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Y:\Financije\000 GODIŠNJI IZVJEŠTAJ 2023\"/>
    </mc:Choice>
  </mc:AlternateContent>
  <xr:revisionPtr revIDLastSave="0" documentId="13_ncr:1_{97342A9A-4256-4915-8B4E-6895BEFDFD17}" xr6:coauthVersionLast="47" xr6:coauthVersionMax="47" xr10:uidLastSave="{00000000-0000-0000-0000-000000000000}"/>
  <bookViews>
    <workbookView xWindow="-28920" yWindow="-495" windowWidth="29040" windowHeight="15720" xr2:uid="{00000000-000D-0000-FFFF-FFFF00000000}"/>
  </bookViews>
  <sheets>
    <sheet name="SAŽETAK" sheetId="9" r:id="rId1"/>
    <sheet name="RČ. P i R" sheetId="7" r:id="rId2"/>
    <sheet name="PRIHODI S IZV." sheetId="10" r:id="rId3"/>
    <sheet name="P i R prema izvoru" sheetId="6" r:id="rId4"/>
    <sheet name="ras. pr. funk." sheetId="5" r:id="rId5"/>
    <sheet name="RČ. FIN." sheetId="4" r:id="rId6"/>
    <sheet name="rč. fin. izv." sheetId="3" r:id="rId7"/>
    <sheet name="PROGR." sheetId="2" r:id="rId8"/>
    <sheet name="posebni dio" sheetId="1" r:id="rId9"/>
  </sheets>
  <definedNames>
    <definedName name="_xlnm._FilterDatabase" localSheetId="8" hidden="1">'posebni dio'!$A$4:$G$12520</definedName>
    <definedName name="_xlnm.Print_Titles" localSheetId="3">'P i R prema izvoru'!$2:$3</definedName>
    <definedName name="_xlnm.Print_Titles" localSheetId="8">'posebni dio'!$4:$5</definedName>
    <definedName name="_xlnm.Print_Titles" localSheetId="2">'PRIHODI S IZV.'!$3:$4</definedName>
    <definedName name="_xlnm.Print_Titles" localSheetId="7">PROGR.!$3:$4</definedName>
    <definedName name="_xlnm.Print_Titles" localSheetId="4">'ras. pr. funk.'!$2:$3</definedName>
    <definedName name="_xlnm.Print_Titles" localSheetId="1">'RČ. P i R'!$4:$5</definedName>
    <definedName name="_xlnm.Print_Area" localSheetId="3">'P i R prema izvoru'!$A$1:$G$55</definedName>
    <definedName name="_xlnm.Print_Area" localSheetId="8">'posebni dio'!$A$1:$G$12535</definedName>
    <definedName name="_xlnm.Print_Area" localSheetId="2">'PRIHODI S IZV.'!$A$1:$G$2007</definedName>
    <definedName name="_xlnm.Print_Area" localSheetId="7">PROGR.!$A$1:$G$88</definedName>
    <definedName name="_xlnm.Print_Area" localSheetId="4">'ras. pr. funk.'!$A$1:$G$47</definedName>
    <definedName name="_xlnm.Print_Area" localSheetId="5">'RČ. FIN.'!$A$1:$G$31</definedName>
    <definedName name="_xlnm.Print_Area" localSheetId="6">'rč. fin. izv.'!$A$1:$G$13</definedName>
    <definedName name="_xlnm.Print_Area" localSheetId="1">'RČ. P i R'!$A$1:$G$257</definedName>
    <definedName name="_xlnm.Print_Area" localSheetId="0">SAŽETAK!$A$1:$K$25</definedName>
  </definedNames>
  <calcPr calcId="191029"/>
</workbook>
</file>

<file path=xl/calcChain.xml><?xml version="1.0" encoding="utf-8"?>
<calcChain xmlns="http://schemas.openxmlformats.org/spreadsheetml/2006/main">
  <c r="G11" i="6" l="1"/>
  <c r="B132" i="10"/>
  <c r="B107" i="10"/>
  <c r="B93" i="10"/>
  <c r="B77" i="10"/>
  <c r="B65" i="10"/>
  <c r="B54" i="10"/>
  <c r="G53" i="10"/>
  <c r="F53" i="10"/>
  <c r="G52" i="10"/>
  <c r="F52" i="10"/>
  <c r="B47" i="10"/>
  <c r="B41" i="10"/>
  <c r="B9" i="10"/>
  <c r="B8" i="10" s="1"/>
  <c r="B6" i="10" s="1"/>
  <c r="C6" i="10"/>
  <c r="D6" i="10"/>
  <c r="E9" i="10"/>
  <c r="F10" i="10"/>
  <c r="G10" i="10"/>
  <c r="F11" i="10"/>
  <c r="G11" i="10"/>
  <c r="F12" i="10"/>
  <c r="G12" i="10"/>
  <c r="F13" i="10"/>
  <c r="G13" i="10"/>
  <c r="F14" i="10"/>
  <c r="G14" i="10"/>
  <c r="F15" i="10"/>
  <c r="G15" i="10"/>
  <c r="F16" i="10"/>
  <c r="G16" i="10"/>
  <c r="F17" i="10"/>
  <c r="G17" i="10"/>
  <c r="F18" i="10"/>
  <c r="G18" i="10"/>
  <c r="F19" i="10"/>
  <c r="G19" i="10"/>
  <c r="F20" i="10"/>
  <c r="G20" i="10"/>
  <c r="F21" i="10"/>
  <c r="G21" i="10"/>
  <c r="F22" i="10"/>
  <c r="G22" i="10"/>
  <c r="F23" i="10"/>
  <c r="G23" i="10"/>
  <c r="F24" i="10"/>
  <c r="G24" i="10"/>
  <c r="F25" i="10"/>
  <c r="G25" i="10"/>
  <c r="F26" i="10"/>
  <c r="G26" i="10"/>
  <c r="F27" i="10"/>
  <c r="G27" i="10"/>
  <c r="F28" i="10"/>
  <c r="G28" i="10"/>
  <c r="F29" i="10"/>
  <c r="G29" i="10"/>
  <c r="F30" i="10"/>
  <c r="G30" i="10"/>
  <c r="F31" i="10"/>
  <c r="G31" i="10"/>
  <c r="F32" i="10"/>
  <c r="G32" i="10"/>
  <c r="F33" i="10"/>
  <c r="G33" i="10"/>
  <c r="F34" i="10"/>
  <c r="G34" i="10"/>
  <c r="F35" i="10"/>
  <c r="G35" i="10"/>
  <c r="F36" i="10"/>
  <c r="G36" i="10"/>
  <c r="F37" i="10"/>
  <c r="G37" i="10"/>
  <c r="F38" i="10"/>
  <c r="G38" i="10"/>
  <c r="F39" i="10"/>
  <c r="G39" i="10"/>
  <c r="F40" i="10"/>
  <c r="G40" i="10"/>
  <c r="E41" i="10"/>
  <c r="G41" i="10" s="1"/>
  <c r="F42" i="10"/>
  <c r="G42" i="10"/>
  <c r="F43" i="10"/>
  <c r="G43" i="10"/>
  <c r="F44" i="10"/>
  <c r="G44" i="10"/>
  <c r="F45" i="10"/>
  <c r="G45" i="10"/>
  <c r="F46" i="10"/>
  <c r="G46" i="10"/>
  <c r="F47" i="10"/>
  <c r="G47" i="10"/>
  <c r="F48" i="10"/>
  <c r="G48" i="10"/>
  <c r="F49" i="10"/>
  <c r="G49" i="10"/>
  <c r="F50" i="10"/>
  <c r="G50" i="10"/>
  <c r="F51" i="10"/>
  <c r="G51" i="10"/>
  <c r="E54" i="10"/>
  <c r="F55" i="10"/>
  <c r="G55" i="10"/>
  <c r="F56" i="10"/>
  <c r="G56" i="10"/>
  <c r="F57" i="10"/>
  <c r="G57" i="10"/>
  <c r="F58" i="10"/>
  <c r="G58" i="10"/>
  <c r="F59" i="10"/>
  <c r="G59" i="10"/>
  <c r="F60" i="10"/>
  <c r="G60" i="10"/>
  <c r="F61" i="10"/>
  <c r="G61" i="10"/>
  <c r="F62" i="10"/>
  <c r="G62" i="10"/>
  <c r="F63" i="10"/>
  <c r="G63" i="10"/>
  <c r="F64" i="10"/>
  <c r="G64" i="10"/>
  <c r="E65" i="10"/>
  <c r="F66" i="10"/>
  <c r="G66" i="10"/>
  <c r="F67" i="10"/>
  <c r="G67" i="10"/>
  <c r="F68" i="10"/>
  <c r="G68" i="10"/>
  <c r="F69" i="10"/>
  <c r="G69" i="10"/>
  <c r="F70" i="10"/>
  <c r="G70" i="10"/>
  <c r="F71" i="10"/>
  <c r="G71" i="10"/>
  <c r="F72" i="10"/>
  <c r="G72" i="10"/>
  <c r="F73" i="10"/>
  <c r="G73" i="10"/>
  <c r="F74" i="10"/>
  <c r="G74" i="10"/>
  <c r="F75" i="10"/>
  <c r="G75" i="10"/>
  <c r="F76" i="10"/>
  <c r="G76" i="10"/>
  <c r="E77" i="10"/>
  <c r="F78" i="10"/>
  <c r="G78" i="10"/>
  <c r="F79" i="10"/>
  <c r="G79" i="10"/>
  <c r="F80" i="10"/>
  <c r="G80" i="10"/>
  <c r="F81" i="10"/>
  <c r="G81" i="10"/>
  <c r="F82" i="10"/>
  <c r="G82" i="10"/>
  <c r="F86" i="10"/>
  <c r="G86" i="10"/>
  <c r="F87" i="10"/>
  <c r="G87" i="10"/>
  <c r="F88" i="10"/>
  <c r="G88" i="10"/>
  <c r="F89" i="10"/>
  <c r="G89" i="10"/>
  <c r="F90" i="10"/>
  <c r="G90" i="10"/>
  <c r="F91" i="10"/>
  <c r="G91" i="10"/>
  <c r="F92" i="10"/>
  <c r="G92" i="10"/>
  <c r="E93" i="10"/>
  <c r="G93" i="10" s="1"/>
  <c r="F94" i="10"/>
  <c r="G94" i="10"/>
  <c r="F95" i="10"/>
  <c r="G95" i="10"/>
  <c r="F96" i="10"/>
  <c r="G96" i="10"/>
  <c r="F97" i="10"/>
  <c r="G97" i="10"/>
  <c r="F98" i="10"/>
  <c r="G98" i="10"/>
  <c r="F99" i="10"/>
  <c r="G99" i="10"/>
  <c r="F100" i="10"/>
  <c r="G100" i="10"/>
  <c r="F101" i="10"/>
  <c r="G101" i="10"/>
  <c r="F102" i="10"/>
  <c r="G102" i="10"/>
  <c r="F103" i="10"/>
  <c r="G103" i="10"/>
  <c r="F104" i="10"/>
  <c r="G104" i="10"/>
  <c r="F105" i="10"/>
  <c r="G105" i="10"/>
  <c r="F106" i="10"/>
  <c r="G106" i="10"/>
  <c r="E107" i="10"/>
  <c r="F107" i="10" s="1"/>
  <c r="F108" i="10"/>
  <c r="G108" i="10"/>
  <c r="F109" i="10"/>
  <c r="G109" i="10"/>
  <c r="F110" i="10"/>
  <c r="G110" i="10"/>
  <c r="F111" i="10"/>
  <c r="G111" i="10"/>
  <c r="F112" i="10"/>
  <c r="G112" i="10"/>
  <c r="F113" i="10"/>
  <c r="G113" i="10"/>
  <c r="F114" i="10"/>
  <c r="G114" i="10"/>
  <c r="F115" i="10"/>
  <c r="G115" i="10"/>
  <c r="F116" i="10"/>
  <c r="G116" i="10"/>
  <c r="E117" i="10"/>
  <c r="F117" i="10" s="1"/>
  <c r="F118" i="10"/>
  <c r="G118" i="10"/>
  <c r="F119" i="10"/>
  <c r="G119" i="10"/>
  <c r="F120" i="10"/>
  <c r="G120" i="10"/>
  <c r="F121" i="10"/>
  <c r="G121" i="10"/>
  <c r="F122" i="10"/>
  <c r="G122" i="10"/>
  <c r="F123" i="10"/>
  <c r="G123" i="10"/>
  <c r="F124" i="10"/>
  <c r="G124" i="10"/>
  <c r="F125" i="10"/>
  <c r="G125" i="10"/>
  <c r="F126" i="10"/>
  <c r="G126" i="10"/>
  <c r="F127" i="10"/>
  <c r="G127" i="10"/>
  <c r="F128" i="10"/>
  <c r="G128" i="10"/>
  <c r="F129" i="10"/>
  <c r="G129" i="10"/>
  <c r="F130" i="10"/>
  <c r="G130" i="10"/>
  <c r="C131" i="10"/>
  <c r="C7" i="10" s="1"/>
  <c r="D131" i="10"/>
  <c r="D7" i="10" s="1"/>
  <c r="E132" i="10"/>
  <c r="F133" i="10"/>
  <c r="G133" i="10"/>
  <c r="F134" i="10"/>
  <c r="G134" i="10"/>
  <c r="F135" i="10"/>
  <c r="G135" i="10"/>
  <c r="F136" i="10"/>
  <c r="G136" i="10"/>
  <c r="F137" i="10"/>
  <c r="G137" i="10"/>
  <c r="F138" i="10"/>
  <c r="G138" i="10"/>
  <c r="F139" i="10"/>
  <c r="G139" i="10"/>
  <c r="F140" i="10"/>
  <c r="G140" i="10"/>
  <c r="F141" i="10"/>
  <c r="G141" i="10"/>
  <c r="F142" i="10"/>
  <c r="G142" i="10"/>
  <c r="F143" i="10"/>
  <c r="G143" i="10"/>
  <c r="F144" i="10"/>
  <c r="G144" i="10"/>
  <c r="F145" i="10"/>
  <c r="G145" i="10"/>
  <c r="F146" i="10"/>
  <c r="G146" i="10"/>
  <c r="F147" i="10"/>
  <c r="G147" i="10"/>
  <c r="F148" i="10"/>
  <c r="G148" i="10"/>
  <c r="F149" i="10"/>
  <c r="G149" i="10"/>
  <c r="F150" i="10"/>
  <c r="G150" i="10"/>
  <c r="F151" i="10"/>
  <c r="G151" i="10"/>
  <c r="F152" i="10"/>
  <c r="G152" i="10"/>
  <c r="F153" i="10"/>
  <c r="G153" i="10"/>
  <c r="F154" i="10"/>
  <c r="G154" i="10"/>
  <c r="F155" i="10"/>
  <c r="G155" i="10"/>
  <c r="B156" i="10"/>
  <c r="E156" i="10"/>
  <c r="G156" i="10" s="1"/>
  <c r="F157" i="10"/>
  <c r="G157" i="10"/>
  <c r="F158" i="10"/>
  <c r="G158" i="10"/>
  <c r="F159" i="10"/>
  <c r="G159" i="10"/>
  <c r="F160" i="10"/>
  <c r="G160" i="10"/>
  <c r="F161" i="10"/>
  <c r="G161" i="10"/>
  <c r="F162" i="10"/>
  <c r="G162" i="10"/>
  <c r="F163" i="10"/>
  <c r="G163" i="10"/>
  <c r="F164" i="10"/>
  <c r="G164" i="10"/>
  <c r="F165" i="10"/>
  <c r="G165" i="10"/>
  <c r="F166" i="10"/>
  <c r="G166" i="10"/>
  <c r="F167" i="10"/>
  <c r="G167" i="10"/>
  <c r="F168" i="10"/>
  <c r="G168" i="10"/>
  <c r="F169" i="10"/>
  <c r="G169" i="10"/>
  <c r="F170" i="10"/>
  <c r="G170" i="10"/>
  <c r="F171" i="10"/>
  <c r="G171" i="10"/>
  <c r="F172" i="10"/>
  <c r="G172" i="10"/>
  <c r="F173" i="10"/>
  <c r="G173" i="10"/>
  <c r="F174" i="10"/>
  <c r="G174" i="10"/>
  <c r="F175" i="10"/>
  <c r="G175" i="10"/>
  <c r="F176" i="10"/>
  <c r="G176" i="10"/>
  <c r="F177" i="10"/>
  <c r="G177" i="10"/>
  <c r="F178" i="10"/>
  <c r="G178" i="10"/>
  <c r="F179" i="10"/>
  <c r="G179" i="10"/>
  <c r="F180" i="10"/>
  <c r="G180" i="10"/>
  <c r="F181" i="10"/>
  <c r="G181" i="10"/>
  <c r="F182" i="10"/>
  <c r="G182" i="10"/>
  <c r="F183" i="10"/>
  <c r="G183" i="10"/>
  <c r="F184" i="10"/>
  <c r="G184" i="10"/>
  <c r="F185" i="10"/>
  <c r="G185" i="10"/>
  <c r="F186" i="10"/>
  <c r="G186" i="10"/>
  <c r="F187" i="10"/>
  <c r="G187" i="10"/>
  <c r="F188" i="10"/>
  <c r="G188" i="10"/>
  <c r="F189" i="10"/>
  <c r="G189" i="10"/>
  <c r="F190" i="10"/>
  <c r="G190" i="10"/>
  <c r="F191" i="10"/>
  <c r="G191" i="10"/>
  <c r="F192" i="10"/>
  <c r="G192" i="10"/>
  <c r="F193" i="10"/>
  <c r="G193" i="10"/>
  <c r="F194" i="10"/>
  <c r="G194" i="10"/>
  <c r="F195" i="10"/>
  <c r="G195" i="10"/>
  <c r="F196" i="10"/>
  <c r="G196" i="10"/>
  <c r="F197" i="10"/>
  <c r="G197" i="10"/>
  <c r="F198" i="10"/>
  <c r="G198" i="10"/>
  <c r="F199" i="10"/>
  <c r="G199" i="10"/>
  <c r="F200" i="10"/>
  <c r="G200" i="10"/>
  <c r="F201" i="10"/>
  <c r="G201" i="10"/>
  <c r="F202" i="10"/>
  <c r="G202" i="10"/>
  <c r="F203" i="10"/>
  <c r="G203" i="10"/>
  <c r="F204" i="10"/>
  <c r="G204" i="10"/>
  <c r="F205" i="10"/>
  <c r="G205" i="10"/>
  <c r="F206" i="10"/>
  <c r="G206" i="10"/>
  <c r="F207" i="10"/>
  <c r="G207" i="10"/>
  <c r="F208" i="10"/>
  <c r="G208" i="10"/>
  <c r="F209" i="10"/>
  <c r="G209" i="10"/>
  <c r="F210" i="10"/>
  <c r="G210" i="10"/>
  <c r="F211" i="10"/>
  <c r="G211" i="10"/>
  <c r="F212" i="10"/>
  <c r="G212" i="10"/>
  <c r="F213" i="10"/>
  <c r="G213" i="10"/>
  <c r="F214" i="10"/>
  <c r="G214" i="10"/>
  <c r="F215" i="10"/>
  <c r="G215" i="10"/>
  <c r="F216" i="10"/>
  <c r="G216" i="10"/>
  <c r="F217" i="10"/>
  <c r="G217" i="10"/>
  <c r="F218" i="10"/>
  <c r="G218" i="10"/>
  <c r="F219" i="10"/>
  <c r="G219" i="10"/>
  <c r="F220" i="10"/>
  <c r="G220" i="10"/>
  <c r="F221" i="10"/>
  <c r="G221" i="10"/>
  <c r="F222" i="10"/>
  <c r="G222" i="10"/>
  <c r="F223" i="10"/>
  <c r="G223" i="10"/>
  <c r="F224" i="10"/>
  <c r="G224" i="10"/>
  <c r="F225" i="10"/>
  <c r="G225" i="10"/>
  <c r="F226" i="10"/>
  <c r="G226" i="10"/>
  <c r="F227" i="10"/>
  <c r="G227" i="10"/>
  <c r="F228" i="10"/>
  <c r="G228" i="10"/>
  <c r="F229" i="10"/>
  <c r="G229" i="10"/>
  <c r="F230" i="10"/>
  <c r="G230" i="10"/>
  <c r="F231" i="10"/>
  <c r="G231" i="10"/>
  <c r="F232" i="10"/>
  <c r="G232" i="10"/>
  <c r="F233" i="10"/>
  <c r="G233" i="10"/>
  <c r="F234" i="10"/>
  <c r="G234" i="10"/>
  <c r="F235" i="10"/>
  <c r="G235" i="10"/>
  <c r="F236" i="10"/>
  <c r="G236" i="10"/>
  <c r="F237" i="10"/>
  <c r="G237" i="10"/>
  <c r="F238" i="10"/>
  <c r="G238" i="10"/>
  <c r="F239" i="10"/>
  <c r="G239" i="10"/>
  <c r="F240" i="10"/>
  <c r="G240" i="10"/>
  <c r="F241" i="10"/>
  <c r="G241" i="10"/>
  <c r="F242" i="10"/>
  <c r="G242" i="10"/>
  <c r="F243" i="10"/>
  <c r="G243" i="10"/>
  <c r="F244" i="10"/>
  <c r="G244" i="10"/>
  <c r="F245" i="10"/>
  <c r="G245" i="10"/>
  <c r="F246" i="10"/>
  <c r="G246" i="10"/>
  <c r="F247" i="10"/>
  <c r="G247" i="10"/>
  <c r="F248" i="10"/>
  <c r="G248" i="10"/>
  <c r="F249" i="10"/>
  <c r="G249" i="10"/>
  <c r="F250" i="10"/>
  <c r="G250" i="10"/>
  <c r="F251" i="10"/>
  <c r="G251" i="10"/>
  <c r="F252" i="10"/>
  <c r="G252" i="10"/>
  <c r="F253" i="10"/>
  <c r="G253" i="10"/>
  <c r="F254" i="10"/>
  <c r="G254" i="10"/>
  <c r="F255" i="10"/>
  <c r="G255" i="10"/>
  <c r="F256" i="10"/>
  <c r="G256" i="10"/>
  <c r="F257" i="10"/>
  <c r="G257" i="10"/>
  <c r="F258" i="10"/>
  <c r="G258" i="10"/>
  <c r="F259" i="10"/>
  <c r="G259" i="10"/>
  <c r="F260" i="10"/>
  <c r="G260" i="10"/>
  <c r="F261" i="10"/>
  <c r="G261" i="10"/>
  <c r="F262" i="10"/>
  <c r="G262" i="10"/>
  <c r="F263" i="10"/>
  <c r="G263" i="10"/>
  <c r="F264" i="10"/>
  <c r="G264" i="10"/>
  <c r="F265" i="10"/>
  <c r="G265" i="10"/>
  <c r="F266" i="10"/>
  <c r="G266" i="10"/>
  <c r="F267" i="10"/>
  <c r="G267" i="10"/>
  <c r="F268" i="10"/>
  <c r="G268" i="10"/>
  <c r="F269" i="10"/>
  <c r="G269" i="10"/>
  <c r="F270" i="10"/>
  <c r="G270" i="10"/>
  <c r="F271" i="10"/>
  <c r="G271" i="10"/>
  <c r="F272" i="10"/>
  <c r="G272" i="10"/>
  <c r="F273" i="10"/>
  <c r="G273" i="10"/>
  <c r="F274" i="10"/>
  <c r="G274" i="10"/>
  <c r="F275" i="10"/>
  <c r="G275" i="10"/>
  <c r="F276" i="10"/>
  <c r="G276" i="10"/>
  <c r="F277" i="10"/>
  <c r="G277" i="10"/>
  <c r="F278" i="10"/>
  <c r="G278" i="10"/>
  <c r="F279" i="10"/>
  <c r="G279" i="10"/>
  <c r="F280" i="10"/>
  <c r="G280" i="10"/>
  <c r="F281" i="10"/>
  <c r="G281" i="10"/>
  <c r="F282" i="10"/>
  <c r="G282" i="10"/>
  <c r="F283" i="10"/>
  <c r="G283" i="10"/>
  <c r="F284" i="10"/>
  <c r="G284" i="10"/>
  <c r="F285" i="10"/>
  <c r="G285" i="10"/>
  <c r="F286" i="10"/>
  <c r="G286" i="10"/>
  <c r="F287" i="10"/>
  <c r="G287" i="10"/>
  <c r="F288" i="10"/>
  <c r="G288" i="10"/>
  <c r="F289" i="10"/>
  <c r="G289" i="10"/>
  <c r="F290" i="10"/>
  <c r="G290" i="10"/>
  <c r="F291" i="10"/>
  <c r="G291" i="10"/>
  <c r="F292" i="10"/>
  <c r="G292" i="10"/>
  <c r="F293" i="10"/>
  <c r="G293" i="10"/>
  <c r="F294" i="10"/>
  <c r="G294" i="10"/>
  <c r="F295" i="10"/>
  <c r="G295" i="10"/>
  <c r="F296" i="10"/>
  <c r="G296" i="10"/>
  <c r="F297" i="10"/>
  <c r="G297" i="10"/>
  <c r="F298" i="10"/>
  <c r="G298" i="10"/>
  <c r="F299" i="10"/>
  <c r="G299" i="10"/>
  <c r="F300" i="10"/>
  <c r="G300" i="10"/>
  <c r="F301" i="10"/>
  <c r="G301" i="10"/>
  <c r="F302" i="10"/>
  <c r="G302" i="10"/>
  <c r="F303" i="10"/>
  <c r="G303" i="10"/>
  <c r="F304" i="10"/>
  <c r="G304" i="10"/>
  <c r="F305" i="10"/>
  <c r="G305" i="10"/>
  <c r="F306" i="10"/>
  <c r="G306" i="10"/>
  <c r="F307" i="10"/>
  <c r="G307" i="10"/>
  <c r="F308" i="10"/>
  <c r="G308" i="10"/>
  <c r="F309" i="10"/>
  <c r="G309" i="10"/>
  <c r="F310" i="10"/>
  <c r="G310" i="10"/>
  <c r="F311" i="10"/>
  <c r="G311" i="10"/>
  <c r="F312" i="10"/>
  <c r="G312" i="10"/>
  <c r="F313" i="10"/>
  <c r="G313" i="10"/>
  <c r="F314" i="10"/>
  <c r="G314" i="10"/>
  <c r="F315" i="10"/>
  <c r="G315" i="10"/>
  <c r="F316" i="10"/>
  <c r="G316" i="10"/>
  <c r="F317" i="10"/>
  <c r="G317" i="10"/>
  <c r="F318" i="10"/>
  <c r="G318" i="10"/>
  <c r="F319" i="10"/>
  <c r="G319" i="10"/>
  <c r="F320" i="10"/>
  <c r="G320" i="10"/>
  <c r="F321" i="10"/>
  <c r="G321" i="10"/>
  <c r="F322" i="10"/>
  <c r="G322" i="10"/>
  <c r="F323" i="10"/>
  <c r="G323" i="10"/>
  <c r="F324" i="10"/>
  <c r="G324" i="10"/>
  <c r="F325" i="10"/>
  <c r="G325" i="10"/>
  <c r="F326" i="10"/>
  <c r="G326" i="10"/>
  <c r="F327" i="10"/>
  <c r="G327" i="10"/>
  <c r="F328" i="10"/>
  <c r="G328" i="10"/>
  <c r="F329" i="10"/>
  <c r="G329" i="10"/>
  <c r="F330" i="10"/>
  <c r="G330" i="10"/>
  <c r="F331" i="10"/>
  <c r="G331" i="10"/>
  <c r="F332" i="10"/>
  <c r="G332" i="10"/>
  <c r="F333" i="10"/>
  <c r="G333" i="10"/>
  <c r="F334" i="10"/>
  <c r="G334" i="10"/>
  <c r="F335" i="10"/>
  <c r="G335" i="10"/>
  <c r="F336" i="10"/>
  <c r="G336" i="10"/>
  <c r="F337" i="10"/>
  <c r="G337" i="10"/>
  <c r="F338" i="10"/>
  <c r="G338" i="10"/>
  <c r="F339" i="10"/>
  <c r="G339" i="10"/>
  <c r="F340" i="10"/>
  <c r="G340" i="10"/>
  <c r="F341" i="10"/>
  <c r="G341" i="10"/>
  <c r="F342" i="10"/>
  <c r="G342" i="10"/>
  <c r="F343" i="10"/>
  <c r="G343" i="10"/>
  <c r="F344" i="10"/>
  <c r="G344" i="10"/>
  <c r="F345" i="10"/>
  <c r="G345" i="10"/>
  <c r="F346" i="10"/>
  <c r="G346" i="10"/>
  <c r="F347" i="10"/>
  <c r="G347" i="10"/>
  <c r="F348" i="10"/>
  <c r="G348" i="10"/>
  <c r="F349" i="10"/>
  <c r="G349" i="10"/>
  <c r="F350" i="10"/>
  <c r="G350" i="10"/>
  <c r="F351" i="10"/>
  <c r="G351" i="10"/>
  <c r="F352" i="10"/>
  <c r="G352" i="10"/>
  <c r="F353" i="10"/>
  <c r="G353" i="10"/>
  <c r="F354" i="10"/>
  <c r="G354" i="10"/>
  <c r="F355" i="10"/>
  <c r="G355" i="10"/>
  <c r="F356" i="10"/>
  <c r="G356" i="10"/>
  <c r="F357" i="10"/>
  <c r="G357" i="10"/>
  <c r="F358" i="10"/>
  <c r="G358" i="10"/>
  <c r="F359" i="10"/>
  <c r="G359" i="10"/>
  <c r="F360" i="10"/>
  <c r="G360" i="10"/>
  <c r="F361" i="10"/>
  <c r="G361" i="10"/>
  <c r="F362" i="10"/>
  <c r="G362" i="10"/>
  <c r="F363" i="10"/>
  <c r="G363" i="10"/>
  <c r="F364" i="10"/>
  <c r="G364" i="10"/>
  <c r="F365" i="10"/>
  <c r="G365" i="10"/>
  <c r="F366" i="10"/>
  <c r="G366" i="10"/>
  <c r="F367" i="10"/>
  <c r="G367" i="10"/>
  <c r="F368" i="10"/>
  <c r="G368" i="10"/>
  <c r="F369" i="10"/>
  <c r="G369" i="10"/>
  <c r="F370" i="10"/>
  <c r="G370" i="10"/>
  <c r="F371" i="10"/>
  <c r="G371" i="10"/>
  <c r="F372" i="10"/>
  <c r="G372" i="10"/>
  <c r="F373" i="10"/>
  <c r="G373" i="10"/>
  <c r="F374" i="10"/>
  <c r="G374" i="10"/>
  <c r="F375" i="10"/>
  <c r="G375" i="10"/>
  <c r="F376" i="10"/>
  <c r="G376" i="10"/>
  <c r="F377" i="10"/>
  <c r="G377" i="10"/>
  <c r="F378" i="10"/>
  <c r="G378" i="10"/>
  <c r="F379" i="10"/>
  <c r="G379" i="10"/>
  <c r="F380" i="10"/>
  <c r="G380" i="10"/>
  <c r="F381" i="10"/>
  <c r="G381" i="10"/>
  <c r="F382" i="10"/>
  <c r="G382" i="10"/>
  <c r="F383" i="10"/>
  <c r="G383" i="10"/>
  <c r="F384" i="10"/>
  <c r="G384" i="10"/>
  <c r="F385" i="10"/>
  <c r="G385" i="10"/>
  <c r="F386" i="10"/>
  <c r="G386" i="10"/>
  <c r="F387" i="10"/>
  <c r="G387" i="10"/>
  <c r="F388" i="10"/>
  <c r="G388" i="10"/>
  <c r="F389" i="10"/>
  <c r="G389" i="10"/>
  <c r="F390" i="10"/>
  <c r="G390" i="10"/>
  <c r="F391" i="10"/>
  <c r="G391" i="10"/>
  <c r="F392" i="10"/>
  <c r="G392" i="10"/>
  <c r="F393" i="10"/>
  <c r="G393" i="10"/>
  <c r="F394" i="10"/>
  <c r="G394" i="10"/>
  <c r="F395" i="10"/>
  <c r="G395" i="10"/>
  <c r="F396" i="10"/>
  <c r="G396" i="10"/>
  <c r="F397" i="10"/>
  <c r="G397" i="10"/>
  <c r="F398" i="10"/>
  <c r="G398" i="10"/>
  <c r="F399" i="10"/>
  <c r="G399" i="10"/>
  <c r="F400" i="10"/>
  <c r="G400" i="10"/>
  <c r="F401" i="10"/>
  <c r="G401" i="10"/>
  <c r="F402" i="10"/>
  <c r="G402" i="10"/>
  <c r="F403" i="10"/>
  <c r="G403" i="10"/>
  <c r="F404" i="10"/>
  <c r="G404" i="10"/>
  <c r="F405" i="10"/>
  <c r="G405" i="10"/>
  <c r="F406" i="10"/>
  <c r="G406" i="10"/>
  <c r="F407" i="10"/>
  <c r="G407" i="10"/>
  <c r="F408" i="10"/>
  <c r="G408" i="10"/>
  <c r="F409" i="10"/>
  <c r="G409" i="10"/>
  <c r="F410" i="10"/>
  <c r="G410" i="10"/>
  <c r="F411" i="10"/>
  <c r="G411" i="10"/>
  <c r="F412" i="10"/>
  <c r="G412" i="10"/>
  <c r="F413" i="10"/>
  <c r="G413" i="10"/>
  <c r="F414" i="10"/>
  <c r="G414" i="10"/>
  <c r="F415" i="10"/>
  <c r="G415" i="10"/>
  <c r="F416" i="10"/>
  <c r="G416" i="10"/>
  <c r="F417" i="10"/>
  <c r="G417" i="10"/>
  <c r="F418" i="10"/>
  <c r="G418" i="10"/>
  <c r="F419" i="10"/>
  <c r="G419" i="10"/>
  <c r="F420" i="10"/>
  <c r="G420" i="10"/>
  <c r="F421" i="10"/>
  <c r="G421" i="10"/>
  <c r="F422" i="10"/>
  <c r="G422" i="10"/>
  <c r="F423" i="10"/>
  <c r="G423" i="10"/>
  <c r="F424" i="10"/>
  <c r="G424" i="10"/>
  <c r="F425" i="10"/>
  <c r="G425" i="10"/>
  <c r="F426" i="10"/>
  <c r="G426" i="10"/>
  <c r="F427" i="10"/>
  <c r="G427" i="10"/>
  <c r="F428" i="10"/>
  <c r="G428" i="10"/>
  <c r="F429" i="10"/>
  <c r="G429" i="10"/>
  <c r="F430" i="10"/>
  <c r="G430" i="10"/>
  <c r="F431" i="10"/>
  <c r="G431" i="10"/>
  <c r="F432" i="10"/>
  <c r="G432" i="10"/>
  <c r="F433" i="10"/>
  <c r="G433" i="10"/>
  <c r="F434" i="10"/>
  <c r="G434" i="10"/>
  <c r="F435" i="10"/>
  <c r="G435" i="10"/>
  <c r="F436" i="10"/>
  <c r="G436" i="10"/>
  <c r="F437" i="10"/>
  <c r="G437" i="10"/>
  <c r="F438" i="10"/>
  <c r="G438" i="10"/>
  <c r="F439" i="10"/>
  <c r="G439" i="10"/>
  <c r="F440" i="10"/>
  <c r="G440" i="10"/>
  <c r="F441" i="10"/>
  <c r="G441" i="10"/>
  <c r="F442" i="10"/>
  <c r="G442" i="10"/>
  <c r="F443" i="10"/>
  <c r="G443" i="10"/>
  <c r="F444" i="10"/>
  <c r="G444" i="10"/>
  <c r="F445" i="10"/>
  <c r="G445" i="10"/>
  <c r="F446" i="10"/>
  <c r="G446" i="10"/>
  <c r="F447" i="10"/>
  <c r="G447" i="10"/>
  <c r="F448" i="10"/>
  <c r="G448" i="10"/>
  <c r="F449" i="10"/>
  <c r="G449" i="10"/>
  <c r="F450" i="10"/>
  <c r="G450" i="10"/>
  <c r="F451" i="10"/>
  <c r="G451" i="10"/>
  <c r="F452" i="10"/>
  <c r="G452" i="10"/>
  <c r="F453" i="10"/>
  <c r="G453" i="10"/>
  <c r="F454" i="10"/>
  <c r="G454" i="10"/>
  <c r="F455" i="10"/>
  <c r="G455" i="10"/>
  <c r="F456" i="10"/>
  <c r="G456" i="10"/>
  <c r="F457" i="10"/>
  <c r="G457" i="10"/>
  <c r="F458" i="10"/>
  <c r="G458" i="10"/>
  <c r="F459" i="10"/>
  <c r="G459" i="10"/>
  <c r="F460" i="10"/>
  <c r="G460" i="10"/>
  <c r="F461" i="10"/>
  <c r="G461" i="10"/>
  <c r="F462" i="10"/>
  <c r="G462" i="10"/>
  <c r="F463" i="10"/>
  <c r="G463" i="10"/>
  <c r="F464" i="10"/>
  <c r="G464" i="10"/>
  <c r="F465" i="10"/>
  <c r="G465" i="10"/>
  <c r="F466" i="10"/>
  <c r="G466" i="10"/>
  <c r="F467" i="10"/>
  <c r="G467" i="10"/>
  <c r="F468" i="10"/>
  <c r="G468" i="10"/>
  <c r="F469" i="10"/>
  <c r="G469" i="10"/>
  <c r="F470" i="10"/>
  <c r="G470" i="10"/>
  <c r="F471" i="10"/>
  <c r="G471" i="10"/>
  <c r="F472" i="10"/>
  <c r="G472" i="10"/>
  <c r="F473" i="10"/>
  <c r="G473" i="10"/>
  <c r="F474" i="10"/>
  <c r="G474" i="10"/>
  <c r="F475" i="10"/>
  <c r="G475" i="10"/>
  <c r="F476" i="10"/>
  <c r="G476" i="10"/>
  <c r="F477" i="10"/>
  <c r="G477" i="10"/>
  <c r="F478" i="10"/>
  <c r="G478" i="10"/>
  <c r="F479" i="10"/>
  <c r="G479" i="10"/>
  <c r="F480" i="10"/>
  <c r="G480" i="10"/>
  <c r="F481" i="10"/>
  <c r="G481" i="10"/>
  <c r="F482" i="10"/>
  <c r="G482" i="10"/>
  <c r="F483" i="10"/>
  <c r="G483" i="10"/>
  <c r="F484" i="10"/>
  <c r="G484" i="10"/>
  <c r="F485" i="10"/>
  <c r="G485" i="10"/>
  <c r="F486" i="10"/>
  <c r="G486" i="10"/>
  <c r="F487" i="10"/>
  <c r="G487" i="10"/>
  <c r="F488" i="10"/>
  <c r="G488" i="10"/>
  <c r="F489" i="10"/>
  <c r="G489" i="10"/>
  <c r="F490" i="10"/>
  <c r="G490" i="10"/>
  <c r="F491" i="10"/>
  <c r="G491" i="10"/>
  <c r="F492" i="10"/>
  <c r="G492" i="10"/>
  <c r="F493" i="10"/>
  <c r="G493" i="10"/>
  <c r="F494" i="10"/>
  <c r="G494" i="10"/>
  <c r="F495" i="10"/>
  <c r="G495" i="10"/>
  <c r="F496" i="10"/>
  <c r="G496" i="10"/>
  <c r="F497" i="10"/>
  <c r="G497" i="10"/>
  <c r="F498" i="10"/>
  <c r="G498" i="10"/>
  <c r="F499" i="10"/>
  <c r="G499" i="10"/>
  <c r="F500" i="10"/>
  <c r="G500" i="10"/>
  <c r="F501" i="10"/>
  <c r="G501" i="10"/>
  <c r="F502" i="10"/>
  <c r="G502" i="10"/>
  <c r="F503" i="10"/>
  <c r="G503" i="10"/>
  <c r="F504" i="10"/>
  <c r="G504" i="10"/>
  <c r="F505" i="10"/>
  <c r="G505" i="10"/>
  <c r="F506" i="10"/>
  <c r="G506" i="10"/>
  <c r="F507" i="10"/>
  <c r="G507" i="10"/>
  <c r="F508" i="10"/>
  <c r="G508" i="10"/>
  <c r="F509" i="10"/>
  <c r="G509" i="10"/>
  <c r="F510" i="10"/>
  <c r="G510" i="10"/>
  <c r="F511" i="10"/>
  <c r="G511" i="10"/>
  <c r="F512" i="10"/>
  <c r="G512" i="10"/>
  <c r="F513" i="10"/>
  <c r="G513" i="10"/>
  <c r="F514" i="10"/>
  <c r="G514" i="10"/>
  <c r="F515" i="10"/>
  <c r="G515" i="10"/>
  <c r="F516" i="10"/>
  <c r="G516" i="10"/>
  <c r="F517" i="10"/>
  <c r="G517" i="10"/>
  <c r="F518" i="10"/>
  <c r="G518" i="10"/>
  <c r="F519" i="10"/>
  <c r="G519" i="10"/>
  <c r="F520" i="10"/>
  <c r="G520" i="10"/>
  <c r="F521" i="10"/>
  <c r="G521" i="10"/>
  <c r="F522" i="10"/>
  <c r="G522" i="10"/>
  <c r="F523" i="10"/>
  <c r="G523" i="10"/>
  <c r="F524" i="10"/>
  <c r="G524" i="10"/>
  <c r="F525" i="10"/>
  <c r="G525" i="10"/>
  <c r="F526" i="10"/>
  <c r="G526" i="10"/>
  <c r="F527" i="10"/>
  <c r="G527" i="10"/>
  <c r="F528" i="10"/>
  <c r="G528" i="10"/>
  <c r="F529" i="10"/>
  <c r="G529" i="10"/>
  <c r="F530" i="10"/>
  <c r="G530" i="10"/>
  <c r="F531" i="10"/>
  <c r="G531" i="10"/>
  <c r="F532" i="10"/>
  <c r="G532" i="10"/>
  <c r="F533" i="10"/>
  <c r="G533" i="10"/>
  <c r="F534" i="10"/>
  <c r="G534" i="10"/>
  <c r="F535" i="10"/>
  <c r="G535" i="10"/>
  <c r="F536" i="10"/>
  <c r="G536" i="10"/>
  <c r="F537" i="10"/>
  <c r="G537" i="10"/>
  <c r="F538" i="10"/>
  <c r="G538" i="10"/>
  <c r="F539" i="10"/>
  <c r="G539" i="10"/>
  <c r="F540" i="10"/>
  <c r="G540" i="10"/>
  <c r="F541" i="10"/>
  <c r="G541" i="10"/>
  <c r="F542" i="10"/>
  <c r="G542" i="10"/>
  <c r="F543" i="10"/>
  <c r="G543" i="10"/>
  <c r="F544" i="10"/>
  <c r="G544" i="10"/>
  <c r="F545" i="10"/>
  <c r="G545" i="10"/>
  <c r="F546" i="10"/>
  <c r="G546" i="10"/>
  <c r="F547" i="10"/>
  <c r="G547" i="10"/>
  <c r="F548" i="10"/>
  <c r="G548" i="10"/>
  <c r="F549" i="10"/>
  <c r="G549" i="10"/>
  <c r="F550" i="10"/>
  <c r="G550" i="10"/>
  <c r="F551" i="10"/>
  <c r="G551" i="10"/>
  <c r="F552" i="10"/>
  <c r="G552" i="10"/>
  <c r="F553" i="10"/>
  <c r="G553" i="10"/>
  <c r="F554" i="10"/>
  <c r="G554" i="10"/>
  <c r="F555" i="10"/>
  <c r="G555" i="10"/>
  <c r="F556" i="10"/>
  <c r="G556" i="10"/>
  <c r="F557" i="10"/>
  <c r="G557" i="10"/>
  <c r="F558" i="10"/>
  <c r="G558" i="10"/>
  <c r="F559" i="10"/>
  <c r="G559" i="10"/>
  <c r="F560" i="10"/>
  <c r="G560" i="10"/>
  <c r="F561" i="10"/>
  <c r="G561" i="10"/>
  <c r="F562" i="10"/>
  <c r="G562" i="10"/>
  <c r="F563" i="10"/>
  <c r="G563" i="10"/>
  <c r="F564" i="10"/>
  <c r="G564" i="10"/>
  <c r="F565" i="10"/>
  <c r="G565" i="10"/>
  <c r="F566" i="10"/>
  <c r="G566" i="10"/>
  <c r="F567" i="10"/>
  <c r="G567" i="10"/>
  <c r="F568" i="10"/>
  <c r="G568" i="10"/>
  <c r="F569" i="10"/>
  <c r="G569" i="10"/>
  <c r="F570" i="10"/>
  <c r="G570" i="10"/>
  <c r="F571" i="10"/>
  <c r="G571" i="10"/>
  <c r="F572" i="10"/>
  <c r="G572" i="10"/>
  <c r="F573" i="10"/>
  <c r="G573" i="10"/>
  <c r="F574" i="10"/>
  <c r="G574" i="10"/>
  <c r="F575" i="10"/>
  <c r="G575" i="10"/>
  <c r="F576" i="10"/>
  <c r="G576" i="10"/>
  <c r="F577" i="10"/>
  <c r="G577" i="10"/>
  <c r="F578" i="10"/>
  <c r="G578" i="10"/>
  <c r="F579" i="10"/>
  <c r="G579" i="10"/>
  <c r="F580" i="10"/>
  <c r="G580" i="10"/>
  <c r="F581" i="10"/>
  <c r="G581" i="10"/>
  <c r="F582" i="10"/>
  <c r="G582" i="10"/>
  <c r="F583" i="10"/>
  <c r="G583" i="10"/>
  <c r="F584" i="10"/>
  <c r="G584" i="10"/>
  <c r="F585" i="10"/>
  <c r="G585" i="10"/>
  <c r="F586" i="10"/>
  <c r="G586" i="10"/>
  <c r="F587" i="10"/>
  <c r="G587" i="10"/>
  <c r="F588" i="10"/>
  <c r="G588" i="10"/>
  <c r="F589" i="10"/>
  <c r="G589" i="10"/>
  <c r="F590" i="10"/>
  <c r="G590" i="10"/>
  <c r="F591" i="10"/>
  <c r="G591" i="10"/>
  <c r="F592" i="10"/>
  <c r="G592" i="10"/>
  <c r="F593" i="10"/>
  <c r="G593" i="10"/>
  <c r="F594" i="10"/>
  <c r="G594" i="10"/>
  <c r="F595" i="10"/>
  <c r="G595" i="10"/>
  <c r="F596" i="10"/>
  <c r="G596" i="10"/>
  <c r="F597" i="10"/>
  <c r="G597" i="10"/>
  <c r="F598" i="10"/>
  <c r="G598" i="10"/>
  <c r="F599" i="10"/>
  <c r="G599" i="10"/>
  <c r="F600" i="10"/>
  <c r="G600" i="10"/>
  <c r="F601" i="10"/>
  <c r="G601" i="10"/>
  <c r="F602" i="10"/>
  <c r="G602" i="10"/>
  <c r="F603" i="10"/>
  <c r="G603" i="10"/>
  <c r="F604" i="10"/>
  <c r="G604" i="10"/>
  <c r="F605" i="10"/>
  <c r="G605" i="10"/>
  <c r="F606" i="10"/>
  <c r="G606" i="10"/>
  <c r="F607" i="10"/>
  <c r="G607" i="10"/>
  <c r="F608" i="10"/>
  <c r="G608" i="10"/>
  <c r="F609" i="10"/>
  <c r="G609" i="10"/>
  <c r="F610" i="10"/>
  <c r="G610" i="10"/>
  <c r="F611" i="10"/>
  <c r="G611" i="10"/>
  <c r="F612" i="10"/>
  <c r="G612" i="10"/>
  <c r="F613" i="10"/>
  <c r="G613" i="10"/>
  <c r="F614" i="10"/>
  <c r="G614" i="10"/>
  <c r="F615" i="10"/>
  <c r="G615" i="10"/>
  <c r="F616" i="10"/>
  <c r="G616" i="10"/>
  <c r="F617" i="10"/>
  <c r="G617" i="10"/>
  <c r="F618" i="10"/>
  <c r="G618" i="10"/>
  <c r="F619" i="10"/>
  <c r="G619" i="10"/>
  <c r="F620" i="10"/>
  <c r="G620" i="10"/>
  <c r="F621" i="10"/>
  <c r="G621" i="10"/>
  <c r="F622" i="10"/>
  <c r="G622" i="10"/>
  <c r="F623" i="10"/>
  <c r="G623" i="10"/>
  <c r="F624" i="10"/>
  <c r="G624" i="10"/>
  <c r="F625" i="10"/>
  <c r="G625" i="10"/>
  <c r="F626" i="10"/>
  <c r="G626" i="10"/>
  <c r="F627" i="10"/>
  <c r="G627" i="10"/>
  <c r="F628" i="10"/>
  <c r="G628" i="10"/>
  <c r="F629" i="10"/>
  <c r="G629" i="10"/>
  <c r="F630" i="10"/>
  <c r="G630" i="10"/>
  <c r="F631" i="10"/>
  <c r="G631" i="10"/>
  <c r="F632" i="10"/>
  <c r="G632" i="10"/>
  <c r="F633" i="10"/>
  <c r="G633" i="10"/>
  <c r="F634" i="10"/>
  <c r="G634" i="10"/>
  <c r="F635" i="10"/>
  <c r="G635" i="10"/>
  <c r="F636" i="10"/>
  <c r="G636" i="10"/>
  <c r="F637" i="10"/>
  <c r="G637" i="10"/>
  <c r="F638" i="10"/>
  <c r="G638" i="10"/>
  <c r="F639" i="10"/>
  <c r="G639" i="10"/>
  <c r="F640" i="10"/>
  <c r="G640" i="10"/>
  <c r="F641" i="10"/>
  <c r="G641" i="10"/>
  <c r="F642" i="10"/>
  <c r="G642" i="10"/>
  <c r="F643" i="10"/>
  <c r="G643" i="10"/>
  <c r="F644" i="10"/>
  <c r="G644" i="10"/>
  <c r="F645" i="10"/>
  <c r="G645" i="10"/>
  <c r="F646" i="10"/>
  <c r="G646" i="10"/>
  <c r="F647" i="10"/>
  <c r="G647" i="10"/>
  <c r="F648" i="10"/>
  <c r="G648" i="10"/>
  <c r="F649" i="10"/>
  <c r="G649" i="10"/>
  <c r="F650" i="10"/>
  <c r="G650" i="10"/>
  <c r="F651" i="10"/>
  <c r="G651" i="10"/>
  <c r="F652" i="10"/>
  <c r="G652" i="10"/>
  <c r="F653" i="10"/>
  <c r="G653" i="10"/>
  <c r="F654" i="10"/>
  <c r="G654" i="10"/>
  <c r="F655" i="10"/>
  <c r="G655" i="10"/>
  <c r="F656" i="10"/>
  <c r="G656" i="10"/>
  <c r="F657" i="10"/>
  <c r="G657" i="10"/>
  <c r="F658" i="10"/>
  <c r="G658" i="10"/>
  <c r="F659" i="10"/>
  <c r="G659" i="10"/>
  <c r="F660" i="10"/>
  <c r="G660" i="10"/>
  <c r="F661" i="10"/>
  <c r="G661" i="10"/>
  <c r="F662" i="10"/>
  <c r="G662" i="10"/>
  <c r="F663" i="10"/>
  <c r="G663" i="10"/>
  <c r="F664" i="10"/>
  <c r="G664" i="10"/>
  <c r="F665" i="10"/>
  <c r="G665" i="10"/>
  <c r="F666" i="10"/>
  <c r="G666" i="10"/>
  <c r="F667" i="10"/>
  <c r="G667" i="10"/>
  <c r="F668" i="10"/>
  <c r="G668" i="10"/>
  <c r="F669" i="10"/>
  <c r="G669" i="10"/>
  <c r="F670" i="10"/>
  <c r="G670" i="10"/>
  <c r="F671" i="10"/>
  <c r="G671" i="10"/>
  <c r="F672" i="10"/>
  <c r="G672" i="10"/>
  <c r="F673" i="10"/>
  <c r="G673" i="10"/>
  <c r="F674" i="10"/>
  <c r="G674" i="10"/>
  <c r="F675" i="10"/>
  <c r="G675" i="10"/>
  <c r="F676" i="10"/>
  <c r="G676" i="10"/>
  <c r="F677" i="10"/>
  <c r="G677" i="10"/>
  <c r="F678" i="10"/>
  <c r="G678" i="10"/>
  <c r="F679" i="10"/>
  <c r="G679" i="10"/>
  <c r="F680" i="10"/>
  <c r="G680" i="10"/>
  <c r="F681" i="10"/>
  <c r="G681" i="10"/>
  <c r="F682" i="10"/>
  <c r="G682" i="10"/>
  <c r="F683" i="10"/>
  <c r="G683" i="10"/>
  <c r="F684" i="10"/>
  <c r="G684" i="10"/>
  <c r="F685" i="10"/>
  <c r="G685" i="10"/>
  <c r="F686" i="10"/>
  <c r="G686" i="10"/>
  <c r="F687" i="10"/>
  <c r="G687" i="10"/>
  <c r="F688" i="10"/>
  <c r="G688" i="10"/>
  <c r="F689" i="10"/>
  <c r="G689" i="10"/>
  <c r="F690" i="10"/>
  <c r="G690" i="10"/>
  <c r="F691" i="10"/>
  <c r="G691" i="10"/>
  <c r="F692" i="10"/>
  <c r="G692" i="10"/>
  <c r="F693" i="10"/>
  <c r="G693" i="10"/>
  <c r="F694" i="10"/>
  <c r="G694" i="10"/>
  <c r="F695" i="10"/>
  <c r="G695" i="10"/>
  <c r="F696" i="10"/>
  <c r="G696" i="10"/>
  <c r="F697" i="10"/>
  <c r="G697" i="10"/>
  <c r="F698" i="10"/>
  <c r="G698" i="10"/>
  <c r="F699" i="10"/>
  <c r="G699" i="10"/>
  <c r="F700" i="10"/>
  <c r="G700" i="10"/>
  <c r="F701" i="10"/>
  <c r="G701" i="10"/>
  <c r="F702" i="10"/>
  <c r="G702" i="10"/>
  <c r="F703" i="10"/>
  <c r="G703" i="10"/>
  <c r="F704" i="10"/>
  <c r="G704" i="10"/>
  <c r="F705" i="10"/>
  <c r="G705" i="10"/>
  <c r="F706" i="10"/>
  <c r="G706" i="10"/>
  <c r="F707" i="10"/>
  <c r="G707" i="10"/>
  <c r="F708" i="10"/>
  <c r="G708" i="10"/>
  <c r="F709" i="10"/>
  <c r="G709" i="10"/>
  <c r="F710" i="10"/>
  <c r="G710" i="10"/>
  <c r="F711" i="10"/>
  <c r="G711" i="10"/>
  <c r="F712" i="10"/>
  <c r="G712" i="10"/>
  <c r="F713" i="10"/>
  <c r="G713" i="10"/>
  <c r="F714" i="10"/>
  <c r="G714" i="10"/>
  <c r="F715" i="10"/>
  <c r="G715" i="10"/>
  <c r="F716" i="10"/>
  <c r="G716" i="10"/>
  <c r="F717" i="10"/>
  <c r="G717" i="10"/>
  <c r="F718" i="10"/>
  <c r="G718" i="10"/>
  <c r="F719" i="10"/>
  <c r="G719" i="10"/>
  <c r="F720" i="10"/>
  <c r="G720" i="10"/>
  <c r="F721" i="10"/>
  <c r="G721" i="10"/>
  <c r="F722" i="10"/>
  <c r="G722" i="10"/>
  <c r="F723" i="10"/>
  <c r="G723" i="10"/>
  <c r="F724" i="10"/>
  <c r="G724" i="10"/>
  <c r="F725" i="10"/>
  <c r="G725" i="10"/>
  <c r="F726" i="10"/>
  <c r="G726" i="10"/>
  <c r="F727" i="10"/>
  <c r="G727" i="10"/>
  <c r="F728" i="10"/>
  <c r="G728" i="10"/>
  <c r="F729" i="10"/>
  <c r="G729" i="10"/>
  <c r="F730" i="10"/>
  <c r="G730" i="10"/>
  <c r="F731" i="10"/>
  <c r="G731" i="10"/>
  <c r="F732" i="10"/>
  <c r="G732" i="10"/>
  <c r="F733" i="10"/>
  <c r="G733" i="10"/>
  <c r="F734" i="10"/>
  <c r="G734" i="10"/>
  <c r="F735" i="10"/>
  <c r="G735" i="10"/>
  <c r="F736" i="10"/>
  <c r="G736" i="10"/>
  <c r="F737" i="10"/>
  <c r="G737" i="10"/>
  <c r="F738" i="10"/>
  <c r="G738" i="10"/>
  <c r="F739" i="10"/>
  <c r="G739" i="10"/>
  <c r="F740" i="10"/>
  <c r="G740" i="10"/>
  <c r="F741" i="10"/>
  <c r="G741" i="10"/>
  <c r="F742" i="10"/>
  <c r="G742" i="10"/>
  <c r="F743" i="10"/>
  <c r="G743" i="10"/>
  <c r="F744" i="10"/>
  <c r="G744" i="10"/>
  <c r="F745" i="10"/>
  <c r="G745" i="10"/>
  <c r="F746" i="10"/>
  <c r="G746" i="10"/>
  <c r="F747" i="10"/>
  <c r="G747" i="10"/>
  <c r="F748" i="10"/>
  <c r="G748" i="10"/>
  <c r="F749" i="10"/>
  <c r="G749" i="10"/>
  <c r="F750" i="10"/>
  <c r="G750" i="10"/>
  <c r="F751" i="10"/>
  <c r="G751" i="10"/>
  <c r="F752" i="10"/>
  <c r="G752" i="10"/>
  <c r="F753" i="10"/>
  <c r="G753" i="10"/>
  <c r="F754" i="10"/>
  <c r="G754" i="10"/>
  <c r="F755" i="10"/>
  <c r="G755" i="10"/>
  <c r="F756" i="10"/>
  <c r="G756" i="10"/>
  <c r="F757" i="10"/>
  <c r="G757" i="10"/>
  <c r="F758" i="10"/>
  <c r="G758" i="10"/>
  <c r="F759" i="10"/>
  <c r="G759" i="10"/>
  <c r="F760" i="10"/>
  <c r="G760" i="10"/>
  <c r="F761" i="10"/>
  <c r="G761" i="10"/>
  <c r="F762" i="10"/>
  <c r="G762" i="10"/>
  <c r="F763" i="10"/>
  <c r="G763" i="10"/>
  <c r="F764" i="10"/>
  <c r="G764" i="10"/>
  <c r="F765" i="10"/>
  <c r="G765" i="10"/>
  <c r="F766" i="10"/>
  <c r="G766" i="10"/>
  <c r="F767" i="10"/>
  <c r="G767" i="10"/>
  <c r="F768" i="10"/>
  <c r="G768" i="10"/>
  <c r="F769" i="10"/>
  <c r="G769" i="10"/>
  <c r="F770" i="10"/>
  <c r="G770" i="10"/>
  <c r="F771" i="10"/>
  <c r="G771" i="10"/>
  <c r="F772" i="10"/>
  <c r="G772" i="10"/>
  <c r="F773" i="10"/>
  <c r="G773" i="10"/>
  <c r="F774" i="10"/>
  <c r="G774" i="10"/>
  <c r="F775" i="10"/>
  <c r="G775" i="10"/>
  <c r="F776" i="10"/>
  <c r="G776" i="10"/>
  <c r="F777" i="10"/>
  <c r="G777" i="10"/>
  <c r="F778" i="10"/>
  <c r="G778" i="10"/>
  <c r="F779" i="10"/>
  <c r="G779" i="10"/>
  <c r="F780" i="10"/>
  <c r="G780" i="10"/>
  <c r="F781" i="10"/>
  <c r="G781" i="10"/>
  <c r="F782" i="10"/>
  <c r="G782" i="10"/>
  <c r="F783" i="10"/>
  <c r="G783" i="10"/>
  <c r="F784" i="10"/>
  <c r="G784" i="10"/>
  <c r="F785" i="10"/>
  <c r="G785" i="10"/>
  <c r="F786" i="10"/>
  <c r="G786" i="10"/>
  <c r="F787" i="10"/>
  <c r="G787" i="10"/>
  <c r="F788" i="10"/>
  <c r="G788" i="10"/>
  <c r="F789" i="10"/>
  <c r="G789" i="10"/>
  <c r="F790" i="10"/>
  <c r="G790" i="10"/>
  <c r="F791" i="10"/>
  <c r="G791" i="10"/>
  <c r="F792" i="10"/>
  <c r="G792" i="10"/>
  <c r="F793" i="10"/>
  <c r="G793" i="10"/>
  <c r="F794" i="10"/>
  <c r="G794" i="10"/>
  <c r="F795" i="10"/>
  <c r="G795" i="10"/>
  <c r="F796" i="10"/>
  <c r="G796" i="10"/>
  <c r="F797" i="10"/>
  <c r="G797" i="10"/>
  <c r="F798" i="10"/>
  <c r="G798" i="10"/>
  <c r="F799" i="10"/>
  <c r="G799" i="10"/>
  <c r="F800" i="10"/>
  <c r="G800" i="10"/>
  <c r="F801" i="10"/>
  <c r="G801" i="10"/>
  <c r="F802" i="10"/>
  <c r="G802" i="10"/>
  <c r="F803" i="10"/>
  <c r="G803" i="10"/>
  <c r="F804" i="10"/>
  <c r="G804" i="10"/>
  <c r="F805" i="10"/>
  <c r="G805" i="10"/>
  <c r="F806" i="10"/>
  <c r="G806" i="10"/>
  <c r="F807" i="10"/>
  <c r="G807" i="10"/>
  <c r="F808" i="10"/>
  <c r="G808" i="10"/>
  <c r="F809" i="10"/>
  <c r="G809" i="10"/>
  <c r="F810" i="10"/>
  <c r="G810" i="10"/>
  <c r="F811" i="10"/>
  <c r="G811" i="10"/>
  <c r="F812" i="10"/>
  <c r="G812" i="10"/>
  <c r="F813" i="10"/>
  <c r="G813" i="10"/>
  <c r="F814" i="10"/>
  <c r="G814" i="10"/>
  <c r="F815" i="10"/>
  <c r="G815" i="10"/>
  <c r="F816" i="10"/>
  <c r="G816" i="10"/>
  <c r="F817" i="10"/>
  <c r="G817" i="10"/>
  <c r="F818" i="10"/>
  <c r="G818" i="10"/>
  <c r="F819" i="10"/>
  <c r="G819" i="10"/>
  <c r="F820" i="10"/>
  <c r="G820" i="10"/>
  <c r="F821" i="10"/>
  <c r="G821" i="10"/>
  <c r="F822" i="10"/>
  <c r="G822" i="10"/>
  <c r="F823" i="10"/>
  <c r="G823" i="10"/>
  <c r="F824" i="10"/>
  <c r="G824" i="10"/>
  <c r="F825" i="10"/>
  <c r="G825" i="10"/>
  <c r="F826" i="10"/>
  <c r="G826" i="10"/>
  <c r="F827" i="10"/>
  <c r="G827" i="10"/>
  <c r="F828" i="10"/>
  <c r="G828" i="10"/>
  <c r="F829" i="10"/>
  <c r="G829" i="10"/>
  <c r="F830" i="10"/>
  <c r="G830" i="10"/>
  <c r="F831" i="10"/>
  <c r="G831" i="10"/>
  <c r="F832" i="10"/>
  <c r="G832" i="10"/>
  <c r="F833" i="10"/>
  <c r="G833" i="10"/>
  <c r="F834" i="10"/>
  <c r="G834" i="10"/>
  <c r="F835" i="10"/>
  <c r="G835" i="10"/>
  <c r="F836" i="10"/>
  <c r="G836" i="10"/>
  <c r="F837" i="10"/>
  <c r="G837" i="10"/>
  <c r="F838" i="10"/>
  <c r="G838" i="10"/>
  <c r="F839" i="10"/>
  <c r="G839" i="10"/>
  <c r="F840" i="10"/>
  <c r="G840" i="10"/>
  <c r="F841" i="10"/>
  <c r="G841" i="10"/>
  <c r="F842" i="10"/>
  <c r="G842" i="10"/>
  <c r="F843" i="10"/>
  <c r="G843" i="10"/>
  <c r="F844" i="10"/>
  <c r="G844" i="10"/>
  <c r="F845" i="10"/>
  <c r="G845" i="10"/>
  <c r="F846" i="10"/>
  <c r="G846" i="10"/>
  <c r="F847" i="10"/>
  <c r="G847" i="10"/>
  <c r="F848" i="10"/>
  <c r="G848" i="10"/>
  <c r="F849" i="10"/>
  <c r="G849" i="10"/>
  <c r="F850" i="10"/>
  <c r="G850" i="10"/>
  <c r="F851" i="10"/>
  <c r="G851" i="10"/>
  <c r="F852" i="10"/>
  <c r="G852" i="10"/>
  <c r="F853" i="10"/>
  <c r="G853" i="10"/>
  <c r="F854" i="10"/>
  <c r="G854" i="10"/>
  <c r="F855" i="10"/>
  <c r="G855" i="10"/>
  <c r="F856" i="10"/>
  <c r="G856" i="10"/>
  <c r="F857" i="10"/>
  <c r="G857" i="10"/>
  <c r="F858" i="10"/>
  <c r="G858" i="10"/>
  <c r="F859" i="10"/>
  <c r="G859" i="10"/>
  <c r="F860" i="10"/>
  <c r="G860" i="10"/>
  <c r="F861" i="10"/>
  <c r="G861" i="10"/>
  <c r="F862" i="10"/>
  <c r="G862" i="10"/>
  <c r="F863" i="10"/>
  <c r="G863" i="10"/>
  <c r="F864" i="10"/>
  <c r="G864" i="10"/>
  <c r="F865" i="10"/>
  <c r="G865" i="10"/>
  <c r="F866" i="10"/>
  <c r="G866" i="10"/>
  <c r="F867" i="10"/>
  <c r="G867" i="10"/>
  <c r="F868" i="10"/>
  <c r="G868" i="10"/>
  <c r="F869" i="10"/>
  <c r="G869" i="10"/>
  <c r="F870" i="10"/>
  <c r="G870" i="10"/>
  <c r="F871" i="10"/>
  <c r="G871" i="10"/>
  <c r="F872" i="10"/>
  <c r="G872" i="10"/>
  <c r="F873" i="10"/>
  <c r="G873" i="10"/>
  <c r="F874" i="10"/>
  <c r="G874" i="10"/>
  <c r="F875" i="10"/>
  <c r="G875" i="10"/>
  <c r="F876" i="10"/>
  <c r="G876" i="10"/>
  <c r="F877" i="10"/>
  <c r="G877" i="10"/>
  <c r="F878" i="10"/>
  <c r="G878" i="10"/>
  <c r="F879" i="10"/>
  <c r="G879" i="10"/>
  <c r="F880" i="10"/>
  <c r="G880" i="10"/>
  <c r="F881" i="10"/>
  <c r="G881" i="10"/>
  <c r="F882" i="10"/>
  <c r="G882" i="10"/>
  <c r="F883" i="10"/>
  <c r="G883" i="10"/>
  <c r="F884" i="10"/>
  <c r="G884" i="10"/>
  <c r="F885" i="10"/>
  <c r="G885" i="10"/>
  <c r="F886" i="10"/>
  <c r="G886" i="10"/>
  <c r="F887" i="10"/>
  <c r="G887" i="10"/>
  <c r="F888" i="10"/>
  <c r="G888" i="10"/>
  <c r="F889" i="10"/>
  <c r="G889" i="10"/>
  <c r="F890" i="10"/>
  <c r="G890" i="10"/>
  <c r="F891" i="10"/>
  <c r="G891" i="10"/>
  <c r="F892" i="10"/>
  <c r="G892" i="10"/>
  <c r="F893" i="10"/>
  <c r="G893" i="10"/>
  <c r="F894" i="10"/>
  <c r="G894" i="10"/>
  <c r="F895" i="10"/>
  <c r="G895" i="10"/>
  <c r="F896" i="10"/>
  <c r="G896" i="10"/>
  <c r="F897" i="10"/>
  <c r="G897" i="10"/>
  <c r="F898" i="10"/>
  <c r="G898" i="10"/>
  <c r="F899" i="10"/>
  <c r="G899" i="10"/>
  <c r="F900" i="10"/>
  <c r="G900" i="10"/>
  <c r="F901" i="10"/>
  <c r="G901" i="10"/>
  <c r="F902" i="10"/>
  <c r="G902" i="10"/>
  <c r="F903" i="10"/>
  <c r="G903" i="10"/>
  <c r="F904" i="10"/>
  <c r="G904" i="10"/>
  <c r="F905" i="10"/>
  <c r="G905" i="10"/>
  <c r="F906" i="10"/>
  <c r="G906" i="10"/>
  <c r="F907" i="10"/>
  <c r="G907" i="10"/>
  <c r="F908" i="10"/>
  <c r="G908" i="10"/>
  <c r="F909" i="10"/>
  <c r="G909" i="10"/>
  <c r="F910" i="10"/>
  <c r="G910" i="10"/>
  <c r="F911" i="10"/>
  <c r="G911" i="10"/>
  <c r="F912" i="10"/>
  <c r="G912" i="10"/>
  <c r="F913" i="10"/>
  <c r="G913" i="10"/>
  <c r="F914" i="10"/>
  <c r="G914" i="10"/>
  <c r="F915" i="10"/>
  <c r="G915" i="10"/>
  <c r="F916" i="10"/>
  <c r="G916" i="10"/>
  <c r="F917" i="10"/>
  <c r="G917" i="10"/>
  <c r="F918" i="10"/>
  <c r="G918" i="10"/>
  <c r="F919" i="10"/>
  <c r="G919" i="10"/>
  <c r="F920" i="10"/>
  <c r="G920" i="10"/>
  <c r="F921" i="10"/>
  <c r="G921" i="10"/>
  <c r="F922" i="10"/>
  <c r="G922" i="10"/>
  <c r="F923" i="10"/>
  <c r="G923" i="10"/>
  <c r="F924" i="10"/>
  <c r="G924" i="10"/>
  <c r="F925" i="10"/>
  <c r="G925" i="10"/>
  <c r="F926" i="10"/>
  <c r="G926" i="10"/>
  <c r="F927" i="10"/>
  <c r="G927" i="10"/>
  <c r="F928" i="10"/>
  <c r="G928" i="10"/>
  <c r="F929" i="10"/>
  <c r="G929" i="10"/>
  <c r="F930" i="10"/>
  <c r="G930" i="10"/>
  <c r="F931" i="10"/>
  <c r="G931" i="10"/>
  <c r="F932" i="10"/>
  <c r="G932" i="10"/>
  <c r="F933" i="10"/>
  <c r="G933" i="10"/>
  <c r="F934" i="10"/>
  <c r="G934" i="10"/>
  <c r="F935" i="10"/>
  <c r="G935" i="10"/>
  <c r="F936" i="10"/>
  <c r="G936" i="10"/>
  <c r="F937" i="10"/>
  <c r="G937" i="10"/>
  <c r="F938" i="10"/>
  <c r="G938" i="10"/>
  <c r="F939" i="10"/>
  <c r="G939" i="10"/>
  <c r="F940" i="10"/>
  <c r="G940" i="10"/>
  <c r="F941" i="10"/>
  <c r="G941" i="10"/>
  <c r="F942" i="10"/>
  <c r="G942" i="10"/>
  <c r="F943" i="10"/>
  <c r="G943" i="10"/>
  <c r="F944" i="10"/>
  <c r="G944" i="10"/>
  <c r="F945" i="10"/>
  <c r="G945" i="10"/>
  <c r="F946" i="10"/>
  <c r="G946" i="10"/>
  <c r="F947" i="10"/>
  <c r="G947" i="10"/>
  <c r="F948" i="10"/>
  <c r="G948" i="10"/>
  <c r="F949" i="10"/>
  <c r="G949" i="10"/>
  <c r="F950" i="10"/>
  <c r="G950" i="10"/>
  <c r="F951" i="10"/>
  <c r="G951" i="10"/>
  <c r="F952" i="10"/>
  <c r="G952" i="10"/>
  <c r="F953" i="10"/>
  <c r="G953" i="10"/>
  <c r="F954" i="10"/>
  <c r="G954" i="10"/>
  <c r="F955" i="10"/>
  <c r="G955" i="10"/>
  <c r="F956" i="10"/>
  <c r="G956" i="10"/>
  <c r="F957" i="10"/>
  <c r="G957" i="10"/>
  <c r="F958" i="10"/>
  <c r="G958" i="10"/>
  <c r="F959" i="10"/>
  <c r="G959" i="10"/>
  <c r="F960" i="10"/>
  <c r="G960" i="10"/>
  <c r="F961" i="10"/>
  <c r="G961" i="10"/>
  <c r="F962" i="10"/>
  <c r="G962" i="10"/>
  <c r="F963" i="10"/>
  <c r="G963" i="10"/>
  <c r="F964" i="10"/>
  <c r="G964" i="10"/>
  <c r="F965" i="10"/>
  <c r="G965" i="10"/>
  <c r="F966" i="10"/>
  <c r="G966" i="10"/>
  <c r="F967" i="10"/>
  <c r="G967" i="10"/>
  <c r="F968" i="10"/>
  <c r="G968" i="10"/>
  <c r="F969" i="10"/>
  <c r="G969" i="10"/>
  <c r="F970" i="10"/>
  <c r="G970" i="10"/>
  <c r="F971" i="10"/>
  <c r="G971" i="10"/>
  <c r="F972" i="10"/>
  <c r="G972" i="10"/>
  <c r="F973" i="10"/>
  <c r="G973" i="10"/>
  <c r="F974" i="10"/>
  <c r="G974" i="10"/>
  <c r="F975" i="10"/>
  <c r="G975" i="10"/>
  <c r="F976" i="10"/>
  <c r="G976" i="10"/>
  <c r="F977" i="10"/>
  <c r="G977" i="10"/>
  <c r="F978" i="10"/>
  <c r="G978" i="10"/>
  <c r="F979" i="10"/>
  <c r="G979" i="10"/>
  <c r="F980" i="10"/>
  <c r="G980" i="10"/>
  <c r="F981" i="10"/>
  <c r="G981" i="10"/>
  <c r="F982" i="10"/>
  <c r="G982" i="10"/>
  <c r="F983" i="10"/>
  <c r="G983" i="10"/>
  <c r="F984" i="10"/>
  <c r="G984" i="10"/>
  <c r="F985" i="10"/>
  <c r="G985" i="10"/>
  <c r="F986" i="10"/>
  <c r="G986" i="10"/>
  <c r="F987" i="10"/>
  <c r="G987" i="10"/>
  <c r="F988" i="10"/>
  <c r="G988" i="10"/>
  <c r="F989" i="10"/>
  <c r="G989" i="10"/>
  <c r="F990" i="10"/>
  <c r="G990" i="10"/>
  <c r="F991" i="10"/>
  <c r="G991" i="10"/>
  <c r="F992" i="10"/>
  <c r="G992" i="10"/>
  <c r="F993" i="10"/>
  <c r="G993" i="10"/>
  <c r="F994" i="10"/>
  <c r="G994" i="10"/>
  <c r="F995" i="10"/>
  <c r="G995" i="10"/>
  <c r="F996" i="10"/>
  <c r="G996" i="10"/>
  <c r="F997" i="10"/>
  <c r="G997" i="10"/>
  <c r="F998" i="10"/>
  <c r="G998" i="10"/>
  <c r="F999" i="10"/>
  <c r="G999" i="10"/>
  <c r="F1000" i="10"/>
  <c r="G1000" i="10"/>
  <c r="F1001" i="10"/>
  <c r="G1001" i="10"/>
  <c r="F1002" i="10"/>
  <c r="G1002" i="10"/>
  <c r="F1003" i="10"/>
  <c r="G1003" i="10"/>
  <c r="F1004" i="10"/>
  <c r="G1004" i="10"/>
  <c r="F1005" i="10"/>
  <c r="G1005" i="10"/>
  <c r="F1006" i="10"/>
  <c r="G1006" i="10"/>
  <c r="F1007" i="10"/>
  <c r="G1007" i="10"/>
  <c r="F1008" i="10"/>
  <c r="G1008" i="10"/>
  <c r="F1009" i="10"/>
  <c r="G1009" i="10"/>
  <c r="F1010" i="10"/>
  <c r="G1010" i="10"/>
  <c r="F1011" i="10"/>
  <c r="G1011" i="10"/>
  <c r="F1012" i="10"/>
  <c r="G1012" i="10"/>
  <c r="F1013" i="10"/>
  <c r="G1013" i="10"/>
  <c r="F1014" i="10"/>
  <c r="G1014" i="10"/>
  <c r="F1015" i="10"/>
  <c r="G1015" i="10"/>
  <c r="F1016" i="10"/>
  <c r="G1016" i="10"/>
  <c r="F1017" i="10"/>
  <c r="G1017" i="10"/>
  <c r="F1018" i="10"/>
  <c r="G1018" i="10"/>
  <c r="F1019" i="10"/>
  <c r="G1019" i="10"/>
  <c r="F1020" i="10"/>
  <c r="G1020" i="10"/>
  <c r="F1021" i="10"/>
  <c r="G1021" i="10"/>
  <c r="F1022" i="10"/>
  <c r="G1022" i="10"/>
  <c r="F1023" i="10"/>
  <c r="G1023" i="10"/>
  <c r="F1024" i="10"/>
  <c r="G1024" i="10"/>
  <c r="F1025" i="10"/>
  <c r="G1025" i="10"/>
  <c r="F1026" i="10"/>
  <c r="G1026" i="10"/>
  <c r="F1027" i="10"/>
  <c r="G1027" i="10"/>
  <c r="F1028" i="10"/>
  <c r="G1028" i="10"/>
  <c r="F1029" i="10"/>
  <c r="G1029" i="10"/>
  <c r="F1030" i="10"/>
  <c r="G1030" i="10"/>
  <c r="F1031" i="10"/>
  <c r="G1031" i="10"/>
  <c r="F1032" i="10"/>
  <c r="G1032" i="10"/>
  <c r="F1033" i="10"/>
  <c r="G1033" i="10"/>
  <c r="F1034" i="10"/>
  <c r="G1034" i="10"/>
  <c r="F1035" i="10"/>
  <c r="G1035" i="10"/>
  <c r="F1036" i="10"/>
  <c r="G1036" i="10"/>
  <c r="F1037" i="10"/>
  <c r="G1037" i="10"/>
  <c r="F1038" i="10"/>
  <c r="G1038" i="10"/>
  <c r="F1039" i="10"/>
  <c r="G1039" i="10"/>
  <c r="F1040" i="10"/>
  <c r="G1040" i="10"/>
  <c r="F1041" i="10"/>
  <c r="G1041" i="10"/>
  <c r="F1042" i="10"/>
  <c r="G1042" i="10"/>
  <c r="F1043" i="10"/>
  <c r="G1043" i="10"/>
  <c r="F1044" i="10"/>
  <c r="G1044" i="10"/>
  <c r="F1045" i="10"/>
  <c r="G1045" i="10"/>
  <c r="F1046" i="10"/>
  <c r="G1046" i="10"/>
  <c r="F1047" i="10"/>
  <c r="G1047" i="10"/>
  <c r="F1048" i="10"/>
  <c r="G1048" i="10"/>
  <c r="F1049" i="10"/>
  <c r="G1049" i="10"/>
  <c r="F1050" i="10"/>
  <c r="G1050" i="10"/>
  <c r="F1051" i="10"/>
  <c r="G1051" i="10"/>
  <c r="F1052" i="10"/>
  <c r="G1052" i="10"/>
  <c r="F1053" i="10"/>
  <c r="G1053" i="10"/>
  <c r="F1054" i="10"/>
  <c r="G1054" i="10"/>
  <c r="F1055" i="10"/>
  <c r="G1055" i="10"/>
  <c r="F1056" i="10"/>
  <c r="G1056" i="10"/>
  <c r="F1057" i="10"/>
  <c r="G1057" i="10"/>
  <c r="F1058" i="10"/>
  <c r="G1058" i="10"/>
  <c r="F1059" i="10"/>
  <c r="G1059" i="10"/>
  <c r="F1060" i="10"/>
  <c r="G1060" i="10"/>
  <c r="F1061" i="10"/>
  <c r="G1061" i="10"/>
  <c r="F1062" i="10"/>
  <c r="G1062" i="10"/>
  <c r="F1063" i="10"/>
  <c r="G1063" i="10"/>
  <c r="F1064" i="10"/>
  <c r="G1064" i="10"/>
  <c r="F1065" i="10"/>
  <c r="G1065" i="10"/>
  <c r="F1066" i="10"/>
  <c r="G1066" i="10"/>
  <c r="F1067" i="10"/>
  <c r="G1067" i="10"/>
  <c r="F1068" i="10"/>
  <c r="G1068" i="10"/>
  <c r="F1069" i="10"/>
  <c r="G1069" i="10"/>
  <c r="F1070" i="10"/>
  <c r="G1070" i="10"/>
  <c r="F1071" i="10"/>
  <c r="G1071" i="10"/>
  <c r="F1072" i="10"/>
  <c r="G1072" i="10"/>
  <c r="F1073" i="10"/>
  <c r="G1073" i="10"/>
  <c r="F1074" i="10"/>
  <c r="G1074" i="10"/>
  <c r="F1075" i="10"/>
  <c r="G1075" i="10"/>
  <c r="F1076" i="10"/>
  <c r="G1076" i="10"/>
  <c r="F1077" i="10"/>
  <c r="G1077" i="10"/>
  <c r="F1078" i="10"/>
  <c r="G1078" i="10"/>
  <c r="F1079" i="10"/>
  <c r="G1079" i="10"/>
  <c r="F1080" i="10"/>
  <c r="G1080" i="10"/>
  <c r="F1081" i="10"/>
  <c r="G1081" i="10"/>
  <c r="F1082" i="10"/>
  <c r="G1082" i="10"/>
  <c r="F1083" i="10"/>
  <c r="G1083" i="10"/>
  <c r="F1084" i="10"/>
  <c r="G1084" i="10"/>
  <c r="F1085" i="10"/>
  <c r="G1085" i="10"/>
  <c r="F1086" i="10"/>
  <c r="G1086" i="10"/>
  <c r="F1087" i="10"/>
  <c r="G1087" i="10"/>
  <c r="F1088" i="10"/>
  <c r="G1088" i="10"/>
  <c r="F1089" i="10"/>
  <c r="G1089" i="10"/>
  <c r="F1090" i="10"/>
  <c r="G1090" i="10"/>
  <c r="F1091" i="10"/>
  <c r="G1091" i="10"/>
  <c r="F1092" i="10"/>
  <c r="G1092" i="10"/>
  <c r="F1093" i="10"/>
  <c r="G1093" i="10"/>
  <c r="F1094" i="10"/>
  <c r="G1094" i="10"/>
  <c r="F1095" i="10"/>
  <c r="G1095" i="10"/>
  <c r="F1096" i="10"/>
  <c r="G1096" i="10"/>
  <c r="F1097" i="10"/>
  <c r="G1097" i="10"/>
  <c r="F1098" i="10"/>
  <c r="G1098" i="10"/>
  <c r="F1099" i="10"/>
  <c r="G1099" i="10"/>
  <c r="F1100" i="10"/>
  <c r="G1100" i="10"/>
  <c r="F1101" i="10"/>
  <c r="G1101" i="10"/>
  <c r="F1102" i="10"/>
  <c r="G1102" i="10"/>
  <c r="F1103" i="10"/>
  <c r="G1103" i="10"/>
  <c r="F1104" i="10"/>
  <c r="G1104" i="10"/>
  <c r="F1105" i="10"/>
  <c r="G1105" i="10"/>
  <c r="F1106" i="10"/>
  <c r="G1106" i="10"/>
  <c r="F1107" i="10"/>
  <c r="G1107" i="10"/>
  <c r="F1108" i="10"/>
  <c r="G1108" i="10"/>
  <c r="F1109" i="10"/>
  <c r="G1109" i="10"/>
  <c r="F1110" i="10"/>
  <c r="G1110" i="10"/>
  <c r="F1111" i="10"/>
  <c r="G1111" i="10"/>
  <c r="F1112" i="10"/>
  <c r="G1112" i="10"/>
  <c r="F1113" i="10"/>
  <c r="G1113" i="10"/>
  <c r="F1114" i="10"/>
  <c r="G1114" i="10"/>
  <c r="F1115" i="10"/>
  <c r="G1115" i="10"/>
  <c r="F1116" i="10"/>
  <c r="G1116" i="10"/>
  <c r="F1117" i="10"/>
  <c r="G1117" i="10"/>
  <c r="F1118" i="10"/>
  <c r="G1118" i="10"/>
  <c r="F1119" i="10"/>
  <c r="G1119" i="10"/>
  <c r="F1120" i="10"/>
  <c r="G1120" i="10"/>
  <c r="F1121" i="10"/>
  <c r="G1121" i="10"/>
  <c r="F1122" i="10"/>
  <c r="G1122" i="10"/>
  <c r="F1123" i="10"/>
  <c r="G1123" i="10"/>
  <c r="F1124" i="10"/>
  <c r="G1124" i="10"/>
  <c r="F1125" i="10"/>
  <c r="G1125" i="10"/>
  <c r="F1126" i="10"/>
  <c r="G1126" i="10"/>
  <c r="F1127" i="10"/>
  <c r="G1127" i="10"/>
  <c r="F1128" i="10"/>
  <c r="G1128" i="10"/>
  <c r="F1129" i="10"/>
  <c r="G1129" i="10"/>
  <c r="F1130" i="10"/>
  <c r="G1130" i="10"/>
  <c r="F1131" i="10"/>
  <c r="G1131" i="10"/>
  <c r="F1132" i="10"/>
  <c r="G1132" i="10"/>
  <c r="F1133" i="10"/>
  <c r="G1133" i="10"/>
  <c r="F1134" i="10"/>
  <c r="G1134" i="10"/>
  <c r="F1135" i="10"/>
  <c r="G1135" i="10"/>
  <c r="F1136" i="10"/>
  <c r="G1136" i="10"/>
  <c r="F1137" i="10"/>
  <c r="G1137" i="10"/>
  <c r="F1138" i="10"/>
  <c r="G1138" i="10"/>
  <c r="F1139" i="10"/>
  <c r="G1139" i="10"/>
  <c r="F1140" i="10"/>
  <c r="G1140" i="10"/>
  <c r="F1141" i="10"/>
  <c r="G1141" i="10"/>
  <c r="F1142" i="10"/>
  <c r="G1142" i="10"/>
  <c r="F1143" i="10"/>
  <c r="G1143" i="10"/>
  <c r="F1144" i="10"/>
  <c r="G1144" i="10"/>
  <c r="F1145" i="10"/>
  <c r="G1145" i="10"/>
  <c r="F1146" i="10"/>
  <c r="G1146" i="10"/>
  <c r="F1147" i="10"/>
  <c r="G1147" i="10"/>
  <c r="F1148" i="10"/>
  <c r="G1148" i="10"/>
  <c r="F1149" i="10"/>
  <c r="G1149" i="10"/>
  <c r="F1150" i="10"/>
  <c r="G1150" i="10"/>
  <c r="F1151" i="10"/>
  <c r="G1151" i="10"/>
  <c r="F1152" i="10"/>
  <c r="G1152" i="10"/>
  <c r="F1153" i="10"/>
  <c r="G1153" i="10"/>
  <c r="F1154" i="10"/>
  <c r="G1154" i="10"/>
  <c r="F1155" i="10"/>
  <c r="G1155" i="10"/>
  <c r="F1156" i="10"/>
  <c r="G1156" i="10"/>
  <c r="F1157" i="10"/>
  <c r="G1157" i="10"/>
  <c r="F1158" i="10"/>
  <c r="G1158" i="10"/>
  <c r="F1159" i="10"/>
  <c r="G1159" i="10"/>
  <c r="F1160" i="10"/>
  <c r="G1160" i="10"/>
  <c r="F1161" i="10"/>
  <c r="G1161" i="10"/>
  <c r="F1162" i="10"/>
  <c r="G1162" i="10"/>
  <c r="F1163" i="10"/>
  <c r="G1163" i="10"/>
  <c r="F1164" i="10"/>
  <c r="G1164" i="10"/>
  <c r="F1165" i="10"/>
  <c r="G1165" i="10"/>
  <c r="F1166" i="10"/>
  <c r="G1166" i="10"/>
  <c r="F1167" i="10"/>
  <c r="G1167" i="10"/>
  <c r="F1168" i="10"/>
  <c r="G1168" i="10"/>
  <c r="F1169" i="10"/>
  <c r="G1169" i="10"/>
  <c r="F1170" i="10"/>
  <c r="G1170" i="10"/>
  <c r="F1171" i="10"/>
  <c r="G1171" i="10"/>
  <c r="F1172" i="10"/>
  <c r="G1172" i="10"/>
  <c r="F1173" i="10"/>
  <c r="G1173" i="10"/>
  <c r="F1174" i="10"/>
  <c r="G1174" i="10"/>
  <c r="F1175" i="10"/>
  <c r="G1175" i="10"/>
  <c r="F1176" i="10"/>
  <c r="G1176" i="10"/>
  <c r="F1177" i="10"/>
  <c r="G1177" i="10"/>
  <c r="F1178" i="10"/>
  <c r="G1178" i="10"/>
  <c r="F1179" i="10"/>
  <c r="G1179" i="10"/>
  <c r="F1180" i="10"/>
  <c r="G1180" i="10"/>
  <c r="F1181" i="10"/>
  <c r="G1181" i="10"/>
  <c r="F1182" i="10"/>
  <c r="G1182" i="10"/>
  <c r="F1183" i="10"/>
  <c r="G1183" i="10"/>
  <c r="F1184" i="10"/>
  <c r="G1184" i="10"/>
  <c r="F1185" i="10"/>
  <c r="G1185" i="10"/>
  <c r="F1186" i="10"/>
  <c r="G1186" i="10"/>
  <c r="F1187" i="10"/>
  <c r="G1187" i="10"/>
  <c r="F1188" i="10"/>
  <c r="G1188" i="10"/>
  <c r="F1189" i="10"/>
  <c r="G1189" i="10"/>
  <c r="F1190" i="10"/>
  <c r="G1190" i="10"/>
  <c r="F1191" i="10"/>
  <c r="G1191" i="10"/>
  <c r="F1192" i="10"/>
  <c r="G1192" i="10"/>
  <c r="F1193" i="10"/>
  <c r="G1193" i="10"/>
  <c r="F1194" i="10"/>
  <c r="G1194" i="10"/>
  <c r="F1195" i="10"/>
  <c r="G1195" i="10"/>
  <c r="F1196" i="10"/>
  <c r="G1196" i="10"/>
  <c r="F1197" i="10"/>
  <c r="G1197" i="10"/>
  <c r="F1198" i="10"/>
  <c r="G1198" i="10"/>
  <c r="F1199" i="10"/>
  <c r="G1199" i="10"/>
  <c r="F1200" i="10"/>
  <c r="G1200" i="10"/>
  <c r="F1201" i="10"/>
  <c r="G1201" i="10"/>
  <c r="F1202" i="10"/>
  <c r="G1202" i="10"/>
  <c r="F1203" i="10"/>
  <c r="G1203" i="10"/>
  <c r="F1204" i="10"/>
  <c r="G1204" i="10"/>
  <c r="F1205" i="10"/>
  <c r="G1205" i="10"/>
  <c r="F1206" i="10"/>
  <c r="G1206" i="10"/>
  <c r="F1207" i="10"/>
  <c r="G1207" i="10"/>
  <c r="F1208" i="10"/>
  <c r="G1208" i="10"/>
  <c r="F1209" i="10"/>
  <c r="G1209" i="10"/>
  <c r="F1210" i="10"/>
  <c r="G1210" i="10"/>
  <c r="F1211" i="10"/>
  <c r="G1211" i="10"/>
  <c r="F1212" i="10"/>
  <c r="G1212" i="10"/>
  <c r="F1213" i="10"/>
  <c r="G1213" i="10"/>
  <c r="F1214" i="10"/>
  <c r="G1214" i="10"/>
  <c r="F1215" i="10"/>
  <c r="G1215" i="10"/>
  <c r="F1216" i="10"/>
  <c r="G1216" i="10"/>
  <c r="F1217" i="10"/>
  <c r="G1217" i="10"/>
  <c r="F1218" i="10"/>
  <c r="G1218" i="10"/>
  <c r="F1219" i="10"/>
  <c r="G1219" i="10"/>
  <c r="F1220" i="10"/>
  <c r="G1220" i="10"/>
  <c r="F1221" i="10"/>
  <c r="G1221" i="10"/>
  <c r="F1222" i="10"/>
  <c r="G1222" i="10"/>
  <c r="F1223" i="10"/>
  <c r="G1223" i="10"/>
  <c r="F1224" i="10"/>
  <c r="G1224" i="10"/>
  <c r="F1225" i="10"/>
  <c r="G1225" i="10"/>
  <c r="F1226" i="10"/>
  <c r="G1226" i="10"/>
  <c r="F1227" i="10"/>
  <c r="G1227" i="10"/>
  <c r="F1228" i="10"/>
  <c r="G1228" i="10"/>
  <c r="F1229" i="10"/>
  <c r="G1229" i="10"/>
  <c r="F1230" i="10"/>
  <c r="G1230" i="10"/>
  <c r="F1231" i="10"/>
  <c r="G1231" i="10"/>
  <c r="F1232" i="10"/>
  <c r="G1232" i="10"/>
  <c r="F1233" i="10"/>
  <c r="G1233" i="10"/>
  <c r="F1234" i="10"/>
  <c r="G1234" i="10"/>
  <c r="F1235" i="10"/>
  <c r="G1235" i="10"/>
  <c r="F1236" i="10"/>
  <c r="G1236" i="10"/>
  <c r="F1237" i="10"/>
  <c r="G1237" i="10"/>
  <c r="F1238" i="10"/>
  <c r="G1238" i="10"/>
  <c r="F1239" i="10"/>
  <c r="G1239" i="10"/>
  <c r="F1240" i="10"/>
  <c r="G1240" i="10"/>
  <c r="F1241" i="10"/>
  <c r="G1241" i="10"/>
  <c r="F1242" i="10"/>
  <c r="G1242" i="10"/>
  <c r="F1243" i="10"/>
  <c r="G1243" i="10"/>
  <c r="F1244" i="10"/>
  <c r="G1244" i="10"/>
  <c r="F1245" i="10"/>
  <c r="G1245" i="10"/>
  <c r="F1246" i="10"/>
  <c r="G1246" i="10"/>
  <c r="F1247" i="10"/>
  <c r="G1247" i="10"/>
  <c r="F1248" i="10"/>
  <c r="G1248" i="10"/>
  <c r="F1249" i="10"/>
  <c r="G1249" i="10"/>
  <c r="F1250" i="10"/>
  <c r="G1250" i="10"/>
  <c r="F1251" i="10"/>
  <c r="G1251" i="10"/>
  <c r="F1252" i="10"/>
  <c r="G1252" i="10"/>
  <c r="F1253" i="10"/>
  <c r="G1253" i="10"/>
  <c r="F1254" i="10"/>
  <c r="G1254" i="10"/>
  <c r="F1255" i="10"/>
  <c r="G1255" i="10"/>
  <c r="F1256" i="10"/>
  <c r="G1256" i="10"/>
  <c r="F1257" i="10"/>
  <c r="G1257" i="10"/>
  <c r="F1258" i="10"/>
  <c r="G1258" i="10"/>
  <c r="F1259" i="10"/>
  <c r="G1259" i="10"/>
  <c r="F1260" i="10"/>
  <c r="G1260" i="10"/>
  <c r="F1261" i="10"/>
  <c r="G1261" i="10"/>
  <c r="F1262" i="10"/>
  <c r="G1262" i="10"/>
  <c r="F1263" i="10"/>
  <c r="G1263" i="10"/>
  <c r="F1264" i="10"/>
  <c r="G1264" i="10"/>
  <c r="F1265" i="10"/>
  <c r="G1265" i="10"/>
  <c r="F1266" i="10"/>
  <c r="G1266" i="10"/>
  <c r="F1267" i="10"/>
  <c r="G1267" i="10"/>
  <c r="F1268" i="10"/>
  <c r="G1268" i="10"/>
  <c r="F1269" i="10"/>
  <c r="G1269" i="10"/>
  <c r="F1270" i="10"/>
  <c r="G1270" i="10"/>
  <c r="F1271" i="10"/>
  <c r="G1271" i="10"/>
  <c r="F1272" i="10"/>
  <c r="G1272" i="10"/>
  <c r="F1273" i="10"/>
  <c r="G1273" i="10"/>
  <c r="F1274" i="10"/>
  <c r="G1274" i="10"/>
  <c r="F1275" i="10"/>
  <c r="G1275" i="10"/>
  <c r="F1276" i="10"/>
  <c r="G1276" i="10"/>
  <c r="F1277" i="10"/>
  <c r="G1277" i="10"/>
  <c r="F1278" i="10"/>
  <c r="G1278" i="10"/>
  <c r="F1279" i="10"/>
  <c r="G1279" i="10"/>
  <c r="F1280" i="10"/>
  <c r="G1280" i="10"/>
  <c r="F1281" i="10"/>
  <c r="G1281" i="10"/>
  <c r="F1282" i="10"/>
  <c r="G1282" i="10"/>
  <c r="F1283" i="10"/>
  <c r="G1283" i="10"/>
  <c r="F1284" i="10"/>
  <c r="G1284" i="10"/>
  <c r="F1285" i="10"/>
  <c r="G1285" i="10"/>
  <c r="F1286" i="10"/>
  <c r="G1286" i="10"/>
  <c r="F1287" i="10"/>
  <c r="G1287" i="10"/>
  <c r="F1288" i="10"/>
  <c r="G1288" i="10"/>
  <c r="F1289" i="10"/>
  <c r="G1289" i="10"/>
  <c r="F1290" i="10"/>
  <c r="G1290" i="10"/>
  <c r="F1291" i="10"/>
  <c r="G1291" i="10"/>
  <c r="F1292" i="10"/>
  <c r="G1292" i="10"/>
  <c r="F1293" i="10"/>
  <c r="G1293" i="10"/>
  <c r="F1294" i="10"/>
  <c r="G1294" i="10"/>
  <c r="F1295" i="10"/>
  <c r="G1295" i="10"/>
  <c r="F1296" i="10"/>
  <c r="G1296" i="10"/>
  <c r="F1297" i="10"/>
  <c r="G1297" i="10"/>
  <c r="F1298" i="10"/>
  <c r="G1298" i="10"/>
  <c r="F1299" i="10"/>
  <c r="G1299" i="10"/>
  <c r="F1300" i="10"/>
  <c r="G1300" i="10"/>
  <c r="F1301" i="10"/>
  <c r="G1301" i="10"/>
  <c r="F1302" i="10"/>
  <c r="G1302" i="10"/>
  <c r="F1303" i="10"/>
  <c r="G1303" i="10"/>
  <c r="F1304" i="10"/>
  <c r="G1304" i="10"/>
  <c r="F1305" i="10"/>
  <c r="G1305" i="10"/>
  <c r="F1306" i="10"/>
  <c r="G1306" i="10"/>
  <c r="F1307" i="10"/>
  <c r="G1307" i="10"/>
  <c r="F1308" i="10"/>
  <c r="G1308" i="10"/>
  <c r="F1309" i="10"/>
  <c r="G1309" i="10"/>
  <c r="F1310" i="10"/>
  <c r="G1310" i="10"/>
  <c r="F1311" i="10"/>
  <c r="G1311" i="10"/>
  <c r="F1312" i="10"/>
  <c r="G1312" i="10"/>
  <c r="F1313" i="10"/>
  <c r="G1313" i="10"/>
  <c r="F1314" i="10"/>
  <c r="G1314" i="10"/>
  <c r="F1315" i="10"/>
  <c r="G1315" i="10"/>
  <c r="F1316" i="10"/>
  <c r="G1316" i="10"/>
  <c r="F1317" i="10"/>
  <c r="G1317" i="10"/>
  <c r="F1318" i="10"/>
  <c r="G1318" i="10"/>
  <c r="F1319" i="10"/>
  <c r="G1319" i="10"/>
  <c r="F1320" i="10"/>
  <c r="G1320" i="10"/>
  <c r="F1321" i="10"/>
  <c r="G1321" i="10"/>
  <c r="F1322" i="10"/>
  <c r="G1322" i="10"/>
  <c r="F1323" i="10"/>
  <c r="G1323" i="10"/>
  <c r="F1324" i="10"/>
  <c r="G1324" i="10"/>
  <c r="F1325" i="10"/>
  <c r="G1325" i="10"/>
  <c r="F1326" i="10"/>
  <c r="G1326" i="10"/>
  <c r="F1327" i="10"/>
  <c r="G1327" i="10"/>
  <c r="F1328" i="10"/>
  <c r="G1328" i="10"/>
  <c r="F1329" i="10"/>
  <c r="G1329" i="10"/>
  <c r="F1330" i="10"/>
  <c r="G1330" i="10"/>
  <c r="F1331" i="10"/>
  <c r="G1331" i="10"/>
  <c r="F1332" i="10"/>
  <c r="G1332" i="10"/>
  <c r="F1333" i="10"/>
  <c r="G1333" i="10"/>
  <c r="F1334" i="10"/>
  <c r="G1334" i="10"/>
  <c r="F1335" i="10"/>
  <c r="G1335" i="10"/>
  <c r="F1336" i="10"/>
  <c r="G1336" i="10"/>
  <c r="F1337" i="10"/>
  <c r="G1337" i="10"/>
  <c r="F1338" i="10"/>
  <c r="G1338" i="10"/>
  <c r="F1339" i="10"/>
  <c r="G1339" i="10"/>
  <c r="F1340" i="10"/>
  <c r="G1340" i="10"/>
  <c r="F1341" i="10"/>
  <c r="G1341" i="10"/>
  <c r="F1342" i="10"/>
  <c r="G1342" i="10"/>
  <c r="F1343" i="10"/>
  <c r="G1343" i="10"/>
  <c r="F1344" i="10"/>
  <c r="G1344" i="10"/>
  <c r="F1345" i="10"/>
  <c r="G1345" i="10"/>
  <c r="F1346" i="10"/>
  <c r="G1346" i="10"/>
  <c r="F1347" i="10"/>
  <c r="G1347" i="10"/>
  <c r="F1348" i="10"/>
  <c r="G1348" i="10"/>
  <c r="F1349" i="10"/>
  <c r="G1349" i="10"/>
  <c r="F1350" i="10"/>
  <c r="G1350" i="10"/>
  <c r="F1351" i="10"/>
  <c r="G1351" i="10"/>
  <c r="F1352" i="10"/>
  <c r="G1352" i="10"/>
  <c r="F1353" i="10"/>
  <c r="G1353" i="10"/>
  <c r="F1354" i="10"/>
  <c r="G1354" i="10"/>
  <c r="F1355" i="10"/>
  <c r="G1355" i="10"/>
  <c r="F1356" i="10"/>
  <c r="G1356" i="10"/>
  <c r="F1357" i="10"/>
  <c r="G1357" i="10"/>
  <c r="F1358" i="10"/>
  <c r="G1358" i="10"/>
  <c r="F1359" i="10"/>
  <c r="G1359" i="10"/>
  <c r="F1360" i="10"/>
  <c r="G1360" i="10"/>
  <c r="F1361" i="10"/>
  <c r="G1361" i="10"/>
  <c r="F1362" i="10"/>
  <c r="G1362" i="10"/>
  <c r="F1363" i="10"/>
  <c r="G1363" i="10"/>
  <c r="F1364" i="10"/>
  <c r="G1364" i="10"/>
  <c r="F1365" i="10"/>
  <c r="G1365" i="10"/>
  <c r="F1366" i="10"/>
  <c r="G1366" i="10"/>
  <c r="F1367" i="10"/>
  <c r="G1367" i="10"/>
  <c r="F1368" i="10"/>
  <c r="G1368" i="10"/>
  <c r="F1369" i="10"/>
  <c r="G1369" i="10"/>
  <c r="F1370" i="10"/>
  <c r="G1370" i="10"/>
  <c r="F1371" i="10"/>
  <c r="G1371" i="10"/>
  <c r="F1372" i="10"/>
  <c r="G1372" i="10"/>
  <c r="F1373" i="10"/>
  <c r="G1373" i="10"/>
  <c r="F1374" i="10"/>
  <c r="G1374" i="10"/>
  <c r="F1375" i="10"/>
  <c r="G1375" i="10"/>
  <c r="F1376" i="10"/>
  <c r="G1376" i="10"/>
  <c r="F1377" i="10"/>
  <c r="G1377" i="10"/>
  <c r="F1378" i="10"/>
  <c r="G1378" i="10"/>
  <c r="F1379" i="10"/>
  <c r="G1379" i="10"/>
  <c r="F1380" i="10"/>
  <c r="G1380" i="10"/>
  <c r="F1381" i="10"/>
  <c r="G1381" i="10"/>
  <c r="F1382" i="10"/>
  <c r="G1382" i="10"/>
  <c r="F1383" i="10"/>
  <c r="G1383" i="10"/>
  <c r="F1384" i="10"/>
  <c r="G1384" i="10"/>
  <c r="F1385" i="10"/>
  <c r="G1385" i="10"/>
  <c r="F1386" i="10"/>
  <c r="G1386" i="10"/>
  <c r="F1387" i="10"/>
  <c r="G1387" i="10"/>
  <c r="F1388" i="10"/>
  <c r="G1388" i="10"/>
  <c r="F1389" i="10"/>
  <c r="G1389" i="10"/>
  <c r="F1390" i="10"/>
  <c r="G1390" i="10"/>
  <c r="F1391" i="10"/>
  <c r="G1391" i="10"/>
  <c r="F1392" i="10"/>
  <c r="G1392" i="10"/>
  <c r="F1393" i="10"/>
  <c r="G1393" i="10"/>
  <c r="F1394" i="10"/>
  <c r="G1394" i="10"/>
  <c r="F1395" i="10"/>
  <c r="G1395" i="10"/>
  <c r="F1396" i="10"/>
  <c r="G1396" i="10"/>
  <c r="F1397" i="10"/>
  <c r="G1397" i="10"/>
  <c r="F1398" i="10"/>
  <c r="G1398" i="10"/>
  <c r="F1399" i="10"/>
  <c r="G1399" i="10"/>
  <c r="F1400" i="10"/>
  <c r="G1400" i="10"/>
  <c r="F1401" i="10"/>
  <c r="G1401" i="10"/>
  <c r="F1402" i="10"/>
  <c r="G1402" i="10"/>
  <c r="F1403" i="10"/>
  <c r="G1403" i="10"/>
  <c r="F1404" i="10"/>
  <c r="G1404" i="10"/>
  <c r="F1405" i="10"/>
  <c r="G1405" i="10"/>
  <c r="F1406" i="10"/>
  <c r="G1406" i="10"/>
  <c r="F1407" i="10"/>
  <c r="G1407" i="10"/>
  <c r="F1408" i="10"/>
  <c r="G1408" i="10"/>
  <c r="F1409" i="10"/>
  <c r="G1409" i="10"/>
  <c r="F1410" i="10"/>
  <c r="G1410" i="10"/>
  <c r="F1411" i="10"/>
  <c r="G1411" i="10"/>
  <c r="F1412" i="10"/>
  <c r="G1412" i="10"/>
  <c r="F1413" i="10"/>
  <c r="G1413" i="10"/>
  <c r="F1414" i="10"/>
  <c r="G1414" i="10"/>
  <c r="F1415" i="10"/>
  <c r="G1415" i="10"/>
  <c r="F1416" i="10"/>
  <c r="G1416" i="10"/>
  <c r="F1417" i="10"/>
  <c r="G1417" i="10"/>
  <c r="B1418" i="10"/>
  <c r="E1418" i="10"/>
  <c r="F1419" i="10"/>
  <c r="G1419" i="10"/>
  <c r="F1420" i="10"/>
  <c r="G1420" i="10"/>
  <c r="F1421" i="10"/>
  <c r="G1421" i="10"/>
  <c r="F1422" i="10"/>
  <c r="G1422" i="10"/>
  <c r="F1423" i="10"/>
  <c r="G1423" i="10"/>
  <c r="F1424" i="10"/>
  <c r="G1424" i="10"/>
  <c r="F1425" i="10"/>
  <c r="G1425" i="10"/>
  <c r="F1426" i="10"/>
  <c r="G1426" i="10"/>
  <c r="F1427" i="10"/>
  <c r="G1427" i="10"/>
  <c r="F1428" i="10"/>
  <c r="G1428" i="10"/>
  <c r="F1429" i="10"/>
  <c r="G1429" i="10"/>
  <c r="F1430" i="10"/>
  <c r="G1430" i="10"/>
  <c r="F1431" i="10"/>
  <c r="G1431" i="10"/>
  <c r="F1432" i="10"/>
  <c r="G1432" i="10"/>
  <c r="F1433" i="10"/>
  <c r="G1433" i="10"/>
  <c r="F1434" i="10"/>
  <c r="G1434" i="10"/>
  <c r="F1435" i="10"/>
  <c r="G1435" i="10"/>
  <c r="F1436" i="10"/>
  <c r="G1436" i="10"/>
  <c r="F1437" i="10"/>
  <c r="G1437" i="10"/>
  <c r="F1438" i="10"/>
  <c r="G1438" i="10"/>
  <c r="F1439" i="10"/>
  <c r="G1439" i="10"/>
  <c r="F1440" i="10"/>
  <c r="G1440" i="10"/>
  <c r="F1441" i="10"/>
  <c r="G1441" i="10"/>
  <c r="F1442" i="10"/>
  <c r="G1442" i="10"/>
  <c r="F1443" i="10"/>
  <c r="G1443" i="10"/>
  <c r="F1444" i="10"/>
  <c r="G1444" i="10"/>
  <c r="F1445" i="10"/>
  <c r="G1445" i="10"/>
  <c r="F1446" i="10"/>
  <c r="G1446" i="10"/>
  <c r="F1447" i="10"/>
  <c r="G1447" i="10"/>
  <c r="F1448" i="10"/>
  <c r="G1448" i="10"/>
  <c r="F1449" i="10"/>
  <c r="G1449" i="10"/>
  <c r="F1450" i="10"/>
  <c r="G1450" i="10"/>
  <c r="F1451" i="10"/>
  <c r="G1451" i="10"/>
  <c r="F1452" i="10"/>
  <c r="G1452" i="10"/>
  <c r="F1453" i="10"/>
  <c r="G1453" i="10"/>
  <c r="F1454" i="10"/>
  <c r="G1454" i="10"/>
  <c r="F1455" i="10"/>
  <c r="G1455" i="10"/>
  <c r="F1456" i="10"/>
  <c r="G1456" i="10"/>
  <c r="F1457" i="10"/>
  <c r="G1457" i="10"/>
  <c r="F1458" i="10"/>
  <c r="G1458" i="10"/>
  <c r="F1459" i="10"/>
  <c r="G1459" i="10"/>
  <c r="F1460" i="10"/>
  <c r="G1460" i="10"/>
  <c r="F1461" i="10"/>
  <c r="G1461" i="10"/>
  <c r="F1462" i="10"/>
  <c r="G1462" i="10"/>
  <c r="F1463" i="10"/>
  <c r="G1463" i="10"/>
  <c r="F1464" i="10"/>
  <c r="G1464" i="10"/>
  <c r="F1465" i="10"/>
  <c r="G1465" i="10"/>
  <c r="F1466" i="10"/>
  <c r="G1466" i="10"/>
  <c r="F1467" i="10"/>
  <c r="G1467" i="10"/>
  <c r="F1468" i="10"/>
  <c r="G1468" i="10"/>
  <c r="F1469" i="10"/>
  <c r="G1469" i="10"/>
  <c r="F1470" i="10"/>
  <c r="G1470" i="10"/>
  <c r="F1471" i="10"/>
  <c r="G1471" i="10"/>
  <c r="F1472" i="10"/>
  <c r="G1472" i="10"/>
  <c r="F1473" i="10"/>
  <c r="G1473" i="10"/>
  <c r="F1474" i="10"/>
  <c r="G1474" i="10"/>
  <c r="F1475" i="10"/>
  <c r="G1475" i="10"/>
  <c r="F1476" i="10"/>
  <c r="G1476" i="10"/>
  <c r="F1477" i="10"/>
  <c r="G1477" i="10"/>
  <c r="F1478" i="10"/>
  <c r="G1478" i="10"/>
  <c r="F1479" i="10"/>
  <c r="G1479" i="10"/>
  <c r="F1480" i="10"/>
  <c r="G1480" i="10"/>
  <c r="F1481" i="10"/>
  <c r="G1481" i="10"/>
  <c r="F1482" i="10"/>
  <c r="G1482" i="10"/>
  <c r="F1483" i="10"/>
  <c r="G1483" i="10"/>
  <c r="F1484" i="10"/>
  <c r="G1484" i="10"/>
  <c r="F1485" i="10"/>
  <c r="G1485" i="10"/>
  <c r="F1486" i="10"/>
  <c r="G1486" i="10"/>
  <c r="F1487" i="10"/>
  <c r="G1487" i="10"/>
  <c r="F1488" i="10"/>
  <c r="G1488" i="10"/>
  <c r="F1489" i="10"/>
  <c r="G1489" i="10"/>
  <c r="F1490" i="10"/>
  <c r="G1490" i="10"/>
  <c r="F1491" i="10"/>
  <c r="G1491" i="10"/>
  <c r="F1492" i="10"/>
  <c r="G1492" i="10"/>
  <c r="F1493" i="10"/>
  <c r="G1493" i="10"/>
  <c r="F1494" i="10"/>
  <c r="G1494" i="10"/>
  <c r="F1495" i="10"/>
  <c r="G1495" i="10"/>
  <c r="F1496" i="10"/>
  <c r="G1496" i="10"/>
  <c r="F1497" i="10"/>
  <c r="G1497" i="10"/>
  <c r="F1498" i="10"/>
  <c r="G1498" i="10"/>
  <c r="F1499" i="10"/>
  <c r="G1499" i="10"/>
  <c r="F1500" i="10"/>
  <c r="G1500" i="10"/>
  <c r="F1501" i="10"/>
  <c r="G1501" i="10"/>
  <c r="F1502" i="10"/>
  <c r="G1502" i="10"/>
  <c r="F1503" i="10"/>
  <c r="G1503" i="10"/>
  <c r="F1504" i="10"/>
  <c r="G1504" i="10"/>
  <c r="F1505" i="10"/>
  <c r="G1505" i="10"/>
  <c r="F1506" i="10"/>
  <c r="G1506" i="10"/>
  <c r="F1507" i="10"/>
  <c r="G1507" i="10"/>
  <c r="F1508" i="10"/>
  <c r="G1508" i="10"/>
  <c r="F1509" i="10"/>
  <c r="G1509" i="10"/>
  <c r="F1510" i="10"/>
  <c r="G1510" i="10"/>
  <c r="F1511" i="10"/>
  <c r="G1511" i="10"/>
  <c r="F1512" i="10"/>
  <c r="G1512" i="10"/>
  <c r="F1513" i="10"/>
  <c r="G1513" i="10"/>
  <c r="F1514" i="10"/>
  <c r="G1514" i="10"/>
  <c r="F1515" i="10"/>
  <c r="G1515" i="10"/>
  <c r="F1516" i="10"/>
  <c r="G1516" i="10"/>
  <c r="F1517" i="10"/>
  <c r="G1517" i="10"/>
  <c r="F1518" i="10"/>
  <c r="G1518" i="10"/>
  <c r="F1519" i="10"/>
  <c r="G1519" i="10"/>
  <c r="F1520" i="10"/>
  <c r="G1520" i="10"/>
  <c r="F1521" i="10"/>
  <c r="G1521" i="10"/>
  <c r="F1522" i="10"/>
  <c r="G1522" i="10"/>
  <c r="F1523" i="10"/>
  <c r="G1523" i="10"/>
  <c r="F1524" i="10"/>
  <c r="G1524" i="10"/>
  <c r="F1525" i="10"/>
  <c r="G1525" i="10"/>
  <c r="F1526" i="10"/>
  <c r="G1526" i="10"/>
  <c r="F1527" i="10"/>
  <c r="G1527" i="10"/>
  <c r="F1528" i="10"/>
  <c r="G1528" i="10"/>
  <c r="F1529" i="10"/>
  <c r="G1529" i="10"/>
  <c r="F1530" i="10"/>
  <c r="G1530" i="10"/>
  <c r="F1531" i="10"/>
  <c r="G1531" i="10"/>
  <c r="F1532" i="10"/>
  <c r="G1532" i="10"/>
  <c r="F1533" i="10"/>
  <c r="G1533" i="10"/>
  <c r="F1534" i="10"/>
  <c r="G1534" i="10"/>
  <c r="F1535" i="10"/>
  <c r="G1535" i="10"/>
  <c r="F1536" i="10"/>
  <c r="G1536" i="10"/>
  <c r="F1537" i="10"/>
  <c r="G1537" i="10"/>
  <c r="F1538" i="10"/>
  <c r="G1538" i="10"/>
  <c r="F1539" i="10"/>
  <c r="G1539" i="10"/>
  <c r="F1540" i="10"/>
  <c r="G1540" i="10"/>
  <c r="F1541" i="10"/>
  <c r="G1541" i="10"/>
  <c r="F1542" i="10"/>
  <c r="G1542" i="10"/>
  <c r="F1543" i="10"/>
  <c r="G1543" i="10"/>
  <c r="F1544" i="10"/>
  <c r="G1544" i="10"/>
  <c r="F1545" i="10"/>
  <c r="G1545" i="10"/>
  <c r="F1546" i="10"/>
  <c r="G1546" i="10"/>
  <c r="F1547" i="10"/>
  <c r="G1547" i="10"/>
  <c r="F1548" i="10"/>
  <c r="G1548" i="10"/>
  <c r="F1549" i="10"/>
  <c r="G1549" i="10"/>
  <c r="F1550" i="10"/>
  <c r="G1550" i="10"/>
  <c r="F1551" i="10"/>
  <c r="G1551" i="10"/>
  <c r="F1552" i="10"/>
  <c r="G1552" i="10"/>
  <c r="F1553" i="10"/>
  <c r="G1553" i="10"/>
  <c r="F1554" i="10"/>
  <c r="G1554" i="10"/>
  <c r="F1555" i="10"/>
  <c r="G1555" i="10"/>
  <c r="F1556" i="10"/>
  <c r="G1556" i="10"/>
  <c r="F1557" i="10"/>
  <c r="G1557" i="10"/>
  <c r="F1558" i="10"/>
  <c r="G1558" i="10"/>
  <c r="F1559" i="10"/>
  <c r="G1559" i="10"/>
  <c r="F1560" i="10"/>
  <c r="G1560" i="10"/>
  <c r="F1561" i="10"/>
  <c r="G1561" i="10"/>
  <c r="F1562" i="10"/>
  <c r="G1562" i="10"/>
  <c r="F1563" i="10"/>
  <c r="G1563" i="10"/>
  <c r="F1564" i="10"/>
  <c r="G1564" i="10"/>
  <c r="F1565" i="10"/>
  <c r="G1565" i="10"/>
  <c r="F1566" i="10"/>
  <c r="G1566" i="10"/>
  <c r="F1567" i="10"/>
  <c r="G1567" i="10"/>
  <c r="F1568" i="10"/>
  <c r="G1568" i="10"/>
  <c r="F1569" i="10"/>
  <c r="G1569" i="10"/>
  <c r="F1570" i="10"/>
  <c r="G1570" i="10"/>
  <c r="F1571" i="10"/>
  <c r="G1571" i="10"/>
  <c r="F1572" i="10"/>
  <c r="G1572" i="10"/>
  <c r="F1573" i="10"/>
  <c r="G1573" i="10"/>
  <c r="F1574" i="10"/>
  <c r="G1574" i="10"/>
  <c r="F1575" i="10"/>
  <c r="G1575" i="10"/>
  <c r="F1576" i="10"/>
  <c r="G1576" i="10"/>
  <c r="F1577" i="10"/>
  <c r="G1577" i="10"/>
  <c r="F1578" i="10"/>
  <c r="G1578" i="10"/>
  <c r="F1579" i="10"/>
  <c r="G1579" i="10"/>
  <c r="F1580" i="10"/>
  <c r="G1580" i="10"/>
  <c r="F1581" i="10"/>
  <c r="G1581" i="10"/>
  <c r="F1582" i="10"/>
  <c r="G1582" i="10"/>
  <c r="F1583" i="10"/>
  <c r="G1583" i="10"/>
  <c r="F1584" i="10"/>
  <c r="G1584" i="10"/>
  <c r="F1585" i="10"/>
  <c r="G1585" i="10"/>
  <c r="F1586" i="10"/>
  <c r="G1586" i="10"/>
  <c r="F1587" i="10"/>
  <c r="G1587" i="10"/>
  <c r="F1588" i="10"/>
  <c r="G1588" i="10"/>
  <c r="F1589" i="10"/>
  <c r="G1589" i="10"/>
  <c r="F1590" i="10"/>
  <c r="G1590" i="10"/>
  <c r="F1591" i="10"/>
  <c r="G1591" i="10"/>
  <c r="F1592" i="10"/>
  <c r="G1592" i="10"/>
  <c r="F1593" i="10"/>
  <c r="G1593" i="10"/>
  <c r="F1594" i="10"/>
  <c r="G1594" i="10"/>
  <c r="F1595" i="10"/>
  <c r="G1595" i="10"/>
  <c r="F1596" i="10"/>
  <c r="G1596" i="10"/>
  <c r="F1597" i="10"/>
  <c r="G1597" i="10"/>
  <c r="F1598" i="10"/>
  <c r="G1598" i="10"/>
  <c r="F1599" i="10"/>
  <c r="G1599" i="10"/>
  <c r="F1600" i="10"/>
  <c r="G1600" i="10"/>
  <c r="F1601" i="10"/>
  <c r="G1601" i="10"/>
  <c r="F1602" i="10"/>
  <c r="G1602" i="10"/>
  <c r="F1603" i="10"/>
  <c r="G1603" i="10"/>
  <c r="F1604" i="10"/>
  <c r="G1604" i="10"/>
  <c r="F1605" i="10"/>
  <c r="G1605" i="10"/>
  <c r="F1606" i="10"/>
  <c r="G1606" i="10"/>
  <c r="F1607" i="10"/>
  <c r="G1607" i="10"/>
  <c r="F1608" i="10"/>
  <c r="G1608" i="10"/>
  <c r="F1609" i="10"/>
  <c r="G1609" i="10"/>
  <c r="F1610" i="10"/>
  <c r="G1610" i="10"/>
  <c r="F1611" i="10"/>
  <c r="G1611" i="10"/>
  <c r="F1612" i="10"/>
  <c r="G1612" i="10"/>
  <c r="F1613" i="10"/>
  <c r="G1613" i="10"/>
  <c r="F1614" i="10"/>
  <c r="G1614" i="10"/>
  <c r="F1615" i="10"/>
  <c r="G1615" i="10"/>
  <c r="F1616" i="10"/>
  <c r="G1616" i="10"/>
  <c r="F1617" i="10"/>
  <c r="G1617" i="10"/>
  <c r="F1618" i="10"/>
  <c r="G1618" i="10"/>
  <c r="F1619" i="10"/>
  <c r="G1619" i="10"/>
  <c r="F1620" i="10"/>
  <c r="G1620" i="10"/>
  <c r="F1621" i="10"/>
  <c r="G1621" i="10"/>
  <c r="F1622" i="10"/>
  <c r="G1622" i="10"/>
  <c r="F1623" i="10"/>
  <c r="G1623" i="10"/>
  <c r="F1624" i="10"/>
  <c r="G1624" i="10"/>
  <c r="F1625" i="10"/>
  <c r="G1625" i="10"/>
  <c r="F1626" i="10"/>
  <c r="G1626" i="10"/>
  <c r="F1627" i="10"/>
  <c r="G1627" i="10"/>
  <c r="F1628" i="10"/>
  <c r="G1628" i="10"/>
  <c r="F1629" i="10"/>
  <c r="G1629" i="10"/>
  <c r="F1630" i="10"/>
  <c r="G1630" i="10"/>
  <c r="F1631" i="10"/>
  <c r="G1631" i="10"/>
  <c r="F1632" i="10"/>
  <c r="G1632" i="10"/>
  <c r="F1633" i="10"/>
  <c r="G1633" i="10"/>
  <c r="F1634" i="10"/>
  <c r="G1634" i="10"/>
  <c r="F1635" i="10"/>
  <c r="G1635" i="10"/>
  <c r="F1636" i="10"/>
  <c r="G1636" i="10"/>
  <c r="F1637" i="10"/>
  <c r="G1637" i="10"/>
  <c r="F1638" i="10"/>
  <c r="G1638" i="10"/>
  <c r="F1639" i="10"/>
  <c r="G1639" i="10"/>
  <c r="F1640" i="10"/>
  <c r="G1640" i="10"/>
  <c r="F1641" i="10"/>
  <c r="G1641" i="10"/>
  <c r="F1642" i="10"/>
  <c r="G1642" i="10"/>
  <c r="F1643" i="10"/>
  <c r="G1643" i="10"/>
  <c r="F1644" i="10"/>
  <c r="G1644" i="10"/>
  <c r="F1645" i="10"/>
  <c r="G1645" i="10"/>
  <c r="F1646" i="10"/>
  <c r="G1646" i="10"/>
  <c r="F1647" i="10"/>
  <c r="G1647" i="10"/>
  <c r="F1648" i="10"/>
  <c r="G1648" i="10"/>
  <c r="F1649" i="10"/>
  <c r="G1649" i="10"/>
  <c r="F1650" i="10"/>
  <c r="G1650" i="10"/>
  <c r="F1651" i="10"/>
  <c r="G1651" i="10"/>
  <c r="F1652" i="10"/>
  <c r="G1652" i="10"/>
  <c r="F1653" i="10"/>
  <c r="G1653" i="10"/>
  <c r="F1654" i="10"/>
  <c r="G1654" i="10"/>
  <c r="F1655" i="10"/>
  <c r="G1655" i="10"/>
  <c r="F1656" i="10"/>
  <c r="G1656" i="10"/>
  <c r="F1657" i="10"/>
  <c r="G1657" i="10"/>
  <c r="F1658" i="10"/>
  <c r="G1658" i="10"/>
  <c r="F1659" i="10"/>
  <c r="G1659" i="10"/>
  <c r="F1660" i="10"/>
  <c r="G1660" i="10"/>
  <c r="F1661" i="10"/>
  <c r="G1661" i="10"/>
  <c r="F1662" i="10"/>
  <c r="G1662" i="10"/>
  <c r="F1663" i="10"/>
  <c r="G1663" i="10"/>
  <c r="F1664" i="10"/>
  <c r="G1664" i="10"/>
  <c r="F1665" i="10"/>
  <c r="G1665" i="10"/>
  <c r="F1666" i="10"/>
  <c r="G1666" i="10"/>
  <c r="F1667" i="10"/>
  <c r="G1667" i="10"/>
  <c r="F1668" i="10"/>
  <c r="G1668" i="10"/>
  <c r="F1669" i="10"/>
  <c r="G1669" i="10"/>
  <c r="F1670" i="10"/>
  <c r="G1670" i="10"/>
  <c r="F1671" i="10"/>
  <c r="G1671" i="10"/>
  <c r="F1672" i="10"/>
  <c r="G1672" i="10"/>
  <c r="F1673" i="10"/>
  <c r="G1673" i="10"/>
  <c r="F1674" i="10"/>
  <c r="G1674" i="10"/>
  <c r="F1675" i="10"/>
  <c r="G1675" i="10"/>
  <c r="F1676" i="10"/>
  <c r="G1676" i="10"/>
  <c r="F1677" i="10"/>
  <c r="G1677" i="10"/>
  <c r="F1678" i="10"/>
  <c r="G1678" i="10"/>
  <c r="F1679" i="10"/>
  <c r="G1679" i="10"/>
  <c r="F1680" i="10"/>
  <c r="G1680" i="10"/>
  <c r="F1681" i="10"/>
  <c r="G1681" i="10"/>
  <c r="F1682" i="10"/>
  <c r="G1682" i="10"/>
  <c r="F1683" i="10"/>
  <c r="G1683" i="10"/>
  <c r="F1684" i="10"/>
  <c r="G1684" i="10"/>
  <c r="F1685" i="10"/>
  <c r="G1685" i="10"/>
  <c r="F1686" i="10"/>
  <c r="G1686" i="10"/>
  <c r="F1687" i="10"/>
  <c r="G1687" i="10"/>
  <c r="F1688" i="10"/>
  <c r="G1688" i="10"/>
  <c r="F1689" i="10"/>
  <c r="G1689" i="10"/>
  <c r="F1690" i="10"/>
  <c r="G1690" i="10"/>
  <c r="F1691" i="10"/>
  <c r="G1691" i="10"/>
  <c r="F1692" i="10"/>
  <c r="G1692" i="10"/>
  <c r="F1693" i="10"/>
  <c r="G1693" i="10"/>
  <c r="F1694" i="10"/>
  <c r="G1694" i="10"/>
  <c r="F1695" i="10"/>
  <c r="G1695" i="10"/>
  <c r="F1696" i="10"/>
  <c r="G1696" i="10"/>
  <c r="F1697" i="10"/>
  <c r="G1697" i="10"/>
  <c r="F1698" i="10"/>
  <c r="G1698" i="10"/>
  <c r="F1699" i="10"/>
  <c r="G1699" i="10"/>
  <c r="F1700" i="10"/>
  <c r="G1700" i="10"/>
  <c r="F1701" i="10"/>
  <c r="G1701" i="10"/>
  <c r="F1702" i="10"/>
  <c r="G1702" i="10"/>
  <c r="F1703" i="10"/>
  <c r="G1703" i="10"/>
  <c r="F1704" i="10"/>
  <c r="G1704" i="10"/>
  <c r="F1705" i="10"/>
  <c r="G1705" i="10"/>
  <c r="F1706" i="10"/>
  <c r="G1706" i="10"/>
  <c r="F1707" i="10"/>
  <c r="G1707" i="10"/>
  <c r="F1708" i="10"/>
  <c r="G1708" i="10"/>
  <c r="F1709" i="10"/>
  <c r="G1709" i="10"/>
  <c r="F1710" i="10"/>
  <c r="G1710" i="10"/>
  <c r="F1711" i="10"/>
  <c r="G1711" i="10"/>
  <c r="F1712" i="10"/>
  <c r="G1712" i="10"/>
  <c r="F1713" i="10"/>
  <c r="G1713" i="10"/>
  <c r="F1714" i="10"/>
  <c r="G1714" i="10"/>
  <c r="F1715" i="10"/>
  <c r="G1715" i="10"/>
  <c r="F1716" i="10"/>
  <c r="G1716" i="10"/>
  <c r="F1717" i="10"/>
  <c r="G1717" i="10"/>
  <c r="F1718" i="10"/>
  <c r="G1718" i="10"/>
  <c r="F1719" i="10"/>
  <c r="G1719" i="10"/>
  <c r="F1720" i="10"/>
  <c r="G1720" i="10"/>
  <c r="F1721" i="10"/>
  <c r="G1721" i="10"/>
  <c r="F1722" i="10"/>
  <c r="G1722" i="10"/>
  <c r="F1723" i="10"/>
  <c r="G1723" i="10"/>
  <c r="F1724" i="10"/>
  <c r="G1724" i="10"/>
  <c r="F1725" i="10"/>
  <c r="G1725" i="10"/>
  <c r="F1726" i="10"/>
  <c r="G1726" i="10"/>
  <c r="F1727" i="10"/>
  <c r="G1727" i="10"/>
  <c r="F1728" i="10"/>
  <c r="G1728" i="10"/>
  <c r="F1729" i="10"/>
  <c r="G1729" i="10"/>
  <c r="F1730" i="10"/>
  <c r="G1730" i="10"/>
  <c r="F1731" i="10"/>
  <c r="G1731" i="10"/>
  <c r="F1732" i="10"/>
  <c r="G1732" i="10"/>
  <c r="F1733" i="10"/>
  <c r="G1733" i="10"/>
  <c r="F1734" i="10"/>
  <c r="G1734" i="10"/>
  <c r="F1735" i="10"/>
  <c r="G1735" i="10"/>
  <c r="F1736" i="10"/>
  <c r="G1736" i="10"/>
  <c r="F1737" i="10"/>
  <c r="G1737" i="10"/>
  <c r="F1738" i="10"/>
  <c r="G1738" i="10"/>
  <c r="F1739" i="10"/>
  <c r="G1739" i="10"/>
  <c r="F1740" i="10"/>
  <c r="G1740" i="10"/>
  <c r="F1741" i="10"/>
  <c r="G1741" i="10"/>
  <c r="F1742" i="10"/>
  <c r="G1742" i="10"/>
  <c r="F1743" i="10"/>
  <c r="G1743" i="10"/>
  <c r="F1744" i="10"/>
  <c r="G1744" i="10"/>
  <c r="F1745" i="10"/>
  <c r="G1745" i="10"/>
  <c r="F1746" i="10"/>
  <c r="G1746" i="10"/>
  <c r="F1747" i="10"/>
  <c r="G1747" i="10"/>
  <c r="F1748" i="10"/>
  <c r="G1748" i="10"/>
  <c r="F1749" i="10"/>
  <c r="G1749" i="10"/>
  <c r="F1750" i="10"/>
  <c r="G1750" i="10"/>
  <c r="F1751" i="10"/>
  <c r="G1751" i="10"/>
  <c r="F1752" i="10"/>
  <c r="G1752" i="10"/>
  <c r="F1753" i="10"/>
  <c r="G1753" i="10"/>
  <c r="F1754" i="10"/>
  <c r="G1754" i="10"/>
  <c r="F1755" i="10"/>
  <c r="G1755" i="10"/>
  <c r="F1756" i="10"/>
  <c r="G1756" i="10"/>
  <c r="F1757" i="10"/>
  <c r="G1757" i="10"/>
  <c r="F1758" i="10"/>
  <c r="G1758" i="10"/>
  <c r="F1759" i="10"/>
  <c r="G1759" i="10"/>
  <c r="F1760" i="10"/>
  <c r="G1760" i="10"/>
  <c r="F1761" i="10"/>
  <c r="G1761" i="10"/>
  <c r="F1762" i="10"/>
  <c r="G1762" i="10"/>
  <c r="F1763" i="10"/>
  <c r="G1763" i="10"/>
  <c r="F1764" i="10"/>
  <c r="G1764" i="10"/>
  <c r="F1765" i="10"/>
  <c r="G1765" i="10"/>
  <c r="F1766" i="10"/>
  <c r="G1766" i="10"/>
  <c r="F1767" i="10"/>
  <c r="G1767" i="10"/>
  <c r="F1768" i="10"/>
  <c r="G1768" i="10"/>
  <c r="F1769" i="10"/>
  <c r="G1769" i="10"/>
  <c r="F1770" i="10"/>
  <c r="G1770" i="10"/>
  <c r="F1771" i="10"/>
  <c r="G1771" i="10"/>
  <c r="F1772" i="10"/>
  <c r="G1772" i="10"/>
  <c r="F1773" i="10"/>
  <c r="G1773" i="10"/>
  <c r="F1774" i="10"/>
  <c r="G1774" i="10"/>
  <c r="F1775" i="10"/>
  <c r="G1775" i="10"/>
  <c r="F1776" i="10"/>
  <c r="G1776" i="10"/>
  <c r="F1777" i="10"/>
  <c r="G1777" i="10"/>
  <c r="F1778" i="10"/>
  <c r="G1778" i="10"/>
  <c r="F1779" i="10"/>
  <c r="G1779" i="10"/>
  <c r="F1780" i="10"/>
  <c r="G1780" i="10"/>
  <c r="F1781" i="10"/>
  <c r="G1781" i="10"/>
  <c r="F1782" i="10"/>
  <c r="G1782" i="10"/>
  <c r="F1783" i="10"/>
  <c r="G1783" i="10"/>
  <c r="F1784" i="10"/>
  <c r="G1784" i="10"/>
  <c r="F1785" i="10"/>
  <c r="G1785" i="10"/>
  <c r="F1786" i="10"/>
  <c r="G1786" i="10"/>
  <c r="F1787" i="10"/>
  <c r="G1787" i="10"/>
  <c r="F1788" i="10"/>
  <c r="G1788" i="10"/>
  <c r="F1789" i="10"/>
  <c r="G1789" i="10"/>
  <c r="F1790" i="10"/>
  <c r="G1790" i="10"/>
  <c r="F1791" i="10"/>
  <c r="G1791" i="10"/>
  <c r="F1792" i="10"/>
  <c r="G1792" i="10"/>
  <c r="F1793" i="10"/>
  <c r="G1793" i="10"/>
  <c r="F1794" i="10"/>
  <c r="G1794" i="10"/>
  <c r="F1795" i="10"/>
  <c r="G1795" i="10"/>
  <c r="F1796" i="10"/>
  <c r="G1796" i="10"/>
  <c r="F1797" i="10"/>
  <c r="G1797" i="10"/>
  <c r="F1798" i="10"/>
  <c r="G1798" i="10"/>
  <c r="F1799" i="10"/>
  <c r="G1799" i="10"/>
  <c r="F1800" i="10"/>
  <c r="G1800" i="10"/>
  <c r="F1801" i="10"/>
  <c r="G1801" i="10"/>
  <c r="F1802" i="10"/>
  <c r="G1802" i="10"/>
  <c r="F1803" i="10"/>
  <c r="G1803" i="10"/>
  <c r="F1804" i="10"/>
  <c r="G1804" i="10"/>
  <c r="F1805" i="10"/>
  <c r="G1805" i="10"/>
  <c r="F1806" i="10"/>
  <c r="G1806" i="10"/>
  <c r="F1807" i="10"/>
  <c r="G1807" i="10"/>
  <c r="F1808" i="10"/>
  <c r="G1808" i="10"/>
  <c r="F1809" i="10"/>
  <c r="G1809" i="10"/>
  <c r="F1810" i="10"/>
  <c r="G1810" i="10"/>
  <c r="F1811" i="10"/>
  <c r="G1811" i="10"/>
  <c r="F1812" i="10"/>
  <c r="G1812" i="10"/>
  <c r="F1813" i="10"/>
  <c r="G1813" i="10"/>
  <c r="F1814" i="10"/>
  <c r="G1814" i="10"/>
  <c r="F1815" i="10"/>
  <c r="G1815" i="10"/>
  <c r="F1816" i="10"/>
  <c r="G1816" i="10"/>
  <c r="F1817" i="10"/>
  <c r="G1817" i="10"/>
  <c r="F1818" i="10"/>
  <c r="G1818" i="10"/>
  <c r="F1819" i="10"/>
  <c r="G1819" i="10"/>
  <c r="F1820" i="10"/>
  <c r="G1820" i="10"/>
  <c r="F1821" i="10"/>
  <c r="G1821" i="10"/>
  <c r="F1822" i="10"/>
  <c r="G1822" i="10"/>
  <c r="F1823" i="10"/>
  <c r="G1823" i="10"/>
  <c r="F1824" i="10"/>
  <c r="G1824" i="10"/>
  <c r="F1825" i="10"/>
  <c r="G1825" i="10"/>
  <c r="F1826" i="10"/>
  <c r="G1826" i="10"/>
  <c r="F1827" i="10"/>
  <c r="G1827" i="10"/>
  <c r="F1828" i="10"/>
  <c r="G1828" i="10"/>
  <c r="F1829" i="10"/>
  <c r="G1829" i="10"/>
  <c r="F1830" i="10"/>
  <c r="G1830" i="10"/>
  <c r="F1831" i="10"/>
  <c r="G1831" i="10"/>
  <c r="F1832" i="10"/>
  <c r="G1832" i="10"/>
  <c r="F1833" i="10"/>
  <c r="G1833" i="10"/>
  <c r="F1834" i="10"/>
  <c r="G1834" i="10"/>
  <c r="F1835" i="10"/>
  <c r="G1835" i="10"/>
  <c r="F1836" i="10"/>
  <c r="G1836" i="10"/>
  <c r="F1837" i="10"/>
  <c r="G1837" i="10"/>
  <c r="F1838" i="10"/>
  <c r="G1838" i="10"/>
  <c r="F1839" i="10"/>
  <c r="G1839" i="10"/>
  <c r="F1840" i="10"/>
  <c r="G1840" i="10"/>
  <c r="F1841" i="10"/>
  <c r="G1841" i="10"/>
  <c r="F1842" i="10"/>
  <c r="G1842" i="10"/>
  <c r="F1843" i="10"/>
  <c r="G1843" i="10"/>
  <c r="F1844" i="10"/>
  <c r="G1844" i="10"/>
  <c r="F1845" i="10"/>
  <c r="G1845" i="10"/>
  <c r="F1846" i="10"/>
  <c r="G1846" i="10"/>
  <c r="F1847" i="10"/>
  <c r="G1847" i="10"/>
  <c r="F1848" i="10"/>
  <c r="G1848" i="10"/>
  <c r="F1849" i="10"/>
  <c r="G1849" i="10"/>
  <c r="F1850" i="10"/>
  <c r="G1850" i="10"/>
  <c r="F1851" i="10"/>
  <c r="G1851" i="10"/>
  <c r="F1852" i="10"/>
  <c r="G1852" i="10"/>
  <c r="F1853" i="10"/>
  <c r="G1853" i="10"/>
  <c r="F1854" i="10"/>
  <c r="G1854" i="10"/>
  <c r="F1855" i="10"/>
  <c r="G1855" i="10"/>
  <c r="F1856" i="10"/>
  <c r="G1856" i="10"/>
  <c r="F1857" i="10"/>
  <c r="G1857" i="10"/>
  <c r="F1858" i="10"/>
  <c r="G1858" i="10"/>
  <c r="F1859" i="10"/>
  <c r="G1859" i="10"/>
  <c r="F1860" i="10"/>
  <c r="G1860" i="10"/>
  <c r="F1861" i="10"/>
  <c r="G1861" i="10"/>
  <c r="F1862" i="10"/>
  <c r="G1862" i="10"/>
  <c r="F1863" i="10"/>
  <c r="G1863" i="10"/>
  <c r="F1864" i="10"/>
  <c r="G1864" i="10"/>
  <c r="F1865" i="10"/>
  <c r="G1865" i="10"/>
  <c r="F1866" i="10"/>
  <c r="G1866" i="10"/>
  <c r="F1867" i="10"/>
  <c r="G1867" i="10"/>
  <c r="F1868" i="10"/>
  <c r="G1868" i="10"/>
  <c r="F1869" i="10"/>
  <c r="G1869" i="10"/>
  <c r="F1870" i="10"/>
  <c r="G1870" i="10"/>
  <c r="F1871" i="10"/>
  <c r="G1871" i="10"/>
  <c r="F1872" i="10"/>
  <c r="G1872" i="10"/>
  <c r="F1873" i="10"/>
  <c r="G1873" i="10"/>
  <c r="F1874" i="10"/>
  <c r="G1874" i="10"/>
  <c r="F1875" i="10"/>
  <c r="G1875" i="10"/>
  <c r="F1876" i="10"/>
  <c r="G1876" i="10"/>
  <c r="F1877" i="10"/>
  <c r="G1877" i="10"/>
  <c r="F1878" i="10"/>
  <c r="G1878" i="10"/>
  <c r="F1879" i="10"/>
  <c r="G1879" i="10"/>
  <c r="F1880" i="10"/>
  <c r="G1880" i="10"/>
  <c r="F1881" i="10"/>
  <c r="G1881" i="10"/>
  <c r="F1882" i="10"/>
  <c r="G1882" i="10"/>
  <c r="F1883" i="10"/>
  <c r="G1883" i="10"/>
  <c r="F1884" i="10"/>
  <c r="G1884" i="10"/>
  <c r="F1885" i="10"/>
  <c r="G1885" i="10"/>
  <c r="F1886" i="10"/>
  <c r="G1886" i="10"/>
  <c r="F1887" i="10"/>
  <c r="G1887" i="10"/>
  <c r="F1888" i="10"/>
  <c r="G1888" i="10"/>
  <c r="F1889" i="10"/>
  <c r="G1889" i="10"/>
  <c r="F1890" i="10"/>
  <c r="G1890" i="10"/>
  <c r="F1891" i="10"/>
  <c r="G1891" i="10"/>
  <c r="F1892" i="10"/>
  <c r="G1892" i="10"/>
  <c r="F1893" i="10"/>
  <c r="G1893" i="10"/>
  <c r="F1894" i="10"/>
  <c r="G1894" i="10"/>
  <c r="F1895" i="10"/>
  <c r="G1895" i="10"/>
  <c r="F1896" i="10"/>
  <c r="G1896" i="10"/>
  <c r="F1897" i="10"/>
  <c r="G1897" i="10"/>
  <c r="F1898" i="10"/>
  <c r="G1898" i="10"/>
  <c r="F1899" i="10"/>
  <c r="G1899" i="10"/>
  <c r="F1900" i="10"/>
  <c r="G1900" i="10"/>
  <c r="F1901" i="10"/>
  <c r="G1901" i="10"/>
  <c r="F1902" i="10"/>
  <c r="G1902" i="10"/>
  <c r="F1903" i="10"/>
  <c r="G1903" i="10"/>
  <c r="F1904" i="10"/>
  <c r="G1904" i="10"/>
  <c r="F1905" i="10"/>
  <c r="G1905" i="10"/>
  <c r="F1906" i="10"/>
  <c r="G1906" i="10"/>
  <c r="F1907" i="10"/>
  <c r="G1907" i="10"/>
  <c r="F1908" i="10"/>
  <c r="G1908" i="10"/>
  <c r="F1909" i="10"/>
  <c r="G1909" i="10"/>
  <c r="F1910" i="10"/>
  <c r="G1910" i="10"/>
  <c r="F1911" i="10"/>
  <c r="G1911" i="10"/>
  <c r="F1912" i="10"/>
  <c r="G1912" i="10"/>
  <c r="F1913" i="10"/>
  <c r="G1913" i="10"/>
  <c r="F1914" i="10"/>
  <c r="G1914" i="10"/>
  <c r="F1915" i="10"/>
  <c r="G1915" i="10"/>
  <c r="F1916" i="10"/>
  <c r="G1916" i="10"/>
  <c r="F1917" i="10"/>
  <c r="G1917" i="10"/>
  <c r="F1918" i="10"/>
  <c r="G1918" i="10"/>
  <c r="F1919" i="10"/>
  <c r="G1919" i="10"/>
  <c r="F1920" i="10"/>
  <c r="G1920" i="10"/>
  <c r="F1921" i="10"/>
  <c r="G1921" i="10"/>
  <c r="F1922" i="10"/>
  <c r="G1922" i="10"/>
  <c r="F1923" i="10"/>
  <c r="G1923" i="10"/>
  <c r="F1924" i="10"/>
  <c r="G1924" i="10"/>
  <c r="F1925" i="10"/>
  <c r="G1925" i="10"/>
  <c r="F1926" i="10"/>
  <c r="G1926" i="10"/>
  <c r="F1927" i="10"/>
  <c r="G1927" i="10"/>
  <c r="F1928" i="10"/>
  <c r="G1928" i="10"/>
  <c r="F1929" i="10"/>
  <c r="G1929" i="10"/>
  <c r="F1930" i="10"/>
  <c r="G1930" i="10"/>
  <c r="F1931" i="10"/>
  <c r="G1931" i="10"/>
  <c r="F1932" i="10"/>
  <c r="G1932" i="10"/>
  <c r="F1933" i="10"/>
  <c r="G1933" i="10"/>
  <c r="F1934" i="10"/>
  <c r="G1934" i="10"/>
  <c r="F1935" i="10"/>
  <c r="G1935" i="10"/>
  <c r="F1936" i="10"/>
  <c r="G1936" i="10"/>
  <c r="F1937" i="10"/>
  <c r="G1937" i="10"/>
  <c r="F1938" i="10"/>
  <c r="G1938" i="10"/>
  <c r="F1939" i="10"/>
  <c r="G1939" i="10"/>
  <c r="F1940" i="10"/>
  <c r="G1940" i="10"/>
  <c r="F1941" i="10"/>
  <c r="G1941" i="10"/>
  <c r="F1942" i="10"/>
  <c r="G1942" i="10"/>
  <c r="F1943" i="10"/>
  <c r="G1943" i="10"/>
  <c r="F1944" i="10"/>
  <c r="G1944" i="10"/>
  <c r="F1945" i="10"/>
  <c r="G1945" i="10"/>
  <c r="F1946" i="10"/>
  <c r="G1946" i="10"/>
  <c r="F1947" i="10"/>
  <c r="G1947" i="10"/>
  <c r="F1948" i="10"/>
  <c r="G1948" i="10"/>
  <c r="F1949" i="10"/>
  <c r="G1949" i="10"/>
  <c r="F1950" i="10"/>
  <c r="G1950" i="10"/>
  <c r="F1951" i="10"/>
  <c r="G1951" i="10"/>
  <c r="F1952" i="10"/>
  <c r="G1952" i="10"/>
  <c r="F1953" i="10"/>
  <c r="G1953" i="10"/>
  <c r="F1954" i="10"/>
  <c r="G1954" i="10"/>
  <c r="F1955" i="10"/>
  <c r="G1955" i="10"/>
  <c r="F1956" i="10"/>
  <c r="G1956" i="10"/>
  <c r="F1957" i="10"/>
  <c r="G1957" i="10"/>
  <c r="F1958" i="10"/>
  <c r="G1958" i="10"/>
  <c r="F1959" i="10"/>
  <c r="G1959" i="10"/>
  <c r="F1960" i="10"/>
  <c r="G1960" i="10"/>
  <c r="F1961" i="10"/>
  <c r="G1961" i="10"/>
  <c r="F1962" i="10"/>
  <c r="G1962" i="10"/>
  <c r="F1963" i="10"/>
  <c r="G1963" i="10"/>
  <c r="F1964" i="10"/>
  <c r="G1964" i="10"/>
  <c r="F1965" i="10"/>
  <c r="G1965" i="10"/>
  <c r="F1966" i="10"/>
  <c r="G1966" i="10"/>
  <c r="F1967" i="10"/>
  <c r="G1967" i="10"/>
  <c r="F1968" i="10"/>
  <c r="G1968" i="10"/>
  <c r="F1969" i="10"/>
  <c r="G1969" i="10"/>
  <c r="F1970" i="10"/>
  <c r="G1970" i="10"/>
  <c r="F1971" i="10"/>
  <c r="G1971" i="10"/>
  <c r="B1972" i="10"/>
  <c r="E1972" i="10"/>
  <c r="G1972" i="10" s="1"/>
  <c r="F1973" i="10"/>
  <c r="G1973" i="10"/>
  <c r="F1974" i="10"/>
  <c r="G1974" i="10"/>
  <c r="F1975" i="10"/>
  <c r="G1975" i="10"/>
  <c r="F1976" i="10"/>
  <c r="G1976" i="10"/>
  <c r="F1977" i="10"/>
  <c r="G1977" i="10"/>
  <c r="F1978" i="10"/>
  <c r="G1978" i="10"/>
  <c r="F1979" i="10"/>
  <c r="G1979" i="10"/>
  <c r="F1980" i="10"/>
  <c r="G1980" i="10"/>
  <c r="F1981" i="10"/>
  <c r="G1981" i="10"/>
  <c r="F1982" i="10"/>
  <c r="G1982" i="10"/>
  <c r="F1983" i="10"/>
  <c r="G1983" i="10"/>
  <c r="F1984" i="10"/>
  <c r="G1984" i="10"/>
  <c r="F1985" i="10"/>
  <c r="G1985" i="10"/>
  <c r="F1986" i="10"/>
  <c r="G1986" i="10"/>
  <c r="F1987" i="10"/>
  <c r="G1987" i="10"/>
  <c r="F1988" i="10"/>
  <c r="G1988" i="10"/>
  <c r="F1989" i="10"/>
  <c r="G1989" i="10"/>
  <c r="F1990" i="10"/>
  <c r="G1990" i="10"/>
  <c r="F1991" i="10"/>
  <c r="G1991" i="10"/>
  <c r="F1992" i="10"/>
  <c r="G1992" i="10"/>
  <c r="F1993" i="10"/>
  <c r="G1993" i="10"/>
  <c r="F1994" i="10"/>
  <c r="G1994" i="10"/>
  <c r="F1995" i="10"/>
  <c r="G1995" i="10"/>
  <c r="F1996" i="10"/>
  <c r="G1996" i="10"/>
  <c r="F1997" i="10"/>
  <c r="G1997" i="10"/>
  <c r="F1998" i="10"/>
  <c r="G1998" i="10"/>
  <c r="F1999" i="10"/>
  <c r="G1999" i="10"/>
  <c r="F2000" i="10"/>
  <c r="G2000" i="10"/>
  <c r="F2001" i="10"/>
  <c r="G2001" i="10"/>
  <c r="F2002" i="10"/>
  <c r="G2002" i="10"/>
  <c r="F2003" i="10"/>
  <c r="G2003" i="10"/>
  <c r="F2004" i="10"/>
  <c r="G2004" i="10"/>
  <c r="F2005" i="10"/>
  <c r="G2005" i="10"/>
  <c r="F2006" i="10"/>
  <c r="G2006" i="10"/>
  <c r="F2007" i="10"/>
  <c r="G2007" i="10"/>
  <c r="F9" i="10" l="1"/>
  <c r="F1418" i="10"/>
  <c r="F77" i="10"/>
  <c r="F54" i="10"/>
  <c r="F93" i="10"/>
  <c r="G9" i="10"/>
  <c r="B131" i="10"/>
  <c r="B7" i="10" s="1"/>
  <c r="G107" i="10"/>
  <c r="G77" i="10"/>
  <c r="F41" i="10"/>
  <c r="F1972" i="10"/>
  <c r="E8" i="10"/>
  <c r="E6" i="10" s="1"/>
  <c r="F156" i="10"/>
  <c r="C5" i="10"/>
  <c r="F132" i="10"/>
  <c r="G54" i="10"/>
  <c r="D5" i="10"/>
  <c r="G1418" i="10"/>
  <c r="G132" i="10"/>
  <c r="E131" i="10"/>
  <c r="G117" i="10"/>
  <c r="G65" i="10"/>
  <c r="F65" i="10"/>
  <c r="K22" i="9"/>
  <c r="J22" i="9"/>
  <c r="I12" i="9"/>
  <c r="H12" i="9"/>
  <c r="G12" i="9"/>
  <c r="I11" i="9"/>
  <c r="H11" i="9"/>
  <c r="G11" i="9"/>
  <c r="I9" i="9"/>
  <c r="H9" i="9"/>
  <c r="G9" i="9"/>
  <c r="I8" i="9"/>
  <c r="H8" i="9"/>
  <c r="G8" i="9"/>
  <c r="I19" i="9"/>
  <c r="H19" i="9"/>
  <c r="G19" i="9"/>
  <c r="I18" i="9"/>
  <c r="H18" i="9"/>
  <c r="G18" i="9"/>
  <c r="F19" i="9"/>
  <c r="F18" i="9"/>
  <c r="F12" i="9"/>
  <c r="F11" i="9"/>
  <c r="F9" i="9"/>
  <c r="F8" i="9"/>
  <c r="E257" i="7"/>
  <c r="D257" i="7"/>
  <c r="C257" i="7"/>
  <c r="B257" i="7"/>
  <c r="G254" i="7"/>
  <c r="F254" i="7"/>
  <c r="E253" i="7"/>
  <c r="D253" i="7"/>
  <c r="D252" i="7" s="1"/>
  <c r="D251" i="7" s="1"/>
  <c r="D256" i="7" s="1"/>
  <c r="C253" i="7"/>
  <c r="C252" i="7" s="1"/>
  <c r="C251" i="7" s="1"/>
  <c r="C256" i="7" s="1"/>
  <c r="E250" i="7"/>
  <c r="D250" i="7"/>
  <c r="C250" i="7"/>
  <c r="B250" i="7"/>
  <c r="B253" i="7"/>
  <c r="B252" i="7" s="1"/>
  <c r="B251" i="7" s="1"/>
  <c r="B256" i="7" s="1"/>
  <c r="F7" i="7"/>
  <c r="G7" i="7"/>
  <c r="F8" i="7"/>
  <c r="G8" i="7"/>
  <c r="F9" i="7"/>
  <c r="G9" i="7"/>
  <c r="F10" i="7"/>
  <c r="G10" i="7"/>
  <c r="F11" i="7"/>
  <c r="G11" i="7"/>
  <c r="F12" i="7"/>
  <c r="G12" i="7"/>
  <c r="F13" i="7"/>
  <c r="G13" i="7"/>
  <c r="F14" i="7"/>
  <c r="G14" i="7"/>
  <c r="F15" i="7"/>
  <c r="G15" i="7"/>
  <c r="F16" i="7"/>
  <c r="G16" i="7"/>
  <c r="F17" i="7"/>
  <c r="G17" i="7"/>
  <c r="F18" i="7"/>
  <c r="G18" i="7"/>
  <c r="F19" i="7"/>
  <c r="G19" i="7"/>
  <c r="F20" i="7"/>
  <c r="G20" i="7"/>
  <c r="F21" i="7"/>
  <c r="G21" i="7"/>
  <c r="F22" i="7"/>
  <c r="G22" i="7"/>
  <c r="F23" i="7"/>
  <c r="G23" i="7"/>
  <c r="F24" i="7"/>
  <c r="G24" i="7"/>
  <c r="F25" i="7"/>
  <c r="G25" i="7"/>
  <c r="F26" i="7"/>
  <c r="G26" i="7"/>
  <c r="F27" i="7"/>
  <c r="G27" i="7"/>
  <c r="F28" i="7"/>
  <c r="G28" i="7"/>
  <c r="F29" i="7"/>
  <c r="G29" i="7"/>
  <c r="F30" i="7"/>
  <c r="G30" i="7"/>
  <c r="F31" i="7"/>
  <c r="G31" i="7"/>
  <c r="F32" i="7"/>
  <c r="G32" i="7"/>
  <c r="F33" i="7"/>
  <c r="G33" i="7"/>
  <c r="F34" i="7"/>
  <c r="G34" i="7"/>
  <c r="F35" i="7"/>
  <c r="G35" i="7"/>
  <c r="F36" i="7"/>
  <c r="G36" i="7"/>
  <c r="F37" i="7"/>
  <c r="G37" i="7"/>
  <c r="F38" i="7"/>
  <c r="G38" i="7"/>
  <c r="F39" i="7"/>
  <c r="G39" i="7"/>
  <c r="F40" i="7"/>
  <c r="G40" i="7"/>
  <c r="F41" i="7"/>
  <c r="G41" i="7"/>
  <c r="F42" i="7"/>
  <c r="G42" i="7"/>
  <c r="F43" i="7"/>
  <c r="G43" i="7"/>
  <c r="F44" i="7"/>
  <c r="G44" i="7"/>
  <c r="F45" i="7"/>
  <c r="G45" i="7"/>
  <c r="F46" i="7"/>
  <c r="G46" i="7"/>
  <c r="F47" i="7"/>
  <c r="G47" i="7"/>
  <c r="F48" i="7"/>
  <c r="G48" i="7"/>
  <c r="F49" i="7"/>
  <c r="G49" i="7"/>
  <c r="F50" i="7"/>
  <c r="G50" i="7"/>
  <c r="F51" i="7"/>
  <c r="G51" i="7"/>
  <c r="F52" i="7"/>
  <c r="G52" i="7"/>
  <c r="F53" i="7"/>
  <c r="G53" i="7"/>
  <c r="F54" i="7"/>
  <c r="G54" i="7"/>
  <c r="F55" i="7"/>
  <c r="G55" i="7"/>
  <c r="F56" i="7"/>
  <c r="G56" i="7"/>
  <c r="F57" i="7"/>
  <c r="G57" i="7"/>
  <c r="F58" i="7"/>
  <c r="G58" i="7"/>
  <c r="F59" i="7"/>
  <c r="G59" i="7"/>
  <c r="F60" i="7"/>
  <c r="G60" i="7"/>
  <c r="F61" i="7"/>
  <c r="G61" i="7"/>
  <c r="F62" i="7"/>
  <c r="G62" i="7"/>
  <c r="F63" i="7"/>
  <c r="G63" i="7"/>
  <c r="F64" i="7"/>
  <c r="G64" i="7"/>
  <c r="F65" i="7"/>
  <c r="G65" i="7"/>
  <c r="F66" i="7"/>
  <c r="G66" i="7"/>
  <c r="F67" i="7"/>
  <c r="G67" i="7"/>
  <c r="F68" i="7"/>
  <c r="G68" i="7"/>
  <c r="F69" i="7"/>
  <c r="G69" i="7"/>
  <c r="F70" i="7"/>
  <c r="G70" i="7"/>
  <c r="F71" i="7"/>
  <c r="G71" i="7"/>
  <c r="F72" i="7"/>
  <c r="G72" i="7"/>
  <c r="F73" i="7"/>
  <c r="G73" i="7"/>
  <c r="F74" i="7"/>
  <c r="G74" i="7"/>
  <c r="F75" i="7"/>
  <c r="G75" i="7"/>
  <c r="F76" i="7"/>
  <c r="G76" i="7"/>
  <c r="F77" i="7"/>
  <c r="G77" i="7"/>
  <c r="F78" i="7"/>
  <c r="G78" i="7"/>
  <c r="F79" i="7"/>
  <c r="G79" i="7"/>
  <c r="F80" i="7"/>
  <c r="G80" i="7"/>
  <c r="F81" i="7"/>
  <c r="G81" i="7"/>
  <c r="F82" i="7"/>
  <c r="G82" i="7"/>
  <c r="F83" i="7"/>
  <c r="G83" i="7"/>
  <c r="F84" i="7"/>
  <c r="G84" i="7"/>
  <c r="F85" i="7"/>
  <c r="G85" i="7"/>
  <c r="F86" i="7"/>
  <c r="G86" i="7"/>
  <c r="F87" i="7"/>
  <c r="G87" i="7"/>
  <c r="F88" i="7"/>
  <c r="G88" i="7"/>
  <c r="F89" i="7"/>
  <c r="G89" i="7"/>
  <c r="F90" i="7"/>
  <c r="G90" i="7"/>
  <c r="F91" i="7"/>
  <c r="G91" i="7"/>
  <c r="F92" i="7"/>
  <c r="G92" i="7"/>
  <c r="F93" i="7"/>
  <c r="G93" i="7"/>
  <c r="F94" i="7"/>
  <c r="G94" i="7"/>
  <c r="F95" i="7"/>
  <c r="G95" i="7"/>
  <c r="F96" i="7"/>
  <c r="G96" i="7"/>
  <c r="F97" i="7"/>
  <c r="G97" i="7"/>
  <c r="F98" i="7"/>
  <c r="G98" i="7"/>
  <c r="F99" i="7"/>
  <c r="G99" i="7"/>
  <c r="F100" i="7"/>
  <c r="G100" i="7"/>
  <c r="F101" i="7"/>
  <c r="G101" i="7"/>
  <c r="F102" i="7"/>
  <c r="G102" i="7"/>
  <c r="F103" i="7"/>
  <c r="G103" i="7"/>
  <c r="F104" i="7"/>
  <c r="G104" i="7"/>
  <c r="F105" i="7"/>
  <c r="G105" i="7"/>
  <c r="F106" i="7"/>
  <c r="G106" i="7"/>
  <c r="F107" i="7"/>
  <c r="G107" i="7"/>
  <c r="F108" i="7"/>
  <c r="G108" i="7"/>
  <c r="F109" i="7"/>
  <c r="G109" i="7"/>
  <c r="F110" i="7"/>
  <c r="G110" i="7"/>
  <c r="F111" i="7"/>
  <c r="G111" i="7"/>
  <c r="F112" i="7"/>
  <c r="G112" i="7"/>
  <c r="F113" i="7"/>
  <c r="G113" i="7"/>
  <c r="F114" i="7"/>
  <c r="G114" i="7"/>
  <c r="F115" i="7"/>
  <c r="G115" i="7"/>
  <c r="F116" i="7"/>
  <c r="G116" i="7"/>
  <c r="F117" i="7"/>
  <c r="G117" i="7"/>
  <c r="F118" i="7"/>
  <c r="G118" i="7"/>
  <c r="F119" i="7"/>
  <c r="G119" i="7"/>
  <c r="F120" i="7"/>
  <c r="G120" i="7"/>
  <c r="F121" i="7"/>
  <c r="G121" i="7"/>
  <c r="F122" i="7"/>
  <c r="G122" i="7"/>
  <c r="F123" i="7"/>
  <c r="G123" i="7"/>
  <c r="F124" i="7"/>
  <c r="G124" i="7"/>
  <c r="F125" i="7"/>
  <c r="G125" i="7"/>
  <c r="F126" i="7"/>
  <c r="G126" i="7"/>
  <c r="F127" i="7"/>
  <c r="G127" i="7"/>
  <c r="F128" i="7"/>
  <c r="G128" i="7"/>
  <c r="F129" i="7"/>
  <c r="G129" i="7"/>
  <c r="F130" i="7"/>
  <c r="G130" i="7"/>
  <c r="F131" i="7"/>
  <c r="G131" i="7"/>
  <c r="F132" i="7"/>
  <c r="G132" i="7"/>
  <c r="F133" i="7"/>
  <c r="G133" i="7"/>
  <c r="F134" i="7"/>
  <c r="G134" i="7"/>
  <c r="F135" i="7"/>
  <c r="G135" i="7"/>
  <c r="F136" i="7"/>
  <c r="G136" i="7"/>
  <c r="F137" i="7"/>
  <c r="G137" i="7"/>
  <c r="F138" i="7"/>
  <c r="G138" i="7"/>
  <c r="F139" i="7"/>
  <c r="G139" i="7"/>
  <c r="F140" i="7"/>
  <c r="G140" i="7"/>
  <c r="F141" i="7"/>
  <c r="G141" i="7"/>
  <c r="F142" i="7"/>
  <c r="G142" i="7"/>
  <c r="F143" i="7"/>
  <c r="G143" i="7"/>
  <c r="F144" i="7"/>
  <c r="G144" i="7"/>
  <c r="F145" i="7"/>
  <c r="G145" i="7"/>
  <c r="F146" i="7"/>
  <c r="G146" i="7"/>
  <c r="F147" i="7"/>
  <c r="G147" i="7"/>
  <c r="F148" i="7"/>
  <c r="G148" i="7"/>
  <c r="F149" i="7"/>
  <c r="G149" i="7"/>
  <c r="F150" i="7"/>
  <c r="G150" i="7"/>
  <c r="F151" i="7"/>
  <c r="G151" i="7"/>
  <c r="F152" i="7"/>
  <c r="G152" i="7"/>
  <c r="F153" i="7"/>
  <c r="G153" i="7"/>
  <c r="F154" i="7"/>
  <c r="G154" i="7"/>
  <c r="F155" i="7"/>
  <c r="G155" i="7"/>
  <c r="F156" i="7"/>
  <c r="G156" i="7"/>
  <c r="F157" i="7"/>
  <c r="G157" i="7"/>
  <c r="F158" i="7"/>
  <c r="G158" i="7"/>
  <c r="F159" i="7"/>
  <c r="G159" i="7"/>
  <c r="F160" i="7"/>
  <c r="G160" i="7"/>
  <c r="F161" i="7"/>
  <c r="G161" i="7"/>
  <c r="F162" i="7"/>
  <c r="G162" i="7"/>
  <c r="F163" i="7"/>
  <c r="G163" i="7"/>
  <c r="F164" i="7"/>
  <c r="G164" i="7"/>
  <c r="F165" i="7"/>
  <c r="G165" i="7"/>
  <c r="F166" i="7"/>
  <c r="G166" i="7"/>
  <c r="F167" i="7"/>
  <c r="G167" i="7"/>
  <c r="F168" i="7"/>
  <c r="G168" i="7"/>
  <c r="F169" i="7"/>
  <c r="G169" i="7"/>
  <c r="F170" i="7"/>
  <c r="G170" i="7"/>
  <c r="F171" i="7"/>
  <c r="G171" i="7"/>
  <c r="F172" i="7"/>
  <c r="G172" i="7"/>
  <c r="F173" i="7"/>
  <c r="G173" i="7"/>
  <c r="F174" i="7"/>
  <c r="G174" i="7"/>
  <c r="F175" i="7"/>
  <c r="G175" i="7"/>
  <c r="F176" i="7"/>
  <c r="G176" i="7"/>
  <c r="F177" i="7"/>
  <c r="G177" i="7"/>
  <c r="F178" i="7"/>
  <c r="G178" i="7"/>
  <c r="F179" i="7"/>
  <c r="G179" i="7"/>
  <c r="F180" i="7"/>
  <c r="G180" i="7"/>
  <c r="F181" i="7"/>
  <c r="G181" i="7"/>
  <c r="F182" i="7"/>
  <c r="G182" i="7"/>
  <c r="F183" i="7"/>
  <c r="G183" i="7"/>
  <c r="F184" i="7"/>
  <c r="G184" i="7"/>
  <c r="F185" i="7"/>
  <c r="G185" i="7"/>
  <c r="F186" i="7"/>
  <c r="G186" i="7"/>
  <c r="F187" i="7"/>
  <c r="G187" i="7"/>
  <c r="F188" i="7"/>
  <c r="G188" i="7"/>
  <c r="F189" i="7"/>
  <c r="G189" i="7"/>
  <c r="F190" i="7"/>
  <c r="G190" i="7"/>
  <c r="F191" i="7"/>
  <c r="G191" i="7"/>
  <c r="F192" i="7"/>
  <c r="G192" i="7"/>
  <c r="F193" i="7"/>
  <c r="G193" i="7"/>
  <c r="F194" i="7"/>
  <c r="G194" i="7"/>
  <c r="F195" i="7"/>
  <c r="G195" i="7"/>
  <c r="F196" i="7"/>
  <c r="G196" i="7"/>
  <c r="F197" i="7"/>
  <c r="G197" i="7"/>
  <c r="F198" i="7"/>
  <c r="G198" i="7"/>
  <c r="F199" i="7"/>
  <c r="G199" i="7"/>
  <c r="F200" i="7"/>
  <c r="G200" i="7"/>
  <c r="F201" i="7"/>
  <c r="G201" i="7"/>
  <c r="F202" i="7"/>
  <c r="G202" i="7"/>
  <c r="F203" i="7"/>
  <c r="G203" i="7"/>
  <c r="F204" i="7"/>
  <c r="G204" i="7"/>
  <c r="F205" i="7"/>
  <c r="G205" i="7"/>
  <c r="F206" i="7"/>
  <c r="G206" i="7"/>
  <c r="F207" i="7"/>
  <c r="G207" i="7"/>
  <c r="F208" i="7"/>
  <c r="G208" i="7"/>
  <c r="F209" i="7"/>
  <c r="G209" i="7"/>
  <c r="F210" i="7"/>
  <c r="G210" i="7"/>
  <c r="F211" i="7"/>
  <c r="G211" i="7"/>
  <c r="F212" i="7"/>
  <c r="G212" i="7"/>
  <c r="F213" i="7"/>
  <c r="G213" i="7"/>
  <c r="F214" i="7"/>
  <c r="G214" i="7"/>
  <c r="F215" i="7"/>
  <c r="G215" i="7"/>
  <c r="F216" i="7"/>
  <c r="G216" i="7"/>
  <c r="F217" i="7"/>
  <c r="G217" i="7"/>
  <c r="F218" i="7"/>
  <c r="G218" i="7"/>
  <c r="F219" i="7"/>
  <c r="G219" i="7"/>
  <c r="F220" i="7"/>
  <c r="G220" i="7"/>
  <c r="F221" i="7"/>
  <c r="G221" i="7"/>
  <c r="F222" i="7"/>
  <c r="G222" i="7"/>
  <c r="F224" i="7"/>
  <c r="G224" i="7"/>
  <c r="F225" i="7"/>
  <c r="G225" i="7"/>
  <c r="F226" i="7"/>
  <c r="G226" i="7"/>
  <c r="F227" i="7"/>
  <c r="G227" i="7"/>
  <c r="F228" i="7"/>
  <c r="G228" i="7"/>
  <c r="F229" i="7"/>
  <c r="G229" i="7"/>
  <c r="F230" i="7"/>
  <c r="G230" i="7"/>
  <c r="F231" i="7"/>
  <c r="G231" i="7"/>
  <c r="F232" i="7"/>
  <c r="G232" i="7"/>
  <c r="F233" i="7"/>
  <c r="G233" i="7"/>
  <c r="F234" i="7"/>
  <c r="G234" i="7"/>
  <c r="F235" i="7"/>
  <c r="G235" i="7"/>
  <c r="F236" i="7"/>
  <c r="G236" i="7"/>
  <c r="F237" i="7"/>
  <c r="G237" i="7"/>
  <c r="F238" i="7"/>
  <c r="G238" i="7"/>
  <c r="F239" i="7"/>
  <c r="G239" i="7"/>
  <c r="F240" i="7"/>
  <c r="G240" i="7"/>
  <c r="F241" i="7"/>
  <c r="G241" i="7"/>
  <c r="F242" i="7"/>
  <c r="G242" i="7"/>
  <c r="F243" i="7"/>
  <c r="G243" i="7"/>
  <c r="F244" i="7"/>
  <c r="G244" i="7"/>
  <c r="F245" i="7"/>
  <c r="G245" i="7"/>
  <c r="F246" i="7"/>
  <c r="G246" i="7"/>
  <c r="F247" i="7"/>
  <c r="G247" i="7"/>
  <c r="F248" i="7"/>
  <c r="G248" i="7"/>
  <c r="F249" i="7"/>
  <c r="G249" i="7"/>
  <c r="F10" i="9" l="1"/>
  <c r="F25" i="9" s="1"/>
  <c r="K19" i="9"/>
  <c r="K9" i="9"/>
  <c r="F8" i="10"/>
  <c r="G8" i="10"/>
  <c r="B5" i="10"/>
  <c r="E7" i="10"/>
  <c r="F131" i="10"/>
  <c r="G131" i="10"/>
  <c r="G6" i="10"/>
  <c r="F6" i="10"/>
  <c r="H10" i="9"/>
  <c r="H25" i="9" s="1"/>
  <c r="F257" i="7"/>
  <c r="G257" i="7"/>
  <c r="G7" i="9"/>
  <c r="G24" i="9" s="1"/>
  <c r="F250" i="7"/>
  <c r="K8" i="9"/>
  <c r="K12" i="9"/>
  <c r="G250" i="7"/>
  <c r="F7" i="9"/>
  <c r="J9" i="9"/>
  <c r="H20" i="9"/>
  <c r="J19" i="9"/>
  <c r="I20" i="9"/>
  <c r="J12" i="9"/>
  <c r="G10" i="9"/>
  <c r="G25" i="9" s="1"/>
  <c r="F20" i="9"/>
  <c r="H7" i="9"/>
  <c r="H24" i="9" s="1"/>
  <c r="I7" i="9"/>
  <c r="I24" i="9" s="1"/>
  <c r="G20" i="9"/>
  <c r="I10" i="9"/>
  <c r="I25" i="9" s="1"/>
  <c r="J8" i="9"/>
  <c r="J11" i="9"/>
  <c r="J18" i="9"/>
  <c r="K11" i="9"/>
  <c r="K18" i="9"/>
  <c r="G253" i="7"/>
  <c r="F253" i="7"/>
  <c r="E252" i="7"/>
  <c r="F13" i="9" l="1"/>
  <c r="F24" i="9"/>
  <c r="J24" i="9" s="1"/>
  <c r="K25" i="9"/>
  <c r="J25" i="9"/>
  <c r="K24" i="9"/>
  <c r="G13" i="9"/>
  <c r="G7" i="10"/>
  <c r="F7" i="10"/>
  <c r="E5" i="10"/>
  <c r="H13" i="9"/>
  <c r="K20" i="9"/>
  <c r="J20" i="9"/>
  <c r="K10" i="9"/>
  <c r="J10" i="9"/>
  <c r="I13" i="9"/>
  <c r="K7" i="9"/>
  <c r="J7" i="9"/>
  <c r="E251" i="7"/>
  <c r="E256" i="7" s="1"/>
  <c r="F252" i="7"/>
  <c r="G252" i="7"/>
  <c r="F5" i="10" l="1"/>
  <c r="G5" i="10"/>
  <c r="K13" i="9"/>
  <c r="J13" i="9"/>
  <c r="G251" i="7"/>
  <c r="F251" i="7"/>
  <c r="G256" i="7" l="1"/>
  <c r="F256" i="7"/>
  <c r="G4" i="6" l="1"/>
  <c r="G55" i="6"/>
  <c r="F55" i="6"/>
  <c r="G54" i="6"/>
  <c r="F54" i="6"/>
  <c r="G53" i="6"/>
  <c r="F53" i="6"/>
  <c r="G52" i="6"/>
  <c r="F52" i="6"/>
  <c r="G51" i="6"/>
  <c r="F51" i="6"/>
  <c r="G50" i="6"/>
  <c r="F50" i="6"/>
  <c r="G49" i="6"/>
  <c r="F49" i="6"/>
  <c r="G48" i="6"/>
  <c r="F48" i="6"/>
  <c r="G47" i="6"/>
  <c r="F47" i="6"/>
  <c r="G46" i="6"/>
  <c r="F46" i="6"/>
  <c r="G45" i="6"/>
  <c r="F45" i="6"/>
  <c r="G44" i="6"/>
  <c r="F44" i="6"/>
  <c r="G43" i="6"/>
  <c r="F43" i="6"/>
  <c r="G42" i="6"/>
  <c r="F42" i="6"/>
  <c r="G41" i="6"/>
  <c r="F41" i="6"/>
  <c r="G40" i="6"/>
  <c r="F40" i="6"/>
  <c r="G39" i="6"/>
  <c r="F39" i="6"/>
  <c r="G38" i="6"/>
  <c r="F38" i="6"/>
  <c r="G37" i="6"/>
  <c r="F37" i="6"/>
  <c r="G36" i="6"/>
  <c r="F36" i="6"/>
  <c r="G35" i="6"/>
  <c r="F35" i="6"/>
  <c r="G34" i="6"/>
  <c r="F34" i="6"/>
  <c r="G33" i="6"/>
  <c r="F33" i="6"/>
  <c r="G32" i="6"/>
  <c r="F32" i="6"/>
  <c r="G31" i="6"/>
  <c r="F31" i="6"/>
  <c r="G30" i="6"/>
  <c r="F30" i="6"/>
  <c r="G29" i="6"/>
  <c r="F29" i="6"/>
  <c r="G28" i="6"/>
  <c r="F28" i="6"/>
  <c r="G27" i="6"/>
  <c r="F27" i="6"/>
  <c r="G26" i="6"/>
  <c r="F26" i="6"/>
  <c r="G25" i="6"/>
  <c r="F25" i="6"/>
  <c r="G24" i="6"/>
  <c r="F24" i="6"/>
  <c r="G23" i="6"/>
  <c r="F23" i="6"/>
  <c r="G22" i="6"/>
  <c r="F22" i="6"/>
  <c r="G21" i="6"/>
  <c r="F21" i="6"/>
  <c r="G20" i="6"/>
  <c r="F20" i="6"/>
  <c r="G19" i="6"/>
  <c r="F19" i="6"/>
  <c r="G18" i="6"/>
  <c r="F18" i="6"/>
  <c r="G17" i="6"/>
  <c r="F17" i="6"/>
  <c r="G16" i="6"/>
  <c r="F16" i="6"/>
  <c r="G15" i="6"/>
  <c r="F15" i="6"/>
  <c r="G14" i="6"/>
  <c r="F14" i="6"/>
  <c r="G13" i="6"/>
  <c r="F13" i="6"/>
  <c r="G12" i="6"/>
  <c r="F12" i="6"/>
  <c r="G10" i="6"/>
  <c r="F10" i="6"/>
  <c r="G9" i="6"/>
  <c r="F9" i="6"/>
  <c r="G8" i="6"/>
  <c r="F8" i="6"/>
  <c r="G7" i="6"/>
  <c r="F7" i="6"/>
  <c r="G6" i="6"/>
  <c r="F6" i="6"/>
  <c r="G5" i="6"/>
  <c r="F5" i="6"/>
  <c r="F4" i="6"/>
  <c r="G47" i="5"/>
  <c r="F47" i="5"/>
  <c r="G46" i="5"/>
  <c r="F46" i="5"/>
  <c r="G45" i="5"/>
  <c r="F45" i="5"/>
  <c r="G44" i="5"/>
  <c r="F44" i="5"/>
  <c r="G43" i="5"/>
  <c r="F43" i="5"/>
  <c r="G42" i="5"/>
  <c r="F42" i="5"/>
  <c r="G41" i="5"/>
  <c r="F41" i="5"/>
  <c r="G40" i="5"/>
  <c r="F40" i="5"/>
  <c r="G39" i="5"/>
  <c r="F39" i="5"/>
  <c r="G38" i="5"/>
  <c r="F38" i="5"/>
  <c r="G37" i="5"/>
  <c r="F37" i="5"/>
  <c r="G36" i="5"/>
  <c r="F36" i="5"/>
  <c r="G35" i="5"/>
  <c r="F35" i="5"/>
  <c r="G34" i="5"/>
  <c r="F34" i="5"/>
  <c r="G33" i="5"/>
  <c r="F33" i="5"/>
  <c r="G32" i="5"/>
  <c r="F32" i="5"/>
  <c r="G31" i="5"/>
  <c r="F31" i="5"/>
  <c r="G30" i="5"/>
  <c r="F30" i="5"/>
  <c r="G29" i="5"/>
  <c r="F29" i="5"/>
  <c r="G28" i="5"/>
  <c r="F28" i="5"/>
  <c r="G27" i="5"/>
  <c r="F27" i="5"/>
  <c r="G26" i="5"/>
  <c r="F26" i="5"/>
  <c r="G25" i="5"/>
  <c r="F25" i="5"/>
  <c r="G24" i="5"/>
  <c r="F24" i="5"/>
  <c r="G23" i="5"/>
  <c r="F23" i="5"/>
  <c r="G22" i="5"/>
  <c r="F22" i="5"/>
  <c r="G21" i="5"/>
  <c r="F21" i="5"/>
  <c r="G20" i="5"/>
  <c r="F20" i="5"/>
  <c r="G19" i="5"/>
  <c r="F19" i="5"/>
  <c r="G18" i="5"/>
  <c r="F18" i="5"/>
  <c r="G17" i="5"/>
  <c r="F17" i="5"/>
  <c r="G16" i="5"/>
  <c r="F16" i="5"/>
  <c r="G15" i="5"/>
  <c r="F15" i="5"/>
  <c r="G14" i="5"/>
  <c r="F14" i="5"/>
  <c r="G13" i="5"/>
  <c r="F13" i="5"/>
  <c r="G12" i="5"/>
  <c r="F12" i="5"/>
  <c r="G11" i="5"/>
  <c r="F11" i="5"/>
  <c r="G10" i="5"/>
  <c r="F10" i="5"/>
  <c r="G9" i="5"/>
  <c r="F9" i="5"/>
  <c r="G8" i="5"/>
  <c r="F8" i="5"/>
  <c r="G7" i="5"/>
  <c r="F7" i="5"/>
  <c r="G6" i="5"/>
  <c r="F6" i="5"/>
  <c r="G5" i="5"/>
  <c r="F5" i="5"/>
  <c r="G4" i="5"/>
  <c r="F4" i="5"/>
  <c r="G31" i="4"/>
  <c r="F31" i="4"/>
  <c r="G30" i="4"/>
  <c r="F30" i="4"/>
  <c r="G29" i="4"/>
  <c r="F29" i="4"/>
  <c r="G28" i="4"/>
  <c r="F28" i="4"/>
  <c r="G27" i="4"/>
  <c r="F27" i="4"/>
  <c r="G26" i="4"/>
  <c r="F26" i="4"/>
  <c r="G25" i="4"/>
  <c r="F25" i="4"/>
  <c r="G24" i="4"/>
  <c r="F24" i="4"/>
  <c r="G23" i="4"/>
  <c r="F23" i="4"/>
  <c r="G22" i="4"/>
  <c r="F22" i="4"/>
  <c r="G21" i="4"/>
  <c r="F21" i="4"/>
  <c r="G20" i="4"/>
  <c r="F20" i="4"/>
  <c r="G19" i="4"/>
  <c r="F19" i="4"/>
  <c r="G18" i="4"/>
  <c r="F18" i="4"/>
  <c r="G17" i="4"/>
  <c r="F17" i="4"/>
  <c r="G16" i="4"/>
  <c r="F16" i="4"/>
  <c r="G15" i="4"/>
  <c r="F15" i="4"/>
  <c r="G14" i="4"/>
  <c r="F14" i="4"/>
  <c r="G13" i="4"/>
  <c r="F13" i="4"/>
  <c r="G12" i="4"/>
  <c r="F12" i="4"/>
  <c r="G11" i="4"/>
  <c r="F11" i="4"/>
  <c r="G10" i="4"/>
  <c r="F10" i="4"/>
  <c r="G9" i="4"/>
  <c r="F9" i="4"/>
  <c r="G8" i="4"/>
  <c r="F8" i="4"/>
  <c r="G7" i="4"/>
  <c r="F7" i="4"/>
  <c r="G6" i="4"/>
  <c r="F6" i="4"/>
  <c r="G13" i="3"/>
  <c r="F13" i="3"/>
  <c r="G12" i="3"/>
  <c r="F12" i="3"/>
  <c r="G11" i="3"/>
  <c r="F11" i="3"/>
  <c r="G10" i="3"/>
  <c r="F10" i="3"/>
  <c r="G9" i="3"/>
  <c r="F9" i="3"/>
  <c r="G8" i="3"/>
  <c r="F8" i="3"/>
  <c r="G7" i="3"/>
  <c r="F7" i="3"/>
  <c r="G6" i="3"/>
  <c r="F6" i="3"/>
  <c r="G5" i="3"/>
  <c r="F5" i="3"/>
  <c r="G88" i="2"/>
  <c r="F88" i="2"/>
  <c r="G87" i="2"/>
  <c r="F87" i="2"/>
  <c r="G86" i="2"/>
  <c r="F86" i="2"/>
  <c r="G85" i="2"/>
  <c r="F85" i="2"/>
  <c r="G84" i="2"/>
  <c r="F84" i="2"/>
  <c r="G83" i="2"/>
  <c r="F83" i="2"/>
  <c r="G82" i="2"/>
  <c r="F82" i="2"/>
  <c r="G81" i="2"/>
  <c r="F81" i="2"/>
  <c r="G80" i="2"/>
  <c r="F80" i="2"/>
  <c r="G79" i="2"/>
  <c r="F79" i="2"/>
  <c r="G78" i="2"/>
  <c r="F78" i="2"/>
  <c r="G77" i="2"/>
  <c r="F77" i="2"/>
  <c r="G76" i="2"/>
  <c r="F76" i="2"/>
  <c r="G75" i="2"/>
  <c r="F75" i="2"/>
  <c r="G74" i="2"/>
  <c r="F74" i="2"/>
  <c r="G73" i="2"/>
  <c r="F73" i="2"/>
  <c r="G72" i="2"/>
  <c r="F72" i="2"/>
  <c r="G71" i="2"/>
  <c r="F71" i="2"/>
  <c r="G70" i="2"/>
  <c r="F70" i="2"/>
  <c r="G69" i="2"/>
  <c r="F69" i="2"/>
  <c r="G68" i="2"/>
  <c r="F68" i="2"/>
  <c r="G67" i="2"/>
  <c r="F67" i="2"/>
  <c r="G66" i="2"/>
  <c r="F66" i="2"/>
  <c r="G65" i="2"/>
  <c r="F65" i="2"/>
  <c r="G64" i="2"/>
  <c r="F64" i="2"/>
  <c r="G63" i="2"/>
  <c r="F63" i="2"/>
  <c r="G62" i="2"/>
  <c r="F62" i="2"/>
  <c r="G61" i="2"/>
  <c r="F61" i="2"/>
  <c r="G60" i="2"/>
  <c r="F60" i="2"/>
  <c r="G59" i="2"/>
  <c r="F59" i="2"/>
  <c r="G58" i="2"/>
  <c r="F58" i="2"/>
  <c r="G57" i="2"/>
  <c r="F57" i="2"/>
  <c r="G56" i="2"/>
  <c r="F56" i="2"/>
  <c r="G55" i="2"/>
  <c r="F55" i="2"/>
  <c r="G54" i="2"/>
  <c r="F54" i="2"/>
  <c r="G53" i="2"/>
  <c r="F53" i="2"/>
  <c r="G52" i="2"/>
  <c r="F52" i="2"/>
  <c r="G51" i="2"/>
  <c r="F51" i="2"/>
  <c r="G50" i="2"/>
  <c r="F50" i="2"/>
  <c r="G49" i="2"/>
  <c r="F49" i="2"/>
  <c r="G48" i="2"/>
  <c r="F48" i="2"/>
  <c r="G47" i="2"/>
  <c r="F47" i="2"/>
  <c r="G46" i="2"/>
  <c r="F46" i="2"/>
  <c r="G45" i="2"/>
  <c r="F45" i="2"/>
  <c r="G44" i="2"/>
  <c r="F44" i="2"/>
  <c r="G43" i="2"/>
  <c r="F43" i="2"/>
  <c r="G42" i="2"/>
  <c r="F42" i="2"/>
  <c r="G41" i="2"/>
  <c r="F41" i="2"/>
  <c r="G40" i="2"/>
  <c r="F40" i="2"/>
  <c r="G39" i="2"/>
  <c r="F39" i="2"/>
  <c r="G38" i="2"/>
  <c r="F38" i="2"/>
  <c r="G37" i="2"/>
  <c r="F37" i="2"/>
  <c r="G36" i="2"/>
  <c r="F36" i="2"/>
  <c r="G35" i="2"/>
  <c r="F35" i="2"/>
  <c r="G34" i="2"/>
  <c r="F34" i="2"/>
  <c r="G33" i="2"/>
  <c r="F33" i="2"/>
  <c r="G32" i="2"/>
  <c r="F32" i="2"/>
  <c r="G31" i="2"/>
  <c r="F31" i="2"/>
  <c r="G30" i="2"/>
  <c r="F30" i="2"/>
  <c r="G29" i="2"/>
  <c r="F29" i="2"/>
  <c r="G28" i="2"/>
  <c r="F28" i="2"/>
  <c r="G27" i="2"/>
  <c r="F27" i="2"/>
  <c r="G26" i="2"/>
  <c r="F26" i="2"/>
  <c r="G25" i="2"/>
  <c r="F25" i="2"/>
  <c r="G24" i="2"/>
  <c r="F24" i="2"/>
  <c r="G23" i="2"/>
  <c r="F23" i="2"/>
  <c r="G22" i="2"/>
  <c r="F22" i="2"/>
  <c r="G21" i="2"/>
  <c r="F21" i="2"/>
  <c r="G20" i="2"/>
  <c r="F20" i="2"/>
  <c r="G19" i="2"/>
  <c r="F19" i="2"/>
  <c r="G18" i="2"/>
  <c r="F18" i="2"/>
  <c r="G17" i="2"/>
  <c r="F17" i="2"/>
  <c r="G16" i="2"/>
  <c r="F16" i="2"/>
  <c r="G15" i="2"/>
  <c r="F15" i="2"/>
  <c r="G14" i="2"/>
  <c r="F14" i="2"/>
  <c r="G13" i="2"/>
  <c r="F13" i="2"/>
  <c r="G12" i="2"/>
  <c r="F12" i="2"/>
  <c r="G11" i="2"/>
  <c r="F11" i="2"/>
  <c r="G10" i="2"/>
  <c r="F10" i="2"/>
  <c r="G9" i="2"/>
  <c r="F9" i="2"/>
  <c r="G8" i="2"/>
  <c r="F8" i="2"/>
  <c r="G7" i="2"/>
  <c r="F7" i="2"/>
  <c r="G6" i="2"/>
  <c r="F6" i="2"/>
  <c r="G5" i="2"/>
  <c r="F5" i="2"/>
  <c r="G12520" i="1"/>
  <c r="F12520" i="1"/>
  <c r="G12519" i="1"/>
  <c r="F12519" i="1"/>
  <c r="G12518" i="1"/>
  <c r="F12518" i="1"/>
  <c r="G12517" i="1"/>
  <c r="F12517" i="1"/>
  <c r="G12516" i="1"/>
  <c r="F12516" i="1"/>
  <c r="G12515" i="1"/>
  <c r="F12515" i="1"/>
  <c r="G12514" i="1"/>
  <c r="F12514" i="1"/>
  <c r="G12513" i="1"/>
  <c r="F12513" i="1"/>
  <c r="G12512" i="1"/>
  <c r="F12512" i="1"/>
  <c r="G12511" i="1"/>
  <c r="F12511" i="1"/>
  <c r="G12510" i="1"/>
  <c r="F12510" i="1"/>
  <c r="G12509" i="1"/>
  <c r="F12509" i="1"/>
  <c r="G12508" i="1"/>
  <c r="F12508" i="1"/>
  <c r="G12507" i="1"/>
  <c r="F12507" i="1"/>
  <c r="G12506" i="1"/>
  <c r="F12506" i="1"/>
  <c r="G12505" i="1"/>
  <c r="F12505" i="1"/>
  <c r="G12504" i="1"/>
  <c r="F12504" i="1"/>
  <c r="G12503" i="1"/>
  <c r="F12503" i="1"/>
  <c r="G12502" i="1"/>
  <c r="F12502" i="1"/>
  <c r="G12501" i="1"/>
  <c r="F12501" i="1"/>
  <c r="G12500" i="1"/>
  <c r="F12500" i="1"/>
  <c r="G12499" i="1"/>
  <c r="F12499" i="1"/>
  <c r="G12498" i="1"/>
  <c r="F12498" i="1"/>
  <c r="G12497" i="1"/>
  <c r="F12497" i="1"/>
  <c r="G12496" i="1"/>
  <c r="F12496" i="1"/>
  <c r="G12495" i="1"/>
  <c r="F12495" i="1"/>
  <c r="G12494" i="1"/>
  <c r="F12494" i="1"/>
  <c r="G12493" i="1"/>
  <c r="F12493" i="1"/>
  <c r="G12492" i="1"/>
  <c r="F12492" i="1"/>
  <c r="G12491" i="1"/>
  <c r="F12491" i="1"/>
  <c r="G12490" i="1"/>
  <c r="F12490" i="1"/>
  <c r="G12489" i="1"/>
  <c r="F12489" i="1"/>
  <c r="G12488" i="1"/>
  <c r="F12488" i="1"/>
  <c r="G12487" i="1"/>
  <c r="F12487" i="1"/>
  <c r="G12486" i="1"/>
  <c r="F12486" i="1"/>
  <c r="G12485" i="1"/>
  <c r="F12485" i="1"/>
  <c r="G12484" i="1"/>
  <c r="F12484" i="1"/>
  <c r="G12098" i="1"/>
  <c r="F12098" i="1"/>
  <c r="G12097" i="1"/>
  <c r="F12097" i="1"/>
  <c r="G12096" i="1"/>
  <c r="F12096" i="1"/>
  <c r="G12095" i="1"/>
  <c r="F12095" i="1"/>
  <c r="G12094" i="1"/>
  <c r="F12094" i="1"/>
  <c r="G12093" i="1"/>
  <c r="F12093" i="1"/>
  <c r="G12092" i="1"/>
  <c r="F12092" i="1"/>
  <c r="G12091" i="1"/>
  <c r="F12091" i="1"/>
  <c r="G12090" i="1"/>
  <c r="F12090" i="1"/>
  <c r="G12089" i="1"/>
  <c r="F12089" i="1"/>
  <c r="G12088" i="1"/>
  <c r="F12088" i="1"/>
  <c r="G12087" i="1"/>
  <c r="F12087" i="1"/>
  <c r="G12086" i="1"/>
  <c r="F12086" i="1"/>
  <c r="G12085" i="1"/>
  <c r="F12085" i="1"/>
  <c r="G12084" i="1"/>
  <c r="F12084" i="1"/>
  <c r="G12083" i="1"/>
  <c r="F12083" i="1"/>
  <c r="G12082" i="1"/>
  <c r="F12082" i="1"/>
  <c r="G12081" i="1"/>
  <c r="F12081" i="1"/>
  <c r="G12080" i="1"/>
  <c r="F12080" i="1"/>
  <c r="G12079" i="1"/>
  <c r="F12079" i="1"/>
  <c r="G12078" i="1"/>
  <c r="F12078" i="1"/>
  <c r="G12077" i="1"/>
  <c r="F12077" i="1"/>
  <c r="G12076" i="1"/>
  <c r="F12076" i="1"/>
  <c r="G12075" i="1"/>
  <c r="F12075" i="1"/>
  <c r="G12074" i="1"/>
  <c r="F12074" i="1"/>
  <c r="G12073" i="1"/>
  <c r="F12073" i="1"/>
  <c r="G12072" i="1"/>
  <c r="F12072" i="1"/>
  <c r="G12071" i="1"/>
  <c r="F12071" i="1"/>
  <c r="G12070" i="1"/>
  <c r="F12070" i="1"/>
  <c r="G12069" i="1"/>
  <c r="F12069" i="1"/>
  <c r="G12068" i="1"/>
  <c r="F12068" i="1"/>
  <c r="G12067" i="1"/>
  <c r="F12067" i="1"/>
  <c r="G12066" i="1"/>
  <c r="F12066" i="1"/>
  <c r="G12065" i="1"/>
  <c r="F12065" i="1"/>
  <c r="G12064" i="1"/>
  <c r="F12064" i="1"/>
  <c r="G12063" i="1"/>
  <c r="F12063" i="1"/>
  <c r="G12062" i="1"/>
  <c r="F12062" i="1"/>
  <c r="G12061" i="1"/>
  <c r="F12061" i="1"/>
  <c r="G12060" i="1"/>
  <c r="F12060" i="1"/>
  <c r="G12059" i="1"/>
  <c r="F12059" i="1"/>
  <c r="G12058" i="1"/>
  <c r="F12058" i="1"/>
  <c r="G12057" i="1"/>
  <c r="F12057" i="1"/>
  <c r="G12056" i="1"/>
  <c r="F12056" i="1"/>
  <c r="G12055" i="1"/>
  <c r="F12055" i="1"/>
  <c r="G12054" i="1"/>
  <c r="F12054" i="1"/>
  <c r="G12053" i="1"/>
  <c r="F12053" i="1"/>
  <c r="G12052" i="1"/>
  <c r="F12052" i="1"/>
  <c r="G12051" i="1"/>
  <c r="F12051" i="1"/>
  <c r="G12050" i="1"/>
  <c r="F12050" i="1"/>
  <c r="G12049" i="1"/>
  <c r="F12049" i="1"/>
  <c r="G12048" i="1"/>
  <c r="F12048" i="1"/>
  <c r="G12047" i="1"/>
  <c r="F12047" i="1"/>
  <c r="G12046" i="1"/>
  <c r="F12046" i="1"/>
  <c r="G12045" i="1"/>
  <c r="F12045" i="1"/>
  <c r="G12044" i="1"/>
  <c r="F12044" i="1"/>
  <c r="G12043" i="1"/>
  <c r="F12043" i="1"/>
  <c r="G12042" i="1"/>
  <c r="F12042" i="1"/>
  <c r="G12041" i="1"/>
  <c r="F12041" i="1"/>
  <c r="G12040" i="1"/>
  <c r="F12040" i="1"/>
  <c r="G12039" i="1"/>
  <c r="F12039" i="1"/>
  <c r="G12038" i="1"/>
  <c r="F12038" i="1"/>
  <c r="G12037" i="1"/>
  <c r="F12037" i="1"/>
  <c r="G12036" i="1"/>
  <c r="F12036" i="1"/>
  <c r="G12035" i="1"/>
  <c r="F12035" i="1"/>
  <c r="G12034" i="1"/>
  <c r="F12034" i="1"/>
  <c r="G12033" i="1"/>
  <c r="F12033" i="1"/>
  <c r="G12032" i="1"/>
  <c r="F12032" i="1"/>
  <c r="G12031" i="1"/>
  <c r="F12031" i="1"/>
  <c r="G12030" i="1"/>
  <c r="F12030" i="1"/>
  <c r="G12029" i="1"/>
  <c r="F12029" i="1"/>
  <c r="G12028" i="1"/>
  <c r="F12028" i="1"/>
  <c r="G12027" i="1"/>
  <c r="F12027" i="1"/>
  <c r="G12026" i="1"/>
  <c r="F12026" i="1"/>
  <c r="G12025" i="1"/>
  <c r="F12025" i="1"/>
  <c r="G12024" i="1"/>
  <c r="F12024" i="1"/>
  <c r="G12023" i="1"/>
  <c r="F12023" i="1"/>
  <c r="G12022" i="1"/>
  <c r="F12022" i="1"/>
  <c r="G12021" i="1"/>
  <c r="F12021" i="1"/>
  <c r="G12020" i="1"/>
  <c r="F12020" i="1"/>
  <c r="G12019" i="1"/>
  <c r="F12019" i="1"/>
  <c r="G12018" i="1"/>
  <c r="F12018" i="1"/>
  <c r="G12017" i="1"/>
  <c r="F12017" i="1"/>
  <c r="G12016" i="1"/>
  <c r="F12016" i="1"/>
  <c r="G12015" i="1"/>
  <c r="F12015" i="1"/>
  <c r="G12014" i="1"/>
  <c r="F12014" i="1"/>
  <c r="G12013" i="1"/>
  <c r="F12013" i="1"/>
  <c r="G12012" i="1"/>
  <c r="F12012" i="1"/>
  <c r="G12011" i="1"/>
  <c r="F12011" i="1"/>
  <c r="G12010" i="1"/>
  <c r="F12010" i="1"/>
  <c r="G12009" i="1"/>
  <c r="F12009" i="1"/>
  <c r="G12008" i="1"/>
  <c r="F12008" i="1"/>
  <c r="G12007" i="1"/>
  <c r="F12007" i="1"/>
  <c r="G12006" i="1"/>
  <c r="F12006" i="1"/>
  <c r="G12005" i="1"/>
  <c r="F12005" i="1"/>
  <c r="G12004" i="1"/>
  <c r="F12004" i="1"/>
  <c r="G12003" i="1"/>
  <c r="F12003" i="1"/>
  <c r="G12002" i="1"/>
  <c r="F12002" i="1"/>
  <c r="G12001" i="1"/>
  <c r="F12001" i="1"/>
  <c r="G12000" i="1"/>
  <c r="F12000" i="1"/>
  <c r="G11999" i="1"/>
  <c r="F11999" i="1"/>
  <c r="G11998" i="1"/>
  <c r="F11998" i="1"/>
  <c r="G11997" i="1"/>
  <c r="F11997" i="1"/>
  <c r="G11996" i="1"/>
  <c r="F11996" i="1"/>
  <c r="G11995" i="1"/>
  <c r="F11995" i="1"/>
  <c r="G11994" i="1"/>
  <c r="F11994" i="1"/>
  <c r="G11993" i="1"/>
  <c r="F11993" i="1"/>
  <c r="G11992" i="1"/>
  <c r="F11992" i="1"/>
  <c r="G11991" i="1"/>
  <c r="F11991" i="1"/>
  <c r="G11990" i="1"/>
  <c r="F11990" i="1"/>
  <c r="G11989" i="1"/>
  <c r="F11989" i="1"/>
  <c r="G11988" i="1"/>
  <c r="F11988" i="1"/>
  <c r="G11987" i="1"/>
  <c r="F11987" i="1"/>
  <c r="G11986" i="1"/>
  <c r="F11986" i="1"/>
  <c r="G11985" i="1"/>
  <c r="F11985" i="1"/>
  <c r="G11984" i="1"/>
  <c r="F11984" i="1"/>
  <c r="G11983" i="1"/>
  <c r="F11983" i="1"/>
  <c r="G11982" i="1"/>
  <c r="F11982" i="1"/>
  <c r="G11981" i="1"/>
  <c r="F11981" i="1"/>
  <c r="G11980" i="1"/>
  <c r="F11980" i="1"/>
  <c r="G11979" i="1"/>
  <c r="F11979" i="1"/>
  <c r="G11978" i="1"/>
  <c r="F11978" i="1"/>
  <c r="G11977" i="1"/>
  <c r="F11977" i="1"/>
  <c r="G11976" i="1"/>
  <c r="F11976" i="1"/>
  <c r="G11975" i="1"/>
  <c r="F11975" i="1"/>
  <c r="G11974" i="1"/>
  <c r="F11974" i="1"/>
  <c r="G11973" i="1"/>
  <c r="F11973" i="1"/>
  <c r="G11972" i="1"/>
  <c r="F11972" i="1"/>
  <c r="G11971" i="1"/>
  <c r="F11971" i="1"/>
  <c r="G11970" i="1"/>
  <c r="F11970" i="1"/>
  <c r="G11969" i="1"/>
  <c r="F11969" i="1"/>
  <c r="G11968" i="1"/>
  <c r="F11968" i="1"/>
  <c r="G11967" i="1"/>
  <c r="F11967" i="1"/>
  <c r="G11966" i="1"/>
  <c r="F11966" i="1"/>
  <c r="G11965" i="1"/>
  <c r="F11965" i="1"/>
  <c r="G11964" i="1"/>
  <c r="F11964" i="1"/>
  <c r="G11963" i="1"/>
  <c r="F11963" i="1"/>
  <c r="G11962" i="1"/>
  <c r="F11962" i="1"/>
  <c r="G11961" i="1"/>
  <c r="F11961" i="1"/>
  <c r="G11960" i="1"/>
  <c r="F11960" i="1"/>
  <c r="G11959" i="1"/>
  <c r="F11959" i="1"/>
  <c r="G11958" i="1"/>
  <c r="F11958" i="1"/>
  <c r="G11957" i="1"/>
  <c r="F11957" i="1"/>
  <c r="G11956" i="1"/>
  <c r="F11956" i="1"/>
  <c r="G11955" i="1"/>
  <c r="F11955" i="1"/>
  <c r="G11954" i="1"/>
  <c r="F11954" i="1"/>
  <c r="G11953" i="1"/>
  <c r="F11953" i="1"/>
  <c r="G11952" i="1"/>
  <c r="F11952" i="1"/>
  <c r="G11951" i="1"/>
  <c r="F11951" i="1"/>
  <c r="G11950" i="1"/>
  <c r="F11950" i="1"/>
  <c r="G11949" i="1"/>
  <c r="F11949" i="1"/>
  <c r="G11948" i="1"/>
  <c r="F11948" i="1"/>
  <c r="G11947" i="1"/>
  <c r="F11947" i="1"/>
  <c r="G11946" i="1"/>
  <c r="F11946" i="1"/>
  <c r="G11945" i="1"/>
  <c r="F11945" i="1"/>
  <c r="G11944" i="1"/>
  <c r="F11944" i="1"/>
  <c r="G11943" i="1"/>
  <c r="F11943" i="1"/>
  <c r="G11942" i="1"/>
  <c r="F11942" i="1"/>
  <c r="G11941" i="1"/>
  <c r="F11941" i="1"/>
  <c r="G11940" i="1"/>
  <c r="F11940" i="1"/>
  <c r="G11939" i="1"/>
  <c r="F11939" i="1"/>
  <c r="G11938" i="1"/>
  <c r="F11938" i="1"/>
  <c r="G11937" i="1"/>
  <c r="F11937" i="1"/>
  <c r="G11936" i="1"/>
  <c r="F11936" i="1"/>
  <c r="G11935" i="1"/>
  <c r="F11935" i="1"/>
  <c r="G11934" i="1"/>
  <c r="F11934" i="1"/>
  <c r="G11933" i="1"/>
  <c r="F11933" i="1"/>
  <c r="G11932" i="1"/>
  <c r="F11932" i="1"/>
  <c r="G11931" i="1"/>
  <c r="F11931" i="1"/>
  <c r="G11930" i="1"/>
  <c r="F11930" i="1"/>
  <c r="G11929" i="1"/>
  <c r="F11929" i="1"/>
  <c r="G11928" i="1"/>
  <c r="F11928" i="1"/>
  <c r="G11927" i="1"/>
  <c r="F11927" i="1"/>
  <c r="G11926" i="1"/>
  <c r="F11926" i="1"/>
  <c r="G11925" i="1"/>
  <c r="F11925" i="1"/>
  <c r="G11924" i="1"/>
  <c r="F11924" i="1"/>
  <c r="G11923" i="1"/>
  <c r="F11923" i="1"/>
  <c r="G11922" i="1"/>
  <c r="F11922" i="1"/>
  <c r="G11921" i="1"/>
  <c r="F11921" i="1"/>
  <c r="G11920" i="1"/>
  <c r="F11920" i="1"/>
  <c r="G11919" i="1"/>
  <c r="F11919" i="1"/>
  <c r="G11918" i="1"/>
  <c r="F11918" i="1"/>
  <c r="G11917" i="1"/>
  <c r="F11917" i="1"/>
  <c r="G11916" i="1"/>
  <c r="F11916" i="1"/>
  <c r="G11915" i="1"/>
  <c r="F11915" i="1"/>
  <c r="G11914" i="1"/>
  <c r="F11914" i="1"/>
  <c r="G11913" i="1"/>
  <c r="F11913" i="1"/>
  <c r="G11912" i="1"/>
  <c r="F11912" i="1"/>
  <c r="G11911" i="1"/>
  <c r="F11911" i="1"/>
  <c r="G11910" i="1"/>
  <c r="F11910" i="1"/>
  <c r="G11909" i="1"/>
  <c r="F11909" i="1"/>
  <c r="G11908" i="1"/>
  <c r="F11908" i="1"/>
  <c r="G11907" i="1"/>
  <c r="F11907" i="1"/>
  <c r="G11906" i="1"/>
  <c r="F11906" i="1"/>
  <c r="G11905" i="1"/>
  <c r="F11905" i="1"/>
  <c r="G11904" i="1"/>
  <c r="F11904" i="1"/>
  <c r="G11903" i="1"/>
  <c r="F11903" i="1"/>
  <c r="G11902" i="1"/>
  <c r="F11902" i="1"/>
  <c r="G11901" i="1"/>
  <c r="F11901" i="1"/>
  <c r="G11900" i="1"/>
  <c r="F11900" i="1"/>
  <c r="G11899" i="1"/>
  <c r="F11899" i="1"/>
  <c r="G11898" i="1"/>
  <c r="F11898" i="1"/>
  <c r="G11897" i="1"/>
  <c r="F11897" i="1"/>
  <c r="G11896" i="1"/>
  <c r="F11896" i="1"/>
  <c r="G11895" i="1"/>
  <c r="F11895" i="1"/>
  <c r="G11894" i="1"/>
  <c r="F11894" i="1"/>
  <c r="G11893" i="1"/>
  <c r="F11893" i="1"/>
  <c r="G11892" i="1"/>
  <c r="F11892" i="1"/>
  <c r="G11891" i="1"/>
  <c r="F11891" i="1"/>
  <c r="G11890" i="1"/>
  <c r="F11890" i="1"/>
  <c r="G11889" i="1"/>
  <c r="F11889" i="1"/>
  <c r="G11888" i="1"/>
  <c r="F11888" i="1"/>
  <c r="G11887" i="1"/>
  <c r="F11887" i="1"/>
  <c r="G11886" i="1"/>
  <c r="F11886" i="1"/>
  <c r="G11885" i="1"/>
  <c r="F11885" i="1"/>
  <c r="G11884" i="1"/>
  <c r="F11884" i="1"/>
  <c r="G11883" i="1"/>
  <c r="F11883" i="1"/>
  <c r="G11882" i="1"/>
  <c r="F11882" i="1"/>
  <c r="G11881" i="1"/>
  <c r="F11881" i="1"/>
  <c r="G11880" i="1"/>
  <c r="F11880" i="1"/>
  <c r="G11879" i="1"/>
  <c r="F11879" i="1"/>
  <c r="G11878" i="1"/>
  <c r="F11878" i="1"/>
  <c r="G11877" i="1"/>
  <c r="F11877" i="1"/>
  <c r="G11876" i="1"/>
  <c r="F11876" i="1"/>
  <c r="G11875" i="1"/>
  <c r="F11875" i="1"/>
  <c r="G11874" i="1"/>
  <c r="F11874" i="1"/>
  <c r="G11873" i="1"/>
  <c r="F11873" i="1"/>
  <c r="G11872" i="1"/>
  <c r="F11872" i="1"/>
  <c r="G11871" i="1"/>
  <c r="F11871" i="1"/>
  <c r="G11870" i="1"/>
  <c r="F11870" i="1"/>
  <c r="G11869" i="1"/>
  <c r="F11869" i="1"/>
  <c r="G11868" i="1"/>
  <c r="F11868" i="1"/>
  <c r="G11867" i="1"/>
  <c r="F11867" i="1"/>
  <c r="G11866" i="1"/>
  <c r="F11866" i="1"/>
  <c r="G11865" i="1"/>
  <c r="F11865" i="1"/>
  <c r="G11864" i="1"/>
  <c r="F11864" i="1"/>
  <c r="G11863" i="1"/>
  <c r="F11863" i="1"/>
  <c r="G11862" i="1"/>
  <c r="F11862" i="1"/>
  <c r="G11861" i="1"/>
  <c r="F11861" i="1"/>
  <c r="G11860" i="1"/>
  <c r="F11860" i="1"/>
  <c r="G11859" i="1"/>
  <c r="F11859" i="1"/>
  <c r="G11858" i="1"/>
  <c r="F11858" i="1"/>
  <c r="G11857" i="1"/>
  <c r="F11857" i="1"/>
  <c r="G11856" i="1"/>
  <c r="F11856" i="1"/>
  <c r="G11855" i="1"/>
  <c r="F11855" i="1"/>
  <c r="G11854" i="1"/>
  <c r="F11854" i="1"/>
  <c r="G11853" i="1"/>
  <c r="F11853" i="1"/>
  <c r="G11852" i="1"/>
  <c r="F11852" i="1"/>
  <c r="G11851" i="1"/>
  <c r="F11851" i="1"/>
  <c r="G11850" i="1"/>
  <c r="F11850" i="1"/>
  <c r="G11849" i="1"/>
  <c r="F11849" i="1"/>
  <c r="G11848" i="1"/>
  <c r="F11848" i="1"/>
  <c r="G11847" i="1"/>
  <c r="F11847" i="1"/>
  <c r="G11846" i="1"/>
  <c r="F11846" i="1"/>
  <c r="G11845" i="1"/>
  <c r="F11845" i="1"/>
  <c r="G11844" i="1"/>
  <c r="F11844" i="1"/>
  <c r="G11843" i="1"/>
  <c r="F11843" i="1"/>
  <c r="G11842" i="1"/>
  <c r="F11842" i="1"/>
  <c r="G11841" i="1"/>
  <c r="F11841" i="1"/>
  <c r="G11840" i="1"/>
  <c r="F11840" i="1"/>
  <c r="G11839" i="1"/>
  <c r="F11839" i="1"/>
  <c r="G11838" i="1"/>
  <c r="F11838" i="1"/>
  <c r="G11837" i="1"/>
  <c r="F11837" i="1"/>
  <c r="G11836" i="1"/>
  <c r="F11836" i="1"/>
  <c r="G11835" i="1"/>
  <c r="F11835" i="1"/>
  <c r="G11834" i="1"/>
  <c r="F11834" i="1"/>
  <c r="G11833" i="1"/>
  <c r="F11833" i="1"/>
  <c r="G11832" i="1"/>
  <c r="F11832" i="1"/>
  <c r="G11831" i="1"/>
  <c r="F11831" i="1"/>
  <c r="G11830" i="1"/>
  <c r="F11830" i="1"/>
  <c r="G11829" i="1"/>
  <c r="F11829" i="1"/>
  <c r="G11828" i="1"/>
  <c r="F11828" i="1"/>
  <c r="G11827" i="1"/>
  <c r="F11827" i="1"/>
  <c r="G11826" i="1"/>
  <c r="F11826" i="1"/>
  <c r="G11825" i="1"/>
  <c r="F11825" i="1"/>
  <c r="G11824" i="1"/>
  <c r="F11824" i="1"/>
  <c r="G11823" i="1"/>
  <c r="F11823" i="1"/>
  <c r="G11822" i="1"/>
  <c r="F11822" i="1"/>
  <c r="G11821" i="1"/>
  <c r="F11821" i="1"/>
  <c r="G11820" i="1"/>
  <c r="F11820" i="1"/>
  <c r="G11819" i="1"/>
  <c r="F11819" i="1"/>
  <c r="G11818" i="1"/>
  <c r="F11818" i="1"/>
  <c r="G11817" i="1"/>
  <c r="F11817" i="1"/>
  <c r="G11816" i="1"/>
  <c r="F11816" i="1"/>
  <c r="G11815" i="1"/>
  <c r="F11815" i="1"/>
  <c r="G11814" i="1"/>
  <c r="F11814" i="1"/>
  <c r="G11813" i="1"/>
  <c r="F11813" i="1"/>
  <c r="G11812" i="1"/>
  <c r="F11812" i="1"/>
  <c r="G11811" i="1"/>
  <c r="F11811" i="1"/>
  <c r="G11810" i="1"/>
  <c r="F11810" i="1"/>
  <c r="G11809" i="1"/>
  <c r="F11809" i="1"/>
  <c r="G11808" i="1"/>
  <c r="F11808" i="1"/>
  <c r="G11807" i="1"/>
  <c r="F11807" i="1"/>
  <c r="G11806" i="1"/>
  <c r="F11806" i="1"/>
  <c r="G11805" i="1"/>
  <c r="F11805" i="1"/>
  <c r="G11804" i="1"/>
  <c r="F11804" i="1"/>
  <c r="G11803" i="1"/>
  <c r="F11803" i="1"/>
  <c r="G11802" i="1"/>
  <c r="F11802" i="1"/>
  <c r="G11801" i="1"/>
  <c r="F11801" i="1"/>
  <c r="G11800" i="1"/>
  <c r="F11800" i="1"/>
  <c r="G11799" i="1"/>
  <c r="F11799" i="1"/>
  <c r="G11798" i="1"/>
  <c r="F11798" i="1"/>
  <c r="G11797" i="1"/>
  <c r="F11797" i="1"/>
  <c r="G11796" i="1"/>
  <c r="F11796" i="1"/>
  <c r="G11795" i="1"/>
  <c r="F11795" i="1"/>
  <c r="G11794" i="1"/>
  <c r="F11794" i="1"/>
  <c r="G11793" i="1"/>
  <c r="F11793" i="1"/>
  <c r="G11792" i="1"/>
  <c r="F11792" i="1"/>
  <c r="G11791" i="1"/>
  <c r="F11791" i="1"/>
  <c r="G11790" i="1"/>
  <c r="F11790" i="1"/>
  <c r="G11789" i="1"/>
  <c r="F11789" i="1"/>
  <c r="G11788" i="1"/>
  <c r="F11788" i="1"/>
  <c r="G11787" i="1"/>
  <c r="F11787" i="1"/>
  <c r="G11786" i="1"/>
  <c r="F11786" i="1"/>
  <c r="G11785" i="1"/>
  <c r="F11785" i="1"/>
  <c r="G11784" i="1"/>
  <c r="F11784" i="1"/>
  <c r="G11783" i="1"/>
  <c r="F11783" i="1"/>
  <c r="G11782" i="1"/>
  <c r="F11782" i="1"/>
  <c r="G11781" i="1"/>
  <c r="F11781" i="1"/>
  <c r="G11780" i="1"/>
  <c r="F11780" i="1"/>
  <c r="G11779" i="1"/>
  <c r="F11779" i="1"/>
  <c r="G11778" i="1"/>
  <c r="F11778" i="1"/>
  <c r="G11777" i="1"/>
  <c r="F11777" i="1"/>
  <c r="G11776" i="1"/>
  <c r="F11776" i="1"/>
  <c r="G11775" i="1"/>
  <c r="F11775" i="1"/>
  <c r="G11774" i="1"/>
  <c r="F11774" i="1"/>
  <c r="G11773" i="1"/>
  <c r="F11773" i="1"/>
  <c r="G11772" i="1"/>
  <c r="F11772" i="1"/>
  <c r="G11771" i="1"/>
  <c r="F11771" i="1"/>
  <c r="G11770" i="1"/>
  <c r="F11770" i="1"/>
  <c r="G11769" i="1"/>
  <c r="F11769" i="1"/>
  <c r="G11768" i="1"/>
  <c r="F11768" i="1"/>
  <c r="G11767" i="1"/>
  <c r="F11767" i="1"/>
  <c r="G11766" i="1"/>
  <c r="F11766" i="1"/>
  <c r="G11765" i="1"/>
  <c r="F11765" i="1"/>
  <c r="G11764" i="1"/>
  <c r="F11764" i="1"/>
  <c r="G11763" i="1"/>
  <c r="F11763" i="1"/>
  <c r="G11762" i="1"/>
  <c r="F11762" i="1"/>
  <c r="G11761" i="1"/>
  <c r="F11761" i="1"/>
  <c r="G11760" i="1"/>
  <c r="F11760" i="1"/>
  <c r="G11759" i="1"/>
  <c r="F11759" i="1"/>
  <c r="G11758" i="1"/>
  <c r="F11758" i="1"/>
  <c r="G11757" i="1"/>
  <c r="F11757" i="1"/>
  <c r="G11756" i="1"/>
  <c r="F11756" i="1"/>
  <c r="G11755" i="1"/>
  <c r="F11755" i="1"/>
  <c r="G11754" i="1"/>
  <c r="F11754" i="1"/>
  <c r="G11753" i="1"/>
  <c r="F11753" i="1"/>
  <c r="G11752" i="1"/>
  <c r="F11752" i="1"/>
  <c r="G11751" i="1"/>
  <c r="F11751" i="1"/>
  <c r="G11750" i="1"/>
  <c r="F11750" i="1"/>
  <c r="G11749" i="1"/>
  <c r="F11749" i="1"/>
  <c r="G11748" i="1"/>
  <c r="F11748" i="1"/>
  <c r="G11747" i="1"/>
  <c r="F11747" i="1"/>
  <c r="G11746" i="1"/>
  <c r="F11746" i="1"/>
  <c r="G11745" i="1"/>
  <c r="F11745" i="1"/>
  <c r="G11744" i="1"/>
  <c r="F11744" i="1"/>
  <c r="G11743" i="1"/>
  <c r="F11743" i="1"/>
  <c r="G11742" i="1"/>
  <c r="F11742" i="1"/>
  <c r="G11741" i="1"/>
  <c r="F11741" i="1"/>
  <c r="G11740" i="1"/>
  <c r="F11740" i="1"/>
  <c r="G11739" i="1"/>
  <c r="F11739" i="1"/>
  <c r="G11738" i="1"/>
  <c r="F11738" i="1"/>
  <c r="G11737" i="1"/>
  <c r="F11737" i="1"/>
  <c r="G11736" i="1"/>
  <c r="F11736" i="1"/>
  <c r="G11735" i="1"/>
  <c r="F11735" i="1"/>
  <c r="G11734" i="1"/>
  <c r="F11734" i="1"/>
  <c r="G11733" i="1"/>
  <c r="F11733" i="1"/>
  <c r="G11732" i="1"/>
  <c r="F11732" i="1"/>
  <c r="G11731" i="1"/>
  <c r="F11731" i="1"/>
  <c r="G11730" i="1"/>
  <c r="F11730" i="1"/>
  <c r="G11729" i="1"/>
  <c r="F11729" i="1"/>
  <c r="G11728" i="1"/>
  <c r="F11728" i="1"/>
  <c r="G11727" i="1"/>
  <c r="F11727" i="1"/>
  <c r="G11726" i="1"/>
  <c r="F11726" i="1"/>
  <c r="G11725" i="1"/>
  <c r="F11725" i="1"/>
  <c r="G11724" i="1"/>
  <c r="F11724" i="1"/>
  <c r="G11723" i="1"/>
  <c r="F11723" i="1"/>
  <c r="G11722" i="1"/>
  <c r="F11722" i="1"/>
  <c r="G11721" i="1"/>
  <c r="F11721" i="1"/>
  <c r="G11720" i="1"/>
  <c r="F11720" i="1"/>
  <c r="G11719" i="1"/>
  <c r="F11719" i="1"/>
  <c r="G11718" i="1"/>
  <c r="F11718" i="1"/>
  <c r="G11717" i="1"/>
  <c r="F11717" i="1"/>
  <c r="G11716" i="1"/>
  <c r="F11716" i="1"/>
  <c r="G11715" i="1"/>
  <c r="F11715" i="1"/>
  <c r="G11714" i="1"/>
  <c r="F11714" i="1"/>
  <c r="G11713" i="1"/>
  <c r="F11713" i="1"/>
  <c r="G11712" i="1"/>
  <c r="F11712" i="1"/>
  <c r="G11711" i="1"/>
  <c r="F11711" i="1"/>
  <c r="G11710" i="1"/>
  <c r="F11710" i="1"/>
  <c r="G11709" i="1"/>
  <c r="F11709" i="1"/>
  <c r="G11708" i="1"/>
  <c r="F11708" i="1"/>
  <c r="G11707" i="1"/>
  <c r="F11707" i="1"/>
  <c r="G11706" i="1"/>
  <c r="F11706" i="1"/>
  <c r="G11705" i="1"/>
  <c r="F11705" i="1"/>
  <c r="G11704" i="1"/>
  <c r="F11704" i="1"/>
  <c r="G11703" i="1"/>
  <c r="F11703" i="1"/>
  <c r="G11702" i="1"/>
  <c r="F11702" i="1"/>
  <c r="G11701" i="1"/>
  <c r="F11701" i="1"/>
  <c r="G11700" i="1"/>
  <c r="F11700" i="1"/>
  <c r="G11699" i="1"/>
  <c r="F11699" i="1"/>
  <c r="G11698" i="1"/>
  <c r="F11698" i="1"/>
  <c r="G11697" i="1"/>
  <c r="F11697" i="1"/>
  <c r="G11696" i="1"/>
  <c r="F11696" i="1"/>
  <c r="G11695" i="1"/>
  <c r="F11695" i="1"/>
  <c r="G11694" i="1"/>
  <c r="F11694" i="1"/>
  <c r="G11693" i="1"/>
  <c r="F11693" i="1"/>
  <c r="G11692" i="1"/>
  <c r="F11692" i="1"/>
  <c r="G11691" i="1"/>
  <c r="F11691" i="1"/>
  <c r="G11690" i="1"/>
  <c r="F11690" i="1"/>
  <c r="G11689" i="1"/>
  <c r="F11689" i="1"/>
  <c r="G11688" i="1"/>
  <c r="F11688" i="1"/>
  <c r="G11687" i="1"/>
  <c r="F11687" i="1"/>
  <c r="G11686" i="1"/>
  <c r="F11686" i="1"/>
  <c r="G11685" i="1"/>
  <c r="F11685" i="1"/>
  <c r="G11684" i="1"/>
  <c r="F11684" i="1"/>
  <c r="G11683" i="1"/>
  <c r="F11683" i="1"/>
  <c r="G11682" i="1"/>
  <c r="F11682" i="1"/>
  <c r="G11681" i="1"/>
  <c r="F11681" i="1"/>
  <c r="G11680" i="1"/>
  <c r="F11680" i="1"/>
  <c r="G11679" i="1"/>
  <c r="F11679" i="1"/>
  <c r="G11678" i="1"/>
  <c r="F11678" i="1"/>
  <c r="G11677" i="1"/>
  <c r="F11677" i="1"/>
  <c r="G11676" i="1"/>
  <c r="F11676" i="1"/>
  <c r="G11675" i="1"/>
  <c r="F11675" i="1"/>
  <c r="G11674" i="1"/>
  <c r="F11674" i="1"/>
  <c r="G11673" i="1"/>
  <c r="F11673" i="1"/>
  <c r="G11672" i="1"/>
  <c r="F11672" i="1"/>
  <c r="G11671" i="1"/>
  <c r="F11671" i="1"/>
  <c r="G11670" i="1"/>
  <c r="F11670" i="1"/>
  <c r="G11669" i="1"/>
  <c r="F11669" i="1"/>
  <c r="G11668" i="1"/>
  <c r="F11668" i="1"/>
  <c r="G11667" i="1"/>
  <c r="F11667" i="1"/>
  <c r="G11666" i="1"/>
  <c r="F11666" i="1"/>
  <c r="G11665" i="1"/>
  <c r="F11665" i="1"/>
  <c r="G11664" i="1"/>
  <c r="F11664" i="1"/>
  <c r="G11663" i="1"/>
  <c r="F11663" i="1"/>
  <c r="G11662" i="1"/>
  <c r="F11662" i="1"/>
  <c r="G11661" i="1"/>
  <c r="F11661" i="1"/>
  <c r="G11660" i="1"/>
  <c r="F11660" i="1"/>
  <c r="G11659" i="1"/>
  <c r="F11659" i="1"/>
  <c r="G11658" i="1"/>
  <c r="F11658" i="1"/>
  <c r="G11657" i="1"/>
  <c r="F11657" i="1"/>
  <c r="G11656" i="1"/>
  <c r="F11656" i="1"/>
  <c r="G11655" i="1"/>
  <c r="F11655" i="1"/>
  <c r="G11654" i="1"/>
  <c r="F11654" i="1"/>
  <c r="G11653" i="1"/>
  <c r="F11653" i="1"/>
  <c r="G11652" i="1"/>
  <c r="F11652" i="1"/>
  <c r="G11651" i="1"/>
  <c r="F11651" i="1"/>
  <c r="G11650" i="1"/>
  <c r="F11650" i="1"/>
  <c r="G11649" i="1"/>
  <c r="F11649" i="1"/>
  <c r="G11648" i="1"/>
  <c r="F11648" i="1"/>
  <c r="G11647" i="1"/>
  <c r="F11647" i="1"/>
  <c r="G11646" i="1"/>
  <c r="F11646" i="1"/>
  <c r="G11645" i="1"/>
  <c r="F11645" i="1"/>
  <c r="G11644" i="1"/>
  <c r="F11644" i="1"/>
  <c r="G11643" i="1"/>
  <c r="F11643" i="1"/>
  <c r="G11642" i="1"/>
  <c r="F11642" i="1"/>
  <c r="G11641" i="1"/>
  <c r="F11641" i="1"/>
  <c r="G11640" i="1"/>
  <c r="F11640" i="1"/>
  <c r="G11639" i="1"/>
  <c r="F11639" i="1"/>
  <c r="G11638" i="1"/>
  <c r="F11638" i="1"/>
  <c r="G11637" i="1"/>
  <c r="F11637" i="1"/>
  <c r="G11636" i="1"/>
  <c r="F11636" i="1"/>
  <c r="G11635" i="1"/>
  <c r="F11635" i="1"/>
  <c r="G11634" i="1"/>
  <c r="F11634" i="1"/>
  <c r="G11633" i="1"/>
  <c r="F11633" i="1"/>
  <c r="G11632" i="1"/>
  <c r="F11632" i="1"/>
  <c r="G11631" i="1"/>
  <c r="F11631" i="1"/>
  <c r="G11630" i="1"/>
  <c r="F11630" i="1"/>
  <c r="G11629" i="1"/>
  <c r="F11629" i="1"/>
  <c r="G11628" i="1"/>
  <c r="F11628" i="1"/>
  <c r="G11627" i="1"/>
  <c r="F11627" i="1"/>
  <c r="G11626" i="1"/>
  <c r="F11626" i="1"/>
  <c r="G11625" i="1"/>
  <c r="F11625" i="1"/>
  <c r="G11624" i="1"/>
  <c r="F11624" i="1"/>
  <c r="G11623" i="1"/>
  <c r="F11623" i="1"/>
  <c r="G11622" i="1"/>
  <c r="F11622" i="1"/>
  <c r="G11621" i="1"/>
  <c r="F11621" i="1"/>
  <c r="G11620" i="1"/>
  <c r="F11620" i="1"/>
  <c r="G11619" i="1"/>
  <c r="F11619" i="1"/>
  <c r="G11618" i="1"/>
  <c r="F11618" i="1"/>
  <c r="G11617" i="1"/>
  <c r="F11617" i="1"/>
  <c r="G11616" i="1"/>
  <c r="F11616" i="1"/>
  <c r="G11615" i="1"/>
  <c r="F11615" i="1"/>
  <c r="G11614" i="1"/>
  <c r="F11614" i="1"/>
  <c r="G11613" i="1"/>
  <c r="F11613" i="1"/>
  <c r="G11612" i="1"/>
  <c r="F11612" i="1"/>
  <c r="G11611" i="1"/>
  <c r="F11611" i="1"/>
  <c r="G11610" i="1"/>
  <c r="F11610" i="1"/>
  <c r="G11609" i="1"/>
  <c r="F11609" i="1"/>
  <c r="G11608" i="1"/>
  <c r="F11608" i="1"/>
  <c r="G11607" i="1"/>
  <c r="F11607" i="1"/>
  <c r="G11606" i="1"/>
  <c r="F11606" i="1"/>
  <c r="G11605" i="1"/>
  <c r="F11605" i="1"/>
  <c r="G11604" i="1"/>
  <c r="F11604" i="1"/>
  <c r="G11603" i="1"/>
  <c r="F11603" i="1"/>
  <c r="G11602" i="1"/>
  <c r="F11602" i="1"/>
  <c r="G11601" i="1"/>
  <c r="F11601" i="1"/>
  <c r="G11600" i="1"/>
  <c r="F11600" i="1"/>
  <c r="G11599" i="1"/>
  <c r="F11599" i="1"/>
  <c r="G11598" i="1"/>
  <c r="F11598" i="1"/>
  <c r="G11597" i="1"/>
  <c r="F11597" i="1"/>
  <c r="G11596" i="1"/>
  <c r="F11596" i="1"/>
  <c r="G11595" i="1"/>
  <c r="F11595" i="1"/>
  <c r="G11594" i="1"/>
  <c r="F11594" i="1"/>
  <c r="G11593" i="1"/>
  <c r="F11593" i="1"/>
  <c r="G11592" i="1"/>
  <c r="F11592" i="1"/>
  <c r="G11591" i="1"/>
  <c r="F11591" i="1"/>
  <c r="G11590" i="1"/>
  <c r="F11590" i="1"/>
  <c r="G11589" i="1"/>
  <c r="F11589" i="1"/>
  <c r="G11588" i="1"/>
  <c r="F11588" i="1"/>
  <c r="G11587" i="1"/>
  <c r="F11587" i="1"/>
  <c r="G11586" i="1"/>
  <c r="F11586" i="1"/>
  <c r="G11585" i="1"/>
  <c r="F11585" i="1"/>
  <c r="G11584" i="1"/>
  <c r="F11584" i="1"/>
  <c r="G11583" i="1"/>
  <c r="F11583" i="1"/>
  <c r="G11582" i="1"/>
  <c r="F11582" i="1"/>
  <c r="G11581" i="1"/>
  <c r="F11581" i="1"/>
  <c r="G11580" i="1"/>
  <c r="F11580" i="1"/>
  <c r="G11579" i="1"/>
  <c r="F11579" i="1"/>
  <c r="G11578" i="1"/>
  <c r="F11578" i="1"/>
  <c r="G11577" i="1"/>
  <c r="F11577" i="1"/>
  <c r="G11576" i="1"/>
  <c r="F11576" i="1"/>
  <c r="G11575" i="1"/>
  <c r="F11575" i="1"/>
  <c r="G11574" i="1"/>
  <c r="F11574" i="1"/>
  <c r="G11573" i="1"/>
  <c r="F11573" i="1"/>
  <c r="G11572" i="1"/>
  <c r="F11572" i="1"/>
  <c r="G11571" i="1"/>
  <c r="F11571" i="1"/>
  <c r="G11570" i="1"/>
  <c r="F11570" i="1"/>
  <c r="G11569" i="1"/>
  <c r="F11569" i="1"/>
  <c r="G11568" i="1"/>
  <c r="F11568" i="1"/>
  <c r="G11567" i="1"/>
  <c r="F11567" i="1"/>
  <c r="G11566" i="1"/>
  <c r="F11566" i="1"/>
  <c r="G11565" i="1"/>
  <c r="F11565" i="1"/>
  <c r="G11564" i="1"/>
  <c r="F11564" i="1"/>
  <c r="G11563" i="1"/>
  <c r="F11563" i="1"/>
  <c r="G11562" i="1"/>
  <c r="F11562" i="1"/>
  <c r="G11561" i="1"/>
  <c r="F11561" i="1"/>
  <c r="G11560" i="1"/>
  <c r="F11560" i="1"/>
  <c r="G11559" i="1"/>
  <c r="F11559" i="1"/>
  <c r="G11558" i="1"/>
  <c r="F11558" i="1"/>
  <c r="G11557" i="1"/>
  <c r="F11557" i="1"/>
  <c r="G11556" i="1"/>
  <c r="F11556" i="1"/>
  <c r="G11555" i="1"/>
  <c r="F11555" i="1"/>
  <c r="G11554" i="1"/>
  <c r="F11554" i="1"/>
  <c r="G11553" i="1"/>
  <c r="F11553" i="1"/>
  <c r="G11552" i="1"/>
  <c r="F11552" i="1"/>
  <c r="G11551" i="1"/>
  <c r="F11551" i="1"/>
  <c r="G11550" i="1"/>
  <c r="F11550" i="1"/>
  <c r="G11549" i="1"/>
  <c r="F11549" i="1"/>
  <c r="G11548" i="1"/>
  <c r="F11548" i="1"/>
  <c r="G11547" i="1"/>
  <c r="F11547" i="1"/>
  <c r="G11546" i="1"/>
  <c r="F11546" i="1"/>
  <c r="G11545" i="1"/>
  <c r="F11545" i="1"/>
  <c r="G11544" i="1"/>
  <c r="F11544" i="1"/>
  <c r="G11543" i="1"/>
  <c r="F11543" i="1"/>
  <c r="G11542" i="1"/>
  <c r="F11542" i="1"/>
  <c r="G11541" i="1"/>
  <c r="F11541" i="1"/>
  <c r="G11540" i="1"/>
  <c r="F11540" i="1"/>
  <c r="G11539" i="1"/>
  <c r="F11539" i="1"/>
  <c r="G11538" i="1"/>
  <c r="F11538" i="1"/>
  <c r="G11537" i="1"/>
  <c r="F11537" i="1"/>
  <c r="G11536" i="1"/>
  <c r="F11536" i="1"/>
  <c r="G11535" i="1"/>
  <c r="F11535" i="1"/>
  <c r="G11534" i="1"/>
  <c r="F11534" i="1"/>
  <c r="G11533" i="1"/>
  <c r="F11533" i="1"/>
  <c r="G11532" i="1"/>
  <c r="F11532" i="1"/>
  <c r="G11531" i="1"/>
  <c r="F11531" i="1"/>
  <c r="G11530" i="1"/>
  <c r="F11530" i="1"/>
  <c r="G11529" i="1"/>
  <c r="F11529" i="1"/>
  <c r="G11528" i="1"/>
  <c r="F11528" i="1"/>
  <c r="G11527" i="1"/>
  <c r="F11527" i="1"/>
  <c r="G11526" i="1"/>
  <c r="F11526" i="1"/>
  <c r="G11525" i="1"/>
  <c r="F11525" i="1"/>
  <c r="G11524" i="1"/>
  <c r="F11524" i="1"/>
  <c r="G11523" i="1"/>
  <c r="F11523" i="1"/>
  <c r="G11522" i="1"/>
  <c r="F11522" i="1"/>
  <c r="G11521" i="1"/>
  <c r="F11521" i="1"/>
  <c r="G11520" i="1"/>
  <c r="F11520" i="1"/>
  <c r="G11519" i="1"/>
  <c r="F11519" i="1"/>
  <c r="G11518" i="1"/>
  <c r="F11518" i="1"/>
  <c r="G11517" i="1"/>
  <c r="F11517" i="1"/>
  <c r="G11516" i="1"/>
  <c r="F11516" i="1"/>
  <c r="G11515" i="1"/>
  <c r="F11515" i="1"/>
  <c r="G11514" i="1"/>
  <c r="F11514" i="1"/>
  <c r="G11513" i="1"/>
  <c r="F11513" i="1"/>
  <c r="G11512" i="1"/>
  <c r="F11512" i="1"/>
  <c r="G11511" i="1"/>
  <c r="F11511" i="1"/>
  <c r="G11510" i="1"/>
  <c r="F11510" i="1"/>
  <c r="G11509" i="1"/>
  <c r="F11509" i="1"/>
  <c r="G11508" i="1"/>
  <c r="F11508" i="1"/>
  <c r="G11507" i="1"/>
  <c r="F11507" i="1"/>
  <c r="G11506" i="1"/>
  <c r="F11506" i="1"/>
  <c r="G11505" i="1"/>
  <c r="F11505" i="1"/>
  <c r="G11504" i="1"/>
  <c r="F11504" i="1"/>
  <c r="G11503" i="1"/>
  <c r="F11503" i="1"/>
  <c r="G11502" i="1"/>
  <c r="F11502" i="1"/>
  <c r="G11501" i="1"/>
  <c r="F11501" i="1"/>
  <c r="G11500" i="1"/>
  <c r="F11500" i="1"/>
  <c r="G11499" i="1"/>
  <c r="F11499" i="1"/>
  <c r="G11498" i="1"/>
  <c r="F11498" i="1"/>
  <c r="G11497" i="1"/>
  <c r="F11497" i="1"/>
  <c r="G11496" i="1"/>
  <c r="F11496" i="1"/>
  <c r="G11495" i="1"/>
  <c r="F11495" i="1"/>
  <c r="G11494" i="1"/>
  <c r="F11494" i="1"/>
  <c r="G11493" i="1"/>
  <c r="F11493" i="1"/>
  <c r="G11492" i="1"/>
  <c r="F11492" i="1"/>
  <c r="G11491" i="1"/>
  <c r="F11491" i="1"/>
  <c r="G11490" i="1"/>
  <c r="F11490" i="1"/>
  <c r="G11489" i="1"/>
  <c r="F11489" i="1"/>
  <c r="G11488" i="1"/>
  <c r="F11488" i="1"/>
  <c r="G11487" i="1"/>
  <c r="F11487" i="1"/>
  <c r="G11486" i="1"/>
  <c r="F11486" i="1"/>
  <c r="G11485" i="1"/>
  <c r="F11485" i="1"/>
  <c r="G11484" i="1"/>
  <c r="F11484" i="1"/>
  <c r="G11483" i="1"/>
  <c r="F11483" i="1"/>
  <c r="G11482" i="1"/>
  <c r="F11482" i="1"/>
  <c r="G11481" i="1"/>
  <c r="F11481" i="1"/>
  <c r="G11480" i="1"/>
  <c r="F11480" i="1"/>
  <c r="G11479" i="1"/>
  <c r="F11479" i="1"/>
  <c r="G11478" i="1"/>
  <c r="F11478" i="1"/>
  <c r="G11477" i="1"/>
  <c r="F11477" i="1"/>
  <c r="G11476" i="1"/>
  <c r="F11476" i="1"/>
  <c r="G11475" i="1"/>
  <c r="F11475" i="1"/>
  <c r="G11474" i="1"/>
  <c r="F11474" i="1"/>
  <c r="G11473" i="1"/>
  <c r="F11473" i="1"/>
  <c r="G11472" i="1"/>
  <c r="F11472" i="1"/>
  <c r="G11471" i="1"/>
  <c r="F11471" i="1"/>
  <c r="G11470" i="1"/>
  <c r="F11470" i="1"/>
  <c r="G11469" i="1"/>
  <c r="F11469" i="1"/>
  <c r="G11468" i="1"/>
  <c r="F11468" i="1"/>
  <c r="G11467" i="1"/>
  <c r="F11467" i="1"/>
  <c r="G11466" i="1"/>
  <c r="F11466" i="1"/>
  <c r="G11465" i="1"/>
  <c r="F11465" i="1"/>
  <c r="G11464" i="1"/>
  <c r="F11464" i="1"/>
  <c r="G11463" i="1"/>
  <c r="F11463" i="1"/>
  <c r="G11462" i="1"/>
  <c r="F11462" i="1"/>
  <c r="G11461" i="1"/>
  <c r="F11461" i="1"/>
  <c r="G11460" i="1"/>
  <c r="F11460" i="1"/>
  <c r="G11459" i="1"/>
  <c r="F11459" i="1"/>
  <c r="G11458" i="1"/>
  <c r="F11458" i="1"/>
  <c r="G11457" i="1"/>
  <c r="F11457" i="1"/>
  <c r="G11456" i="1"/>
  <c r="F11456" i="1"/>
  <c r="G11455" i="1"/>
  <c r="F11455" i="1"/>
  <c r="G11454" i="1"/>
  <c r="F11454" i="1"/>
  <c r="G11453" i="1"/>
  <c r="F11453" i="1"/>
  <c r="G11452" i="1"/>
  <c r="F11452" i="1"/>
  <c r="G11451" i="1"/>
  <c r="F11451" i="1"/>
  <c r="G11450" i="1"/>
  <c r="F11450" i="1"/>
  <c r="G11449" i="1"/>
  <c r="F11449" i="1"/>
  <c r="G11448" i="1"/>
  <c r="F11448" i="1"/>
  <c r="G11447" i="1"/>
  <c r="F11447" i="1"/>
  <c r="G11446" i="1"/>
  <c r="F11446" i="1"/>
  <c r="G11445" i="1"/>
  <c r="F11445" i="1"/>
  <c r="G11444" i="1"/>
  <c r="F11444" i="1"/>
  <c r="G11443" i="1"/>
  <c r="F11443" i="1"/>
  <c r="G11442" i="1"/>
  <c r="F11442" i="1"/>
  <c r="G11441" i="1"/>
  <c r="F11441" i="1"/>
  <c r="G11440" i="1"/>
  <c r="F11440" i="1"/>
  <c r="G11439" i="1"/>
  <c r="F11439" i="1"/>
  <c r="G11438" i="1"/>
  <c r="F11438" i="1"/>
  <c r="G11437" i="1"/>
  <c r="F11437" i="1"/>
  <c r="G11436" i="1"/>
  <c r="F11436" i="1"/>
  <c r="G11435" i="1"/>
  <c r="F11435" i="1"/>
  <c r="G11434" i="1"/>
  <c r="F11434" i="1"/>
  <c r="G11433" i="1"/>
  <c r="F11433" i="1"/>
  <c r="G11432" i="1"/>
  <c r="F11432" i="1"/>
  <c r="G11431" i="1"/>
  <c r="F11431" i="1"/>
  <c r="G11430" i="1"/>
  <c r="F11430" i="1"/>
  <c r="G11429" i="1"/>
  <c r="F11429" i="1"/>
  <c r="G11428" i="1"/>
  <c r="F11428" i="1"/>
  <c r="G11427" i="1"/>
  <c r="F11427" i="1"/>
  <c r="G11426" i="1"/>
  <c r="F11426" i="1"/>
  <c r="G11425" i="1"/>
  <c r="F11425" i="1"/>
  <c r="G11424" i="1"/>
  <c r="F11424" i="1"/>
  <c r="G11423" i="1"/>
  <c r="F11423" i="1"/>
  <c r="G11422" i="1"/>
  <c r="F11422" i="1"/>
  <c r="G11421" i="1"/>
  <c r="F11421" i="1"/>
  <c r="G11420" i="1"/>
  <c r="F11420" i="1"/>
  <c r="G11419" i="1"/>
  <c r="F11419" i="1"/>
  <c r="G11418" i="1"/>
  <c r="F11418" i="1"/>
  <c r="G11417" i="1"/>
  <c r="F11417" i="1"/>
  <c r="G11416" i="1"/>
  <c r="F11416" i="1"/>
  <c r="G11415" i="1"/>
  <c r="F11415" i="1"/>
  <c r="G11414" i="1"/>
  <c r="F11414" i="1"/>
  <c r="G11413" i="1"/>
  <c r="F11413" i="1"/>
  <c r="G11412" i="1"/>
  <c r="F11412" i="1"/>
  <c r="G11411" i="1"/>
  <c r="F11411" i="1"/>
  <c r="G11410" i="1"/>
  <c r="F11410" i="1"/>
  <c r="G11409" i="1"/>
  <c r="F11409" i="1"/>
  <c r="G11408" i="1"/>
  <c r="F11408" i="1"/>
  <c r="G11407" i="1"/>
  <c r="F11407" i="1"/>
  <c r="G11406" i="1"/>
  <c r="F11406" i="1"/>
  <c r="G11405" i="1"/>
  <c r="F11405" i="1"/>
  <c r="G11404" i="1"/>
  <c r="F11404" i="1"/>
  <c r="G11403" i="1"/>
  <c r="F11403" i="1"/>
  <c r="G11402" i="1"/>
  <c r="F11402" i="1"/>
  <c r="G11401" i="1"/>
  <c r="F11401" i="1"/>
  <c r="G11400" i="1"/>
  <c r="F11400" i="1"/>
  <c r="G11399" i="1"/>
  <c r="F11399" i="1"/>
  <c r="G11398" i="1"/>
  <c r="F11398" i="1"/>
  <c r="G11397" i="1"/>
  <c r="F11397" i="1"/>
  <c r="G11396" i="1"/>
  <c r="F11396" i="1"/>
  <c r="G11395" i="1"/>
  <c r="F11395" i="1"/>
  <c r="G11394" i="1"/>
  <c r="F11394" i="1"/>
  <c r="G11393" i="1"/>
  <c r="F11393" i="1"/>
  <c r="G11392" i="1"/>
  <c r="F11392" i="1"/>
  <c r="G11391" i="1"/>
  <c r="F11391" i="1"/>
  <c r="G11390" i="1"/>
  <c r="F11390" i="1"/>
  <c r="G11389" i="1"/>
  <c r="F11389" i="1"/>
  <c r="G11388" i="1"/>
  <c r="F11388" i="1"/>
  <c r="G11387" i="1"/>
  <c r="F11387" i="1"/>
  <c r="G11386" i="1"/>
  <c r="F11386" i="1"/>
  <c r="G11385" i="1"/>
  <c r="F11385" i="1"/>
  <c r="G11384" i="1"/>
  <c r="F11384" i="1"/>
  <c r="G11383" i="1"/>
  <c r="F11383" i="1"/>
  <c r="G11382" i="1"/>
  <c r="F11382" i="1"/>
  <c r="G11381" i="1"/>
  <c r="F11381" i="1"/>
  <c r="G11380" i="1"/>
  <c r="F11380" i="1"/>
  <c r="G11379" i="1"/>
  <c r="F11379" i="1"/>
  <c r="G11378" i="1"/>
  <c r="F11378" i="1"/>
  <c r="G11377" i="1"/>
  <c r="F11377" i="1"/>
  <c r="G11376" i="1"/>
  <c r="F11376" i="1"/>
  <c r="G11375" i="1"/>
  <c r="F11375" i="1"/>
  <c r="G11374" i="1"/>
  <c r="F11374" i="1"/>
  <c r="G11373" i="1"/>
  <c r="F11373" i="1"/>
  <c r="G11372" i="1"/>
  <c r="F11372" i="1"/>
  <c r="G11371" i="1"/>
  <c r="F11371" i="1"/>
  <c r="G11370" i="1"/>
  <c r="F11370" i="1"/>
  <c r="G11369" i="1"/>
  <c r="F11369" i="1"/>
  <c r="G11368" i="1"/>
  <c r="F11368" i="1"/>
  <c r="G11367" i="1"/>
  <c r="F11367" i="1"/>
  <c r="G11366" i="1"/>
  <c r="F11366" i="1"/>
  <c r="G11365" i="1"/>
  <c r="F11365" i="1"/>
  <c r="G11364" i="1"/>
  <c r="F11364" i="1"/>
  <c r="G11363" i="1"/>
  <c r="F11363" i="1"/>
  <c r="G11362" i="1"/>
  <c r="F11362" i="1"/>
  <c r="G11361" i="1"/>
  <c r="F11361" i="1"/>
  <c r="G11360" i="1"/>
  <c r="F11360" i="1"/>
  <c r="G11359" i="1"/>
  <c r="F11359" i="1"/>
  <c r="G11358" i="1"/>
  <c r="F11358" i="1"/>
  <c r="G11357" i="1"/>
  <c r="F11357" i="1"/>
  <c r="G11356" i="1"/>
  <c r="F11356" i="1"/>
  <c r="G11355" i="1"/>
  <c r="F11355" i="1"/>
  <c r="G11354" i="1"/>
  <c r="F11354" i="1"/>
  <c r="G11353" i="1"/>
  <c r="F11353" i="1"/>
  <c r="G11352" i="1"/>
  <c r="F11352" i="1"/>
  <c r="G11351" i="1"/>
  <c r="F11351" i="1"/>
  <c r="G11350" i="1"/>
  <c r="F11350" i="1"/>
  <c r="G11349" i="1"/>
  <c r="F11349" i="1"/>
  <c r="G11348" i="1"/>
  <c r="F11348" i="1"/>
  <c r="G11347" i="1"/>
  <c r="F11347" i="1"/>
  <c r="G11346" i="1"/>
  <c r="F11346" i="1"/>
  <c r="G11345" i="1"/>
  <c r="F11345" i="1"/>
  <c r="G11344" i="1"/>
  <c r="F11344" i="1"/>
  <c r="G11343" i="1"/>
  <c r="F11343" i="1"/>
  <c r="G11342" i="1"/>
  <c r="F11342" i="1"/>
  <c r="G11341" i="1"/>
  <c r="F11341" i="1"/>
  <c r="G11340" i="1"/>
  <c r="F11340" i="1"/>
  <c r="G11339" i="1"/>
  <c r="F11339" i="1"/>
  <c r="G11338" i="1"/>
  <c r="F11338" i="1"/>
  <c r="G11337" i="1"/>
  <c r="F11337" i="1"/>
  <c r="G11336" i="1"/>
  <c r="F11336" i="1"/>
  <c r="G11335" i="1"/>
  <c r="F11335" i="1"/>
  <c r="G11334" i="1"/>
  <c r="F11334" i="1"/>
  <c r="G11333" i="1"/>
  <c r="F11333" i="1"/>
  <c r="G11332" i="1"/>
  <c r="F11332" i="1"/>
  <c r="G11331" i="1"/>
  <c r="F11331" i="1"/>
  <c r="G11330" i="1"/>
  <c r="F11330" i="1"/>
  <c r="G11329" i="1"/>
  <c r="F11329" i="1"/>
  <c r="G11328" i="1"/>
  <c r="F11328" i="1"/>
  <c r="G11327" i="1"/>
  <c r="F11327" i="1"/>
  <c r="G11326" i="1"/>
  <c r="F11326" i="1"/>
  <c r="G11325" i="1"/>
  <c r="F11325" i="1"/>
  <c r="G11324" i="1"/>
  <c r="F11324" i="1"/>
  <c r="G11323" i="1"/>
  <c r="F11323" i="1"/>
  <c r="G11322" i="1"/>
  <c r="F11322" i="1"/>
  <c r="G11321" i="1"/>
  <c r="F11321" i="1"/>
  <c r="G11320" i="1"/>
  <c r="F11320" i="1"/>
  <c r="G11319" i="1"/>
  <c r="F11319" i="1"/>
  <c r="G11318" i="1"/>
  <c r="F11318" i="1"/>
  <c r="G11317" i="1"/>
  <c r="F11317" i="1"/>
  <c r="G11316" i="1"/>
  <c r="F11316" i="1"/>
  <c r="G11315" i="1"/>
  <c r="F11315" i="1"/>
  <c r="G11314" i="1"/>
  <c r="F11314" i="1"/>
  <c r="G11313" i="1"/>
  <c r="F11313" i="1"/>
  <c r="G11312" i="1"/>
  <c r="F11312" i="1"/>
  <c r="G11311" i="1"/>
  <c r="F11311" i="1"/>
  <c r="G11310" i="1"/>
  <c r="F11310" i="1"/>
  <c r="G11309" i="1"/>
  <c r="F11309" i="1"/>
  <c r="G11308" i="1"/>
  <c r="F11308" i="1"/>
  <c r="G11307" i="1"/>
  <c r="F11307" i="1"/>
  <c r="G11306" i="1"/>
  <c r="F11306" i="1"/>
  <c r="G11305" i="1"/>
  <c r="F11305" i="1"/>
  <c r="G11304" i="1"/>
  <c r="F11304" i="1"/>
  <c r="G11303" i="1"/>
  <c r="F11303" i="1"/>
  <c r="G11302" i="1"/>
  <c r="F11302" i="1"/>
  <c r="G11301" i="1"/>
  <c r="F11301" i="1"/>
  <c r="G11300" i="1"/>
  <c r="F11300" i="1"/>
  <c r="G11299" i="1"/>
  <c r="F11299" i="1"/>
  <c r="G11298" i="1"/>
  <c r="F11298" i="1"/>
  <c r="G11297" i="1"/>
  <c r="F11297" i="1"/>
  <c r="G11296" i="1"/>
  <c r="F11296" i="1"/>
  <c r="G11295" i="1"/>
  <c r="F11295" i="1"/>
  <c r="G11294" i="1"/>
  <c r="F11294" i="1"/>
  <c r="G11293" i="1"/>
  <c r="F11293" i="1"/>
  <c r="G11292" i="1"/>
  <c r="F11292" i="1"/>
  <c r="G11291" i="1"/>
  <c r="F11291" i="1"/>
  <c r="G11290" i="1"/>
  <c r="F11290" i="1"/>
  <c r="G11289" i="1"/>
  <c r="F11289" i="1"/>
  <c r="G11288" i="1"/>
  <c r="F11288" i="1"/>
  <c r="G11287" i="1"/>
  <c r="F11287" i="1"/>
  <c r="G11286" i="1"/>
  <c r="F11286" i="1"/>
  <c r="G11285" i="1"/>
  <c r="F11285" i="1"/>
  <c r="G11284" i="1"/>
  <c r="F11284" i="1"/>
  <c r="G11283" i="1"/>
  <c r="F11283" i="1"/>
  <c r="G11282" i="1"/>
  <c r="F11282" i="1"/>
  <c r="G11281" i="1"/>
  <c r="F11281" i="1"/>
  <c r="G11280" i="1"/>
  <c r="F11280" i="1"/>
  <c r="G11279" i="1"/>
  <c r="F11279" i="1"/>
  <c r="G11278" i="1"/>
  <c r="F11278" i="1"/>
  <c r="G11277" i="1"/>
  <c r="F11277" i="1"/>
  <c r="G11276" i="1"/>
  <c r="F11276" i="1"/>
  <c r="G11275" i="1"/>
  <c r="F11275" i="1"/>
  <c r="G11274" i="1"/>
  <c r="F11274" i="1"/>
  <c r="G11273" i="1"/>
  <c r="F11273" i="1"/>
  <c r="G11272" i="1"/>
  <c r="F11272" i="1"/>
  <c r="G11271" i="1"/>
  <c r="F11271" i="1"/>
  <c r="G11270" i="1"/>
  <c r="F11270" i="1"/>
  <c r="G11269" i="1"/>
  <c r="F11269" i="1"/>
  <c r="G11268" i="1"/>
  <c r="F11268" i="1"/>
  <c r="G11267" i="1"/>
  <c r="F11267" i="1"/>
  <c r="G11266" i="1"/>
  <c r="F11266" i="1"/>
  <c r="G11265" i="1"/>
  <c r="F11265" i="1"/>
  <c r="G11264" i="1"/>
  <c r="F11264" i="1"/>
  <c r="G11263" i="1"/>
  <c r="F11263" i="1"/>
  <c r="G11262" i="1"/>
  <c r="F11262" i="1"/>
  <c r="G11261" i="1"/>
  <c r="F11261" i="1"/>
  <c r="G11260" i="1"/>
  <c r="F11260" i="1"/>
  <c r="G11259" i="1"/>
  <c r="F11259" i="1"/>
  <c r="G11258" i="1"/>
  <c r="F11258" i="1"/>
  <c r="G11257" i="1"/>
  <c r="F11257" i="1"/>
  <c r="G11256" i="1"/>
  <c r="F11256" i="1"/>
  <c r="G11255" i="1"/>
  <c r="F11255" i="1"/>
  <c r="G11254" i="1"/>
  <c r="F11254" i="1"/>
  <c r="G11253" i="1"/>
  <c r="F11253" i="1"/>
  <c r="G11252" i="1"/>
  <c r="F11252" i="1"/>
  <c r="G11251" i="1"/>
  <c r="F11251" i="1"/>
  <c r="G11250" i="1"/>
  <c r="F11250" i="1"/>
  <c r="G11249" i="1"/>
  <c r="F11249" i="1"/>
  <c r="G11248" i="1"/>
  <c r="F11248" i="1"/>
  <c r="G11247" i="1"/>
  <c r="F11247" i="1"/>
  <c r="G11246" i="1"/>
  <c r="F11246" i="1"/>
  <c r="G11245" i="1"/>
  <c r="F11245" i="1"/>
  <c r="G11244" i="1"/>
  <c r="F11244" i="1"/>
  <c r="G11243" i="1"/>
  <c r="F11243" i="1"/>
  <c r="G11242" i="1"/>
  <c r="F11242" i="1"/>
  <c r="G11241" i="1"/>
  <c r="F11241" i="1"/>
  <c r="G11240" i="1"/>
  <c r="F11240" i="1"/>
  <c r="G11239" i="1"/>
  <c r="F11239" i="1"/>
  <c r="G11238" i="1"/>
  <c r="F11238" i="1"/>
  <c r="G11237" i="1"/>
  <c r="F11237" i="1"/>
  <c r="G11236" i="1"/>
  <c r="F11236" i="1"/>
  <c r="G11235" i="1"/>
  <c r="F11235" i="1"/>
  <c r="G11234" i="1"/>
  <c r="F11234" i="1"/>
  <c r="G11233" i="1"/>
  <c r="F11233" i="1"/>
  <c r="G11232" i="1"/>
  <c r="F11232" i="1"/>
  <c r="G11231" i="1"/>
  <c r="F11231" i="1"/>
  <c r="G11230" i="1"/>
  <c r="F11230" i="1"/>
  <c r="G11229" i="1"/>
  <c r="F11229" i="1"/>
  <c r="G11228" i="1"/>
  <c r="F11228" i="1"/>
  <c r="G11227" i="1"/>
  <c r="F11227" i="1"/>
  <c r="G11226" i="1"/>
  <c r="F11226" i="1"/>
  <c r="G11225" i="1"/>
  <c r="F11225" i="1"/>
  <c r="G11224" i="1"/>
  <c r="F11224" i="1"/>
  <c r="G11223" i="1"/>
  <c r="F11223" i="1"/>
  <c r="G11222" i="1"/>
  <c r="F11222" i="1"/>
  <c r="G11221" i="1"/>
  <c r="F11221" i="1"/>
  <c r="G11220" i="1"/>
  <c r="F11220" i="1"/>
  <c r="G11219" i="1"/>
  <c r="F11219" i="1"/>
  <c r="G11218" i="1"/>
  <c r="F11218" i="1"/>
  <c r="G11217" i="1"/>
  <c r="F11217" i="1"/>
  <c r="G11216" i="1"/>
  <c r="F11216" i="1"/>
  <c r="G11215" i="1"/>
  <c r="F11215" i="1"/>
  <c r="G11214" i="1"/>
  <c r="F11214" i="1"/>
  <c r="G11213" i="1"/>
  <c r="F11213" i="1"/>
  <c r="G11212" i="1"/>
  <c r="F11212" i="1"/>
  <c r="G11211" i="1"/>
  <c r="F11211" i="1"/>
  <c r="G11210" i="1"/>
  <c r="F11210" i="1"/>
  <c r="G11209" i="1"/>
  <c r="F11209" i="1"/>
  <c r="G11208" i="1"/>
  <c r="F11208" i="1"/>
  <c r="G11207" i="1"/>
  <c r="F11207" i="1"/>
  <c r="G11206" i="1"/>
  <c r="F11206" i="1"/>
  <c r="G11205" i="1"/>
  <c r="F11205" i="1"/>
  <c r="G11204" i="1"/>
  <c r="F11204" i="1"/>
  <c r="G11203" i="1"/>
  <c r="F11203" i="1"/>
  <c r="G11202" i="1"/>
  <c r="F11202" i="1"/>
  <c r="G11201" i="1"/>
  <c r="F11201" i="1"/>
  <c r="G11200" i="1"/>
  <c r="F11200" i="1"/>
  <c r="G11199" i="1"/>
  <c r="F11199" i="1"/>
  <c r="G11198" i="1"/>
  <c r="F11198" i="1"/>
  <c r="G11197" i="1"/>
  <c r="F11197" i="1"/>
  <c r="G11196" i="1"/>
  <c r="F11196" i="1"/>
  <c r="G11195" i="1"/>
  <c r="F11195" i="1"/>
  <c r="G11194" i="1"/>
  <c r="F11194" i="1"/>
  <c r="G11193" i="1"/>
  <c r="F11193" i="1"/>
  <c r="G11192" i="1"/>
  <c r="F11192" i="1"/>
  <c r="G11191" i="1"/>
  <c r="F11191" i="1"/>
  <c r="G11190" i="1"/>
  <c r="F11190" i="1"/>
  <c r="G11189" i="1"/>
  <c r="F11189" i="1"/>
  <c r="G11188" i="1"/>
  <c r="F11188" i="1"/>
  <c r="G11187" i="1"/>
  <c r="F11187" i="1"/>
  <c r="G11186" i="1"/>
  <c r="F11186" i="1"/>
  <c r="G11185" i="1"/>
  <c r="F11185" i="1"/>
  <c r="G11184" i="1"/>
  <c r="F11184" i="1"/>
  <c r="G11183" i="1"/>
  <c r="F11183" i="1"/>
  <c r="G11182" i="1"/>
  <c r="F11182" i="1"/>
  <c r="G11181" i="1"/>
  <c r="F11181" i="1"/>
  <c r="G11180" i="1"/>
  <c r="F11180" i="1"/>
  <c r="G11179" i="1"/>
  <c r="F11179" i="1"/>
  <c r="G11178" i="1"/>
  <c r="F11178" i="1"/>
  <c r="G11177" i="1"/>
  <c r="F11177" i="1"/>
  <c r="G11176" i="1"/>
  <c r="F11176" i="1"/>
  <c r="G11175" i="1"/>
  <c r="F11175" i="1"/>
  <c r="G11174" i="1"/>
  <c r="F11174" i="1"/>
  <c r="G11173" i="1"/>
  <c r="F11173" i="1"/>
  <c r="G11172" i="1"/>
  <c r="F11172" i="1"/>
  <c r="G11171" i="1"/>
  <c r="F11171" i="1"/>
  <c r="G11170" i="1"/>
  <c r="F11170" i="1"/>
  <c r="G11169" i="1"/>
  <c r="F11169" i="1"/>
  <c r="G11168" i="1"/>
  <c r="F11168" i="1"/>
  <c r="G11167" i="1"/>
  <c r="F11167" i="1"/>
  <c r="G11166" i="1"/>
  <c r="F11166" i="1"/>
  <c r="G11165" i="1"/>
  <c r="F11165" i="1"/>
  <c r="G11164" i="1"/>
  <c r="F11164" i="1"/>
  <c r="G11163" i="1"/>
  <c r="F11163" i="1"/>
  <c r="G11162" i="1"/>
  <c r="F11162" i="1"/>
  <c r="G11161" i="1"/>
  <c r="F11161" i="1"/>
  <c r="G11160" i="1"/>
  <c r="F11160" i="1"/>
  <c r="G11159" i="1"/>
  <c r="F11159" i="1"/>
  <c r="G11158" i="1"/>
  <c r="F11158" i="1"/>
  <c r="G11157" i="1"/>
  <c r="F11157" i="1"/>
  <c r="G11156" i="1"/>
  <c r="F11156" i="1"/>
  <c r="G11155" i="1"/>
  <c r="F11155" i="1"/>
  <c r="G11154" i="1"/>
  <c r="F11154" i="1"/>
  <c r="G11153" i="1"/>
  <c r="F11153" i="1"/>
  <c r="G11152" i="1"/>
  <c r="F11152" i="1"/>
  <c r="G11151" i="1"/>
  <c r="F11151" i="1"/>
  <c r="G11150" i="1"/>
  <c r="F11150" i="1"/>
  <c r="G11149" i="1"/>
  <c r="F11149" i="1"/>
  <c r="G11148" i="1"/>
  <c r="F11148" i="1"/>
  <c r="G11147" i="1"/>
  <c r="F11147" i="1"/>
  <c r="G11146" i="1"/>
  <c r="F11146" i="1"/>
  <c r="G11145" i="1"/>
  <c r="F11145" i="1"/>
  <c r="G11144" i="1"/>
  <c r="F11144" i="1"/>
  <c r="G11143" i="1"/>
  <c r="F11143" i="1"/>
  <c r="G11142" i="1"/>
  <c r="F11142" i="1"/>
  <c r="G11141" i="1"/>
  <c r="F11141" i="1"/>
  <c r="G11140" i="1"/>
  <c r="F11140" i="1"/>
  <c r="G11139" i="1"/>
  <c r="F11139" i="1"/>
  <c r="G11138" i="1"/>
  <c r="F11138" i="1"/>
  <c r="G11137" i="1"/>
  <c r="F11137" i="1"/>
  <c r="G11136" i="1"/>
  <c r="F11136" i="1"/>
  <c r="G11135" i="1"/>
  <c r="F11135" i="1"/>
  <c r="G11134" i="1"/>
  <c r="F11134" i="1"/>
  <c r="G11133" i="1"/>
  <c r="F11133" i="1"/>
  <c r="G11132" i="1"/>
  <c r="F11132" i="1"/>
  <c r="G11131" i="1"/>
  <c r="F11131" i="1"/>
  <c r="G11130" i="1"/>
  <c r="F11130" i="1"/>
  <c r="G11129" i="1"/>
  <c r="F11129" i="1"/>
  <c r="G11128" i="1"/>
  <c r="F11128" i="1"/>
  <c r="G11127" i="1"/>
  <c r="F11127" i="1"/>
  <c r="G11126" i="1"/>
  <c r="F11126" i="1"/>
  <c r="G11125" i="1"/>
  <c r="F11125" i="1"/>
  <c r="G11124" i="1"/>
  <c r="F11124" i="1"/>
  <c r="G11123" i="1"/>
  <c r="F11123" i="1"/>
  <c r="G11122" i="1"/>
  <c r="F11122" i="1"/>
  <c r="G11121" i="1"/>
  <c r="F11121" i="1"/>
  <c r="G11120" i="1"/>
  <c r="F11120" i="1"/>
  <c r="G11119" i="1"/>
  <c r="F11119" i="1"/>
  <c r="G11118" i="1"/>
  <c r="F11118" i="1"/>
  <c r="G11117" i="1"/>
  <c r="F11117" i="1"/>
  <c r="G11116" i="1"/>
  <c r="F11116" i="1"/>
  <c r="G11115" i="1"/>
  <c r="F11115" i="1"/>
  <c r="G11114" i="1"/>
  <c r="F11114" i="1"/>
  <c r="G11113" i="1"/>
  <c r="F11113" i="1"/>
  <c r="G11112" i="1"/>
  <c r="F11112" i="1"/>
  <c r="G11111" i="1"/>
  <c r="F11111" i="1"/>
  <c r="G11110" i="1"/>
  <c r="F11110" i="1"/>
  <c r="G11109" i="1"/>
  <c r="F11109" i="1"/>
  <c r="G11108" i="1"/>
  <c r="F11108" i="1"/>
  <c r="G11107" i="1"/>
  <c r="F11107" i="1"/>
  <c r="G11106" i="1"/>
  <c r="F11106" i="1"/>
  <c r="G11105" i="1"/>
  <c r="F11105" i="1"/>
  <c r="G11104" i="1"/>
  <c r="F11104" i="1"/>
  <c r="G11103" i="1"/>
  <c r="F11103" i="1"/>
  <c r="G11102" i="1"/>
  <c r="F11102" i="1"/>
  <c r="G11101" i="1"/>
  <c r="F11101" i="1"/>
  <c r="G11100" i="1"/>
  <c r="F11100" i="1"/>
  <c r="G11099" i="1"/>
  <c r="F11099" i="1"/>
  <c r="G11098" i="1"/>
  <c r="F11098" i="1"/>
  <c r="G11097" i="1"/>
  <c r="F11097" i="1"/>
  <c r="G11096" i="1"/>
  <c r="F11096" i="1"/>
  <c r="G11095" i="1"/>
  <c r="F11095" i="1"/>
  <c r="G11094" i="1"/>
  <c r="F11094" i="1"/>
  <c r="G11093" i="1"/>
  <c r="F11093" i="1"/>
  <c r="G11092" i="1"/>
  <c r="F11092" i="1"/>
  <c r="G11091" i="1"/>
  <c r="F11091" i="1"/>
  <c r="G11090" i="1"/>
  <c r="F11090" i="1"/>
  <c r="G11089" i="1"/>
  <c r="F11089" i="1"/>
  <c r="G11088" i="1"/>
  <c r="F11088" i="1"/>
  <c r="G11087" i="1"/>
  <c r="F11087" i="1"/>
  <c r="G11086" i="1"/>
  <c r="F11086" i="1"/>
  <c r="G11085" i="1"/>
  <c r="F11085" i="1"/>
  <c r="G11084" i="1"/>
  <c r="F11084" i="1"/>
  <c r="G11083" i="1"/>
  <c r="F11083" i="1"/>
  <c r="G11082" i="1"/>
  <c r="F11082" i="1"/>
  <c r="G11081" i="1"/>
  <c r="F11081" i="1"/>
  <c r="G11080" i="1"/>
  <c r="F11080" i="1"/>
  <c r="G11079" i="1"/>
  <c r="F11079" i="1"/>
  <c r="G11078" i="1"/>
  <c r="F11078" i="1"/>
  <c r="G11077" i="1"/>
  <c r="F11077" i="1"/>
  <c r="G11076" i="1"/>
  <c r="F11076" i="1"/>
  <c r="G11075" i="1"/>
  <c r="F11075" i="1"/>
  <c r="G11074" i="1"/>
  <c r="F11074" i="1"/>
  <c r="G11073" i="1"/>
  <c r="F11073" i="1"/>
  <c r="G11072" i="1"/>
  <c r="F11072" i="1"/>
  <c r="G11071" i="1"/>
  <c r="F11071" i="1"/>
  <c r="G11070" i="1"/>
  <c r="F11070" i="1"/>
  <c r="G11069" i="1"/>
  <c r="F11069" i="1"/>
  <c r="G11068" i="1"/>
  <c r="F11068" i="1"/>
  <c r="G11067" i="1"/>
  <c r="F11067" i="1"/>
  <c r="G11066" i="1"/>
  <c r="F11066" i="1"/>
  <c r="G11065" i="1"/>
  <c r="F11065" i="1"/>
  <c r="G11064" i="1"/>
  <c r="F11064" i="1"/>
  <c r="G11063" i="1"/>
  <c r="F11063" i="1"/>
  <c r="G11062" i="1"/>
  <c r="F11062" i="1"/>
  <c r="G11061" i="1"/>
  <c r="F11061" i="1"/>
  <c r="G11060" i="1"/>
  <c r="F11060" i="1"/>
  <c r="G11059" i="1"/>
  <c r="F11059" i="1"/>
  <c r="G11058" i="1"/>
  <c r="F11058" i="1"/>
  <c r="G11057" i="1"/>
  <c r="F11057" i="1"/>
  <c r="G11056" i="1"/>
  <c r="F11056" i="1"/>
  <c r="G11055" i="1"/>
  <c r="F11055" i="1"/>
  <c r="G11054" i="1"/>
  <c r="F11054" i="1"/>
  <c r="G11053" i="1"/>
  <c r="F11053" i="1"/>
  <c r="G11052" i="1"/>
  <c r="F11052" i="1"/>
  <c r="G11051" i="1"/>
  <c r="F11051" i="1"/>
  <c r="G11050" i="1"/>
  <c r="F11050" i="1"/>
  <c r="G11049" i="1"/>
  <c r="F11049" i="1"/>
  <c r="G11048" i="1"/>
  <c r="F11048" i="1"/>
  <c r="G11047" i="1"/>
  <c r="F11047" i="1"/>
  <c r="G11046" i="1"/>
  <c r="F11046" i="1"/>
  <c r="G11045" i="1"/>
  <c r="F11045" i="1"/>
  <c r="G11044" i="1"/>
  <c r="F11044" i="1"/>
  <c r="G11043" i="1"/>
  <c r="F11043" i="1"/>
  <c r="G11042" i="1"/>
  <c r="F11042" i="1"/>
  <c r="G11041" i="1"/>
  <c r="F11041" i="1"/>
  <c r="G11040" i="1"/>
  <c r="F11040" i="1"/>
  <c r="G11039" i="1"/>
  <c r="F11039" i="1"/>
  <c r="G11038" i="1"/>
  <c r="F11038" i="1"/>
  <c r="G11037" i="1"/>
  <c r="F11037" i="1"/>
  <c r="G11036" i="1"/>
  <c r="F11036" i="1"/>
  <c r="G11035" i="1"/>
  <c r="F11035" i="1"/>
  <c r="G11034" i="1"/>
  <c r="F11034" i="1"/>
  <c r="G11033" i="1"/>
  <c r="F11033" i="1"/>
  <c r="G11032" i="1"/>
  <c r="F11032" i="1"/>
  <c r="G11031" i="1"/>
  <c r="F11031" i="1"/>
  <c r="G11030" i="1"/>
  <c r="F11030" i="1"/>
  <c r="G11029" i="1"/>
  <c r="F11029" i="1"/>
  <c r="G11028" i="1"/>
  <c r="F11028" i="1"/>
  <c r="G11027" i="1"/>
  <c r="F11027" i="1"/>
  <c r="G11026" i="1"/>
  <c r="F11026" i="1"/>
  <c r="G11025" i="1"/>
  <c r="F11025" i="1"/>
  <c r="G11024" i="1"/>
  <c r="F11024" i="1"/>
  <c r="G11023" i="1"/>
  <c r="F11023" i="1"/>
  <c r="G11022" i="1"/>
  <c r="F11022" i="1"/>
  <c r="G11021" i="1"/>
  <c r="F11021" i="1"/>
  <c r="G11020" i="1"/>
  <c r="F11020" i="1"/>
  <c r="G11019" i="1"/>
  <c r="F11019" i="1"/>
  <c r="G11018" i="1"/>
  <c r="F11018" i="1"/>
  <c r="G11017" i="1"/>
  <c r="F11017" i="1"/>
  <c r="G11016" i="1"/>
  <c r="F11016" i="1"/>
  <c r="G11015" i="1"/>
  <c r="F11015" i="1"/>
  <c r="G11014" i="1"/>
  <c r="F11014" i="1"/>
  <c r="G11013" i="1"/>
  <c r="F11013" i="1"/>
  <c r="G11012" i="1"/>
  <c r="F11012" i="1"/>
  <c r="G11011" i="1"/>
  <c r="F11011" i="1"/>
  <c r="G11010" i="1"/>
  <c r="F11010" i="1"/>
  <c r="G11009" i="1"/>
  <c r="F11009" i="1"/>
  <c r="G11008" i="1"/>
  <c r="F11008" i="1"/>
  <c r="G11007" i="1"/>
  <c r="F11007" i="1"/>
  <c r="G11006" i="1"/>
  <c r="F11006" i="1"/>
  <c r="G11005" i="1"/>
  <c r="F11005" i="1"/>
  <c r="G11004" i="1"/>
  <c r="F11004" i="1"/>
  <c r="G11003" i="1"/>
  <c r="F11003" i="1"/>
  <c r="G11002" i="1"/>
  <c r="F11002" i="1"/>
  <c r="G11001" i="1"/>
  <c r="F11001" i="1"/>
  <c r="G11000" i="1"/>
  <c r="F11000" i="1"/>
  <c r="G10999" i="1"/>
  <c r="F10999" i="1"/>
  <c r="G10998" i="1"/>
  <c r="F10998" i="1"/>
  <c r="G10997" i="1"/>
  <c r="F10997" i="1"/>
  <c r="G10996" i="1"/>
  <c r="F10996" i="1"/>
  <c r="G10995" i="1"/>
  <c r="F10995" i="1"/>
  <c r="G10994" i="1"/>
  <c r="F10994" i="1"/>
  <c r="G10993" i="1"/>
  <c r="F10993" i="1"/>
  <c r="G10992" i="1"/>
  <c r="F10992" i="1"/>
  <c r="G10991" i="1"/>
  <c r="F10991" i="1"/>
  <c r="G10990" i="1"/>
  <c r="F10990" i="1"/>
  <c r="G10989" i="1"/>
  <c r="F10989" i="1"/>
  <c r="G10988" i="1"/>
  <c r="F10988" i="1"/>
  <c r="G10987" i="1"/>
  <c r="F10987" i="1"/>
  <c r="G10986" i="1"/>
  <c r="F10986" i="1"/>
  <c r="G10985" i="1"/>
  <c r="F10985" i="1"/>
  <c r="G10984" i="1"/>
  <c r="F10984" i="1"/>
  <c r="G10983" i="1"/>
  <c r="F10983" i="1"/>
  <c r="G10982" i="1"/>
  <c r="F10982" i="1"/>
  <c r="G10981" i="1"/>
  <c r="F10981" i="1"/>
  <c r="G10980" i="1"/>
  <c r="F10980" i="1"/>
  <c r="G10979" i="1"/>
  <c r="F10979" i="1"/>
  <c r="G10978" i="1"/>
  <c r="F10978" i="1"/>
  <c r="G10977" i="1"/>
  <c r="F10977" i="1"/>
  <c r="G10976" i="1"/>
  <c r="F10976" i="1"/>
  <c r="G10975" i="1"/>
  <c r="F10975" i="1"/>
  <c r="G10974" i="1"/>
  <c r="F10974" i="1"/>
  <c r="G10973" i="1"/>
  <c r="F10973" i="1"/>
  <c r="G10972" i="1"/>
  <c r="F10972" i="1"/>
  <c r="G10971" i="1"/>
  <c r="F10971" i="1"/>
  <c r="G10970" i="1"/>
  <c r="F10970" i="1"/>
  <c r="G10969" i="1"/>
  <c r="F10969" i="1"/>
  <c r="G10968" i="1"/>
  <c r="F10968" i="1"/>
  <c r="G10967" i="1"/>
  <c r="F10967" i="1"/>
  <c r="G10966" i="1"/>
  <c r="F10966" i="1"/>
  <c r="G10965" i="1"/>
  <c r="F10965" i="1"/>
  <c r="G10964" i="1"/>
  <c r="F10964" i="1"/>
  <c r="G10963" i="1"/>
  <c r="F10963" i="1"/>
  <c r="G10962" i="1"/>
  <c r="F10962" i="1"/>
  <c r="G10961" i="1"/>
  <c r="F10961" i="1"/>
  <c r="G10960" i="1"/>
  <c r="F10960" i="1"/>
  <c r="G10959" i="1"/>
  <c r="F10959" i="1"/>
  <c r="G10958" i="1"/>
  <c r="F10958" i="1"/>
  <c r="G10957" i="1"/>
  <c r="F10957" i="1"/>
  <c r="G10956" i="1"/>
  <c r="F10956" i="1"/>
  <c r="G10955" i="1"/>
  <c r="F10955" i="1"/>
  <c r="G10954" i="1"/>
  <c r="F10954" i="1"/>
  <c r="G10953" i="1"/>
  <c r="F10953" i="1"/>
  <c r="G10952" i="1"/>
  <c r="F10952" i="1"/>
  <c r="G10951" i="1"/>
  <c r="F10951" i="1"/>
  <c r="G10950" i="1"/>
  <c r="F10950" i="1"/>
  <c r="G10949" i="1"/>
  <c r="F10949" i="1"/>
  <c r="G10948" i="1"/>
  <c r="F10948" i="1"/>
  <c r="G10947" i="1"/>
  <c r="F10947" i="1"/>
  <c r="G10946" i="1"/>
  <c r="F10946" i="1"/>
  <c r="G10945" i="1"/>
  <c r="F10945" i="1"/>
  <c r="G10944" i="1"/>
  <c r="F10944" i="1"/>
  <c r="G10943" i="1"/>
  <c r="F10943" i="1"/>
  <c r="G10942" i="1"/>
  <c r="F10942" i="1"/>
  <c r="G10941" i="1"/>
  <c r="F10941" i="1"/>
  <c r="G10940" i="1"/>
  <c r="F10940" i="1"/>
  <c r="G10939" i="1"/>
  <c r="F10939" i="1"/>
  <c r="G10938" i="1"/>
  <c r="F10938" i="1"/>
  <c r="G10937" i="1"/>
  <c r="F10937" i="1"/>
  <c r="G10936" i="1"/>
  <c r="F10936" i="1"/>
  <c r="G10935" i="1"/>
  <c r="F10935" i="1"/>
  <c r="G10934" i="1"/>
  <c r="F10934" i="1"/>
  <c r="G10933" i="1"/>
  <c r="F10933" i="1"/>
  <c r="G10932" i="1"/>
  <c r="F10932" i="1"/>
  <c r="G10931" i="1"/>
  <c r="F10931" i="1"/>
  <c r="G10930" i="1"/>
  <c r="F10930" i="1"/>
  <c r="G10929" i="1"/>
  <c r="F10929" i="1"/>
  <c r="G10928" i="1"/>
  <c r="F10928" i="1"/>
  <c r="G10927" i="1"/>
  <c r="F10927" i="1"/>
  <c r="G10926" i="1"/>
  <c r="F10926" i="1"/>
  <c r="G10925" i="1"/>
  <c r="F10925" i="1"/>
  <c r="G10924" i="1"/>
  <c r="F10924" i="1"/>
  <c r="G10923" i="1"/>
  <c r="F10923" i="1"/>
  <c r="G10922" i="1"/>
  <c r="F10922" i="1"/>
  <c r="G10921" i="1"/>
  <c r="F10921" i="1"/>
  <c r="G10920" i="1"/>
  <c r="F10920" i="1"/>
  <c r="G10919" i="1"/>
  <c r="F10919" i="1"/>
  <c r="G10918" i="1"/>
  <c r="F10918" i="1"/>
  <c r="G10917" i="1"/>
  <c r="F10917" i="1"/>
  <c r="G10916" i="1"/>
  <c r="F10916" i="1"/>
  <c r="G10915" i="1"/>
  <c r="F10915" i="1"/>
  <c r="G10914" i="1"/>
  <c r="F10914" i="1"/>
  <c r="G10913" i="1"/>
  <c r="F10913" i="1"/>
  <c r="G10912" i="1"/>
  <c r="F10912" i="1"/>
  <c r="G10911" i="1"/>
  <c r="F10911" i="1"/>
  <c r="G10910" i="1"/>
  <c r="F10910" i="1"/>
  <c r="G10909" i="1"/>
  <c r="F10909" i="1"/>
  <c r="G10908" i="1"/>
  <c r="F10908" i="1"/>
  <c r="G10907" i="1"/>
  <c r="F10907" i="1"/>
  <c r="G10906" i="1"/>
  <c r="F10906" i="1"/>
  <c r="G10905" i="1"/>
  <c r="F10905" i="1"/>
  <c r="G10904" i="1"/>
  <c r="F10904" i="1"/>
  <c r="G10903" i="1"/>
  <c r="F10903" i="1"/>
  <c r="G10902" i="1"/>
  <c r="F10902" i="1"/>
  <c r="G10901" i="1"/>
  <c r="F10901" i="1"/>
  <c r="G10900" i="1"/>
  <c r="F10900" i="1"/>
  <c r="G10899" i="1"/>
  <c r="F10899" i="1"/>
  <c r="G10898" i="1"/>
  <c r="F10898" i="1"/>
  <c r="G10897" i="1"/>
  <c r="F10897" i="1"/>
  <c r="G10896" i="1"/>
  <c r="F10896" i="1"/>
  <c r="G10895" i="1"/>
  <c r="F10895" i="1"/>
  <c r="G10894" i="1"/>
  <c r="F10894" i="1"/>
  <c r="G10893" i="1"/>
  <c r="F10893" i="1"/>
  <c r="G10892" i="1"/>
  <c r="F10892" i="1"/>
  <c r="G10891" i="1"/>
  <c r="F10891" i="1"/>
  <c r="G10890" i="1"/>
  <c r="F10890" i="1"/>
  <c r="G10889" i="1"/>
  <c r="F10889" i="1"/>
  <c r="G10888" i="1"/>
  <c r="F10888" i="1"/>
  <c r="G10887" i="1"/>
  <c r="F10887" i="1"/>
  <c r="G10886" i="1"/>
  <c r="F10886" i="1"/>
  <c r="G10885" i="1"/>
  <c r="F10885" i="1"/>
  <c r="G10884" i="1"/>
  <c r="F10884" i="1"/>
  <c r="G10883" i="1"/>
  <c r="F10883" i="1"/>
  <c r="G10882" i="1"/>
  <c r="F10882" i="1"/>
  <c r="G10881" i="1"/>
  <c r="F10881" i="1"/>
  <c r="G10880" i="1"/>
  <c r="F10880" i="1"/>
  <c r="G10879" i="1"/>
  <c r="F10879" i="1"/>
  <c r="G10878" i="1"/>
  <c r="F10878" i="1"/>
  <c r="G10877" i="1"/>
  <c r="F10877" i="1"/>
  <c r="G10876" i="1"/>
  <c r="F10876" i="1"/>
  <c r="G10875" i="1"/>
  <c r="F10875" i="1"/>
  <c r="G10874" i="1"/>
  <c r="F10874" i="1"/>
  <c r="G10873" i="1"/>
  <c r="F10873" i="1"/>
  <c r="G10872" i="1"/>
  <c r="F10872" i="1"/>
  <c r="G10871" i="1"/>
  <c r="F10871" i="1"/>
  <c r="G10870" i="1"/>
  <c r="F10870" i="1"/>
  <c r="G10869" i="1"/>
  <c r="F10869" i="1"/>
  <c r="G10868" i="1"/>
  <c r="F10868" i="1"/>
  <c r="G10867" i="1"/>
  <c r="F10867" i="1"/>
  <c r="G10866" i="1"/>
  <c r="F10866" i="1"/>
  <c r="G10865" i="1"/>
  <c r="F10865" i="1"/>
  <c r="G10864" i="1"/>
  <c r="F10864" i="1"/>
  <c r="G10863" i="1"/>
  <c r="F10863" i="1"/>
  <c r="G10862" i="1"/>
  <c r="F10862" i="1"/>
  <c r="G10861" i="1"/>
  <c r="F10861" i="1"/>
  <c r="G10860" i="1"/>
  <c r="F10860" i="1"/>
  <c r="G10859" i="1"/>
  <c r="F10859" i="1"/>
  <c r="G10858" i="1"/>
  <c r="F10858" i="1"/>
  <c r="G10857" i="1"/>
  <c r="F10857" i="1"/>
  <c r="G10856" i="1"/>
  <c r="F10856" i="1"/>
  <c r="G10855" i="1"/>
  <c r="F10855" i="1"/>
  <c r="G10854" i="1"/>
  <c r="F10854" i="1"/>
  <c r="G10853" i="1"/>
  <c r="F10853" i="1"/>
  <c r="G10852" i="1"/>
  <c r="F10852" i="1"/>
  <c r="G10851" i="1"/>
  <c r="F10851" i="1"/>
  <c r="G10850" i="1"/>
  <c r="F10850" i="1"/>
  <c r="G10849" i="1"/>
  <c r="F10849" i="1"/>
  <c r="G10848" i="1"/>
  <c r="F10848" i="1"/>
  <c r="G10847" i="1"/>
  <c r="F10847" i="1"/>
  <c r="G10846" i="1"/>
  <c r="F10846" i="1"/>
  <c r="G10845" i="1"/>
  <c r="F10845" i="1"/>
  <c r="G10844" i="1"/>
  <c r="F10844" i="1"/>
  <c r="G10843" i="1"/>
  <c r="F10843" i="1"/>
  <c r="G10842" i="1"/>
  <c r="F10842" i="1"/>
  <c r="G10841" i="1"/>
  <c r="F10841" i="1"/>
  <c r="G10840" i="1"/>
  <c r="F10840" i="1"/>
  <c r="G10839" i="1"/>
  <c r="F10839" i="1"/>
  <c r="G10838" i="1"/>
  <c r="F10838" i="1"/>
  <c r="G10837" i="1"/>
  <c r="F10837" i="1"/>
  <c r="G10836" i="1"/>
  <c r="F10836" i="1"/>
  <c r="G10835" i="1"/>
  <c r="F10835" i="1"/>
  <c r="G10834" i="1"/>
  <c r="F10834" i="1"/>
  <c r="G10833" i="1"/>
  <c r="F10833" i="1"/>
  <c r="G10832" i="1"/>
  <c r="F10832" i="1"/>
  <c r="G10831" i="1"/>
  <c r="F10831" i="1"/>
  <c r="G10830" i="1"/>
  <c r="F10830" i="1"/>
  <c r="G10829" i="1"/>
  <c r="F10829" i="1"/>
  <c r="G10828" i="1"/>
  <c r="F10828" i="1"/>
  <c r="G10827" i="1"/>
  <c r="F10827" i="1"/>
  <c r="G10826" i="1"/>
  <c r="F10826" i="1"/>
  <c r="G10825" i="1"/>
  <c r="F10825" i="1"/>
  <c r="G10824" i="1"/>
  <c r="F10824" i="1"/>
  <c r="G10823" i="1"/>
  <c r="F10823" i="1"/>
  <c r="G10822" i="1"/>
  <c r="F10822" i="1"/>
  <c r="G10821" i="1"/>
  <c r="F10821" i="1"/>
  <c r="G10820" i="1"/>
  <c r="F10820" i="1"/>
  <c r="G10819" i="1"/>
  <c r="F10819" i="1"/>
  <c r="G10818" i="1"/>
  <c r="F10818" i="1"/>
  <c r="G10817" i="1"/>
  <c r="F10817" i="1"/>
  <c r="G10816" i="1"/>
  <c r="F10816" i="1"/>
  <c r="G10815" i="1"/>
  <c r="F10815" i="1"/>
  <c r="G10814" i="1"/>
  <c r="F10814" i="1"/>
  <c r="G10813" i="1"/>
  <c r="F10813" i="1"/>
  <c r="G10812" i="1"/>
  <c r="F10812" i="1"/>
  <c r="G10811" i="1"/>
  <c r="F10811" i="1"/>
  <c r="G10810" i="1"/>
  <c r="F10810" i="1"/>
  <c r="G10809" i="1"/>
  <c r="F10809" i="1"/>
  <c r="G10808" i="1"/>
  <c r="F10808" i="1"/>
  <c r="G10807" i="1"/>
  <c r="F10807" i="1"/>
  <c r="G10806" i="1"/>
  <c r="F10806" i="1"/>
  <c r="G10805" i="1"/>
  <c r="F10805" i="1"/>
  <c r="G10804" i="1"/>
  <c r="F10804" i="1"/>
  <c r="G10803" i="1"/>
  <c r="F10803" i="1"/>
  <c r="G10802" i="1"/>
  <c r="F10802" i="1"/>
  <c r="G10801" i="1"/>
  <c r="F10801" i="1"/>
  <c r="G10800" i="1"/>
  <c r="F10800" i="1"/>
  <c r="G10799" i="1"/>
  <c r="F10799" i="1"/>
  <c r="G10798" i="1"/>
  <c r="F10798" i="1"/>
  <c r="G10797" i="1"/>
  <c r="F10797" i="1"/>
  <c r="G10796" i="1"/>
  <c r="F10796" i="1"/>
  <c r="G10795" i="1"/>
  <c r="F10795" i="1"/>
  <c r="G10794" i="1"/>
  <c r="F10794" i="1"/>
  <c r="G10793" i="1"/>
  <c r="F10793" i="1"/>
  <c r="G10792" i="1"/>
  <c r="F10792" i="1"/>
  <c r="G10791" i="1"/>
  <c r="F10791" i="1"/>
  <c r="G10790" i="1"/>
  <c r="F10790" i="1"/>
  <c r="G10789" i="1"/>
  <c r="F10789" i="1"/>
  <c r="G10788" i="1"/>
  <c r="F10788" i="1"/>
  <c r="G10787" i="1"/>
  <c r="F10787" i="1"/>
  <c r="G10786" i="1"/>
  <c r="F10786" i="1"/>
  <c r="G10785" i="1"/>
  <c r="F10785" i="1"/>
  <c r="G10784" i="1"/>
  <c r="F10784" i="1"/>
  <c r="G10783" i="1"/>
  <c r="F10783" i="1"/>
  <c r="G10782" i="1"/>
  <c r="F10782" i="1"/>
  <c r="G10781" i="1"/>
  <c r="F10781" i="1"/>
  <c r="G10780" i="1"/>
  <c r="F10780" i="1"/>
  <c r="G10779" i="1"/>
  <c r="F10779" i="1"/>
  <c r="G10778" i="1"/>
  <c r="F10778" i="1"/>
  <c r="G10777" i="1"/>
  <c r="F10777" i="1"/>
  <c r="G10776" i="1"/>
  <c r="F10776" i="1"/>
  <c r="G10775" i="1"/>
  <c r="F10775" i="1"/>
  <c r="G10774" i="1"/>
  <c r="F10774" i="1"/>
  <c r="G10773" i="1"/>
  <c r="F10773" i="1"/>
  <c r="G10772" i="1"/>
  <c r="F10772" i="1"/>
  <c r="G10771" i="1"/>
  <c r="F10771" i="1"/>
  <c r="G10770" i="1"/>
  <c r="F10770" i="1"/>
  <c r="G10769" i="1"/>
  <c r="F10769" i="1"/>
  <c r="G10768" i="1"/>
  <c r="F10768" i="1"/>
  <c r="G10767" i="1"/>
  <c r="F10767" i="1"/>
  <c r="G10766" i="1"/>
  <c r="F10766" i="1"/>
  <c r="G10765" i="1"/>
  <c r="F10765" i="1"/>
  <c r="G10764" i="1"/>
  <c r="F10764" i="1"/>
  <c r="G10763" i="1"/>
  <c r="F10763" i="1"/>
  <c r="G10762" i="1"/>
  <c r="F10762" i="1"/>
  <c r="G10761" i="1"/>
  <c r="F10761" i="1"/>
  <c r="G10760" i="1"/>
  <c r="F10760" i="1"/>
  <c r="G10759" i="1"/>
  <c r="F10759" i="1"/>
  <c r="G10758" i="1"/>
  <c r="F10758" i="1"/>
  <c r="G10757" i="1"/>
  <c r="F10757" i="1"/>
  <c r="G10756" i="1"/>
  <c r="F10756" i="1"/>
  <c r="G10755" i="1"/>
  <c r="F10755" i="1"/>
  <c r="G10754" i="1"/>
  <c r="F10754" i="1"/>
  <c r="G10753" i="1"/>
  <c r="F10753" i="1"/>
  <c r="G10752" i="1"/>
  <c r="F10752" i="1"/>
  <c r="G10751" i="1"/>
  <c r="F10751" i="1"/>
  <c r="G10750" i="1"/>
  <c r="F10750" i="1"/>
  <c r="G10749" i="1"/>
  <c r="F10749" i="1"/>
  <c r="G10748" i="1"/>
  <c r="F10748" i="1"/>
  <c r="G10747" i="1"/>
  <c r="F10747" i="1"/>
  <c r="G10746" i="1"/>
  <c r="F10746" i="1"/>
  <c r="G10745" i="1"/>
  <c r="F10745" i="1"/>
  <c r="G10744" i="1"/>
  <c r="F10744" i="1"/>
  <c r="G10743" i="1"/>
  <c r="F10743" i="1"/>
  <c r="G10742" i="1"/>
  <c r="F10742" i="1"/>
  <c r="G10741" i="1"/>
  <c r="F10741" i="1"/>
  <c r="G10740" i="1"/>
  <c r="F10740" i="1"/>
  <c r="G10739" i="1"/>
  <c r="F10739" i="1"/>
  <c r="G10738" i="1"/>
  <c r="F10738" i="1"/>
  <c r="G10737" i="1"/>
  <c r="F10737" i="1"/>
  <c r="G10736" i="1"/>
  <c r="F10736" i="1"/>
  <c r="G10735" i="1"/>
  <c r="F10735" i="1"/>
  <c r="G10734" i="1"/>
  <c r="F10734" i="1"/>
  <c r="G10733" i="1"/>
  <c r="F10733" i="1"/>
  <c r="G10732" i="1"/>
  <c r="F10732" i="1"/>
  <c r="G10731" i="1"/>
  <c r="F10731" i="1"/>
  <c r="G10730" i="1"/>
  <c r="F10730" i="1"/>
  <c r="G10729" i="1"/>
  <c r="F10729" i="1"/>
  <c r="G10728" i="1"/>
  <c r="F10728" i="1"/>
  <c r="G10727" i="1"/>
  <c r="F10727" i="1"/>
  <c r="G10726" i="1"/>
  <c r="F10726" i="1"/>
  <c r="G10725" i="1"/>
  <c r="F10725" i="1"/>
  <c r="G10724" i="1"/>
  <c r="F10724" i="1"/>
  <c r="G10723" i="1"/>
  <c r="F10723" i="1"/>
  <c r="G10722" i="1"/>
  <c r="F10722" i="1"/>
  <c r="G10721" i="1"/>
  <c r="F10721" i="1"/>
  <c r="G10720" i="1"/>
  <c r="F10720" i="1"/>
  <c r="G10719" i="1"/>
  <c r="F10719" i="1"/>
  <c r="G10718" i="1"/>
  <c r="F10718" i="1"/>
  <c r="G10717" i="1"/>
  <c r="F10717" i="1"/>
  <c r="G10716" i="1"/>
  <c r="F10716" i="1"/>
  <c r="G10715" i="1"/>
  <c r="F10715" i="1"/>
  <c r="G10714" i="1"/>
  <c r="F10714" i="1"/>
  <c r="G10713" i="1"/>
  <c r="F10713" i="1"/>
  <c r="G10712" i="1"/>
  <c r="F10712" i="1"/>
  <c r="G10711" i="1"/>
  <c r="F10711" i="1"/>
  <c r="G10710" i="1"/>
  <c r="F10710" i="1"/>
  <c r="G10709" i="1"/>
  <c r="F10709" i="1"/>
  <c r="G10708" i="1"/>
  <c r="F10708" i="1"/>
  <c r="G10707" i="1"/>
  <c r="F10707" i="1"/>
  <c r="G10706" i="1"/>
  <c r="F10706" i="1"/>
  <c r="G10705" i="1"/>
  <c r="F10705" i="1"/>
  <c r="G10704" i="1"/>
  <c r="F10704" i="1"/>
  <c r="G10703" i="1"/>
  <c r="F10703" i="1"/>
  <c r="G10702" i="1"/>
  <c r="F10702" i="1"/>
  <c r="G10701" i="1"/>
  <c r="F10701" i="1"/>
  <c r="G10700" i="1"/>
  <c r="F10700" i="1"/>
  <c r="G10699" i="1"/>
  <c r="F10699" i="1"/>
  <c r="G10698" i="1"/>
  <c r="F10698" i="1"/>
  <c r="G10697" i="1"/>
  <c r="F10697" i="1"/>
  <c r="G10696" i="1"/>
  <c r="F10696" i="1"/>
  <c r="G10695" i="1"/>
  <c r="F10695" i="1"/>
  <c r="G10694" i="1"/>
  <c r="F10694" i="1"/>
  <c r="G10693" i="1"/>
  <c r="F10693" i="1"/>
  <c r="G10692" i="1"/>
  <c r="F10692" i="1"/>
  <c r="G10691" i="1"/>
  <c r="F10691" i="1"/>
  <c r="G10690" i="1"/>
  <c r="F10690" i="1"/>
  <c r="G10689" i="1"/>
  <c r="F10689" i="1"/>
  <c r="G10688" i="1"/>
  <c r="F10688" i="1"/>
  <c r="G10687" i="1"/>
  <c r="F10687" i="1"/>
  <c r="G10686" i="1"/>
  <c r="F10686" i="1"/>
  <c r="G10685" i="1"/>
  <c r="F10685" i="1"/>
  <c r="G10684" i="1"/>
  <c r="F10684" i="1"/>
  <c r="G10683" i="1"/>
  <c r="F10683" i="1"/>
  <c r="G10682" i="1"/>
  <c r="F10682" i="1"/>
  <c r="G10681" i="1"/>
  <c r="F10681" i="1"/>
  <c r="G10680" i="1"/>
  <c r="F10680" i="1"/>
  <c r="G10679" i="1"/>
  <c r="F10679" i="1"/>
  <c r="G10678" i="1"/>
  <c r="F10678" i="1"/>
  <c r="G10677" i="1"/>
  <c r="F10677" i="1"/>
  <c r="G10676" i="1"/>
  <c r="F10676" i="1"/>
  <c r="G10675" i="1"/>
  <c r="F10675" i="1"/>
  <c r="G10674" i="1"/>
  <c r="F10674" i="1"/>
  <c r="G10673" i="1"/>
  <c r="F10673" i="1"/>
  <c r="G10672" i="1"/>
  <c r="F10672" i="1"/>
  <c r="G10671" i="1"/>
  <c r="F10671" i="1"/>
  <c r="G10670" i="1"/>
  <c r="F10670" i="1"/>
  <c r="G10669" i="1"/>
  <c r="F10669" i="1"/>
  <c r="G10668" i="1"/>
  <c r="F10668" i="1"/>
  <c r="G10667" i="1"/>
  <c r="F10667" i="1"/>
  <c r="G10666" i="1"/>
  <c r="F10666" i="1"/>
  <c r="G10665" i="1"/>
  <c r="F10665" i="1"/>
  <c r="G10664" i="1"/>
  <c r="F10664" i="1"/>
  <c r="G10663" i="1"/>
  <c r="F10663" i="1"/>
  <c r="G10662" i="1"/>
  <c r="F10662" i="1"/>
  <c r="G10661" i="1"/>
  <c r="F10661" i="1"/>
  <c r="G10660" i="1"/>
  <c r="F10660" i="1"/>
  <c r="G10659" i="1"/>
  <c r="F10659" i="1"/>
  <c r="G10658" i="1"/>
  <c r="F10658" i="1"/>
  <c r="G10657" i="1"/>
  <c r="F10657" i="1"/>
  <c r="G10656" i="1"/>
  <c r="F10656" i="1"/>
  <c r="G10655" i="1"/>
  <c r="F10655" i="1"/>
  <c r="G10654" i="1"/>
  <c r="F10654" i="1"/>
  <c r="G10653" i="1"/>
  <c r="F10653" i="1"/>
  <c r="G10652" i="1"/>
  <c r="F10652" i="1"/>
  <c r="G10651" i="1"/>
  <c r="F10651" i="1"/>
  <c r="G10650" i="1"/>
  <c r="F10650" i="1"/>
  <c r="G10649" i="1"/>
  <c r="F10649" i="1"/>
  <c r="G10648" i="1"/>
  <c r="F10648" i="1"/>
  <c r="G10647" i="1"/>
  <c r="F10647" i="1"/>
  <c r="G10646" i="1"/>
  <c r="F10646" i="1"/>
  <c r="G10645" i="1"/>
  <c r="F10645" i="1"/>
  <c r="G10644" i="1"/>
  <c r="F10644" i="1"/>
  <c r="G10643" i="1"/>
  <c r="F10643" i="1"/>
  <c r="G10642" i="1"/>
  <c r="F10642" i="1"/>
  <c r="G10641" i="1"/>
  <c r="F10641" i="1"/>
  <c r="G10640" i="1"/>
  <c r="F10640" i="1"/>
  <c r="G10639" i="1"/>
  <c r="F10639" i="1"/>
  <c r="G10638" i="1"/>
  <c r="F10638" i="1"/>
  <c r="G10637" i="1"/>
  <c r="F10637" i="1"/>
  <c r="G10636" i="1"/>
  <c r="F10636" i="1"/>
  <c r="G10635" i="1"/>
  <c r="F10635" i="1"/>
  <c r="G10634" i="1"/>
  <c r="F10634" i="1"/>
  <c r="G10633" i="1"/>
  <c r="F10633" i="1"/>
  <c r="G10632" i="1"/>
  <c r="F10632" i="1"/>
  <c r="G10631" i="1"/>
  <c r="F10631" i="1"/>
  <c r="G10630" i="1"/>
  <c r="F10630" i="1"/>
  <c r="G10629" i="1"/>
  <c r="F10629" i="1"/>
  <c r="G10628" i="1"/>
  <c r="F10628" i="1"/>
  <c r="G10627" i="1"/>
  <c r="F10627" i="1"/>
  <c r="G10626" i="1"/>
  <c r="F10626" i="1"/>
  <c r="G10625" i="1"/>
  <c r="F10625" i="1"/>
  <c r="G10624" i="1"/>
  <c r="F10624" i="1"/>
  <c r="G10623" i="1"/>
  <c r="F10623" i="1"/>
  <c r="G10622" i="1"/>
  <c r="F10622" i="1"/>
  <c r="G10621" i="1"/>
  <c r="F10621" i="1"/>
  <c r="G10620" i="1"/>
  <c r="F10620" i="1"/>
  <c r="G10619" i="1"/>
  <c r="F10619" i="1"/>
  <c r="G10618" i="1"/>
  <c r="F10618" i="1"/>
  <c r="G10617" i="1"/>
  <c r="F10617" i="1"/>
  <c r="G10616" i="1"/>
  <c r="F10616" i="1"/>
  <c r="G10615" i="1"/>
  <c r="F10615" i="1"/>
  <c r="G10614" i="1"/>
  <c r="F10614" i="1"/>
  <c r="G10613" i="1"/>
  <c r="F10613" i="1"/>
  <c r="G10612" i="1"/>
  <c r="F10612" i="1"/>
  <c r="G10611" i="1"/>
  <c r="F10611" i="1"/>
  <c r="G10610" i="1"/>
  <c r="F10610" i="1"/>
  <c r="G10609" i="1"/>
  <c r="F10609" i="1"/>
  <c r="G10608" i="1"/>
  <c r="F10608" i="1"/>
  <c r="G10607" i="1"/>
  <c r="F10607" i="1"/>
  <c r="G10606" i="1"/>
  <c r="F10606" i="1"/>
  <c r="G10605" i="1"/>
  <c r="F10605" i="1"/>
  <c r="G10604" i="1"/>
  <c r="F10604" i="1"/>
  <c r="G10603" i="1"/>
  <c r="F10603" i="1"/>
  <c r="G10602" i="1"/>
  <c r="F10602" i="1"/>
  <c r="G10601" i="1"/>
  <c r="F10601" i="1"/>
  <c r="G10600" i="1"/>
  <c r="F10600" i="1"/>
  <c r="G10599" i="1"/>
  <c r="F10599" i="1"/>
  <c r="G10598" i="1"/>
  <c r="F10598" i="1"/>
  <c r="G10597" i="1"/>
  <c r="F10597" i="1"/>
  <c r="G10596" i="1"/>
  <c r="F10596" i="1"/>
  <c r="G10595" i="1"/>
  <c r="F10595" i="1"/>
  <c r="G10594" i="1"/>
  <c r="F10594" i="1"/>
  <c r="G10593" i="1"/>
  <c r="F10593" i="1"/>
  <c r="G10592" i="1"/>
  <c r="F10592" i="1"/>
  <c r="G10591" i="1"/>
  <c r="F10591" i="1"/>
  <c r="G10590" i="1"/>
  <c r="F10590" i="1"/>
  <c r="G10589" i="1"/>
  <c r="F10589" i="1"/>
  <c r="G10588" i="1"/>
  <c r="F10588" i="1"/>
  <c r="G10587" i="1"/>
  <c r="F10587" i="1"/>
  <c r="G10586" i="1"/>
  <c r="F10586" i="1"/>
  <c r="G10585" i="1"/>
  <c r="F10585" i="1"/>
  <c r="G10584" i="1"/>
  <c r="F10584" i="1"/>
  <c r="G10583" i="1"/>
  <c r="F10583" i="1"/>
  <c r="G10582" i="1"/>
  <c r="F10582" i="1"/>
  <c r="G10581" i="1"/>
  <c r="F10581" i="1"/>
  <c r="G10580" i="1"/>
  <c r="F10580" i="1"/>
  <c r="G10579" i="1"/>
  <c r="F10579" i="1"/>
  <c r="G10578" i="1"/>
  <c r="F10578" i="1"/>
  <c r="G10577" i="1"/>
  <c r="F10577" i="1"/>
  <c r="G10576" i="1"/>
  <c r="F10576" i="1"/>
  <c r="G10575" i="1"/>
  <c r="F10575" i="1"/>
  <c r="G10574" i="1"/>
  <c r="F10574" i="1"/>
  <c r="G10573" i="1"/>
  <c r="F10573" i="1"/>
  <c r="G10572" i="1"/>
  <c r="F10572" i="1"/>
  <c r="G10571" i="1"/>
  <c r="F10571" i="1"/>
  <c r="G10570" i="1"/>
  <c r="F10570" i="1"/>
  <c r="G10569" i="1"/>
  <c r="F10569" i="1"/>
  <c r="G10568" i="1"/>
  <c r="F10568" i="1"/>
  <c r="G10567" i="1"/>
  <c r="F10567" i="1"/>
  <c r="G10566" i="1"/>
  <c r="F10566" i="1"/>
  <c r="G10565" i="1"/>
  <c r="F10565" i="1"/>
  <c r="G10564" i="1"/>
  <c r="F10564" i="1"/>
  <c r="G10563" i="1"/>
  <c r="F10563" i="1"/>
  <c r="G10562" i="1"/>
  <c r="F10562" i="1"/>
  <c r="G10561" i="1"/>
  <c r="F10561" i="1"/>
  <c r="G10560" i="1"/>
  <c r="F10560" i="1"/>
  <c r="G10559" i="1"/>
  <c r="F10559" i="1"/>
  <c r="G10558" i="1"/>
  <c r="F10558" i="1"/>
  <c r="G10557" i="1"/>
  <c r="F10557" i="1"/>
  <c r="G10556" i="1"/>
  <c r="F10556" i="1"/>
  <c r="G10555" i="1"/>
  <c r="F10555" i="1"/>
  <c r="G10554" i="1"/>
  <c r="F10554" i="1"/>
  <c r="G10553" i="1"/>
  <c r="F10553" i="1"/>
  <c r="G10552" i="1"/>
  <c r="F10552" i="1"/>
  <c r="G10551" i="1"/>
  <c r="F10551" i="1"/>
  <c r="G10550" i="1"/>
  <c r="F10550" i="1"/>
  <c r="G10549" i="1"/>
  <c r="F10549" i="1"/>
  <c r="G10548" i="1"/>
  <c r="F10548" i="1"/>
  <c r="G10547" i="1"/>
  <c r="F10547" i="1"/>
  <c r="G10546" i="1"/>
  <c r="F10546" i="1"/>
  <c r="G10545" i="1"/>
  <c r="F10545" i="1"/>
  <c r="G10544" i="1"/>
  <c r="F10544" i="1"/>
  <c r="G10543" i="1"/>
  <c r="F10543" i="1"/>
  <c r="G10542" i="1"/>
  <c r="F10542" i="1"/>
  <c r="G10541" i="1"/>
  <c r="F10541" i="1"/>
  <c r="G10540" i="1"/>
  <c r="F10540" i="1"/>
  <c r="G10539" i="1"/>
  <c r="F10539" i="1"/>
  <c r="G10538" i="1"/>
  <c r="F10538" i="1"/>
  <c r="G10537" i="1"/>
  <c r="F10537" i="1"/>
  <c r="G10536" i="1"/>
  <c r="F10536" i="1"/>
  <c r="G10535" i="1"/>
  <c r="F10535" i="1"/>
  <c r="G10534" i="1"/>
  <c r="F10534" i="1"/>
  <c r="G10533" i="1"/>
  <c r="F10533" i="1"/>
  <c r="G10532" i="1"/>
  <c r="F10532" i="1"/>
  <c r="G10531" i="1"/>
  <c r="F10531" i="1"/>
  <c r="G10530" i="1"/>
  <c r="F10530" i="1"/>
  <c r="G10529" i="1"/>
  <c r="F10529" i="1"/>
  <c r="G10528" i="1"/>
  <c r="F10528" i="1"/>
  <c r="G10527" i="1"/>
  <c r="F10527" i="1"/>
  <c r="G10526" i="1"/>
  <c r="F10526" i="1"/>
  <c r="G10525" i="1"/>
  <c r="F10525" i="1"/>
  <c r="G10524" i="1"/>
  <c r="F10524" i="1"/>
  <c r="G10523" i="1"/>
  <c r="F10523" i="1"/>
  <c r="G10522" i="1"/>
  <c r="F10522" i="1"/>
  <c r="G10521" i="1"/>
  <c r="F10521" i="1"/>
  <c r="G10520" i="1"/>
  <c r="F10520" i="1"/>
  <c r="G10519" i="1"/>
  <c r="F10519" i="1"/>
  <c r="G10518" i="1"/>
  <c r="F10518" i="1"/>
  <c r="G10517" i="1"/>
  <c r="F10517" i="1"/>
  <c r="G10516" i="1"/>
  <c r="F10516" i="1"/>
  <c r="G10515" i="1"/>
  <c r="F10515" i="1"/>
  <c r="G10514" i="1"/>
  <c r="F10514" i="1"/>
  <c r="G10513" i="1"/>
  <c r="F10513" i="1"/>
  <c r="G10512" i="1"/>
  <c r="F10512" i="1"/>
  <c r="G10511" i="1"/>
  <c r="F10511" i="1"/>
  <c r="G10510" i="1"/>
  <c r="F10510" i="1"/>
  <c r="G10509" i="1"/>
  <c r="F10509" i="1"/>
  <c r="G10508" i="1"/>
  <c r="F10508" i="1"/>
  <c r="G10507" i="1"/>
  <c r="F10507" i="1"/>
  <c r="G10506" i="1"/>
  <c r="F10506" i="1"/>
  <c r="G10505" i="1"/>
  <c r="F10505" i="1"/>
  <c r="G10504" i="1"/>
  <c r="F10504" i="1"/>
  <c r="G10503" i="1"/>
  <c r="F10503" i="1"/>
  <c r="G10502" i="1"/>
  <c r="F10502" i="1"/>
  <c r="G10501" i="1"/>
  <c r="F10501" i="1"/>
  <c r="G10500" i="1"/>
  <c r="F10500" i="1"/>
  <c r="G10499" i="1"/>
  <c r="F10499" i="1"/>
  <c r="G10498" i="1"/>
  <c r="F10498" i="1"/>
  <c r="G10497" i="1"/>
  <c r="F10497" i="1"/>
  <c r="G10496" i="1"/>
  <c r="F10496" i="1"/>
  <c r="G10495" i="1"/>
  <c r="F10495" i="1"/>
  <c r="G10494" i="1"/>
  <c r="F10494" i="1"/>
  <c r="G10493" i="1"/>
  <c r="F10493" i="1"/>
  <c r="G10492" i="1"/>
  <c r="F10492" i="1"/>
  <c r="G10491" i="1"/>
  <c r="F10491" i="1"/>
  <c r="G10490" i="1"/>
  <c r="F10490" i="1"/>
  <c r="G10489" i="1"/>
  <c r="F10489" i="1"/>
  <c r="G10488" i="1"/>
  <c r="F10488" i="1"/>
  <c r="G10487" i="1"/>
  <c r="F10487" i="1"/>
  <c r="G10486" i="1"/>
  <c r="F10486" i="1"/>
  <c r="G10485" i="1"/>
  <c r="F10485" i="1"/>
  <c r="G10484" i="1"/>
  <c r="F10484" i="1"/>
  <c r="G10483" i="1"/>
  <c r="F10483" i="1"/>
  <c r="G10482" i="1"/>
  <c r="F10482" i="1"/>
  <c r="G10481" i="1"/>
  <c r="F10481" i="1"/>
  <c r="G10480" i="1"/>
  <c r="F10480" i="1"/>
  <c r="G10479" i="1"/>
  <c r="F10479" i="1"/>
  <c r="G10478" i="1"/>
  <c r="F10478" i="1"/>
  <c r="G10477" i="1"/>
  <c r="F10477" i="1"/>
  <c r="G10476" i="1"/>
  <c r="F10476" i="1"/>
  <c r="G10475" i="1"/>
  <c r="F10475" i="1"/>
  <c r="G10474" i="1"/>
  <c r="F10474" i="1"/>
  <c r="G10473" i="1"/>
  <c r="F10473" i="1"/>
  <c r="G10472" i="1"/>
  <c r="F10472" i="1"/>
  <c r="G10471" i="1"/>
  <c r="F10471" i="1"/>
  <c r="G10470" i="1"/>
  <c r="F10470" i="1"/>
  <c r="G10469" i="1"/>
  <c r="F10469" i="1"/>
  <c r="G10468" i="1"/>
  <c r="F10468" i="1"/>
  <c r="G10467" i="1"/>
  <c r="F10467" i="1"/>
  <c r="G10466" i="1"/>
  <c r="F10466" i="1"/>
  <c r="G10465" i="1"/>
  <c r="F10465" i="1"/>
  <c r="G10464" i="1"/>
  <c r="F10464" i="1"/>
  <c r="G10463" i="1"/>
  <c r="F10463" i="1"/>
  <c r="G10462" i="1"/>
  <c r="F10462" i="1"/>
  <c r="G10461" i="1"/>
  <c r="F10461" i="1"/>
  <c r="G10460" i="1"/>
  <c r="F10460" i="1"/>
  <c r="G10459" i="1"/>
  <c r="F10459" i="1"/>
  <c r="G10458" i="1"/>
  <c r="F10458" i="1"/>
  <c r="G10457" i="1"/>
  <c r="F10457" i="1"/>
  <c r="G10456" i="1"/>
  <c r="F10456" i="1"/>
  <c r="G10455" i="1"/>
  <c r="F10455" i="1"/>
  <c r="G10454" i="1"/>
  <c r="F10454" i="1"/>
  <c r="G10453" i="1"/>
  <c r="F10453" i="1"/>
  <c r="G10452" i="1"/>
  <c r="F10452" i="1"/>
  <c r="G10451" i="1"/>
  <c r="F10451" i="1"/>
  <c r="G10450" i="1"/>
  <c r="F10450" i="1"/>
  <c r="G10449" i="1"/>
  <c r="F10449" i="1"/>
  <c r="G10448" i="1"/>
  <c r="F10448" i="1"/>
  <c r="G10447" i="1"/>
  <c r="F10447" i="1"/>
  <c r="G10446" i="1"/>
  <c r="F10446" i="1"/>
  <c r="G10445" i="1"/>
  <c r="F10445" i="1"/>
  <c r="G10444" i="1"/>
  <c r="F10444" i="1"/>
  <c r="G10443" i="1"/>
  <c r="F10443" i="1"/>
  <c r="G10442" i="1"/>
  <c r="F10442" i="1"/>
  <c r="G10441" i="1"/>
  <c r="F10441" i="1"/>
  <c r="G10440" i="1"/>
  <c r="F10440" i="1"/>
  <c r="G10439" i="1"/>
  <c r="F10439" i="1"/>
  <c r="G10438" i="1"/>
  <c r="F10438" i="1"/>
  <c r="G10437" i="1"/>
  <c r="F10437" i="1"/>
  <c r="G10436" i="1"/>
  <c r="F10436" i="1"/>
  <c r="G10435" i="1"/>
  <c r="F10435" i="1"/>
  <c r="G10434" i="1"/>
  <c r="F10434" i="1"/>
  <c r="G10433" i="1"/>
  <c r="F10433" i="1"/>
  <c r="G10432" i="1"/>
  <c r="F10432" i="1"/>
  <c r="G10431" i="1"/>
  <c r="F10431" i="1"/>
  <c r="G10430" i="1"/>
  <c r="F10430" i="1"/>
  <c r="G10429" i="1"/>
  <c r="F10429" i="1"/>
  <c r="G10428" i="1"/>
  <c r="F10428" i="1"/>
  <c r="G10427" i="1"/>
  <c r="F10427" i="1"/>
  <c r="G10426" i="1"/>
  <c r="F10426" i="1"/>
  <c r="G10425" i="1"/>
  <c r="F10425" i="1"/>
  <c r="G10424" i="1"/>
  <c r="F10424" i="1"/>
  <c r="G10423" i="1"/>
  <c r="F10423" i="1"/>
  <c r="G10422" i="1"/>
  <c r="F10422" i="1"/>
  <c r="G10421" i="1"/>
  <c r="F10421" i="1"/>
  <c r="G10420" i="1"/>
  <c r="F10420" i="1"/>
  <c r="G10419" i="1"/>
  <c r="F10419" i="1"/>
  <c r="G10418" i="1"/>
  <c r="F10418" i="1"/>
  <c r="G10417" i="1"/>
  <c r="F10417" i="1"/>
  <c r="G10416" i="1"/>
  <c r="F10416" i="1"/>
  <c r="G10415" i="1"/>
  <c r="F10415" i="1"/>
  <c r="G10414" i="1"/>
  <c r="F10414" i="1"/>
  <c r="G10413" i="1"/>
  <c r="F10413" i="1"/>
  <c r="G10412" i="1"/>
  <c r="F10412" i="1"/>
  <c r="G10411" i="1"/>
  <c r="F10411" i="1"/>
  <c r="G10410" i="1"/>
  <c r="F10410" i="1"/>
  <c r="G10409" i="1"/>
  <c r="F10409" i="1"/>
  <c r="G10408" i="1"/>
  <c r="F10408" i="1"/>
  <c r="G10407" i="1"/>
  <c r="F10407" i="1"/>
  <c r="G10406" i="1"/>
  <c r="F10406" i="1"/>
  <c r="G10405" i="1"/>
  <c r="F10405" i="1"/>
  <c r="G10404" i="1"/>
  <c r="F10404" i="1"/>
  <c r="G10403" i="1"/>
  <c r="F10403" i="1"/>
  <c r="G10402" i="1"/>
  <c r="F10402" i="1"/>
  <c r="G10401" i="1"/>
  <c r="F10401" i="1"/>
  <c r="G10400" i="1"/>
  <c r="F10400" i="1"/>
  <c r="G10399" i="1"/>
  <c r="F10399" i="1"/>
  <c r="G10398" i="1"/>
  <c r="F10398" i="1"/>
  <c r="G10397" i="1"/>
  <c r="F10397" i="1"/>
  <c r="G10396" i="1"/>
  <c r="F10396" i="1"/>
  <c r="G10395" i="1"/>
  <c r="F10395" i="1"/>
  <c r="G10394" i="1"/>
  <c r="F10394" i="1"/>
  <c r="G10393" i="1"/>
  <c r="F10393" i="1"/>
  <c r="G10392" i="1"/>
  <c r="F10392" i="1"/>
  <c r="G10391" i="1"/>
  <c r="F10391" i="1"/>
  <c r="G10390" i="1"/>
  <c r="F10390" i="1"/>
  <c r="G10389" i="1"/>
  <c r="F10389" i="1"/>
  <c r="G10388" i="1"/>
  <c r="F10388" i="1"/>
  <c r="G10387" i="1"/>
  <c r="F10387" i="1"/>
  <c r="G10386" i="1"/>
  <c r="F10386" i="1"/>
  <c r="G10385" i="1"/>
  <c r="F10385" i="1"/>
  <c r="G10384" i="1"/>
  <c r="F10384" i="1"/>
  <c r="G10383" i="1"/>
  <c r="F10383" i="1"/>
  <c r="G10382" i="1"/>
  <c r="F10382" i="1"/>
  <c r="G10381" i="1"/>
  <c r="F10381" i="1"/>
  <c r="G10380" i="1"/>
  <c r="F10380" i="1"/>
  <c r="G10379" i="1"/>
  <c r="F10379" i="1"/>
  <c r="G10378" i="1"/>
  <c r="F10378" i="1"/>
  <c r="G10377" i="1"/>
  <c r="F10377" i="1"/>
  <c r="G10376" i="1"/>
  <c r="F10376" i="1"/>
  <c r="G10375" i="1"/>
  <c r="F10375" i="1"/>
  <c r="G10374" i="1"/>
  <c r="F10374" i="1"/>
  <c r="G10373" i="1"/>
  <c r="F10373" i="1"/>
  <c r="G10372" i="1"/>
  <c r="F10372" i="1"/>
  <c r="G10371" i="1"/>
  <c r="F10371" i="1"/>
  <c r="G10370" i="1"/>
  <c r="F10370" i="1"/>
  <c r="G10369" i="1"/>
  <c r="F10369" i="1"/>
  <c r="G10368" i="1"/>
  <c r="F10368" i="1"/>
  <c r="G10367" i="1"/>
  <c r="F10367" i="1"/>
  <c r="G10366" i="1"/>
  <c r="F10366" i="1"/>
  <c r="G10365" i="1"/>
  <c r="F10365" i="1"/>
  <c r="G10364" i="1"/>
  <c r="F10364" i="1"/>
  <c r="G10363" i="1"/>
  <c r="F10363" i="1"/>
  <c r="G10362" i="1"/>
  <c r="F10362" i="1"/>
  <c r="G10361" i="1"/>
  <c r="F10361" i="1"/>
  <c r="G10360" i="1"/>
  <c r="F10360" i="1"/>
  <c r="G10359" i="1"/>
  <c r="F10359" i="1"/>
  <c r="G10358" i="1"/>
  <c r="F10358" i="1"/>
  <c r="G10357" i="1"/>
  <c r="F10357" i="1"/>
  <c r="G10356" i="1"/>
  <c r="F10356" i="1"/>
  <c r="G10355" i="1"/>
  <c r="F10355" i="1"/>
  <c r="G10354" i="1"/>
  <c r="F10354" i="1"/>
  <c r="G10353" i="1"/>
  <c r="F10353" i="1"/>
  <c r="G10352" i="1"/>
  <c r="F10352" i="1"/>
  <c r="G10351" i="1"/>
  <c r="F10351" i="1"/>
  <c r="G10350" i="1"/>
  <c r="F10350" i="1"/>
  <c r="G10349" i="1"/>
  <c r="F10349" i="1"/>
  <c r="G10348" i="1"/>
  <c r="F10348" i="1"/>
  <c r="G10347" i="1"/>
  <c r="F10347" i="1"/>
  <c r="G10346" i="1"/>
  <c r="F10346" i="1"/>
  <c r="G10345" i="1"/>
  <c r="F10345" i="1"/>
  <c r="G10344" i="1"/>
  <c r="F10344" i="1"/>
  <c r="G10343" i="1"/>
  <c r="F10343" i="1"/>
  <c r="G10342" i="1"/>
  <c r="F10342" i="1"/>
  <c r="G10341" i="1"/>
  <c r="F10341" i="1"/>
  <c r="G10340" i="1"/>
  <c r="F10340" i="1"/>
  <c r="G10339" i="1"/>
  <c r="F10339" i="1"/>
  <c r="G10338" i="1"/>
  <c r="F10338" i="1"/>
  <c r="G10337" i="1"/>
  <c r="F10337" i="1"/>
  <c r="G10336" i="1"/>
  <c r="F10336" i="1"/>
  <c r="G10335" i="1"/>
  <c r="F10335" i="1"/>
  <c r="G10334" i="1"/>
  <c r="F10334" i="1"/>
  <c r="G10333" i="1"/>
  <c r="F10333" i="1"/>
  <c r="G10332" i="1"/>
  <c r="F10332" i="1"/>
  <c r="G10331" i="1"/>
  <c r="F10331" i="1"/>
  <c r="G10330" i="1"/>
  <c r="F10330" i="1"/>
  <c r="G10329" i="1"/>
  <c r="F10329" i="1"/>
  <c r="G10328" i="1"/>
  <c r="F10328" i="1"/>
  <c r="G10327" i="1"/>
  <c r="F10327" i="1"/>
  <c r="G10326" i="1"/>
  <c r="F10326" i="1"/>
  <c r="G10325" i="1"/>
  <c r="F10325" i="1"/>
  <c r="G10324" i="1"/>
  <c r="F10324" i="1"/>
  <c r="G10323" i="1"/>
  <c r="F10323" i="1"/>
  <c r="G10322" i="1"/>
  <c r="F10322" i="1"/>
  <c r="G10321" i="1"/>
  <c r="F10321" i="1"/>
  <c r="G10320" i="1"/>
  <c r="F10320" i="1"/>
  <c r="G10319" i="1"/>
  <c r="F10319" i="1"/>
  <c r="G10318" i="1"/>
  <c r="F10318" i="1"/>
  <c r="G10317" i="1"/>
  <c r="F10317" i="1"/>
  <c r="G10316" i="1"/>
  <c r="F10316" i="1"/>
  <c r="G10315" i="1"/>
  <c r="F10315" i="1"/>
  <c r="G10314" i="1"/>
  <c r="F10314" i="1"/>
  <c r="G10313" i="1"/>
  <c r="F10313" i="1"/>
  <c r="G10312" i="1"/>
  <c r="F10312" i="1"/>
  <c r="G10311" i="1"/>
  <c r="F10311" i="1"/>
  <c r="G10310" i="1"/>
  <c r="F10310" i="1"/>
  <c r="G10309" i="1"/>
  <c r="F10309" i="1"/>
  <c r="G10308" i="1"/>
  <c r="F10308" i="1"/>
  <c r="G10307" i="1"/>
  <c r="F10307" i="1"/>
  <c r="G10306" i="1"/>
  <c r="F10306" i="1"/>
  <c r="G10305" i="1"/>
  <c r="F10305" i="1"/>
  <c r="G10304" i="1"/>
  <c r="F10304" i="1"/>
  <c r="G10303" i="1"/>
  <c r="F10303" i="1"/>
  <c r="G10302" i="1"/>
  <c r="F10302" i="1"/>
  <c r="G10301" i="1"/>
  <c r="F10301" i="1"/>
  <c r="G10300" i="1"/>
  <c r="F10300" i="1"/>
  <c r="G10299" i="1"/>
  <c r="F10299" i="1"/>
  <c r="G10298" i="1"/>
  <c r="F10298" i="1"/>
  <c r="G10297" i="1"/>
  <c r="F10297" i="1"/>
  <c r="G10296" i="1"/>
  <c r="F10296" i="1"/>
  <c r="G10295" i="1"/>
  <c r="F10295" i="1"/>
  <c r="G10294" i="1"/>
  <c r="F10294" i="1"/>
  <c r="G10293" i="1"/>
  <c r="F10293" i="1"/>
  <c r="G10292" i="1"/>
  <c r="F10292" i="1"/>
  <c r="G10291" i="1"/>
  <c r="F10291" i="1"/>
  <c r="G10290" i="1"/>
  <c r="F10290" i="1"/>
  <c r="G10289" i="1"/>
  <c r="F10289" i="1"/>
  <c r="G10288" i="1"/>
  <c r="F10288" i="1"/>
  <c r="G10287" i="1"/>
  <c r="F10287" i="1"/>
  <c r="G10286" i="1"/>
  <c r="F10286" i="1"/>
  <c r="G10285" i="1"/>
  <c r="F10285" i="1"/>
  <c r="G10284" i="1"/>
  <c r="F10284" i="1"/>
  <c r="G10283" i="1"/>
  <c r="F10283" i="1"/>
  <c r="G10282" i="1"/>
  <c r="F10282" i="1"/>
  <c r="G10281" i="1"/>
  <c r="F10281" i="1"/>
  <c r="G10280" i="1"/>
  <c r="F10280" i="1"/>
  <c r="G10279" i="1"/>
  <c r="F10279" i="1"/>
  <c r="G10278" i="1"/>
  <c r="F10278" i="1"/>
  <c r="G10277" i="1"/>
  <c r="F10277" i="1"/>
  <c r="G10276" i="1"/>
  <c r="F10276" i="1"/>
  <c r="G10275" i="1"/>
  <c r="F10275" i="1"/>
  <c r="G10274" i="1"/>
  <c r="F10274" i="1"/>
  <c r="G10273" i="1"/>
  <c r="F10273" i="1"/>
  <c r="G10272" i="1"/>
  <c r="F10272" i="1"/>
  <c r="G10271" i="1"/>
  <c r="F10271" i="1"/>
  <c r="G10270" i="1"/>
  <c r="F10270" i="1"/>
  <c r="G10269" i="1"/>
  <c r="F10269" i="1"/>
  <c r="G10268" i="1"/>
  <c r="F10268" i="1"/>
  <c r="G10267" i="1"/>
  <c r="F10267" i="1"/>
  <c r="G10266" i="1"/>
  <c r="F10266" i="1"/>
  <c r="G10265" i="1"/>
  <c r="F10265" i="1"/>
  <c r="G10264" i="1"/>
  <c r="F10264" i="1"/>
  <c r="G10263" i="1"/>
  <c r="F10263" i="1"/>
  <c r="G10262" i="1"/>
  <c r="F10262" i="1"/>
  <c r="G10261" i="1"/>
  <c r="F10261" i="1"/>
  <c r="G10260" i="1"/>
  <c r="F10260" i="1"/>
  <c r="G10259" i="1"/>
  <c r="F10259" i="1"/>
  <c r="G10258" i="1"/>
  <c r="F10258" i="1"/>
  <c r="G10257" i="1"/>
  <c r="F10257" i="1"/>
  <c r="G10256" i="1"/>
  <c r="F10256" i="1"/>
  <c r="G10255" i="1"/>
  <c r="F10255" i="1"/>
  <c r="G10254" i="1"/>
  <c r="F10254" i="1"/>
  <c r="G10253" i="1"/>
  <c r="F10253" i="1"/>
  <c r="G10252" i="1"/>
  <c r="F10252" i="1"/>
  <c r="G10251" i="1"/>
  <c r="F10251" i="1"/>
  <c r="G10250" i="1"/>
  <c r="F10250" i="1"/>
  <c r="G10249" i="1"/>
  <c r="F10249" i="1"/>
  <c r="G10248" i="1"/>
  <c r="F10248" i="1"/>
  <c r="G10247" i="1"/>
  <c r="F10247" i="1"/>
  <c r="G10246" i="1"/>
  <c r="F10246" i="1"/>
  <c r="G10245" i="1"/>
  <c r="F10245" i="1"/>
  <c r="G10244" i="1"/>
  <c r="F10244" i="1"/>
  <c r="G10243" i="1"/>
  <c r="F10243" i="1"/>
  <c r="G10242" i="1"/>
  <c r="F10242" i="1"/>
  <c r="G10241" i="1"/>
  <c r="F10241" i="1"/>
  <c r="G10240" i="1"/>
  <c r="F10240" i="1"/>
  <c r="G10239" i="1"/>
  <c r="F10239" i="1"/>
  <c r="G10238" i="1"/>
  <c r="F10238" i="1"/>
  <c r="G10237" i="1"/>
  <c r="F10237" i="1"/>
  <c r="G10236" i="1"/>
  <c r="F10236" i="1"/>
  <c r="G10235" i="1"/>
  <c r="F10235" i="1"/>
  <c r="G10234" i="1"/>
  <c r="F10234" i="1"/>
  <c r="G10233" i="1"/>
  <c r="F10233" i="1"/>
  <c r="G10232" i="1"/>
  <c r="F10232" i="1"/>
  <c r="G10231" i="1"/>
  <c r="F10231" i="1"/>
  <c r="G10230" i="1"/>
  <c r="F10230" i="1"/>
  <c r="G10229" i="1"/>
  <c r="F10229" i="1"/>
  <c r="G10228" i="1"/>
  <c r="F10228" i="1"/>
  <c r="G10227" i="1"/>
  <c r="F10227" i="1"/>
  <c r="G10226" i="1"/>
  <c r="F10226" i="1"/>
  <c r="G10225" i="1"/>
  <c r="F10225" i="1"/>
  <c r="G10224" i="1"/>
  <c r="F10224" i="1"/>
  <c r="G10223" i="1"/>
  <c r="F10223" i="1"/>
  <c r="G10222" i="1"/>
  <c r="F10222" i="1"/>
  <c r="G10221" i="1"/>
  <c r="F10221" i="1"/>
  <c r="G10220" i="1"/>
  <c r="F10220" i="1"/>
  <c r="G10219" i="1"/>
  <c r="F10219" i="1"/>
  <c r="G10218" i="1"/>
  <c r="F10218" i="1"/>
  <c r="G10217" i="1"/>
  <c r="F10217" i="1"/>
  <c r="G10216" i="1"/>
  <c r="F10216" i="1"/>
  <c r="G10215" i="1"/>
  <c r="F10215" i="1"/>
  <c r="G10214" i="1"/>
  <c r="F10214" i="1"/>
  <c r="G10213" i="1"/>
  <c r="F10213" i="1"/>
  <c r="G10212" i="1"/>
  <c r="F10212" i="1"/>
  <c r="G10211" i="1"/>
  <c r="F10211" i="1"/>
  <c r="G10210" i="1"/>
  <c r="F10210" i="1"/>
  <c r="G10209" i="1"/>
  <c r="F10209" i="1"/>
  <c r="G10208" i="1"/>
  <c r="F10208" i="1"/>
  <c r="G10207" i="1"/>
  <c r="F10207" i="1"/>
  <c r="G10206" i="1"/>
  <c r="F10206" i="1"/>
  <c r="G10205" i="1"/>
  <c r="F10205" i="1"/>
  <c r="G10204" i="1"/>
  <c r="F10204" i="1"/>
  <c r="G10203" i="1"/>
  <c r="F10203" i="1"/>
  <c r="G10202" i="1"/>
  <c r="F10202" i="1"/>
  <c r="G10201" i="1"/>
  <c r="F10201" i="1"/>
  <c r="G10200" i="1"/>
  <c r="F10200" i="1"/>
  <c r="G10199" i="1"/>
  <c r="F10199" i="1"/>
  <c r="G10198" i="1"/>
  <c r="F10198" i="1"/>
  <c r="G10197" i="1"/>
  <c r="F10197" i="1"/>
  <c r="G10196" i="1"/>
  <c r="F10196" i="1"/>
  <c r="G10195" i="1"/>
  <c r="F10195" i="1"/>
  <c r="G10194" i="1"/>
  <c r="F10194" i="1"/>
  <c r="G10193" i="1"/>
  <c r="F10193" i="1"/>
  <c r="G10192" i="1"/>
  <c r="F10192" i="1"/>
  <c r="G10191" i="1"/>
  <c r="F10191" i="1"/>
  <c r="G10190" i="1"/>
  <c r="F10190" i="1"/>
  <c r="G10189" i="1"/>
  <c r="F10189" i="1"/>
  <c r="G10188" i="1"/>
  <c r="F10188" i="1"/>
  <c r="G10187" i="1"/>
  <c r="F10187" i="1"/>
  <c r="G10186" i="1"/>
  <c r="F10186" i="1"/>
  <c r="G10185" i="1"/>
  <c r="F10185" i="1"/>
  <c r="G10184" i="1"/>
  <c r="F10184" i="1"/>
  <c r="G10183" i="1"/>
  <c r="F10183" i="1"/>
  <c r="G10182" i="1"/>
  <c r="F10182" i="1"/>
  <c r="G10181" i="1"/>
  <c r="F10181" i="1"/>
  <c r="G10180" i="1"/>
  <c r="F10180" i="1"/>
  <c r="G10179" i="1"/>
  <c r="F10179" i="1"/>
  <c r="G10178" i="1"/>
  <c r="F10178" i="1"/>
  <c r="G10177" i="1"/>
  <c r="F10177" i="1"/>
  <c r="G10176" i="1"/>
  <c r="F10176" i="1"/>
  <c r="G10175" i="1"/>
  <c r="F10175" i="1"/>
  <c r="G10174" i="1"/>
  <c r="F10174" i="1"/>
  <c r="G10173" i="1"/>
  <c r="F10173" i="1"/>
  <c r="G10172" i="1"/>
  <c r="F10172" i="1"/>
  <c r="G10171" i="1"/>
  <c r="F10171" i="1"/>
  <c r="G10170" i="1"/>
  <c r="F10170" i="1"/>
  <c r="G10169" i="1"/>
  <c r="F10169" i="1"/>
  <c r="G10168" i="1"/>
  <c r="F10168" i="1"/>
  <c r="G10167" i="1"/>
  <c r="F10167" i="1"/>
  <c r="G10166" i="1"/>
  <c r="F10166" i="1"/>
  <c r="G10165" i="1"/>
  <c r="F10165" i="1"/>
  <c r="G10164" i="1"/>
  <c r="F10164" i="1"/>
  <c r="G10163" i="1"/>
  <c r="F10163" i="1"/>
  <c r="G10162" i="1"/>
  <c r="F10162" i="1"/>
  <c r="G10161" i="1"/>
  <c r="F10161" i="1"/>
  <c r="G10160" i="1"/>
  <c r="F10160" i="1"/>
  <c r="G10159" i="1"/>
  <c r="F10159" i="1"/>
  <c r="G10158" i="1"/>
  <c r="F10158" i="1"/>
  <c r="G10157" i="1"/>
  <c r="F10157" i="1"/>
  <c r="G10156" i="1"/>
  <c r="F10156" i="1"/>
  <c r="G10155" i="1"/>
  <c r="F10155" i="1"/>
  <c r="G10154" i="1"/>
  <c r="F10154" i="1"/>
  <c r="G10153" i="1"/>
  <c r="F10153" i="1"/>
  <c r="G10152" i="1"/>
  <c r="F10152" i="1"/>
  <c r="G10151" i="1"/>
  <c r="F10151" i="1"/>
  <c r="G10150" i="1"/>
  <c r="F10150" i="1"/>
  <c r="G10149" i="1"/>
  <c r="F10149" i="1"/>
  <c r="G10148" i="1"/>
  <c r="F10148" i="1"/>
  <c r="G10147" i="1"/>
  <c r="F10147" i="1"/>
  <c r="G10146" i="1"/>
  <c r="F10146" i="1"/>
  <c r="G10145" i="1"/>
  <c r="F10145" i="1"/>
  <c r="G10144" i="1"/>
  <c r="F10144" i="1"/>
  <c r="G10143" i="1"/>
  <c r="F10143" i="1"/>
  <c r="G10142" i="1"/>
  <c r="F10142" i="1"/>
  <c r="G10141" i="1"/>
  <c r="F10141" i="1"/>
  <c r="G10140" i="1"/>
  <c r="F10140" i="1"/>
  <c r="G10139" i="1"/>
  <c r="F10139" i="1"/>
  <c r="G10138" i="1"/>
  <c r="F10138" i="1"/>
  <c r="G10137" i="1"/>
  <c r="F10137" i="1"/>
  <c r="G10136" i="1"/>
  <c r="F10136" i="1"/>
  <c r="G10135" i="1"/>
  <c r="F10135" i="1"/>
  <c r="G10134" i="1"/>
  <c r="F10134" i="1"/>
  <c r="G10133" i="1"/>
  <c r="F10133" i="1"/>
  <c r="G10132" i="1"/>
  <c r="F10132" i="1"/>
  <c r="G10131" i="1"/>
  <c r="F10131" i="1"/>
  <c r="G10130" i="1"/>
  <c r="F10130" i="1"/>
  <c r="G10129" i="1"/>
  <c r="F10129" i="1"/>
  <c r="G10128" i="1"/>
  <c r="F10128" i="1"/>
  <c r="G10127" i="1"/>
  <c r="F10127" i="1"/>
  <c r="G10126" i="1"/>
  <c r="F10126" i="1"/>
  <c r="G10125" i="1"/>
  <c r="F10125" i="1"/>
  <c r="G10124" i="1"/>
  <c r="F10124" i="1"/>
  <c r="G10123" i="1"/>
  <c r="F10123" i="1"/>
  <c r="G10122" i="1"/>
  <c r="F10122" i="1"/>
  <c r="G10121" i="1"/>
  <c r="F10121" i="1"/>
  <c r="G10120" i="1"/>
  <c r="F10120" i="1"/>
  <c r="G10119" i="1"/>
  <c r="F10119" i="1"/>
  <c r="G10118" i="1"/>
  <c r="F10118" i="1"/>
  <c r="G10117" i="1"/>
  <c r="F10117" i="1"/>
  <c r="G10116" i="1"/>
  <c r="F10116" i="1"/>
  <c r="G10115" i="1"/>
  <c r="F10115" i="1"/>
  <c r="G10114" i="1"/>
  <c r="F10114" i="1"/>
  <c r="G10113" i="1"/>
  <c r="F10113" i="1"/>
  <c r="G10112" i="1"/>
  <c r="F10112" i="1"/>
  <c r="G10111" i="1"/>
  <c r="F10111" i="1"/>
  <c r="G10110" i="1"/>
  <c r="F10110" i="1"/>
  <c r="G10109" i="1"/>
  <c r="F10109" i="1"/>
  <c r="G10108" i="1"/>
  <c r="F10108" i="1"/>
  <c r="G10107" i="1"/>
  <c r="F10107" i="1"/>
  <c r="G10106" i="1"/>
  <c r="F10106" i="1"/>
  <c r="G10105" i="1"/>
  <c r="F10105" i="1"/>
  <c r="G10104" i="1"/>
  <c r="F10104" i="1"/>
  <c r="G10103" i="1"/>
  <c r="F10103" i="1"/>
  <c r="G10102" i="1"/>
  <c r="F10102" i="1"/>
  <c r="G10101" i="1"/>
  <c r="F10101" i="1"/>
  <c r="G10100" i="1"/>
  <c r="F10100" i="1"/>
  <c r="G10099" i="1"/>
  <c r="F10099" i="1"/>
  <c r="G10098" i="1"/>
  <c r="F10098" i="1"/>
  <c r="G10097" i="1"/>
  <c r="F10097" i="1"/>
  <c r="G10096" i="1"/>
  <c r="F10096" i="1"/>
  <c r="G10095" i="1"/>
  <c r="F10095" i="1"/>
  <c r="G10094" i="1"/>
  <c r="F10094" i="1"/>
  <c r="G10093" i="1"/>
  <c r="F10093" i="1"/>
  <c r="G10092" i="1"/>
  <c r="F10092" i="1"/>
  <c r="G10091" i="1"/>
  <c r="F10091" i="1"/>
  <c r="G10090" i="1"/>
  <c r="F10090" i="1"/>
  <c r="G10089" i="1"/>
  <c r="F10089" i="1"/>
  <c r="G10088" i="1"/>
  <c r="F10088" i="1"/>
  <c r="G10087" i="1"/>
  <c r="F10087" i="1"/>
  <c r="G10086" i="1"/>
  <c r="F10086" i="1"/>
  <c r="G10085" i="1"/>
  <c r="F10085" i="1"/>
  <c r="G10084" i="1"/>
  <c r="F10084" i="1"/>
  <c r="G10083" i="1"/>
  <c r="F10083" i="1"/>
  <c r="G10082" i="1"/>
  <c r="F10082" i="1"/>
  <c r="G10081" i="1"/>
  <c r="F10081" i="1"/>
  <c r="G10080" i="1"/>
  <c r="F10080" i="1"/>
  <c r="G10079" i="1"/>
  <c r="F10079" i="1"/>
  <c r="G10078" i="1"/>
  <c r="F10078" i="1"/>
  <c r="G10077" i="1"/>
  <c r="F10077" i="1"/>
  <c r="G10076" i="1"/>
  <c r="F10076" i="1"/>
  <c r="G10075" i="1"/>
  <c r="F10075" i="1"/>
  <c r="G10074" i="1"/>
  <c r="F10074" i="1"/>
  <c r="G10073" i="1"/>
  <c r="F10073" i="1"/>
  <c r="G10072" i="1"/>
  <c r="F10072" i="1"/>
  <c r="G10071" i="1"/>
  <c r="F10071" i="1"/>
  <c r="G10070" i="1"/>
  <c r="F10070" i="1"/>
  <c r="G10069" i="1"/>
  <c r="F10069" i="1"/>
  <c r="G10068" i="1"/>
  <c r="F10068" i="1"/>
  <c r="G10067" i="1"/>
  <c r="F10067" i="1"/>
  <c r="G10066" i="1"/>
  <c r="F10066" i="1"/>
  <c r="G10065" i="1"/>
  <c r="F10065" i="1"/>
  <c r="G10064" i="1"/>
  <c r="F10064" i="1"/>
  <c r="G10063" i="1"/>
  <c r="F10063" i="1"/>
  <c r="G10062" i="1"/>
  <c r="F10062" i="1"/>
  <c r="G10061" i="1"/>
  <c r="F10061" i="1"/>
  <c r="G10060" i="1"/>
  <c r="F10060" i="1"/>
  <c r="G10059" i="1"/>
  <c r="F10059" i="1"/>
  <c r="G10058" i="1"/>
  <c r="F10058" i="1"/>
  <c r="G10057" i="1"/>
  <c r="F10057" i="1"/>
  <c r="G10056" i="1"/>
  <c r="F10056" i="1"/>
  <c r="G10055" i="1"/>
  <c r="F10055" i="1"/>
  <c r="G10054" i="1"/>
  <c r="F10054" i="1"/>
  <c r="G10053" i="1"/>
  <c r="F10053" i="1"/>
  <c r="G10052" i="1"/>
  <c r="F10052" i="1"/>
  <c r="G10051" i="1"/>
  <c r="F10051" i="1"/>
  <c r="G10050" i="1"/>
  <c r="F10050" i="1"/>
  <c r="G10049" i="1"/>
  <c r="F10049" i="1"/>
  <c r="G10048" i="1"/>
  <c r="F10048" i="1"/>
  <c r="G10047" i="1"/>
  <c r="F10047" i="1"/>
  <c r="G10046" i="1"/>
  <c r="F10046" i="1"/>
  <c r="G10045" i="1"/>
  <c r="F10045" i="1"/>
  <c r="G10044" i="1"/>
  <c r="F10044" i="1"/>
  <c r="G10043" i="1"/>
  <c r="F10043" i="1"/>
  <c r="G10042" i="1"/>
  <c r="F10042" i="1"/>
  <c r="G10041" i="1"/>
  <c r="F10041" i="1"/>
  <c r="G10040" i="1"/>
  <c r="F10040" i="1"/>
  <c r="G10039" i="1"/>
  <c r="F10039" i="1"/>
  <c r="G10038" i="1"/>
  <c r="F10038" i="1"/>
  <c r="G10037" i="1"/>
  <c r="F10037" i="1"/>
  <c r="G10036" i="1"/>
  <c r="F10036" i="1"/>
  <c r="G10035" i="1"/>
  <c r="F10035" i="1"/>
  <c r="G10034" i="1"/>
  <c r="F10034" i="1"/>
  <c r="G10033" i="1"/>
  <c r="F10033" i="1"/>
  <c r="G10032" i="1"/>
  <c r="F10032" i="1"/>
  <c r="G10031" i="1"/>
  <c r="F10031" i="1"/>
  <c r="G10030" i="1"/>
  <c r="F10030" i="1"/>
  <c r="G10029" i="1"/>
  <c r="F10029" i="1"/>
  <c r="G10028" i="1"/>
  <c r="F10028" i="1"/>
  <c r="G10027" i="1"/>
  <c r="F10027" i="1"/>
  <c r="G10026" i="1"/>
  <c r="F10026" i="1"/>
  <c r="G10025" i="1"/>
  <c r="F10025" i="1"/>
  <c r="G10024" i="1"/>
  <c r="F10024" i="1"/>
  <c r="G10023" i="1"/>
  <c r="F10023" i="1"/>
  <c r="G10022" i="1"/>
  <c r="F10022" i="1"/>
  <c r="G10021" i="1"/>
  <c r="F10021" i="1"/>
  <c r="G10020" i="1"/>
  <c r="F10020" i="1"/>
  <c r="G10019" i="1"/>
  <c r="F10019" i="1"/>
  <c r="G10018" i="1"/>
  <c r="F10018" i="1"/>
  <c r="G10017" i="1"/>
  <c r="F10017" i="1"/>
  <c r="G10016" i="1"/>
  <c r="F10016" i="1"/>
  <c r="G10015" i="1"/>
  <c r="F10015" i="1"/>
  <c r="G10014" i="1"/>
  <c r="F10014" i="1"/>
  <c r="G10013" i="1"/>
  <c r="F10013" i="1"/>
  <c r="G10012" i="1"/>
  <c r="F10012" i="1"/>
  <c r="G10011" i="1"/>
  <c r="F10011" i="1"/>
  <c r="G10010" i="1"/>
  <c r="F10010" i="1"/>
  <c r="G10009" i="1"/>
  <c r="F10009" i="1"/>
  <c r="G10008" i="1"/>
  <c r="F10008" i="1"/>
  <c r="G10007" i="1"/>
  <c r="F10007" i="1"/>
  <c r="G10006" i="1"/>
  <c r="F10006" i="1"/>
  <c r="G10005" i="1"/>
  <c r="F10005" i="1"/>
  <c r="G10004" i="1"/>
  <c r="F10004" i="1"/>
  <c r="G10003" i="1"/>
  <c r="F10003" i="1"/>
  <c r="G10002" i="1"/>
  <c r="F10002" i="1"/>
  <c r="G10001" i="1"/>
  <c r="F10001" i="1"/>
  <c r="G10000" i="1"/>
  <c r="F10000" i="1"/>
  <c r="G9999" i="1"/>
  <c r="F9999" i="1"/>
  <c r="G9998" i="1"/>
  <c r="F9998" i="1"/>
  <c r="G9997" i="1"/>
  <c r="F9997" i="1"/>
  <c r="G9996" i="1"/>
  <c r="F9996" i="1"/>
  <c r="G9995" i="1"/>
  <c r="F9995" i="1"/>
  <c r="G9994" i="1"/>
  <c r="F9994" i="1"/>
  <c r="G9993" i="1"/>
  <c r="F9993" i="1"/>
  <c r="G9992" i="1"/>
  <c r="F9992" i="1"/>
  <c r="G9991" i="1"/>
  <c r="F9991" i="1"/>
  <c r="G9990" i="1"/>
  <c r="F9990" i="1"/>
  <c r="G9989" i="1"/>
  <c r="F9989" i="1"/>
  <c r="G9988" i="1"/>
  <c r="F9988" i="1"/>
  <c r="G9987" i="1"/>
  <c r="F9987" i="1"/>
  <c r="G9986" i="1"/>
  <c r="F9986" i="1"/>
  <c r="G9985" i="1"/>
  <c r="F9985" i="1"/>
  <c r="G9984" i="1"/>
  <c r="F9984" i="1"/>
  <c r="G9983" i="1"/>
  <c r="F9983" i="1"/>
  <c r="G9982" i="1"/>
  <c r="F9982" i="1"/>
  <c r="G9981" i="1"/>
  <c r="F9981" i="1"/>
  <c r="G9980" i="1"/>
  <c r="F9980" i="1"/>
  <c r="G9979" i="1"/>
  <c r="F9979" i="1"/>
  <c r="G9978" i="1"/>
  <c r="F9978" i="1"/>
  <c r="G9977" i="1"/>
  <c r="F9977" i="1"/>
  <c r="G9976" i="1"/>
  <c r="F9976" i="1"/>
  <c r="G9975" i="1"/>
  <c r="F9975" i="1"/>
  <c r="G9974" i="1"/>
  <c r="F9974" i="1"/>
  <c r="G9973" i="1"/>
  <c r="F9973" i="1"/>
  <c r="G9972" i="1"/>
  <c r="F9972" i="1"/>
  <c r="G9971" i="1"/>
  <c r="F9971" i="1"/>
  <c r="G9970" i="1"/>
  <c r="F9970" i="1"/>
  <c r="G9969" i="1"/>
  <c r="F9969" i="1"/>
  <c r="G9968" i="1"/>
  <c r="F9968" i="1"/>
  <c r="G9967" i="1"/>
  <c r="F9967" i="1"/>
  <c r="G9966" i="1"/>
  <c r="F9966" i="1"/>
  <c r="G9965" i="1"/>
  <c r="F9965" i="1"/>
  <c r="G9964" i="1"/>
  <c r="F9964" i="1"/>
  <c r="G9963" i="1"/>
  <c r="F9963" i="1"/>
  <c r="G9962" i="1"/>
  <c r="F9962" i="1"/>
  <c r="G9961" i="1"/>
  <c r="F9961" i="1"/>
  <c r="G9960" i="1"/>
  <c r="F9960" i="1"/>
  <c r="G9959" i="1"/>
  <c r="F9959" i="1"/>
  <c r="G9958" i="1"/>
  <c r="F9958" i="1"/>
  <c r="G9957" i="1"/>
  <c r="F9957" i="1"/>
  <c r="G9956" i="1"/>
  <c r="F9956" i="1"/>
  <c r="G9955" i="1"/>
  <c r="F9955" i="1"/>
  <c r="G9954" i="1"/>
  <c r="F9954" i="1"/>
  <c r="G9953" i="1"/>
  <c r="F9953" i="1"/>
  <c r="G9952" i="1"/>
  <c r="F9952" i="1"/>
  <c r="G9951" i="1"/>
  <c r="F9951" i="1"/>
  <c r="G9950" i="1"/>
  <c r="F9950" i="1"/>
  <c r="G9949" i="1"/>
  <c r="F9949" i="1"/>
  <c r="G9948" i="1"/>
  <c r="F9948" i="1"/>
  <c r="G9947" i="1"/>
  <c r="F9947" i="1"/>
  <c r="G9946" i="1"/>
  <c r="F9946" i="1"/>
  <c r="G9945" i="1"/>
  <c r="F9945" i="1"/>
  <c r="G9944" i="1"/>
  <c r="F9944" i="1"/>
  <c r="G9943" i="1"/>
  <c r="F9943" i="1"/>
  <c r="G9942" i="1"/>
  <c r="F9942" i="1"/>
  <c r="G9941" i="1"/>
  <c r="F9941" i="1"/>
  <c r="G9940" i="1"/>
  <c r="F9940" i="1"/>
  <c r="G9939" i="1"/>
  <c r="F9939" i="1"/>
  <c r="G9938" i="1"/>
  <c r="F9938" i="1"/>
  <c r="G9937" i="1"/>
  <c r="F9937" i="1"/>
  <c r="G9936" i="1"/>
  <c r="F9936" i="1"/>
  <c r="G9935" i="1"/>
  <c r="F9935" i="1"/>
  <c r="G9934" i="1"/>
  <c r="F9934" i="1"/>
  <c r="G9933" i="1"/>
  <c r="F9933" i="1"/>
  <c r="G9932" i="1"/>
  <c r="F9932" i="1"/>
  <c r="G9931" i="1"/>
  <c r="F9931" i="1"/>
  <c r="G9930" i="1"/>
  <c r="F9930" i="1"/>
  <c r="G9929" i="1"/>
  <c r="F9929" i="1"/>
  <c r="G9928" i="1"/>
  <c r="F9928" i="1"/>
  <c r="G9927" i="1"/>
  <c r="F9927" i="1"/>
  <c r="G9926" i="1"/>
  <c r="F9926" i="1"/>
  <c r="G9925" i="1"/>
  <c r="F9925" i="1"/>
  <c r="G9924" i="1"/>
  <c r="F9924" i="1"/>
  <c r="G9923" i="1"/>
  <c r="F9923" i="1"/>
  <c r="G9922" i="1"/>
  <c r="F9922" i="1"/>
  <c r="G9921" i="1"/>
  <c r="F9921" i="1"/>
  <c r="G9920" i="1"/>
  <c r="F9920" i="1"/>
  <c r="G9919" i="1"/>
  <c r="F9919" i="1"/>
  <c r="G9918" i="1"/>
  <c r="F9918" i="1"/>
  <c r="G9917" i="1"/>
  <c r="F9917" i="1"/>
  <c r="G9916" i="1"/>
  <c r="F9916" i="1"/>
  <c r="G9915" i="1"/>
  <c r="F9915" i="1"/>
  <c r="G9914" i="1"/>
  <c r="F9914" i="1"/>
  <c r="G9913" i="1"/>
  <c r="F9913" i="1"/>
  <c r="G9912" i="1"/>
  <c r="F9912" i="1"/>
  <c r="G9911" i="1"/>
  <c r="F9911" i="1"/>
  <c r="G9910" i="1"/>
  <c r="F9910" i="1"/>
  <c r="G9909" i="1"/>
  <c r="F9909" i="1"/>
  <c r="G9908" i="1"/>
  <c r="F9908" i="1"/>
  <c r="G9907" i="1"/>
  <c r="F9907" i="1"/>
  <c r="G9906" i="1"/>
  <c r="F9906" i="1"/>
  <c r="G9905" i="1"/>
  <c r="F9905" i="1"/>
  <c r="G9904" i="1"/>
  <c r="F9904" i="1"/>
  <c r="G9903" i="1"/>
  <c r="F9903" i="1"/>
  <c r="G9902" i="1"/>
  <c r="F9902" i="1"/>
  <c r="G9901" i="1"/>
  <c r="F9901" i="1"/>
  <c r="G9900" i="1"/>
  <c r="F9900" i="1"/>
  <c r="G9899" i="1"/>
  <c r="F9899" i="1"/>
  <c r="G9898" i="1"/>
  <c r="F9898" i="1"/>
  <c r="G9897" i="1"/>
  <c r="F9897" i="1"/>
  <c r="G9896" i="1"/>
  <c r="F9896" i="1"/>
  <c r="G9895" i="1"/>
  <c r="F9895" i="1"/>
  <c r="G9894" i="1"/>
  <c r="F9894" i="1"/>
  <c r="G9893" i="1"/>
  <c r="F9893" i="1"/>
  <c r="G9892" i="1"/>
  <c r="F9892" i="1"/>
  <c r="G9891" i="1"/>
  <c r="F9891" i="1"/>
  <c r="G9890" i="1"/>
  <c r="F9890" i="1"/>
  <c r="G9889" i="1"/>
  <c r="F9889" i="1"/>
  <c r="G9888" i="1"/>
  <c r="F9888" i="1"/>
  <c r="G9887" i="1"/>
  <c r="F9887" i="1"/>
  <c r="G9886" i="1"/>
  <c r="F9886" i="1"/>
  <c r="G9885" i="1"/>
  <c r="F9885" i="1"/>
  <c r="G9884" i="1"/>
  <c r="F9884" i="1"/>
  <c r="G9883" i="1"/>
  <c r="F9883" i="1"/>
  <c r="G9882" i="1"/>
  <c r="F9882" i="1"/>
  <c r="G9881" i="1"/>
  <c r="F9881" i="1"/>
  <c r="G9880" i="1"/>
  <c r="F9880" i="1"/>
  <c r="G9879" i="1"/>
  <c r="F9879" i="1"/>
  <c r="G9878" i="1"/>
  <c r="F9878" i="1"/>
  <c r="G9877" i="1"/>
  <c r="F9877" i="1"/>
  <c r="G9876" i="1"/>
  <c r="F9876" i="1"/>
  <c r="G9875" i="1"/>
  <c r="F9875" i="1"/>
  <c r="G9874" i="1"/>
  <c r="F9874" i="1"/>
  <c r="G9873" i="1"/>
  <c r="F9873" i="1"/>
  <c r="G9872" i="1"/>
  <c r="F9872" i="1"/>
  <c r="G9871" i="1"/>
  <c r="F9871" i="1"/>
  <c r="G9870" i="1"/>
  <c r="F9870" i="1"/>
  <c r="G9869" i="1"/>
  <c r="F9869" i="1"/>
  <c r="G9868" i="1"/>
  <c r="F9868" i="1"/>
  <c r="G9867" i="1"/>
  <c r="F9867" i="1"/>
  <c r="G9866" i="1"/>
  <c r="F9866" i="1"/>
  <c r="G9865" i="1"/>
  <c r="F9865" i="1"/>
  <c r="G9864" i="1"/>
  <c r="F9864" i="1"/>
  <c r="G9863" i="1"/>
  <c r="F9863" i="1"/>
  <c r="G9862" i="1"/>
  <c r="F9862" i="1"/>
  <c r="G9861" i="1"/>
  <c r="F9861" i="1"/>
  <c r="G9860" i="1"/>
  <c r="F9860" i="1"/>
  <c r="G9859" i="1"/>
  <c r="F9859" i="1"/>
  <c r="G9858" i="1"/>
  <c r="F9858" i="1"/>
  <c r="G9857" i="1"/>
  <c r="F9857" i="1"/>
  <c r="G9856" i="1"/>
  <c r="F9856" i="1"/>
  <c r="G9855" i="1"/>
  <c r="F9855" i="1"/>
  <c r="G9854" i="1"/>
  <c r="F9854" i="1"/>
  <c r="G9853" i="1"/>
  <c r="F9853" i="1"/>
  <c r="G9852" i="1"/>
  <c r="F9852" i="1"/>
  <c r="G9851" i="1"/>
  <c r="F9851" i="1"/>
  <c r="G9850" i="1"/>
  <c r="F9850" i="1"/>
  <c r="G9849" i="1"/>
  <c r="F9849" i="1"/>
  <c r="G9848" i="1"/>
  <c r="F9848" i="1"/>
  <c r="G9847" i="1"/>
  <c r="F9847" i="1"/>
  <c r="G9846" i="1"/>
  <c r="F9846" i="1"/>
  <c r="G9845" i="1"/>
  <c r="F9845" i="1"/>
  <c r="G9844" i="1"/>
  <c r="F9844" i="1"/>
  <c r="G9843" i="1"/>
  <c r="F9843" i="1"/>
  <c r="G9842" i="1"/>
  <c r="F9842" i="1"/>
  <c r="G9841" i="1"/>
  <c r="F9841" i="1"/>
  <c r="G9840" i="1"/>
  <c r="F9840" i="1"/>
  <c r="G9839" i="1"/>
  <c r="F9839" i="1"/>
  <c r="G9838" i="1"/>
  <c r="F9838" i="1"/>
  <c r="G9837" i="1"/>
  <c r="F9837" i="1"/>
  <c r="G9836" i="1"/>
  <c r="F9836" i="1"/>
  <c r="G9835" i="1"/>
  <c r="F9835" i="1"/>
  <c r="G9834" i="1"/>
  <c r="F9834" i="1"/>
  <c r="G9833" i="1"/>
  <c r="F9833" i="1"/>
  <c r="G9832" i="1"/>
  <c r="F9832" i="1"/>
  <c r="G9831" i="1"/>
  <c r="F9831" i="1"/>
  <c r="G9830" i="1"/>
  <c r="F9830" i="1"/>
  <c r="G9829" i="1"/>
  <c r="F9829" i="1"/>
  <c r="G9828" i="1"/>
  <c r="F9828" i="1"/>
  <c r="G9827" i="1"/>
  <c r="F9827" i="1"/>
  <c r="G9826" i="1"/>
  <c r="F9826" i="1"/>
  <c r="G9825" i="1"/>
  <c r="F9825" i="1"/>
  <c r="G9824" i="1"/>
  <c r="F9824" i="1"/>
  <c r="G9823" i="1"/>
  <c r="F9823" i="1"/>
  <c r="G9822" i="1"/>
  <c r="F9822" i="1"/>
  <c r="G9821" i="1"/>
  <c r="F9821" i="1"/>
  <c r="G9820" i="1"/>
  <c r="F9820" i="1"/>
  <c r="G9819" i="1"/>
  <c r="F9819" i="1"/>
  <c r="G9818" i="1"/>
  <c r="F9818" i="1"/>
  <c r="G9817" i="1"/>
  <c r="F9817" i="1"/>
  <c r="G9816" i="1"/>
  <c r="F9816" i="1"/>
  <c r="G9815" i="1"/>
  <c r="F9815" i="1"/>
  <c r="G9814" i="1"/>
  <c r="F9814" i="1"/>
  <c r="G9813" i="1"/>
  <c r="F9813" i="1"/>
  <c r="G9812" i="1"/>
  <c r="F9812" i="1"/>
  <c r="G9811" i="1"/>
  <c r="F9811" i="1"/>
  <c r="G9810" i="1"/>
  <c r="F9810" i="1"/>
  <c r="G9809" i="1"/>
  <c r="F9809" i="1"/>
  <c r="G9808" i="1"/>
  <c r="F9808" i="1"/>
  <c r="G9807" i="1"/>
  <c r="F9807" i="1"/>
  <c r="G9806" i="1"/>
  <c r="F9806" i="1"/>
  <c r="G9805" i="1"/>
  <c r="F9805" i="1"/>
  <c r="G9804" i="1"/>
  <c r="F9804" i="1"/>
  <c r="G9803" i="1"/>
  <c r="F9803" i="1"/>
  <c r="G9802" i="1"/>
  <c r="F9802" i="1"/>
  <c r="G9801" i="1"/>
  <c r="F9801" i="1"/>
  <c r="G9800" i="1"/>
  <c r="F9800" i="1"/>
  <c r="G9799" i="1"/>
  <c r="F9799" i="1"/>
  <c r="G9798" i="1"/>
  <c r="F9798" i="1"/>
  <c r="G9797" i="1"/>
  <c r="F9797" i="1"/>
  <c r="G9796" i="1"/>
  <c r="F9796" i="1"/>
  <c r="G9795" i="1"/>
  <c r="F9795" i="1"/>
  <c r="G9794" i="1"/>
  <c r="F9794" i="1"/>
  <c r="G9793" i="1"/>
  <c r="F9793" i="1"/>
  <c r="G9792" i="1"/>
  <c r="F9792" i="1"/>
  <c r="G9791" i="1"/>
  <c r="F9791" i="1"/>
  <c r="G9790" i="1"/>
  <c r="F9790" i="1"/>
  <c r="G9789" i="1"/>
  <c r="F9789" i="1"/>
  <c r="G9788" i="1"/>
  <c r="F9788" i="1"/>
  <c r="G9787" i="1"/>
  <c r="F9787" i="1"/>
  <c r="G9786" i="1"/>
  <c r="F9786" i="1"/>
  <c r="G9785" i="1"/>
  <c r="F9785" i="1"/>
  <c r="G9784" i="1"/>
  <c r="F9784" i="1"/>
  <c r="G9783" i="1"/>
  <c r="F9783" i="1"/>
  <c r="G9782" i="1"/>
  <c r="F9782" i="1"/>
  <c r="G9781" i="1"/>
  <c r="F9781" i="1"/>
  <c r="G9780" i="1"/>
  <c r="F9780" i="1"/>
  <c r="G9779" i="1"/>
  <c r="F9779" i="1"/>
  <c r="G9778" i="1"/>
  <c r="F9778" i="1"/>
  <c r="G9777" i="1"/>
  <c r="F9777" i="1"/>
  <c r="G9776" i="1"/>
  <c r="F9776" i="1"/>
  <c r="G9775" i="1"/>
  <c r="F9775" i="1"/>
  <c r="G9774" i="1"/>
  <c r="F9774" i="1"/>
  <c r="G9773" i="1"/>
  <c r="F9773" i="1"/>
  <c r="G9772" i="1"/>
  <c r="F9772" i="1"/>
  <c r="G9771" i="1"/>
  <c r="F9771" i="1"/>
  <c r="G9770" i="1"/>
  <c r="F9770" i="1"/>
  <c r="G9769" i="1"/>
  <c r="F9769" i="1"/>
  <c r="G9768" i="1"/>
  <c r="F9768" i="1"/>
  <c r="G9767" i="1"/>
  <c r="F9767" i="1"/>
  <c r="G9766" i="1"/>
  <c r="F9766" i="1"/>
  <c r="G9765" i="1"/>
  <c r="F9765" i="1"/>
  <c r="G9764" i="1"/>
  <c r="F9764" i="1"/>
  <c r="G9763" i="1"/>
  <c r="F9763" i="1"/>
  <c r="G9762" i="1"/>
  <c r="F9762" i="1"/>
  <c r="G9761" i="1"/>
  <c r="F9761" i="1"/>
  <c r="G9760" i="1"/>
  <c r="F9760" i="1"/>
  <c r="G9759" i="1"/>
  <c r="F9759" i="1"/>
  <c r="G9758" i="1"/>
  <c r="F9758" i="1"/>
  <c r="G9757" i="1"/>
  <c r="F9757" i="1"/>
  <c r="G9756" i="1"/>
  <c r="F9756" i="1"/>
  <c r="G9755" i="1"/>
  <c r="F9755" i="1"/>
  <c r="G9754" i="1"/>
  <c r="F9754" i="1"/>
  <c r="G9753" i="1"/>
  <c r="F9753" i="1"/>
  <c r="G9752" i="1"/>
  <c r="F9752" i="1"/>
  <c r="G9751" i="1"/>
  <c r="F9751" i="1"/>
  <c r="G9750" i="1"/>
  <c r="F9750" i="1"/>
  <c r="G9749" i="1"/>
  <c r="F9749" i="1"/>
  <c r="G9748" i="1"/>
  <c r="F9748" i="1"/>
  <c r="G9747" i="1"/>
  <c r="F9747" i="1"/>
  <c r="G9746" i="1"/>
  <c r="F9746" i="1"/>
  <c r="G9745" i="1"/>
  <c r="F9745" i="1"/>
  <c r="G9744" i="1"/>
  <c r="F9744" i="1"/>
  <c r="G9743" i="1"/>
  <c r="F9743" i="1"/>
  <c r="G9742" i="1"/>
  <c r="F9742" i="1"/>
  <c r="G9741" i="1"/>
  <c r="F9741" i="1"/>
  <c r="G9740" i="1"/>
  <c r="F9740" i="1"/>
  <c r="G9739" i="1"/>
  <c r="F9739" i="1"/>
  <c r="G9738" i="1"/>
  <c r="F9738" i="1"/>
  <c r="G9737" i="1"/>
  <c r="F9737" i="1"/>
  <c r="G9736" i="1"/>
  <c r="F9736" i="1"/>
  <c r="G9735" i="1"/>
  <c r="F9735" i="1"/>
  <c r="G9734" i="1"/>
  <c r="F9734" i="1"/>
  <c r="G9733" i="1"/>
  <c r="F9733" i="1"/>
  <c r="G9732" i="1"/>
  <c r="F9732" i="1"/>
  <c r="G9731" i="1"/>
  <c r="F9731" i="1"/>
  <c r="G9730" i="1"/>
  <c r="F9730" i="1"/>
  <c r="G9729" i="1"/>
  <c r="F9729" i="1"/>
  <c r="G9728" i="1"/>
  <c r="F9728" i="1"/>
  <c r="G9727" i="1"/>
  <c r="F9727" i="1"/>
  <c r="G9726" i="1"/>
  <c r="F9726" i="1"/>
  <c r="G9725" i="1"/>
  <c r="F9725" i="1"/>
  <c r="G9724" i="1"/>
  <c r="F9724" i="1"/>
  <c r="G9723" i="1"/>
  <c r="F9723" i="1"/>
  <c r="G9722" i="1"/>
  <c r="F9722" i="1"/>
  <c r="G9721" i="1"/>
  <c r="F9721" i="1"/>
  <c r="G9720" i="1"/>
  <c r="F9720" i="1"/>
  <c r="G9719" i="1"/>
  <c r="F9719" i="1"/>
  <c r="G9718" i="1"/>
  <c r="F9718" i="1"/>
  <c r="G9717" i="1"/>
  <c r="F9717" i="1"/>
  <c r="G9716" i="1"/>
  <c r="F9716" i="1"/>
  <c r="G9715" i="1"/>
  <c r="F9715" i="1"/>
  <c r="G9714" i="1"/>
  <c r="F9714" i="1"/>
  <c r="G9713" i="1"/>
  <c r="F9713" i="1"/>
  <c r="G9712" i="1"/>
  <c r="F9712" i="1"/>
  <c r="G9711" i="1"/>
  <c r="F9711" i="1"/>
  <c r="G9710" i="1"/>
  <c r="F9710" i="1"/>
  <c r="G9709" i="1"/>
  <c r="F9709" i="1"/>
  <c r="G9708" i="1"/>
  <c r="F9708" i="1"/>
  <c r="G9707" i="1"/>
  <c r="F9707" i="1"/>
  <c r="G9706" i="1"/>
  <c r="F9706" i="1"/>
  <c r="G9705" i="1"/>
  <c r="F9705" i="1"/>
  <c r="G9704" i="1"/>
  <c r="F9704" i="1"/>
  <c r="G9703" i="1"/>
  <c r="F9703" i="1"/>
  <c r="G9702" i="1"/>
  <c r="F9702" i="1"/>
  <c r="G9701" i="1"/>
  <c r="F9701" i="1"/>
  <c r="G9700" i="1"/>
  <c r="F9700" i="1"/>
  <c r="G9699" i="1"/>
  <c r="F9699" i="1"/>
  <c r="G9698" i="1"/>
  <c r="F9698" i="1"/>
  <c r="G9697" i="1"/>
  <c r="F9697" i="1"/>
  <c r="G9696" i="1"/>
  <c r="F9696" i="1"/>
  <c r="G9695" i="1"/>
  <c r="F9695" i="1"/>
  <c r="G9694" i="1"/>
  <c r="F9694" i="1"/>
  <c r="G9693" i="1"/>
  <c r="F9693" i="1"/>
  <c r="G9692" i="1"/>
  <c r="F9692" i="1"/>
  <c r="G9691" i="1"/>
  <c r="F9691" i="1"/>
  <c r="G9690" i="1"/>
  <c r="F9690" i="1"/>
  <c r="G9689" i="1"/>
  <c r="F9689" i="1"/>
  <c r="G9688" i="1"/>
  <c r="F9688" i="1"/>
  <c r="G9687" i="1"/>
  <c r="F9687" i="1"/>
  <c r="G9686" i="1"/>
  <c r="F9686" i="1"/>
  <c r="G9685" i="1"/>
  <c r="F9685" i="1"/>
  <c r="G9684" i="1"/>
  <c r="F9684" i="1"/>
  <c r="G9683" i="1"/>
  <c r="F9683" i="1"/>
  <c r="G9682" i="1"/>
  <c r="F9682" i="1"/>
  <c r="G9681" i="1"/>
  <c r="F9681" i="1"/>
  <c r="G9680" i="1"/>
  <c r="F9680" i="1"/>
  <c r="G9679" i="1"/>
  <c r="F9679" i="1"/>
  <c r="G9678" i="1"/>
  <c r="F9678" i="1"/>
  <c r="G9677" i="1"/>
  <c r="F9677" i="1"/>
  <c r="G9676" i="1"/>
  <c r="F9676" i="1"/>
  <c r="G9675" i="1"/>
  <c r="F9675" i="1"/>
  <c r="G9674" i="1"/>
  <c r="F9674" i="1"/>
  <c r="G9673" i="1"/>
  <c r="F9673" i="1"/>
  <c r="G9672" i="1"/>
  <c r="F9672" i="1"/>
  <c r="G9671" i="1"/>
  <c r="F9671" i="1"/>
  <c r="G9670" i="1"/>
  <c r="F9670" i="1"/>
  <c r="G9669" i="1"/>
  <c r="F9669" i="1"/>
  <c r="G9668" i="1"/>
  <c r="F9668" i="1"/>
  <c r="G9667" i="1"/>
  <c r="F9667" i="1"/>
  <c r="G9666" i="1"/>
  <c r="F9666" i="1"/>
  <c r="G9665" i="1"/>
  <c r="F9665" i="1"/>
  <c r="G9664" i="1"/>
  <c r="F9664" i="1"/>
  <c r="G9663" i="1"/>
  <c r="F9663" i="1"/>
  <c r="G9662" i="1"/>
  <c r="F9662" i="1"/>
  <c r="G9661" i="1"/>
  <c r="F9661" i="1"/>
  <c r="G9660" i="1"/>
  <c r="F9660" i="1"/>
  <c r="G9659" i="1"/>
  <c r="F9659" i="1"/>
  <c r="G9658" i="1"/>
  <c r="F9658" i="1"/>
  <c r="G9657" i="1"/>
  <c r="F9657" i="1"/>
  <c r="G9656" i="1"/>
  <c r="F9656" i="1"/>
  <c r="G9655" i="1"/>
  <c r="F9655" i="1"/>
  <c r="G9654" i="1"/>
  <c r="F9654" i="1"/>
  <c r="G9653" i="1"/>
  <c r="F9653" i="1"/>
  <c r="G9652" i="1"/>
  <c r="F9652" i="1"/>
  <c r="G9651" i="1"/>
  <c r="F9651" i="1"/>
  <c r="G9650" i="1"/>
  <c r="F9650" i="1"/>
  <c r="G9649" i="1"/>
  <c r="F9649" i="1"/>
  <c r="G9648" i="1"/>
  <c r="F9648" i="1"/>
  <c r="G9647" i="1"/>
  <c r="F9647" i="1"/>
  <c r="G9646" i="1"/>
  <c r="F9646" i="1"/>
  <c r="G9645" i="1"/>
  <c r="F9645" i="1"/>
  <c r="G9644" i="1"/>
  <c r="F9644" i="1"/>
  <c r="G9643" i="1"/>
  <c r="F9643" i="1"/>
  <c r="G9642" i="1"/>
  <c r="F9642" i="1"/>
  <c r="G9641" i="1"/>
  <c r="F9641" i="1"/>
  <c r="G9640" i="1"/>
  <c r="F9640" i="1"/>
  <c r="G9639" i="1"/>
  <c r="F9639" i="1"/>
  <c r="G9638" i="1"/>
  <c r="F9638" i="1"/>
  <c r="G9637" i="1"/>
  <c r="F9637" i="1"/>
  <c r="G9636" i="1"/>
  <c r="F9636" i="1"/>
  <c r="G9635" i="1"/>
  <c r="F9635" i="1"/>
  <c r="G9634" i="1"/>
  <c r="F9634" i="1"/>
  <c r="G9633" i="1"/>
  <c r="F9633" i="1"/>
  <c r="G9632" i="1"/>
  <c r="F9632" i="1"/>
  <c r="G9631" i="1"/>
  <c r="F9631" i="1"/>
  <c r="G9630" i="1"/>
  <c r="F9630" i="1"/>
  <c r="G9629" i="1"/>
  <c r="F9629" i="1"/>
  <c r="G9628" i="1"/>
  <c r="F9628" i="1"/>
  <c r="G9627" i="1"/>
  <c r="F9627" i="1"/>
  <c r="G9626" i="1"/>
  <c r="F9626" i="1"/>
  <c r="G9625" i="1"/>
  <c r="F9625" i="1"/>
  <c r="G9624" i="1"/>
  <c r="F9624" i="1"/>
  <c r="G9623" i="1"/>
  <c r="F9623" i="1"/>
  <c r="G9622" i="1"/>
  <c r="F9622" i="1"/>
  <c r="G9621" i="1"/>
  <c r="F9621" i="1"/>
  <c r="G9620" i="1"/>
  <c r="F9620" i="1"/>
  <c r="G9619" i="1"/>
  <c r="F9619" i="1"/>
  <c r="G9618" i="1"/>
  <c r="F9618" i="1"/>
  <c r="G9617" i="1"/>
  <c r="F9617" i="1"/>
  <c r="G9616" i="1"/>
  <c r="F9616" i="1"/>
  <c r="G9615" i="1"/>
  <c r="F9615" i="1"/>
  <c r="G9614" i="1"/>
  <c r="F9614" i="1"/>
  <c r="G9613" i="1"/>
  <c r="F9613" i="1"/>
  <c r="G9612" i="1"/>
  <c r="F9612" i="1"/>
  <c r="G9611" i="1"/>
  <c r="F9611" i="1"/>
  <c r="G9610" i="1"/>
  <c r="F9610" i="1"/>
  <c r="G9609" i="1"/>
  <c r="F9609" i="1"/>
  <c r="G9608" i="1"/>
  <c r="F9608" i="1"/>
  <c r="G9607" i="1"/>
  <c r="F9607" i="1"/>
  <c r="G9606" i="1"/>
  <c r="F9606" i="1"/>
  <c r="G9605" i="1"/>
  <c r="F9605" i="1"/>
  <c r="G9604" i="1"/>
  <c r="F9604" i="1"/>
  <c r="G9603" i="1"/>
  <c r="F9603" i="1"/>
  <c r="G9602" i="1"/>
  <c r="F9602" i="1"/>
  <c r="G9601" i="1"/>
  <c r="F9601" i="1"/>
  <c r="G9600" i="1"/>
  <c r="F9600" i="1"/>
  <c r="G9599" i="1"/>
  <c r="F9599" i="1"/>
  <c r="G9598" i="1"/>
  <c r="F9598" i="1"/>
  <c r="G9597" i="1"/>
  <c r="F9597" i="1"/>
  <c r="G9596" i="1"/>
  <c r="F9596" i="1"/>
  <c r="G9595" i="1"/>
  <c r="F9595" i="1"/>
  <c r="G9594" i="1"/>
  <c r="F9594" i="1"/>
  <c r="G9593" i="1"/>
  <c r="F9593" i="1"/>
  <c r="G9592" i="1"/>
  <c r="F9592" i="1"/>
  <c r="G9591" i="1"/>
  <c r="F9591" i="1"/>
  <c r="G9590" i="1"/>
  <c r="F9590" i="1"/>
  <c r="G9589" i="1"/>
  <c r="F9589" i="1"/>
  <c r="G9588" i="1"/>
  <c r="F9588" i="1"/>
  <c r="G9587" i="1"/>
  <c r="F9587" i="1"/>
  <c r="G9586" i="1"/>
  <c r="F9586" i="1"/>
  <c r="G9585" i="1"/>
  <c r="F9585" i="1"/>
  <c r="G9584" i="1"/>
  <c r="F9584" i="1"/>
  <c r="G9583" i="1"/>
  <c r="F9583" i="1"/>
  <c r="G9582" i="1"/>
  <c r="F9582" i="1"/>
  <c r="G9581" i="1"/>
  <c r="F9581" i="1"/>
  <c r="G9580" i="1"/>
  <c r="F9580" i="1"/>
  <c r="G9579" i="1"/>
  <c r="F9579" i="1"/>
  <c r="G9578" i="1"/>
  <c r="F9578" i="1"/>
  <c r="G9577" i="1"/>
  <c r="F9577" i="1"/>
  <c r="G9576" i="1"/>
  <c r="F9576" i="1"/>
  <c r="G9575" i="1"/>
  <c r="F9575" i="1"/>
  <c r="G9574" i="1"/>
  <c r="F9574" i="1"/>
  <c r="G9573" i="1"/>
  <c r="F9573" i="1"/>
  <c r="G9572" i="1"/>
  <c r="F9572" i="1"/>
  <c r="G9571" i="1"/>
  <c r="F9571" i="1"/>
  <c r="G9570" i="1"/>
  <c r="F9570" i="1"/>
  <c r="G9569" i="1"/>
  <c r="F9569" i="1"/>
  <c r="G9568" i="1"/>
  <c r="F9568" i="1"/>
  <c r="G9567" i="1"/>
  <c r="F9567" i="1"/>
  <c r="G9566" i="1"/>
  <c r="F9566" i="1"/>
  <c r="G9565" i="1"/>
  <c r="F9565" i="1"/>
  <c r="G9564" i="1"/>
  <c r="F9564" i="1"/>
  <c r="G9563" i="1"/>
  <c r="F9563" i="1"/>
  <c r="G9562" i="1"/>
  <c r="F9562" i="1"/>
  <c r="G9561" i="1"/>
  <c r="F9561" i="1"/>
  <c r="G9560" i="1"/>
  <c r="F9560" i="1"/>
  <c r="G9559" i="1"/>
  <c r="F9559" i="1"/>
  <c r="G9558" i="1"/>
  <c r="F9558" i="1"/>
  <c r="G9557" i="1"/>
  <c r="F9557" i="1"/>
  <c r="G9556" i="1"/>
  <c r="F9556" i="1"/>
  <c r="G9555" i="1"/>
  <c r="F9555" i="1"/>
  <c r="G9554" i="1"/>
  <c r="F9554" i="1"/>
  <c r="G9553" i="1"/>
  <c r="F9553" i="1"/>
  <c r="G9552" i="1"/>
  <c r="F9552" i="1"/>
  <c r="G9551" i="1"/>
  <c r="F9551" i="1"/>
  <c r="G9550" i="1"/>
  <c r="F9550" i="1"/>
  <c r="G9549" i="1"/>
  <c r="F9549" i="1"/>
  <c r="G9548" i="1"/>
  <c r="F9548" i="1"/>
  <c r="G9547" i="1"/>
  <c r="F9547" i="1"/>
  <c r="G9546" i="1"/>
  <c r="F9546" i="1"/>
  <c r="G9545" i="1"/>
  <c r="F9545" i="1"/>
  <c r="G9544" i="1"/>
  <c r="F9544" i="1"/>
  <c r="G9543" i="1"/>
  <c r="F9543" i="1"/>
  <c r="G9542" i="1"/>
  <c r="F9542" i="1"/>
  <c r="G9541" i="1"/>
  <c r="F9541" i="1"/>
  <c r="G9540" i="1"/>
  <c r="F9540" i="1"/>
  <c r="G9539" i="1"/>
  <c r="F9539" i="1"/>
  <c r="G9538" i="1"/>
  <c r="F9538" i="1"/>
  <c r="G9537" i="1"/>
  <c r="F9537" i="1"/>
  <c r="G9536" i="1"/>
  <c r="F9536" i="1"/>
  <c r="G9535" i="1"/>
  <c r="F9535" i="1"/>
  <c r="G9534" i="1"/>
  <c r="F9534" i="1"/>
  <c r="G9533" i="1"/>
  <c r="F9533" i="1"/>
  <c r="G9532" i="1"/>
  <c r="F9532" i="1"/>
  <c r="G9531" i="1"/>
  <c r="F9531" i="1"/>
  <c r="G9530" i="1"/>
  <c r="F9530" i="1"/>
  <c r="G9529" i="1"/>
  <c r="F9529" i="1"/>
  <c r="G9528" i="1"/>
  <c r="F9528" i="1"/>
  <c r="G9527" i="1"/>
  <c r="F9527" i="1"/>
  <c r="G9526" i="1"/>
  <c r="F9526" i="1"/>
  <c r="G9525" i="1"/>
  <c r="F9525" i="1"/>
  <c r="G9524" i="1"/>
  <c r="F9524" i="1"/>
  <c r="G9523" i="1"/>
  <c r="F9523" i="1"/>
  <c r="G9522" i="1"/>
  <c r="F9522" i="1"/>
  <c r="G9521" i="1"/>
  <c r="F9521" i="1"/>
  <c r="G9520" i="1"/>
  <c r="F9520" i="1"/>
  <c r="G9519" i="1"/>
  <c r="F9519" i="1"/>
  <c r="G9518" i="1"/>
  <c r="F9518" i="1"/>
  <c r="G9517" i="1"/>
  <c r="F9517" i="1"/>
  <c r="G9516" i="1"/>
  <c r="F9516" i="1"/>
  <c r="G9515" i="1"/>
  <c r="F9515" i="1"/>
  <c r="G9514" i="1"/>
  <c r="F9514" i="1"/>
  <c r="G9513" i="1"/>
  <c r="F9513" i="1"/>
  <c r="G9512" i="1"/>
  <c r="F9512" i="1"/>
  <c r="G9511" i="1"/>
  <c r="F9511" i="1"/>
  <c r="G9510" i="1"/>
  <c r="F9510" i="1"/>
  <c r="G9509" i="1"/>
  <c r="F9509" i="1"/>
  <c r="G9508" i="1"/>
  <c r="F9508" i="1"/>
  <c r="G9507" i="1"/>
  <c r="F9507" i="1"/>
  <c r="G9506" i="1"/>
  <c r="F9506" i="1"/>
  <c r="G9505" i="1"/>
  <c r="F9505" i="1"/>
  <c r="G9504" i="1"/>
  <c r="F9504" i="1"/>
  <c r="G9503" i="1"/>
  <c r="F9503" i="1"/>
  <c r="G9502" i="1"/>
  <c r="F9502" i="1"/>
  <c r="G9501" i="1"/>
  <c r="F9501" i="1"/>
  <c r="G9500" i="1"/>
  <c r="F9500" i="1"/>
  <c r="G9499" i="1"/>
  <c r="F9499" i="1"/>
  <c r="G9498" i="1"/>
  <c r="F9498" i="1"/>
  <c r="G9497" i="1"/>
  <c r="F9497" i="1"/>
  <c r="G9496" i="1"/>
  <c r="F9496" i="1"/>
  <c r="G9495" i="1"/>
  <c r="F9495" i="1"/>
  <c r="G9494" i="1"/>
  <c r="F9494" i="1"/>
  <c r="G9493" i="1"/>
  <c r="F9493" i="1"/>
  <c r="G9492" i="1"/>
  <c r="F9492" i="1"/>
  <c r="G9491" i="1"/>
  <c r="F9491" i="1"/>
  <c r="G9490" i="1"/>
  <c r="F9490" i="1"/>
  <c r="G9489" i="1"/>
  <c r="F9489" i="1"/>
  <c r="G9488" i="1"/>
  <c r="F9488" i="1"/>
  <c r="G9487" i="1"/>
  <c r="F9487" i="1"/>
  <c r="G9486" i="1"/>
  <c r="F9486" i="1"/>
  <c r="G9485" i="1"/>
  <c r="F9485" i="1"/>
  <c r="G9484" i="1"/>
  <c r="F9484" i="1"/>
  <c r="G9483" i="1"/>
  <c r="F9483" i="1"/>
  <c r="G9482" i="1"/>
  <c r="F9482" i="1"/>
  <c r="G9481" i="1"/>
  <c r="F9481" i="1"/>
  <c r="G9480" i="1"/>
  <c r="F9480" i="1"/>
  <c r="G9479" i="1"/>
  <c r="F9479" i="1"/>
  <c r="G9478" i="1"/>
  <c r="F9478" i="1"/>
  <c r="G9477" i="1"/>
  <c r="F9477" i="1"/>
  <c r="G9476" i="1"/>
  <c r="F9476" i="1"/>
  <c r="G9475" i="1"/>
  <c r="F9475" i="1"/>
  <c r="G9474" i="1"/>
  <c r="F9474" i="1"/>
  <c r="G9473" i="1"/>
  <c r="F9473" i="1"/>
  <c r="G9472" i="1"/>
  <c r="F9472" i="1"/>
  <c r="G9471" i="1"/>
  <c r="F9471" i="1"/>
  <c r="G9470" i="1"/>
  <c r="F9470" i="1"/>
  <c r="G9469" i="1"/>
  <c r="F9469" i="1"/>
  <c r="G9468" i="1"/>
  <c r="F9468" i="1"/>
  <c r="G9467" i="1"/>
  <c r="F9467" i="1"/>
  <c r="G9466" i="1"/>
  <c r="F9466" i="1"/>
  <c r="G9465" i="1"/>
  <c r="F9465" i="1"/>
  <c r="G9464" i="1"/>
  <c r="F9464" i="1"/>
  <c r="G9463" i="1"/>
  <c r="F9463" i="1"/>
  <c r="G9462" i="1"/>
  <c r="F9462" i="1"/>
  <c r="G9461" i="1"/>
  <c r="F9461" i="1"/>
  <c r="G9460" i="1"/>
  <c r="F9460" i="1"/>
  <c r="G9459" i="1"/>
  <c r="F9459" i="1"/>
  <c r="G9458" i="1"/>
  <c r="F9458" i="1"/>
  <c r="G9457" i="1"/>
  <c r="F9457" i="1"/>
  <c r="G9456" i="1"/>
  <c r="F9456" i="1"/>
  <c r="G9455" i="1"/>
  <c r="F9455" i="1"/>
  <c r="G9454" i="1"/>
  <c r="F9454" i="1"/>
  <c r="G9453" i="1"/>
  <c r="F9453" i="1"/>
  <c r="G9452" i="1"/>
  <c r="F9452" i="1"/>
  <c r="G9451" i="1"/>
  <c r="F9451" i="1"/>
  <c r="G9450" i="1"/>
  <c r="F9450" i="1"/>
  <c r="G9449" i="1"/>
  <c r="F9449" i="1"/>
  <c r="G9448" i="1"/>
  <c r="F9448" i="1"/>
  <c r="G9447" i="1"/>
  <c r="F9447" i="1"/>
  <c r="G9446" i="1"/>
  <c r="F9446" i="1"/>
  <c r="G9445" i="1"/>
  <c r="F9445" i="1"/>
  <c r="G9444" i="1"/>
  <c r="F9444" i="1"/>
  <c r="G9443" i="1"/>
  <c r="F9443" i="1"/>
  <c r="G9442" i="1"/>
  <c r="F9442" i="1"/>
  <c r="G9441" i="1"/>
  <c r="F9441" i="1"/>
  <c r="G9440" i="1"/>
  <c r="F9440" i="1"/>
  <c r="G9439" i="1"/>
  <c r="F9439" i="1"/>
  <c r="G9438" i="1"/>
  <c r="F9438" i="1"/>
  <c r="G9437" i="1"/>
  <c r="F9437" i="1"/>
  <c r="G9436" i="1"/>
  <c r="F9436" i="1"/>
  <c r="G9435" i="1"/>
  <c r="F9435" i="1"/>
  <c r="G9434" i="1"/>
  <c r="F9434" i="1"/>
  <c r="G9433" i="1"/>
  <c r="F9433" i="1"/>
  <c r="G9432" i="1"/>
  <c r="F9432" i="1"/>
  <c r="G9431" i="1"/>
  <c r="F9431" i="1"/>
  <c r="G9430" i="1"/>
  <c r="F9430" i="1"/>
  <c r="G9429" i="1"/>
  <c r="F9429" i="1"/>
  <c r="G9428" i="1"/>
  <c r="F9428" i="1"/>
  <c r="G9427" i="1"/>
  <c r="F9427" i="1"/>
  <c r="G9426" i="1"/>
  <c r="F9426" i="1"/>
  <c r="G9425" i="1"/>
  <c r="F9425" i="1"/>
  <c r="G9424" i="1"/>
  <c r="F9424" i="1"/>
  <c r="G9423" i="1"/>
  <c r="F9423" i="1"/>
  <c r="G9422" i="1"/>
  <c r="F9422" i="1"/>
  <c r="G9421" i="1"/>
  <c r="F9421" i="1"/>
  <c r="G9420" i="1"/>
  <c r="F9420" i="1"/>
  <c r="G9419" i="1"/>
  <c r="F9419" i="1"/>
  <c r="G9418" i="1"/>
  <c r="F9418" i="1"/>
  <c r="G9417" i="1"/>
  <c r="F9417" i="1"/>
  <c r="G9416" i="1"/>
  <c r="F9416" i="1"/>
  <c r="G9415" i="1"/>
  <c r="F9415" i="1"/>
  <c r="G9414" i="1"/>
  <c r="F9414" i="1"/>
  <c r="G9413" i="1"/>
  <c r="F9413" i="1"/>
  <c r="G9412" i="1"/>
  <c r="F9412" i="1"/>
  <c r="G9411" i="1"/>
  <c r="F9411" i="1"/>
  <c r="G9410" i="1"/>
  <c r="F9410" i="1"/>
  <c r="G9409" i="1"/>
  <c r="F9409" i="1"/>
  <c r="G9408" i="1"/>
  <c r="F9408" i="1"/>
  <c r="G9407" i="1"/>
  <c r="F9407" i="1"/>
  <c r="G9406" i="1"/>
  <c r="F9406" i="1"/>
  <c r="G9405" i="1"/>
  <c r="F9405" i="1"/>
  <c r="G9404" i="1"/>
  <c r="F9404" i="1"/>
  <c r="G9403" i="1"/>
  <c r="F9403" i="1"/>
  <c r="G9402" i="1"/>
  <c r="F9402" i="1"/>
  <c r="G9401" i="1"/>
  <c r="F9401" i="1"/>
  <c r="G9400" i="1"/>
  <c r="F9400" i="1"/>
  <c r="G9399" i="1"/>
  <c r="F9399" i="1"/>
  <c r="G9398" i="1"/>
  <c r="F9398" i="1"/>
  <c r="G9397" i="1"/>
  <c r="F9397" i="1"/>
  <c r="G9396" i="1"/>
  <c r="F9396" i="1"/>
  <c r="G9395" i="1"/>
  <c r="F9395" i="1"/>
  <c r="G9394" i="1"/>
  <c r="F9394" i="1"/>
  <c r="G9393" i="1"/>
  <c r="F9393" i="1"/>
  <c r="G9392" i="1"/>
  <c r="F9392" i="1"/>
  <c r="G9391" i="1"/>
  <c r="F9391" i="1"/>
  <c r="G9390" i="1"/>
  <c r="F9390" i="1"/>
  <c r="G9389" i="1"/>
  <c r="F9389" i="1"/>
  <c r="G9388" i="1"/>
  <c r="F9388" i="1"/>
  <c r="G9387" i="1"/>
  <c r="F9387" i="1"/>
  <c r="G9386" i="1"/>
  <c r="F9386" i="1"/>
  <c r="G9385" i="1"/>
  <c r="F9385" i="1"/>
  <c r="G9384" i="1"/>
  <c r="F9384" i="1"/>
  <c r="G9383" i="1"/>
  <c r="F9383" i="1"/>
  <c r="G9382" i="1"/>
  <c r="F9382" i="1"/>
  <c r="G9381" i="1"/>
  <c r="F9381" i="1"/>
  <c r="G9380" i="1"/>
  <c r="F9380" i="1"/>
  <c r="G9379" i="1"/>
  <c r="F9379" i="1"/>
  <c r="G9378" i="1"/>
  <c r="F9378" i="1"/>
  <c r="G9377" i="1"/>
  <c r="F9377" i="1"/>
  <c r="G9376" i="1"/>
  <c r="F9376" i="1"/>
  <c r="G9375" i="1"/>
  <c r="F9375" i="1"/>
  <c r="G9374" i="1"/>
  <c r="F9374" i="1"/>
  <c r="G9373" i="1"/>
  <c r="F9373" i="1"/>
  <c r="G9372" i="1"/>
  <c r="F9372" i="1"/>
  <c r="G9371" i="1"/>
  <c r="F9371" i="1"/>
  <c r="G9370" i="1"/>
  <c r="F9370" i="1"/>
  <c r="G9369" i="1"/>
  <c r="F9369" i="1"/>
  <c r="G9368" i="1"/>
  <c r="F9368" i="1"/>
  <c r="G9367" i="1"/>
  <c r="F9367" i="1"/>
  <c r="G9366" i="1"/>
  <c r="F9366" i="1"/>
  <c r="G9365" i="1"/>
  <c r="F9365" i="1"/>
  <c r="G9364" i="1"/>
  <c r="F9364" i="1"/>
  <c r="G9363" i="1"/>
  <c r="F9363" i="1"/>
  <c r="G9362" i="1"/>
  <c r="F9362" i="1"/>
  <c r="G9361" i="1"/>
  <c r="F9361" i="1"/>
  <c r="G9360" i="1"/>
  <c r="F9360" i="1"/>
  <c r="G9359" i="1"/>
  <c r="F9359" i="1"/>
  <c r="G9358" i="1"/>
  <c r="F9358" i="1"/>
  <c r="G9357" i="1"/>
  <c r="F9357" i="1"/>
  <c r="G9356" i="1"/>
  <c r="F9356" i="1"/>
  <c r="G9355" i="1"/>
  <c r="F9355" i="1"/>
  <c r="G9354" i="1"/>
  <c r="F9354" i="1"/>
  <c r="G9353" i="1"/>
  <c r="F9353" i="1"/>
  <c r="G9352" i="1"/>
  <c r="F9352" i="1"/>
  <c r="G9351" i="1"/>
  <c r="F9351" i="1"/>
  <c r="G9350" i="1"/>
  <c r="F9350" i="1"/>
  <c r="G9349" i="1"/>
  <c r="F9349" i="1"/>
  <c r="G9348" i="1"/>
  <c r="F9348" i="1"/>
  <c r="G9347" i="1"/>
  <c r="F9347" i="1"/>
  <c r="G9346" i="1"/>
  <c r="F9346" i="1"/>
  <c r="G9345" i="1"/>
  <c r="F9345" i="1"/>
  <c r="G9344" i="1"/>
  <c r="F9344" i="1"/>
  <c r="G9343" i="1"/>
  <c r="F9343" i="1"/>
  <c r="G9342" i="1"/>
  <c r="F9342" i="1"/>
  <c r="G9341" i="1"/>
  <c r="F9341" i="1"/>
  <c r="G9340" i="1"/>
  <c r="F9340" i="1"/>
  <c r="G9339" i="1"/>
  <c r="F9339" i="1"/>
  <c r="G9338" i="1"/>
  <c r="F9338" i="1"/>
  <c r="G9337" i="1"/>
  <c r="F9337" i="1"/>
  <c r="G9336" i="1"/>
  <c r="F9336" i="1"/>
  <c r="G9335" i="1"/>
  <c r="F9335" i="1"/>
  <c r="G9334" i="1"/>
  <c r="F9334" i="1"/>
  <c r="G9333" i="1"/>
  <c r="F9333" i="1"/>
  <c r="G9332" i="1"/>
  <c r="F9332" i="1"/>
  <c r="G9331" i="1"/>
  <c r="F9331" i="1"/>
  <c r="G9330" i="1"/>
  <c r="F9330" i="1"/>
  <c r="G9329" i="1"/>
  <c r="F9329" i="1"/>
  <c r="G9328" i="1"/>
  <c r="F9328" i="1"/>
  <c r="G9327" i="1"/>
  <c r="F9327" i="1"/>
  <c r="G9326" i="1"/>
  <c r="F9326" i="1"/>
  <c r="G9325" i="1"/>
  <c r="F9325" i="1"/>
  <c r="G9324" i="1"/>
  <c r="F9324" i="1"/>
  <c r="G9323" i="1"/>
  <c r="F9323" i="1"/>
  <c r="G9322" i="1"/>
  <c r="F9322" i="1"/>
  <c r="G9321" i="1"/>
  <c r="F9321" i="1"/>
  <c r="G9320" i="1"/>
  <c r="F9320" i="1"/>
  <c r="G9319" i="1"/>
  <c r="F9319" i="1"/>
  <c r="G9318" i="1"/>
  <c r="F9318" i="1"/>
  <c r="G9317" i="1"/>
  <c r="F9317" i="1"/>
  <c r="G9316" i="1"/>
  <c r="F9316" i="1"/>
  <c r="G9315" i="1"/>
  <c r="F9315" i="1"/>
  <c r="G9314" i="1"/>
  <c r="F9314" i="1"/>
  <c r="G9313" i="1"/>
  <c r="F9313" i="1"/>
  <c r="G9312" i="1"/>
  <c r="F9312" i="1"/>
  <c r="G9311" i="1"/>
  <c r="F9311" i="1"/>
  <c r="G9310" i="1"/>
  <c r="F9310" i="1"/>
  <c r="G9309" i="1"/>
  <c r="F9309" i="1"/>
  <c r="G9308" i="1"/>
  <c r="F9308" i="1"/>
  <c r="G9307" i="1"/>
  <c r="F9307" i="1"/>
  <c r="G9306" i="1"/>
  <c r="F9306" i="1"/>
  <c r="G9305" i="1"/>
  <c r="F9305" i="1"/>
  <c r="G9304" i="1"/>
  <c r="F9304" i="1"/>
  <c r="G9303" i="1"/>
  <c r="F9303" i="1"/>
  <c r="G9302" i="1"/>
  <c r="F9302" i="1"/>
  <c r="G9301" i="1"/>
  <c r="F9301" i="1"/>
  <c r="G9300" i="1"/>
  <c r="F9300" i="1"/>
  <c r="G9299" i="1"/>
  <c r="F9299" i="1"/>
  <c r="G9298" i="1"/>
  <c r="F9298" i="1"/>
  <c r="G9297" i="1"/>
  <c r="F9297" i="1"/>
  <c r="G9296" i="1"/>
  <c r="F9296" i="1"/>
  <c r="G9295" i="1"/>
  <c r="F9295" i="1"/>
  <c r="G9294" i="1"/>
  <c r="F9294" i="1"/>
  <c r="G9293" i="1"/>
  <c r="F9293" i="1"/>
  <c r="G9292" i="1"/>
  <c r="F9292" i="1"/>
  <c r="G9291" i="1"/>
  <c r="F9291" i="1"/>
  <c r="G9290" i="1"/>
  <c r="F9290" i="1"/>
  <c r="G9289" i="1"/>
  <c r="F9289" i="1"/>
  <c r="G9288" i="1"/>
  <c r="F9288" i="1"/>
  <c r="G9287" i="1"/>
  <c r="F9287" i="1"/>
  <c r="G9286" i="1"/>
  <c r="F9286" i="1"/>
  <c r="G9285" i="1"/>
  <c r="F9285" i="1"/>
  <c r="G9284" i="1"/>
  <c r="F9284" i="1"/>
  <c r="G9283" i="1"/>
  <c r="F9283" i="1"/>
  <c r="G9282" i="1"/>
  <c r="F9282" i="1"/>
  <c r="G9281" i="1"/>
  <c r="F9281" i="1"/>
  <c r="G9280" i="1"/>
  <c r="F9280" i="1"/>
  <c r="G9279" i="1"/>
  <c r="F9279" i="1"/>
  <c r="G9278" i="1"/>
  <c r="F9278" i="1"/>
  <c r="G9277" i="1"/>
  <c r="F9277" i="1"/>
  <c r="G9276" i="1"/>
  <c r="F9276" i="1"/>
  <c r="G9275" i="1"/>
  <c r="F9275" i="1"/>
  <c r="G9274" i="1"/>
  <c r="F9274" i="1"/>
  <c r="G9273" i="1"/>
  <c r="F9273" i="1"/>
  <c r="G9272" i="1"/>
  <c r="F9272" i="1"/>
  <c r="G9271" i="1"/>
  <c r="F9271" i="1"/>
  <c r="G9270" i="1"/>
  <c r="F9270" i="1"/>
  <c r="G9269" i="1"/>
  <c r="F9269" i="1"/>
  <c r="G9268" i="1"/>
  <c r="F9268" i="1"/>
  <c r="G9267" i="1"/>
  <c r="F9267" i="1"/>
  <c r="G9266" i="1"/>
  <c r="F9266" i="1"/>
  <c r="G9265" i="1"/>
  <c r="F9265" i="1"/>
  <c r="G9264" i="1"/>
  <c r="F9264" i="1"/>
  <c r="G9263" i="1"/>
  <c r="F9263" i="1"/>
  <c r="G9262" i="1"/>
  <c r="F9262" i="1"/>
  <c r="G9261" i="1"/>
  <c r="F9261" i="1"/>
  <c r="G9260" i="1"/>
  <c r="F9260" i="1"/>
  <c r="G9259" i="1"/>
  <c r="F9259" i="1"/>
  <c r="G9258" i="1"/>
  <c r="F9258" i="1"/>
  <c r="G9257" i="1"/>
  <c r="F9257" i="1"/>
  <c r="G9256" i="1"/>
  <c r="F9256" i="1"/>
  <c r="G9255" i="1"/>
  <c r="F9255" i="1"/>
  <c r="G9254" i="1"/>
  <c r="F9254" i="1"/>
  <c r="G9253" i="1"/>
  <c r="F9253" i="1"/>
  <c r="G9252" i="1"/>
  <c r="F9252" i="1"/>
  <c r="G9251" i="1"/>
  <c r="F9251" i="1"/>
  <c r="G9250" i="1"/>
  <c r="F9250" i="1"/>
  <c r="G9249" i="1"/>
  <c r="F9249" i="1"/>
  <c r="G9248" i="1"/>
  <c r="F9248" i="1"/>
  <c r="G9247" i="1"/>
  <c r="F9247" i="1"/>
  <c r="G9246" i="1"/>
  <c r="F9246" i="1"/>
  <c r="G9245" i="1"/>
  <c r="F9245" i="1"/>
  <c r="G9244" i="1"/>
  <c r="F9244" i="1"/>
  <c r="G9243" i="1"/>
  <c r="F9243" i="1"/>
  <c r="G9242" i="1"/>
  <c r="F9242" i="1"/>
  <c r="G9241" i="1"/>
  <c r="F9241" i="1"/>
  <c r="G9240" i="1"/>
  <c r="F9240" i="1"/>
  <c r="G9239" i="1"/>
  <c r="F9239" i="1"/>
  <c r="G9238" i="1"/>
  <c r="F9238" i="1"/>
  <c r="G9237" i="1"/>
  <c r="F9237" i="1"/>
  <c r="G9236" i="1"/>
  <c r="F9236" i="1"/>
  <c r="G9235" i="1"/>
  <c r="F9235" i="1"/>
  <c r="G9234" i="1"/>
  <c r="F9234" i="1"/>
  <c r="G9233" i="1"/>
  <c r="F9233" i="1"/>
  <c r="G9232" i="1"/>
  <c r="F9232" i="1"/>
  <c r="G9231" i="1"/>
  <c r="F9231" i="1"/>
  <c r="G9230" i="1"/>
  <c r="F9230" i="1"/>
  <c r="G9229" i="1"/>
  <c r="F9229" i="1"/>
  <c r="G9228" i="1"/>
  <c r="F9228" i="1"/>
  <c r="G9227" i="1"/>
  <c r="F9227" i="1"/>
  <c r="G9226" i="1"/>
  <c r="F9226" i="1"/>
  <c r="G9225" i="1"/>
  <c r="F9225" i="1"/>
  <c r="G9224" i="1"/>
  <c r="F9224" i="1"/>
  <c r="G9223" i="1"/>
  <c r="F9223" i="1"/>
  <c r="G9222" i="1"/>
  <c r="F9222" i="1"/>
  <c r="G9221" i="1"/>
  <c r="F9221" i="1"/>
  <c r="G9220" i="1"/>
  <c r="F9220" i="1"/>
  <c r="G9219" i="1"/>
  <c r="F9219" i="1"/>
  <c r="G9218" i="1"/>
  <c r="F9218" i="1"/>
  <c r="G9217" i="1"/>
  <c r="F9217" i="1"/>
  <c r="G9216" i="1"/>
  <c r="F9216" i="1"/>
  <c r="G9215" i="1"/>
  <c r="F9215" i="1"/>
  <c r="G9214" i="1"/>
  <c r="F9214" i="1"/>
  <c r="G9213" i="1"/>
  <c r="F9213" i="1"/>
  <c r="G9212" i="1"/>
  <c r="F9212" i="1"/>
  <c r="G9211" i="1"/>
  <c r="F9211" i="1"/>
  <c r="G9210" i="1"/>
  <c r="F9210" i="1"/>
  <c r="G9209" i="1"/>
  <c r="F9209" i="1"/>
  <c r="G9208" i="1"/>
  <c r="F9208" i="1"/>
  <c r="G9207" i="1"/>
  <c r="F9207" i="1"/>
  <c r="G9206" i="1"/>
  <c r="F9206" i="1"/>
  <c r="G9205" i="1"/>
  <c r="F9205" i="1"/>
  <c r="G9204" i="1"/>
  <c r="F9204" i="1"/>
  <c r="G9203" i="1"/>
  <c r="F9203" i="1"/>
  <c r="G9202" i="1"/>
  <c r="F9202" i="1"/>
  <c r="G9201" i="1"/>
  <c r="F9201" i="1"/>
  <c r="G9200" i="1"/>
  <c r="F9200" i="1"/>
  <c r="G9199" i="1"/>
  <c r="F9199" i="1"/>
  <c r="G9198" i="1"/>
  <c r="F9198" i="1"/>
  <c r="G9197" i="1"/>
  <c r="F9197" i="1"/>
  <c r="G9196" i="1"/>
  <c r="F9196" i="1"/>
  <c r="G9195" i="1"/>
  <c r="F9195" i="1"/>
  <c r="G9194" i="1"/>
  <c r="F9194" i="1"/>
  <c r="G9193" i="1"/>
  <c r="F9193" i="1"/>
  <c r="G9192" i="1"/>
  <c r="F9192" i="1"/>
  <c r="G9191" i="1"/>
  <c r="F9191" i="1"/>
  <c r="G9190" i="1"/>
  <c r="F9190" i="1"/>
  <c r="G9189" i="1"/>
  <c r="F9189" i="1"/>
  <c r="G9188" i="1"/>
  <c r="F9188" i="1"/>
  <c r="G9187" i="1"/>
  <c r="F9187" i="1"/>
  <c r="G9186" i="1"/>
  <c r="F9186" i="1"/>
  <c r="G9185" i="1"/>
  <c r="F9185" i="1"/>
  <c r="G9184" i="1"/>
  <c r="F9184" i="1"/>
  <c r="G9183" i="1"/>
  <c r="F9183" i="1"/>
  <c r="G9182" i="1"/>
  <c r="F9182" i="1"/>
  <c r="G9181" i="1"/>
  <c r="F9181" i="1"/>
  <c r="G9180" i="1"/>
  <c r="F9180" i="1"/>
  <c r="G9179" i="1"/>
  <c r="F9179" i="1"/>
  <c r="G9178" i="1"/>
  <c r="F9178" i="1"/>
  <c r="G9177" i="1"/>
  <c r="F9177" i="1"/>
  <c r="G9176" i="1"/>
  <c r="F9176" i="1"/>
  <c r="G9175" i="1"/>
  <c r="F9175" i="1"/>
  <c r="G9174" i="1"/>
  <c r="F9174" i="1"/>
  <c r="G9173" i="1"/>
  <c r="F9173" i="1"/>
  <c r="G9172" i="1"/>
  <c r="F9172" i="1"/>
  <c r="G9171" i="1"/>
  <c r="F9171" i="1"/>
  <c r="G9170" i="1"/>
  <c r="F9170" i="1"/>
  <c r="G9169" i="1"/>
  <c r="F9169" i="1"/>
  <c r="G9168" i="1"/>
  <c r="F9168" i="1"/>
  <c r="G9167" i="1"/>
  <c r="F9167" i="1"/>
  <c r="G9166" i="1"/>
  <c r="F9166" i="1"/>
  <c r="G9165" i="1"/>
  <c r="F9165" i="1"/>
  <c r="G9164" i="1"/>
  <c r="F9164" i="1"/>
  <c r="G9163" i="1"/>
  <c r="F9163" i="1"/>
  <c r="G9162" i="1"/>
  <c r="F9162" i="1"/>
  <c r="G9161" i="1"/>
  <c r="F9161" i="1"/>
  <c r="G9160" i="1"/>
  <c r="F9160" i="1"/>
  <c r="G9159" i="1"/>
  <c r="F9159" i="1"/>
  <c r="G9158" i="1"/>
  <c r="F9158" i="1"/>
  <c r="G9157" i="1"/>
  <c r="F9157" i="1"/>
  <c r="G9156" i="1"/>
  <c r="F9156" i="1"/>
  <c r="G9155" i="1"/>
  <c r="F9155" i="1"/>
  <c r="G9154" i="1"/>
  <c r="F9154" i="1"/>
  <c r="G9153" i="1"/>
  <c r="F9153" i="1"/>
  <c r="G9152" i="1"/>
  <c r="F9152" i="1"/>
  <c r="G9151" i="1"/>
  <c r="F9151" i="1"/>
  <c r="G9150" i="1"/>
  <c r="F9150" i="1"/>
  <c r="G9149" i="1"/>
  <c r="F9149" i="1"/>
  <c r="G9148" i="1"/>
  <c r="F9148" i="1"/>
  <c r="G9147" i="1"/>
  <c r="F9147" i="1"/>
  <c r="G9146" i="1"/>
  <c r="F9146" i="1"/>
  <c r="G9145" i="1"/>
  <c r="F9145" i="1"/>
  <c r="G9144" i="1"/>
  <c r="F9144" i="1"/>
  <c r="G9143" i="1"/>
  <c r="F9143" i="1"/>
  <c r="G9142" i="1"/>
  <c r="F9142" i="1"/>
  <c r="G9141" i="1"/>
  <c r="F9141" i="1"/>
  <c r="G9140" i="1"/>
  <c r="F9140" i="1"/>
  <c r="G9139" i="1"/>
  <c r="F9139" i="1"/>
  <c r="G9138" i="1"/>
  <c r="F9138" i="1"/>
  <c r="G9137" i="1"/>
  <c r="F9137" i="1"/>
  <c r="G9136" i="1"/>
  <c r="F9136" i="1"/>
  <c r="G9135" i="1"/>
  <c r="F9135" i="1"/>
  <c r="G9134" i="1"/>
  <c r="F9134" i="1"/>
  <c r="G9133" i="1"/>
  <c r="F9133" i="1"/>
  <c r="G9132" i="1"/>
  <c r="F9132" i="1"/>
  <c r="G9131" i="1"/>
  <c r="F9131" i="1"/>
  <c r="G9130" i="1"/>
  <c r="F9130" i="1"/>
  <c r="G9129" i="1"/>
  <c r="F9129" i="1"/>
  <c r="G9128" i="1"/>
  <c r="F9128" i="1"/>
  <c r="G9127" i="1"/>
  <c r="F9127" i="1"/>
  <c r="G9126" i="1"/>
  <c r="F9126" i="1"/>
  <c r="G9125" i="1"/>
  <c r="F9125" i="1"/>
  <c r="G9124" i="1"/>
  <c r="F9124" i="1"/>
  <c r="G9123" i="1"/>
  <c r="F9123" i="1"/>
  <c r="G9122" i="1"/>
  <c r="F9122" i="1"/>
  <c r="G9121" i="1"/>
  <c r="F9121" i="1"/>
  <c r="G9120" i="1"/>
  <c r="F9120" i="1"/>
  <c r="G9119" i="1"/>
  <c r="F9119" i="1"/>
  <c r="G9118" i="1"/>
  <c r="F9118" i="1"/>
  <c r="G9117" i="1"/>
  <c r="F9117" i="1"/>
  <c r="G9116" i="1"/>
  <c r="F9116" i="1"/>
  <c r="G9115" i="1"/>
  <c r="F9115" i="1"/>
  <c r="G9114" i="1"/>
  <c r="F9114" i="1"/>
  <c r="G9113" i="1"/>
  <c r="F9113" i="1"/>
  <c r="G9112" i="1"/>
  <c r="F9112" i="1"/>
  <c r="G9111" i="1"/>
  <c r="F9111" i="1"/>
  <c r="G9110" i="1"/>
  <c r="F9110" i="1"/>
  <c r="G9109" i="1"/>
  <c r="F9109" i="1"/>
  <c r="G9108" i="1"/>
  <c r="F9108" i="1"/>
  <c r="G9107" i="1"/>
  <c r="F9107" i="1"/>
  <c r="G9106" i="1"/>
  <c r="F9106" i="1"/>
  <c r="G9105" i="1"/>
  <c r="F9105" i="1"/>
  <c r="G9104" i="1"/>
  <c r="F9104" i="1"/>
  <c r="G9103" i="1"/>
  <c r="F9103" i="1"/>
  <c r="G9102" i="1"/>
  <c r="F9102" i="1"/>
  <c r="G9101" i="1"/>
  <c r="F9101" i="1"/>
  <c r="G9100" i="1"/>
  <c r="F9100" i="1"/>
  <c r="G9099" i="1"/>
  <c r="F9099" i="1"/>
  <c r="G9098" i="1"/>
  <c r="F9098" i="1"/>
  <c r="G9097" i="1"/>
  <c r="F9097" i="1"/>
  <c r="G9096" i="1"/>
  <c r="F9096" i="1"/>
  <c r="G9095" i="1"/>
  <c r="F9095" i="1"/>
  <c r="G9094" i="1"/>
  <c r="F9094" i="1"/>
  <c r="G9093" i="1"/>
  <c r="F9093" i="1"/>
  <c r="G9092" i="1"/>
  <c r="F9092" i="1"/>
  <c r="G9091" i="1"/>
  <c r="F9091" i="1"/>
  <c r="G9090" i="1"/>
  <c r="F9090" i="1"/>
  <c r="G9089" i="1"/>
  <c r="F9089" i="1"/>
  <c r="G9088" i="1"/>
  <c r="F9088" i="1"/>
  <c r="G9087" i="1"/>
  <c r="F9087" i="1"/>
  <c r="G9086" i="1"/>
  <c r="F9086" i="1"/>
  <c r="G9085" i="1"/>
  <c r="F9085" i="1"/>
  <c r="G9084" i="1"/>
  <c r="F9084" i="1"/>
  <c r="G9083" i="1"/>
  <c r="F9083" i="1"/>
  <c r="G9082" i="1"/>
  <c r="F9082" i="1"/>
  <c r="G9081" i="1"/>
  <c r="F9081" i="1"/>
  <c r="G9080" i="1"/>
  <c r="F9080" i="1"/>
  <c r="G9079" i="1"/>
  <c r="F9079" i="1"/>
  <c r="G9078" i="1"/>
  <c r="F9078" i="1"/>
  <c r="G9077" i="1"/>
  <c r="F9077" i="1"/>
  <c r="G9076" i="1"/>
  <c r="F9076" i="1"/>
  <c r="G9075" i="1"/>
  <c r="F9075" i="1"/>
  <c r="G9074" i="1"/>
  <c r="F9074" i="1"/>
  <c r="G9073" i="1"/>
  <c r="F9073" i="1"/>
  <c r="G9072" i="1"/>
  <c r="F9072" i="1"/>
  <c r="G9071" i="1"/>
  <c r="F9071" i="1"/>
  <c r="G9070" i="1"/>
  <c r="F9070" i="1"/>
  <c r="G9069" i="1"/>
  <c r="F9069" i="1"/>
  <c r="G9068" i="1"/>
  <c r="F9068" i="1"/>
  <c r="G9067" i="1"/>
  <c r="F9067" i="1"/>
  <c r="G9066" i="1"/>
  <c r="F9066" i="1"/>
  <c r="G9065" i="1"/>
  <c r="F9065" i="1"/>
  <c r="G9064" i="1"/>
  <c r="F9064" i="1"/>
  <c r="G9063" i="1"/>
  <c r="F9063" i="1"/>
  <c r="G9062" i="1"/>
  <c r="F9062" i="1"/>
  <c r="G9061" i="1"/>
  <c r="F9061" i="1"/>
  <c r="G9060" i="1"/>
  <c r="F9060" i="1"/>
  <c r="G9059" i="1"/>
  <c r="F9059" i="1"/>
  <c r="G9058" i="1"/>
  <c r="F9058" i="1"/>
  <c r="G9057" i="1"/>
  <c r="F9057" i="1"/>
  <c r="G9056" i="1"/>
  <c r="F9056" i="1"/>
  <c r="G9055" i="1"/>
  <c r="F9055" i="1"/>
  <c r="G9054" i="1"/>
  <c r="F9054" i="1"/>
  <c r="G9053" i="1"/>
  <c r="F9053" i="1"/>
  <c r="G9052" i="1"/>
  <c r="F9052" i="1"/>
  <c r="G9051" i="1"/>
  <c r="F9051" i="1"/>
  <c r="G9050" i="1"/>
  <c r="F9050" i="1"/>
  <c r="G9049" i="1"/>
  <c r="F9049" i="1"/>
  <c r="G9048" i="1"/>
  <c r="F9048" i="1"/>
  <c r="G9047" i="1"/>
  <c r="F9047" i="1"/>
  <c r="G9046" i="1"/>
  <c r="F9046" i="1"/>
  <c r="G9045" i="1"/>
  <c r="F9045" i="1"/>
  <c r="G9044" i="1"/>
  <c r="F9044" i="1"/>
  <c r="G9043" i="1"/>
  <c r="F9043" i="1"/>
  <c r="G9042" i="1"/>
  <c r="F9042" i="1"/>
  <c r="G9041" i="1"/>
  <c r="F9041" i="1"/>
  <c r="G9040" i="1"/>
  <c r="F9040" i="1"/>
  <c r="G9039" i="1"/>
  <c r="F9039" i="1"/>
  <c r="G9038" i="1"/>
  <c r="F9038" i="1"/>
  <c r="G9037" i="1"/>
  <c r="F9037" i="1"/>
  <c r="G9036" i="1"/>
  <c r="F9036" i="1"/>
  <c r="G9035" i="1"/>
  <c r="F9035" i="1"/>
  <c r="G9034" i="1"/>
  <c r="F9034" i="1"/>
  <c r="G9033" i="1"/>
  <c r="F9033" i="1"/>
  <c r="G9032" i="1"/>
  <c r="F9032" i="1"/>
  <c r="G9031" i="1"/>
  <c r="F9031" i="1"/>
  <c r="G9030" i="1"/>
  <c r="F9030" i="1"/>
  <c r="G9029" i="1"/>
  <c r="F9029" i="1"/>
  <c r="G9028" i="1"/>
  <c r="F9028" i="1"/>
  <c r="G9027" i="1"/>
  <c r="F9027" i="1"/>
  <c r="G9026" i="1"/>
  <c r="F9026" i="1"/>
  <c r="G9025" i="1"/>
  <c r="F9025" i="1"/>
  <c r="G9024" i="1"/>
  <c r="F9024" i="1"/>
  <c r="G9023" i="1"/>
  <c r="F9023" i="1"/>
  <c r="G9022" i="1"/>
  <c r="F9022" i="1"/>
  <c r="G9021" i="1"/>
  <c r="F9021" i="1"/>
  <c r="G9020" i="1"/>
  <c r="F9020" i="1"/>
  <c r="G9019" i="1"/>
  <c r="F9019" i="1"/>
  <c r="G9018" i="1"/>
  <c r="F9018" i="1"/>
  <c r="G9017" i="1"/>
  <c r="F9017" i="1"/>
  <c r="G9016" i="1"/>
  <c r="F9016" i="1"/>
  <c r="G9015" i="1"/>
  <c r="F9015" i="1"/>
  <c r="G9014" i="1"/>
  <c r="F9014" i="1"/>
  <c r="G9013" i="1"/>
  <c r="F9013" i="1"/>
  <c r="G9012" i="1"/>
  <c r="F9012" i="1"/>
  <c r="G9011" i="1"/>
  <c r="F9011" i="1"/>
  <c r="G9010" i="1"/>
  <c r="F9010" i="1"/>
  <c r="G9009" i="1"/>
  <c r="F9009" i="1"/>
  <c r="G9008" i="1"/>
  <c r="F9008" i="1"/>
  <c r="G9007" i="1"/>
  <c r="F9007" i="1"/>
  <c r="G9006" i="1"/>
  <c r="F9006" i="1"/>
  <c r="G9005" i="1"/>
  <c r="F9005" i="1"/>
  <c r="G9004" i="1"/>
  <c r="F9004" i="1"/>
  <c r="G9003" i="1"/>
  <c r="F9003" i="1"/>
  <c r="G9002" i="1"/>
  <c r="F9002" i="1"/>
  <c r="G9001" i="1"/>
  <c r="F9001" i="1"/>
  <c r="G9000" i="1"/>
  <c r="F9000" i="1"/>
  <c r="G8999" i="1"/>
  <c r="F8999" i="1"/>
  <c r="G8998" i="1"/>
  <c r="F8998" i="1"/>
  <c r="G8997" i="1"/>
  <c r="F8997" i="1"/>
  <c r="G8996" i="1"/>
  <c r="F8996" i="1"/>
  <c r="G8995" i="1"/>
  <c r="F8995" i="1"/>
  <c r="G8994" i="1"/>
  <c r="F8994" i="1"/>
  <c r="G8993" i="1"/>
  <c r="F8993" i="1"/>
  <c r="G8992" i="1"/>
  <c r="F8992" i="1"/>
  <c r="G8991" i="1"/>
  <c r="F8991" i="1"/>
  <c r="G8990" i="1"/>
  <c r="F8990" i="1"/>
  <c r="G8989" i="1"/>
  <c r="F8989" i="1"/>
  <c r="G8988" i="1"/>
  <c r="F8988" i="1"/>
  <c r="G8987" i="1"/>
  <c r="F8987" i="1"/>
  <c r="G8986" i="1"/>
  <c r="F8986" i="1"/>
  <c r="G8985" i="1"/>
  <c r="F8985" i="1"/>
  <c r="G8984" i="1"/>
  <c r="F8984" i="1"/>
  <c r="G8983" i="1"/>
  <c r="F8983" i="1"/>
  <c r="G8982" i="1"/>
  <c r="F8982" i="1"/>
  <c r="G8981" i="1"/>
  <c r="F8981" i="1"/>
  <c r="G8980" i="1"/>
  <c r="F8980" i="1"/>
  <c r="G8979" i="1"/>
  <c r="F8979" i="1"/>
  <c r="G8978" i="1"/>
  <c r="F8978" i="1"/>
  <c r="G8977" i="1"/>
  <c r="F8977" i="1"/>
  <c r="G8976" i="1"/>
  <c r="F8976" i="1"/>
  <c r="G8975" i="1"/>
  <c r="F8975" i="1"/>
  <c r="G8974" i="1"/>
  <c r="F8974" i="1"/>
  <c r="G8973" i="1"/>
  <c r="F8973" i="1"/>
  <c r="G8972" i="1"/>
  <c r="F8972" i="1"/>
  <c r="G8971" i="1"/>
  <c r="F8971" i="1"/>
  <c r="G8970" i="1"/>
  <c r="F8970" i="1"/>
  <c r="G8969" i="1"/>
  <c r="F8969" i="1"/>
  <c r="G8968" i="1"/>
  <c r="F8968" i="1"/>
  <c r="G8967" i="1"/>
  <c r="F8967" i="1"/>
  <c r="G8966" i="1"/>
  <c r="F8966" i="1"/>
  <c r="G8965" i="1"/>
  <c r="F8965" i="1"/>
  <c r="G8964" i="1"/>
  <c r="F8964" i="1"/>
  <c r="G8963" i="1"/>
  <c r="F8963" i="1"/>
  <c r="G8962" i="1"/>
  <c r="F8962" i="1"/>
  <c r="G8961" i="1"/>
  <c r="F8961" i="1"/>
  <c r="G8960" i="1"/>
  <c r="F8960" i="1"/>
  <c r="G8959" i="1"/>
  <c r="F8959" i="1"/>
  <c r="G8958" i="1"/>
  <c r="F8958" i="1"/>
  <c r="G8957" i="1"/>
  <c r="F8957" i="1"/>
  <c r="G8956" i="1"/>
  <c r="F8956" i="1"/>
  <c r="G8955" i="1"/>
  <c r="F8955" i="1"/>
  <c r="G8954" i="1"/>
  <c r="F8954" i="1"/>
  <c r="G8953" i="1"/>
  <c r="F8953" i="1"/>
  <c r="G8952" i="1"/>
  <c r="F8952" i="1"/>
  <c r="G8951" i="1"/>
  <c r="F8951" i="1"/>
  <c r="G8950" i="1"/>
  <c r="F8950" i="1"/>
  <c r="G8949" i="1"/>
  <c r="F8949" i="1"/>
  <c r="G8948" i="1"/>
  <c r="F8948" i="1"/>
  <c r="G8947" i="1"/>
  <c r="F8947" i="1"/>
  <c r="G8946" i="1"/>
  <c r="F8946" i="1"/>
  <c r="G8945" i="1"/>
  <c r="F8945" i="1"/>
  <c r="G8944" i="1"/>
  <c r="F8944" i="1"/>
  <c r="G8943" i="1"/>
  <c r="F8943" i="1"/>
  <c r="G8942" i="1"/>
  <c r="F8942" i="1"/>
  <c r="G8941" i="1"/>
  <c r="F8941" i="1"/>
  <c r="G8940" i="1"/>
  <c r="F8940" i="1"/>
  <c r="G8939" i="1"/>
  <c r="F8939" i="1"/>
  <c r="G8938" i="1"/>
  <c r="F8938" i="1"/>
  <c r="G8937" i="1"/>
  <c r="F8937" i="1"/>
  <c r="G8936" i="1"/>
  <c r="F8936" i="1"/>
  <c r="G8935" i="1"/>
  <c r="F8935" i="1"/>
  <c r="G8934" i="1"/>
  <c r="F8934" i="1"/>
  <c r="G8933" i="1"/>
  <c r="F8933" i="1"/>
  <c r="G8932" i="1"/>
  <c r="F8932" i="1"/>
  <c r="G8931" i="1"/>
  <c r="F8931" i="1"/>
  <c r="G8930" i="1"/>
  <c r="F8930" i="1"/>
  <c r="G8929" i="1"/>
  <c r="F8929" i="1"/>
  <c r="G8928" i="1"/>
  <c r="F8928" i="1"/>
  <c r="G8927" i="1"/>
  <c r="F8927" i="1"/>
  <c r="G8926" i="1"/>
  <c r="F8926" i="1"/>
  <c r="G8925" i="1"/>
  <c r="F8925" i="1"/>
  <c r="G8924" i="1"/>
  <c r="F8924" i="1"/>
  <c r="G8923" i="1"/>
  <c r="F8923" i="1"/>
  <c r="G8922" i="1"/>
  <c r="F8922" i="1"/>
  <c r="G8921" i="1"/>
  <c r="F8921" i="1"/>
  <c r="G8920" i="1"/>
  <c r="F8920" i="1"/>
  <c r="G8919" i="1"/>
  <c r="F8919" i="1"/>
  <c r="G8918" i="1"/>
  <c r="F8918" i="1"/>
  <c r="G8917" i="1"/>
  <c r="F8917" i="1"/>
  <c r="G8916" i="1"/>
  <c r="F8916" i="1"/>
  <c r="G8915" i="1"/>
  <c r="F8915" i="1"/>
  <c r="G8914" i="1"/>
  <c r="F8914" i="1"/>
  <c r="G8913" i="1"/>
  <c r="F8913" i="1"/>
  <c r="G8912" i="1"/>
  <c r="F8912" i="1"/>
  <c r="G8911" i="1"/>
  <c r="F8911" i="1"/>
  <c r="G8910" i="1"/>
  <c r="F8910" i="1"/>
  <c r="G8909" i="1"/>
  <c r="F8909" i="1"/>
  <c r="G8908" i="1"/>
  <c r="F8908" i="1"/>
  <c r="G8907" i="1"/>
  <c r="F8907" i="1"/>
  <c r="G8906" i="1"/>
  <c r="F8906" i="1"/>
  <c r="G8905" i="1"/>
  <c r="F8905" i="1"/>
  <c r="G8904" i="1"/>
  <c r="F8904" i="1"/>
  <c r="G8903" i="1"/>
  <c r="F8903" i="1"/>
  <c r="G8902" i="1"/>
  <c r="F8902" i="1"/>
  <c r="G8901" i="1"/>
  <c r="F8901" i="1"/>
  <c r="G8900" i="1"/>
  <c r="F8900" i="1"/>
  <c r="G8899" i="1"/>
  <c r="F8899" i="1"/>
  <c r="G8898" i="1"/>
  <c r="F8898" i="1"/>
  <c r="G8897" i="1"/>
  <c r="F8897" i="1"/>
  <c r="G8896" i="1"/>
  <c r="F8896" i="1"/>
  <c r="G8895" i="1"/>
  <c r="F8895" i="1"/>
  <c r="G8894" i="1"/>
  <c r="F8894" i="1"/>
  <c r="G8893" i="1"/>
  <c r="F8893" i="1"/>
  <c r="G8892" i="1"/>
  <c r="F8892" i="1"/>
  <c r="G8891" i="1"/>
  <c r="F8891" i="1"/>
  <c r="G8890" i="1"/>
  <c r="F8890" i="1"/>
  <c r="G8889" i="1"/>
  <c r="F8889" i="1"/>
  <c r="G8888" i="1"/>
  <c r="F8888" i="1"/>
  <c r="G8887" i="1"/>
  <c r="F8887" i="1"/>
  <c r="G8886" i="1"/>
  <c r="F8886" i="1"/>
  <c r="G8885" i="1"/>
  <c r="F8885" i="1"/>
  <c r="G8884" i="1"/>
  <c r="F8884" i="1"/>
  <c r="G8883" i="1"/>
  <c r="F8883" i="1"/>
  <c r="G8882" i="1"/>
  <c r="F8882" i="1"/>
  <c r="G8881" i="1"/>
  <c r="F8881" i="1"/>
  <c r="G8880" i="1"/>
  <c r="F8880" i="1"/>
  <c r="G8879" i="1"/>
  <c r="F8879" i="1"/>
  <c r="G8878" i="1"/>
  <c r="F8878" i="1"/>
  <c r="G8877" i="1"/>
  <c r="F8877" i="1"/>
  <c r="G8876" i="1"/>
  <c r="F8876" i="1"/>
  <c r="G8875" i="1"/>
  <c r="F8875" i="1"/>
  <c r="G8874" i="1"/>
  <c r="F8874" i="1"/>
  <c r="G8873" i="1"/>
  <c r="F8873" i="1"/>
  <c r="G8872" i="1"/>
  <c r="F8872" i="1"/>
  <c r="G8871" i="1"/>
  <c r="F8871" i="1"/>
  <c r="G8870" i="1"/>
  <c r="F8870" i="1"/>
  <c r="G8869" i="1"/>
  <c r="F8869" i="1"/>
  <c r="G8868" i="1"/>
  <c r="F8868" i="1"/>
  <c r="G8867" i="1"/>
  <c r="F8867" i="1"/>
  <c r="G8866" i="1"/>
  <c r="F8866" i="1"/>
  <c r="G8865" i="1"/>
  <c r="F8865" i="1"/>
  <c r="G8864" i="1"/>
  <c r="F8864" i="1"/>
  <c r="G8863" i="1"/>
  <c r="F8863" i="1"/>
  <c r="G8862" i="1"/>
  <c r="F8862" i="1"/>
  <c r="G8861" i="1"/>
  <c r="F8861" i="1"/>
  <c r="G8860" i="1"/>
  <c r="F8860" i="1"/>
  <c r="G8859" i="1"/>
  <c r="F8859" i="1"/>
  <c r="G8858" i="1"/>
  <c r="F8858" i="1"/>
  <c r="G8857" i="1"/>
  <c r="F8857" i="1"/>
  <c r="G8856" i="1"/>
  <c r="F8856" i="1"/>
  <c r="G8855" i="1"/>
  <c r="F8855" i="1"/>
  <c r="G8854" i="1"/>
  <c r="F8854" i="1"/>
  <c r="G8853" i="1"/>
  <c r="F8853" i="1"/>
  <c r="G8852" i="1"/>
  <c r="F8852" i="1"/>
  <c r="G8851" i="1"/>
  <c r="F8851" i="1"/>
  <c r="G8850" i="1"/>
  <c r="F8850" i="1"/>
  <c r="G8849" i="1"/>
  <c r="F8849" i="1"/>
  <c r="G8848" i="1"/>
  <c r="F8848" i="1"/>
  <c r="G8847" i="1"/>
  <c r="F8847" i="1"/>
  <c r="G8846" i="1"/>
  <c r="F8846" i="1"/>
  <c r="G8845" i="1"/>
  <c r="F8845" i="1"/>
  <c r="G8844" i="1"/>
  <c r="F8844" i="1"/>
  <c r="G8843" i="1"/>
  <c r="F8843" i="1"/>
  <c r="G8842" i="1"/>
  <c r="F8842" i="1"/>
  <c r="G8841" i="1"/>
  <c r="F8841" i="1"/>
  <c r="G8840" i="1"/>
  <c r="F8840" i="1"/>
  <c r="G8839" i="1"/>
  <c r="F8839" i="1"/>
  <c r="G8838" i="1"/>
  <c r="F8838" i="1"/>
  <c r="G8837" i="1"/>
  <c r="F8837" i="1"/>
  <c r="G8836" i="1"/>
  <c r="F8836" i="1"/>
  <c r="G8835" i="1"/>
  <c r="F8835" i="1"/>
  <c r="G8834" i="1"/>
  <c r="F8834" i="1"/>
  <c r="G8833" i="1"/>
  <c r="F8833" i="1"/>
  <c r="G8832" i="1"/>
  <c r="F8832" i="1"/>
  <c r="G8831" i="1"/>
  <c r="F8831" i="1"/>
  <c r="G8830" i="1"/>
  <c r="F8830" i="1"/>
  <c r="G8829" i="1"/>
  <c r="F8829" i="1"/>
  <c r="G8828" i="1"/>
  <c r="F8828" i="1"/>
  <c r="G8827" i="1"/>
  <c r="F8827" i="1"/>
  <c r="G8826" i="1"/>
  <c r="F8826" i="1"/>
  <c r="G8825" i="1"/>
  <c r="F8825" i="1"/>
  <c r="G8824" i="1"/>
  <c r="F8824" i="1"/>
  <c r="G8823" i="1"/>
  <c r="F8823" i="1"/>
  <c r="G8822" i="1"/>
  <c r="F8822" i="1"/>
  <c r="G8821" i="1"/>
  <c r="F8821" i="1"/>
  <c r="G8820" i="1"/>
  <c r="F8820" i="1"/>
  <c r="G8819" i="1"/>
  <c r="F8819" i="1"/>
  <c r="G8818" i="1"/>
  <c r="F8818" i="1"/>
  <c r="G8817" i="1"/>
  <c r="F8817" i="1"/>
  <c r="G8816" i="1"/>
  <c r="F8816" i="1"/>
  <c r="G8815" i="1"/>
  <c r="F8815" i="1"/>
  <c r="G8814" i="1"/>
  <c r="F8814" i="1"/>
  <c r="G8813" i="1"/>
  <c r="F8813" i="1"/>
  <c r="G8812" i="1"/>
  <c r="F8812" i="1"/>
  <c r="G8811" i="1"/>
  <c r="F8811" i="1"/>
  <c r="G8810" i="1"/>
  <c r="F8810" i="1"/>
  <c r="G8809" i="1"/>
  <c r="F8809" i="1"/>
  <c r="G8808" i="1"/>
  <c r="F8808" i="1"/>
  <c r="G8807" i="1"/>
  <c r="F8807" i="1"/>
  <c r="G8806" i="1"/>
  <c r="F8806" i="1"/>
  <c r="G8805" i="1"/>
  <c r="F8805" i="1"/>
  <c r="G8804" i="1"/>
  <c r="F8804" i="1"/>
  <c r="G8803" i="1"/>
  <c r="F8803" i="1"/>
  <c r="G8802" i="1"/>
  <c r="F8802" i="1"/>
  <c r="G8801" i="1"/>
  <c r="F8801" i="1"/>
  <c r="G8800" i="1"/>
  <c r="F8800" i="1"/>
  <c r="G8799" i="1"/>
  <c r="F8799" i="1"/>
  <c r="G8798" i="1"/>
  <c r="F8798" i="1"/>
  <c r="G8797" i="1"/>
  <c r="F8797" i="1"/>
  <c r="G8796" i="1"/>
  <c r="F8796" i="1"/>
  <c r="G8795" i="1"/>
  <c r="F8795" i="1"/>
  <c r="G8794" i="1"/>
  <c r="F8794" i="1"/>
  <c r="G8793" i="1"/>
  <c r="F8793" i="1"/>
  <c r="G8792" i="1"/>
  <c r="F8792" i="1"/>
  <c r="G8791" i="1"/>
  <c r="F8791" i="1"/>
  <c r="G8790" i="1"/>
  <c r="F8790" i="1"/>
  <c r="G8789" i="1"/>
  <c r="F8789" i="1"/>
  <c r="G8788" i="1"/>
  <c r="F8788" i="1"/>
  <c r="G8787" i="1"/>
  <c r="F8787" i="1"/>
  <c r="G8786" i="1"/>
  <c r="F8786" i="1"/>
  <c r="G8785" i="1"/>
  <c r="F8785" i="1"/>
  <c r="G8784" i="1"/>
  <c r="F8784" i="1"/>
  <c r="G8783" i="1"/>
  <c r="F8783" i="1"/>
  <c r="G8782" i="1"/>
  <c r="F8782" i="1"/>
  <c r="G8781" i="1"/>
  <c r="F8781" i="1"/>
  <c r="G8780" i="1"/>
  <c r="F8780" i="1"/>
  <c r="G8779" i="1"/>
  <c r="F8779" i="1"/>
  <c r="G8778" i="1"/>
  <c r="F8778" i="1"/>
  <c r="G8777" i="1"/>
  <c r="F8777" i="1"/>
  <c r="G8776" i="1"/>
  <c r="F8776" i="1"/>
  <c r="G8775" i="1"/>
  <c r="F8775" i="1"/>
  <c r="G8774" i="1"/>
  <c r="F8774" i="1"/>
  <c r="G8773" i="1"/>
  <c r="F8773" i="1"/>
  <c r="G8772" i="1"/>
  <c r="F8772" i="1"/>
  <c r="G8771" i="1"/>
  <c r="F8771" i="1"/>
  <c r="G8770" i="1"/>
  <c r="F8770" i="1"/>
  <c r="G8769" i="1"/>
  <c r="F8769" i="1"/>
  <c r="G8768" i="1"/>
  <c r="F8768" i="1"/>
  <c r="G8767" i="1"/>
  <c r="F8767" i="1"/>
  <c r="G8766" i="1"/>
  <c r="F8766" i="1"/>
  <c r="G8765" i="1"/>
  <c r="F8765" i="1"/>
  <c r="G8764" i="1"/>
  <c r="F8764" i="1"/>
  <c r="G8763" i="1"/>
  <c r="F8763" i="1"/>
  <c r="G8762" i="1"/>
  <c r="F8762" i="1"/>
  <c r="G8761" i="1"/>
  <c r="F8761" i="1"/>
  <c r="G8760" i="1"/>
  <c r="F8760" i="1"/>
  <c r="G8759" i="1"/>
  <c r="F8759" i="1"/>
  <c r="G8758" i="1"/>
  <c r="F8758" i="1"/>
  <c r="G8757" i="1"/>
  <c r="F8757" i="1"/>
  <c r="G8756" i="1"/>
  <c r="F8756" i="1"/>
  <c r="G8755" i="1"/>
  <c r="F8755" i="1"/>
  <c r="G8754" i="1"/>
  <c r="F8754" i="1"/>
  <c r="G8753" i="1"/>
  <c r="F8753" i="1"/>
  <c r="G8752" i="1"/>
  <c r="F8752" i="1"/>
  <c r="G8751" i="1"/>
  <c r="F8751" i="1"/>
  <c r="G8750" i="1"/>
  <c r="F8750" i="1"/>
  <c r="G8749" i="1"/>
  <c r="F8749" i="1"/>
  <c r="G8748" i="1"/>
  <c r="F8748" i="1"/>
  <c r="G8747" i="1"/>
  <c r="F8747" i="1"/>
  <c r="G8746" i="1"/>
  <c r="F8746" i="1"/>
  <c r="G8745" i="1"/>
  <c r="F8745" i="1"/>
  <c r="G8744" i="1"/>
  <c r="F8744" i="1"/>
  <c r="G8743" i="1"/>
  <c r="F8743" i="1"/>
  <c r="G8742" i="1"/>
  <c r="F8742" i="1"/>
  <c r="G8741" i="1"/>
  <c r="F8741" i="1"/>
  <c r="G8740" i="1"/>
  <c r="F8740" i="1"/>
  <c r="G8739" i="1"/>
  <c r="F8739" i="1"/>
  <c r="G8738" i="1"/>
  <c r="F8738" i="1"/>
  <c r="G8737" i="1"/>
  <c r="F8737" i="1"/>
  <c r="G8736" i="1"/>
  <c r="F8736" i="1"/>
  <c r="G8735" i="1"/>
  <c r="F8735" i="1"/>
  <c r="G8734" i="1"/>
  <c r="F8734" i="1"/>
  <c r="G8733" i="1"/>
  <c r="F8733" i="1"/>
  <c r="G8732" i="1"/>
  <c r="F8732" i="1"/>
  <c r="G8731" i="1"/>
  <c r="F8731" i="1"/>
  <c r="G8730" i="1"/>
  <c r="F8730" i="1"/>
  <c r="G8729" i="1"/>
  <c r="F8729" i="1"/>
  <c r="G8728" i="1"/>
  <c r="F8728" i="1"/>
  <c r="G8727" i="1"/>
  <c r="F8727" i="1"/>
  <c r="G8726" i="1"/>
  <c r="F8726" i="1"/>
  <c r="G8725" i="1"/>
  <c r="F8725" i="1"/>
  <c r="G8724" i="1"/>
  <c r="F8724" i="1"/>
  <c r="G8723" i="1"/>
  <c r="F8723" i="1"/>
  <c r="G8722" i="1"/>
  <c r="F8722" i="1"/>
  <c r="G8721" i="1"/>
  <c r="F8721" i="1"/>
  <c r="G8720" i="1"/>
  <c r="F8720" i="1"/>
  <c r="G8719" i="1"/>
  <c r="F8719" i="1"/>
  <c r="G8718" i="1"/>
  <c r="F8718" i="1"/>
  <c r="G8717" i="1"/>
  <c r="F8717" i="1"/>
  <c r="G8716" i="1"/>
  <c r="F8716" i="1"/>
  <c r="G8715" i="1"/>
  <c r="F8715" i="1"/>
  <c r="G8714" i="1"/>
  <c r="F8714" i="1"/>
  <c r="G8713" i="1"/>
  <c r="F8713" i="1"/>
  <c r="G8712" i="1"/>
  <c r="F8712" i="1"/>
  <c r="G8711" i="1"/>
  <c r="F8711" i="1"/>
  <c r="G8710" i="1"/>
  <c r="F8710" i="1"/>
  <c r="G8709" i="1"/>
  <c r="F8709" i="1"/>
  <c r="G8708" i="1"/>
  <c r="F8708" i="1"/>
  <c r="G8707" i="1"/>
  <c r="F8707" i="1"/>
  <c r="G8706" i="1"/>
  <c r="F8706" i="1"/>
  <c r="G8705" i="1"/>
  <c r="F8705" i="1"/>
  <c r="G8704" i="1"/>
  <c r="F8704" i="1"/>
  <c r="G8703" i="1"/>
  <c r="F8703" i="1"/>
  <c r="G8702" i="1"/>
  <c r="F8702" i="1"/>
  <c r="G8701" i="1"/>
  <c r="F8701" i="1"/>
  <c r="G8700" i="1"/>
  <c r="F8700" i="1"/>
  <c r="G8699" i="1"/>
  <c r="F8699" i="1"/>
  <c r="G8698" i="1"/>
  <c r="F8698" i="1"/>
  <c r="G8697" i="1"/>
  <c r="F8697" i="1"/>
  <c r="G8696" i="1"/>
  <c r="F8696" i="1"/>
  <c r="G8695" i="1"/>
  <c r="F8695" i="1"/>
  <c r="G8694" i="1"/>
  <c r="F8694" i="1"/>
  <c r="G8693" i="1"/>
  <c r="F8693" i="1"/>
  <c r="G8692" i="1"/>
  <c r="F8692" i="1"/>
  <c r="G8691" i="1"/>
  <c r="F8691" i="1"/>
  <c r="G8690" i="1"/>
  <c r="F8690" i="1"/>
  <c r="G8689" i="1"/>
  <c r="F8689" i="1"/>
  <c r="G8688" i="1"/>
  <c r="F8688" i="1"/>
  <c r="G8687" i="1"/>
  <c r="F8687" i="1"/>
  <c r="G8686" i="1"/>
  <c r="F8686" i="1"/>
  <c r="G8685" i="1"/>
  <c r="F8685" i="1"/>
  <c r="G8684" i="1"/>
  <c r="F8684" i="1"/>
  <c r="G8683" i="1"/>
  <c r="F8683" i="1"/>
  <c r="G8682" i="1"/>
  <c r="F8682" i="1"/>
  <c r="G8681" i="1"/>
  <c r="F8681" i="1"/>
  <c r="G8680" i="1"/>
  <c r="F8680" i="1"/>
  <c r="G8679" i="1"/>
  <c r="F8679" i="1"/>
  <c r="G8678" i="1"/>
  <c r="F8678" i="1"/>
  <c r="G8677" i="1"/>
  <c r="F8677" i="1"/>
  <c r="G8676" i="1"/>
  <c r="F8676" i="1"/>
  <c r="G8675" i="1"/>
  <c r="F8675" i="1"/>
  <c r="G8674" i="1"/>
  <c r="F8674" i="1"/>
  <c r="G8673" i="1"/>
  <c r="F8673" i="1"/>
  <c r="G8672" i="1"/>
  <c r="F8672" i="1"/>
  <c r="G8671" i="1"/>
  <c r="F8671" i="1"/>
  <c r="G8670" i="1"/>
  <c r="F8670" i="1"/>
  <c r="G8669" i="1"/>
  <c r="F8669" i="1"/>
  <c r="G8668" i="1"/>
  <c r="F8668" i="1"/>
  <c r="G8667" i="1"/>
  <c r="F8667" i="1"/>
  <c r="G8666" i="1"/>
  <c r="F8666" i="1"/>
  <c r="G8665" i="1"/>
  <c r="F8665" i="1"/>
  <c r="G8664" i="1"/>
  <c r="F8664" i="1"/>
  <c r="G8663" i="1"/>
  <c r="F8663" i="1"/>
  <c r="G8662" i="1"/>
  <c r="F8662" i="1"/>
  <c r="G8661" i="1"/>
  <c r="F8661" i="1"/>
  <c r="G8660" i="1"/>
  <c r="F8660" i="1"/>
  <c r="G8659" i="1"/>
  <c r="F8659" i="1"/>
  <c r="G8658" i="1"/>
  <c r="F8658" i="1"/>
  <c r="G8657" i="1"/>
  <c r="F8657" i="1"/>
  <c r="G8656" i="1"/>
  <c r="F8656" i="1"/>
  <c r="G8655" i="1"/>
  <c r="F8655" i="1"/>
  <c r="G8654" i="1"/>
  <c r="F8654" i="1"/>
  <c r="G8653" i="1"/>
  <c r="F8653" i="1"/>
  <c r="G8652" i="1"/>
  <c r="F8652" i="1"/>
  <c r="G8651" i="1"/>
  <c r="F8651" i="1"/>
  <c r="G8650" i="1"/>
  <c r="F8650" i="1"/>
  <c r="G8649" i="1"/>
  <c r="F8649" i="1"/>
  <c r="G8648" i="1"/>
  <c r="F8648" i="1"/>
  <c r="G8647" i="1"/>
  <c r="F8647" i="1"/>
  <c r="G8646" i="1"/>
  <c r="F8646" i="1"/>
  <c r="G8645" i="1"/>
  <c r="F8645" i="1"/>
  <c r="G8644" i="1"/>
  <c r="F8644" i="1"/>
  <c r="G8643" i="1"/>
  <c r="F8643" i="1"/>
  <c r="G8642" i="1"/>
  <c r="F8642" i="1"/>
  <c r="G8641" i="1"/>
  <c r="F8641" i="1"/>
  <c r="G8640" i="1"/>
  <c r="F8640" i="1"/>
  <c r="G8639" i="1"/>
  <c r="F8639" i="1"/>
  <c r="G8638" i="1"/>
  <c r="F8638" i="1"/>
  <c r="G8637" i="1"/>
  <c r="F8637" i="1"/>
  <c r="G8636" i="1"/>
  <c r="F8636" i="1"/>
  <c r="G8635" i="1"/>
  <c r="F8635" i="1"/>
  <c r="G8634" i="1"/>
  <c r="F8634" i="1"/>
  <c r="G8633" i="1"/>
  <c r="F8633" i="1"/>
  <c r="G8632" i="1"/>
  <c r="F8632" i="1"/>
  <c r="G8631" i="1"/>
  <c r="F8631" i="1"/>
  <c r="G8630" i="1"/>
  <c r="F8630" i="1"/>
  <c r="G8629" i="1"/>
  <c r="F8629" i="1"/>
  <c r="G8628" i="1"/>
  <c r="F8628" i="1"/>
  <c r="G8627" i="1"/>
  <c r="F8627" i="1"/>
  <c r="G8626" i="1"/>
  <c r="F8626" i="1"/>
  <c r="G8625" i="1"/>
  <c r="F8625" i="1"/>
  <c r="G8624" i="1"/>
  <c r="F8624" i="1"/>
  <c r="G8623" i="1"/>
  <c r="F8623" i="1"/>
  <c r="G8622" i="1"/>
  <c r="F8622" i="1"/>
  <c r="G8621" i="1"/>
  <c r="F8621" i="1"/>
  <c r="G8620" i="1"/>
  <c r="F8620" i="1"/>
  <c r="G8619" i="1"/>
  <c r="F8619" i="1"/>
  <c r="G8618" i="1"/>
  <c r="F8618" i="1"/>
  <c r="G8617" i="1"/>
  <c r="F8617" i="1"/>
  <c r="G8616" i="1"/>
  <c r="F8616" i="1"/>
  <c r="G8615" i="1"/>
  <c r="F8615" i="1"/>
  <c r="G8614" i="1"/>
  <c r="F8614" i="1"/>
  <c r="G8613" i="1"/>
  <c r="F8613" i="1"/>
  <c r="G8612" i="1"/>
  <c r="F8612" i="1"/>
  <c r="G8611" i="1"/>
  <c r="F8611" i="1"/>
  <c r="G8610" i="1"/>
  <c r="F8610" i="1"/>
  <c r="G8609" i="1"/>
  <c r="F8609" i="1"/>
  <c r="G8608" i="1"/>
  <c r="F8608" i="1"/>
  <c r="G8607" i="1"/>
  <c r="F8607" i="1"/>
  <c r="G8606" i="1"/>
  <c r="F8606" i="1"/>
  <c r="G8605" i="1"/>
  <c r="F8605" i="1"/>
  <c r="G8604" i="1"/>
  <c r="F8604" i="1"/>
  <c r="G8603" i="1"/>
  <c r="F8603" i="1"/>
  <c r="G8602" i="1"/>
  <c r="F8602" i="1"/>
  <c r="G8601" i="1"/>
  <c r="F8601" i="1"/>
  <c r="G8600" i="1"/>
  <c r="F8600" i="1"/>
  <c r="G8599" i="1"/>
  <c r="F8599" i="1"/>
  <c r="G8598" i="1"/>
  <c r="F8598" i="1"/>
  <c r="G8597" i="1"/>
  <c r="F8597" i="1"/>
  <c r="G8596" i="1"/>
  <c r="F8596" i="1"/>
  <c r="G8595" i="1"/>
  <c r="F8595" i="1"/>
  <c r="G8594" i="1"/>
  <c r="F8594" i="1"/>
  <c r="G8593" i="1"/>
  <c r="F8593" i="1"/>
  <c r="G8592" i="1"/>
  <c r="F8592" i="1"/>
  <c r="G8591" i="1"/>
  <c r="F8591" i="1"/>
  <c r="G8590" i="1"/>
  <c r="F8590" i="1"/>
  <c r="G8589" i="1"/>
  <c r="F8589" i="1"/>
  <c r="G8588" i="1"/>
  <c r="F8588" i="1"/>
  <c r="G8587" i="1"/>
  <c r="F8587" i="1"/>
  <c r="G8586" i="1"/>
  <c r="F8586" i="1"/>
  <c r="G8585" i="1"/>
  <c r="F8585" i="1"/>
  <c r="G8584" i="1"/>
  <c r="F8584" i="1"/>
  <c r="G8583" i="1"/>
  <c r="F8583" i="1"/>
  <c r="G8582" i="1"/>
  <c r="F8582" i="1"/>
  <c r="G8581" i="1"/>
  <c r="F8581" i="1"/>
  <c r="G8580" i="1"/>
  <c r="F8580" i="1"/>
  <c r="G8579" i="1"/>
  <c r="F8579" i="1"/>
  <c r="G8578" i="1"/>
  <c r="F8578" i="1"/>
  <c r="G8577" i="1"/>
  <c r="F8577" i="1"/>
  <c r="G8576" i="1"/>
  <c r="F8576" i="1"/>
  <c r="G8575" i="1"/>
  <c r="F8575" i="1"/>
  <c r="G8574" i="1"/>
  <c r="F8574" i="1"/>
  <c r="G8573" i="1"/>
  <c r="F8573" i="1"/>
  <c r="G8572" i="1"/>
  <c r="F8572" i="1"/>
  <c r="G8571" i="1"/>
  <c r="F8571" i="1"/>
  <c r="G8570" i="1"/>
  <c r="F8570" i="1"/>
  <c r="G8569" i="1"/>
  <c r="F8569" i="1"/>
  <c r="G8568" i="1"/>
  <c r="F8568" i="1"/>
  <c r="G8567" i="1"/>
  <c r="F8567" i="1"/>
  <c r="G8566" i="1"/>
  <c r="F8566" i="1"/>
  <c r="G8565" i="1"/>
  <c r="F8565" i="1"/>
  <c r="G8564" i="1"/>
  <c r="F8564" i="1"/>
  <c r="G8563" i="1"/>
  <c r="F8563" i="1"/>
  <c r="G8562" i="1"/>
  <c r="F8562" i="1"/>
  <c r="G8561" i="1"/>
  <c r="F8561" i="1"/>
  <c r="G8560" i="1"/>
  <c r="F8560" i="1"/>
  <c r="G8559" i="1"/>
  <c r="F8559" i="1"/>
  <c r="G8558" i="1"/>
  <c r="F8558" i="1"/>
  <c r="G8557" i="1"/>
  <c r="F8557" i="1"/>
  <c r="G8556" i="1"/>
  <c r="F8556" i="1"/>
  <c r="G8555" i="1"/>
  <c r="F8555" i="1"/>
  <c r="G8554" i="1"/>
  <c r="F8554" i="1"/>
  <c r="G8553" i="1"/>
  <c r="F8553" i="1"/>
  <c r="G8552" i="1"/>
  <c r="F8552" i="1"/>
  <c r="G8551" i="1"/>
  <c r="F8551" i="1"/>
  <c r="G8550" i="1"/>
  <c r="F8550" i="1"/>
  <c r="G8549" i="1"/>
  <c r="F8549" i="1"/>
  <c r="G8548" i="1"/>
  <c r="F8548" i="1"/>
  <c r="G8547" i="1"/>
  <c r="F8547" i="1"/>
  <c r="G8546" i="1"/>
  <c r="F8546" i="1"/>
  <c r="G8545" i="1"/>
  <c r="F8545" i="1"/>
  <c r="G8544" i="1"/>
  <c r="F8544" i="1"/>
  <c r="G8543" i="1"/>
  <c r="F8543" i="1"/>
  <c r="G8542" i="1"/>
  <c r="F8542" i="1"/>
  <c r="G8541" i="1"/>
  <c r="F8541" i="1"/>
  <c r="G8540" i="1"/>
  <c r="F8540" i="1"/>
  <c r="G8539" i="1"/>
  <c r="F8539" i="1"/>
  <c r="G8538" i="1"/>
  <c r="F8538" i="1"/>
  <c r="G8537" i="1"/>
  <c r="F8537" i="1"/>
  <c r="G8536" i="1"/>
  <c r="F8536" i="1"/>
  <c r="G8535" i="1"/>
  <c r="F8535" i="1"/>
  <c r="G8534" i="1"/>
  <c r="F8534" i="1"/>
  <c r="G8533" i="1"/>
  <c r="F8533" i="1"/>
  <c r="G8532" i="1"/>
  <c r="F8532" i="1"/>
  <c r="G8531" i="1"/>
  <c r="F8531" i="1"/>
  <c r="G8530" i="1"/>
  <c r="F8530" i="1"/>
  <c r="G8529" i="1"/>
  <c r="F8529" i="1"/>
  <c r="G8528" i="1"/>
  <c r="F8528" i="1"/>
  <c r="G8527" i="1"/>
  <c r="F8527" i="1"/>
  <c r="G8526" i="1"/>
  <c r="F8526" i="1"/>
  <c r="G8525" i="1"/>
  <c r="F8525" i="1"/>
  <c r="G8524" i="1"/>
  <c r="F8524" i="1"/>
  <c r="G8523" i="1"/>
  <c r="F8523" i="1"/>
  <c r="G8522" i="1"/>
  <c r="F8522" i="1"/>
  <c r="G8521" i="1"/>
  <c r="F8521" i="1"/>
  <c r="G8520" i="1"/>
  <c r="F8520" i="1"/>
  <c r="G8519" i="1"/>
  <c r="F8519" i="1"/>
  <c r="G8518" i="1"/>
  <c r="F8518" i="1"/>
  <c r="G8517" i="1"/>
  <c r="F8517" i="1"/>
  <c r="G8516" i="1"/>
  <c r="F8516" i="1"/>
  <c r="G8515" i="1"/>
  <c r="F8515" i="1"/>
  <c r="G8514" i="1"/>
  <c r="F8514" i="1"/>
  <c r="G8513" i="1"/>
  <c r="F8513" i="1"/>
  <c r="G8512" i="1"/>
  <c r="F8512" i="1"/>
  <c r="G8511" i="1"/>
  <c r="F8511" i="1"/>
  <c r="G8510" i="1"/>
  <c r="F8510" i="1"/>
  <c r="G8509" i="1"/>
  <c r="F8509" i="1"/>
  <c r="G8508" i="1"/>
  <c r="F8508" i="1"/>
  <c r="G8507" i="1"/>
  <c r="F8507" i="1"/>
  <c r="G8506" i="1"/>
  <c r="F8506" i="1"/>
  <c r="G8505" i="1"/>
  <c r="F8505" i="1"/>
  <c r="G8504" i="1"/>
  <c r="F8504" i="1"/>
  <c r="G8503" i="1"/>
  <c r="F8503" i="1"/>
  <c r="G8502" i="1"/>
  <c r="F8502" i="1"/>
  <c r="G8501" i="1"/>
  <c r="F8501" i="1"/>
  <c r="G8500" i="1"/>
  <c r="F8500" i="1"/>
  <c r="G8499" i="1"/>
  <c r="F8499" i="1"/>
  <c r="G8498" i="1"/>
  <c r="F8498" i="1"/>
  <c r="G8497" i="1"/>
  <c r="F8497" i="1"/>
  <c r="G8496" i="1"/>
  <c r="F8496" i="1"/>
  <c r="G8495" i="1"/>
  <c r="F8495" i="1"/>
  <c r="G8494" i="1"/>
  <c r="F8494" i="1"/>
  <c r="G8493" i="1"/>
  <c r="F8493" i="1"/>
  <c r="G8492" i="1"/>
  <c r="F8492" i="1"/>
  <c r="G8491" i="1"/>
  <c r="F8491" i="1"/>
  <c r="G8490" i="1"/>
  <c r="F8490" i="1"/>
  <c r="G8489" i="1"/>
  <c r="F8489" i="1"/>
  <c r="G8488" i="1"/>
  <c r="F8488" i="1"/>
  <c r="G8487" i="1"/>
  <c r="F8487" i="1"/>
  <c r="G8486" i="1"/>
  <c r="F8486" i="1"/>
  <c r="G8485" i="1"/>
  <c r="F8485" i="1"/>
  <c r="G8484" i="1"/>
  <c r="F8484" i="1"/>
  <c r="G8483" i="1"/>
  <c r="F8483" i="1"/>
  <c r="G8482" i="1"/>
  <c r="F8482" i="1"/>
  <c r="G8481" i="1"/>
  <c r="F8481" i="1"/>
  <c r="G8480" i="1"/>
  <c r="F8480" i="1"/>
  <c r="G8479" i="1"/>
  <c r="F8479" i="1"/>
  <c r="G8478" i="1"/>
  <c r="F8478" i="1"/>
  <c r="G8477" i="1"/>
  <c r="F8477" i="1"/>
  <c r="G8476" i="1"/>
  <c r="F8476" i="1"/>
  <c r="G8475" i="1"/>
  <c r="F8475" i="1"/>
  <c r="G8474" i="1"/>
  <c r="F8474" i="1"/>
  <c r="G8473" i="1"/>
  <c r="F8473" i="1"/>
  <c r="G8472" i="1"/>
  <c r="F8472" i="1"/>
  <c r="G8471" i="1"/>
  <c r="F8471" i="1"/>
  <c r="G8470" i="1"/>
  <c r="F8470" i="1"/>
  <c r="G8469" i="1"/>
  <c r="F8469" i="1"/>
  <c r="G8468" i="1"/>
  <c r="F8468" i="1"/>
  <c r="G8467" i="1"/>
  <c r="F8467" i="1"/>
  <c r="G8466" i="1"/>
  <c r="F8466" i="1"/>
  <c r="G8465" i="1"/>
  <c r="F8465" i="1"/>
  <c r="G8464" i="1"/>
  <c r="F8464" i="1"/>
  <c r="G8463" i="1"/>
  <c r="F8463" i="1"/>
  <c r="G8462" i="1"/>
  <c r="F8462" i="1"/>
  <c r="G8461" i="1"/>
  <c r="F8461" i="1"/>
  <c r="G8460" i="1"/>
  <c r="F8460" i="1"/>
  <c r="G8459" i="1"/>
  <c r="F8459" i="1"/>
  <c r="G8458" i="1"/>
  <c r="F8458" i="1"/>
  <c r="G8457" i="1"/>
  <c r="F8457" i="1"/>
  <c r="G8456" i="1"/>
  <c r="F8456" i="1"/>
  <c r="G8455" i="1"/>
  <c r="F8455" i="1"/>
  <c r="G8454" i="1"/>
  <c r="F8454" i="1"/>
  <c r="G8453" i="1"/>
  <c r="F8453" i="1"/>
  <c r="G8452" i="1"/>
  <c r="F8452" i="1"/>
  <c r="G8451" i="1"/>
  <c r="F8451" i="1"/>
  <c r="G8450" i="1"/>
  <c r="F8450" i="1"/>
  <c r="G8449" i="1"/>
  <c r="F8449" i="1"/>
  <c r="G8448" i="1"/>
  <c r="F8448" i="1"/>
  <c r="G8447" i="1"/>
  <c r="F8447" i="1"/>
  <c r="G8446" i="1"/>
  <c r="F8446" i="1"/>
  <c r="G8445" i="1"/>
  <c r="F8445" i="1"/>
  <c r="G8444" i="1"/>
  <c r="F8444" i="1"/>
  <c r="G8443" i="1"/>
  <c r="F8443" i="1"/>
  <c r="G8442" i="1"/>
  <c r="F8442" i="1"/>
  <c r="G8441" i="1"/>
  <c r="F8441" i="1"/>
  <c r="G8440" i="1"/>
  <c r="F8440" i="1"/>
  <c r="G8439" i="1"/>
  <c r="F8439" i="1"/>
  <c r="G8438" i="1"/>
  <c r="F8438" i="1"/>
  <c r="G8437" i="1"/>
  <c r="F8437" i="1"/>
  <c r="G8436" i="1"/>
  <c r="F8436" i="1"/>
  <c r="G8435" i="1"/>
  <c r="F8435" i="1"/>
  <c r="G8434" i="1"/>
  <c r="F8434" i="1"/>
  <c r="G8433" i="1"/>
  <c r="F8433" i="1"/>
  <c r="G8432" i="1"/>
  <c r="F8432" i="1"/>
  <c r="G8431" i="1"/>
  <c r="F8431" i="1"/>
  <c r="G8430" i="1"/>
  <c r="F8430" i="1"/>
  <c r="G8429" i="1"/>
  <c r="F8429" i="1"/>
  <c r="G8428" i="1"/>
  <c r="F8428" i="1"/>
  <c r="G8427" i="1"/>
  <c r="F8427" i="1"/>
  <c r="G8426" i="1"/>
  <c r="F8426" i="1"/>
  <c r="G8425" i="1"/>
  <c r="F8425" i="1"/>
  <c r="G8424" i="1"/>
  <c r="F8424" i="1"/>
  <c r="G8423" i="1"/>
  <c r="F8423" i="1"/>
  <c r="G8422" i="1"/>
  <c r="F8422" i="1"/>
  <c r="G8421" i="1"/>
  <c r="F8421" i="1"/>
  <c r="G8420" i="1"/>
  <c r="F8420" i="1"/>
  <c r="G8419" i="1"/>
  <c r="F8419" i="1"/>
  <c r="G8418" i="1"/>
  <c r="F8418" i="1"/>
  <c r="G8417" i="1"/>
  <c r="F8417" i="1"/>
  <c r="G8416" i="1"/>
  <c r="F8416" i="1"/>
  <c r="G8415" i="1"/>
  <c r="F8415" i="1"/>
  <c r="G8414" i="1"/>
  <c r="F8414" i="1"/>
  <c r="G8413" i="1"/>
  <c r="F8413" i="1"/>
  <c r="G8412" i="1"/>
  <c r="F8412" i="1"/>
  <c r="G8411" i="1"/>
  <c r="F8411" i="1"/>
  <c r="G8410" i="1"/>
  <c r="F8410" i="1"/>
  <c r="G8409" i="1"/>
  <c r="F8409" i="1"/>
  <c r="G8408" i="1"/>
  <c r="F8408" i="1"/>
  <c r="G8407" i="1"/>
  <c r="F8407" i="1"/>
  <c r="G8406" i="1"/>
  <c r="F8406" i="1"/>
  <c r="G8405" i="1"/>
  <c r="F8405" i="1"/>
  <c r="G8404" i="1"/>
  <c r="F8404" i="1"/>
  <c r="G8403" i="1"/>
  <c r="F8403" i="1"/>
  <c r="G8402" i="1"/>
  <c r="F8402" i="1"/>
  <c r="G8401" i="1"/>
  <c r="F8401" i="1"/>
  <c r="G8400" i="1"/>
  <c r="F8400" i="1"/>
  <c r="G8399" i="1"/>
  <c r="F8399" i="1"/>
  <c r="G8398" i="1"/>
  <c r="F8398" i="1"/>
  <c r="G8397" i="1"/>
  <c r="F8397" i="1"/>
  <c r="G8396" i="1"/>
  <c r="F8396" i="1"/>
  <c r="G8395" i="1"/>
  <c r="F8395" i="1"/>
  <c r="G8394" i="1"/>
  <c r="F8394" i="1"/>
  <c r="G8393" i="1"/>
  <c r="F8393" i="1"/>
  <c r="G8392" i="1"/>
  <c r="F8392" i="1"/>
  <c r="G8391" i="1"/>
  <c r="F8391" i="1"/>
  <c r="G8390" i="1"/>
  <c r="F8390" i="1"/>
  <c r="G8389" i="1"/>
  <c r="F8389" i="1"/>
  <c r="G8388" i="1"/>
  <c r="F8388" i="1"/>
  <c r="G8387" i="1"/>
  <c r="F8387" i="1"/>
  <c r="G8386" i="1"/>
  <c r="F8386" i="1"/>
  <c r="G8385" i="1"/>
  <c r="F8385" i="1"/>
  <c r="G8384" i="1"/>
  <c r="F8384" i="1"/>
  <c r="G8383" i="1"/>
  <c r="F8383" i="1"/>
  <c r="G8382" i="1"/>
  <c r="F8382" i="1"/>
  <c r="G8381" i="1"/>
  <c r="F8381" i="1"/>
  <c r="G8380" i="1"/>
  <c r="F8380" i="1"/>
  <c r="G8379" i="1"/>
  <c r="F8379" i="1"/>
  <c r="G8378" i="1"/>
  <c r="F8378" i="1"/>
  <c r="G8377" i="1"/>
  <c r="F8377" i="1"/>
  <c r="G8376" i="1"/>
  <c r="F8376" i="1"/>
  <c r="G8375" i="1"/>
  <c r="F8375" i="1"/>
  <c r="G8374" i="1"/>
  <c r="F8374" i="1"/>
  <c r="G8373" i="1"/>
  <c r="F8373" i="1"/>
  <c r="G8372" i="1"/>
  <c r="F8372" i="1"/>
  <c r="G8371" i="1"/>
  <c r="F8371" i="1"/>
  <c r="G8370" i="1"/>
  <c r="F8370" i="1"/>
  <c r="G8369" i="1"/>
  <c r="F8369" i="1"/>
  <c r="G8368" i="1"/>
  <c r="F8368" i="1"/>
  <c r="G8367" i="1"/>
  <c r="F8367" i="1"/>
  <c r="G8366" i="1"/>
  <c r="F8366" i="1"/>
  <c r="G8365" i="1"/>
  <c r="F8365" i="1"/>
  <c r="G8364" i="1"/>
  <c r="F8364" i="1"/>
  <c r="G8363" i="1"/>
  <c r="F8363" i="1"/>
  <c r="G8362" i="1"/>
  <c r="F8362" i="1"/>
  <c r="G8361" i="1"/>
  <c r="F8361" i="1"/>
  <c r="G8360" i="1"/>
  <c r="F8360" i="1"/>
  <c r="G8359" i="1"/>
  <c r="F8359" i="1"/>
  <c r="G8358" i="1"/>
  <c r="F8358" i="1"/>
  <c r="G8357" i="1"/>
  <c r="F8357" i="1"/>
  <c r="G8356" i="1"/>
  <c r="F8356" i="1"/>
  <c r="G8355" i="1"/>
  <c r="F8355" i="1"/>
  <c r="G8354" i="1"/>
  <c r="F8354" i="1"/>
  <c r="G8353" i="1"/>
  <c r="F8353" i="1"/>
  <c r="G8352" i="1"/>
  <c r="F8352" i="1"/>
  <c r="G8351" i="1"/>
  <c r="F8351" i="1"/>
  <c r="G8350" i="1"/>
  <c r="F8350" i="1"/>
  <c r="G8349" i="1"/>
  <c r="F8349" i="1"/>
  <c r="G8348" i="1"/>
  <c r="F8348" i="1"/>
  <c r="G8347" i="1"/>
  <c r="F8347" i="1"/>
  <c r="G8346" i="1"/>
  <c r="F8346" i="1"/>
  <c r="G8345" i="1"/>
  <c r="F8345" i="1"/>
  <c r="G8344" i="1"/>
  <c r="F8344" i="1"/>
  <c r="G8343" i="1"/>
  <c r="F8343" i="1"/>
  <c r="G8342" i="1"/>
  <c r="F8342" i="1"/>
  <c r="G8341" i="1"/>
  <c r="F8341" i="1"/>
  <c r="G8340" i="1"/>
  <c r="F8340" i="1"/>
  <c r="G8339" i="1"/>
  <c r="F8339" i="1"/>
  <c r="G8338" i="1"/>
  <c r="F8338" i="1"/>
  <c r="G8337" i="1"/>
  <c r="F8337" i="1"/>
  <c r="G8336" i="1"/>
  <c r="F8336" i="1"/>
  <c r="G8335" i="1"/>
  <c r="F8335" i="1"/>
  <c r="G8334" i="1"/>
  <c r="F8334" i="1"/>
  <c r="G8333" i="1"/>
  <c r="F8333" i="1"/>
  <c r="G8332" i="1"/>
  <c r="F8332" i="1"/>
  <c r="G8331" i="1"/>
  <c r="F8331" i="1"/>
  <c r="G8330" i="1"/>
  <c r="F8330" i="1"/>
  <c r="G8329" i="1"/>
  <c r="F8329" i="1"/>
  <c r="G8328" i="1"/>
  <c r="F8328" i="1"/>
  <c r="G8327" i="1"/>
  <c r="F8327" i="1"/>
  <c r="G8326" i="1"/>
  <c r="F8326" i="1"/>
  <c r="G8325" i="1"/>
  <c r="F8325" i="1"/>
  <c r="G8324" i="1"/>
  <c r="F8324" i="1"/>
  <c r="G8323" i="1"/>
  <c r="F8323" i="1"/>
  <c r="G8322" i="1"/>
  <c r="F8322" i="1"/>
  <c r="G8321" i="1"/>
  <c r="F8321" i="1"/>
  <c r="G8320" i="1"/>
  <c r="F8320" i="1"/>
  <c r="G8319" i="1"/>
  <c r="F8319" i="1"/>
  <c r="G8318" i="1"/>
  <c r="F8318" i="1"/>
  <c r="G8317" i="1"/>
  <c r="F8317" i="1"/>
  <c r="G8316" i="1"/>
  <c r="F8316" i="1"/>
  <c r="G8315" i="1"/>
  <c r="F8315" i="1"/>
  <c r="G8314" i="1"/>
  <c r="F8314" i="1"/>
  <c r="G8313" i="1"/>
  <c r="F8313" i="1"/>
  <c r="G8312" i="1"/>
  <c r="F8312" i="1"/>
  <c r="G8311" i="1"/>
  <c r="F8311" i="1"/>
  <c r="G8310" i="1"/>
  <c r="F8310" i="1"/>
  <c r="G8309" i="1"/>
  <c r="F8309" i="1"/>
  <c r="G8308" i="1"/>
  <c r="F8308" i="1"/>
  <c r="G8307" i="1"/>
  <c r="F8307" i="1"/>
  <c r="G8306" i="1"/>
  <c r="F8306" i="1"/>
  <c r="G8305" i="1"/>
  <c r="F8305" i="1"/>
  <c r="G8304" i="1"/>
  <c r="F8304" i="1"/>
  <c r="G8303" i="1"/>
  <c r="F8303" i="1"/>
  <c r="G8302" i="1"/>
  <c r="F8302" i="1"/>
  <c r="G8301" i="1"/>
  <c r="F8301" i="1"/>
  <c r="G8300" i="1"/>
  <c r="F8300" i="1"/>
  <c r="G8299" i="1"/>
  <c r="F8299" i="1"/>
  <c r="G8298" i="1"/>
  <c r="F8298" i="1"/>
  <c r="G8297" i="1"/>
  <c r="F8297" i="1"/>
  <c r="G8296" i="1"/>
  <c r="F8296" i="1"/>
  <c r="G8295" i="1"/>
  <c r="F8295" i="1"/>
  <c r="G8294" i="1"/>
  <c r="F8294" i="1"/>
  <c r="G8293" i="1"/>
  <c r="F8293" i="1"/>
  <c r="G8292" i="1"/>
  <c r="F8292" i="1"/>
  <c r="G8291" i="1"/>
  <c r="F8291" i="1"/>
  <c r="G8290" i="1"/>
  <c r="F8290" i="1"/>
  <c r="G8289" i="1"/>
  <c r="F8289" i="1"/>
  <c r="G8288" i="1"/>
  <c r="F8288" i="1"/>
  <c r="G8287" i="1"/>
  <c r="F8287" i="1"/>
  <c r="G8286" i="1"/>
  <c r="F8286" i="1"/>
  <c r="G8285" i="1"/>
  <c r="F8285" i="1"/>
  <c r="G8284" i="1"/>
  <c r="F8284" i="1"/>
  <c r="G8283" i="1"/>
  <c r="F8283" i="1"/>
  <c r="G8282" i="1"/>
  <c r="F8282" i="1"/>
  <c r="G8281" i="1"/>
  <c r="F8281" i="1"/>
  <c r="G8280" i="1"/>
  <c r="F8280" i="1"/>
  <c r="G8279" i="1"/>
  <c r="F8279" i="1"/>
  <c r="G8278" i="1"/>
  <c r="F8278" i="1"/>
  <c r="G8277" i="1"/>
  <c r="F8277" i="1"/>
  <c r="G8276" i="1"/>
  <c r="F8276" i="1"/>
  <c r="G8275" i="1"/>
  <c r="F8275" i="1"/>
  <c r="G8274" i="1"/>
  <c r="F8274" i="1"/>
  <c r="G8273" i="1"/>
  <c r="F8273" i="1"/>
  <c r="G8272" i="1"/>
  <c r="F8272" i="1"/>
  <c r="G8271" i="1"/>
  <c r="F8271" i="1"/>
  <c r="G8270" i="1"/>
  <c r="F8270" i="1"/>
  <c r="G8269" i="1"/>
  <c r="F8269" i="1"/>
  <c r="G8268" i="1"/>
  <c r="F8268" i="1"/>
  <c r="G8267" i="1"/>
  <c r="F8267" i="1"/>
  <c r="G8266" i="1"/>
  <c r="F8266" i="1"/>
  <c r="G8265" i="1"/>
  <c r="F8265" i="1"/>
  <c r="G8264" i="1"/>
  <c r="F8264" i="1"/>
  <c r="G8263" i="1"/>
  <c r="F8263" i="1"/>
  <c r="G8262" i="1"/>
  <c r="F8262" i="1"/>
  <c r="G8261" i="1"/>
  <c r="F8261" i="1"/>
  <c r="G8260" i="1"/>
  <c r="F8260" i="1"/>
  <c r="G8259" i="1"/>
  <c r="F8259" i="1"/>
  <c r="G8258" i="1"/>
  <c r="F8258" i="1"/>
  <c r="G8257" i="1"/>
  <c r="F8257" i="1"/>
  <c r="G8256" i="1"/>
  <c r="F8256" i="1"/>
  <c r="G8255" i="1"/>
  <c r="F8255" i="1"/>
  <c r="G8254" i="1"/>
  <c r="F8254" i="1"/>
  <c r="G8253" i="1"/>
  <c r="F8253" i="1"/>
  <c r="G8252" i="1"/>
  <c r="F8252" i="1"/>
  <c r="G8251" i="1"/>
  <c r="F8251" i="1"/>
  <c r="G8250" i="1"/>
  <c r="F8250" i="1"/>
  <c r="G8249" i="1"/>
  <c r="F8249" i="1"/>
  <c r="G8248" i="1"/>
  <c r="F8248" i="1"/>
  <c r="G8247" i="1"/>
  <c r="F8247" i="1"/>
  <c r="G8246" i="1"/>
  <c r="F8246" i="1"/>
  <c r="G8245" i="1"/>
  <c r="F8245" i="1"/>
  <c r="G8244" i="1"/>
  <c r="F8244" i="1"/>
  <c r="G8243" i="1"/>
  <c r="F8243" i="1"/>
  <c r="G8242" i="1"/>
  <c r="F8242" i="1"/>
  <c r="G8241" i="1"/>
  <c r="F8241" i="1"/>
  <c r="G8240" i="1"/>
  <c r="F8240" i="1"/>
  <c r="G8239" i="1"/>
  <c r="F8239" i="1"/>
  <c r="G8238" i="1"/>
  <c r="F8238" i="1"/>
  <c r="G8237" i="1"/>
  <c r="F8237" i="1"/>
  <c r="G8236" i="1"/>
  <c r="F8236" i="1"/>
  <c r="G8235" i="1"/>
  <c r="F8235" i="1"/>
  <c r="G8234" i="1"/>
  <c r="F8234" i="1"/>
  <c r="G8233" i="1"/>
  <c r="F8233" i="1"/>
  <c r="G8232" i="1"/>
  <c r="F8232" i="1"/>
  <c r="G8231" i="1"/>
  <c r="F8231" i="1"/>
  <c r="G8230" i="1"/>
  <c r="F8230" i="1"/>
  <c r="G8229" i="1"/>
  <c r="F8229" i="1"/>
  <c r="G8228" i="1"/>
  <c r="F8228" i="1"/>
  <c r="G8227" i="1"/>
  <c r="F8227" i="1"/>
  <c r="G8226" i="1"/>
  <c r="F8226" i="1"/>
  <c r="G8225" i="1"/>
  <c r="F8225" i="1"/>
  <c r="G8224" i="1"/>
  <c r="F8224" i="1"/>
  <c r="G8223" i="1"/>
  <c r="F8223" i="1"/>
  <c r="G8222" i="1"/>
  <c r="F8222" i="1"/>
  <c r="G8221" i="1"/>
  <c r="F8221" i="1"/>
  <c r="G8220" i="1"/>
  <c r="F8220" i="1"/>
  <c r="G8219" i="1"/>
  <c r="F8219" i="1"/>
  <c r="G8218" i="1"/>
  <c r="F8218" i="1"/>
  <c r="G8217" i="1"/>
  <c r="F8217" i="1"/>
  <c r="G8216" i="1"/>
  <c r="F8216" i="1"/>
  <c r="G8215" i="1"/>
  <c r="F8215" i="1"/>
  <c r="G8214" i="1"/>
  <c r="F8214" i="1"/>
  <c r="G8213" i="1"/>
  <c r="F8213" i="1"/>
  <c r="G8212" i="1"/>
  <c r="F8212" i="1"/>
  <c r="G8211" i="1"/>
  <c r="F8211" i="1"/>
  <c r="G8210" i="1"/>
  <c r="F8210" i="1"/>
  <c r="G8209" i="1"/>
  <c r="F8209" i="1"/>
  <c r="G8208" i="1"/>
  <c r="F8208" i="1"/>
  <c r="G8207" i="1"/>
  <c r="F8207" i="1"/>
  <c r="G8206" i="1"/>
  <c r="F8206" i="1"/>
  <c r="G8205" i="1"/>
  <c r="F8205" i="1"/>
  <c r="G8204" i="1"/>
  <c r="F8204" i="1"/>
  <c r="G8203" i="1"/>
  <c r="F8203" i="1"/>
  <c r="G8202" i="1"/>
  <c r="F8202" i="1"/>
  <c r="G8201" i="1"/>
  <c r="F8201" i="1"/>
  <c r="G8200" i="1"/>
  <c r="F8200" i="1"/>
  <c r="G8199" i="1"/>
  <c r="F8199" i="1"/>
  <c r="G8198" i="1"/>
  <c r="F8198" i="1"/>
  <c r="G8197" i="1"/>
  <c r="F8197" i="1"/>
  <c r="G8196" i="1"/>
  <c r="F8196" i="1"/>
  <c r="G8195" i="1"/>
  <c r="F8195" i="1"/>
  <c r="G8194" i="1"/>
  <c r="F8194" i="1"/>
  <c r="G8193" i="1"/>
  <c r="F8193" i="1"/>
  <c r="G8192" i="1"/>
  <c r="F8192" i="1"/>
  <c r="G8191" i="1"/>
  <c r="F8191" i="1"/>
  <c r="G8190" i="1"/>
  <c r="F8190" i="1"/>
  <c r="G8189" i="1"/>
  <c r="F8189" i="1"/>
  <c r="G8188" i="1"/>
  <c r="F8188" i="1"/>
  <c r="G8187" i="1"/>
  <c r="F8187" i="1"/>
  <c r="G8186" i="1"/>
  <c r="F8186" i="1"/>
  <c r="G8185" i="1"/>
  <c r="F8185" i="1"/>
  <c r="G8184" i="1"/>
  <c r="F8184" i="1"/>
  <c r="G8183" i="1"/>
  <c r="F8183" i="1"/>
  <c r="G8182" i="1"/>
  <c r="F8182" i="1"/>
  <c r="G8181" i="1"/>
  <c r="F8181" i="1"/>
  <c r="G8180" i="1"/>
  <c r="F8180" i="1"/>
  <c r="G8179" i="1"/>
  <c r="F8179" i="1"/>
  <c r="G8178" i="1"/>
  <c r="F8178" i="1"/>
  <c r="G8177" i="1"/>
  <c r="F8177" i="1"/>
  <c r="G8176" i="1"/>
  <c r="F8176" i="1"/>
  <c r="G8175" i="1"/>
  <c r="F8175" i="1"/>
  <c r="G8174" i="1"/>
  <c r="F8174" i="1"/>
  <c r="G8173" i="1"/>
  <c r="F8173" i="1"/>
  <c r="G8172" i="1"/>
  <c r="F8172" i="1"/>
  <c r="G8171" i="1"/>
  <c r="F8171" i="1"/>
  <c r="G8170" i="1"/>
  <c r="F8170" i="1"/>
  <c r="G8169" i="1"/>
  <c r="F8169" i="1"/>
  <c r="G8168" i="1"/>
  <c r="F8168" i="1"/>
  <c r="G8167" i="1"/>
  <c r="F8167" i="1"/>
  <c r="G8166" i="1"/>
  <c r="F8166" i="1"/>
  <c r="G8165" i="1"/>
  <c r="F8165" i="1"/>
  <c r="G8164" i="1"/>
  <c r="F8164" i="1"/>
  <c r="G8163" i="1"/>
  <c r="F8163" i="1"/>
  <c r="G8162" i="1"/>
  <c r="F8162" i="1"/>
  <c r="G8161" i="1"/>
  <c r="F8161" i="1"/>
  <c r="G8160" i="1"/>
  <c r="F8160" i="1"/>
  <c r="G8159" i="1"/>
  <c r="F8159" i="1"/>
  <c r="G8158" i="1"/>
  <c r="F8158" i="1"/>
  <c r="G8157" i="1"/>
  <c r="F8157" i="1"/>
  <c r="G8156" i="1"/>
  <c r="F8156" i="1"/>
  <c r="G8155" i="1"/>
  <c r="F8155" i="1"/>
  <c r="G8154" i="1"/>
  <c r="F8154" i="1"/>
  <c r="G8153" i="1"/>
  <c r="F8153" i="1"/>
  <c r="G8152" i="1"/>
  <c r="F8152" i="1"/>
  <c r="G8151" i="1"/>
  <c r="F8151" i="1"/>
  <c r="G8150" i="1"/>
  <c r="F8150" i="1"/>
  <c r="G8149" i="1"/>
  <c r="F8149" i="1"/>
  <c r="G8148" i="1"/>
  <c r="F8148" i="1"/>
  <c r="G8147" i="1"/>
  <c r="F8147" i="1"/>
  <c r="G8146" i="1"/>
  <c r="F8146" i="1"/>
  <c r="G8145" i="1"/>
  <c r="F8145" i="1"/>
  <c r="G8144" i="1"/>
  <c r="F8144" i="1"/>
  <c r="G8143" i="1"/>
  <c r="F8143" i="1"/>
  <c r="G8142" i="1"/>
  <c r="F8142" i="1"/>
  <c r="G8141" i="1"/>
  <c r="F8141" i="1"/>
  <c r="G8140" i="1"/>
  <c r="F8140" i="1"/>
  <c r="G8139" i="1"/>
  <c r="F8139" i="1"/>
  <c r="G8138" i="1"/>
  <c r="F8138" i="1"/>
  <c r="G8137" i="1"/>
  <c r="F8137" i="1"/>
  <c r="G8136" i="1"/>
  <c r="F8136" i="1"/>
  <c r="G8135" i="1"/>
  <c r="F8135" i="1"/>
  <c r="G8134" i="1"/>
  <c r="F8134" i="1"/>
  <c r="G8133" i="1"/>
  <c r="F8133" i="1"/>
  <c r="G8132" i="1"/>
  <c r="F8132" i="1"/>
  <c r="G8131" i="1"/>
  <c r="F8131" i="1"/>
  <c r="G8130" i="1"/>
  <c r="F8130" i="1"/>
  <c r="G8129" i="1"/>
  <c r="F8129" i="1"/>
  <c r="G8128" i="1"/>
  <c r="F8128" i="1"/>
  <c r="G8127" i="1"/>
  <c r="F8127" i="1"/>
  <c r="G8126" i="1"/>
  <c r="F8126" i="1"/>
  <c r="G8125" i="1"/>
  <c r="F8125" i="1"/>
  <c r="G8124" i="1"/>
  <c r="F8124" i="1"/>
  <c r="G8123" i="1"/>
  <c r="F8123" i="1"/>
  <c r="G8122" i="1"/>
  <c r="F8122" i="1"/>
  <c r="G8121" i="1"/>
  <c r="F8121" i="1"/>
  <c r="G8120" i="1"/>
  <c r="F8120" i="1"/>
  <c r="G8119" i="1"/>
  <c r="F8119" i="1"/>
  <c r="G8118" i="1"/>
  <c r="F8118" i="1"/>
  <c r="G8117" i="1"/>
  <c r="F8117" i="1"/>
  <c r="G8116" i="1"/>
  <c r="F8116" i="1"/>
  <c r="G8115" i="1"/>
  <c r="F8115" i="1"/>
  <c r="G8114" i="1"/>
  <c r="F8114" i="1"/>
  <c r="G8113" i="1"/>
  <c r="F8113" i="1"/>
  <c r="G8112" i="1"/>
  <c r="F8112" i="1"/>
  <c r="G8111" i="1"/>
  <c r="F8111" i="1"/>
  <c r="G8110" i="1"/>
  <c r="F8110" i="1"/>
  <c r="G8109" i="1"/>
  <c r="F8109" i="1"/>
  <c r="G8108" i="1"/>
  <c r="F8108" i="1"/>
  <c r="G8107" i="1"/>
  <c r="F8107" i="1"/>
  <c r="G8106" i="1"/>
  <c r="F8106" i="1"/>
  <c r="G8105" i="1"/>
  <c r="F8105" i="1"/>
  <c r="G8104" i="1"/>
  <c r="F8104" i="1"/>
  <c r="G8103" i="1"/>
  <c r="F8103" i="1"/>
  <c r="G8102" i="1"/>
  <c r="F8102" i="1"/>
  <c r="G8101" i="1"/>
  <c r="F8101" i="1"/>
  <c r="G8100" i="1"/>
  <c r="F8100" i="1"/>
  <c r="G8099" i="1"/>
  <c r="F8099" i="1"/>
  <c r="G8098" i="1"/>
  <c r="F8098" i="1"/>
  <c r="G8097" i="1"/>
  <c r="F8097" i="1"/>
  <c r="G8096" i="1"/>
  <c r="F8096" i="1"/>
  <c r="G8095" i="1"/>
  <c r="F8095" i="1"/>
  <c r="G8094" i="1"/>
  <c r="F8094" i="1"/>
  <c r="G8093" i="1"/>
  <c r="F8093" i="1"/>
  <c r="G8092" i="1"/>
  <c r="F8092" i="1"/>
  <c r="G8091" i="1"/>
  <c r="F8091" i="1"/>
  <c r="G8090" i="1"/>
  <c r="F8090" i="1"/>
  <c r="G8089" i="1"/>
  <c r="F8089" i="1"/>
  <c r="G8088" i="1"/>
  <c r="F8088" i="1"/>
  <c r="G8087" i="1"/>
  <c r="F8087" i="1"/>
  <c r="G8086" i="1"/>
  <c r="F8086" i="1"/>
  <c r="G8085" i="1"/>
  <c r="F8085" i="1"/>
  <c r="G8084" i="1"/>
  <c r="F8084" i="1"/>
  <c r="G8083" i="1"/>
  <c r="F8083" i="1"/>
  <c r="G8082" i="1"/>
  <c r="F8082" i="1"/>
  <c r="G8081" i="1"/>
  <c r="F8081" i="1"/>
  <c r="G8080" i="1"/>
  <c r="F8080" i="1"/>
  <c r="G8079" i="1"/>
  <c r="F8079" i="1"/>
  <c r="G8078" i="1"/>
  <c r="F8078" i="1"/>
  <c r="G8077" i="1"/>
  <c r="F8077" i="1"/>
  <c r="G8076" i="1"/>
  <c r="F8076" i="1"/>
  <c r="G8075" i="1"/>
  <c r="F8075" i="1"/>
  <c r="G8074" i="1"/>
  <c r="F8074" i="1"/>
  <c r="G8073" i="1"/>
  <c r="F8073" i="1"/>
  <c r="G8072" i="1"/>
  <c r="F8072" i="1"/>
  <c r="G8071" i="1"/>
  <c r="F8071" i="1"/>
  <c r="G8070" i="1"/>
  <c r="F8070" i="1"/>
  <c r="G8069" i="1"/>
  <c r="F8069" i="1"/>
  <c r="G8068" i="1"/>
  <c r="F8068" i="1"/>
  <c r="G8067" i="1"/>
  <c r="F8067" i="1"/>
  <c r="G8066" i="1"/>
  <c r="F8066" i="1"/>
  <c r="G8065" i="1"/>
  <c r="F8065" i="1"/>
  <c r="G8064" i="1"/>
  <c r="F8064" i="1"/>
  <c r="G8063" i="1"/>
  <c r="F8063" i="1"/>
  <c r="G8062" i="1"/>
  <c r="F8062" i="1"/>
  <c r="G8061" i="1"/>
  <c r="F8061" i="1"/>
  <c r="G8060" i="1"/>
  <c r="F8060" i="1"/>
  <c r="G8059" i="1"/>
  <c r="F8059" i="1"/>
  <c r="G8058" i="1"/>
  <c r="F8058" i="1"/>
  <c r="G8057" i="1"/>
  <c r="F8057" i="1"/>
  <c r="G8056" i="1"/>
  <c r="F8056" i="1"/>
  <c r="G8055" i="1"/>
  <c r="F8055" i="1"/>
  <c r="G8054" i="1"/>
  <c r="F8054" i="1"/>
  <c r="G8053" i="1"/>
  <c r="F8053" i="1"/>
  <c r="G8052" i="1"/>
  <c r="F8052" i="1"/>
  <c r="G8051" i="1"/>
  <c r="F8051" i="1"/>
  <c r="G8050" i="1"/>
  <c r="F8050" i="1"/>
  <c r="G8049" i="1"/>
  <c r="F8049" i="1"/>
  <c r="G8048" i="1"/>
  <c r="F8048" i="1"/>
  <c r="G8047" i="1"/>
  <c r="F8047" i="1"/>
  <c r="G8046" i="1"/>
  <c r="F8046" i="1"/>
  <c r="G8045" i="1"/>
  <c r="F8045" i="1"/>
  <c r="G8044" i="1"/>
  <c r="F8044" i="1"/>
  <c r="G8043" i="1"/>
  <c r="F8043" i="1"/>
  <c r="G8042" i="1"/>
  <c r="F8042" i="1"/>
  <c r="G8041" i="1"/>
  <c r="F8041" i="1"/>
  <c r="G8040" i="1"/>
  <c r="F8040" i="1"/>
  <c r="G8039" i="1"/>
  <c r="F8039" i="1"/>
  <c r="G8038" i="1"/>
  <c r="F8038" i="1"/>
  <c r="G8037" i="1"/>
  <c r="F8037" i="1"/>
  <c r="G8036" i="1"/>
  <c r="F8036" i="1"/>
  <c r="G8035" i="1"/>
  <c r="F8035" i="1"/>
  <c r="G8034" i="1"/>
  <c r="F8034" i="1"/>
  <c r="G8033" i="1"/>
  <c r="F8033" i="1"/>
  <c r="G8032" i="1"/>
  <c r="F8032" i="1"/>
  <c r="G8031" i="1"/>
  <c r="F8031" i="1"/>
  <c r="G8030" i="1"/>
  <c r="F8030" i="1"/>
  <c r="G8029" i="1"/>
  <c r="F8029" i="1"/>
  <c r="G8028" i="1"/>
  <c r="F8028" i="1"/>
  <c r="G8027" i="1"/>
  <c r="F8027" i="1"/>
  <c r="G8026" i="1"/>
  <c r="F8026" i="1"/>
  <c r="G8025" i="1"/>
  <c r="F8025" i="1"/>
  <c r="G8024" i="1"/>
  <c r="F8024" i="1"/>
  <c r="G8023" i="1"/>
  <c r="F8023" i="1"/>
  <c r="G8022" i="1"/>
  <c r="F8022" i="1"/>
  <c r="G8021" i="1"/>
  <c r="F8021" i="1"/>
  <c r="G8020" i="1"/>
  <c r="F8020" i="1"/>
  <c r="G8019" i="1"/>
  <c r="F8019" i="1"/>
  <c r="G8018" i="1"/>
  <c r="F8018" i="1"/>
  <c r="G8017" i="1"/>
  <c r="F8017" i="1"/>
  <c r="G8016" i="1"/>
  <c r="F8016" i="1"/>
  <c r="G8015" i="1"/>
  <c r="F8015" i="1"/>
  <c r="G8014" i="1"/>
  <c r="F8014" i="1"/>
  <c r="G8013" i="1"/>
  <c r="F8013" i="1"/>
  <c r="G8012" i="1"/>
  <c r="F8012" i="1"/>
  <c r="G8011" i="1"/>
  <c r="F8011" i="1"/>
  <c r="G8010" i="1"/>
  <c r="F8010" i="1"/>
  <c r="G8009" i="1"/>
  <c r="F8009" i="1"/>
  <c r="G8008" i="1"/>
  <c r="F8008" i="1"/>
  <c r="G8007" i="1"/>
  <c r="F8007" i="1"/>
  <c r="G8006" i="1"/>
  <c r="F8006" i="1"/>
  <c r="G8005" i="1"/>
  <c r="F8005" i="1"/>
  <c r="G8004" i="1"/>
  <c r="F8004" i="1"/>
  <c r="G8003" i="1"/>
  <c r="F8003" i="1"/>
  <c r="G8002" i="1"/>
  <c r="F8002" i="1"/>
  <c r="G8001" i="1"/>
  <c r="F8001" i="1"/>
  <c r="G8000" i="1"/>
  <c r="F8000" i="1"/>
  <c r="G7999" i="1"/>
  <c r="F7999" i="1"/>
  <c r="G7998" i="1"/>
  <c r="F7998" i="1"/>
  <c r="G7997" i="1"/>
  <c r="F7997" i="1"/>
  <c r="G7996" i="1"/>
  <c r="F7996" i="1"/>
  <c r="G7995" i="1"/>
  <c r="F7995" i="1"/>
  <c r="G7994" i="1"/>
  <c r="F7994" i="1"/>
  <c r="G7993" i="1"/>
  <c r="F7993" i="1"/>
  <c r="G7992" i="1"/>
  <c r="F7992" i="1"/>
  <c r="G7991" i="1"/>
  <c r="F7991" i="1"/>
  <c r="G7990" i="1"/>
  <c r="F7990" i="1"/>
  <c r="G7989" i="1"/>
  <c r="F7989" i="1"/>
  <c r="G7988" i="1"/>
  <c r="F7988" i="1"/>
  <c r="G7987" i="1"/>
  <c r="F7987" i="1"/>
  <c r="G7986" i="1"/>
  <c r="F7986" i="1"/>
  <c r="G7985" i="1"/>
  <c r="F7985" i="1"/>
  <c r="G7984" i="1"/>
  <c r="F7984" i="1"/>
  <c r="G7983" i="1"/>
  <c r="F7983" i="1"/>
  <c r="G7982" i="1"/>
  <c r="F7982" i="1"/>
  <c r="G7981" i="1"/>
  <c r="F7981" i="1"/>
  <c r="G7980" i="1"/>
  <c r="F7980" i="1"/>
  <c r="G7979" i="1"/>
  <c r="F7979" i="1"/>
  <c r="G7978" i="1"/>
  <c r="F7978" i="1"/>
  <c r="G7977" i="1"/>
  <c r="F7977" i="1"/>
  <c r="G7976" i="1"/>
  <c r="F7976" i="1"/>
  <c r="G7975" i="1"/>
  <c r="F7975" i="1"/>
  <c r="G7974" i="1"/>
  <c r="F7974" i="1"/>
  <c r="G7973" i="1"/>
  <c r="F7973" i="1"/>
  <c r="G7972" i="1"/>
  <c r="F7972" i="1"/>
  <c r="G7971" i="1"/>
  <c r="F7971" i="1"/>
  <c r="G7970" i="1"/>
  <c r="F7970" i="1"/>
  <c r="G7969" i="1"/>
  <c r="F7969" i="1"/>
  <c r="G7968" i="1"/>
  <c r="F7968" i="1"/>
  <c r="G7967" i="1"/>
  <c r="F7967" i="1"/>
  <c r="G7966" i="1"/>
  <c r="F7966" i="1"/>
  <c r="G7965" i="1"/>
  <c r="F7965" i="1"/>
  <c r="G7964" i="1"/>
  <c r="F7964" i="1"/>
  <c r="G7963" i="1"/>
  <c r="F7963" i="1"/>
  <c r="G7962" i="1"/>
  <c r="F7962" i="1"/>
  <c r="G7961" i="1"/>
  <c r="F7961" i="1"/>
  <c r="G7960" i="1"/>
  <c r="F7960" i="1"/>
  <c r="G7959" i="1"/>
  <c r="F7959" i="1"/>
  <c r="G7958" i="1"/>
  <c r="F7958" i="1"/>
  <c r="G7957" i="1"/>
  <c r="F7957" i="1"/>
  <c r="G7956" i="1"/>
  <c r="F7956" i="1"/>
  <c r="G7955" i="1"/>
  <c r="F7955" i="1"/>
  <c r="G7954" i="1"/>
  <c r="F7954" i="1"/>
  <c r="G7953" i="1"/>
  <c r="F7953" i="1"/>
  <c r="G7952" i="1"/>
  <c r="F7952" i="1"/>
  <c r="G7951" i="1"/>
  <c r="F7951" i="1"/>
  <c r="G7950" i="1"/>
  <c r="F7950" i="1"/>
  <c r="G7949" i="1"/>
  <c r="F7949" i="1"/>
  <c r="G7948" i="1"/>
  <c r="F7948" i="1"/>
  <c r="G7947" i="1"/>
  <c r="F7947" i="1"/>
  <c r="G7946" i="1"/>
  <c r="F7946" i="1"/>
  <c r="G7945" i="1"/>
  <c r="F7945" i="1"/>
  <c r="G7944" i="1"/>
  <c r="F7944" i="1"/>
  <c r="G7943" i="1"/>
  <c r="F7943" i="1"/>
  <c r="G7942" i="1"/>
  <c r="F7942" i="1"/>
  <c r="G7941" i="1"/>
  <c r="F7941" i="1"/>
  <c r="G7940" i="1"/>
  <c r="F7940" i="1"/>
  <c r="G7939" i="1"/>
  <c r="F7939" i="1"/>
  <c r="G7938" i="1"/>
  <c r="F7938" i="1"/>
  <c r="G7937" i="1"/>
  <c r="F7937" i="1"/>
  <c r="G7936" i="1"/>
  <c r="F7936" i="1"/>
  <c r="G7935" i="1"/>
  <c r="F7935" i="1"/>
  <c r="G7934" i="1"/>
  <c r="F7934" i="1"/>
  <c r="G7933" i="1"/>
  <c r="F7933" i="1"/>
  <c r="G7932" i="1"/>
  <c r="F7932" i="1"/>
  <c r="G7931" i="1"/>
  <c r="F7931" i="1"/>
  <c r="G7930" i="1"/>
  <c r="F7930" i="1"/>
  <c r="G7929" i="1"/>
  <c r="F7929" i="1"/>
  <c r="G7928" i="1"/>
  <c r="F7928" i="1"/>
  <c r="G7927" i="1"/>
  <c r="F7927" i="1"/>
  <c r="G7926" i="1"/>
  <c r="F7926" i="1"/>
  <c r="G7925" i="1"/>
  <c r="F7925" i="1"/>
  <c r="G7924" i="1"/>
  <c r="F7924" i="1"/>
  <c r="G7923" i="1"/>
  <c r="F7923" i="1"/>
  <c r="G7922" i="1"/>
  <c r="F7922" i="1"/>
  <c r="G7921" i="1"/>
  <c r="F7921" i="1"/>
  <c r="G7920" i="1"/>
  <c r="F7920" i="1"/>
  <c r="G7919" i="1"/>
  <c r="F7919" i="1"/>
  <c r="G7918" i="1"/>
  <c r="F7918" i="1"/>
  <c r="G7917" i="1"/>
  <c r="F7917" i="1"/>
  <c r="G7916" i="1"/>
  <c r="F7916" i="1"/>
  <c r="G7915" i="1"/>
  <c r="F7915" i="1"/>
  <c r="G7914" i="1"/>
  <c r="F7914" i="1"/>
  <c r="G7913" i="1"/>
  <c r="F7913" i="1"/>
  <c r="G7912" i="1"/>
  <c r="F7912" i="1"/>
  <c r="G7911" i="1"/>
  <c r="F7911" i="1"/>
  <c r="G7910" i="1"/>
  <c r="F7910" i="1"/>
  <c r="G7909" i="1"/>
  <c r="F7909" i="1"/>
  <c r="G7908" i="1"/>
  <c r="F7908" i="1"/>
  <c r="G7907" i="1"/>
  <c r="F7907" i="1"/>
  <c r="G7906" i="1"/>
  <c r="F7906" i="1"/>
  <c r="G7905" i="1"/>
  <c r="F7905" i="1"/>
  <c r="G7904" i="1"/>
  <c r="F7904" i="1"/>
  <c r="G7903" i="1"/>
  <c r="F7903" i="1"/>
  <c r="G7902" i="1"/>
  <c r="F7902" i="1"/>
  <c r="G7901" i="1"/>
  <c r="F7901" i="1"/>
  <c r="G7900" i="1"/>
  <c r="F7900" i="1"/>
  <c r="G7899" i="1"/>
  <c r="F7899" i="1"/>
  <c r="G7898" i="1"/>
  <c r="F7898" i="1"/>
  <c r="G7897" i="1"/>
  <c r="F7897" i="1"/>
  <c r="G7896" i="1"/>
  <c r="F7896" i="1"/>
  <c r="G7895" i="1"/>
  <c r="F7895" i="1"/>
  <c r="G7894" i="1"/>
  <c r="F7894" i="1"/>
  <c r="G7893" i="1"/>
  <c r="F7893" i="1"/>
  <c r="G7892" i="1"/>
  <c r="F7892" i="1"/>
  <c r="G7891" i="1"/>
  <c r="F7891" i="1"/>
  <c r="G7890" i="1"/>
  <c r="F7890" i="1"/>
  <c r="G7889" i="1"/>
  <c r="F7889" i="1"/>
  <c r="G7888" i="1"/>
  <c r="F7888" i="1"/>
  <c r="G7887" i="1"/>
  <c r="F7887" i="1"/>
  <c r="G7886" i="1"/>
  <c r="F7886" i="1"/>
  <c r="G7885" i="1"/>
  <c r="F7885" i="1"/>
  <c r="G7884" i="1"/>
  <c r="F7884" i="1"/>
  <c r="G7883" i="1"/>
  <c r="F7883" i="1"/>
  <c r="G7882" i="1"/>
  <c r="F7882" i="1"/>
  <c r="G7881" i="1"/>
  <c r="F7881" i="1"/>
  <c r="G7880" i="1"/>
  <c r="F7880" i="1"/>
  <c r="G7879" i="1"/>
  <c r="F7879" i="1"/>
  <c r="G7878" i="1"/>
  <c r="F7878" i="1"/>
  <c r="G7877" i="1"/>
  <c r="F7877" i="1"/>
  <c r="G7876" i="1"/>
  <c r="F7876" i="1"/>
  <c r="G7875" i="1"/>
  <c r="F7875" i="1"/>
  <c r="G7874" i="1"/>
  <c r="F7874" i="1"/>
  <c r="G7873" i="1"/>
  <c r="F7873" i="1"/>
  <c r="G7872" i="1"/>
  <c r="F7872" i="1"/>
  <c r="G7871" i="1"/>
  <c r="F7871" i="1"/>
  <c r="G7870" i="1"/>
  <c r="F7870" i="1"/>
  <c r="G7869" i="1"/>
  <c r="F7869" i="1"/>
  <c r="G7868" i="1"/>
  <c r="F7868" i="1"/>
  <c r="G7867" i="1"/>
  <c r="F7867" i="1"/>
  <c r="G7866" i="1"/>
  <c r="F7866" i="1"/>
  <c r="G7865" i="1"/>
  <c r="F7865" i="1"/>
  <c r="G7864" i="1"/>
  <c r="F7864" i="1"/>
  <c r="G7863" i="1"/>
  <c r="F7863" i="1"/>
  <c r="G7862" i="1"/>
  <c r="F7862" i="1"/>
  <c r="G7861" i="1"/>
  <c r="F7861" i="1"/>
  <c r="G7860" i="1"/>
  <c r="F7860" i="1"/>
  <c r="G7859" i="1"/>
  <c r="F7859" i="1"/>
  <c r="G7858" i="1"/>
  <c r="F7858" i="1"/>
  <c r="G7857" i="1"/>
  <c r="F7857" i="1"/>
  <c r="G7856" i="1"/>
  <c r="F7856" i="1"/>
  <c r="G7855" i="1"/>
  <c r="F7855" i="1"/>
  <c r="G7854" i="1"/>
  <c r="F7854" i="1"/>
  <c r="G7853" i="1"/>
  <c r="F7853" i="1"/>
  <c r="G7852" i="1"/>
  <c r="F7852" i="1"/>
  <c r="G7851" i="1"/>
  <c r="F7851" i="1"/>
  <c r="G7850" i="1"/>
  <c r="F7850" i="1"/>
  <c r="G7849" i="1"/>
  <c r="F7849" i="1"/>
  <c r="G7848" i="1"/>
  <c r="F7848" i="1"/>
  <c r="G7847" i="1"/>
  <c r="F7847" i="1"/>
  <c r="G7846" i="1"/>
  <c r="F7846" i="1"/>
  <c r="G7845" i="1"/>
  <c r="F7845" i="1"/>
  <c r="G7844" i="1"/>
  <c r="F7844" i="1"/>
  <c r="G7843" i="1"/>
  <c r="F7843" i="1"/>
  <c r="G7842" i="1"/>
  <c r="F7842" i="1"/>
  <c r="G7841" i="1"/>
  <c r="F7841" i="1"/>
  <c r="G7840" i="1"/>
  <c r="F7840" i="1"/>
  <c r="G7839" i="1"/>
  <c r="F7839" i="1"/>
  <c r="G7838" i="1"/>
  <c r="F7838" i="1"/>
  <c r="G7837" i="1"/>
  <c r="F7837" i="1"/>
  <c r="G7836" i="1"/>
  <c r="F7836" i="1"/>
  <c r="G7835" i="1"/>
  <c r="F7835" i="1"/>
  <c r="G7834" i="1"/>
  <c r="F7834" i="1"/>
  <c r="G7833" i="1"/>
  <c r="F7833" i="1"/>
  <c r="G7832" i="1"/>
  <c r="F7832" i="1"/>
  <c r="G7831" i="1"/>
  <c r="F7831" i="1"/>
  <c r="G7830" i="1"/>
  <c r="F7830" i="1"/>
  <c r="G7829" i="1"/>
  <c r="F7829" i="1"/>
  <c r="G7828" i="1"/>
  <c r="F7828" i="1"/>
  <c r="G7827" i="1"/>
  <c r="F7827" i="1"/>
  <c r="G7826" i="1"/>
  <c r="F7826" i="1"/>
  <c r="G7825" i="1"/>
  <c r="F7825" i="1"/>
  <c r="G7824" i="1"/>
  <c r="F7824" i="1"/>
  <c r="G7823" i="1"/>
  <c r="F7823" i="1"/>
  <c r="G7822" i="1"/>
  <c r="F7822" i="1"/>
  <c r="G7821" i="1"/>
  <c r="F7821" i="1"/>
  <c r="G7820" i="1"/>
  <c r="F7820" i="1"/>
  <c r="G7819" i="1"/>
  <c r="F7819" i="1"/>
  <c r="G7818" i="1"/>
  <c r="F7818" i="1"/>
  <c r="G7817" i="1"/>
  <c r="F7817" i="1"/>
  <c r="G7816" i="1"/>
  <c r="F7816" i="1"/>
  <c r="G7815" i="1"/>
  <c r="F7815" i="1"/>
  <c r="G7814" i="1"/>
  <c r="F7814" i="1"/>
  <c r="G7813" i="1"/>
  <c r="F7813" i="1"/>
  <c r="G7812" i="1"/>
  <c r="F7812" i="1"/>
  <c r="G7811" i="1"/>
  <c r="F7811" i="1"/>
  <c r="G7810" i="1"/>
  <c r="F7810" i="1"/>
  <c r="G7809" i="1"/>
  <c r="F7809" i="1"/>
  <c r="G7808" i="1"/>
  <c r="F7808" i="1"/>
  <c r="G7807" i="1"/>
  <c r="F7807" i="1"/>
  <c r="G7806" i="1"/>
  <c r="F7806" i="1"/>
  <c r="G7805" i="1"/>
  <c r="F7805" i="1"/>
  <c r="G7804" i="1"/>
  <c r="F7804" i="1"/>
  <c r="G7803" i="1"/>
  <c r="F7803" i="1"/>
  <c r="G7802" i="1"/>
  <c r="F7802" i="1"/>
  <c r="G7801" i="1"/>
  <c r="F7801" i="1"/>
  <c r="G7800" i="1"/>
  <c r="F7800" i="1"/>
  <c r="G7799" i="1"/>
  <c r="F7799" i="1"/>
  <c r="G7798" i="1"/>
  <c r="F7798" i="1"/>
  <c r="G7797" i="1"/>
  <c r="F7797" i="1"/>
  <c r="G7796" i="1"/>
  <c r="F7796" i="1"/>
  <c r="G7795" i="1"/>
  <c r="F7795" i="1"/>
  <c r="G7794" i="1"/>
  <c r="F7794" i="1"/>
  <c r="G7793" i="1"/>
  <c r="F7793" i="1"/>
  <c r="G7792" i="1"/>
  <c r="F7792" i="1"/>
  <c r="G7791" i="1"/>
  <c r="F7791" i="1"/>
  <c r="G7790" i="1"/>
  <c r="F7790" i="1"/>
  <c r="G7789" i="1"/>
  <c r="F7789" i="1"/>
  <c r="G7788" i="1"/>
  <c r="F7788" i="1"/>
  <c r="G7787" i="1"/>
  <c r="F7787" i="1"/>
  <c r="G7786" i="1"/>
  <c r="F7786" i="1"/>
  <c r="G7785" i="1"/>
  <c r="F7785" i="1"/>
  <c r="G7784" i="1"/>
  <c r="F7784" i="1"/>
  <c r="G7783" i="1"/>
  <c r="F7783" i="1"/>
  <c r="G7782" i="1"/>
  <c r="F7782" i="1"/>
  <c r="G7781" i="1"/>
  <c r="F7781" i="1"/>
  <c r="G7780" i="1"/>
  <c r="F7780" i="1"/>
  <c r="G7779" i="1"/>
  <c r="F7779" i="1"/>
  <c r="G7778" i="1"/>
  <c r="F7778" i="1"/>
  <c r="G7777" i="1"/>
  <c r="F7777" i="1"/>
  <c r="G7776" i="1"/>
  <c r="F7776" i="1"/>
  <c r="G7775" i="1"/>
  <c r="F7775" i="1"/>
  <c r="G7774" i="1"/>
  <c r="F7774" i="1"/>
  <c r="G7773" i="1"/>
  <c r="F7773" i="1"/>
  <c r="G7772" i="1"/>
  <c r="F7772" i="1"/>
  <c r="G7771" i="1"/>
  <c r="F7771" i="1"/>
  <c r="G7770" i="1"/>
  <c r="F7770" i="1"/>
  <c r="G7769" i="1"/>
  <c r="F7769" i="1"/>
  <c r="G7768" i="1"/>
  <c r="F7768" i="1"/>
  <c r="G7767" i="1"/>
  <c r="F7767" i="1"/>
  <c r="G7766" i="1"/>
  <c r="F7766" i="1"/>
  <c r="G7765" i="1"/>
  <c r="F7765" i="1"/>
  <c r="G7764" i="1"/>
  <c r="F7764" i="1"/>
  <c r="G7763" i="1"/>
  <c r="F7763" i="1"/>
  <c r="G7762" i="1"/>
  <c r="F7762" i="1"/>
  <c r="G7761" i="1"/>
  <c r="F7761" i="1"/>
  <c r="G7760" i="1"/>
  <c r="F7760" i="1"/>
  <c r="G7759" i="1"/>
  <c r="F7759" i="1"/>
  <c r="G7758" i="1"/>
  <c r="F7758" i="1"/>
  <c r="G7757" i="1"/>
  <c r="F7757" i="1"/>
  <c r="G7756" i="1"/>
  <c r="F7756" i="1"/>
  <c r="G7755" i="1"/>
  <c r="F7755" i="1"/>
  <c r="G7754" i="1"/>
  <c r="F7754" i="1"/>
  <c r="G7753" i="1"/>
  <c r="F7753" i="1"/>
  <c r="G7752" i="1"/>
  <c r="F7752" i="1"/>
  <c r="G7751" i="1"/>
  <c r="F7751" i="1"/>
  <c r="G7750" i="1"/>
  <c r="F7750" i="1"/>
  <c r="G7749" i="1"/>
  <c r="F7749" i="1"/>
  <c r="G7748" i="1"/>
  <c r="F7748" i="1"/>
  <c r="G7747" i="1"/>
  <c r="F7747" i="1"/>
  <c r="G7746" i="1"/>
  <c r="F7746" i="1"/>
  <c r="G7745" i="1"/>
  <c r="F7745" i="1"/>
  <c r="G7744" i="1"/>
  <c r="F7744" i="1"/>
  <c r="G7743" i="1"/>
  <c r="F7743" i="1"/>
  <c r="G7742" i="1"/>
  <c r="F7742" i="1"/>
  <c r="G7741" i="1"/>
  <c r="F7741" i="1"/>
  <c r="G7740" i="1"/>
  <c r="F7740" i="1"/>
  <c r="G7739" i="1"/>
  <c r="F7739" i="1"/>
  <c r="G7738" i="1"/>
  <c r="F7738" i="1"/>
  <c r="G7737" i="1"/>
  <c r="F7737" i="1"/>
  <c r="G7736" i="1"/>
  <c r="F7736" i="1"/>
  <c r="G7735" i="1"/>
  <c r="F7735" i="1"/>
  <c r="G7734" i="1"/>
  <c r="F7734" i="1"/>
  <c r="G7733" i="1"/>
  <c r="F7733" i="1"/>
  <c r="G7732" i="1"/>
  <c r="F7732" i="1"/>
  <c r="G7731" i="1"/>
  <c r="F7731" i="1"/>
  <c r="G7730" i="1"/>
  <c r="F7730" i="1"/>
  <c r="G7729" i="1"/>
  <c r="F7729" i="1"/>
  <c r="G7728" i="1"/>
  <c r="F7728" i="1"/>
  <c r="G7727" i="1"/>
  <c r="F7727" i="1"/>
  <c r="G7726" i="1"/>
  <c r="F7726" i="1"/>
  <c r="G7725" i="1"/>
  <c r="F7725" i="1"/>
  <c r="G7724" i="1"/>
  <c r="F7724" i="1"/>
  <c r="G7723" i="1"/>
  <c r="F7723" i="1"/>
  <c r="G7722" i="1"/>
  <c r="F7722" i="1"/>
  <c r="G7721" i="1"/>
  <c r="F7721" i="1"/>
  <c r="G7720" i="1"/>
  <c r="F7720" i="1"/>
  <c r="G7719" i="1"/>
  <c r="F7719" i="1"/>
  <c r="G7718" i="1"/>
  <c r="F7718" i="1"/>
  <c r="G7717" i="1"/>
  <c r="F7717" i="1"/>
  <c r="G7716" i="1"/>
  <c r="F7716" i="1"/>
  <c r="G7715" i="1"/>
  <c r="F7715" i="1"/>
  <c r="G7714" i="1"/>
  <c r="F7714" i="1"/>
  <c r="G7713" i="1"/>
  <c r="F7713" i="1"/>
  <c r="G7712" i="1"/>
  <c r="F7712" i="1"/>
  <c r="G7711" i="1"/>
  <c r="F7711" i="1"/>
  <c r="G7710" i="1"/>
  <c r="F7710" i="1"/>
  <c r="G7709" i="1"/>
  <c r="F7709" i="1"/>
  <c r="G7708" i="1"/>
  <c r="F7708" i="1"/>
  <c r="G7707" i="1"/>
  <c r="F7707" i="1"/>
  <c r="G7706" i="1"/>
  <c r="F7706" i="1"/>
  <c r="G7705" i="1"/>
  <c r="F7705" i="1"/>
  <c r="G7704" i="1"/>
  <c r="F7704" i="1"/>
  <c r="G7703" i="1"/>
  <c r="F7703" i="1"/>
  <c r="G7702" i="1"/>
  <c r="F7702" i="1"/>
  <c r="G7701" i="1"/>
  <c r="F7701" i="1"/>
  <c r="G7700" i="1"/>
  <c r="F7700" i="1"/>
  <c r="G7699" i="1"/>
  <c r="F7699" i="1"/>
  <c r="G7698" i="1"/>
  <c r="F7698" i="1"/>
  <c r="G7697" i="1"/>
  <c r="F7697" i="1"/>
  <c r="G7696" i="1"/>
  <c r="F7696" i="1"/>
  <c r="G7695" i="1"/>
  <c r="F7695" i="1"/>
  <c r="G7694" i="1"/>
  <c r="F7694" i="1"/>
  <c r="G7693" i="1"/>
  <c r="F7693" i="1"/>
  <c r="G7692" i="1"/>
  <c r="F7692" i="1"/>
  <c r="G7691" i="1"/>
  <c r="F7691" i="1"/>
  <c r="G7690" i="1"/>
  <c r="F7690" i="1"/>
  <c r="G7689" i="1"/>
  <c r="F7689" i="1"/>
  <c r="G7688" i="1"/>
  <c r="F7688" i="1"/>
  <c r="G7687" i="1"/>
  <c r="F7687" i="1"/>
  <c r="G7686" i="1"/>
  <c r="F7686" i="1"/>
  <c r="G7685" i="1"/>
  <c r="F7685" i="1"/>
  <c r="G7684" i="1"/>
  <c r="F7684" i="1"/>
  <c r="G7683" i="1"/>
  <c r="F7683" i="1"/>
  <c r="G7682" i="1"/>
  <c r="F7682" i="1"/>
  <c r="G7681" i="1"/>
  <c r="F7681" i="1"/>
  <c r="G7680" i="1"/>
  <c r="F7680" i="1"/>
  <c r="G7679" i="1"/>
  <c r="F7679" i="1"/>
  <c r="G7678" i="1"/>
  <c r="F7678" i="1"/>
  <c r="G7677" i="1"/>
  <c r="F7677" i="1"/>
  <c r="G7676" i="1"/>
  <c r="F7676" i="1"/>
  <c r="G7675" i="1"/>
  <c r="F7675" i="1"/>
  <c r="G7674" i="1"/>
  <c r="F7674" i="1"/>
  <c r="G7673" i="1"/>
  <c r="F7673" i="1"/>
  <c r="G7672" i="1"/>
  <c r="F7672" i="1"/>
  <c r="G7671" i="1"/>
  <c r="F7671" i="1"/>
  <c r="G7670" i="1"/>
  <c r="F7670" i="1"/>
  <c r="G7669" i="1"/>
  <c r="F7669" i="1"/>
  <c r="G7668" i="1"/>
  <c r="F7668" i="1"/>
  <c r="G7667" i="1"/>
  <c r="F7667" i="1"/>
  <c r="G7666" i="1"/>
  <c r="F7666" i="1"/>
  <c r="G7665" i="1"/>
  <c r="F7665" i="1"/>
  <c r="G7664" i="1"/>
  <c r="F7664" i="1"/>
  <c r="G7663" i="1"/>
  <c r="F7663" i="1"/>
  <c r="G7662" i="1"/>
  <c r="F7662" i="1"/>
  <c r="G7661" i="1"/>
  <c r="F7661" i="1"/>
  <c r="G7660" i="1"/>
  <c r="F7660" i="1"/>
  <c r="G7659" i="1"/>
  <c r="F7659" i="1"/>
  <c r="G7658" i="1"/>
  <c r="F7658" i="1"/>
  <c r="G7657" i="1"/>
  <c r="F7657" i="1"/>
  <c r="G7656" i="1"/>
  <c r="F7656" i="1"/>
  <c r="G7655" i="1"/>
  <c r="F7655" i="1"/>
  <c r="G7654" i="1"/>
  <c r="F7654" i="1"/>
  <c r="G7653" i="1"/>
  <c r="F7653" i="1"/>
  <c r="G7652" i="1"/>
  <c r="F7652" i="1"/>
  <c r="G7651" i="1"/>
  <c r="F7651" i="1"/>
  <c r="G7650" i="1"/>
  <c r="F7650" i="1"/>
  <c r="G7649" i="1"/>
  <c r="F7649" i="1"/>
  <c r="G7648" i="1"/>
  <c r="F7648" i="1"/>
  <c r="G7647" i="1"/>
  <c r="F7647" i="1"/>
  <c r="G7646" i="1"/>
  <c r="F7646" i="1"/>
  <c r="G7645" i="1"/>
  <c r="F7645" i="1"/>
  <c r="G7644" i="1"/>
  <c r="F7644" i="1"/>
  <c r="G7643" i="1"/>
  <c r="F7643" i="1"/>
  <c r="G7642" i="1"/>
  <c r="F7642" i="1"/>
  <c r="G7641" i="1"/>
  <c r="F7641" i="1"/>
  <c r="G7640" i="1"/>
  <c r="F7640" i="1"/>
  <c r="G7639" i="1"/>
  <c r="F7639" i="1"/>
  <c r="G7638" i="1"/>
  <c r="F7638" i="1"/>
  <c r="G7637" i="1"/>
  <c r="F7637" i="1"/>
  <c r="G7636" i="1"/>
  <c r="F7636" i="1"/>
  <c r="G7635" i="1"/>
  <c r="F7635" i="1"/>
  <c r="G7634" i="1"/>
  <c r="F7634" i="1"/>
  <c r="G7633" i="1"/>
  <c r="F7633" i="1"/>
  <c r="G7632" i="1"/>
  <c r="F7632" i="1"/>
  <c r="G7631" i="1"/>
  <c r="F7631" i="1"/>
  <c r="G7630" i="1"/>
  <c r="F7630" i="1"/>
  <c r="G7629" i="1"/>
  <c r="F7629" i="1"/>
  <c r="G7628" i="1"/>
  <c r="F7628" i="1"/>
  <c r="G7627" i="1"/>
  <c r="F7627" i="1"/>
  <c r="G7626" i="1"/>
  <c r="F7626" i="1"/>
  <c r="G7625" i="1"/>
  <c r="F7625" i="1"/>
  <c r="G7624" i="1"/>
  <c r="F7624" i="1"/>
  <c r="G7623" i="1"/>
  <c r="F7623" i="1"/>
  <c r="G7622" i="1"/>
  <c r="F7622" i="1"/>
  <c r="G7621" i="1"/>
  <c r="F7621" i="1"/>
  <c r="G7620" i="1"/>
  <c r="F7620" i="1"/>
  <c r="G7619" i="1"/>
  <c r="F7619" i="1"/>
  <c r="G7618" i="1"/>
  <c r="F7618" i="1"/>
  <c r="G7617" i="1"/>
  <c r="F7617" i="1"/>
  <c r="G7616" i="1"/>
  <c r="F7616" i="1"/>
  <c r="G7615" i="1"/>
  <c r="F7615" i="1"/>
  <c r="G7614" i="1"/>
  <c r="F7614" i="1"/>
  <c r="G7613" i="1"/>
  <c r="F7613" i="1"/>
  <c r="G7612" i="1"/>
  <c r="F7612" i="1"/>
  <c r="G7611" i="1"/>
  <c r="F7611" i="1"/>
  <c r="G7610" i="1"/>
  <c r="F7610" i="1"/>
  <c r="G7609" i="1"/>
  <c r="F7609" i="1"/>
  <c r="G7608" i="1"/>
  <c r="F7608" i="1"/>
  <c r="G7607" i="1"/>
  <c r="F7607" i="1"/>
  <c r="G7606" i="1"/>
  <c r="F7606" i="1"/>
  <c r="G7605" i="1"/>
  <c r="F7605" i="1"/>
  <c r="G7604" i="1"/>
  <c r="F7604" i="1"/>
  <c r="G7603" i="1"/>
  <c r="F7603" i="1"/>
  <c r="G7602" i="1"/>
  <c r="F7602" i="1"/>
  <c r="G7601" i="1"/>
  <c r="F7601" i="1"/>
  <c r="G7600" i="1"/>
  <c r="F7600" i="1"/>
  <c r="G7599" i="1"/>
  <c r="F7599" i="1"/>
  <c r="G7598" i="1"/>
  <c r="F7598" i="1"/>
  <c r="G7597" i="1"/>
  <c r="F7597" i="1"/>
  <c r="G7596" i="1"/>
  <c r="F7596" i="1"/>
  <c r="G7595" i="1"/>
  <c r="F7595" i="1"/>
  <c r="G7594" i="1"/>
  <c r="F7594" i="1"/>
  <c r="G7593" i="1"/>
  <c r="F7593" i="1"/>
  <c r="G7592" i="1"/>
  <c r="F7592" i="1"/>
  <c r="G7591" i="1"/>
  <c r="F7591" i="1"/>
  <c r="G7590" i="1"/>
  <c r="F7590" i="1"/>
  <c r="G7589" i="1"/>
  <c r="F7589" i="1"/>
  <c r="G7588" i="1"/>
  <c r="F7588" i="1"/>
  <c r="G7587" i="1"/>
  <c r="F7587" i="1"/>
  <c r="G7586" i="1"/>
  <c r="F7586" i="1"/>
  <c r="G7585" i="1"/>
  <c r="F7585" i="1"/>
  <c r="G7584" i="1"/>
  <c r="F7584" i="1"/>
  <c r="G7583" i="1"/>
  <c r="F7583" i="1"/>
  <c r="G7582" i="1"/>
  <c r="F7582" i="1"/>
  <c r="G7581" i="1"/>
  <c r="F7581" i="1"/>
  <c r="G7580" i="1"/>
  <c r="F7580" i="1"/>
  <c r="G7579" i="1"/>
  <c r="F7579" i="1"/>
  <c r="G7578" i="1"/>
  <c r="F7578" i="1"/>
  <c r="G7577" i="1"/>
  <c r="F7577" i="1"/>
  <c r="G7576" i="1"/>
  <c r="F7576" i="1"/>
  <c r="G7575" i="1"/>
  <c r="F7575" i="1"/>
  <c r="G7574" i="1"/>
  <c r="F7574" i="1"/>
  <c r="G7573" i="1"/>
  <c r="F7573" i="1"/>
  <c r="G7572" i="1"/>
  <c r="F7572" i="1"/>
  <c r="G7571" i="1"/>
  <c r="F7571" i="1"/>
  <c r="G7570" i="1"/>
  <c r="F7570" i="1"/>
  <c r="G7569" i="1"/>
  <c r="F7569" i="1"/>
  <c r="G7568" i="1"/>
  <c r="F7568" i="1"/>
  <c r="G7567" i="1"/>
  <c r="F7567" i="1"/>
  <c r="G7566" i="1"/>
  <c r="F7566" i="1"/>
  <c r="G7565" i="1"/>
  <c r="F7565" i="1"/>
  <c r="G7564" i="1"/>
  <c r="F7564" i="1"/>
  <c r="G7563" i="1"/>
  <c r="F7563" i="1"/>
  <c r="G7562" i="1"/>
  <c r="F7562" i="1"/>
  <c r="G7561" i="1"/>
  <c r="F7561" i="1"/>
  <c r="G7560" i="1"/>
  <c r="F7560" i="1"/>
  <c r="G7559" i="1"/>
  <c r="F7559" i="1"/>
  <c r="G7558" i="1"/>
  <c r="F7558" i="1"/>
  <c r="G7557" i="1"/>
  <c r="F7557" i="1"/>
  <c r="G7556" i="1"/>
  <c r="F7556" i="1"/>
  <c r="G7555" i="1"/>
  <c r="F7555" i="1"/>
  <c r="G7554" i="1"/>
  <c r="F7554" i="1"/>
  <c r="G7553" i="1"/>
  <c r="F7553" i="1"/>
  <c r="G7552" i="1"/>
  <c r="F7552" i="1"/>
  <c r="G7551" i="1"/>
  <c r="F7551" i="1"/>
  <c r="G7550" i="1"/>
  <c r="F7550" i="1"/>
  <c r="G7549" i="1"/>
  <c r="F7549" i="1"/>
  <c r="G7548" i="1"/>
  <c r="F7548" i="1"/>
  <c r="G7547" i="1"/>
  <c r="F7547" i="1"/>
  <c r="G7546" i="1"/>
  <c r="F7546" i="1"/>
  <c r="G7545" i="1"/>
  <c r="F7545" i="1"/>
  <c r="G7544" i="1"/>
  <c r="F7544" i="1"/>
  <c r="G7543" i="1"/>
  <c r="F7543" i="1"/>
  <c r="G7542" i="1"/>
  <c r="F7542" i="1"/>
  <c r="G7541" i="1"/>
  <c r="F7541" i="1"/>
  <c r="G7540" i="1"/>
  <c r="F7540" i="1"/>
  <c r="G7539" i="1"/>
  <c r="F7539" i="1"/>
  <c r="G7538" i="1"/>
  <c r="F7538" i="1"/>
  <c r="G7537" i="1"/>
  <c r="F7537" i="1"/>
  <c r="G7536" i="1"/>
  <c r="F7536" i="1"/>
  <c r="G7535" i="1"/>
  <c r="F7535" i="1"/>
  <c r="G7534" i="1"/>
  <c r="F7534" i="1"/>
  <c r="G7533" i="1"/>
  <c r="F7533" i="1"/>
  <c r="G7532" i="1"/>
  <c r="F7532" i="1"/>
  <c r="G7531" i="1"/>
  <c r="F7531" i="1"/>
  <c r="G7530" i="1"/>
  <c r="F7530" i="1"/>
  <c r="G7529" i="1"/>
  <c r="F7529" i="1"/>
  <c r="G7528" i="1"/>
  <c r="F7528" i="1"/>
  <c r="G7527" i="1"/>
  <c r="F7527" i="1"/>
  <c r="G7526" i="1"/>
  <c r="F7526" i="1"/>
  <c r="G7525" i="1"/>
  <c r="F7525" i="1"/>
  <c r="G7524" i="1"/>
  <c r="F7524" i="1"/>
  <c r="G7523" i="1"/>
  <c r="F7523" i="1"/>
  <c r="G7522" i="1"/>
  <c r="F7522" i="1"/>
  <c r="G7521" i="1"/>
  <c r="F7521" i="1"/>
  <c r="G7520" i="1"/>
  <c r="F7520" i="1"/>
  <c r="G7519" i="1"/>
  <c r="F7519" i="1"/>
  <c r="G7518" i="1"/>
  <c r="F7518" i="1"/>
  <c r="G7517" i="1"/>
  <c r="F7517" i="1"/>
  <c r="G7516" i="1"/>
  <c r="F7516" i="1"/>
  <c r="G7515" i="1"/>
  <c r="F7515" i="1"/>
  <c r="G7514" i="1"/>
  <c r="F7514" i="1"/>
  <c r="G7513" i="1"/>
  <c r="F7513" i="1"/>
  <c r="G7512" i="1"/>
  <c r="F7512" i="1"/>
  <c r="G7511" i="1"/>
  <c r="F7511" i="1"/>
  <c r="G7510" i="1"/>
  <c r="F7510" i="1"/>
  <c r="G7509" i="1"/>
  <c r="F7509" i="1"/>
  <c r="G7508" i="1"/>
  <c r="F7508" i="1"/>
  <c r="G7507" i="1"/>
  <c r="F7507" i="1"/>
  <c r="G7506" i="1"/>
  <c r="F7506" i="1"/>
  <c r="G7505" i="1"/>
  <c r="F7505" i="1"/>
  <c r="G7504" i="1"/>
  <c r="F7504" i="1"/>
  <c r="G7503" i="1"/>
  <c r="F7503" i="1"/>
  <c r="G7502" i="1"/>
  <c r="F7502" i="1"/>
  <c r="G7501" i="1"/>
  <c r="F7501" i="1"/>
  <c r="G7500" i="1"/>
  <c r="F7500" i="1"/>
  <c r="G7499" i="1"/>
  <c r="F7499" i="1"/>
  <c r="G7498" i="1"/>
  <c r="F7498" i="1"/>
  <c r="G7497" i="1"/>
  <c r="F7497" i="1"/>
  <c r="G7496" i="1"/>
  <c r="F7496" i="1"/>
  <c r="G7495" i="1"/>
  <c r="F7495" i="1"/>
  <c r="G7494" i="1"/>
  <c r="F7494" i="1"/>
  <c r="G7493" i="1"/>
  <c r="F7493" i="1"/>
  <c r="G7492" i="1"/>
  <c r="F7492" i="1"/>
  <c r="G7491" i="1"/>
  <c r="F7491" i="1"/>
  <c r="G7490" i="1"/>
  <c r="F7490" i="1"/>
  <c r="G7489" i="1"/>
  <c r="F7489" i="1"/>
  <c r="G7488" i="1"/>
  <c r="F7488" i="1"/>
  <c r="G7487" i="1"/>
  <c r="F7487" i="1"/>
  <c r="G7486" i="1"/>
  <c r="F7486" i="1"/>
  <c r="G7485" i="1"/>
  <c r="F7485" i="1"/>
  <c r="G7484" i="1"/>
  <c r="F7484" i="1"/>
  <c r="G7483" i="1"/>
  <c r="F7483" i="1"/>
  <c r="G7482" i="1"/>
  <c r="F7482" i="1"/>
  <c r="G7481" i="1"/>
  <c r="F7481" i="1"/>
  <c r="G7480" i="1"/>
  <c r="F7480" i="1"/>
  <c r="G7479" i="1"/>
  <c r="F7479" i="1"/>
  <c r="G7478" i="1"/>
  <c r="F7478" i="1"/>
  <c r="G7477" i="1"/>
  <c r="F7477" i="1"/>
  <c r="G7476" i="1"/>
  <c r="F7476" i="1"/>
  <c r="G7475" i="1"/>
  <c r="F7475" i="1"/>
  <c r="G7474" i="1"/>
  <c r="F7474" i="1"/>
  <c r="G7473" i="1"/>
  <c r="F7473" i="1"/>
  <c r="G7472" i="1"/>
  <c r="F7472" i="1"/>
  <c r="G7471" i="1"/>
  <c r="F7471" i="1"/>
  <c r="G7470" i="1"/>
  <c r="F7470" i="1"/>
  <c r="G7469" i="1"/>
  <c r="F7469" i="1"/>
  <c r="G7468" i="1"/>
  <c r="F7468" i="1"/>
  <c r="G7467" i="1"/>
  <c r="F7467" i="1"/>
  <c r="G7466" i="1"/>
  <c r="F7466" i="1"/>
  <c r="G7465" i="1"/>
  <c r="F7465" i="1"/>
  <c r="G7464" i="1"/>
  <c r="F7464" i="1"/>
  <c r="G7463" i="1"/>
  <c r="F7463" i="1"/>
  <c r="G7462" i="1"/>
  <c r="F7462" i="1"/>
  <c r="G7461" i="1"/>
  <c r="F7461" i="1"/>
  <c r="G7460" i="1"/>
  <c r="F7460" i="1"/>
  <c r="G7459" i="1"/>
  <c r="F7459" i="1"/>
  <c r="G7458" i="1"/>
  <c r="F7458" i="1"/>
  <c r="G7457" i="1"/>
  <c r="F7457" i="1"/>
  <c r="G7456" i="1"/>
  <c r="F7456" i="1"/>
  <c r="G7455" i="1"/>
  <c r="F7455" i="1"/>
  <c r="G7454" i="1"/>
  <c r="F7454" i="1"/>
  <c r="G7453" i="1"/>
  <c r="F7453" i="1"/>
  <c r="G7452" i="1"/>
  <c r="F7452" i="1"/>
  <c r="G7451" i="1"/>
  <c r="F7451" i="1"/>
  <c r="G7450" i="1"/>
  <c r="F7450" i="1"/>
  <c r="G7449" i="1"/>
  <c r="F7449" i="1"/>
  <c r="G7448" i="1"/>
  <c r="F7448" i="1"/>
  <c r="G7447" i="1"/>
  <c r="F7447" i="1"/>
  <c r="G7446" i="1"/>
  <c r="F7446" i="1"/>
  <c r="G7445" i="1"/>
  <c r="F7445" i="1"/>
  <c r="G7444" i="1"/>
  <c r="F7444" i="1"/>
  <c r="G7443" i="1"/>
  <c r="F7443" i="1"/>
  <c r="G7442" i="1"/>
  <c r="F7442" i="1"/>
  <c r="G7441" i="1"/>
  <c r="F7441" i="1"/>
  <c r="G7440" i="1"/>
  <c r="F7440" i="1"/>
  <c r="G7439" i="1"/>
  <c r="F7439" i="1"/>
  <c r="G7438" i="1"/>
  <c r="F7438" i="1"/>
  <c r="G7437" i="1"/>
  <c r="F7437" i="1"/>
  <c r="G7436" i="1"/>
  <c r="F7436" i="1"/>
  <c r="G7435" i="1"/>
  <c r="F7435" i="1"/>
  <c r="G7434" i="1"/>
  <c r="F7434" i="1"/>
  <c r="G7433" i="1"/>
  <c r="F7433" i="1"/>
  <c r="G7432" i="1"/>
  <c r="F7432" i="1"/>
  <c r="G7431" i="1"/>
  <c r="F7431" i="1"/>
  <c r="G7430" i="1"/>
  <c r="F7430" i="1"/>
  <c r="G7429" i="1"/>
  <c r="F7429" i="1"/>
  <c r="G7428" i="1"/>
  <c r="F7428" i="1"/>
  <c r="G7427" i="1"/>
  <c r="F7427" i="1"/>
  <c r="G7426" i="1"/>
  <c r="F7426" i="1"/>
  <c r="G7425" i="1"/>
  <c r="F7425" i="1"/>
  <c r="G7424" i="1"/>
  <c r="F7424" i="1"/>
  <c r="G7423" i="1"/>
  <c r="F7423" i="1"/>
  <c r="G7422" i="1"/>
  <c r="F7422" i="1"/>
  <c r="G7421" i="1"/>
  <c r="F7421" i="1"/>
  <c r="G7420" i="1"/>
  <c r="F7420" i="1"/>
  <c r="G7419" i="1"/>
  <c r="F7419" i="1"/>
  <c r="G7418" i="1"/>
  <c r="F7418" i="1"/>
  <c r="G7417" i="1"/>
  <c r="F7417" i="1"/>
  <c r="G7416" i="1"/>
  <c r="F7416" i="1"/>
  <c r="G7415" i="1"/>
  <c r="F7415" i="1"/>
  <c r="G7414" i="1"/>
  <c r="F7414" i="1"/>
  <c r="G7413" i="1"/>
  <c r="F7413" i="1"/>
  <c r="G7412" i="1"/>
  <c r="F7412" i="1"/>
  <c r="G7411" i="1"/>
  <c r="F7411" i="1"/>
  <c r="G7410" i="1"/>
  <c r="F7410" i="1"/>
  <c r="G7409" i="1"/>
  <c r="F7409" i="1"/>
  <c r="G7408" i="1"/>
  <c r="F7408" i="1"/>
  <c r="G7407" i="1"/>
  <c r="F7407" i="1"/>
  <c r="G7406" i="1"/>
  <c r="F7406" i="1"/>
  <c r="G7405" i="1"/>
  <c r="F7405" i="1"/>
  <c r="G7404" i="1"/>
  <c r="F7404" i="1"/>
  <c r="G7403" i="1"/>
  <c r="F7403" i="1"/>
  <c r="G7402" i="1"/>
  <c r="F7402" i="1"/>
  <c r="G7401" i="1"/>
  <c r="F7401" i="1"/>
  <c r="G7400" i="1"/>
  <c r="F7400" i="1"/>
  <c r="G7399" i="1"/>
  <c r="F7399" i="1"/>
  <c r="G7398" i="1"/>
  <c r="F7398" i="1"/>
  <c r="G7397" i="1"/>
  <c r="F7397" i="1"/>
  <c r="G7396" i="1"/>
  <c r="F7396" i="1"/>
  <c r="G7395" i="1"/>
  <c r="F7395" i="1"/>
  <c r="G7394" i="1"/>
  <c r="F7394" i="1"/>
  <c r="G7393" i="1"/>
  <c r="F7393" i="1"/>
  <c r="G7392" i="1"/>
  <c r="F7392" i="1"/>
  <c r="G7391" i="1"/>
  <c r="F7391" i="1"/>
  <c r="G7390" i="1"/>
  <c r="F7390" i="1"/>
  <c r="G7389" i="1"/>
  <c r="F7389" i="1"/>
  <c r="G7388" i="1"/>
  <c r="F7388" i="1"/>
  <c r="G7387" i="1"/>
  <c r="F7387" i="1"/>
  <c r="G7386" i="1"/>
  <c r="F7386" i="1"/>
  <c r="G7385" i="1"/>
  <c r="F7385" i="1"/>
  <c r="G7384" i="1"/>
  <c r="F7384" i="1"/>
  <c r="G7383" i="1"/>
  <c r="F7383" i="1"/>
  <c r="G7382" i="1"/>
  <c r="F7382" i="1"/>
  <c r="G7381" i="1"/>
  <c r="F7381" i="1"/>
  <c r="G7380" i="1"/>
  <c r="F7380" i="1"/>
  <c r="G7379" i="1"/>
  <c r="F7379" i="1"/>
  <c r="G7378" i="1"/>
  <c r="F7378" i="1"/>
  <c r="G7377" i="1"/>
  <c r="F7377" i="1"/>
  <c r="G7376" i="1"/>
  <c r="F7376" i="1"/>
  <c r="G7375" i="1"/>
  <c r="F7375" i="1"/>
  <c r="G7374" i="1"/>
  <c r="F7374" i="1"/>
  <c r="G7373" i="1"/>
  <c r="F7373" i="1"/>
  <c r="G7372" i="1"/>
  <c r="F7372" i="1"/>
  <c r="G7371" i="1"/>
  <c r="F7371" i="1"/>
  <c r="G7370" i="1"/>
  <c r="F7370" i="1"/>
  <c r="G7369" i="1"/>
  <c r="F7369" i="1"/>
  <c r="G7368" i="1"/>
  <c r="F7368" i="1"/>
  <c r="G7367" i="1"/>
  <c r="F7367" i="1"/>
  <c r="G7366" i="1"/>
  <c r="F7366" i="1"/>
  <c r="G7365" i="1"/>
  <c r="F7365" i="1"/>
  <c r="G7364" i="1"/>
  <c r="F7364" i="1"/>
  <c r="G7363" i="1"/>
  <c r="F7363" i="1"/>
  <c r="G7362" i="1"/>
  <c r="F7362" i="1"/>
  <c r="G7361" i="1"/>
  <c r="F7361" i="1"/>
  <c r="G7360" i="1"/>
  <c r="F7360" i="1"/>
  <c r="G7359" i="1"/>
  <c r="F7359" i="1"/>
  <c r="G7358" i="1"/>
  <c r="F7358" i="1"/>
  <c r="G7357" i="1"/>
  <c r="F7357" i="1"/>
  <c r="G7356" i="1"/>
  <c r="F7356" i="1"/>
  <c r="G7355" i="1"/>
  <c r="F7355" i="1"/>
  <c r="G7354" i="1"/>
  <c r="F7354" i="1"/>
  <c r="G7353" i="1"/>
  <c r="F7353" i="1"/>
  <c r="G7352" i="1"/>
  <c r="F7352" i="1"/>
  <c r="G7351" i="1"/>
  <c r="F7351" i="1"/>
  <c r="G7350" i="1"/>
  <c r="F7350" i="1"/>
  <c r="G7349" i="1"/>
  <c r="F7349" i="1"/>
  <c r="G7348" i="1"/>
  <c r="F7348" i="1"/>
  <c r="G7347" i="1"/>
  <c r="F7347" i="1"/>
  <c r="G7346" i="1"/>
  <c r="F7346" i="1"/>
  <c r="G7345" i="1"/>
  <c r="F7345" i="1"/>
  <c r="G7344" i="1"/>
  <c r="F7344" i="1"/>
  <c r="G7343" i="1"/>
  <c r="F7343" i="1"/>
  <c r="G7342" i="1"/>
  <c r="F7342" i="1"/>
  <c r="G7341" i="1"/>
  <c r="F7341" i="1"/>
  <c r="G7340" i="1"/>
  <c r="F7340" i="1"/>
  <c r="G7339" i="1"/>
  <c r="F7339" i="1"/>
  <c r="G7338" i="1"/>
  <c r="F7338" i="1"/>
  <c r="G7337" i="1"/>
  <c r="F7337" i="1"/>
  <c r="G7336" i="1"/>
  <c r="F7336" i="1"/>
  <c r="G7335" i="1"/>
  <c r="F7335" i="1"/>
  <c r="G7334" i="1"/>
  <c r="F7334" i="1"/>
  <c r="G7333" i="1"/>
  <c r="F7333" i="1"/>
  <c r="G7332" i="1"/>
  <c r="F7332" i="1"/>
  <c r="G7331" i="1"/>
  <c r="F7331" i="1"/>
  <c r="G7330" i="1"/>
  <c r="F7330" i="1"/>
  <c r="G7329" i="1"/>
  <c r="F7329" i="1"/>
  <c r="G7328" i="1"/>
  <c r="F7328" i="1"/>
  <c r="G7327" i="1"/>
  <c r="F7327" i="1"/>
  <c r="G7326" i="1"/>
  <c r="F7326" i="1"/>
  <c r="G7325" i="1"/>
  <c r="F7325" i="1"/>
  <c r="G7324" i="1"/>
  <c r="F7324" i="1"/>
  <c r="G7323" i="1"/>
  <c r="F7323" i="1"/>
  <c r="G7322" i="1"/>
  <c r="F7322" i="1"/>
  <c r="G7321" i="1"/>
  <c r="F7321" i="1"/>
  <c r="G7320" i="1"/>
  <c r="F7320" i="1"/>
  <c r="G7319" i="1"/>
  <c r="F7319" i="1"/>
  <c r="G7318" i="1"/>
  <c r="F7318" i="1"/>
  <c r="G7317" i="1"/>
  <c r="F7317" i="1"/>
  <c r="G7316" i="1"/>
  <c r="F7316" i="1"/>
  <c r="G7315" i="1"/>
  <c r="F7315" i="1"/>
  <c r="G7314" i="1"/>
  <c r="F7314" i="1"/>
  <c r="G7313" i="1"/>
  <c r="F7313" i="1"/>
  <c r="G7312" i="1"/>
  <c r="F7312" i="1"/>
  <c r="G7311" i="1"/>
  <c r="F7311" i="1"/>
  <c r="G7310" i="1"/>
  <c r="F7310" i="1"/>
  <c r="G7309" i="1"/>
  <c r="F7309" i="1"/>
  <c r="G7308" i="1"/>
  <c r="F7308" i="1"/>
  <c r="G7307" i="1"/>
  <c r="F7307" i="1"/>
  <c r="G7306" i="1"/>
  <c r="F7306" i="1"/>
  <c r="G7305" i="1"/>
  <c r="F7305" i="1"/>
  <c r="G7304" i="1"/>
  <c r="F7304" i="1"/>
  <c r="G7303" i="1"/>
  <c r="F7303" i="1"/>
  <c r="G7302" i="1"/>
  <c r="F7302" i="1"/>
  <c r="G7301" i="1"/>
  <c r="F7301" i="1"/>
  <c r="G7300" i="1"/>
  <c r="F7300" i="1"/>
  <c r="G7299" i="1"/>
  <c r="F7299" i="1"/>
  <c r="G7298" i="1"/>
  <c r="F7298" i="1"/>
  <c r="G7297" i="1"/>
  <c r="F7297" i="1"/>
  <c r="G7296" i="1"/>
  <c r="F7296" i="1"/>
  <c r="G7295" i="1"/>
  <c r="F7295" i="1"/>
  <c r="G7294" i="1"/>
  <c r="F7294" i="1"/>
  <c r="G7293" i="1"/>
  <c r="F7293" i="1"/>
  <c r="G7292" i="1"/>
  <c r="F7292" i="1"/>
  <c r="G7291" i="1"/>
  <c r="F7291" i="1"/>
  <c r="G7290" i="1"/>
  <c r="F7290" i="1"/>
  <c r="G7289" i="1"/>
  <c r="F7289" i="1"/>
  <c r="G7288" i="1"/>
  <c r="F7288" i="1"/>
  <c r="G7287" i="1"/>
  <c r="F7287" i="1"/>
  <c r="G7286" i="1"/>
  <c r="F7286" i="1"/>
  <c r="G7285" i="1"/>
  <c r="F7285" i="1"/>
  <c r="G7284" i="1"/>
  <c r="F7284" i="1"/>
  <c r="G7283" i="1"/>
  <c r="F7283" i="1"/>
  <c r="G7282" i="1"/>
  <c r="F7282" i="1"/>
  <c r="G7281" i="1"/>
  <c r="F7281" i="1"/>
  <c r="G7280" i="1"/>
  <c r="F7280" i="1"/>
  <c r="G7279" i="1"/>
  <c r="F7279" i="1"/>
  <c r="G7278" i="1"/>
  <c r="F7278" i="1"/>
  <c r="G7277" i="1"/>
  <c r="F7277" i="1"/>
  <c r="G7276" i="1"/>
  <c r="F7276" i="1"/>
  <c r="G7275" i="1"/>
  <c r="F7275" i="1"/>
  <c r="G7274" i="1"/>
  <c r="F7274" i="1"/>
  <c r="G7273" i="1"/>
  <c r="F7273" i="1"/>
  <c r="G7272" i="1"/>
  <c r="F7272" i="1"/>
  <c r="G7271" i="1"/>
  <c r="F7271" i="1"/>
  <c r="G7270" i="1"/>
  <c r="F7270" i="1"/>
  <c r="G7269" i="1"/>
  <c r="F7269" i="1"/>
  <c r="G7268" i="1"/>
  <c r="F7268" i="1"/>
  <c r="G7267" i="1"/>
  <c r="F7267" i="1"/>
  <c r="G7266" i="1"/>
  <c r="F7266" i="1"/>
  <c r="G7265" i="1"/>
  <c r="F7265" i="1"/>
  <c r="G7264" i="1"/>
  <c r="F7264" i="1"/>
  <c r="G7263" i="1"/>
  <c r="F7263" i="1"/>
  <c r="G7262" i="1"/>
  <c r="F7262" i="1"/>
  <c r="G7261" i="1"/>
  <c r="F7261" i="1"/>
  <c r="G7260" i="1"/>
  <c r="F7260" i="1"/>
  <c r="G7259" i="1"/>
  <c r="F7259" i="1"/>
  <c r="G7258" i="1"/>
  <c r="F7258" i="1"/>
  <c r="G7257" i="1"/>
  <c r="F7257" i="1"/>
  <c r="G7256" i="1"/>
  <c r="F7256" i="1"/>
  <c r="G7255" i="1"/>
  <c r="F7255" i="1"/>
  <c r="G7254" i="1"/>
  <c r="F7254" i="1"/>
  <c r="G7253" i="1"/>
  <c r="F7253" i="1"/>
  <c r="G7252" i="1"/>
  <c r="F7252" i="1"/>
  <c r="G7251" i="1"/>
  <c r="F7251" i="1"/>
  <c r="G7250" i="1"/>
  <c r="F7250" i="1"/>
  <c r="G7249" i="1"/>
  <c r="F7249" i="1"/>
  <c r="G7248" i="1"/>
  <c r="F7248" i="1"/>
  <c r="G7247" i="1"/>
  <c r="F7247" i="1"/>
  <c r="G7246" i="1"/>
  <c r="F7246" i="1"/>
  <c r="G7245" i="1"/>
  <c r="F7245" i="1"/>
  <c r="G7244" i="1"/>
  <c r="F7244" i="1"/>
  <c r="G7243" i="1"/>
  <c r="F7243" i="1"/>
  <c r="G7242" i="1"/>
  <c r="F7242" i="1"/>
  <c r="G7241" i="1"/>
  <c r="F7241" i="1"/>
  <c r="G7240" i="1"/>
  <c r="F7240" i="1"/>
  <c r="G7239" i="1"/>
  <c r="F7239" i="1"/>
  <c r="G7238" i="1"/>
  <c r="F7238" i="1"/>
  <c r="G7237" i="1"/>
  <c r="F7237" i="1"/>
  <c r="G7236" i="1"/>
  <c r="F7236" i="1"/>
  <c r="G7235" i="1"/>
  <c r="F7235" i="1"/>
  <c r="G7234" i="1"/>
  <c r="F7234" i="1"/>
  <c r="G7233" i="1"/>
  <c r="F7233" i="1"/>
  <c r="G7232" i="1"/>
  <c r="F7232" i="1"/>
  <c r="G7231" i="1"/>
  <c r="F7231" i="1"/>
  <c r="G7230" i="1"/>
  <c r="F7230" i="1"/>
  <c r="G7229" i="1"/>
  <c r="F7229" i="1"/>
  <c r="G7228" i="1"/>
  <c r="F7228" i="1"/>
  <c r="G7227" i="1"/>
  <c r="F7227" i="1"/>
  <c r="G7226" i="1"/>
  <c r="F7226" i="1"/>
  <c r="G7225" i="1"/>
  <c r="F7225" i="1"/>
  <c r="G7224" i="1"/>
  <c r="F7224" i="1"/>
  <c r="G7223" i="1"/>
  <c r="F7223" i="1"/>
  <c r="G7222" i="1"/>
  <c r="F7222" i="1"/>
  <c r="G7221" i="1"/>
  <c r="F7221" i="1"/>
  <c r="G7220" i="1"/>
  <c r="F7220" i="1"/>
  <c r="G7219" i="1"/>
  <c r="F7219" i="1"/>
  <c r="G7218" i="1"/>
  <c r="F7218" i="1"/>
  <c r="G7217" i="1"/>
  <c r="F7217" i="1"/>
  <c r="G7216" i="1"/>
  <c r="F7216" i="1"/>
  <c r="G7215" i="1"/>
  <c r="F7215" i="1"/>
  <c r="G7214" i="1"/>
  <c r="F7214" i="1"/>
  <c r="G7213" i="1"/>
  <c r="F7213" i="1"/>
  <c r="G7212" i="1"/>
  <c r="F7212" i="1"/>
  <c r="G7211" i="1"/>
  <c r="F7211" i="1"/>
  <c r="G7210" i="1"/>
  <c r="F7210" i="1"/>
  <c r="G7209" i="1"/>
  <c r="F7209" i="1"/>
  <c r="G7208" i="1"/>
  <c r="F7208" i="1"/>
  <c r="G7207" i="1"/>
  <c r="F7207" i="1"/>
  <c r="G7206" i="1"/>
  <c r="F7206" i="1"/>
  <c r="G7205" i="1"/>
  <c r="F7205" i="1"/>
  <c r="G7204" i="1"/>
  <c r="F7204" i="1"/>
  <c r="G7203" i="1"/>
  <c r="F7203" i="1"/>
  <c r="G7202" i="1"/>
  <c r="F7202" i="1"/>
  <c r="G7201" i="1"/>
  <c r="F7201" i="1"/>
  <c r="G7200" i="1"/>
  <c r="F7200" i="1"/>
  <c r="G7199" i="1"/>
  <c r="F7199" i="1"/>
  <c r="G7198" i="1"/>
  <c r="F7198" i="1"/>
  <c r="G7197" i="1"/>
  <c r="F7197" i="1"/>
  <c r="G7196" i="1"/>
  <c r="F7196" i="1"/>
  <c r="G7195" i="1"/>
  <c r="F7195" i="1"/>
  <c r="G7194" i="1"/>
  <c r="F7194" i="1"/>
  <c r="G7193" i="1"/>
  <c r="F7193" i="1"/>
  <c r="G7192" i="1"/>
  <c r="F7192" i="1"/>
  <c r="G7191" i="1"/>
  <c r="F7191" i="1"/>
  <c r="G7190" i="1"/>
  <c r="F7190" i="1"/>
  <c r="G7189" i="1"/>
  <c r="F7189" i="1"/>
  <c r="G7188" i="1"/>
  <c r="F7188" i="1"/>
  <c r="G7187" i="1"/>
  <c r="F7187" i="1"/>
  <c r="G7186" i="1"/>
  <c r="F7186" i="1"/>
  <c r="G7185" i="1"/>
  <c r="F7185" i="1"/>
  <c r="G7184" i="1"/>
  <c r="F7184" i="1"/>
  <c r="G7183" i="1"/>
  <c r="F7183" i="1"/>
  <c r="G7182" i="1"/>
  <c r="F7182" i="1"/>
  <c r="G7181" i="1"/>
  <c r="F7181" i="1"/>
  <c r="G7180" i="1"/>
  <c r="F7180" i="1"/>
  <c r="G7179" i="1"/>
  <c r="F7179" i="1"/>
  <c r="G7178" i="1"/>
  <c r="F7178" i="1"/>
  <c r="G7177" i="1"/>
  <c r="F7177" i="1"/>
  <c r="G7176" i="1"/>
  <c r="F7176" i="1"/>
  <c r="G7175" i="1"/>
  <c r="F7175" i="1"/>
  <c r="G7174" i="1"/>
  <c r="F7174" i="1"/>
  <c r="G7173" i="1"/>
  <c r="F7173" i="1"/>
  <c r="G7172" i="1"/>
  <c r="F7172" i="1"/>
  <c r="G7171" i="1"/>
  <c r="F7171" i="1"/>
  <c r="G7170" i="1"/>
  <c r="F7170" i="1"/>
  <c r="G7169" i="1"/>
  <c r="F7169" i="1"/>
  <c r="G7168" i="1"/>
  <c r="F7168" i="1"/>
  <c r="G7167" i="1"/>
  <c r="F7167" i="1"/>
  <c r="G7166" i="1"/>
  <c r="F7166" i="1"/>
  <c r="G7165" i="1"/>
  <c r="F7165" i="1"/>
  <c r="G7164" i="1"/>
  <c r="F7164" i="1"/>
  <c r="G7163" i="1"/>
  <c r="F7163" i="1"/>
  <c r="G7162" i="1"/>
  <c r="F7162" i="1"/>
  <c r="G7161" i="1"/>
  <c r="F7161" i="1"/>
  <c r="G7160" i="1"/>
  <c r="F7160" i="1"/>
  <c r="G7159" i="1"/>
  <c r="F7159" i="1"/>
  <c r="G7158" i="1"/>
  <c r="F7158" i="1"/>
  <c r="G7157" i="1"/>
  <c r="F7157" i="1"/>
  <c r="G7156" i="1"/>
  <c r="F7156" i="1"/>
  <c r="G7155" i="1"/>
  <c r="F7155" i="1"/>
  <c r="G7154" i="1"/>
  <c r="F7154" i="1"/>
  <c r="G7153" i="1"/>
  <c r="F7153" i="1"/>
  <c r="G7152" i="1"/>
  <c r="F7152" i="1"/>
  <c r="G7151" i="1"/>
  <c r="F7151" i="1"/>
  <c r="G7150" i="1"/>
  <c r="F7150" i="1"/>
  <c r="G7149" i="1"/>
  <c r="F7149" i="1"/>
  <c r="G7148" i="1"/>
  <c r="F7148" i="1"/>
  <c r="G7147" i="1"/>
  <c r="F7147" i="1"/>
  <c r="G7146" i="1"/>
  <c r="F7146" i="1"/>
  <c r="G7145" i="1"/>
  <c r="F7145" i="1"/>
  <c r="G7144" i="1"/>
  <c r="F7144" i="1"/>
  <c r="G7143" i="1"/>
  <c r="F7143" i="1"/>
  <c r="G7142" i="1"/>
  <c r="F7142" i="1"/>
  <c r="G7141" i="1"/>
  <c r="F7141" i="1"/>
  <c r="G7140" i="1"/>
  <c r="F7140" i="1"/>
  <c r="G7139" i="1"/>
  <c r="F7139" i="1"/>
  <c r="G7138" i="1"/>
  <c r="F7138" i="1"/>
  <c r="G7137" i="1"/>
  <c r="F7137" i="1"/>
  <c r="G7136" i="1"/>
  <c r="F7136" i="1"/>
  <c r="G7135" i="1"/>
  <c r="F7135" i="1"/>
  <c r="G7134" i="1"/>
  <c r="F7134" i="1"/>
  <c r="G7133" i="1"/>
  <c r="F7133" i="1"/>
  <c r="G7132" i="1"/>
  <c r="F7132" i="1"/>
  <c r="G7131" i="1"/>
  <c r="F7131" i="1"/>
  <c r="G7130" i="1"/>
  <c r="F7130" i="1"/>
  <c r="G7129" i="1"/>
  <c r="F7129" i="1"/>
  <c r="G7128" i="1"/>
  <c r="F7128" i="1"/>
  <c r="G7127" i="1"/>
  <c r="F7127" i="1"/>
  <c r="G7126" i="1"/>
  <c r="F7126" i="1"/>
  <c r="G7125" i="1"/>
  <c r="F7125" i="1"/>
  <c r="G7124" i="1"/>
  <c r="F7124" i="1"/>
  <c r="G7123" i="1"/>
  <c r="F7123" i="1"/>
  <c r="G7122" i="1"/>
  <c r="F7122" i="1"/>
  <c r="G7121" i="1"/>
  <c r="F7121" i="1"/>
  <c r="G7120" i="1"/>
  <c r="F7120" i="1"/>
  <c r="G7119" i="1"/>
  <c r="F7119" i="1"/>
  <c r="G7118" i="1"/>
  <c r="F7118" i="1"/>
  <c r="G7117" i="1"/>
  <c r="F7117" i="1"/>
  <c r="G7116" i="1"/>
  <c r="F7116" i="1"/>
  <c r="G7115" i="1"/>
  <c r="F7115" i="1"/>
  <c r="G7114" i="1"/>
  <c r="F7114" i="1"/>
  <c r="G7113" i="1"/>
  <c r="F7113" i="1"/>
  <c r="G7112" i="1"/>
  <c r="F7112" i="1"/>
  <c r="G7111" i="1"/>
  <c r="F7111" i="1"/>
  <c r="G7110" i="1"/>
  <c r="F7110" i="1"/>
  <c r="G7109" i="1"/>
  <c r="F7109" i="1"/>
  <c r="G7108" i="1"/>
  <c r="F7108" i="1"/>
  <c r="G7107" i="1"/>
  <c r="F7107" i="1"/>
  <c r="G7106" i="1"/>
  <c r="F7106" i="1"/>
  <c r="G7105" i="1"/>
  <c r="F7105" i="1"/>
  <c r="G7104" i="1"/>
  <c r="F7104" i="1"/>
  <c r="G7103" i="1"/>
  <c r="F7103" i="1"/>
  <c r="G7102" i="1"/>
  <c r="F7102" i="1"/>
  <c r="G7101" i="1"/>
  <c r="F7101" i="1"/>
  <c r="G7100" i="1"/>
  <c r="F7100" i="1"/>
  <c r="G7099" i="1"/>
  <c r="F7099" i="1"/>
  <c r="G7098" i="1"/>
  <c r="F7098" i="1"/>
  <c r="G7097" i="1"/>
  <c r="F7097" i="1"/>
  <c r="G7096" i="1"/>
  <c r="F7096" i="1"/>
  <c r="G7095" i="1"/>
  <c r="F7095" i="1"/>
  <c r="G7094" i="1"/>
  <c r="F7094" i="1"/>
  <c r="G7093" i="1"/>
  <c r="F7093" i="1"/>
  <c r="G7092" i="1"/>
  <c r="F7092" i="1"/>
  <c r="G7091" i="1"/>
  <c r="F7091" i="1"/>
  <c r="G7090" i="1"/>
  <c r="F7090" i="1"/>
  <c r="G7089" i="1"/>
  <c r="F7089" i="1"/>
  <c r="G7088" i="1"/>
  <c r="F7088" i="1"/>
  <c r="G7087" i="1"/>
  <c r="F7087" i="1"/>
  <c r="G7086" i="1"/>
  <c r="F7086" i="1"/>
  <c r="G7085" i="1"/>
  <c r="F7085" i="1"/>
  <c r="G7084" i="1"/>
  <c r="F7084" i="1"/>
  <c r="G7083" i="1"/>
  <c r="F7083" i="1"/>
  <c r="G7082" i="1"/>
  <c r="F7082" i="1"/>
  <c r="G7081" i="1"/>
  <c r="F7081" i="1"/>
  <c r="G7080" i="1"/>
  <c r="F7080" i="1"/>
  <c r="G7079" i="1"/>
  <c r="F7079" i="1"/>
  <c r="G7078" i="1"/>
  <c r="F7078" i="1"/>
  <c r="G7077" i="1"/>
  <c r="F7077" i="1"/>
  <c r="G7076" i="1"/>
  <c r="F7076" i="1"/>
  <c r="G7075" i="1"/>
  <c r="F7075" i="1"/>
  <c r="G7074" i="1"/>
  <c r="F7074" i="1"/>
  <c r="G7073" i="1"/>
  <c r="F7073" i="1"/>
  <c r="G7072" i="1"/>
  <c r="F7072" i="1"/>
  <c r="G7071" i="1"/>
  <c r="F7071" i="1"/>
  <c r="G7070" i="1"/>
  <c r="F7070" i="1"/>
  <c r="G7069" i="1"/>
  <c r="F7069" i="1"/>
  <c r="G7068" i="1"/>
  <c r="F7068" i="1"/>
  <c r="G7067" i="1"/>
  <c r="F7067" i="1"/>
  <c r="G7066" i="1"/>
  <c r="F7066" i="1"/>
  <c r="G7065" i="1"/>
  <c r="F7065" i="1"/>
  <c r="G7064" i="1"/>
  <c r="F7064" i="1"/>
  <c r="G7063" i="1"/>
  <c r="F7063" i="1"/>
  <c r="G7062" i="1"/>
  <c r="F7062" i="1"/>
  <c r="G7061" i="1"/>
  <c r="F7061" i="1"/>
  <c r="G7060" i="1"/>
  <c r="F7060" i="1"/>
  <c r="G7059" i="1"/>
  <c r="F7059" i="1"/>
  <c r="G7058" i="1"/>
  <c r="F7058" i="1"/>
  <c r="G7057" i="1"/>
  <c r="F7057" i="1"/>
  <c r="G7056" i="1"/>
  <c r="F7056" i="1"/>
  <c r="G7055" i="1"/>
  <c r="F7055" i="1"/>
  <c r="G7054" i="1"/>
  <c r="F7054" i="1"/>
  <c r="G7053" i="1"/>
  <c r="F7053" i="1"/>
  <c r="G7052" i="1"/>
  <c r="F7052" i="1"/>
  <c r="G7051" i="1"/>
  <c r="F7051" i="1"/>
  <c r="G7050" i="1"/>
  <c r="F7050" i="1"/>
  <c r="G7049" i="1"/>
  <c r="F7049" i="1"/>
  <c r="G7048" i="1"/>
  <c r="F7048" i="1"/>
  <c r="G7047" i="1"/>
  <c r="F7047" i="1"/>
  <c r="G7046" i="1"/>
  <c r="F7046" i="1"/>
  <c r="G7045" i="1"/>
  <c r="F7045" i="1"/>
  <c r="G7044" i="1"/>
  <c r="F7044" i="1"/>
  <c r="G7043" i="1"/>
  <c r="F7043" i="1"/>
  <c r="G7042" i="1"/>
  <c r="F7042" i="1"/>
  <c r="G7041" i="1"/>
  <c r="F7041" i="1"/>
  <c r="G7040" i="1"/>
  <c r="F7040" i="1"/>
  <c r="G7039" i="1"/>
  <c r="F7039" i="1"/>
  <c r="G7038" i="1"/>
  <c r="F7038" i="1"/>
  <c r="G7037" i="1"/>
  <c r="F7037" i="1"/>
  <c r="G7036" i="1"/>
  <c r="F7036" i="1"/>
  <c r="G7035" i="1"/>
  <c r="F7035" i="1"/>
  <c r="G7034" i="1"/>
  <c r="F7034" i="1"/>
  <c r="G7033" i="1"/>
  <c r="F7033" i="1"/>
  <c r="G7032" i="1"/>
  <c r="F7032" i="1"/>
  <c r="G7031" i="1"/>
  <c r="F7031" i="1"/>
  <c r="G7030" i="1"/>
  <c r="F7030" i="1"/>
  <c r="G7029" i="1"/>
  <c r="F7029" i="1"/>
  <c r="G7028" i="1"/>
  <c r="F7028" i="1"/>
  <c r="G7027" i="1"/>
  <c r="F7027" i="1"/>
  <c r="G7026" i="1"/>
  <c r="F7026" i="1"/>
  <c r="G7025" i="1"/>
  <c r="F7025" i="1"/>
  <c r="G7024" i="1"/>
  <c r="F7024" i="1"/>
  <c r="G7023" i="1"/>
  <c r="F7023" i="1"/>
  <c r="G7022" i="1"/>
  <c r="F7022" i="1"/>
  <c r="G7021" i="1"/>
  <c r="F7021" i="1"/>
  <c r="G7020" i="1"/>
  <c r="F7020" i="1"/>
  <c r="G7019" i="1"/>
  <c r="F7019" i="1"/>
  <c r="G7018" i="1"/>
  <c r="F7018" i="1"/>
  <c r="G7017" i="1"/>
  <c r="F7017" i="1"/>
  <c r="G7016" i="1"/>
  <c r="F7016" i="1"/>
  <c r="G7015" i="1"/>
  <c r="F7015" i="1"/>
  <c r="G7014" i="1"/>
  <c r="F7014" i="1"/>
  <c r="G7013" i="1"/>
  <c r="F7013" i="1"/>
  <c r="G7012" i="1"/>
  <c r="F7012" i="1"/>
  <c r="G7011" i="1"/>
  <c r="F7011" i="1"/>
  <c r="G7010" i="1"/>
  <c r="F7010" i="1"/>
  <c r="G7009" i="1"/>
  <c r="F7009" i="1"/>
  <c r="G7008" i="1"/>
  <c r="F7008" i="1"/>
  <c r="G7007" i="1"/>
  <c r="F7007" i="1"/>
  <c r="G7006" i="1"/>
  <c r="F7006" i="1"/>
  <c r="G7005" i="1"/>
  <c r="F7005" i="1"/>
  <c r="G7004" i="1"/>
  <c r="F7004" i="1"/>
  <c r="G7003" i="1"/>
  <c r="F7003" i="1"/>
  <c r="G7002" i="1"/>
  <c r="F7002" i="1"/>
  <c r="G7001" i="1"/>
  <c r="F7001" i="1"/>
  <c r="G7000" i="1"/>
  <c r="F7000" i="1"/>
  <c r="G6999" i="1"/>
  <c r="F6999" i="1"/>
  <c r="G6998" i="1"/>
  <c r="F6998" i="1"/>
  <c r="G6997" i="1"/>
  <c r="F6997" i="1"/>
  <c r="G6996" i="1"/>
  <c r="F6996" i="1"/>
  <c r="G6995" i="1"/>
  <c r="F6995" i="1"/>
  <c r="G6994" i="1"/>
  <c r="F6994" i="1"/>
  <c r="G6993" i="1"/>
  <c r="F6993" i="1"/>
  <c r="G6992" i="1"/>
  <c r="F6992" i="1"/>
  <c r="G6991" i="1"/>
  <c r="F6991" i="1"/>
  <c r="G6990" i="1"/>
  <c r="F6990" i="1"/>
  <c r="G6989" i="1"/>
  <c r="F6989" i="1"/>
  <c r="G6988" i="1"/>
  <c r="F6988" i="1"/>
  <c r="G6987" i="1"/>
  <c r="F6987" i="1"/>
  <c r="G6986" i="1"/>
  <c r="F6986" i="1"/>
  <c r="G6985" i="1"/>
  <c r="F6985" i="1"/>
  <c r="G6984" i="1"/>
  <c r="F6984" i="1"/>
  <c r="G6983" i="1"/>
  <c r="F6983" i="1"/>
  <c r="G6982" i="1"/>
  <c r="F6982" i="1"/>
  <c r="G6981" i="1"/>
  <c r="F6981" i="1"/>
  <c r="G6980" i="1"/>
  <c r="F6980" i="1"/>
  <c r="G6979" i="1"/>
  <c r="F6979" i="1"/>
  <c r="G6978" i="1"/>
  <c r="F6978" i="1"/>
  <c r="G6977" i="1"/>
  <c r="F6977" i="1"/>
  <c r="G6976" i="1"/>
  <c r="F6976" i="1"/>
  <c r="G6975" i="1"/>
  <c r="F6975" i="1"/>
  <c r="G6974" i="1"/>
  <c r="F6974" i="1"/>
  <c r="G6973" i="1"/>
  <c r="F6973" i="1"/>
  <c r="G6972" i="1"/>
  <c r="F6972" i="1"/>
  <c r="G6971" i="1"/>
  <c r="F6971" i="1"/>
  <c r="G6970" i="1"/>
  <c r="F6970" i="1"/>
  <c r="G6969" i="1"/>
  <c r="F6969" i="1"/>
  <c r="G6968" i="1"/>
  <c r="F6968" i="1"/>
  <c r="G6967" i="1"/>
  <c r="F6967" i="1"/>
  <c r="G6966" i="1"/>
  <c r="F6966" i="1"/>
  <c r="G6965" i="1"/>
  <c r="F6965" i="1"/>
  <c r="G6964" i="1"/>
  <c r="F6964" i="1"/>
  <c r="G6963" i="1"/>
  <c r="F6963" i="1"/>
  <c r="G6962" i="1"/>
  <c r="F6962" i="1"/>
  <c r="G6961" i="1"/>
  <c r="F6961" i="1"/>
  <c r="G6960" i="1"/>
  <c r="F6960" i="1"/>
  <c r="G6959" i="1"/>
  <c r="F6959" i="1"/>
  <c r="G6958" i="1"/>
  <c r="F6958" i="1"/>
  <c r="G6957" i="1"/>
  <c r="F6957" i="1"/>
  <c r="G6956" i="1"/>
  <c r="F6956" i="1"/>
  <c r="G6955" i="1"/>
  <c r="F6955" i="1"/>
  <c r="G6954" i="1"/>
  <c r="F6954" i="1"/>
  <c r="G6953" i="1"/>
  <c r="F6953" i="1"/>
  <c r="G6952" i="1"/>
  <c r="F6952" i="1"/>
  <c r="G6951" i="1"/>
  <c r="F6951" i="1"/>
  <c r="G6950" i="1"/>
  <c r="F6950" i="1"/>
  <c r="G6949" i="1"/>
  <c r="F6949" i="1"/>
  <c r="G6948" i="1"/>
  <c r="F6948" i="1"/>
  <c r="G6947" i="1"/>
  <c r="F6947" i="1"/>
  <c r="G6946" i="1"/>
  <c r="F6946" i="1"/>
  <c r="G6945" i="1"/>
  <c r="F6945" i="1"/>
  <c r="G6944" i="1"/>
  <c r="F6944" i="1"/>
  <c r="G6943" i="1"/>
  <c r="F6943" i="1"/>
  <c r="G6942" i="1"/>
  <c r="F6942" i="1"/>
  <c r="G6941" i="1"/>
  <c r="F6941" i="1"/>
  <c r="G6940" i="1"/>
  <c r="F6940" i="1"/>
  <c r="G6939" i="1"/>
  <c r="F6939" i="1"/>
  <c r="G6938" i="1"/>
  <c r="F6938" i="1"/>
  <c r="G6937" i="1"/>
  <c r="F6937" i="1"/>
  <c r="G6936" i="1"/>
  <c r="F6936" i="1"/>
  <c r="G6935" i="1"/>
  <c r="F6935" i="1"/>
  <c r="G6934" i="1"/>
  <c r="F6934" i="1"/>
  <c r="G6933" i="1"/>
  <c r="F6933" i="1"/>
  <c r="G6932" i="1"/>
  <c r="F6932" i="1"/>
  <c r="G6931" i="1"/>
  <c r="F6931" i="1"/>
  <c r="G6930" i="1"/>
  <c r="F6930" i="1"/>
  <c r="G6929" i="1"/>
  <c r="F6929" i="1"/>
  <c r="G6928" i="1"/>
  <c r="F6928" i="1"/>
  <c r="G6927" i="1"/>
  <c r="F6927" i="1"/>
  <c r="G6926" i="1"/>
  <c r="F6926" i="1"/>
  <c r="G6925" i="1"/>
  <c r="F6925" i="1"/>
  <c r="G6924" i="1"/>
  <c r="F6924" i="1"/>
  <c r="G6923" i="1"/>
  <c r="F6923" i="1"/>
  <c r="G6922" i="1"/>
  <c r="F6922" i="1"/>
  <c r="G6921" i="1"/>
  <c r="F6921" i="1"/>
  <c r="G6920" i="1"/>
  <c r="F6920" i="1"/>
  <c r="G6919" i="1"/>
  <c r="F6919" i="1"/>
  <c r="G6918" i="1"/>
  <c r="F6918" i="1"/>
  <c r="G6917" i="1"/>
  <c r="F6917" i="1"/>
  <c r="G6916" i="1"/>
  <c r="F6916" i="1"/>
  <c r="G6915" i="1"/>
  <c r="F6915" i="1"/>
  <c r="G6914" i="1"/>
  <c r="F6914" i="1"/>
  <c r="G6913" i="1"/>
  <c r="F6913" i="1"/>
  <c r="G6912" i="1"/>
  <c r="F6912" i="1"/>
  <c r="G6911" i="1"/>
  <c r="F6911" i="1"/>
  <c r="G6910" i="1"/>
  <c r="F6910" i="1"/>
  <c r="G6909" i="1"/>
  <c r="F6909" i="1"/>
  <c r="G6908" i="1"/>
  <c r="F6908" i="1"/>
  <c r="G6907" i="1"/>
  <c r="F6907" i="1"/>
  <c r="G6906" i="1"/>
  <c r="F6906" i="1"/>
  <c r="G6905" i="1"/>
  <c r="F6905" i="1"/>
  <c r="G6904" i="1"/>
  <c r="F6904" i="1"/>
  <c r="G6903" i="1"/>
  <c r="F6903" i="1"/>
  <c r="G6902" i="1"/>
  <c r="F6902" i="1"/>
  <c r="G6901" i="1"/>
  <c r="F6901" i="1"/>
  <c r="G6900" i="1"/>
  <c r="F6900" i="1"/>
  <c r="G6899" i="1"/>
  <c r="F6899" i="1"/>
  <c r="G6898" i="1"/>
  <c r="F6898" i="1"/>
  <c r="G6897" i="1"/>
  <c r="F6897" i="1"/>
  <c r="G6896" i="1"/>
  <c r="F6896" i="1"/>
  <c r="G6895" i="1"/>
  <c r="F6895" i="1"/>
  <c r="G6894" i="1"/>
  <c r="F6894" i="1"/>
  <c r="G6893" i="1"/>
  <c r="F6893" i="1"/>
  <c r="G6892" i="1"/>
  <c r="F6892" i="1"/>
  <c r="G6891" i="1"/>
  <c r="F6891" i="1"/>
  <c r="G6890" i="1"/>
  <c r="F6890" i="1"/>
  <c r="G6889" i="1"/>
  <c r="F6889" i="1"/>
  <c r="G6888" i="1"/>
  <c r="F6888" i="1"/>
  <c r="G6887" i="1"/>
  <c r="F6887" i="1"/>
  <c r="G6886" i="1"/>
  <c r="F6886" i="1"/>
  <c r="G6885" i="1"/>
  <c r="F6885" i="1"/>
  <c r="G6884" i="1"/>
  <c r="F6884" i="1"/>
  <c r="G6883" i="1"/>
  <c r="F6883" i="1"/>
  <c r="G6882" i="1"/>
  <c r="F6882" i="1"/>
  <c r="G6881" i="1"/>
  <c r="F6881" i="1"/>
  <c r="G6880" i="1"/>
  <c r="F6880" i="1"/>
  <c r="G6879" i="1"/>
  <c r="F6879" i="1"/>
  <c r="G6878" i="1"/>
  <c r="F6878" i="1"/>
  <c r="G6877" i="1"/>
  <c r="F6877" i="1"/>
  <c r="G6876" i="1"/>
  <c r="F6876" i="1"/>
  <c r="G6875" i="1"/>
  <c r="F6875" i="1"/>
  <c r="G6874" i="1"/>
  <c r="F6874" i="1"/>
  <c r="G6873" i="1"/>
  <c r="F6873" i="1"/>
  <c r="G6872" i="1"/>
  <c r="F6872" i="1"/>
  <c r="G6871" i="1"/>
  <c r="F6871" i="1"/>
  <c r="G6870" i="1"/>
  <c r="F6870" i="1"/>
  <c r="G6869" i="1"/>
  <c r="F6869" i="1"/>
  <c r="G6868" i="1"/>
  <c r="F6868" i="1"/>
  <c r="G6867" i="1"/>
  <c r="F6867" i="1"/>
  <c r="G6866" i="1"/>
  <c r="F6866" i="1"/>
  <c r="G6865" i="1"/>
  <c r="F6865" i="1"/>
  <c r="G6864" i="1"/>
  <c r="F6864" i="1"/>
  <c r="G6863" i="1"/>
  <c r="F6863" i="1"/>
  <c r="G6862" i="1"/>
  <c r="F6862" i="1"/>
  <c r="G6861" i="1"/>
  <c r="F6861" i="1"/>
  <c r="G6860" i="1"/>
  <c r="F6860" i="1"/>
  <c r="G6859" i="1"/>
  <c r="F6859" i="1"/>
  <c r="G6858" i="1"/>
  <c r="F6858" i="1"/>
  <c r="G6857" i="1"/>
  <c r="F6857" i="1"/>
  <c r="G6856" i="1"/>
  <c r="F6856" i="1"/>
  <c r="G6855" i="1"/>
  <c r="F6855" i="1"/>
  <c r="G6854" i="1"/>
  <c r="F6854" i="1"/>
  <c r="G6853" i="1"/>
  <c r="F6853" i="1"/>
  <c r="G6852" i="1"/>
  <c r="F6852" i="1"/>
  <c r="G6851" i="1"/>
  <c r="F6851" i="1"/>
  <c r="G6850" i="1"/>
  <c r="F6850" i="1"/>
  <c r="G6849" i="1"/>
  <c r="F6849" i="1"/>
  <c r="G6848" i="1"/>
  <c r="F6848" i="1"/>
  <c r="G6847" i="1"/>
  <c r="F6847" i="1"/>
  <c r="G6846" i="1"/>
  <c r="F6846" i="1"/>
  <c r="G6845" i="1"/>
  <c r="F6845" i="1"/>
  <c r="G6844" i="1"/>
  <c r="F6844" i="1"/>
  <c r="G6843" i="1"/>
  <c r="F6843" i="1"/>
  <c r="G6842" i="1"/>
  <c r="F6842" i="1"/>
  <c r="G6841" i="1"/>
  <c r="F6841" i="1"/>
  <c r="G6840" i="1"/>
  <c r="F6840" i="1"/>
  <c r="G6839" i="1"/>
  <c r="F6839" i="1"/>
  <c r="G6838" i="1"/>
  <c r="F6838" i="1"/>
  <c r="G6837" i="1"/>
  <c r="F6837" i="1"/>
  <c r="G6836" i="1"/>
  <c r="F6836" i="1"/>
  <c r="G6835" i="1"/>
  <c r="F6835" i="1"/>
  <c r="G6834" i="1"/>
  <c r="F6834" i="1"/>
  <c r="G6833" i="1"/>
  <c r="F6833" i="1"/>
  <c r="G6832" i="1"/>
  <c r="F6832" i="1"/>
  <c r="G6831" i="1"/>
  <c r="F6831" i="1"/>
  <c r="G6830" i="1"/>
  <c r="F6830" i="1"/>
  <c r="G6829" i="1"/>
  <c r="F6829" i="1"/>
  <c r="G6828" i="1"/>
  <c r="F6828" i="1"/>
  <c r="G6827" i="1"/>
  <c r="F6827" i="1"/>
  <c r="G6826" i="1"/>
  <c r="F6826" i="1"/>
  <c r="G6825" i="1"/>
  <c r="F6825" i="1"/>
  <c r="G6824" i="1"/>
  <c r="F6824" i="1"/>
  <c r="G6823" i="1"/>
  <c r="F6823" i="1"/>
  <c r="G6822" i="1"/>
  <c r="F6822" i="1"/>
  <c r="G6821" i="1"/>
  <c r="F6821" i="1"/>
  <c r="G6820" i="1"/>
  <c r="F6820" i="1"/>
  <c r="G6819" i="1"/>
  <c r="F6819" i="1"/>
  <c r="G6818" i="1"/>
  <c r="F6818" i="1"/>
  <c r="G6817" i="1"/>
  <c r="F6817" i="1"/>
  <c r="G6816" i="1"/>
  <c r="F6816" i="1"/>
  <c r="G6815" i="1"/>
  <c r="F6815" i="1"/>
  <c r="G6814" i="1"/>
  <c r="F6814" i="1"/>
  <c r="G6813" i="1"/>
  <c r="F6813" i="1"/>
  <c r="G6812" i="1"/>
  <c r="F6812" i="1"/>
  <c r="G6811" i="1"/>
  <c r="F6811" i="1"/>
  <c r="G6810" i="1"/>
  <c r="F6810" i="1"/>
  <c r="G6809" i="1"/>
  <c r="F6809" i="1"/>
  <c r="G6808" i="1"/>
  <c r="F6808" i="1"/>
  <c r="G6807" i="1"/>
  <c r="F6807" i="1"/>
  <c r="G6806" i="1"/>
  <c r="F6806" i="1"/>
  <c r="G6805" i="1"/>
  <c r="F6805" i="1"/>
  <c r="G6804" i="1"/>
  <c r="F6804" i="1"/>
  <c r="G6803" i="1"/>
  <c r="F6803" i="1"/>
  <c r="G6802" i="1"/>
  <c r="F6802" i="1"/>
  <c r="G6801" i="1"/>
  <c r="F6801" i="1"/>
  <c r="G6800" i="1"/>
  <c r="F6800" i="1"/>
  <c r="G6799" i="1"/>
  <c r="F6799" i="1"/>
  <c r="G6798" i="1"/>
  <c r="F6798" i="1"/>
  <c r="G6797" i="1"/>
  <c r="F6797" i="1"/>
  <c r="G6796" i="1"/>
  <c r="F6796" i="1"/>
  <c r="G6795" i="1"/>
  <c r="F6795" i="1"/>
  <c r="G6794" i="1"/>
  <c r="F6794" i="1"/>
  <c r="G6793" i="1"/>
  <c r="F6793" i="1"/>
  <c r="G6792" i="1"/>
  <c r="F6792" i="1"/>
  <c r="G6791" i="1"/>
  <c r="F6791" i="1"/>
  <c r="G6790" i="1"/>
  <c r="F6790" i="1"/>
  <c r="G6789" i="1"/>
  <c r="F6789" i="1"/>
  <c r="G6788" i="1"/>
  <c r="F6788" i="1"/>
  <c r="G6787" i="1"/>
  <c r="F6787" i="1"/>
  <c r="G6786" i="1"/>
  <c r="F6786" i="1"/>
  <c r="G6785" i="1"/>
  <c r="F6785" i="1"/>
  <c r="G6784" i="1"/>
  <c r="F6784" i="1"/>
  <c r="G6783" i="1"/>
  <c r="F6783" i="1"/>
  <c r="G6782" i="1"/>
  <c r="F6782" i="1"/>
  <c r="G6781" i="1"/>
  <c r="F6781" i="1"/>
  <c r="G6780" i="1"/>
  <c r="F6780" i="1"/>
  <c r="G6779" i="1"/>
  <c r="F6779" i="1"/>
  <c r="G6778" i="1"/>
  <c r="F6778" i="1"/>
  <c r="G6777" i="1"/>
  <c r="F6777" i="1"/>
  <c r="G6776" i="1"/>
  <c r="F6776" i="1"/>
  <c r="G6775" i="1"/>
  <c r="F6775" i="1"/>
  <c r="G6774" i="1"/>
  <c r="F6774" i="1"/>
  <c r="G6773" i="1"/>
  <c r="F6773" i="1"/>
  <c r="G6772" i="1"/>
  <c r="F6772" i="1"/>
  <c r="G6771" i="1"/>
  <c r="F6771" i="1"/>
  <c r="G6770" i="1"/>
  <c r="F6770" i="1"/>
  <c r="G6769" i="1"/>
  <c r="F6769" i="1"/>
  <c r="G6768" i="1"/>
  <c r="F6768" i="1"/>
  <c r="G6767" i="1"/>
  <c r="F6767" i="1"/>
  <c r="G6766" i="1"/>
  <c r="F6766" i="1"/>
  <c r="G6765" i="1"/>
  <c r="F6765" i="1"/>
  <c r="G6764" i="1"/>
  <c r="F6764" i="1"/>
  <c r="G6763" i="1"/>
  <c r="F6763" i="1"/>
  <c r="G6762" i="1"/>
  <c r="F6762" i="1"/>
  <c r="G6761" i="1"/>
  <c r="F6761" i="1"/>
  <c r="G6760" i="1"/>
  <c r="F6760" i="1"/>
  <c r="G6759" i="1"/>
  <c r="F6759" i="1"/>
  <c r="G6758" i="1"/>
  <c r="F6758" i="1"/>
  <c r="G6757" i="1"/>
  <c r="F6757" i="1"/>
  <c r="G6756" i="1"/>
  <c r="F6756" i="1"/>
  <c r="G6755" i="1"/>
  <c r="F6755" i="1"/>
  <c r="G6754" i="1"/>
  <c r="F6754" i="1"/>
  <c r="G6753" i="1"/>
  <c r="F6753" i="1"/>
  <c r="G6752" i="1"/>
  <c r="F6752" i="1"/>
  <c r="G6751" i="1"/>
  <c r="F6751" i="1"/>
  <c r="G6750" i="1"/>
  <c r="F6750" i="1"/>
  <c r="G6749" i="1"/>
  <c r="F6749" i="1"/>
  <c r="G6748" i="1"/>
  <c r="F6748" i="1"/>
  <c r="G6747" i="1"/>
  <c r="F6747" i="1"/>
  <c r="G6746" i="1"/>
  <c r="F6746" i="1"/>
  <c r="G6745" i="1"/>
  <c r="F6745" i="1"/>
  <c r="G6744" i="1"/>
  <c r="F6744" i="1"/>
  <c r="G6743" i="1"/>
  <c r="F6743" i="1"/>
  <c r="G6742" i="1"/>
  <c r="F6742" i="1"/>
  <c r="G6741" i="1"/>
  <c r="F6741" i="1"/>
  <c r="G6740" i="1"/>
  <c r="F6740" i="1"/>
  <c r="G6739" i="1"/>
  <c r="F6739" i="1"/>
  <c r="G6738" i="1"/>
  <c r="F6738" i="1"/>
  <c r="G6737" i="1"/>
  <c r="F6737" i="1"/>
  <c r="G6736" i="1"/>
  <c r="F6736" i="1"/>
  <c r="G6735" i="1"/>
  <c r="F6735" i="1"/>
  <c r="G6734" i="1"/>
  <c r="F6734" i="1"/>
  <c r="G6733" i="1"/>
  <c r="F6733" i="1"/>
  <c r="G6732" i="1"/>
  <c r="F6732" i="1"/>
  <c r="G6731" i="1"/>
  <c r="F6731" i="1"/>
  <c r="G6730" i="1"/>
  <c r="F6730" i="1"/>
  <c r="G6729" i="1"/>
  <c r="F6729" i="1"/>
  <c r="G6728" i="1"/>
  <c r="F6728" i="1"/>
  <c r="G6727" i="1"/>
  <c r="F6727" i="1"/>
  <c r="G6726" i="1"/>
  <c r="F6726" i="1"/>
  <c r="G6725" i="1"/>
  <c r="F6725" i="1"/>
  <c r="G6724" i="1"/>
  <c r="F6724" i="1"/>
  <c r="G6723" i="1"/>
  <c r="F6723" i="1"/>
  <c r="G6722" i="1"/>
  <c r="F6722" i="1"/>
  <c r="G6721" i="1"/>
  <c r="F6721" i="1"/>
  <c r="G6720" i="1"/>
  <c r="F6720" i="1"/>
  <c r="G6719" i="1"/>
  <c r="F6719" i="1"/>
  <c r="G6718" i="1"/>
  <c r="F6718" i="1"/>
  <c r="G6717" i="1"/>
  <c r="F6717" i="1"/>
  <c r="G6716" i="1"/>
  <c r="F6716" i="1"/>
  <c r="G6715" i="1"/>
  <c r="F6715" i="1"/>
  <c r="G6714" i="1"/>
  <c r="F6714" i="1"/>
  <c r="G6713" i="1"/>
  <c r="F6713" i="1"/>
  <c r="G6712" i="1"/>
  <c r="F6712" i="1"/>
  <c r="G6711" i="1"/>
  <c r="F6711" i="1"/>
  <c r="G6710" i="1"/>
  <c r="F6710" i="1"/>
  <c r="G6709" i="1"/>
  <c r="F6709" i="1"/>
  <c r="G6708" i="1"/>
  <c r="F6708" i="1"/>
  <c r="G6707" i="1"/>
  <c r="F6707" i="1"/>
  <c r="G6706" i="1"/>
  <c r="F6706" i="1"/>
  <c r="G6705" i="1"/>
  <c r="F6705" i="1"/>
  <c r="G6704" i="1"/>
  <c r="F6704" i="1"/>
  <c r="G6703" i="1"/>
  <c r="F6703" i="1"/>
  <c r="G6702" i="1"/>
  <c r="F6702" i="1"/>
  <c r="G6701" i="1"/>
  <c r="F6701" i="1"/>
  <c r="G6700" i="1"/>
  <c r="F6700" i="1"/>
  <c r="G6699" i="1"/>
  <c r="F6699" i="1"/>
  <c r="G6698" i="1"/>
  <c r="F6698" i="1"/>
  <c r="G6697" i="1"/>
  <c r="F6697" i="1"/>
  <c r="G6696" i="1"/>
  <c r="F6696" i="1"/>
  <c r="G6695" i="1"/>
  <c r="F6695" i="1"/>
  <c r="G6694" i="1"/>
  <c r="F6694" i="1"/>
  <c r="G6693" i="1"/>
  <c r="F6693" i="1"/>
  <c r="G6692" i="1"/>
  <c r="F6692" i="1"/>
  <c r="G6691" i="1"/>
  <c r="F6691" i="1"/>
  <c r="G6690" i="1"/>
  <c r="F6690" i="1"/>
  <c r="G6689" i="1"/>
  <c r="F6689" i="1"/>
  <c r="G6688" i="1"/>
  <c r="F6688" i="1"/>
  <c r="G6687" i="1"/>
  <c r="F6687" i="1"/>
  <c r="G6686" i="1"/>
  <c r="F6686" i="1"/>
  <c r="G6685" i="1"/>
  <c r="F6685" i="1"/>
  <c r="G6684" i="1"/>
  <c r="F6684" i="1"/>
  <c r="G6683" i="1"/>
  <c r="F6683" i="1"/>
  <c r="G6682" i="1"/>
  <c r="F6682" i="1"/>
  <c r="G6681" i="1"/>
  <c r="F6681" i="1"/>
  <c r="G6680" i="1"/>
  <c r="F6680" i="1"/>
  <c r="G6679" i="1"/>
  <c r="F6679" i="1"/>
  <c r="G6678" i="1"/>
  <c r="F6678" i="1"/>
  <c r="G6677" i="1"/>
  <c r="F6677" i="1"/>
  <c r="G6676" i="1"/>
  <c r="F6676" i="1"/>
  <c r="G6675" i="1"/>
  <c r="F6675" i="1"/>
  <c r="G6674" i="1"/>
  <c r="F6674" i="1"/>
  <c r="G6673" i="1"/>
  <c r="F6673" i="1"/>
  <c r="G6672" i="1"/>
  <c r="F6672" i="1"/>
  <c r="G6671" i="1"/>
  <c r="F6671" i="1"/>
  <c r="G6670" i="1"/>
  <c r="F6670" i="1"/>
  <c r="G6669" i="1"/>
  <c r="F6669" i="1"/>
  <c r="G6668" i="1"/>
  <c r="F6668" i="1"/>
  <c r="G6667" i="1"/>
  <c r="F6667" i="1"/>
  <c r="G6666" i="1"/>
  <c r="F6666" i="1"/>
  <c r="G6665" i="1"/>
  <c r="F6665" i="1"/>
  <c r="G6664" i="1"/>
  <c r="F6664" i="1"/>
  <c r="G6663" i="1"/>
  <c r="F6663" i="1"/>
  <c r="G6662" i="1"/>
  <c r="F6662" i="1"/>
  <c r="G6661" i="1"/>
  <c r="F6661" i="1"/>
  <c r="G6660" i="1"/>
  <c r="F6660" i="1"/>
  <c r="G6659" i="1"/>
  <c r="F6659" i="1"/>
  <c r="G6658" i="1"/>
  <c r="F6658" i="1"/>
  <c r="G6657" i="1"/>
  <c r="F6657" i="1"/>
  <c r="G6656" i="1"/>
  <c r="F6656" i="1"/>
  <c r="G6655" i="1"/>
  <c r="F6655" i="1"/>
  <c r="G6654" i="1"/>
  <c r="F6654" i="1"/>
  <c r="G6653" i="1"/>
  <c r="F6653" i="1"/>
  <c r="G6652" i="1"/>
  <c r="F6652" i="1"/>
  <c r="G6651" i="1"/>
  <c r="F6651" i="1"/>
  <c r="G6650" i="1"/>
  <c r="F6650" i="1"/>
  <c r="G6649" i="1"/>
  <c r="F6649" i="1"/>
  <c r="G6648" i="1"/>
  <c r="F6648" i="1"/>
  <c r="G6647" i="1"/>
  <c r="F6647" i="1"/>
  <c r="G6646" i="1"/>
  <c r="F6646" i="1"/>
  <c r="G6645" i="1"/>
  <c r="F6645" i="1"/>
  <c r="G6644" i="1"/>
  <c r="F6644" i="1"/>
  <c r="G6643" i="1"/>
  <c r="F6643" i="1"/>
  <c r="G6642" i="1"/>
  <c r="F6642" i="1"/>
  <c r="G6641" i="1"/>
  <c r="F6641" i="1"/>
  <c r="G6640" i="1"/>
  <c r="F6640" i="1"/>
  <c r="G6639" i="1"/>
  <c r="F6639" i="1"/>
  <c r="G6638" i="1"/>
  <c r="F6638" i="1"/>
  <c r="G6637" i="1"/>
  <c r="F6637" i="1"/>
  <c r="G6636" i="1"/>
  <c r="F6636" i="1"/>
  <c r="G6635" i="1"/>
  <c r="F6635" i="1"/>
  <c r="G6634" i="1"/>
  <c r="F6634" i="1"/>
  <c r="G6633" i="1"/>
  <c r="F6633" i="1"/>
  <c r="G6632" i="1"/>
  <c r="F6632" i="1"/>
  <c r="G6631" i="1"/>
  <c r="F6631" i="1"/>
  <c r="G6630" i="1"/>
  <c r="F6630" i="1"/>
  <c r="G6629" i="1"/>
  <c r="F6629" i="1"/>
  <c r="G6628" i="1"/>
  <c r="F6628" i="1"/>
  <c r="G6627" i="1"/>
  <c r="F6627" i="1"/>
  <c r="G6626" i="1"/>
  <c r="F6626" i="1"/>
  <c r="G6625" i="1"/>
  <c r="F6625" i="1"/>
  <c r="G6624" i="1"/>
  <c r="F6624" i="1"/>
  <c r="G6623" i="1"/>
  <c r="F6623" i="1"/>
  <c r="G6622" i="1"/>
  <c r="F6622" i="1"/>
  <c r="G6621" i="1"/>
  <c r="F6621" i="1"/>
  <c r="G6620" i="1"/>
  <c r="F6620" i="1"/>
  <c r="G6619" i="1"/>
  <c r="F6619" i="1"/>
  <c r="G6618" i="1"/>
  <c r="F6618" i="1"/>
  <c r="G6617" i="1"/>
  <c r="F6617" i="1"/>
  <c r="G6616" i="1"/>
  <c r="F6616" i="1"/>
  <c r="G6615" i="1"/>
  <c r="F6615" i="1"/>
  <c r="G6614" i="1"/>
  <c r="F6614" i="1"/>
  <c r="G6613" i="1"/>
  <c r="F6613" i="1"/>
  <c r="G6612" i="1"/>
  <c r="F6612" i="1"/>
  <c r="G6611" i="1"/>
  <c r="F6611" i="1"/>
  <c r="G6610" i="1"/>
  <c r="F6610" i="1"/>
  <c r="G6609" i="1"/>
  <c r="F6609" i="1"/>
  <c r="G6608" i="1"/>
  <c r="F6608" i="1"/>
  <c r="G6607" i="1"/>
  <c r="F6607" i="1"/>
  <c r="G6606" i="1"/>
  <c r="F6606" i="1"/>
  <c r="G6605" i="1"/>
  <c r="F6605" i="1"/>
  <c r="G6604" i="1"/>
  <c r="F6604" i="1"/>
  <c r="G6603" i="1"/>
  <c r="F6603" i="1"/>
  <c r="G6602" i="1"/>
  <c r="F6602" i="1"/>
  <c r="G6601" i="1"/>
  <c r="F6601" i="1"/>
  <c r="G6600" i="1"/>
  <c r="F6600" i="1"/>
  <c r="G6599" i="1"/>
  <c r="F6599" i="1"/>
  <c r="G6598" i="1"/>
  <c r="F6598" i="1"/>
  <c r="G6597" i="1"/>
  <c r="F6597" i="1"/>
  <c r="G6596" i="1"/>
  <c r="F6596" i="1"/>
  <c r="G6595" i="1"/>
  <c r="F6595" i="1"/>
  <c r="G6594" i="1"/>
  <c r="F6594" i="1"/>
  <c r="G6593" i="1"/>
  <c r="F6593" i="1"/>
  <c r="G6592" i="1"/>
  <c r="F6592" i="1"/>
  <c r="G6591" i="1"/>
  <c r="F6591" i="1"/>
  <c r="G6590" i="1"/>
  <c r="F6590" i="1"/>
  <c r="G6589" i="1"/>
  <c r="F6589" i="1"/>
  <c r="G6588" i="1"/>
  <c r="F6588" i="1"/>
  <c r="G6587" i="1"/>
  <c r="F6587" i="1"/>
  <c r="G6586" i="1"/>
  <c r="F6586" i="1"/>
  <c r="G6585" i="1"/>
  <c r="F6585" i="1"/>
  <c r="G6584" i="1"/>
  <c r="F6584" i="1"/>
  <c r="G6583" i="1"/>
  <c r="F6583" i="1"/>
  <c r="G6582" i="1"/>
  <c r="F6582" i="1"/>
  <c r="G6581" i="1"/>
  <c r="F6581" i="1"/>
  <c r="G6580" i="1"/>
  <c r="F6580" i="1"/>
  <c r="G6579" i="1"/>
  <c r="F6579" i="1"/>
  <c r="G6578" i="1"/>
  <c r="F6578" i="1"/>
  <c r="G6577" i="1"/>
  <c r="F6577" i="1"/>
  <c r="G6576" i="1"/>
  <c r="F6576" i="1"/>
  <c r="G6575" i="1"/>
  <c r="F6575" i="1"/>
  <c r="G6574" i="1"/>
  <c r="F6574" i="1"/>
  <c r="G6573" i="1"/>
  <c r="F6573" i="1"/>
  <c r="G6572" i="1"/>
  <c r="F6572" i="1"/>
  <c r="G6571" i="1"/>
  <c r="F6571" i="1"/>
  <c r="G6570" i="1"/>
  <c r="F6570" i="1"/>
  <c r="G6569" i="1"/>
  <c r="F6569" i="1"/>
  <c r="G6568" i="1"/>
  <c r="F6568" i="1"/>
  <c r="G6567" i="1"/>
  <c r="F6567" i="1"/>
  <c r="G6566" i="1"/>
  <c r="F6566" i="1"/>
  <c r="G6565" i="1"/>
  <c r="F6565" i="1"/>
  <c r="G6564" i="1"/>
  <c r="F6564" i="1"/>
  <c r="G6563" i="1"/>
  <c r="F6563" i="1"/>
  <c r="G6562" i="1"/>
  <c r="F6562" i="1"/>
  <c r="G6561" i="1"/>
  <c r="F6561" i="1"/>
  <c r="G6560" i="1"/>
  <c r="F6560" i="1"/>
  <c r="G6559" i="1"/>
  <c r="F6559" i="1"/>
  <c r="G6558" i="1"/>
  <c r="F6558" i="1"/>
  <c r="G6557" i="1"/>
  <c r="F6557" i="1"/>
  <c r="G6556" i="1"/>
  <c r="F6556" i="1"/>
  <c r="G6555" i="1"/>
  <c r="F6555" i="1"/>
  <c r="G6554" i="1"/>
  <c r="F6554" i="1"/>
  <c r="G6553" i="1"/>
  <c r="F6553" i="1"/>
  <c r="G6552" i="1"/>
  <c r="F6552" i="1"/>
  <c r="G6551" i="1"/>
  <c r="F6551" i="1"/>
  <c r="G6550" i="1"/>
  <c r="F6550" i="1"/>
  <c r="G6549" i="1"/>
  <c r="F6549" i="1"/>
  <c r="G6548" i="1"/>
  <c r="F6548" i="1"/>
  <c r="G6547" i="1"/>
  <c r="F6547" i="1"/>
  <c r="G6546" i="1"/>
  <c r="F6546" i="1"/>
  <c r="G6545" i="1"/>
  <c r="F6545" i="1"/>
  <c r="G6544" i="1"/>
  <c r="F6544" i="1"/>
  <c r="G6543" i="1"/>
  <c r="F6543" i="1"/>
  <c r="G6542" i="1"/>
  <c r="F6542" i="1"/>
  <c r="G6541" i="1"/>
  <c r="F6541" i="1"/>
  <c r="G6540" i="1"/>
  <c r="F6540" i="1"/>
  <c r="G6539" i="1"/>
  <c r="F6539" i="1"/>
  <c r="G6538" i="1"/>
  <c r="F6538" i="1"/>
  <c r="G6537" i="1"/>
  <c r="F6537" i="1"/>
  <c r="G6536" i="1"/>
  <c r="F6536" i="1"/>
  <c r="G6535" i="1"/>
  <c r="F6535" i="1"/>
  <c r="G6534" i="1"/>
  <c r="F6534" i="1"/>
  <c r="G6533" i="1"/>
  <c r="F6533" i="1"/>
  <c r="G6532" i="1"/>
  <c r="F6532" i="1"/>
  <c r="G6531" i="1"/>
  <c r="F6531" i="1"/>
  <c r="G6530" i="1"/>
  <c r="F6530" i="1"/>
  <c r="G6529" i="1"/>
  <c r="F6529" i="1"/>
  <c r="G6528" i="1"/>
  <c r="F6528" i="1"/>
  <c r="G6527" i="1"/>
  <c r="F6527" i="1"/>
  <c r="G6526" i="1"/>
  <c r="F6526" i="1"/>
  <c r="G6525" i="1"/>
  <c r="F6525" i="1"/>
  <c r="G6524" i="1"/>
  <c r="F6524" i="1"/>
  <c r="G6523" i="1"/>
  <c r="F6523" i="1"/>
  <c r="G6522" i="1"/>
  <c r="F6522" i="1"/>
  <c r="G6521" i="1"/>
  <c r="F6521" i="1"/>
  <c r="G6520" i="1"/>
  <c r="F6520" i="1"/>
  <c r="G6519" i="1"/>
  <c r="F6519" i="1"/>
  <c r="G6518" i="1"/>
  <c r="F6518" i="1"/>
  <c r="G6517" i="1"/>
  <c r="F6517" i="1"/>
  <c r="G6516" i="1"/>
  <c r="F6516" i="1"/>
  <c r="G6515" i="1"/>
  <c r="F6515" i="1"/>
  <c r="G6514" i="1"/>
  <c r="F6514" i="1"/>
  <c r="G6513" i="1"/>
  <c r="F6513" i="1"/>
  <c r="G6512" i="1"/>
  <c r="F6512" i="1"/>
  <c r="G6511" i="1"/>
  <c r="F6511" i="1"/>
  <c r="G6510" i="1"/>
  <c r="F6510" i="1"/>
  <c r="G6509" i="1"/>
  <c r="F6509" i="1"/>
  <c r="G6508" i="1"/>
  <c r="F6508" i="1"/>
  <c r="G6507" i="1"/>
  <c r="F6507" i="1"/>
  <c r="G6506" i="1"/>
  <c r="F6506" i="1"/>
  <c r="G6505" i="1"/>
  <c r="F6505" i="1"/>
  <c r="G6504" i="1"/>
  <c r="F6504" i="1"/>
  <c r="G6503" i="1"/>
  <c r="F6503" i="1"/>
  <c r="G6502" i="1"/>
  <c r="F6502" i="1"/>
  <c r="G6501" i="1"/>
  <c r="F6501" i="1"/>
  <c r="G6500" i="1"/>
  <c r="F6500" i="1"/>
  <c r="G6499" i="1"/>
  <c r="F6499" i="1"/>
  <c r="G6498" i="1"/>
  <c r="F6498" i="1"/>
  <c r="G6497" i="1"/>
  <c r="F6497" i="1"/>
  <c r="G6496" i="1"/>
  <c r="F6496" i="1"/>
  <c r="G6495" i="1"/>
  <c r="F6495" i="1"/>
  <c r="G6494" i="1"/>
  <c r="F6494" i="1"/>
  <c r="G6493" i="1"/>
  <c r="F6493" i="1"/>
  <c r="G6492" i="1"/>
  <c r="F6492" i="1"/>
  <c r="G6491" i="1"/>
  <c r="F6491" i="1"/>
  <c r="G6490" i="1"/>
  <c r="F6490" i="1"/>
  <c r="G6489" i="1"/>
  <c r="F6489" i="1"/>
  <c r="G6488" i="1"/>
  <c r="F6488" i="1"/>
  <c r="G6487" i="1"/>
  <c r="F6487" i="1"/>
  <c r="G6486" i="1"/>
  <c r="F6486" i="1"/>
  <c r="G6485" i="1"/>
  <c r="F6485" i="1"/>
  <c r="G6484" i="1"/>
  <c r="F6484" i="1"/>
  <c r="G6483" i="1"/>
  <c r="F6483" i="1"/>
  <c r="G6482" i="1"/>
  <c r="F6482" i="1"/>
  <c r="G6481" i="1"/>
  <c r="F6481" i="1"/>
  <c r="G6480" i="1"/>
  <c r="F6480" i="1"/>
  <c r="G6479" i="1"/>
  <c r="F6479" i="1"/>
  <c r="G6478" i="1"/>
  <c r="F6478" i="1"/>
  <c r="G6477" i="1"/>
  <c r="F6477" i="1"/>
  <c r="G6476" i="1"/>
  <c r="F6476" i="1"/>
  <c r="G6475" i="1"/>
  <c r="F6475" i="1"/>
  <c r="G6474" i="1"/>
  <c r="F6474" i="1"/>
  <c r="G6473" i="1"/>
  <c r="F6473" i="1"/>
  <c r="G6472" i="1"/>
  <c r="F6472" i="1"/>
  <c r="G6471" i="1"/>
  <c r="F6471" i="1"/>
  <c r="G6470" i="1"/>
  <c r="F6470" i="1"/>
  <c r="G6469" i="1"/>
  <c r="F6469" i="1"/>
  <c r="G6468" i="1"/>
  <c r="F6468" i="1"/>
  <c r="G6467" i="1"/>
  <c r="F6467" i="1"/>
  <c r="G6466" i="1"/>
  <c r="F6466" i="1"/>
  <c r="G6465" i="1"/>
  <c r="F6465" i="1"/>
  <c r="G6464" i="1"/>
  <c r="F6464" i="1"/>
  <c r="G6463" i="1"/>
  <c r="F6463" i="1"/>
  <c r="G6462" i="1"/>
  <c r="F6462" i="1"/>
  <c r="G6461" i="1"/>
  <c r="F6461" i="1"/>
  <c r="G6460" i="1"/>
  <c r="F6460" i="1"/>
  <c r="G6459" i="1"/>
  <c r="F6459" i="1"/>
  <c r="G6458" i="1"/>
  <c r="F6458" i="1"/>
  <c r="G6457" i="1"/>
  <c r="F6457" i="1"/>
  <c r="G6456" i="1"/>
  <c r="F6456" i="1"/>
  <c r="G6455" i="1"/>
  <c r="F6455" i="1"/>
  <c r="G6454" i="1"/>
  <c r="F6454" i="1"/>
  <c r="G6453" i="1"/>
  <c r="F6453" i="1"/>
  <c r="G6452" i="1"/>
  <c r="F6452" i="1"/>
  <c r="G6451" i="1"/>
  <c r="F6451" i="1"/>
  <c r="G6450" i="1"/>
  <c r="F6450" i="1"/>
  <c r="G6449" i="1"/>
  <c r="F6449" i="1"/>
  <c r="G6448" i="1"/>
  <c r="F6448" i="1"/>
  <c r="G6447" i="1"/>
  <c r="F6447" i="1"/>
  <c r="G6446" i="1"/>
  <c r="F6446" i="1"/>
  <c r="G6445" i="1"/>
  <c r="F6445" i="1"/>
  <c r="G6444" i="1"/>
  <c r="F6444" i="1"/>
  <c r="G6443" i="1"/>
  <c r="F6443" i="1"/>
  <c r="G6442" i="1"/>
  <c r="F6442" i="1"/>
  <c r="G6441" i="1"/>
  <c r="F6441" i="1"/>
  <c r="G6440" i="1"/>
  <c r="F6440" i="1"/>
  <c r="G6439" i="1"/>
  <c r="F6439" i="1"/>
  <c r="G6438" i="1"/>
  <c r="F6438" i="1"/>
  <c r="G6437" i="1"/>
  <c r="F6437" i="1"/>
  <c r="G6436" i="1"/>
  <c r="F6436" i="1"/>
  <c r="G6435" i="1"/>
  <c r="F6435" i="1"/>
  <c r="G6434" i="1"/>
  <c r="F6434" i="1"/>
  <c r="G6433" i="1"/>
  <c r="F6433" i="1"/>
  <c r="G6432" i="1"/>
  <c r="F6432" i="1"/>
  <c r="G6431" i="1"/>
  <c r="F6431" i="1"/>
  <c r="G6430" i="1"/>
  <c r="F6430" i="1"/>
  <c r="G6429" i="1"/>
  <c r="F6429" i="1"/>
  <c r="G6428" i="1"/>
  <c r="F6428" i="1"/>
  <c r="G6427" i="1"/>
  <c r="F6427" i="1"/>
  <c r="G6426" i="1"/>
  <c r="F6426" i="1"/>
  <c r="G6425" i="1"/>
  <c r="F6425" i="1"/>
  <c r="G6424" i="1"/>
  <c r="F6424" i="1"/>
  <c r="G6423" i="1"/>
  <c r="F6423" i="1"/>
  <c r="G6422" i="1"/>
  <c r="F6422" i="1"/>
  <c r="G6421" i="1"/>
  <c r="F6421" i="1"/>
  <c r="G6420" i="1"/>
  <c r="F6420" i="1"/>
  <c r="G6419" i="1"/>
  <c r="F6419" i="1"/>
  <c r="G6418" i="1"/>
  <c r="F6418" i="1"/>
  <c r="G6417" i="1"/>
  <c r="F6417" i="1"/>
  <c r="G6416" i="1"/>
  <c r="F6416" i="1"/>
  <c r="G6415" i="1"/>
  <c r="F6415" i="1"/>
  <c r="G6414" i="1"/>
  <c r="F6414" i="1"/>
  <c r="G6413" i="1"/>
  <c r="F6413" i="1"/>
  <c r="G6412" i="1"/>
  <c r="F6412" i="1"/>
  <c r="G6411" i="1"/>
  <c r="F6411" i="1"/>
  <c r="G6410" i="1"/>
  <c r="F6410" i="1"/>
  <c r="G6409" i="1"/>
  <c r="F6409" i="1"/>
  <c r="G6408" i="1"/>
  <c r="F6408" i="1"/>
  <c r="G6407" i="1"/>
  <c r="F6407" i="1"/>
  <c r="G6406" i="1"/>
  <c r="F6406" i="1"/>
  <c r="G6405" i="1"/>
  <c r="F6405" i="1"/>
  <c r="G6404" i="1"/>
  <c r="F6404" i="1"/>
  <c r="G6403" i="1"/>
  <c r="F6403" i="1"/>
  <c r="G6402" i="1"/>
  <c r="F6402" i="1"/>
  <c r="G6401" i="1"/>
  <c r="F6401" i="1"/>
  <c r="G6400" i="1"/>
  <c r="F6400" i="1"/>
  <c r="G6399" i="1"/>
  <c r="F6399" i="1"/>
  <c r="G6398" i="1"/>
  <c r="F6398" i="1"/>
  <c r="G6397" i="1"/>
  <c r="F6397" i="1"/>
  <c r="G6396" i="1"/>
  <c r="F6396" i="1"/>
  <c r="G6395" i="1"/>
  <c r="F6395" i="1"/>
  <c r="G6394" i="1"/>
  <c r="F6394" i="1"/>
  <c r="G6393" i="1"/>
  <c r="F6393" i="1"/>
  <c r="G6392" i="1"/>
  <c r="F6392" i="1"/>
  <c r="G6391" i="1"/>
  <c r="F6391" i="1"/>
  <c r="G6390" i="1"/>
  <c r="F6390" i="1"/>
  <c r="G6389" i="1"/>
  <c r="F6389" i="1"/>
  <c r="G6388" i="1"/>
  <c r="F6388" i="1"/>
  <c r="G6387" i="1"/>
  <c r="F6387" i="1"/>
  <c r="G6386" i="1"/>
  <c r="F6386" i="1"/>
  <c r="G6385" i="1"/>
  <c r="F6385" i="1"/>
  <c r="G6384" i="1"/>
  <c r="F6384" i="1"/>
  <c r="G6383" i="1"/>
  <c r="F6383" i="1"/>
  <c r="G6382" i="1"/>
  <c r="F6382" i="1"/>
  <c r="G6381" i="1"/>
  <c r="F6381" i="1"/>
  <c r="G6380" i="1"/>
  <c r="F6380" i="1"/>
  <c r="G6379" i="1"/>
  <c r="F6379" i="1"/>
  <c r="G6378" i="1"/>
  <c r="F6378" i="1"/>
  <c r="G6377" i="1"/>
  <c r="F6377" i="1"/>
  <c r="G6376" i="1"/>
  <c r="F6376" i="1"/>
  <c r="G6375" i="1"/>
  <c r="F6375" i="1"/>
  <c r="G6374" i="1"/>
  <c r="F6374" i="1"/>
  <c r="G6373" i="1"/>
  <c r="F6373" i="1"/>
  <c r="G6372" i="1"/>
  <c r="F6372" i="1"/>
  <c r="G6371" i="1"/>
  <c r="F6371" i="1"/>
  <c r="G6370" i="1"/>
  <c r="F6370" i="1"/>
  <c r="G6369" i="1"/>
  <c r="F6369" i="1"/>
  <c r="G6368" i="1"/>
  <c r="F6368" i="1"/>
  <c r="G6367" i="1"/>
  <c r="F6367" i="1"/>
  <c r="G6366" i="1"/>
  <c r="F6366" i="1"/>
  <c r="G6365" i="1"/>
  <c r="F6365" i="1"/>
  <c r="G6364" i="1"/>
  <c r="F6364" i="1"/>
  <c r="G6363" i="1"/>
  <c r="F6363" i="1"/>
  <c r="G6362" i="1"/>
  <c r="F6362" i="1"/>
  <c r="G6361" i="1"/>
  <c r="F6361" i="1"/>
  <c r="G6360" i="1"/>
  <c r="F6360" i="1"/>
  <c r="G6359" i="1"/>
  <c r="F6359" i="1"/>
  <c r="G6358" i="1"/>
  <c r="F6358" i="1"/>
  <c r="G6357" i="1"/>
  <c r="F6357" i="1"/>
  <c r="G6356" i="1"/>
  <c r="F6356" i="1"/>
  <c r="G6355" i="1"/>
  <c r="F6355" i="1"/>
  <c r="G6354" i="1"/>
  <c r="F6354" i="1"/>
  <c r="G6353" i="1"/>
  <c r="F6353" i="1"/>
  <c r="G6352" i="1"/>
  <c r="F6352" i="1"/>
  <c r="G6351" i="1"/>
  <c r="F6351" i="1"/>
  <c r="G6350" i="1"/>
  <c r="F6350" i="1"/>
  <c r="G6349" i="1"/>
  <c r="F6349" i="1"/>
  <c r="G6348" i="1"/>
  <c r="F6348" i="1"/>
  <c r="G6347" i="1"/>
  <c r="F6347" i="1"/>
  <c r="G6346" i="1"/>
  <c r="F6346" i="1"/>
  <c r="G6345" i="1"/>
  <c r="F6345" i="1"/>
  <c r="G6344" i="1"/>
  <c r="F6344" i="1"/>
  <c r="G6343" i="1"/>
  <c r="F6343" i="1"/>
  <c r="G6342" i="1"/>
  <c r="F6342" i="1"/>
  <c r="G6341" i="1"/>
  <c r="F6341" i="1"/>
  <c r="G6340" i="1"/>
  <c r="F6340" i="1"/>
  <c r="G6339" i="1"/>
  <c r="F6339" i="1"/>
  <c r="G6338" i="1"/>
  <c r="F6338" i="1"/>
  <c r="G6337" i="1"/>
  <c r="F6337" i="1"/>
  <c r="G6336" i="1"/>
  <c r="F6336" i="1"/>
  <c r="G6335" i="1"/>
  <c r="F6335" i="1"/>
  <c r="G6334" i="1"/>
  <c r="F6334" i="1"/>
  <c r="G6333" i="1"/>
  <c r="F6333" i="1"/>
  <c r="G6332" i="1"/>
  <c r="F6332" i="1"/>
  <c r="G6331" i="1"/>
  <c r="F6331" i="1"/>
  <c r="G6330" i="1"/>
  <c r="F6330" i="1"/>
  <c r="G6329" i="1"/>
  <c r="F6329" i="1"/>
  <c r="G6328" i="1"/>
  <c r="F6328" i="1"/>
  <c r="G6327" i="1"/>
  <c r="F6327" i="1"/>
  <c r="G6326" i="1"/>
  <c r="F6326" i="1"/>
  <c r="G6325" i="1"/>
  <c r="F6325" i="1"/>
  <c r="G6324" i="1"/>
  <c r="F6324" i="1"/>
  <c r="G6323" i="1"/>
  <c r="F6323" i="1"/>
  <c r="G6322" i="1"/>
  <c r="F6322" i="1"/>
  <c r="G6321" i="1"/>
  <c r="F6321" i="1"/>
  <c r="G6320" i="1"/>
  <c r="F6320" i="1"/>
  <c r="G6319" i="1"/>
  <c r="F6319" i="1"/>
  <c r="G6318" i="1"/>
  <c r="F6318" i="1"/>
  <c r="G6317" i="1"/>
  <c r="F6317" i="1"/>
  <c r="G6316" i="1"/>
  <c r="F6316" i="1"/>
  <c r="G6315" i="1"/>
  <c r="F6315" i="1"/>
  <c r="G6314" i="1"/>
  <c r="F6314" i="1"/>
  <c r="G6313" i="1"/>
  <c r="F6313" i="1"/>
  <c r="G6312" i="1"/>
  <c r="F6312" i="1"/>
  <c r="G6311" i="1"/>
  <c r="F6311" i="1"/>
  <c r="G6310" i="1"/>
  <c r="F6310" i="1"/>
  <c r="G6309" i="1"/>
  <c r="F6309" i="1"/>
  <c r="G6308" i="1"/>
  <c r="F6308" i="1"/>
  <c r="G6307" i="1"/>
  <c r="F6307" i="1"/>
  <c r="G6306" i="1"/>
  <c r="F6306" i="1"/>
  <c r="G6305" i="1"/>
  <c r="F6305" i="1"/>
  <c r="G6304" i="1"/>
  <c r="F6304" i="1"/>
  <c r="G6303" i="1"/>
  <c r="F6303" i="1"/>
  <c r="G6302" i="1"/>
  <c r="F6302" i="1"/>
  <c r="G6301" i="1"/>
  <c r="F6301" i="1"/>
  <c r="G6300" i="1"/>
  <c r="F6300" i="1"/>
  <c r="G6299" i="1"/>
  <c r="F6299" i="1"/>
  <c r="G6298" i="1"/>
  <c r="F6298" i="1"/>
  <c r="G6297" i="1"/>
  <c r="F6297" i="1"/>
  <c r="G6296" i="1"/>
  <c r="F6296" i="1"/>
  <c r="G6295" i="1"/>
  <c r="F6295" i="1"/>
  <c r="G6294" i="1"/>
  <c r="F6294" i="1"/>
  <c r="G6293" i="1"/>
  <c r="F6293" i="1"/>
  <c r="G6292" i="1"/>
  <c r="F6292" i="1"/>
  <c r="G6291" i="1"/>
  <c r="F6291" i="1"/>
  <c r="G6290" i="1"/>
  <c r="F6290" i="1"/>
  <c r="G6289" i="1"/>
  <c r="F6289" i="1"/>
  <c r="G6288" i="1"/>
  <c r="F6288" i="1"/>
  <c r="G6287" i="1"/>
  <c r="F6287" i="1"/>
  <c r="G6286" i="1"/>
  <c r="F6286" i="1"/>
  <c r="G6285" i="1"/>
  <c r="F6285" i="1"/>
  <c r="G6284" i="1"/>
  <c r="F6284" i="1"/>
  <c r="G6283" i="1"/>
  <c r="F6283" i="1"/>
  <c r="G6282" i="1"/>
  <c r="F6282" i="1"/>
  <c r="G6281" i="1"/>
  <c r="F6281" i="1"/>
  <c r="G6280" i="1"/>
  <c r="F6280" i="1"/>
  <c r="G6279" i="1"/>
  <c r="F6279" i="1"/>
  <c r="G6278" i="1"/>
  <c r="F6278" i="1"/>
  <c r="G6277" i="1"/>
  <c r="F6277" i="1"/>
  <c r="G6276" i="1"/>
  <c r="F6276" i="1"/>
  <c r="G6275" i="1"/>
  <c r="F6275" i="1"/>
  <c r="G6274" i="1"/>
  <c r="F6274" i="1"/>
  <c r="G6273" i="1"/>
  <c r="F6273" i="1"/>
  <c r="G6272" i="1"/>
  <c r="F6272" i="1"/>
  <c r="G6271" i="1"/>
  <c r="F6271" i="1"/>
  <c r="G6270" i="1"/>
  <c r="F6270" i="1"/>
  <c r="G6269" i="1"/>
  <c r="F6269" i="1"/>
  <c r="G6268" i="1"/>
  <c r="F6268" i="1"/>
  <c r="G6267" i="1"/>
  <c r="F6267" i="1"/>
  <c r="G6266" i="1"/>
  <c r="F6266" i="1"/>
  <c r="G6265" i="1"/>
  <c r="F6265" i="1"/>
  <c r="G6264" i="1"/>
  <c r="F6264" i="1"/>
  <c r="G6263" i="1"/>
  <c r="F6263" i="1"/>
  <c r="G6262" i="1"/>
  <c r="F6262" i="1"/>
  <c r="G6261" i="1"/>
  <c r="F6261" i="1"/>
  <c r="G6260" i="1"/>
  <c r="F6260" i="1"/>
  <c r="G6259" i="1"/>
  <c r="F6259" i="1"/>
  <c r="G6258" i="1"/>
  <c r="F6258" i="1"/>
  <c r="G6257" i="1"/>
  <c r="F6257" i="1"/>
  <c r="G6256" i="1"/>
  <c r="F6256" i="1"/>
  <c r="G6255" i="1"/>
  <c r="F6255" i="1"/>
  <c r="G6254" i="1"/>
  <c r="F6254" i="1"/>
  <c r="G6253" i="1"/>
  <c r="F6253" i="1"/>
  <c r="G6252" i="1"/>
  <c r="F6252" i="1"/>
  <c r="G6251" i="1"/>
  <c r="F6251" i="1"/>
  <c r="G6250" i="1"/>
  <c r="F6250" i="1"/>
  <c r="G6249" i="1"/>
  <c r="F6249" i="1"/>
  <c r="G6248" i="1"/>
  <c r="F6248" i="1"/>
  <c r="G6247" i="1"/>
  <c r="F6247" i="1"/>
  <c r="G6246" i="1"/>
  <c r="F6246" i="1"/>
  <c r="G6245" i="1"/>
  <c r="F6245" i="1"/>
  <c r="G6244" i="1"/>
  <c r="F6244" i="1"/>
  <c r="G6243" i="1"/>
  <c r="F6243" i="1"/>
  <c r="G6242" i="1"/>
  <c r="F6242" i="1"/>
  <c r="G6241" i="1"/>
  <c r="F6241" i="1"/>
  <c r="G6240" i="1"/>
  <c r="F6240" i="1"/>
  <c r="G6239" i="1"/>
  <c r="F6239" i="1"/>
  <c r="G6238" i="1"/>
  <c r="F6238" i="1"/>
  <c r="G6237" i="1"/>
  <c r="F6237" i="1"/>
  <c r="G6236" i="1"/>
  <c r="F6236" i="1"/>
  <c r="G6235" i="1"/>
  <c r="F6235" i="1"/>
  <c r="G6234" i="1"/>
  <c r="F6234" i="1"/>
  <c r="G6233" i="1"/>
  <c r="F6233" i="1"/>
  <c r="G6232" i="1"/>
  <c r="F6232" i="1"/>
  <c r="G6231" i="1"/>
  <c r="F6231" i="1"/>
  <c r="G6230" i="1"/>
  <c r="F6230" i="1"/>
  <c r="G6229" i="1"/>
  <c r="F6229" i="1"/>
  <c r="G6228" i="1"/>
  <c r="F6228" i="1"/>
  <c r="G6227" i="1"/>
  <c r="F6227" i="1"/>
  <c r="G6226" i="1"/>
  <c r="F6226" i="1"/>
  <c r="G6225" i="1"/>
  <c r="F6225" i="1"/>
  <c r="G6224" i="1"/>
  <c r="F6224" i="1"/>
  <c r="G6223" i="1"/>
  <c r="F6223" i="1"/>
  <c r="G6222" i="1"/>
  <c r="F6222" i="1"/>
  <c r="G6221" i="1"/>
  <c r="F6221" i="1"/>
  <c r="G6220" i="1"/>
  <c r="F6220" i="1"/>
  <c r="G6219" i="1"/>
  <c r="F6219" i="1"/>
  <c r="G6218" i="1"/>
  <c r="F6218" i="1"/>
  <c r="G6217" i="1"/>
  <c r="F6217" i="1"/>
  <c r="G6216" i="1"/>
  <c r="F6216" i="1"/>
  <c r="G6215" i="1"/>
  <c r="F6215" i="1"/>
  <c r="G6214" i="1"/>
  <c r="F6214" i="1"/>
  <c r="G6213" i="1"/>
  <c r="F6213" i="1"/>
  <c r="G6212" i="1"/>
  <c r="F6212" i="1"/>
  <c r="G6211" i="1"/>
  <c r="F6211" i="1"/>
  <c r="G6210" i="1"/>
  <c r="F6210" i="1"/>
  <c r="G6209" i="1"/>
  <c r="F6209" i="1"/>
  <c r="G6208" i="1"/>
  <c r="F6208" i="1"/>
  <c r="G6207" i="1"/>
  <c r="F6207" i="1"/>
  <c r="G6206" i="1"/>
  <c r="F6206" i="1"/>
  <c r="G6205" i="1"/>
  <c r="F6205" i="1"/>
  <c r="G6204" i="1"/>
  <c r="F6204" i="1"/>
  <c r="G6203" i="1"/>
  <c r="F6203" i="1"/>
  <c r="G6202" i="1"/>
  <c r="F6202" i="1"/>
  <c r="G6201" i="1"/>
  <c r="F6201" i="1"/>
  <c r="G6200" i="1"/>
  <c r="F6200" i="1"/>
  <c r="G6199" i="1"/>
  <c r="F6199" i="1"/>
  <c r="G6198" i="1"/>
  <c r="F6198" i="1"/>
  <c r="G6197" i="1"/>
  <c r="F6197" i="1"/>
  <c r="G6196" i="1"/>
  <c r="F6196" i="1"/>
  <c r="G6195" i="1"/>
  <c r="F6195" i="1"/>
  <c r="G6194" i="1"/>
  <c r="F6194" i="1"/>
  <c r="G6193" i="1"/>
  <c r="F6193" i="1"/>
  <c r="G6192" i="1"/>
  <c r="F6192" i="1"/>
  <c r="G6191" i="1"/>
  <c r="F6191" i="1"/>
  <c r="G6190" i="1"/>
  <c r="F6190" i="1"/>
  <c r="G6189" i="1"/>
  <c r="F6189" i="1"/>
  <c r="G6188" i="1"/>
  <c r="F6188" i="1"/>
  <c r="G6187" i="1"/>
  <c r="F6187" i="1"/>
  <c r="G6186" i="1"/>
  <c r="F6186" i="1"/>
  <c r="G6185" i="1"/>
  <c r="F6185" i="1"/>
  <c r="G6184" i="1"/>
  <c r="F6184" i="1"/>
  <c r="G6183" i="1"/>
  <c r="F6183" i="1"/>
  <c r="G6182" i="1"/>
  <c r="F6182" i="1"/>
  <c r="G6181" i="1"/>
  <c r="F6181" i="1"/>
  <c r="G6180" i="1"/>
  <c r="F6180" i="1"/>
  <c r="G6179" i="1"/>
  <c r="F6179" i="1"/>
  <c r="G6178" i="1"/>
  <c r="F6178" i="1"/>
  <c r="G6177" i="1"/>
  <c r="F6177" i="1"/>
  <c r="G6176" i="1"/>
  <c r="F6176" i="1"/>
  <c r="G6175" i="1"/>
  <c r="F6175" i="1"/>
  <c r="G6174" i="1"/>
  <c r="F6174" i="1"/>
  <c r="G6173" i="1"/>
  <c r="F6173" i="1"/>
  <c r="G6172" i="1"/>
  <c r="F6172" i="1"/>
  <c r="G6171" i="1"/>
  <c r="F6171" i="1"/>
  <c r="G6170" i="1"/>
  <c r="F6170" i="1"/>
  <c r="G6169" i="1"/>
  <c r="F6169" i="1"/>
  <c r="G6168" i="1"/>
  <c r="F6168" i="1"/>
  <c r="G6167" i="1"/>
  <c r="F6167" i="1"/>
  <c r="G6166" i="1"/>
  <c r="F6166" i="1"/>
  <c r="G6165" i="1"/>
  <c r="F6165" i="1"/>
  <c r="G6164" i="1"/>
  <c r="F6164" i="1"/>
  <c r="G6163" i="1"/>
  <c r="F6163" i="1"/>
  <c r="G6162" i="1"/>
  <c r="F6162" i="1"/>
  <c r="G6161" i="1"/>
  <c r="F6161" i="1"/>
  <c r="G6160" i="1"/>
  <c r="F6160" i="1"/>
  <c r="G6159" i="1"/>
  <c r="F6159" i="1"/>
  <c r="G6158" i="1"/>
  <c r="F6158" i="1"/>
  <c r="G6157" i="1"/>
  <c r="F6157" i="1"/>
  <c r="G6156" i="1"/>
  <c r="F6156" i="1"/>
  <c r="G6155" i="1"/>
  <c r="F6155" i="1"/>
  <c r="G6154" i="1"/>
  <c r="F6154" i="1"/>
  <c r="G6153" i="1"/>
  <c r="F6153" i="1"/>
  <c r="G6152" i="1"/>
  <c r="F6152" i="1"/>
  <c r="G6151" i="1"/>
  <c r="F6151" i="1"/>
  <c r="G6150" i="1"/>
  <c r="F6150" i="1"/>
  <c r="G6149" i="1"/>
  <c r="F6149" i="1"/>
  <c r="G6148" i="1"/>
  <c r="F6148" i="1"/>
  <c r="G6147" i="1"/>
  <c r="F6147" i="1"/>
  <c r="G6146" i="1"/>
  <c r="F6146" i="1"/>
  <c r="G6145" i="1"/>
  <c r="F6145" i="1"/>
  <c r="G6144" i="1"/>
  <c r="F6144" i="1"/>
  <c r="G6143" i="1"/>
  <c r="F6143" i="1"/>
  <c r="G6142" i="1"/>
  <c r="F6142" i="1"/>
  <c r="G6141" i="1"/>
  <c r="F6141" i="1"/>
  <c r="G6140" i="1"/>
  <c r="F6140" i="1"/>
  <c r="G6139" i="1"/>
  <c r="F6139" i="1"/>
  <c r="G6138" i="1"/>
  <c r="F6138" i="1"/>
  <c r="G6137" i="1"/>
  <c r="F6137" i="1"/>
  <c r="G6136" i="1"/>
  <c r="F6136" i="1"/>
  <c r="G6135" i="1"/>
  <c r="F6135" i="1"/>
  <c r="G6134" i="1"/>
  <c r="F6134" i="1"/>
  <c r="G6133" i="1"/>
  <c r="F6133" i="1"/>
  <c r="G6132" i="1"/>
  <c r="F6132" i="1"/>
  <c r="G6131" i="1"/>
  <c r="F6131" i="1"/>
  <c r="G6130" i="1"/>
  <c r="F6130" i="1"/>
  <c r="G6129" i="1"/>
  <c r="F6129" i="1"/>
  <c r="G6128" i="1"/>
  <c r="F6128" i="1"/>
  <c r="G6127" i="1"/>
  <c r="F6127" i="1"/>
  <c r="G6126" i="1"/>
  <c r="F6126" i="1"/>
  <c r="G6125" i="1"/>
  <c r="F6125" i="1"/>
  <c r="G6124" i="1"/>
  <c r="F6124" i="1"/>
  <c r="G6123" i="1"/>
  <c r="F6123" i="1"/>
  <c r="G6122" i="1"/>
  <c r="F6122" i="1"/>
  <c r="G6121" i="1"/>
  <c r="F6121" i="1"/>
  <c r="G6120" i="1"/>
  <c r="F6120" i="1"/>
  <c r="G6119" i="1"/>
  <c r="F6119" i="1"/>
  <c r="G6118" i="1"/>
  <c r="F6118" i="1"/>
  <c r="G6117" i="1"/>
  <c r="F6117" i="1"/>
  <c r="G6116" i="1"/>
  <c r="F6116" i="1"/>
  <c r="G6115" i="1"/>
  <c r="F6115" i="1"/>
  <c r="G6114" i="1"/>
  <c r="F6114" i="1"/>
  <c r="G6113" i="1"/>
  <c r="F6113" i="1"/>
  <c r="G6112" i="1"/>
  <c r="F6112" i="1"/>
  <c r="G6111" i="1"/>
  <c r="F6111" i="1"/>
  <c r="G6110" i="1"/>
  <c r="F6110" i="1"/>
  <c r="G6109" i="1"/>
  <c r="F6109" i="1"/>
  <c r="G6108" i="1"/>
  <c r="F6108" i="1"/>
  <c r="G6107" i="1"/>
  <c r="F6107" i="1"/>
  <c r="G6106" i="1"/>
  <c r="F6106" i="1"/>
  <c r="G6105" i="1"/>
  <c r="F6105" i="1"/>
  <c r="G6104" i="1"/>
  <c r="F6104" i="1"/>
  <c r="G6103" i="1"/>
  <c r="F6103" i="1"/>
  <c r="G6102" i="1"/>
  <c r="F6102" i="1"/>
  <c r="G6101" i="1"/>
  <c r="F6101" i="1"/>
  <c r="G6100" i="1"/>
  <c r="F6100" i="1"/>
  <c r="G6099" i="1"/>
  <c r="F6099" i="1"/>
  <c r="G6098" i="1"/>
  <c r="F6098" i="1"/>
  <c r="G6097" i="1"/>
  <c r="F6097" i="1"/>
  <c r="G6096" i="1"/>
  <c r="F6096" i="1"/>
  <c r="G6095" i="1"/>
  <c r="F6095" i="1"/>
  <c r="G6094" i="1"/>
  <c r="F6094" i="1"/>
  <c r="G6093" i="1"/>
  <c r="F6093" i="1"/>
  <c r="G6092" i="1"/>
  <c r="F6092" i="1"/>
  <c r="G6091" i="1"/>
  <c r="F6091" i="1"/>
  <c r="G6090" i="1"/>
  <c r="F6090" i="1"/>
  <c r="G6089" i="1"/>
  <c r="F6089" i="1"/>
  <c r="G6088" i="1"/>
  <c r="F6088" i="1"/>
  <c r="G6087" i="1"/>
  <c r="F6087" i="1"/>
  <c r="G6086" i="1"/>
  <c r="F6086" i="1"/>
  <c r="G6085" i="1"/>
  <c r="F6085" i="1"/>
  <c r="G6084" i="1"/>
  <c r="F6084" i="1"/>
  <c r="G6083" i="1"/>
  <c r="F6083" i="1"/>
  <c r="G6082" i="1"/>
  <c r="F6082" i="1"/>
  <c r="G6081" i="1"/>
  <c r="F6081" i="1"/>
  <c r="G6080" i="1"/>
  <c r="F6080" i="1"/>
  <c r="G6079" i="1"/>
  <c r="F6079" i="1"/>
  <c r="G6078" i="1"/>
  <c r="F6078" i="1"/>
  <c r="G6077" i="1"/>
  <c r="F6077" i="1"/>
  <c r="G6076" i="1"/>
  <c r="F6076" i="1"/>
  <c r="G6075" i="1"/>
  <c r="F6075" i="1"/>
  <c r="G6074" i="1"/>
  <c r="F6074" i="1"/>
  <c r="G6073" i="1"/>
  <c r="F6073" i="1"/>
  <c r="G6072" i="1"/>
  <c r="F6072" i="1"/>
  <c r="G6071" i="1"/>
  <c r="F6071" i="1"/>
  <c r="G6070" i="1"/>
  <c r="F6070" i="1"/>
  <c r="G6069" i="1"/>
  <c r="F6069" i="1"/>
  <c r="G6068" i="1"/>
  <c r="F6068" i="1"/>
  <c r="G6067" i="1"/>
  <c r="F6067" i="1"/>
  <c r="G6066" i="1"/>
  <c r="F6066" i="1"/>
  <c r="G6065" i="1"/>
  <c r="F6065" i="1"/>
  <c r="G6064" i="1"/>
  <c r="F6064" i="1"/>
  <c r="G6063" i="1"/>
  <c r="F6063" i="1"/>
  <c r="G6062" i="1"/>
  <c r="F6062" i="1"/>
  <c r="G6061" i="1"/>
  <c r="F6061" i="1"/>
  <c r="G6060" i="1"/>
  <c r="F6060" i="1"/>
  <c r="G6059" i="1"/>
  <c r="F6059" i="1"/>
  <c r="G6058" i="1"/>
  <c r="F6058" i="1"/>
  <c r="G6057" i="1"/>
  <c r="F6057" i="1"/>
  <c r="G6056" i="1"/>
  <c r="F6056" i="1"/>
  <c r="G6055" i="1"/>
  <c r="F6055" i="1"/>
  <c r="G6054" i="1"/>
  <c r="F6054" i="1"/>
  <c r="G6053" i="1"/>
  <c r="F6053" i="1"/>
  <c r="G6052" i="1"/>
  <c r="F6052" i="1"/>
  <c r="G6051" i="1"/>
  <c r="F6051" i="1"/>
  <c r="G6050" i="1"/>
  <c r="F6050" i="1"/>
  <c r="G6049" i="1"/>
  <c r="F6049" i="1"/>
  <c r="G6048" i="1"/>
  <c r="F6048" i="1"/>
  <c r="G6047" i="1"/>
  <c r="F6047" i="1"/>
  <c r="G6046" i="1"/>
  <c r="F6046" i="1"/>
  <c r="G6045" i="1"/>
  <c r="F6045" i="1"/>
  <c r="G6044" i="1"/>
  <c r="F6044" i="1"/>
  <c r="G6043" i="1"/>
  <c r="F6043" i="1"/>
  <c r="G6042" i="1"/>
  <c r="F6042" i="1"/>
  <c r="G6041" i="1"/>
  <c r="F6041" i="1"/>
  <c r="G6040" i="1"/>
  <c r="F6040" i="1"/>
  <c r="G6039" i="1"/>
  <c r="F6039" i="1"/>
  <c r="G6038" i="1"/>
  <c r="F6038" i="1"/>
  <c r="G6037" i="1"/>
  <c r="F6037" i="1"/>
  <c r="G6036" i="1"/>
  <c r="F6036" i="1"/>
  <c r="G6035" i="1"/>
  <c r="F6035" i="1"/>
  <c r="G6034" i="1"/>
  <c r="F6034" i="1"/>
  <c r="G6033" i="1"/>
  <c r="F6033" i="1"/>
  <c r="G6032" i="1"/>
  <c r="F6032" i="1"/>
  <c r="G6031" i="1"/>
  <c r="F6031" i="1"/>
  <c r="G6030" i="1"/>
  <c r="F6030" i="1"/>
  <c r="G6029" i="1"/>
  <c r="F6029" i="1"/>
  <c r="G6028" i="1"/>
  <c r="F6028" i="1"/>
  <c r="G6027" i="1"/>
  <c r="F6027" i="1"/>
  <c r="G6026" i="1"/>
  <c r="F6026" i="1"/>
  <c r="G6025" i="1"/>
  <c r="F6025" i="1"/>
  <c r="G6024" i="1"/>
  <c r="F6024" i="1"/>
  <c r="G6023" i="1"/>
  <c r="F6023" i="1"/>
  <c r="G6022" i="1"/>
  <c r="F6022" i="1"/>
  <c r="G6021" i="1"/>
  <c r="F6021" i="1"/>
  <c r="G6020" i="1"/>
  <c r="F6020" i="1"/>
  <c r="G6019" i="1"/>
  <c r="F6019" i="1"/>
  <c r="G6018" i="1"/>
  <c r="F6018" i="1"/>
  <c r="G6017" i="1"/>
  <c r="F6017" i="1"/>
  <c r="G6016" i="1"/>
  <c r="F6016" i="1"/>
  <c r="G6015" i="1"/>
  <c r="F6015" i="1"/>
  <c r="G6014" i="1"/>
  <c r="F6014" i="1"/>
  <c r="G6013" i="1"/>
  <c r="F6013" i="1"/>
  <c r="G6012" i="1"/>
  <c r="F6012" i="1"/>
  <c r="G6011" i="1"/>
  <c r="F6011" i="1"/>
  <c r="G6010" i="1"/>
  <c r="F6010" i="1"/>
  <c r="G6009" i="1"/>
  <c r="F6009" i="1"/>
  <c r="G6008" i="1"/>
  <c r="F6008" i="1"/>
  <c r="G6007" i="1"/>
  <c r="F6007" i="1"/>
  <c r="G6006" i="1"/>
  <c r="F6006" i="1"/>
  <c r="G6005" i="1"/>
  <c r="F6005" i="1"/>
  <c r="G6004" i="1"/>
  <c r="F6004" i="1"/>
  <c r="G6003" i="1"/>
  <c r="F6003" i="1"/>
  <c r="G6002" i="1"/>
  <c r="F6002" i="1"/>
  <c r="G6001" i="1"/>
  <c r="F6001" i="1"/>
  <c r="G6000" i="1"/>
  <c r="F6000" i="1"/>
  <c r="G5999" i="1"/>
  <c r="F5999" i="1"/>
  <c r="G5998" i="1"/>
  <c r="F5998" i="1"/>
  <c r="G5997" i="1"/>
  <c r="F5997" i="1"/>
  <c r="G5996" i="1"/>
  <c r="F5996" i="1"/>
  <c r="G5995" i="1"/>
  <c r="F5995" i="1"/>
  <c r="G5994" i="1"/>
  <c r="F5994" i="1"/>
  <c r="G5993" i="1"/>
  <c r="F5993" i="1"/>
  <c r="G5992" i="1"/>
  <c r="F5992" i="1"/>
  <c r="G5991" i="1"/>
  <c r="F5991" i="1"/>
  <c r="G5990" i="1"/>
  <c r="F5990" i="1"/>
  <c r="G5989" i="1"/>
  <c r="F5989" i="1"/>
  <c r="G5988" i="1"/>
  <c r="F5988" i="1"/>
  <c r="G5987" i="1"/>
  <c r="F5987" i="1"/>
  <c r="G5986" i="1"/>
  <c r="F5986" i="1"/>
  <c r="G5985" i="1"/>
  <c r="F5985" i="1"/>
  <c r="G5984" i="1"/>
  <c r="F5984" i="1"/>
  <c r="G5983" i="1"/>
  <c r="F5983" i="1"/>
  <c r="G5982" i="1"/>
  <c r="F5982" i="1"/>
  <c r="G5981" i="1"/>
  <c r="F5981" i="1"/>
  <c r="G5980" i="1"/>
  <c r="F5980" i="1"/>
  <c r="G5979" i="1"/>
  <c r="F5979" i="1"/>
  <c r="G5978" i="1"/>
  <c r="F5978" i="1"/>
  <c r="G5977" i="1"/>
  <c r="F5977" i="1"/>
  <c r="G5976" i="1"/>
  <c r="F5976" i="1"/>
  <c r="G5975" i="1"/>
  <c r="F5975" i="1"/>
  <c r="G5974" i="1"/>
  <c r="F5974" i="1"/>
  <c r="G5973" i="1"/>
  <c r="F5973" i="1"/>
  <c r="G5972" i="1"/>
  <c r="F5972" i="1"/>
  <c r="G5971" i="1"/>
  <c r="F5971" i="1"/>
  <c r="G5970" i="1"/>
  <c r="F5970" i="1"/>
  <c r="G5969" i="1"/>
  <c r="F5969" i="1"/>
  <c r="G5968" i="1"/>
  <c r="F5968" i="1"/>
  <c r="G5967" i="1"/>
  <c r="F5967" i="1"/>
  <c r="G5966" i="1"/>
  <c r="F5966" i="1"/>
  <c r="G5965" i="1"/>
  <c r="F5965" i="1"/>
  <c r="G5964" i="1"/>
  <c r="F5964" i="1"/>
  <c r="G5963" i="1"/>
  <c r="F5963" i="1"/>
  <c r="G5962" i="1"/>
  <c r="F5962" i="1"/>
  <c r="G5961" i="1"/>
  <c r="F5961" i="1"/>
  <c r="G5960" i="1"/>
  <c r="F5960" i="1"/>
  <c r="G5959" i="1"/>
  <c r="F5959" i="1"/>
  <c r="G5958" i="1"/>
  <c r="F5958" i="1"/>
  <c r="G5957" i="1"/>
  <c r="F5957" i="1"/>
  <c r="G5956" i="1"/>
  <c r="F5956" i="1"/>
  <c r="G5955" i="1"/>
  <c r="F5955" i="1"/>
  <c r="G5954" i="1"/>
  <c r="F5954" i="1"/>
  <c r="G5953" i="1"/>
  <c r="F5953" i="1"/>
  <c r="G5952" i="1"/>
  <c r="F5952" i="1"/>
  <c r="G5951" i="1"/>
  <c r="F5951" i="1"/>
  <c r="G5950" i="1"/>
  <c r="F5950" i="1"/>
  <c r="G5949" i="1"/>
  <c r="F5949" i="1"/>
  <c r="G5948" i="1"/>
  <c r="F5948" i="1"/>
  <c r="G5947" i="1"/>
  <c r="F5947" i="1"/>
  <c r="G5946" i="1"/>
  <c r="F5946" i="1"/>
  <c r="G5945" i="1"/>
  <c r="F5945" i="1"/>
  <c r="G5944" i="1"/>
  <c r="F5944" i="1"/>
  <c r="G5943" i="1"/>
  <c r="F5943" i="1"/>
  <c r="G5942" i="1"/>
  <c r="F5942" i="1"/>
  <c r="G5941" i="1"/>
  <c r="F5941" i="1"/>
  <c r="G5940" i="1"/>
  <c r="F5940" i="1"/>
  <c r="G5939" i="1"/>
  <c r="F5939" i="1"/>
  <c r="G5938" i="1"/>
  <c r="F5938" i="1"/>
  <c r="G5937" i="1"/>
  <c r="F5937" i="1"/>
  <c r="G5936" i="1"/>
  <c r="F5936" i="1"/>
  <c r="G5935" i="1"/>
  <c r="F5935" i="1"/>
  <c r="G5934" i="1"/>
  <c r="F5934" i="1"/>
  <c r="G5933" i="1"/>
  <c r="F5933" i="1"/>
  <c r="G5932" i="1"/>
  <c r="F5932" i="1"/>
  <c r="G5931" i="1"/>
  <c r="F5931" i="1"/>
  <c r="G5930" i="1"/>
  <c r="F5930" i="1"/>
  <c r="G5929" i="1"/>
  <c r="F5929" i="1"/>
  <c r="G5928" i="1"/>
  <c r="F5928" i="1"/>
  <c r="G5927" i="1"/>
  <c r="F5927" i="1"/>
  <c r="G5926" i="1"/>
  <c r="F5926" i="1"/>
  <c r="G5925" i="1"/>
  <c r="F5925" i="1"/>
  <c r="G5924" i="1"/>
  <c r="F5924" i="1"/>
  <c r="G5923" i="1"/>
  <c r="F5923" i="1"/>
  <c r="G5922" i="1"/>
  <c r="F5922" i="1"/>
  <c r="G5921" i="1"/>
  <c r="F5921" i="1"/>
  <c r="G5920" i="1"/>
  <c r="F5920" i="1"/>
  <c r="G5919" i="1"/>
  <c r="F5919" i="1"/>
  <c r="G5918" i="1"/>
  <c r="F5918" i="1"/>
  <c r="G5917" i="1"/>
  <c r="F5917" i="1"/>
  <c r="G5916" i="1"/>
  <c r="F5916" i="1"/>
  <c r="G5915" i="1"/>
  <c r="F5915" i="1"/>
  <c r="G5914" i="1"/>
  <c r="F5914" i="1"/>
  <c r="G5913" i="1"/>
  <c r="F5913" i="1"/>
  <c r="G5912" i="1"/>
  <c r="F5912" i="1"/>
  <c r="G5911" i="1"/>
  <c r="F5911" i="1"/>
  <c r="G5910" i="1"/>
  <c r="F5910" i="1"/>
  <c r="G5909" i="1"/>
  <c r="F5909" i="1"/>
  <c r="G5908" i="1"/>
  <c r="F5908" i="1"/>
  <c r="G5907" i="1"/>
  <c r="F5907" i="1"/>
  <c r="G5906" i="1"/>
  <c r="F5906" i="1"/>
  <c r="G5905" i="1"/>
  <c r="F5905" i="1"/>
  <c r="G5904" i="1"/>
  <c r="F5904" i="1"/>
  <c r="G5903" i="1"/>
  <c r="F5903" i="1"/>
  <c r="G5902" i="1"/>
  <c r="F5902" i="1"/>
  <c r="G5901" i="1"/>
  <c r="F5901" i="1"/>
  <c r="G5900" i="1"/>
  <c r="F5900" i="1"/>
  <c r="G5899" i="1"/>
  <c r="F5899" i="1"/>
  <c r="G5898" i="1"/>
  <c r="F5898" i="1"/>
  <c r="G5897" i="1"/>
  <c r="F5897" i="1"/>
  <c r="G5896" i="1"/>
  <c r="F5896" i="1"/>
  <c r="G5895" i="1"/>
  <c r="F5895" i="1"/>
  <c r="G5894" i="1"/>
  <c r="F5894" i="1"/>
  <c r="G5893" i="1"/>
  <c r="F5893" i="1"/>
  <c r="G5892" i="1"/>
  <c r="F5892" i="1"/>
  <c r="G5891" i="1"/>
  <c r="F5891" i="1"/>
  <c r="G5890" i="1"/>
  <c r="F5890" i="1"/>
  <c r="G5889" i="1"/>
  <c r="F5889" i="1"/>
  <c r="G5888" i="1"/>
  <c r="F5888" i="1"/>
  <c r="G5887" i="1"/>
  <c r="F5887" i="1"/>
  <c r="G5886" i="1"/>
  <c r="F5886" i="1"/>
  <c r="G5885" i="1"/>
  <c r="F5885" i="1"/>
  <c r="G5884" i="1"/>
  <c r="F5884" i="1"/>
  <c r="G5883" i="1"/>
  <c r="F5883" i="1"/>
  <c r="G5882" i="1"/>
  <c r="F5882" i="1"/>
  <c r="G5881" i="1"/>
  <c r="F5881" i="1"/>
  <c r="G5880" i="1"/>
  <c r="F5880" i="1"/>
  <c r="G5879" i="1"/>
  <c r="F5879" i="1"/>
  <c r="G5878" i="1"/>
  <c r="F5878" i="1"/>
  <c r="G5877" i="1"/>
  <c r="F5877" i="1"/>
  <c r="G5876" i="1"/>
  <c r="F5876" i="1"/>
  <c r="G5875" i="1"/>
  <c r="F5875" i="1"/>
  <c r="G5874" i="1"/>
  <c r="F5874" i="1"/>
  <c r="G5873" i="1"/>
  <c r="F5873" i="1"/>
  <c r="G5872" i="1"/>
  <c r="F5872" i="1"/>
  <c r="G5871" i="1"/>
  <c r="F5871" i="1"/>
  <c r="G5870" i="1"/>
  <c r="F5870" i="1"/>
  <c r="G5869" i="1"/>
  <c r="F5869" i="1"/>
  <c r="G5868" i="1"/>
  <c r="F5868" i="1"/>
  <c r="G5867" i="1"/>
  <c r="F5867" i="1"/>
  <c r="G5866" i="1"/>
  <c r="F5866" i="1"/>
  <c r="G5865" i="1"/>
  <c r="F5865" i="1"/>
  <c r="G5864" i="1"/>
  <c r="F5864" i="1"/>
  <c r="G5863" i="1"/>
  <c r="F5863" i="1"/>
  <c r="G5862" i="1"/>
  <c r="F5862" i="1"/>
  <c r="G5861" i="1"/>
  <c r="F5861" i="1"/>
  <c r="G5860" i="1"/>
  <c r="F5860" i="1"/>
  <c r="G5859" i="1"/>
  <c r="F5859" i="1"/>
  <c r="G5858" i="1"/>
  <c r="F5858" i="1"/>
  <c r="G5857" i="1"/>
  <c r="F5857" i="1"/>
  <c r="G5856" i="1"/>
  <c r="F5856" i="1"/>
  <c r="G5855" i="1"/>
  <c r="F5855" i="1"/>
  <c r="G5854" i="1"/>
  <c r="F5854" i="1"/>
  <c r="G5853" i="1"/>
  <c r="F5853" i="1"/>
  <c r="G5852" i="1"/>
  <c r="F5852" i="1"/>
  <c r="G5851" i="1"/>
  <c r="F5851" i="1"/>
  <c r="G5850" i="1"/>
  <c r="F5850" i="1"/>
  <c r="G5849" i="1"/>
  <c r="F5849" i="1"/>
  <c r="G5848" i="1"/>
  <c r="F5848" i="1"/>
  <c r="G5847" i="1"/>
  <c r="F5847" i="1"/>
  <c r="G5846" i="1"/>
  <c r="F5846" i="1"/>
  <c r="G5845" i="1"/>
  <c r="F5845" i="1"/>
  <c r="G5844" i="1"/>
  <c r="F5844" i="1"/>
  <c r="G5843" i="1"/>
  <c r="F5843" i="1"/>
  <c r="G5842" i="1"/>
  <c r="F5842" i="1"/>
  <c r="G5841" i="1"/>
  <c r="F5841" i="1"/>
  <c r="G5840" i="1"/>
  <c r="F5840" i="1"/>
  <c r="G5839" i="1"/>
  <c r="F5839" i="1"/>
  <c r="G5838" i="1"/>
  <c r="F5838" i="1"/>
  <c r="G5837" i="1"/>
  <c r="F5837" i="1"/>
  <c r="G5836" i="1"/>
  <c r="F5836" i="1"/>
  <c r="G5835" i="1"/>
  <c r="F5835" i="1"/>
  <c r="G5834" i="1"/>
  <c r="F5834" i="1"/>
  <c r="G5833" i="1"/>
  <c r="F5833" i="1"/>
  <c r="G5832" i="1"/>
  <c r="F5832" i="1"/>
  <c r="G5831" i="1"/>
  <c r="F5831" i="1"/>
  <c r="G5830" i="1"/>
  <c r="F5830" i="1"/>
  <c r="G5829" i="1"/>
  <c r="F5829" i="1"/>
  <c r="G5828" i="1"/>
  <c r="F5828" i="1"/>
  <c r="G5827" i="1"/>
  <c r="F5827" i="1"/>
  <c r="G5826" i="1"/>
  <c r="F5826" i="1"/>
  <c r="G5825" i="1"/>
  <c r="F5825" i="1"/>
  <c r="G5824" i="1"/>
  <c r="F5824" i="1"/>
  <c r="G5823" i="1"/>
  <c r="F5823" i="1"/>
  <c r="G5822" i="1"/>
  <c r="F5822" i="1"/>
  <c r="G5821" i="1"/>
  <c r="F5821" i="1"/>
  <c r="G5820" i="1"/>
  <c r="F5820" i="1"/>
  <c r="G5819" i="1"/>
  <c r="F5819" i="1"/>
  <c r="G5818" i="1"/>
  <c r="F5818" i="1"/>
  <c r="G5817" i="1"/>
  <c r="F5817" i="1"/>
  <c r="G5816" i="1"/>
  <c r="F5816" i="1"/>
  <c r="G5815" i="1"/>
  <c r="F5815" i="1"/>
  <c r="G5814" i="1"/>
  <c r="F5814" i="1"/>
  <c r="G5813" i="1"/>
  <c r="F5813" i="1"/>
  <c r="G5812" i="1"/>
  <c r="F5812" i="1"/>
  <c r="G5811" i="1"/>
  <c r="F5811" i="1"/>
  <c r="G5810" i="1"/>
  <c r="F5810" i="1"/>
  <c r="G5809" i="1"/>
  <c r="F5809" i="1"/>
  <c r="G5808" i="1"/>
  <c r="F5808" i="1"/>
  <c r="G5807" i="1"/>
  <c r="F5807" i="1"/>
  <c r="G5806" i="1"/>
  <c r="F5806" i="1"/>
  <c r="G5805" i="1"/>
  <c r="F5805" i="1"/>
  <c r="G5804" i="1"/>
  <c r="F5804" i="1"/>
  <c r="G5803" i="1"/>
  <c r="F5803" i="1"/>
  <c r="G5802" i="1"/>
  <c r="F5802" i="1"/>
  <c r="G5801" i="1"/>
  <c r="F5801" i="1"/>
  <c r="G5800" i="1"/>
  <c r="F5800" i="1"/>
  <c r="G5799" i="1"/>
  <c r="F5799" i="1"/>
  <c r="G5798" i="1"/>
  <c r="F5798" i="1"/>
  <c r="G5797" i="1"/>
  <c r="F5797" i="1"/>
  <c r="G5796" i="1"/>
  <c r="F5796" i="1"/>
  <c r="G5795" i="1"/>
  <c r="F5795" i="1"/>
  <c r="G5794" i="1"/>
  <c r="F5794" i="1"/>
  <c r="G5793" i="1"/>
  <c r="F5793" i="1"/>
  <c r="G5792" i="1"/>
  <c r="F5792" i="1"/>
  <c r="G5791" i="1"/>
  <c r="F5791" i="1"/>
  <c r="G5790" i="1"/>
  <c r="F5790" i="1"/>
  <c r="G5789" i="1"/>
  <c r="F5789" i="1"/>
  <c r="G5788" i="1"/>
  <c r="F5788" i="1"/>
  <c r="G5787" i="1"/>
  <c r="F5787" i="1"/>
  <c r="G5786" i="1"/>
  <c r="F5786" i="1"/>
  <c r="G5785" i="1"/>
  <c r="F5785" i="1"/>
  <c r="G5784" i="1"/>
  <c r="F5784" i="1"/>
  <c r="G5783" i="1"/>
  <c r="F5783" i="1"/>
  <c r="G5782" i="1"/>
  <c r="F5782" i="1"/>
  <c r="G5781" i="1"/>
  <c r="F5781" i="1"/>
  <c r="G5780" i="1"/>
  <c r="F5780" i="1"/>
  <c r="G5779" i="1"/>
  <c r="F5779" i="1"/>
  <c r="G5778" i="1"/>
  <c r="F5778" i="1"/>
  <c r="G5777" i="1"/>
  <c r="F5777" i="1"/>
  <c r="G5776" i="1"/>
  <c r="F5776" i="1"/>
  <c r="G5775" i="1"/>
  <c r="F5775" i="1"/>
  <c r="G5774" i="1"/>
  <c r="F5774" i="1"/>
  <c r="G5773" i="1"/>
  <c r="F5773" i="1"/>
  <c r="G5772" i="1"/>
  <c r="F5772" i="1"/>
  <c r="G5771" i="1"/>
  <c r="F5771" i="1"/>
  <c r="G5770" i="1"/>
  <c r="F5770" i="1"/>
  <c r="G5769" i="1"/>
  <c r="F5769" i="1"/>
  <c r="G5768" i="1"/>
  <c r="F5768" i="1"/>
  <c r="G5767" i="1"/>
  <c r="F5767" i="1"/>
  <c r="G5766" i="1"/>
  <c r="F5766" i="1"/>
  <c r="G5765" i="1"/>
  <c r="F5765" i="1"/>
  <c r="G5764" i="1"/>
  <c r="F5764" i="1"/>
  <c r="G5763" i="1"/>
  <c r="F5763" i="1"/>
  <c r="G5762" i="1"/>
  <c r="F5762" i="1"/>
  <c r="G5761" i="1"/>
  <c r="F5761" i="1"/>
  <c r="G5760" i="1"/>
  <c r="F5760" i="1"/>
  <c r="G5759" i="1"/>
  <c r="F5759" i="1"/>
  <c r="G5758" i="1"/>
  <c r="F5758" i="1"/>
  <c r="G5757" i="1"/>
  <c r="F5757" i="1"/>
  <c r="G5756" i="1"/>
  <c r="F5756" i="1"/>
  <c r="G5755" i="1"/>
  <c r="F5755" i="1"/>
  <c r="G5754" i="1"/>
  <c r="F5754" i="1"/>
  <c r="G5753" i="1"/>
  <c r="F5753" i="1"/>
  <c r="G5752" i="1"/>
  <c r="F5752" i="1"/>
  <c r="G5751" i="1"/>
  <c r="F5751" i="1"/>
  <c r="G5750" i="1"/>
  <c r="F5750" i="1"/>
  <c r="G5749" i="1"/>
  <c r="F5749" i="1"/>
  <c r="G5748" i="1"/>
  <c r="F5748" i="1"/>
  <c r="G5747" i="1"/>
  <c r="F5747" i="1"/>
  <c r="G5746" i="1"/>
  <c r="F5746" i="1"/>
  <c r="G5745" i="1"/>
  <c r="F5745" i="1"/>
  <c r="G5744" i="1"/>
  <c r="F5744" i="1"/>
  <c r="G5743" i="1"/>
  <c r="F5743" i="1"/>
  <c r="G5742" i="1"/>
  <c r="F5742" i="1"/>
  <c r="G5741" i="1"/>
  <c r="F5741" i="1"/>
  <c r="G5740" i="1"/>
  <c r="F5740" i="1"/>
  <c r="G5739" i="1"/>
  <c r="F5739" i="1"/>
  <c r="G5738" i="1"/>
  <c r="F5738" i="1"/>
  <c r="G5737" i="1"/>
  <c r="F5737" i="1"/>
  <c r="G5736" i="1"/>
  <c r="F5736" i="1"/>
  <c r="G5735" i="1"/>
  <c r="F5735" i="1"/>
  <c r="G5734" i="1"/>
  <c r="F5734" i="1"/>
  <c r="G5733" i="1"/>
  <c r="F5733" i="1"/>
  <c r="G5732" i="1"/>
  <c r="F5732" i="1"/>
  <c r="G5731" i="1"/>
  <c r="F5731" i="1"/>
  <c r="G5730" i="1"/>
  <c r="F5730" i="1"/>
  <c r="G5729" i="1"/>
  <c r="F5729" i="1"/>
  <c r="G5728" i="1"/>
  <c r="F5728" i="1"/>
  <c r="G5727" i="1"/>
  <c r="F5727" i="1"/>
  <c r="G5726" i="1"/>
  <c r="F5726" i="1"/>
  <c r="G5725" i="1"/>
  <c r="F5725" i="1"/>
  <c r="G5724" i="1"/>
  <c r="F5724" i="1"/>
  <c r="G5723" i="1"/>
  <c r="F5723" i="1"/>
  <c r="G5722" i="1"/>
  <c r="F5722" i="1"/>
  <c r="G5721" i="1"/>
  <c r="F5721" i="1"/>
  <c r="G5720" i="1"/>
  <c r="F5720" i="1"/>
  <c r="G5719" i="1"/>
  <c r="F5719" i="1"/>
  <c r="G5718" i="1"/>
  <c r="F5718" i="1"/>
  <c r="G5717" i="1"/>
  <c r="F5717" i="1"/>
  <c r="G5716" i="1"/>
  <c r="F5716" i="1"/>
  <c r="G5715" i="1"/>
  <c r="F5715" i="1"/>
  <c r="G5714" i="1"/>
  <c r="F5714" i="1"/>
  <c r="G5713" i="1"/>
  <c r="F5713" i="1"/>
  <c r="G5712" i="1"/>
  <c r="F5712" i="1"/>
  <c r="G5711" i="1"/>
  <c r="F5711" i="1"/>
  <c r="G5710" i="1"/>
  <c r="F5710" i="1"/>
  <c r="G5709" i="1"/>
  <c r="F5709" i="1"/>
  <c r="G5708" i="1"/>
  <c r="F5708" i="1"/>
  <c r="G5707" i="1"/>
  <c r="F5707" i="1"/>
  <c r="G5706" i="1"/>
  <c r="F5706" i="1"/>
  <c r="G5705" i="1"/>
  <c r="F5705" i="1"/>
  <c r="G5704" i="1"/>
  <c r="F5704" i="1"/>
  <c r="G5703" i="1"/>
  <c r="F5703" i="1"/>
  <c r="G5702" i="1"/>
  <c r="F5702" i="1"/>
  <c r="G5701" i="1"/>
  <c r="F5701" i="1"/>
  <c r="G5700" i="1"/>
  <c r="F5700" i="1"/>
  <c r="G5699" i="1"/>
  <c r="F5699" i="1"/>
  <c r="G5698" i="1"/>
  <c r="F5698" i="1"/>
  <c r="G5697" i="1"/>
  <c r="F5697" i="1"/>
  <c r="G5696" i="1"/>
  <c r="F5696" i="1"/>
  <c r="G5695" i="1"/>
  <c r="F5695" i="1"/>
  <c r="G5694" i="1"/>
  <c r="F5694" i="1"/>
  <c r="G5693" i="1"/>
  <c r="F5693" i="1"/>
  <c r="G5692" i="1"/>
  <c r="F5692" i="1"/>
  <c r="G5691" i="1"/>
  <c r="F5691" i="1"/>
  <c r="G5690" i="1"/>
  <c r="F5690" i="1"/>
  <c r="G5689" i="1"/>
  <c r="F5689" i="1"/>
  <c r="G5688" i="1"/>
  <c r="F5688" i="1"/>
  <c r="G5687" i="1"/>
  <c r="F5687" i="1"/>
  <c r="G5686" i="1"/>
  <c r="F5686" i="1"/>
  <c r="G5685" i="1"/>
  <c r="F5685" i="1"/>
  <c r="G5684" i="1"/>
  <c r="F5684" i="1"/>
  <c r="G5683" i="1"/>
  <c r="F5683" i="1"/>
  <c r="G5682" i="1"/>
  <c r="F5682" i="1"/>
  <c r="G5681" i="1"/>
  <c r="F5681" i="1"/>
  <c r="G5680" i="1"/>
  <c r="F5680" i="1"/>
  <c r="G5679" i="1"/>
  <c r="F5679" i="1"/>
  <c r="G5678" i="1"/>
  <c r="F5678" i="1"/>
  <c r="G5677" i="1"/>
  <c r="F5677" i="1"/>
  <c r="G5676" i="1"/>
  <c r="F5676" i="1"/>
  <c r="G5675" i="1"/>
  <c r="F5675" i="1"/>
  <c r="G5674" i="1"/>
  <c r="F5674" i="1"/>
  <c r="G5673" i="1"/>
  <c r="F5673" i="1"/>
  <c r="G5672" i="1"/>
  <c r="F5672" i="1"/>
  <c r="G5671" i="1"/>
  <c r="F5671" i="1"/>
  <c r="G5670" i="1"/>
  <c r="F5670" i="1"/>
  <c r="G5669" i="1"/>
  <c r="F5669" i="1"/>
  <c r="G5668" i="1"/>
  <c r="F5668" i="1"/>
  <c r="G5667" i="1"/>
  <c r="F5667" i="1"/>
  <c r="G5666" i="1"/>
  <c r="F5666" i="1"/>
  <c r="G5665" i="1"/>
  <c r="F5665" i="1"/>
  <c r="G5664" i="1"/>
  <c r="F5664" i="1"/>
  <c r="G5663" i="1"/>
  <c r="F5663" i="1"/>
  <c r="G5662" i="1"/>
  <c r="F5662" i="1"/>
  <c r="G5661" i="1"/>
  <c r="F5661" i="1"/>
  <c r="G5660" i="1"/>
  <c r="F5660" i="1"/>
  <c r="G5659" i="1"/>
  <c r="F5659" i="1"/>
  <c r="G5658" i="1"/>
  <c r="F5658" i="1"/>
  <c r="G5657" i="1"/>
  <c r="F5657" i="1"/>
  <c r="G5656" i="1"/>
  <c r="F5656" i="1"/>
  <c r="G5655" i="1"/>
  <c r="F5655" i="1"/>
  <c r="G5654" i="1"/>
  <c r="F5654" i="1"/>
  <c r="G5653" i="1"/>
  <c r="F5653" i="1"/>
  <c r="G5652" i="1"/>
  <c r="F5652" i="1"/>
  <c r="G5651" i="1"/>
  <c r="F5651" i="1"/>
  <c r="G5650" i="1"/>
  <c r="F5650" i="1"/>
  <c r="G5649" i="1"/>
  <c r="F5649" i="1"/>
  <c r="G5648" i="1"/>
  <c r="F5648" i="1"/>
  <c r="G5647" i="1"/>
  <c r="F5647" i="1"/>
  <c r="G5646" i="1"/>
  <c r="F5646" i="1"/>
  <c r="G5645" i="1"/>
  <c r="F5645" i="1"/>
  <c r="G5644" i="1"/>
  <c r="F5644" i="1"/>
  <c r="G5643" i="1"/>
  <c r="F5643" i="1"/>
  <c r="G5642" i="1"/>
  <c r="F5642" i="1"/>
  <c r="G5641" i="1"/>
  <c r="F5641" i="1"/>
  <c r="G5640" i="1"/>
  <c r="F5640" i="1"/>
  <c r="G5639" i="1"/>
  <c r="F5639" i="1"/>
  <c r="G5638" i="1"/>
  <c r="F5638" i="1"/>
  <c r="G5637" i="1"/>
  <c r="F5637" i="1"/>
  <c r="G5636" i="1"/>
  <c r="F5636" i="1"/>
  <c r="G5635" i="1"/>
  <c r="F5635" i="1"/>
  <c r="G5634" i="1"/>
  <c r="F5634" i="1"/>
  <c r="G5633" i="1"/>
  <c r="F5633" i="1"/>
  <c r="G5632" i="1"/>
  <c r="F5632" i="1"/>
  <c r="G5631" i="1"/>
  <c r="F5631" i="1"/>
  <c r="G5630" i="1"/>
  <c r="F5630" i="1"/>
  <c r="G5629" i="1"/>
  <c r="F5629" i="1"/>
  <c r="G5628" i="1"/>
  <c r="F5628" i="1"/>
  <c r="G5627" i="1"/>
  <c r="F5627" i="1"/>
  <c r="G5626" i="1"/>
  <c r="F5626" i="1"/>
  <c r="G5625" i="1"/>
  <c r="F5625" i="1"/>
  <c r="G5624" i="1"/>
  <c r="F5624" i="1"/>
  <c r="G5623" i="1"/>
  <c r="F5623" i="1"/>
  <c r="G5622" i="1"/>
  <c r="F5622" i="1"/>
  <c r="G5621" i="1"/>
  <c r="F5621" i="1"/>
  <c r="G5620" i="1"/>
  <c r="F5620" i="1"/>
  <c r="G5619" i="1"/>
  <c r="F5619" i="1"/>
  <c r="G5618" i="1"/>
  <c r="F5618" i="1"/>
  <c r="G5617" i="1"/>
  <c r="F5617" i="1"/>
  <c r="G5616" i="1"/>
  <c r="F5616" i="1"/>
  <c r="G5615" i="1"/>
  <c r="F5615" i="1"/>
  <c r="G5614" i="1"/>
  <c r="F5614" i="1"/>
  <c r="G5613" i="1"/>
  <c r="F5613" i="1"/>
  <c r="G5612" i="1"/>
  <c r="F5612" i="1"/>
  <c r="G5611" i="1"/>
  <c r="F5611" i="1"/>
  <c r="G5610" i="1"/>
  <c r="F5610" i="1"/>
  <c r="G5609" i="1"/>
  <c r="F5609" i="1"/>
  <c r="G5608" i="1"/>
  <c r="F5608" i="1"/>
  <c r="G5607" i="1"/>
  <c r="F5607" i="1"/>
  <c r="G5606" i="1"/>
  <c r="F5606" i="1"/>
  <c r="G5605" i="1"/>
  <c r="F5605" i="1"/>
  <c r="G5604" i="1"/>
  <c r="F5604" i="1"/>
  <c r="G5603" i="1"/>
  <c r="F5603" i="1"/>
  <c r="G5602" i="1"/>
  <c r="F5602" i="1"/>
  <c r="G5601" i="1"/>
  <c r="F5601" i="1"/>
  <c r="G5600" i="1"/>
  <c r="F5600" i="1"/>
  <c r="G5599" i="1"/>
  <c r="F5599" i="1"/>
  <c r="G5598" i="1"/>
  <c r="F5598" i="1"/>
  <c r="G5597" i="1"/>
  <c r="F5597" i="1"/>
  <c r="G5596" i="1"/>
  <c r="F5596" i="1"/>
  <c r="G5595" i="1"/>
  <c r="F5595" i="1"/>
  <c r="G5594" i="1"/>
  <c r="F5594" i="1"/>
  <c r="G5593" i="1"/>
  <c r="F5593" i="1"/>
  <c r="G5592" i="1"/>
  <c r="F5592" i="1"/>
  <c r="G5591" i="1"/>
  <c r="F5591" i="1"/>
  <c r="G5590" i="1"/>
  <c r="F5590" i="1"/>
  <c r="G5589" i="1"/>
  <c r="F5589" i="1"/>
  <c r="G5588" i="1"/>
  <c r="F5588" i="1"/>
  <c r="G5587" i="1"/>
  <c r="F5587" i="1"/>
  <c r="G5586" i="1"/>
  <c r="F5586" i="1"/>
  <c r="G5585" i="1"/>
  <c r="F5585" i="1"/>
  <c r="G5584" i="1"/>
  <c r="F5584" i="1"/>
  <c r="G5583" i="1"/>
  <c r="F5583" i="1"/>
  <c r="G5582" i="1"/>
  <c r="F5582" i="1"/>
  <c r="G5581" i="1"/>
  <c r="F5581" i="1"/>
  <c r="G5580" i="1"/>
  <c r="F5580" i="1"/>
  <c r="G5579" i="1"/>
  <c r="F5579" i="1"/>
  <c r="G5578" i="1"/>
  <c r="F5578" i="1"/>
  <c r="G5577" i="1"/>
  <c r="F5577" i="1"/>
  <c r="G5576" i="1"/>
  <c r="F5576" i="1"/>
  <c r="G5575" i="1"/>
  <c r="F5575" i="1"/>
  <c r="G5574" i="1"/>
  <c r="F5574" i="1"/>
  <c r="G5573" i="1"/>
  <c r="F5573" i="1"/>
  <c r="G5572" i="1"/>
  <c r="F5572" i="1"/>
  <c r="G5571" i="1"/>
  <c r="F5571" i="1"/>
  <c r="G5570" i="1"/>
  <c r="F5570" i="1"/>
  <c r="G5569" i="1"/>
  <c r="F5569" i="1"/>
  <c r="G5568" i="1"/>
  <c r="F5568" i="1"/>
  <c r="G5567" i="1"/>
  <c r="F5567" i="1"/>
  <c r="G5566" i="1"/>
  <c r="F5566" i="1"/>
  <c r="G5565" i="1"/>
  <c r="F5565" i="1"/>
  <c r="G5564" i="1"/>
  <c r="F5564" i="1"/>
  <c r="G5563" i="1"/>
  <c r="F5563" i="1"/>
  <c r="G5562" i="1"/>
  <c r="F5562" i="1"/>
  <c r="G5561" i="1"/>
  <c r="F5561" i="1"/>
  <c r="G5560" i="1"/>
  <c r="F5560" i="1"/>
  <c r="G5559" i="1"/>
  <c r="F5559" i="1"/>
  <c r="G5558" i="1"/>
  <c r="F5558" i="1"/>
  <c r="G5557" i="1"/>
  <c r="F5557" i="1"/>
  <c r="G5556" i="1"/>
  <c r="F5556" i="1"/>
  <c r="G5555" i="1"/>
  <c r="F5555" i="1"/>
  <c r="G5554" i="1"/>
  <c r="F5554" i="1"/>
  <c r="G5553" i="1"/>
  <c r="F5553" i="1"/>
  <c r="G5552" i="1"/>
  <c r="F5552" i="1"/>
  <c r="G5551" i="1"/>
  <c r="F5551" i="1"/>
  <c r="G5550" i="1"/>
  <c r="F5550" i="1"/>
  <c r="G5549" i="1"/>
  <c r="F5549" i="1"/>
  <c r="G5548" i="1"/>
  <c r="F5548" i="1"/>
  <c r="G5547" i="1"/>
  <c r="F5547" i="1"/>
  <c r="G5546" i="1"/>
  <c r="F5546" i="1"/>
  <c r="G5545" i="1"/>
  <c r="F5545" i="1"/>
  <c r="G5544" i="1"/>
  <c r="F5544" i="1"/>
  <c r="G5543" i="1"/>
  <c r="F5543" i="1"/>
  <c r="G5542" i="1"/>
  <c r="F5542" i="1"/>
  <c r="G5541" i="1"/>
  <c r="F5541" i="1"/>
  <c r="G5540" i="1"/>
  <c r="F5540" i="1"/>
  <c r="G5539" i="1"/>
  <c r="F5539" i="1"/>
  <c r="G5538" i="1"/>
  <c r="F5538" i="1"/>
  <c r="G5537" i="1"/>
  <c r="F5537" i="1"/>
  <c r="G5536" i="1"/>
  <c r="F5536" i="1"/>
  <c r="G5535" i="1"/>
  <c r="F5535" i="1"/>
  <c r="G5534" i="1"/>
  <c r="F5534" i="1"/>
  <c r="G5533" i="1"/>
  <c r="F5533" i="1"/>
  <c r="G5532" i="1"/>
  <c r="F5532" i="1"/>
  <c r="G5531" i="1"/>
  <c r="F5531" i="1"/>
  <c r="G5530" i="1"/>
  <c r="F5530" i="1"/>
  <c r="G5529" i="1"/>
  <c r="F5529" i="1"/>
  <c r="G5528" i="1"/>
  <c r="F5528" i="1"/>
  <c r="G5527" i="1"/>
  <c r="F5527" i="1"/>
  <c r="G5526" i="1"/>
  <c r="F5526" i="1"/>
  <c r="G5525" i="1"/>
  <c r="F5525" i="1"/>
  <c r="G5524" i="1"/>
  <c r="F5524" i="1"/>
  <c r="G5523" i="1"/>
  <c r="F5523" i="1"/>
  <c r="G5522" i="1"/>
  <c r="F5522" i="1"/>
  <c r="G5521" i="1"/>
  <c r="F5521" i="1"/>
  <c r="G5520" i="1"/>
  <c r="F5520" i="1"/>
  <c r="G5519" i="1"/>
  <c r="F5519" i="1"/>
  <c r="G5518" i="1"/>
  <c r="F5518" i="1"/>
  <c r="G5517" i="1"/>
  <c r="F5517" i="1"/>
  <c r="G5516" i="1"/>
  <c r="F5516" i="1"/>
  <c r="G5515" i="1"/>
  <c r="F5515" i="1"/>
  <c r="G5514" i="1"/>
  <c r="F5514" i="1"/>
  <c r="G5513" i="1"/>
  <c r="F5513" i="1"/>
  <c r="G5512" i="1"/>
  <c r="F5512" i="1"/>
  <c r="G5511" i="1"/>
  <c r="F5511" i="1"/>
  <c r="G5510" i="1"/>
  <c r="F5510" i="1"/>
  <c r="G5509" i="1"/>
  <c r="F5509" i="1"/>
  <c r="G5508" i="1"/>
  <c r="F5508" i="1"/>
  <c r="G5507" i="1"/>
  <c r="F5507" i="1"/>
  <c r="G5506" i="1"/>
  <c r="F5506" i="1"/>
  <c r="G5505" i="1"/>
  <c r="F5505" i="1"/>
  <c r="G5504" i="1"/>
  <c r="F5504" i="1"/>
  <c r="G5503" i="1"/>
  <c r="F5503" i="1"/>
  <c r="G5502" i="1"/>
  <c r="F5502" i="1"/>
  <c r="G5501" i="1"/>
  <c r="F5501" i="1"/>
  <c r="G5500" i="1"/>
  <c r="F5500" i="1"/>
  <c r="G5499" i="1"/>
  <c r="F5499" i="1"/>
  <c r="G5498" i="1"/>
  <c r="F5498" i="1"/>
  <c r="G5497" i="1"/>
  <c r="F5497" i="1"/>
  <c r="G5496" i="1"/>
  <c r="F5496" i="1"/>
  <c r="G5495" i="1"/>
  <c r="F5495" i="1"/>
  <c r="G5494" i="1"/>
  <c r="F5494" i="1"/>
  <c r="G5493" i="1"/>
  <c r="F5493" i="1"/>
  <c r="G5492" i="1"/>
  <c r="F5492" i="1"/>
  <c r="G5491" i="1"/>
  <c r="F5491" i="1"/>
  <c r="G5490" i="1"/>
  <c r="F5490" i="1"/>
  <c r="G5489" i="1"/>
  <c r="F5489" i="1"/>
  <c r="G5488" i="1"/>
  <c r="F5488" i="1"/>
  <c r="G5487" i="1"/>
  <c r="F5487" i="1"/>
  <c r="G5486" i="1"/>
  <c r="F5486" i="1"/>
  <c r="G5485" i="1"/>
  <c r="F5485" i="1"/>
  <c r="G5484" i="1"/>
  <c r="F5484" i="1"/>
  <c r="G5483" i="1"/>
  <c r="F5483" i="1"/>
  <c r="G5482" i="1"/>
  <c r="F5482" i="1"/>
  <c r="G5481" i="1"/>
  <c r="F5481" i="1"/>
  <c r="G5480" i="1"/>
  <c r="F5480" i="1"/>
  <c r="G5479" i="1"/>
  <c r="F5479" i="1"/>
  <c r="G5478" i="1"/>
  <c r="F5478" i="1"/>
  <c r="G5477" i="1"/>
  <c r="F5477" i="1"/>
  <c r="G5476" i="1"/>
  <c r="F5476" i="1"/>
  <c r="G5475" i="1"/>
  <c r="F5475" i="1"/>
  <c r="G5474" i="1"/>
  <c r="F5474" i="1"/>
  <c r="G5473" i="1"/>
  <c r="F5473" i="1"/>
  <c r="G5472" i="1"/>
  <c r="F5472" i="1"/>
  <c r="G5471" i="1"/>
  <c r="F5471" i="1"/>
  <c r="G5470" i="1"/>
  <c r="F5470" i="1"/>
  <c r="G5469" i="1"/>
  <c r="F5469" i="1"/>
  <c r="G5468" i="1"/>
  <c r="F5468" i="1"/>
  <c r="G5467" i="1"/>
  <c r="F5467" i="1"/>
  <c r="G5466" i="1"/>
  <c r="F5466" i="1"/>
  <c r="G5465" i="1"/>
  <c r="F5465" i="1"/>
  <c r="G5464" i="1"/>
  <c r="F5464" i="1"/>
  <c r="G5463" i="1"/>
  <c r="F5463" i="1"/>
  <c r="G5462" i="1"/>
  <c r="F5462" i="1"/>
  <c r="G5461" i="1"/>
  <c r="F5461" i="1"/>
  <c r="G5460" i="1"/>
  <c r="F5460" i="1"/>
  <c r="G5459" i="1"/>
  <c r="F5459" i="1"/>
  <c r="G5458" i="1"/>
  <c r="F5458" i="1"/>
  <c r="G5457" i="1"/>
  <c r="F5457" i="1"/>
  <c r="G5456" i="1"/>
  <c r="F5456" i="1"/>
  <c r="G5455" i="1"/>
  <c r="F5455" i="1"/>
  <c r="G5454" i="1"/>
  <c r="F5454" i="1"/>
  <c r="G5453" i="1"/>
  <c r="F5453" i="1"/>
  <c r="G5452" i="1"/>
  <c r="F5452" i="1"/>
  <c r="G5451" i="1"/>
  <c r="F5451" i="1"/>
  <c r="G5450" i="1"/>
  <c r="F5450" i="1"/>
  <c r="G5449" i="1"/>
  <c r="F5449" i="1"/>
  <c r="G5448" i="1"/>
  <c r="F5448" i="1"/>
  <c r="G5447" i="1"/>
  <c r="F5447" i="1"/>
  <c r="G5446" i="1"/>
  <c r="F5446" i="1"/>
  <c r="G5445" i="1"/>
  <c r="F5445" i="1"/>
  <c r="G5444" i="1"/>
  <c r="F5444" i="1"/>
  <c r="G5443" i="1"/>
  <c r="F5443" i="1"/>
  <c r="G5442" i="1"/>
  <c r="F5442" i="1"/>
  <c r="G5441" i="1"/>
  <c r="F5441" i="1"/>
  <c r="G5440" i="1"/>
  <c r="F5440" i="1"/>
  <c r="G5439" i="1"/>
  <c r="F5439" i="1"/>
  <c r="G5438" i="1"/>
  <c r="F5438" i="1"/>
  <c r="G5437" i="1"/>
  <c r="F5437" i="1"/>
  <c r="G5436" i="1"/>
  <c r="F5436" i="1"/>
  <c r="G5435" i="1"/>
  <c r="F5435" i="1"/>
  <c r="G5434" i="1"/>
  <c r="F5434" i="1"/>
  <c r="G5433" i="1"/>
  <c r="F5433" i="1"/>
  <c r="G5432" i="1"/>
  <c r="F5432" i="1"/>
  <c r="G5431" i="1"/>
  <c r="F5431" i="1"/>
  <c r="G5430" i="1"/>
  <c r="F5430" i="1"/>
  <c r="G5429" i="1"/>
  <c r="F5429" i="1"/>
  <c r="G5428" i="1"/>
  <c r="F5428" i="1"/>
  <c r="G5427" i="1"/>
  <c r="F5427" i="1"/>
  <c r="G5426" i="1"/>
  <c r="F5426" i="1"/>
  <c r="G5425" i="1"/>
  <c r="F5425" i="1"/>
  <c r="G5424" i="1"/>
  <c r="F5424" i="1"/>
  <c r="G5423" i="1"/>
  <c r="F5423" i="1"/>
  <c r="G5422" i="1"/>
  <c r="F5422" i="1"/>
  <c r="G5421" i="1"/>
  <c r="F5421" i="1"/>
  <c r="G5420" i="1"/>
  <c r="F5420" i="1"/>
  <c r="G5419" i="1"/>
  <c r="F5419" i="1"/>
  <c r="G5418" i="1"/>
  <c r="F5418" i="1"/>
  <c r="G5417" i="1"/>
  <c r="F5417" i="1"/>
  <c r="G5416" i="1"/>
  <c r="F5416" i="1"/>
  <c r="G5415" i="1"/>
  <c r="F5415" i="1"/>
  <c r="G5414" i="1"/>
  <c r="F5414" i="1"/>
  <c r="G5413" i="1"/>
  <c r="F5413" i="1"/>
  <c r="G5412" i="1"/>
  <c r="F5412" i="1"/>
  <c r="G5411" i="1"/>
  <c r="F5411" i="1"/>
  <c r="G5410" i="1"/>
  <c r="F5410" i="1"/>
  <c r="G5409" i="1"/>
  <c r="F5409" i="1"/>
  <c r="G5408" i="1"/>
  <c r="F5408" i="1"/>
  <c r="G5407" i="1"/>
  <c r="F5407" i="1"/>
  <c r="G5406" i="1"/>
  <c r="F5406" i="1"/>
  <c r="G5405" i="1"/>
  <c r="F5405" i="1"/>
  <c r="G5404" i="1"/>
  <c r="F5404" i="1"/>
  <c r="G5403" i="1"/>
  <c r="F5403" i="1"/>
  <c r="G5402" i="1"/>
  <c r="F5402" i="1"/>
  <c r="G5401" i="1"/>
  <c r="F5401" i="1"/>
  <c r="G5400" i="1"/>
  <c r="F5400" i="1"/>
  <c r="G5399" i="1"/>
  <c r="F5399" i="1"/>
  <c r="G5398" i="1"/>
  <c r="F5398" i="1"/>
  <c r="G5397" i="1"/>
  <c r="F5397" i="1"/>
  <c r="G5396" i="1"/>
  <c r="F5396" i="1"/>
  <c r="G5395" i="1"/>
  <c r="F5395" i="1"/>
  <c r="G5394" i="1"/>
  <c r="F5394" i="1"/>
  <c r="G5393" i="1"/>
  <c r="F5393" i="1"/>
  <c r="G5392" i="1"/>
  <c r="F5392" i="1"/>
  <c r="G5391" i="1"/>
  <c r="F5391" i="1"/>
  <c r="G5390" i="1"/>
  <c r="F5390" i="1"/>
  <c r="G5389" i="1"/>
  <c r="F5389" i="1"/>
  <c r="G5388" i="1"/>
  <c r="F5388" i="1"/>
  <c r="G5387" i="1"/>
  <c r="F5387" i="1"/>
  <c r="G5386" i="1"/>
  <c r="F5386" i="1"/>
  <c r="G5385" i="1"/>
  <c r="F5385" i="1"/>
  <c r="G5384" i="1"/>
  <c r="F5384" i="1"/>
  <c r="G5383" i="1"/>
  <c r="F5383" i="1"/>
  <c r="G5382" i="1"/>
  <c r="F5382" i="1"/>
  <c r="G5381" i="1"/>
  <c r="F5381" i="1"/>
  <c r="G5380" i="1"/>
  <c r="F5380" i="1"/>
  <c r="G5379" i="1"/>
  <c r="F5379" i="1"/>
  <c r="G5378" i="1"/>
  <c r="F5378" i="1"/>
  <c r="G5377" i="1"/>
  <c r="F5377" i="1"/>
  <c r="G5376" i="1"/>
  <c r="F5376" i="1"/>
  <c r="G5375" i="1"/>
  <c r="F5375" i="1"/>
  <c r="G5374" i="1"/>
  <c r="F5374" i="1"/>
  <c r="G5373" i="1"/>
  <c r="F5373" i="1"/>
  <c r="G5372" i="1"/>
  <c r="F5372" i="1"/>
  <c r="G5371" i="1"/>
  <c r="F5371" i="1"/>
  <c r="G5370" i="1"/>
  <c r="F5370" i="1"/>
  <c r="G5369" i="1"/>
  <c r="F5369" i="1"/>
  <c r="G5368" i="1"/>
  <c r="F5368" i="1"/>
  <c r="G5367" i="1"/>
  <c r="F5367" i="1"/>
  <c r="G5366" i="1"/>
  <c r="F5366" i="1"/>
  <c r="G5365" i="1"/>
  <c r="F5365" i="1"/>
  <c r="G5364" i="1"/>
  <c r="F5364" i="1"/>
  <c r="G5363" i="1"/>
  <c r="F5363" i="1"/>
  <c r="G5362" i="1"/>
  <c r="F5362" i="1"/>
  <c r="G5361" i="1"/>
  <c r="F5361" i="1"/>
  <c r="G5360" i="1"/>
  <c r="F5360" i="1"/>
  <c r="G5359" i="1"/>
  <c r="F5359" i="1"/>
  <c r="G5358" i="1"/>
  <c r="F5358" i="1"/>
  <c r="G5357" i="1"/>
  <c r="F5357" i="1"/>
  <c r="G5356" i="1"/>
  <c r="F5356" i="1"/>
  <c r="G5355" i="1"/>
  <c r="F5355" i="1"/>
  <c r="G5354" i="1"/>
  <c r="F5354" i="1"/>
  <c r="G5353" i="1"/>
  <c r="F5353" i="1"/>
  <c r="G5352" i="1"/>
  <c r="F5352" i="1"/>
  <c r="G5351" i="1"/>
  <c r="F5351" i="1"/>
  <c r="G5350" i="1"/>
  <c r="F5350" i="1"/>
  <c r="G5349" i="1"/>
  <c r="F5349" i="1"/>
  <c r="G5348" i="1"/>
  <c r="F5348" i="1"/>
  <c r="G5347" i="1"/>
  <c r="F5347" i="1"/>
  <c r="G5346" i="1"/>
  <c r="F5346" i="1"/>
  <c r="G5345" i="1"/>
  <c r="F5345" i="1"/>
  <c r="G5344" i="1"/>
  <c r="F5344" i="1"/>
  <c r="G5343" i="1"/>
  <c r="F5343" i="1"/>
  <c r="G5342" i="1"/>
  <c r="F5342" i="1"/>
  <c r="G5341" i="1"/>
  <c r="F5341" i="1"/>
  <c r="G5340" i="1"/>
  <c r="F5340" i="1"/>
  <c r="G5339" i="1"/>
  <c r="F5339" i="1"/>
  <c r="G5338" i="1"/>
  <c r="F5338" i="1"/>
  <c r="G5337" i="1"/>
  <c r="F5337" i="1"/>
  <c r="G5336" i="1"/>
  <c r="F5336" i="1"/>
  <c r="G5335" i="1"/>
  <c r="F5335" i="1"/>
  <c r="G5334" i="1"/>
  <c r="F5334" i="1"/>
  <c r="G5333" i="1"/>
  <c r="F5333" i="1"/>
  <c r="G5332" i="1"/>
  <c r="F5332" i="1"/>
  <c r="G5331" i="1"/>
  <c r="F5331" i="1"/>
  <c r="G5330" i="1"/>
  <c r="F5330" i="1"/>
  <c r="G5329" i="1"/>
  <c r="F5329" i="1"/>
  <c r="G5328" i="1"/>
  <c r="F5328" i="1"/>
  <c r="G5327" i="1"/>
  <c r="F5327" i="1"/>
  <c r="G5326" i="1"/>
  <c r="F5326" i="1"/>
  <c r="G5325" i="1"/>
  <c r="F5325" i="1"/>
  <c r="G5324" i="1"/>
  <c r="F5324" i="1"/>
  <c r="G5323" i="1"/>
  <c r="F5323" i="1"/>
  <c r="G5322" i="1"/>
  <c r="F5322" i="1"/>
  <c r="G5321" i="1"/>
  <c r="F5321" i="1"/>
  <c r="G5320" i="1"/>
  <c r="F5320" i="1"/>
  <c r="G5319" i="1"/>
  <c r="F5319" i="1"/>
  <c r="G5318" i="1"/>
  <c r="F5318" i="1"/>
  <c r="G5317" i="1"/>
  <c r="F5317" i="1"/>
  <c r="G5316" i="1"/>
  <c r="F5316" i="1"/>
  <c r="G5315" i="1"/>
  <c r="F5315" i="1"/>
  <c r="G5314" i="1"/>
  <c r="F5314" i="1"/>
  <c r="G5313" i="1"/>
  <c r="F5313" i="1"/>
  <c r="G5312" i="1"/>
  <c r="F5312" i="1"/>
  <c r="G5311" i="1"/>
  <c r="F5311" i="1"/>
  <c r="G5310" i="1"/>
  <c r="F5310" i="1"/>
  <c r="G5309" i="1"/>
  <c r="F5309" i="1"/>
  <c r="G5308" i="1"/>
  <c r="F5308" i="1"/>
  <c r="G5307" i="1"/>
  <c r="F5307" i="1"/>
  <c r="G5306" i="1"/>
  <c r="F5306" i="1"/>
  <c r="G5305" i="1"/>
  <c r="F5305" i="1"/>
  <c r="G5304" i="1"/>
  <c r="F5304" i="1"/>
  <c r="G5303" i="1"/>
  <c r="F5303" i="1"/>
  <c r="G5302" i="1"/>
  <c r="F5302" i="1"/>
  <c r="G5301" i="1"/>
  <c r="F5301" i="1"/>
  <c r="G5300" i="1"/>
  <c r="F5300" i="1"/>
  <c r="G5299" i="1"/>
  <c r="F5299" i="1"/>
  <c r="G5298" i="1"/>
  <c r="F5298" i="1"/>
  <c r="G5297" i="1"/>
  <c r="F5297" i="1"/>
  <c r="G5296" i="1"/>
  <c r="F5296" i="1"/>
  <c r="G5295" i="1"/>
  <c r="F5295" i="1"/>
  <c r="G5294" i="1"/>
  <c r="F5294" i="1"/>
  <c r="G5293" i="1"/>
  <c r="F5293" i="1"/>
  <c r="G5292" i="1"/>
  <c r="F5292" i="1"/>
  <c r="G5291" i="1"/>
  <c r="F5291" i="1"/>
  <c r="G5290" i="1"/>
  <c r="F5290" i="1"/>
  <c r="G5289" i="1"/>
  <c r="F5289" i="1"/>
  <c r="G5288" i="1"/>
  <c r="F5288" i="1"/>
  <c r="G5287" i="1"/>
  <c r="F5287" i="1"/>
  <c r="G5286" i="1"/>
  <c r="F5286" i="1"/>
  <c r="G5285" i="1"/>
  <c r="F5285" i="1"/>
  <c r="G5284" i="1"/>
  <c r="F5284" i="1"/>
  <c r="G5283" i="1"/>
  <c r="F5283" i="1"/>
  <c r="G5282" i="1"/>
  <c r="F5282" i="1"/>
  <c r="G5281" i="1"/>
  <c r="F5281" i="1"/>
  <c r="G5280" i="1"/>
  <c r="F5280" i="1"/>
  <c r="G5279" i="1"/>
  <c r="F5279" i="1"/>
  <c r="G5278" i="1"/>
  <c r="F5278" i="1"/>
  <c r="G5277" i="1"/>
  <c r="F5277" i="1"/>
  <c r="G5276" i="1"/>
  <c r="F5276" i="1"/>
  <c r="G5275" i="1"/>
  <c r="F5275" i="1"/>
  <c r="G5274" i="1"/>
  <c r="F5274" i="1"/>
  <c r="G5273" i="1"/>
  <c r="F5273" i="1"/>
  <c r="G5272" i="1"/>
  <c r="F5272" i="1"/>
  <c r="G5271" i="1"/>
  <c r="F5271" i="1"/>
  <c r="G5270" i="1"/>
  <c r="F5270" i="1"/>
  <c r="G5269" i="1"/>
  <c r="F5269" i="1"/>
  <c r="G5268" i="1"/>
  <c r="F5268" i="1"/>
  <c r="G5267" i="1"/>
  <c r="F5267" i="1"/>
  <c r="G5266" i="1"/>
  <c r="F5266" i="1"/>
  <c r="G5265" i="1"/>
  <c r="F5265" i="1"/>
  <c r="G5264" i="1"/>
  <c r="F5264" i="1"/>
  <c r="G5263" i="1"/>
  <c r="F5263" i="1"/>
  <c r="G5262" i="1"/>
  <c r="F5262" i="1"/>
  <c r="G5261" i="1"/>
  <c r="F5261" i="1"/>
  <c r="G5260" i="1"/>
  <c r="F5260" i="1"/>
  <c r="G5259" i="1"/>
  <c r="F5259" i="1"/>
  <c r="G5258" i="1"/>
  <c r="F5258" i="1"/>
  <c r="G5257" i="1"/>
  <c r="F5257" i="1"/>
  <c r="G5256" i="1"/>
  <c r="F5256" i="1"/>
  <c r="G5255" i="1"/>
  <c r="F5255" i="1"/>
  <c r="G5254" i="1"/>
  <c r="F5254" i="1"/>
  <c r="G5253" i="1"/>
  <c r="F5253" i="1"/>
  <c r="G5252" i="1"/>
  <c r="F5252" i="1"/>
  <c r="G5251" i="1"/>
  <c r="F5251" i="1"/>
  <c r="G5250" i="1"/>
  <c r="F5250" i="1"/>
  <c r="G5249" i="1"/>
  <c r="F5249" i="1"/>
  <c r="G5248" i="1"/>
  <c r="F5248" i="1"/>
  <c r="G5247" i="1"/>
  <c r="F5247" i="1"/>
  <c r="G5246" i="1"/>
  <c r="F5246" i="1"/>
  <c r="G5245" i="1"/>
  <c r="F5245" i="1"/>
  <c r="G5244" i="1"/>
  <c r="F5244" i="1"/>
  <c r="G5243" i="1"/>
  <c r="F5243" i="1"/>
  <c r="G5242" i="1"/>
  <c r="F5242" i="1"/>
  <c r="G5241" i="1"/>
  <c r="F5241" i="1"/>
  <c r="G5240" i="1"/>
  <c r="F5240" i="1"/>
  <c r="G5239" i="1"/>
  <c r="F5239" i="1"/>
  <c r="G5238" i="1"/>
  <c r="F5238" i="1"/>
  <c r="G5237" i="1"/>
  <c r="F5237" i="1"/>
  <c r="G5236" i="1"/>
  <c r="F5236" i="1"/>
  <c r="G5235" i="1"/>
  <c r="F5235" i="1"/>
  <c r="G5234" i="1"/>
  <c r="F5234" i="1"/>
  <c r="G5233" i="1"/>
  <c r="F5233" i="1"/>
  <c r="G5232" i="1"/>
  <c r="F5232" i="1"/>
  <c r="G5231" i="1"/>
  <c r="F5231" i="1"/>
  <c r="G5230" i="1"/>
  <c r="F5230" i="1"/>
  <c r="G5229" i="1"/>
  <c r="F5229" i="1"/>
  <c r="G5228" i="1"/>
  <c r="F5228" i="1"/>
  <c r="G5227" i="1"/>
  <c r="F5227" i="1"/>
  <c r="G5226" i="1"/>
  <c r="F5226" i="1"/>
  <c r="G5225" i="1"/>
  <c r="F5225" i="1"/>
  <c r="G5224" i="1"/>
  <c r="F5224" i="1"/>
  <c r="G5223" i="1"/>
  <c r="F5223" i="1"/>
  <c r="G5222" i="1"/>
  <c r="F5222" i="1"/>
  <c r="G5221" i="1"/>
  <c r="F5221" i="1"/>
  <c r="G5220" i="1"/>
  <c r="F5220" i="1"/>
  <c r="G5219" i="1"/>
  <c r="F5219" i="1"/>
  <c r="G5218" i="1"/>
  <c r="F5218" i="1"/>
  <c r="G5217" i="1"/>
  <c r="F5217" i="1"/>
  <c r="G5216" i="1"/>
  <c r="F5216" i="1"/>
  <c r="G5215" i="1"/>
  <c r="F5215" i="1"/>
  <c r="G5214" i="1"/>
  <c r="F5214" i="1"/>
  <c r="G5213" i="1"/>
  <c r="F5213" i="1"/>
  <c r="G5212" i="1"/>
  <c r="F5212" i="1"/>
  <c r="G5211" i="1"/>
  <c r="F5211" i="1"/>
  <c r="G5210" i="1"/>
  <c r="F5210" i="1"/>
  <c r="G5209" i="1"/>
  <c r="F5209" i="1"/>
  <c r="G5208" i="1"/>
  <c r="F5208" i="1"/>
  <c r="G5207" i="1"/>
  <c r="F5207" i="1"/>
  <c r="G5206" i="1"/>
  <c r="F5206" i="1"/>
  <c r="G5205" i="1"/>
  <c r="F5205" i="1"/>
  <c r="G5204" i="1"/>
  <c r="F5204" i="1"/>
  <c r="G5203" i="1"/>
  <c r="F5203" i="1"/>
  <c r="G5202" i="1"/>
  <c r="F5202" i="1"/>
  <c r="G5201" i="1"/>
  <c r="F5201" i="1"/>
  <c r="G5200" i="1"/>
  <c r="F5200" i="1"/>
  <c r="G5199" i="1"/>
  <c r="F5199" i="1"/>
  <c r="G5198" i="1"/>
  <c r="F5198" i="1"/>
  <c r="G5197" i="1"/>
  <c r="F5197" i="1"/>
  <c r="G5196" i="1"/>
  <c r="F5196" i="1"/>
  <c r="G5195" i="1"/>
  <c r="F5195" i="1"/>
  <c r="G5194" i="1"/>
  <c r="F5194" i="1"/>
  <c r="G5193" i="1"/>
  <c r="F5193" i="1"/>
  <c r="G5192" i="1"/>
  <c r="F5192" i="1"/>
  <c r="G5191" i="1"/>
  <c r="F5191" i="1"/>
  <c r="G5190" i="1"/>
  <c r="F5190" i="1"/>
  <c r="G5189" i="1"/>
  <c r="F5189" i="1"/>
  <c r="G5188" i="1"/>
  <c r="F5188" i="1"/>
  <c r="G5187" i="1"/>
  <c r="F5187" i="1"/>
  <c r="G5186" i="1"/>
  <c r="F5186" i="1"/>
  <c r="G5185" i="1"/>
  <c r="F5185" i="1"/>
  <c r="G5184" i="1"/>
  <c r="F5184" i="1"/>
  <c r="G5183" i="1"/>
  <c r="F5183" i="1"/>
  <c r="G5182" i="1"/>
  <c r="F5182" i="1"/>
  <c r="G5181" i="1"/>
  <c r="F5181" i="1"/>
  <c r="G5180" i="1"/>
  <c r="F5180" i="1"/>
  <c r="G5179" i="1"/>
  <c r="F5179" i="1"/>
  <c r="G5178" i="1"/>
  <c r="F5178" i="1"/>
  <c r="G5177" i="1"/>
  <c r="F5177" i="1"/>
  <c r="G5176" i="1"/>
  <c r="F5176" i="1"/>
  <c r="G5175" i="1"/>
  <c r="F5175" i="1"/>
  <c r="G5174" i="1"/>
  <c r="F5174" i="1"/>
  <c r="G5173" i="1"/>
  <c r="F5173" i="1"/>
  <c r="G5172" i="1"/>
  <c r="F5172" i="1"/>
  <c r="G5171" i="1"/>
  <c r="F5171" i="1"/>
  <c r="G5170" i="1"/>
  <c r="F5170" i="1"/>
  <c r="G5169" i="1"/>
  <c r="F5169" i="1"/>
  <c r="G5168" i="1"/>
  <c r="F5168" i="1"/>
  <c r="G5167" i="1"/>
  <c r="F5167" i="1"/>
  <c r="G5166" i="1"/>
  <c r="F5166" i="1"/>
  <c r="G5165" i="1"/>
  <c r="F5165" i="1"/>
  <c r="G5164" i="1"/>
  <c r="F5164" i="1"/>
  <c r="G5163" i="1"/>
  <c r="F5163" i="1"/>
  <c r="G5162" i="1"/>
  <c r="F5162" i="1"/>
  <c r="G5161" i="1"/>
  <c r="F5161" i="1"/>
  <c r="G5160" i="1"/>
  <c r="F5160" i="1"/>
  <c r="G5159" i="1"/>
  <c r="F5159" i="1"/>
  <c r="G5158" i="1"/>
  <c r="F5158" i="1"/>
  <c r="G5157" i="1"/>
  <c r="F5157" i="1"/>
  <c r="G5156" i="1"/>
  <c r="F5156" i="1"/>
  <c r="G5155" i="1"/>
  <c r="F5155" i="1"/>
  <c r="G5154" i="1"/>
  <c r="F5154" i="1"/>
  <c r="G5153" i="1"/>
  <c r="F5153" i="1"/>
  <c r="G5152" i="1"/>
  <c r="F5152" i="1"/>
  <c r="G5151" i="1"/>
  <c r="F5151" i="1"/>
  <c r="G5150" i="1"/>
  <c r="F5150" i="1"/>
  <c r="G5149" i="1"/>
  <c r="F5149" i="1"/>
  <c r="G5148" i="1"/>
  <c r="F5148" i="1"/>
  <c r="G5147" i="1"/>
  <c r="F5147" i="1"/>
  <c r="G5146" i="1"/>
  <c r="F5146" i="1"/>
  <c r="G5145" i="1"/>
  <c r="F5145" i="1"/>
  <c r="G5144" i="1"/>
  <c r="F5144" i="1"/>
  <c r="G5143" i="1"/>
  <c r="F5143" i="1"/>
  <c r="G5142" i="1"/>
  <c r="F5142" i="1"/>
  <c r="G5141" i="1"/>
  <c r="F5141" i="1"/>
  <c r="G5140" i="1"/>
  <c r="F5140" i="1"/>
  <c r="G5139" i="1"/>
  <c r="F5139" i="1"/>
  <c r="G5138" i="1"/>
  <c r="F5138" i="1"/>
  <c r="G5137" i="1"/>
  <c r="F5137" i="1"/>
  <c r="G5136" i="1"/>
  <c r="F5136" i="1"/>
  <c r="G5135" i="1"/>
  <c r="F5135" i="1"/>
  <c r="G5134" i="1"/>
  <c r="F5134" i="1"/>
  <c r="G5133" i="1"/>
  <c r="F5133" i="1"/>
  <c r="G5132" i="1"/>
  <c r="F5132" i="1"/>
  <c r="G5131" i="1"/>
  <c r="F5131" i="1"/>
  <c r="G5130" i="1"/>
  <c r="F5130" i="1"/>
  <c r="G5129" i="1"/>
  <c r="F5129" i="1"/>
  <c r="G5128" i="1"/>
  <c r="F5128" i="1"/>
  <c r="G5127" i="1"/>
  <c r="F5127" i="1"/>
  <c r="G5126" i="1"/>
  <c r="F5126" i="1"/>
  <c r="G5125" i="1"/>
  <c r="F5125" i="1"/>
  <c r="G5124" i="1"/>
  <c r="F5124" i="1"/>
  <c r="G5123" i="1"/>
  <c r="F5123" i="1"/>
  <c r="G5122" i="1"/>
  <c r="F5122" i="1"/>
  <c r="G5121" i="1"/>
  <c r="F5121" i="1"/>
  <c r="G5120" i="1"/>
  <c r="F5120" i="1"/>
  <c r="G5119" i="1"/>
  <c r="F5119" i="1"/>
  <c r="G5118" i="1"/>
  <c r="F5118" i="1"/>
  <c r="G5117" i="1"/>
  <c r="F5117" i="1"/>
  <c r="G5116" i="1"/>
  <c r="F5116" i="1"/>
  <c r="G5115" i="1"/>
  <c r="F5115" i="1"/>
  <c r="G5114" i="1"/>
  <c r="F5114" i="1"/>
  <c r="G5113" i="1"/>
  <c r="F5113" i="1"/>
  <c r="G5112" i="1"/>
  <c r="F5112" i="1"/>
  <c r="G5111" i="1"/>
  <c r="F5111" i="1"/>
  <c r="G5110" i="1"/>
  <c r="F5110" i="1"/>
  <c r="G5109" i="1"/>
  <c r="F5109" i="1"/>
  <c r="G5108" i="1"/>
  <c r="F5108" i="1"/>
  <c r="G5107" i="1"/>
  <c r="F5107" i="1"/>
  <c r="G5106" i="1"/>
  <c r="F5106" i="1"/>
  <c r="G5105" i="1"/>
  <c r="F5105" i="1"/>
  <c r="G5104" i="1"/>
  <c r="F5104" i="1"/>
  <c r="G5103" i="1"/>
  <c r="F5103" i="1"/>
  <c r="G5102" i="1"/>
  <c r="F5102" i="1"/>
  <c r="G5101" i="1"/>
  <c r="F5101" i="1"/>
  <c r="G5100" i="1"/>
  <c r="F5100" i="1"/>
  <c r="G5099" i="1"/>
  <c r="F5099" i="1"/>
  <c r="G5098" i="1"/>
  <c r="F5098" i="1"/>
  <c r="G5097" i="1"/>
  <c r="F5097" i="1"/>
  <c r="G5096" i="1"/>
  <c r="F5096" i="1"/>
  <c r="G5095" i="1"/>
  <c r="F5095" i="1"/>
  <c r="G5094" i="1"/>
  <c r="F5094" i="1"/>
  <c r="G5093" i="1"/>
  <c r="F5093" i="1"/>
  <c r="G5092" i="1"/>
  <c r="F5092" i="1"/>
  <c r="G5091" i="1"/>
  <c r="F5091" i="1"/>
  <c r="G5090" i="1"/>
  <c r="F5090" i="1"/>
  <c r="G5089" i="1"/>
  <c r="F5089" i="1"/>
  <c r="G5088" i="1"/>
  <c r="F5088" i="1"/>
  <c r="G5087" i="1"/>
  <c r="F5087" i="1"/>
  <c r="G5086" i="1"/>
  <c r="F5086" i="1"/>
  <c r="G5085" i="1"/>
  <c r="F5085" i="1"/>
  <c r="G5084" i="1"/>
  <c r="F5084" i="1"/>
  <c r="G5083" i="1"/>
  <c r="F5083" i="1"/>
  <c r="G5082" i="1"/>
  <c r="F5082" i="1"/>
  <c r="G5081" i="1"/>
  <c r="F5081" i="1"/>
  <c r="G5080" i="1"/>
  <c r="F5080" i="1"/>
  <c r="G5079" i="1"/>
  <c r="F5079" i="1"/>
  <c r="G5078" i="1"/>
  <c r="F5078" i="1"/>
  <c r="G5077" i="1"/>
  <c r="F5077" i="1"/>
  <c r="G5076" i="1"/>
  <c r="F5076" i="1"/>
  <c r="G5075" i="1"/>
  <c r="F5075" i="1"/>
  <c r="G5074" i="1"/>
  <c r="F5074" i="1"/>
  <c r="G5073" i="1"/>
  <c r="F5073" i="1"/>
  <c r="G5072" i="1"/>
  <c r="F5072" i="1"/>
  <c r="G5071" i="1"/>
  <c r="F5071" i="1"/>
  <c r="G5070" i="1"/>
  <c r="F5070" i="1"/>
  <c r="G5069" i="1"/>
  <c r="F5069" i="1"/>
  <c r="G5068" i="1"/>
  <c r="F5068" i="1"/>
  <c r="G5067" i="1"/>
  <c r="F5067" i="1"/>
  <c r="G5066" i="1"/>
  <c r="F5066" i="1"/>
  <c r="G5065" i="1"/>
  <c r="F5065" i="1"/>
  <c r="G5064" i="1"/>
  <c r="F5064" i="1"/>
  <c r="G5063" i="1"/>
  <c r="F5063" i="1"/>
  <c r="G5062" i="1"/>
  <c r="F5062" i="1"/>
  <c r="G5061" i="1"/>
  <c r="F5061" i="1"/>
  <c r="G5060" i="1"/>
  <c r="F5060" i="1"/>
  <c r="G5059" i="1"/>
  <c r="F5059" i="1"/>
  <c r="G5058" i="1"/>
  <c r="F5058" i="1"/>
  <c r="G5057" i="1"/>
  <c r="F5057" i="1"/>
  <c r="G5056" i="1"/>
  <c r="F5056" i="1"/>
  <c r="G5055" i="1"/>
  <c r="F5055" i="1"/>
  <c r="G5054" i="1"/>
  <c r="F5054" i="1"/>
  <c r="G5053" i="1"/>
  <c r="F5053" i="1"/>
  <c r="G5052" i="1"/>
  <c r="F5052" i="1"/>
  <c r="G5051" i="1"/>
  <c r="F5051" i="1"/>
  <c r="G5050" i="1"/>
  <c r="F5050" i="1"/>
  <c r="G5049" i="1"/>
  <c r="F5049" i="1"/>
  <c r="G5048" i="1"/>
  <c r="F5048" i="1"/>
  <c r="G5047" i="1"/>
  <c r="F5047" i="1"/>
  <c r="G5046" i="1"/>
  <c r="F5046" i="1"/>
  <c r="G5045" i="1"/>
  <c r="F5045" i="1"/>
  <c r="G5044" i="1"/>
  <c r="F5044" i="1"/>
  <c r="G5043" i="1"/>
  <c r="F5043" i="1"/>
  <c r="G5042" i="1"/>
  <c r="F5042" i="1"/>
  <c r="G5041" i="1"/>
  <c r="F5041" i="1"/>
  <c r="G5040" i="1"/>
  <c r="F5040" i="1"/>
  <c r="G5039" i="1"/>
  <c r="F5039" i="1"/>
  <c r="G5038" i="1"/>
  <c r="F5038" i="1"/>
  <c r="G5037" i="1"/>
  <c r="F5037" i="1"/>
  <c r="G5036" i="1"/>
  <c r="F5036" i="1"/>
  <c r="G5035" i="1"/>
  <c r="F5035" i="1"/>
  <c r="G5034" i="1"/>
  <c r="F5034" i="1"/>
  <c r="G5033" i="1"/>
  <c r="F5033" i="1"/>
  <c r="G5032" i="1"/>
  <c r="F5032" i="1"/>
  <c r="G5031" i="1"/>
  <c r="F5031" i="1"/>
  <c r="G5030" i="1"/>
  <c r="F5030" i="1"/>
  <c r="G5029" i="1"/>
  <c r="F5029" i="1"/>
  <c r="G5028" i="1"/>
  <c r="F5028" i="1"/>
  <c r="G5027" i="1"/>
  <c r="F5027" i="1"/>
  <c r="G5026" i="1"/>
  <c r="F5026" i="1"/>
  <c r="G5025" i="1"/>
  <c r="F5025" i="1"/>
  <c r="G5024" i="1"/>
  <c r="F5024" i="1"/>
  <c r="G5023" i="1"/>
  <c r="F5023" i="1"/>
  <c r="G5022" i="1"/>
  <c r="F5022" i="1"/>
  <c r="G5021" i="1"/>
  <c r="F5021" i="1"/>
  <c r="G5020" i="1"/>
  <c r="F5020" i="1"/>
  <c r="G5019" i="1"/>
  <c r="F5019" i="1"/>
  <c r="G5018" i="1"/>
  <c r="F5018" i="1"/>
  <c r="G5017" i="1"/>
  <c r="F5017" i="1"/>
  <c r="G5016" i="1"/>
  <c r="F5016" i="1"/>
  <c r="G5015" i="1"/>
  <c r="F5015" i="1"/>
  <c r="G5014" i="1"/>
  <c r="F5014" i="1"/>
  <c r="G5013" i="1"/>
  <c r="F5013" i="1"/>
  <c r="G5012" i="1"/>
  <c r="F5012" i="1"/>
  <c r="G5011" i="1"/>
  <c r="F5011" i="1"/>
  <c r="G5010" i="1"/>
  <c r="F5010" i="1"/>
  <c r="G5009" i="1"/>
  <c r="F5009" i="1"/>
  <c r="G5008" i="1"/>
  <c r="F5008" i="1"/>
  <c r="G5007" i="1"/>
  <c r="F5007" i="1"/>
  <c r="G5006" i="1"/>
  <c r="F5006" i="1"/>
  <c r="G5005" i="1"/>
  <c r="F5005" i="1"/>
  <c r="G5004" i="1"/>
  <c r="F5004" i="1"/>
  <c r="G5003" i="1"/>
  <c r="F5003" i="1"/>
  <c r="G5002" i="1"/>
  <c r="F5002" i="1"/>
  <c r="G5001" i="1"/>
  <c r="F5001" i="1"/>
  <c r="G5000" i="1"/>
  <c r="F5000" i="1"/>
  <c r="G4999" i="1"/>
  <c r="F4999" i="1"/>
  <c r="G4998" i="1"/>
  <c r="F4998" i="1"/>
  <c r="G4997" i="1"/>
  <c r="F4997" i="1"/>
  <c r="G4996" i="1"/>
  <c r="F4996" i="1"/>
  <c r="G4995" i="1"/>
  <c r="F4995" i="1"/>
  <c r="G4994" i="1"/>
  <c r="F4994" i="1"/>
  <c r="G4993" i="1"/>
  <c r="F4993" i="1"/>
  <c r="G4992" i="1"/>
  <c r="F4992" i="1"/>
  <c r="G4991" i="1"/>
  <c r="F4991" i="1"/>
  <c r="G4990" i="1"/>
  <c r="F4990" i="1"/>
  <c r="G4989" i="1"/>
  <c r="F4989" i="1"/>
  <c r="G4988" i="1"/>
  <c r="F4988" i="1"/>
  <c r="G4987" i="1"/>
  <c r="F4987" i="1"/>
  <c r="G4986" i="1"/>
  <c r="F4986" i="1"/>
  <c r="G4985" i="1"/>
  <c r="F4985" i="1"/>
  <c r="G4984" i="1"/>
  <c r="F4984" i="1"/>
  <c r="G4983" i="1"/>
  <c r="F4983" i="1"/>
  <c r="G4982" i="1"/>
  <c r="F4982" i="1"/>
  <c r="G4981" i="1"/>
  <c r="F4981" i="1"/>
  <c r="G4980" i="1"/>
  <c r="F4980" i="1"/>
  <c r="G4979" i="1"/>
  <c r="F4979" i="1"/>
  <c r="G4978" i="1"/>
  <c r="F4978" i="1"/>
  <c r="G4977" i="1"/>
  <c r="F4977" i="1"/>
  <c r="G4976" i="1"/>
  <c r="F4976" i="1"/>
  <c r="G4975" i="1"/>
  <c r="F4975" i="1"/>
  <c r="G4974" i="1"/>
  <c r="F4974" i="1"/>
  <c r="G4973" i="1"/>
  <c r="F4973" i="1"/>
  <c r="G4972" i="1"/>
  <c r="F4972" i="1"/>
  <c r="G4971" i="1"/>
  <c r="F4971" i="1"/>
  <c r="G4970" i="1"/>
  <c r="F4970" i="1"/>
  <c r="G4969" i="1"/>
  <c r="F4969" i="1"/>
  <c r="G4968" i="1"/>
  <c r="F4968" i="1"/>
  <c r="G4967" i="1"/>
  <c r="F4967" i="1"/>
  <c r="G4966" i="1"/>
  <c r="F4966" i="1"/>
  <c r="G4965" i="1"/>
  <c r="F4965" i="1"/>
  <c r="G4964" i="1"/>
  <c r="F4964" i="1"/>
  <c r="G4963" i="1"/>
  <c r="F4963" i="1"/>
  <c r="G4962" i="1"/>
  <c r="F4962" i="1"/>
  <c r="G4961" i="1"/>
  <c r="F4961" i="1"/>
  <c r="G4960" i="1"/>
  <c r="F4960" i="1"/>
  <c r="G4959" i="1"/>
  <c r="F4959" i="1"/>
  <c r="G4958" i="1"/>
  <c r="F4958" i="1"/>
  <c r="G4957" i="1"/>
  <c r="F4957" i="1"/>
  <c r="G4956" i="1"/>
  <c r="F4956" i="1"/>
  <c r="G4955" i="1"/>
  <c r="F4955" i="1"/>
  <c r="G4954" i="1"/>
  <c r="F4954" i="1"/>
  <c r="G4953" i="1"/>
  <c r="F4953" i="1"/>
  <c r="G4952" i="1"/>
  <c r="F4952" i="1"/>
  <c r="G4951" i="1"/>
  <c r="F4951" i="1"/>
  <c r="G4950" i="1"/>
  <c r="F4950" i="1"/>
  <c r="G4949" i="1"/>
  <c r="F4949" i="1"/>
  <c r="G4948" i="1"/>
  <c r="F4948" i="1"/>
  <c r="G4947" i="1"/>
  <c r="F4947" i="1"/>
  <c r="G4946" i="1"/>
  <c r="F4946" i="1"/>
  <c r="G4945" i="1"/>
  <c r="F4945" i="1"/>
  <c r="G4944" i="1"/>
  <c r="F4944" i="1"/>
  <c r="G4943" i="1"/>
  <c r="F4943" i="1"/>
  <c r="G4942" i="1"/>
  <c r="F4942" i="1"/>
  <c r="G4941" i="1"/>
  <c r="F4941" i="1"/>
  <c r="G4940" i="1"/>
  <c r="F4940" i="1"/>
  <c r="G4939" i="1"/>
  <c r="F4939" i="1"/>
  <c r="G4938" i="1"/>
  <c r="F4938" i="1"/>
  <c r="G4937" i="1"/>
  <c r="F4937" i="1"/>
  <c r="G4936" i="1"/>
  <c r="F4936" i="1"/>
  <c r="G4935" i="1"/>
  <c r="F4935" i="1"/>
  <c r="G4934" i="1"/>
  <c r="F4934" i="1"/>
  <c r="G4933" i="1"/>
  <c r="F4933" i="1"/>
  <c r="G4932" i="1"/>
  <c r="F4932" i="1"/>
  <c r="G4931" i="1"/>
  <c r="F4931" i="1"/>
  <c r="G4930" i="1"/>
  <c r="F4930" i="1"/>
  <c r="G4929" i="1"/>
  <c r="F4929" i="1"/>
  <c r="G4928" i="1"/>
  <c r="F4928" i="1"/>
  <c r="G4927" i="1"/>
  <c r="F4927" i="1"/>
  <c r="G4926" i="1"/>
  <c r="F4926" i="1"/>
  <c r="G4925" i="1"/>
  <c r="F4925" i="1"/>
  <c r="G4924" i="1"/>
  <c r="F4924" i="1"/>
  <c r="G4923" i="1"/>
  <c r="F4923" i="1"/>
  <c r="G4922" i="1"/>
  <c r="F4922" i="1"/>
  <c r="G4921" i="1"/>
  <c r="F4921" i="1"/>
  <c r="G4920" i="1"/>
  <c r="F4920" i="1"/>
  <c r="G4919" i="1"/>
  <c r="F4919" i="1"/>
  <c r="G4918" i="1"/>
  <c r="F4918" i="1"/>
  <c r="G4917" i="1"/>
  <c r="F4917" i="1"/>
  <c r="G4916" i="1"/>
  <c r="F4916" i="1"/>
  <c r="G4915" i="1"/>
  <c r="F4915" i="1"/>
  <c r="G4914" i="1"/>
  <c r="F4914" i="1"/>
  <c r="G4913" i="1"/>
  <c r="F4913" i="1"/>
  <c r="G4912" i="1"/>
  <c r="F4912" i="1"/>
  <c r="G4911" i="1"/>
  <c r="F4911" i="1"/>
  <c r="G4910" i="1"/>
  <c r="F4910" i="1"/>
  <c r="G4909" i="1"/>
  <c r="F4909" i="1"/>
  <c r="G4908" i="1"/>
  <c r="F4908" i="1"/>
  <c r="G4907" i="1"/>
  <c r="F4907" i="1"/>
  <c r="G4906" i="1"/>
  <c r="F4906" i="1"/>
  <c r="G4905" i="1"/>
  <c r="F4905" i="1"/>
  <c r="G4904" i="1"/>
  <c r="F4904" i="1"/>
  <c r="G4903" i="1"/>
  <c r="F4903" i="1"/>
  <c r="G4902" i="1"/>
  <c r="F4902" i="1"/>
  <c r="G4901" i="1"/>
  <c r="F4901" i="1"/>
  <c r="G4900" i="1"/>
  <c r="F4900" i="1"/>
  <c r="G4899" i="1"/>
  <c r="F4899" i="1"/>
  <c r="G4898" i="1"/>
  <c r="F4898" i="1"/>
  <c r="G4897" i="1"/>
  <c r="F4897" i="1"/>
  <c r="G4896" i="1"/>
  <c r="F4896" i="1"/>
  <c r="G4895" i="1"/>
  <c r="F4895" i="1"/>
  <c r="G4894" i="1"/>
  <c r="F4894" i="1"/>
  <c r="G4893" i="1"/>
  <c r="F4893" i="1"/>
  <c r="G4892" i="1"/>
  <c r="F4892" i="1"/>
  <c r="G4891" i="1"/>
  <c r="F4891" i="1"/>
  <c r="G4890" i="1"/>
  <c r="F4890" i="1"/>
  <c r="G4889" i="1"/>
  <c r="F4889" i="1"/>
  <c r="G4888" i="1"/>
  <c r="F4888" i="1"/>
  <c r="G4887" i="1"/>
  <c r="F4887" i="1"/>
  <c r="G4886" i="1"/>
  <c r="F4886" i="1"/>
  <c r="G4885" i="1"/>
  <c r="F4885" i="1"/>
  <c r="G4884" i="1"/>
  <c r="F4884" i="1"/>
  <c r="G4883" i="1"/>
  <c r="F4883" i="1"/>
  <c r="G4882" i="1"/>
  <c r="F4882" i="1"/>
  <c r="G4881" i="1"/>
  <c r="F4881" i="1"/>
  <c r="G4880" i="1"/>
  <c r="F4880" i="1"/>
  <c r="G4879" i="1"/>
  <c r="F4879" i="1"/>
  <c r="G4878" i="1"/>
  <c r="F4878" i="1"/>
  <c r="G4877" i="1"/>
  <c r="F4877" i="1"/>
  <c r="G4876" i="1"/>
  <c r="F4876" i="1"/>
  <c r="G4875" i="1"/>
  <c r="F4875" i="1"/>
  <c r="G4874" i="1"/>
  <c r="F4874" i="1"/>
  <c r="G4873" i="1"/>
  <c r="F4873" i="1"/>
  <c r="G4872" i="1"/>
  <c r="F4872" i="1"/>
  <c r="G4871" i="1"/>
  <c r="F4871" i="1"/>
  <c r="G4870" i="1"/>
  <c r="F4870" i="1"/>
  <c r="G4869" i="1"/>
  <c r="F4869" i="1"/>
  <c r="G4868" i="1"/>
  <c r="F4868" i="1"/>
  <c r="G4867" i="1"/>
  <c r="F4867" i="1"/>
  <c r="G4866" i="1"/>
  <c r="F4866" i="1"/>
  <c r="G4865" i="1"/>
  <c r="F4865" i="1"/>
  <c r="G4864" i="1"/>
  <c r="F4864" i="1"/>
  <c r="G4863" i="1"/>
  <c r="F4863" i="1"/>
  <c r="G4862" i="1"/>
  <c r="F4862" i="1"/>
  <c r="G4861" i="1"/>
  <c r="F4861" i="1"/>
  <c r="G4860" i="1"/>
  <c r="F4860" i="1"/>
  <c r="G4859" i="1"/>
  <c r="F4859" i="1"/>
  <c r="G4858" i="1"/>
  <c r="F4858" i="1"/>
  <c r="G4857" i="1"/>
  <c r="F4857" i="1"/>
  <c r="G4856" i="1"/>
  <c r="F4856" i="1"/>
  <c r="G4855" i="1"/>
  <c r="F4855" i="1"/>
  <c r="G4854" i="1"/>
  <c r="F4854" i="1"/>
  <c r="G4853" i="1"/>
  <c r="F4853" i="1"/>
  <c r="G4852" i="1"/>
  <c r="F4852" i="1"/>
  <c r="G4851" i="1"/>
  <c r="F4851" i="1"/>
  <c r="G4850" i="1"/>
  <c r="F4850" i="1"/>
  <c r="G4849" i="1"/>
  <c r="F4849" i="1"/>
  <c r="G4848" i="1"/>
  <c r="F4848" i="1"/>
  <c r="G4847" i="1"/>
  <c r="F4847" i="1"/>
  <c r="G4846" i="1"/>
  <c r="F4846" i="1"/>
  <c r="G4845" i="1"/>
  <c r="F4845" i="1"/>
  <c r="G4844" i="1"/>
  <c r="F4844" i="1"/>
  <c r="G4843" i="1"/>
  <c r="F4843" i="1"/>
  <c r="G4842" i="1"/>
  <c r="F4842" i="1"/>
  <c r="G4841" i="1"/>
  <c r="F4841" i="1"/>
  <c r="G4840" i="1"/>
  <c r="F4840" i="1"/>
  <c r="G4839" i="1"/>
  <c r="F4839" i="1"/>
  <c r="G4838" i="1"/>
  <c r="F4838" i="1"/>
  <c r="G4837" i="1"/>
  <c r="F4837" i="1"/>
  <c r="G4836" i="1"/>
  <c r="F4836" i="1"/>
  <c r="G4835" i="1"/>
  <c r="F4835" i="1"/>
  <c r="G4834" i="1"/>
  <c r="F4834" i="1"/>
  <c r="G4833" i="1"/>
  <c r="F4833" i="1"/>
  <c r="G4832" i="1"/>
  <c r="F4832" i="1"/>
  <c r="G4831" i="1"/>
  <c r="F4831" i="1"/>
  <c r="G4830" i="1"/>
  <c r="F4830" i="1"/>
  <c r="G4829" i="1"/>
  <c r="F4829" i="1"/>
  <c r="G4828" i="1"/>
  <c r="F4828" i="1"/>
  <c r="G4827" i="1"/>
  <c r="F4827" i="1"/>
  <c r="G4826" i="1"/>
  <c r="F4826" i="1"/>
  <c r="G4825" i="1"/>
  <c r="F4825" i="1"/>
  <c r="G4824" i="1"/>
  <c r="F4824" i="1"/>
  <c r="G4823" i="1"/>
  <c r="F4823" i="1"/>
  <c r="G4822" i="1"/>
  <c r="F4822" i="1"/>
  <c r="G4821" i="1"/>
  <c r="F4821" i="1"/>
  <c r="G4820" i="1"/>
  <c r="F4820" i="1"/>
  <c r="G4819" i="1"/>
  <c r="F4819" i="1"/>
  <c r="G4818" i="1"/>
  <c r="F4818" i="1"/>
  <c r="G4817" i="1"/>
  <c r="F4817" i="1"/>
  <c r="G4816" i="1"/>
  <c r="F4816" i="1"/>
  <c r="G4815" i="1"/>
  <c r="F4815" i="1"/>
  <c r="G4814" i="1"/>
  <c r="F4814" i="1"/>
  <c r="G4813" i="1"/>
  <c r="F4813" i="1"/>
  <c r="G4812" i="1"/>
  <c r="F4812" i="1"/>
  <c r="G4811" i="1"/>
  <c r="F4811" i="1"/>
  <c r="G4810" i="1"/>
  <c r="F4810" i="1"/>
  <c r="G4809" i="1"/>
  <c r="F4809" i="1"/>
  <c r="G4808" i="1"/>
  <c r="F4808" i="1"/>
  <c r="G4807" i="1"/>
  <c r="F4807" i="1"/>
  <c r="G4806" i="1"/>
  <c r="F4806" i="1"/>
  <c r="G4805" i="1"/>
  <c r="F4805" i="1"/>
  <c r="G4804" i="1"/>
  <c r="F4804" i="1"/>
  <c r="G4803" i="1"/>
  <c r="F4803" i="1"/>
  <c r="G4802" i="1"/>
  <c r="F4802" i="1"/>
  <c r="G4801" i="1"/>
  <c r="F4801" i="1"/>
  <c r="G4800" i="1"/>
  <c r="F4800" i="1"/>
  <c r="G4799" i="1"/>
  <c r="F4799" i="1"/>
  <c r="G4798" i="1"/>
  <c r="F4798" i="1"/>
  <c r="G4797" i="1"/>
  <c r="F4797" i="1"/>
  <c r="G4796" i="1"/>
  <c r="F4796" i="1"/>
  <c r="G4795" i="1"/>
  <c r="F4795" i="1"/>
  <c r="G4794" i="1"/>
  <c r="F4794" i="1"/>
  <c r="G4793" i="1"/>
  <c r="F4793" i="1"/>
  <c r="G4792" i="1"/>
  <c r="F4792" i="1"/>
  <c r="G4791" i="1"/>
  <c r="F4791" i="1"/>
  <c r="G4790" i="1"/>
  <c r="F4790" i="1"/>
  <c r="G4789" i="1"/>
  <c r="F4789" i="1"/>
  <c r="G4788" i="1"/>
  <c r="F4788" i="1"/>
  <c r="G4787" i="1"/>
  <c r="F4787" i="1"/>
  <c r="G4786" i="1"/>
  <c r="F4786" i="1"/>
  <c r="G4785" i="1"/>
  <c r="F4785" i="1"/>
  <c r="G4784" i="1"/>
  <c r="F4784" i="1"/>
  <c r="G4783" i="1"/>
  <c r="F4783" i="1"/>
  <c r="G4782" i="1"/>
  <c r="F4782" i="1"/>
  <c r="G4781" i="1"/>
  <c r="F4781" i="1"/>
  <c r="G4780" i="1"/>
  <c r="F4780" i="1"/>
  <c r="G4779" i="1"/>
  <c r="F4779" i="1"/>
  <c r="G4778" i="1"/>
  <c r="F4778" i="1"/>
  <c r="G4777" i="1"/>
  <c r="F4777" i="1"/>
  <c r="G4776" i="1"/>
  <c r="F4776" i="1"/>
  <c r="G4775" i="1"/>
  <c r="F4775" i="1"/>
  <c r="G4774" i="1"/>
  <c r="F4774" i="1"/>
  <c r="G4773" i="1"/>
  <c r="F4773" i="1"/>
  <c r="G4772" i="1"/>
  <c r="F4772" i="1"/>
  <c r="G4771" i="1"/>
  <c r="F4771" i="1"/>
  <c r="G4770" i="1"/>
  <c r="F4770" i="1"/>
  <c r="G4769" i="1"/>
  <c r="F4769" i="1"/>
  <c r="G4768" i="1"/>
  <c r="F4768" i="1"/>
  <c r="G4767" i="1"/>
  <c r="F4767" i="1"/>
  <c r="G4766" i="1"/>
  <c r="F4766" i="1"/>
  <c r="G4765" i="1"/>
  <c r="F4765" i="1"/>
  <c r="G4764" i="1"/>
  <c r="F4764" i="1"/>
  <c r="G4763" i="1"/>
  <c r="F4763" i="1"/>
  <c r="G4762" i="1"/>
  <c r="F4762" i="1"/>
  <c r="G4761" i="1"/>
  <c r="F4761" i="1"/>
  <c r="G4760" i="1"/>
  <c r="F4760" i="1"/>
  <c r="G4759" i="1"/>
  <c r="F4759" i="1"/>
  <c r="G4758" i="1"/>
  <c r="F4758" i="1"/>
  <c r="G4757" i="1"/>
  <c r="F4757" i="1"/>
  <c r="G4756" i="1"/>
  <c r="F4756" i="1"/>
  <c r="G4755" i="1"/>
  <c r="F4755" i="1"/>
  <c r="G4754" i="1"/>
  <c r="F4754" i="1"/>
  <c r="G4753" i="1"/>
  <c r="F4753" i="1"/>
  <c r="G4752" i="1"/>
  <c r="F4752" i="1"/>
  <c r="G4751" i="1"/>
  <c r="F4751" i="1"/>
  <c r="G4750" i="1"/>
  <c r="F4750" i="1"/>
  <c r="G4749" i="1"/>
  <c r="F4749" i="1"/>
  <c r="G4748" i="1"/>
  <c r="F4748" i="1"/>
  <c r="G4747" i="1"/>
  <c r="F4747" i="1"/>
  <c r="G4746" i="1"/>
  <c r="F4746" i="1"/>
  <c r="G4745" i="1"/>
  <c r="F4745" i="1"/>
  <c r="G4744" i="1"/>
  <c r="F4744" i="1"/>
  <c r="G4743" i="1"/>
  <c r="F4743" i="1"/>
  <c r="G4742" i="1"/>
  <c r="F4742" i="1"/>
  <c r="G4741" i="1"/>
  <c r="F4741" i="1"/>
  <c r="G4740" i="1"/>
  <c r="F4740" i="1"/>
  <c r="G4739" i="1"/>
  <c r="F4739" i="1"/>
  <c r="G4738" i="1"/>
  <c r="F4738" i="1"/>
  <c r="G4737" i="1"/>
  <c r="F4737" i="1"/>
  <c r="G4736" i="1"/>
  <c r="F4736" i="1"/>
  <c r="G4735" i="1"/>
  <c r="F4735" i="1"/>
  <c r="G4734" i="1"/>
  <c r="F4734" i="1"/>
  <c r="G4733" i="1"/>
  <c r="F4733" i="1"/>
  <c r="G4732" i="1"/>
  <c r="F4732" i="1"/>
  <c r="G4731" i="1"/>
  <c r="F4731" i="1"/>
  <c r="G4730" i="1"/>
  <c r="F4730" i="1"/>
  <c r="G4729" i="1"/>
  <c r="F4729" i="1"/>
  <c r="G4728" i="1"/>
  <c r="F4728" i="1"/>
  <c r="G4727" i="1"/>
  <c r="F4727" i="1"/>
  <c r="G4726" i="1"/>
  <c r="F4726" i="1"/>
  <c r="G4725" i="1"/>
  <c r="F4725" i="1"/>
  <c r="G4724" i="1"/>
  <c r="F4724" i="1"/>
  <c r="G4723" i="1"/>
  <c r="F4723" i="1"/>
  <c r="G4722" i="1"/>
  <c r="F4722" i="1"/>
  <c r="G4721" i="1"/>
  <c r="F4721" i="1"/>
  <c r="G4720" i="1"/>
  <c r="F4720" i="1"/>
  <c r="G4719" i="1"/>
  <c r="F4719" i="1"/>
  <c r="G4718" i="1"/>
  <c r="F4718" i="1"/>
  <c r="G4717" i="1"/>
  <c r="F4717" i="1"/>
  <c r="G4716" i="1"/>
  <c r="F4716" i="1"/>
  <c r="G4715" i="1"/>
  <c r="F4715" i="1"/>
  <c r="G4714" i="1"/>
  <c r="F4714" i="1"/>
  <c r="G4713" i="1"/>
  <c r="F4713" i="1"/>
  <c r="G4712" i="1"/>
  <c r="F4712" i="1"/>
  <c r="G4711" i="1"/>
  <c r="F4711" i="1"/>
  <c r="G4710" i="1"/>
  <c r="F4710" i="1"/>
  <c r="G4709" i="1"/>
  <c r="F4709" i="1"/>
  <c r="G4708" i="1"/>
  <c r="F4708" i="1"/>
  <c r="G4707" i="1"/>
  <c r="F4707" i="1"/>
  <c r="G4706" i="1"/>
  <c r="F4706" i="1"/>
  <c r="G4705" i="1"/>
  <c r="F4705" i="1"/>
  <c r="G4704" i="1"/>
  <c r="F4704" i="1"/>
  <c r="G4703" i="1"/>
  <c r="F4703" i="1"/>
  <c r="G4702" i="1"/>
  <c r="F4702" i="1"/>
  <c r="G4701" i="1"/>
  <c r="F4701" i="1"/>
  <c r="G4700" i="1"/>
  <c r="F4700" i="1"/>
  <c r="G4699" i="1"/>
  <c r="F4699" i="1"/>
  <c r="G4698" i="1"/>
  <c r="F4698" i="1"/>
  <c r="G4697" i="1"/>
  <c r="F4697" i="1"/>
  <c r="G4696" i="1"/>
  <c r="F4696" i="1"/>
  <c r="G4695" i="1"/>
  <c r="F4695" i="1"/>
  <c r="G4694" i="1"/>
  <c r="F4694" i="1"/>
  <c r="G4693" i="1"/>
  <c r="F4693" i="1"/>
  <c r="G4692" i="1"/>
  <c r="F4692" i="1"/>
  <c r="G4691" i="1"/>
  <c r="F4691" i="1"/>
  <c r="G4690" i="1"/>
  <c r="F4690" i="1"/>
  <c r="G4689" i="1"/>
  <c r="F4689" i="1"/>
  <c r="G4688" i="1"/>
  <c r="F4688" i="1"/>
  <c r="G4687" i="1"/>
  <c r="F4687" i="1"/>
  <c r="G4686" i="1"/>
  <c r="F4686" i="1"/>
  <c r="G4685" i="1"/>
  <c r="F4685" i="1"/>
  <c r="G4684" i="1"/>
  <c r="F4684" i="1"/>
  <c r="G4683" i="1"/>
  <c r="F4683" i="1"/>
  <c r="G4682" i="1"/>
  <c r="F4682" i="1"/>
  <c r="G4681" i="1"/>
  <c r="F4681" i="1"/>
  <c r="G4680" i="1"/>
  <c r="F4680" i="1"/>
  <c r="G4679" i="1"/>
  <c r="F4679" i="1"/>
  <c r="G4678" i="1"/>
  <c r="F4678" i="1"/>
  <c r="G4677" i="1"/>
  <c r="F4677" i="1"/>
  <c r="G4676" i="1"/>
  <c r="F4676" i="1"/>
  <c r="G4675" i="1"/>
  <c r="F4675" i="1"/>
  <c r="G4674" i="1"/>
  <c r="F4674" i="1"/>
  <c r="G4673" i="1"/>
  <c r="F4673" i="1"/>
  <c r="G4672" i="1"/>
  <c r="F4672" i="1"/>
  <c r="G4671" i="1"/>
  <c r="F4671" i="1"/>
  <c r="G4670" i="1"/>
  <c r="F4670" i="1"/>
  <c r="G4669" i="1"/>
  <c r="F4669" i="1"/>
  <c r="G4668" i="1"/>
  <c r="F4668" i="1"/>
  <c r="G4667" i="1"/>
  <c r="F4667" i="1"/>
  <c r="G4666" i="1"/>
  <c r="F4666" i="1"/>
  <c r="G4665" i="1"/>
  <c r="F4665" i="1"/>
  <c r="G4664" i="1"/>
  <c r="F4664" i="1"/>
  <c r="G4663" i="1"/>
  <c r="F4663" i="1"/>
  <c r="G4662" i="1"/>
  <c r="F4662" i="1"/>
  <c r="G4661" i="1"/>
  <c r="F4661" i="1"/>
  <c r="G4660" i="1"/>
  <c r="F4660" i="1"/>
  <c r="G4659" i="1"/>
  <c r="F4659" i="1"/>
  <c r="G4658" i="1"/>
  <c r="F4658" i="1"/>
  <c r="G4657" i="1"/>
  <c r="F4657" i="1"/>
  <c r="G4656" i="1"/>
  <c r="F4656" i="1"/>
  <c r="G4655" i="1"/>
  <c r="F4655" i="1"/>
  <c r="G4654" i="1"/>
  <c r="F4654" i="1"/>
  <c r="G4653" i="1"/>
  <c r="F4653" i="1"/>
  <c r="G4652" i="1"/>
  <c r="F4652" i="1"/>
  <c r="G4651" i="1"/>
  <c r="F4651" i="1"/>
  <c r="G4650" i="1"/>
  <c r="F4650" i="1"/>
  <c r="G4649" i="1"/>
  <c r="F4649" i="1"/>
  <c r="G4648" i="1"/>
  <c r="F4648" i="1"/>
  <c r="G4647" i="1"/>
  <c r="F4647" i="1"/>
  <c r="G4646" i="1"/>
  <c r="F4646" i="1"/>
  <c r="G4645" i="1"/>
  <c r="F4645" i="1"/>
  <c r="G4644" i="1"/>
  <c r="F4644" i="1"/>
  <c r="G4643" i="1"/>
  <c r="F4643" i="1"/>
  <c r="G4642" i="1"/>
  <c r="F4642" i="1"/>
  <c r="G4641" i="1"/>
  <c r="F4641" i="1"/>
  <c r="G4640" i="1"/>
  <c r="F4640" i="1"/>
  <c r="G4639" i="1"/>
  <c r="F4639" i="1"/>
  <c r="G4638" i="1"/>
  <c r="F4638" i="1"/>
  <c r="G4637" i="1"/>
  <c r="F4637" i="1"/>
  <c r="G4636" i="1"/>
  <c r="F4636" i="1"/>
  <c r="G4635" i="1"/>
  <c r="F4635" i="1"/>
  <c r="G4634" i="1"/>
  <c r="F4634" i="1"/>
  <c r="G4633" i="1"/>
  <c r="F4633" i="1"/>
  <c r="G4632" i="1"/>
  <c r="F4632" i="1"/>
  <c r="G4631" i="1"/>
  <c r="F4631" i="1"/>
  <c r="G4630" i="1"/>
  <c r="F4630" i="1"/>
  <c r="G4629" i="1"/>
  <c r="F4629" i="1"/>
  <c r="G4628" i="1"/>
  <c r="F4628" i="1"/>
  <c r="G4627" i="1"/>
  <c r="F4627" i="1"/>
  <c r="G4626" i="1"/>
  <c r="F4626" i="1"/>
  <c r="G4625" i="1"/>
  <c r="F4625" i="1"/>
  <c r="G4624" i="1"/>
  <c r="F4624" i="1"/>
  <c r="G4623" i="1"/>
  <c r="F4623" i="1"/>
  <c r="G4622" i="1"/>
  <c r="F4622" i="1"/>
  <c r="G4621" i="1"/>
  <c r="F4621" i="1"/>
  <c r="G4620" i="1"/>
  <c r="F4620" i="1"/>
  <c r="G4619" i="1"/>
  <c r="F4619" i="1"/>
  <c r="G4618" i="1"/>
  <c r="F4618" i="1"/>
  <c r="G4617" i="1"/>
  <c r="F4617" i="1"/>
  <c r="G4616" i="1"/>
  <c r="F4616" i="1"/>
  <c r="G4615" i="1"/>
  <c r="F4615" i="1"/>
  <c r="G4614" i="1"/>
  <c r="F4614" i="1"/>
  <c r="G4613" i="1"/>
  <c r="F4613" i="1"/>
  <c r="G4612" i="1"/>
  <c r="F4612" i="1"/>
  <c r="G4611" i="1"/>
  <c r="F4611" i="1"/>
  <c r="G4610" i="1"/>
  <c r="F4610" i="1"/>
  <c r="G4609" i="1"/>
  <c r="F4609" i="1"/>
  <c r="G4608" i="1"/>
  <c r="F4608" i="1"/>
  <c r="G4607" i="1"/>
  <c r="F4607" i="1"/>
  <c r="G4606" i="1"/>
  <c r="F4606" i="1"/>
  <c r="G4605" i="1"/>
  <c r="F4605" i="1"/>
  <c r="G4604" i="1"/>
  <c r="F4604" i="1"/>
  <c r="G4603" i="1"/>
  <c r="F4603" i="1"/>
  <c r="G4602" i="1"/>
  <c r="F4602" i="1"/>
  <c r="G4601" i="1"/>
  <c r="F4601" i="1"/>
  <c r="G4600" i="1"/>
  <c r="F4600" i="1"/>
  <c r="G4599" i="1"/>
  <c r="F4599" i="1"/>
  <c r="G4598" i="1"/>
  <c r="F4598" i="1"/>
  <c r="G4597" i="1"/>
  <c r="F4597" i="1"/>
  <c r="G4596" i="1"/>
  <c r="F4596" i="1"/>
  <c r="G4595" i="1"/>
  <c r="F4595" i="1"/>
  <c r="G4594" i="1"/>
  <c r="F4594" i="1"/>
  <c r="G4593" i="1"/>
  <c r="F4593" i="1"/>
  <c r="G4592" i="1"/>
  <c r="F4592" i="1"/>
  <c r="G4591" i="1"/>
  <c r="F4591" i="1"/>
  <c r="G4590" i="1"/>
  <c r="F4590" i="1"/>
  <c r="G4589" i="1"/>
  <c r="F4589" i="1"/>
  <c r="G4588" i="1"/>
  <c r="F4588" i="1"/>
  <c r="G4587" i="1"/>
  <c r="F4587" i="1"/>
  <c r="G4586" i="1"/>
  <c r="F4586" i="1"/>
  <c r="G4585" i="1"/>
  <c r="F4585" i="1"/>
  <c r="G4584" i="1"/>
  <c r="F4584" i="1"/>
  <c r="G4583" i="1"/>
  <c r="F4583" i="1"/>
  <c r="G4582" i="1"/>
  <c r="F4582" i="1"/>
  <c r="G4581" i="1"/>
  <c r="F4581" i="1"/>
  <c r="G4580" i="1"/>
  <c r="F4580" i="1"/>
  <c r="G4579" i="1"/>
  <c r="F4579" i="1"/>
  <c r="G4578" i="1"/>
  <c r="F4578" i="1"/>
  <c r="G4577" i="1"/>
  <c r="F4577" i="1"/>
  <c r="G4576" i="1"/>
  <c r="F4576" i="1"/>
  <c r="G4575" i="1"/>
  <c r="F4575" i="1"/>
  <c r="G4574" i="1"/>
  <c r="F4574" i="1"/>
  <c r="G4573" i="1"/>
  <c r="F4573" i="1"/>
  <c r="G4572" i="1"/>
  <c r="F4572" i="1"/>
  <c r="G4571" i="1"/>
  <c r="F4571" i="1"/>
  <c r="G4570" i="1"/>
  <c r="F4570" i="1"/>
  <c r="G4569" i="1"/>
  <c r="F4569" i="1"/>
  <c r="G4568" i="1"/>
  <c r="F4568" i="1"/>
  <c r="G4567" i="1"/>
  <c r="F4567" i="1"/>
  <c r="G4566" i="1"/>
  <c r="F4566" i="1"/>
  <c r="G4565" i="1"/>
  <c r="F4565" i="1"/>
  <c r="G4564" i="1"/>
  <c r="F4564" i="1"/>
  <c r="G4563" i="1"/>
  <c r="F4563" i="1"/>
  <c r="G4562" i="1"/>
  <c r="F4562" i="1"/>
  <c r="G4561" i="1"/>
  <c r="F4561" i="1"/>
  <c r="G4560" i="1"/>
  <c r="F4560" i="1"/>
  <c r="G4559" i="1"/>
  <c r="F4559" i="1"/>
  <c r="G4558" i="1"/>
  <c r="F4558" i="1"/>
  <c r="G4557" i="1"/>
  <c r="F4557" i="1"/>
  <c r="G4556" i="1"/>
  <c r="F4556" i="1"/>
  <c r="G4555" i="1"/>
  <c r="F4555" i="1"/>
  <c r="G4554" i="1"/>
  <c r="F4554" i="1"/>
  <c r="G4553" i="1"/>
  <c r="F4553" i="1"/>
  <c r="G4552" i="1"/>
  <c r="F4552" i="1"/>
  <c r="G4551" i="1"/>
  <c r="F4551" i="1"/>
  <c r="G4550" i="1"/>
  <c r="F4550" i="1"/>
  <c r="G4549" i="1"/>
  <c r="F4549" i="1"/>
  <c r="G4548" i="1"/>
  <c r="F4548" i="1"/>
  <c r="G4547" i="1"/>
  <c r="F4547" i="1"/>
  <c r="G4546" i="1"/>
  <c r="F4546" i="1"/>
  <c r="G4545" i="1"/>
  <c r="F4545" i="1"/>
  <c r="G4544" i="1"/>
  <c r="F4544" i="1"/>
  <c r="G4543" i="1"/>
  <c r="F4543" i="1"/>
  <c r="G4542" i="1"/>
  <c r="F4542" i="1"/>
  <c r="G4541" i="1"/>
  <c r="F4541" i="1"/>
  <c r="G4540" i="1"/>
  <c r="F4540" i="1"/>
  <c r="G4539" i="1"/>
  <c r="F4539" i="1"/>
  <c r="G4538" i="1"/>
  <c r="F4538" i="1"/>
  <c r="G4537" i="1"/>
  <c r="F4537" i="1"/>
  <c r="G4536" i="1"/>
  <c r="F4536" i="1"/>
  <c r="G4535" i="1"/>
  <c r="F4535" i="1"/>
  <c r="G4534" i="1"/>
  <c r="F4534" i="1"/>
  <c r="G4533" i="1"/>
  <c r="F4533" i="1"/>
  <c r="G4532" i="1"/>
  <c r="F4532" i="1"/>
  <c r="G4531" i="1"/>
  <c r="F4531" i="1"/>
  <c r="G4530" i="1"/>
  <c r="F4530" i="1"/>
  <c r="G4529" i="1"/>
  <c r="F4529" i="1"/>
  <c r="G4528" i="1"/>
  <c r="F4528" i="1"/>
  <c r="G4527" i="1"/>
  <c r="F4527" i="1"/>
  <c r="G4526" i="1"/>
  <c r="F4526" i="1"/>
  <c r="G4525" i="1"/>
  <c r="F4525" i="1"/>
  <c r="G4524" i="1"/>
  <c r="F4524" i="1"/>
  <c r="G4523" i="1"/>
  <c r="F4523" i="1"/>
  <c r="G4522" i="1"/>
  <c r="F4522" i="1"/>
  <c r="G4521" i="1"/>
  <c r="F4521" i="1"/>
  <c r="G4520" i="1"/>
  <c r="F4520" i="1"/>
  <c r="G4519" i="1"/>
  <c r="F4519" i="1"/>
  <c r="G4518" i="1"/>
  <c r="F4518" i="1"/>
  <c r="G4517" i="1"/>
  <c r="F4517" i="1"/>
  <c r="G4516" i="1"/>
  <c r="F4516" i="1"/>
  <c r="G4515" i="1"/>
  <c r="F4515" i="1"/>
  <c r="G4514" i="1"/>
  <c r="F4514" i="1"/>
  <c r="G4513" i="1"/>
  <c r="F4513" i="1"/>
  <c r="G4512" i="1"/>
  <c r="F4512" i="1"/>
  <c r="G4511" i="1"/>
  <c r="F4511" i="1"/>
  <c r="G4510" i="1"/>
  <c r="F4510" i="1"/>
  <c r="G4509" i="1"/>
  <c r="F4509" i="1"/>
  <c r="G4508" i="1"/>
  <c r="F4508" i="1"/>
  <c r="G4507" i="1"/>
  <c r="F4507" i="1"/>
  <c r="G4506" i="1"/>
  <c r="F4506" i="1"/>
  <c r="G4505" i="1"/>
  <c r="F4505" i="1"/>
  <c r="G4504" i="1"/>
  <c r="F4504" i="1"/>
  <c r="G4503" i="1"/>
  <c r="F4503" i="1"/>
  <c r="G4502" i="1"/>
  <c r="F4502" i="1"/>
  <c r="G4501" i="1"/>
  <c r="F4501" i="1"/>
  <c r="G4500" i="1"/>
  <c r="F4500" i="1"/>
  <c r="G4499" i="1"/>
  <c r="F4499" i="1"/>
  <c r="G4498" i="1"/>
  <c r="F4498" i="1"/>
  <c r="G4497" i="1"/>
  <c r="F4497" i="1"/>
  <c r="G4496" i="1"/>
  <c r="F4496" i="1"/>
  <c r="G4495" i="1"/>
  <c r="F4495" i="1"/>
  <c r="G4494" i="1"/>
  <c r="F4494" i="1"/>
  <c r="G4493" i="1"/>
  <c r="F4493" i="1"/>
  <c r="G4492" i="1"/>
  <c r="F4492" i="1"/>
  <c r="G4491" i="1"/>
  <c r="F4491" i="1"/>
  <c r="G4490" i="1"/>
  <c r="F4490" i="1"/>
  <c r="G4489" i="1"/>
  <c r="F4489" i="1"/>
  <c r="G4488" i="1"/>
  <c r="F4488" i="1"/>
  <c r="G4487" i="1"/>
  <c r="F4487" i="1"/>
  <c r="G4486" i="1"/>
  <c r="F4486" i="1"/>
  <c r="G4485" i="1"/>
  <c r="F4485" i="1"/>
  <c r="G4484" i="1"/>
  <c r="F4484" i="1"/>
  <c r="G4483" i="1"/>
  <c r="F4483" i="1"/>
  <c r="G4482" i="1"/>
  <c r="F4482" i="1"/>
  <c r="G4481" i="1"/>
  <c r="F4481" i="1"/>
  <c r="G4480" i="1"/>
  <c r="F4480" i="1"/>
  <c r="G4479" i="1"/>
  <c r="F4479" i="1"/>
  <c r="G4478" i="1"/>
  <c r="F4478" i="1"/>
  <c r="G4477" i="1"/>
  <c r="F4477" i="1"/>
  <c r="G4476" i="1"/>
  <c r="F4476" i="1"/>
  <c r="G4475" i="1"/>
  <c r="F4475" i="1"/>
  <c r="G4474" i="1"/>
  <c r="F4474" i="1"/>
  <c r="G4473" i="1"/>
  <c r="F4473" i="1"/>
  <c r="G4472" i="1"/>
  <c r="F4472" i="1"/>
  <c r="G4471" i="1"/>
  <c r="F4471" i="1"/>
  <c r="G4470" i="1"/>
  <c r="F4470" i="1"/>
  <c r="G4469" i="1"/>
  <c r="F4469" i="1"/>
  <c r="G4468" i="1"/>
  <c r="F4468" i="1"/>
  <c r="G4467" i="1"/>
  <c r="F4467" i="1"/>
  <c r="G4466" i="1"/>
  <c r="F4466" i="1"/>
  <c r="G4465" i="1"/>
  <c r="F4465" i="1"/>
  <c r="G4464" i="1"/>
  <c r="F4464" i="1"/>
  <c r="G4463" i="1"/>
  <c r="F4463" i="1"/>
  <c r="G4462" i="1"/>
  <c r="F4462" i="1"/>
  <c r="G4461" i="1"/>
  <c r="F4461" i="1"/>
  <c r="G4460" i="1"/>
  <c r="F4460" i="1"/>
  <c r="G4459" i="1"/>
  <c r="F4459" i="1"/>
  <c r="G4458" i="1"/>
  <c r="F4458" i="1"/>
  <c r="G4457" i="1"/>
  <c r="F4457" i="1"/>
  <c r="G4456" i="1"/>
  <c r="F4456" i="1"/>
  <c r="G4455" i="1"/>
  <c r="F4455" i="1"/>
  <c r="G4454" i="1"/>
  <c r="F4454" i="1"/>
  <c r="G4453" i="1"/>
  <c r="F4453" i="1"/>
  <c r="G4452" i="1"/>
  <c r="F4452" i="1"/>
  <c r="G4451" i="1"/>
  <c r="F4451" i="1"/>
  <c r="G4450" i="1"/>
  <c r="F4450" i="1"/>
  <c r="G4449" i="1"/>
  <c r="F4449" i="1"/>
  <c r="G4448" i="1"/>
  <c r="F4448" i="1"/>
  <c r="G4447" i="1"/>
  <c r="F4447" i="1"/>
  <c r="G4446" i="1"/>
  <c r="F4446" i="1"/>
  <c r="G4445" i="1"/>
  <c r="F4445" i="1"/>
  <c r="G4444" i="1"/>
  <c r="F4444" i="1"/>
  <c r="G4443" i="1"/>
  <c r="F4443" i="1"/>
  <c r="G4442" i="1"/>
  <c r="F4442" i="1"/>
  <c r="G4441" i="1"/>
  <c r="F4441" i="1"/>
  <c r="G4440" i="1"/>
  <c r="F4440" i="1"/>
  <c r="G4439" i="1"/>
  <c r="F4439" i="1"/>
  <c r="G4438" i="1"/>
  <c r="F4438" i="1"/>
  <c r="G4437" i="1"/>
  <c r="F4437" i="1"/>
  <c r="G4436" i="1"/>
  <c r="F4436" i="1"/>
  <c r="G4435" i="1"/>
  <c r="F4435" i="1"/>
  <c r="G4434" i="1"/>
  <c r="F4434" i="1"/>
  <c r="G4433" i="1"/>
  <c r="F4433" i="1"/>
  <c r="G4432" i="1"/>
  <c r="F4432" i="1"/>
  <c r="G4431" i="1"/>
  <c r="F4431" i="1"/>
  <c r="G4430" i="1"/>
  <c r="F4430" i="1"/>
  <c r="G4429" i="1"/>
  <c r="F4429" i="1"/>
  <c r="G4428" i="1"/>
  <c r="F4428" i="1"/>
  <c r="G4427" i="1"/>
  <c r="F4427" i="1"/>
  <c r="G4426" i="1"/>
  <c r="F4426" i="1"/>
  <c r="G4425" i="1"/>
  <c r="F4425" i="1"/>
  <c r="G4424" i="1"/>
  <c r="F4424" i="1"/>
  <c r="G4423" i="1"/>
  <c r="F4423" i="1"/>
  <c r="G4422" i="1"/>
  <c r="F4422" i="1"/>
  <c r="G4421" i="1"/>
  <c r="F4421" i="1"/>
  <c r="G4420" i="1"/>
  <c r="F4420" i="1"/>
  <c r="G4419" i="1"/>
  <c r="F4419" i="1"/>
  <c r="G4418" i="1"/>
  <c r="F4418" i="1"/>
  <c r="G4417" i="1"/>
  <c r="F4417" i="1"/>
  <c r="G4416" i="1"/>
  <c r="F4416" i="1"/>
  <c r="G4415" i="1"/>
  <c r="F4415" i="1"/>
  <c r="G4414" i="1"/>
  <c r="F4414" i="1"/>
  <c r="G4413" i="1"/>
  <c r="F4413" i="1"/>
  <c r="G4412" i="1"/>
  <c r="F4412" i="1"/>
  <c r="G4411" i="1"/>
  <c r="F4411" i="1"/>
  <c r="G4410" i="1"/>
  <c r="F4410" i="1"/>
  <c r="G4409" i="1"/>
  <c r="F4409" i="1"/>
  <c r="G4408" i="1"/>
  <c r="F4408" i="1"/>
  <c r="G4407" i="1"/>
  <c r="F4407" i="1"/>
  <c r="G4406" i="1"/>
  <c r="F4406" i="1"/>
  <c r="G4405" i="1"/>
  <c r="F4405" i="1"/>
  <c r="G4404" i="1"/>
  <c r="F4404" i="1"/>
  <c r="G4403" i="1"/>
  <c r="F4403" i="1"/>
  <c r="G4402" i="1"/>
  <c r="F4402" i="1"/>
  <c r="G4401" i="1"/>
  <c r="F4401" i="1"/>
  <c r="G4400" i="1"/>
  <c r="F4400" i="1"/>
  <c r="G4399" i="1"/>
  <c r="F4399" i="1"/>
  <c r="G4398" i="1"/>
  <c r="F4398" i="1"/>
  <c r="G4397" i="1"/>
  <c r="F4397" i="1"/>
  <c r="G4396" i="1"/>
  <c r="F4396" i="1"/>
  <c r="G4395" i="1"/>
  <c r="F4395" i="1"/>
  <c r="G4394" i="1"/>
  <c r="F4394" i="1"/>
  <c r="G4393" i="1"/>
  <c r="F4393" i="1"/>
  <c r="G4392" i="1"/>
  <c r="F4392" i="1"/>
  <c r="G4391" i="1"/>
  <c r="F4391" i="1"/>
  <c r="G4390" i="1"/>
  <c r="F4390" i="1"/>
  <c r="G4389" i="1"/>
  <c r="F4389" i="1"/>
  <c r="G4388" i="1"/>
  <c r="F4388" i="1"/>
  <c r="G4387" i="1"/>
  <c r="F4387" i="1"/>
  <c r="G4386" i="1"/>
  <c r="F4386" i="1"/>
  <c r="G4385" i="1"/>
  <c r="F4385" i="1"/>
  <c r="G4384" i="1"/>
  <c r="F4384" i="1"/>
  <c r="G4383" i="1"/>
  <c r="F4383" i="1"/>
  <c r="G4382" i="1"/>
  <c r="F4382" i="1"/>
  <c r="G4381" i="1"/>
  <c r="F4381" i="1"/>
  <c r="G4380" i="1"/>
  <c r="F4380" i="1"/>
  <c r="G4379" i="1"/>
  <c r="F4379" i="1"/>
  <c r="G4378" i="1"/>
  <c r="F4378" i="1"/>
  <c r="G4377" i="1"/>
  <c r="F4377" i="1"/>
  <c r="G4376" i="1"/>
  <c r="F4376" i="1"/>
  <c r="G4375" i="1"/>
  <c r="F4375" i="1"/>
  <c r="G4374" i="1"/>
  <c r="F4374" i="1"/>
  <c r="G4373" i="1"/>
  <c r="F4373" i="1"/>
  <c r="G4372" i="1"/>
  <c r="F4372" i="1"/>
  <c r="G4371" i="1"/>
  <c r="F4371" i="1"/>
  <c r="G4370" i="1"/>
  <c r="F4370" i="1"/>
  <c r="G4369" i="1"/>
  <c r="F4369" i="1"/>
  <c r="G4368" i="1"/>
  <c r="F4368" i="1"/>
  <c r="G4367" i="1"/>
  <c r="F4367" i="1"/>
  <c r="G4366" i="1"/>
  <c r="F4366" i="1"/>
  <c r="G4365" i="1"/>
  <c r="F4365" i="1"/>
  <c r="G4364" i="1"/>
  <c r="F4364" i="1"/>
  <c r="G4363" i="1"/>
  <c r="F4363" i="1"/>
  <c r="G4362" i="1"/>
  <c r="F4362" i="1"/>
  <c r="G4361" i="1"/>
  <c r="F4361" i="1"/>
  <c r="G4360" i="1"/>
  <c r="F4360" i="1"/>
  <c r="G4359" i="1"/>
  <c r="F4359" i="1"/>
  <c r="G4358" i="1"/>
  <c r="F4358" i="1"/>
  <c r="G4357" i="1"/>
  <c r="F4357" i="1"/>
  <c r="G4356" i="1"/>
  <c r="F4356" i="1"/>
  <c r="G4355" i="1"/>
  <c r="F4355" i="1"/>
  <c r="G4354" i="1"/>
  <c r="F4354" i="1"/>
  <c r="G4353" i="1"/>
  <c r="F4353" i="1"/>
  <c r="G4352" i="1"/>
  <c r="F4352" i="1"/>
  <c r="G4351" i="1"/>
  <c r="F4351" i="1"/>
  <c r="G4350" i="1"/>
  <c r="F4350" i="1"/>
  <c r="G4349" i="1"/>
  <c r="F4349" i="1"/>
  <c r="G4348" i="1"/>
  <c r="F4348" i="1"/>
  <c r="G4347" i="1"/>
  <c r="F4347" i="1"/>
  <c r="G4346" i="1"/>
  <c r="F4346" i="1"/>
  <c r="G4345" i="1"/>
  <c r="F4345" i="1"/>
  <c r="G4344" i="1"/>
  <c r="F4344" i="1"/>
  <c r="G4343" i="1"/>
  <c r="F4343" i="1"/>
  <c r="G4342" i="1"/>
  <c r="F4342" i="1"/>
  <c r="G4341" i="1"/>
  <c r="F4341" i="1"/>
  <c r="G4340" i="1"/>
  <c r="F4340" i="1"/>
  <c r="G4339" i="1"/>
  <c r="F4339" i="1"/>
  <c r="G4338" i="1"/>
  <c r="F4338" i="1"/>
  <c r="G4337" i="1"/>
  <c r="F4337" i="1"/>
  <c r="G4336" i="1"/>
  <c r="F4336" i="1"/>
  <c r="G4335" i="1"/>
  <c r="F4335" i="1"/>
  <c r="G4334" i="1"/>
  <c r="F4334" i="1"/>
  <c r="G4333" i="1"/>
  <c r="F4333" i="1"/>
  <c r="G4332" i="1"/>
  <c r="F4332" i="1"/>
  <c r="G4331" i="1"/>
  <c r="F4331" i="1"/>
  <c r="G4330" i="1"/>
  <c r="F4330" i="1"/>
  <c r="G4329" i="1"/>
  <c r="F4329" i="1"/>
  <c r="G4328" i="1"/>
  <c r="F4328" i="1"/>
  <c r="G4327" i="1"/>
  <c r="F4327" i="1"/>
  <c r="G4326" i="1"/>
  <c r="F4326" i="1"/>
  <c r="G4325" i="1"/>
  <c r="F4325" i="1"/>
  <c r="G4324" i="1"/>
  <c r="F4324" i="1"/>
  <c r="G4323" i="1"/>
  <c r="F4323" i="1"/>
  <c r="G4322" i="1"/>
  <c r="F4322" i="1"/>
  <c r="G4321" i="1"/>
  <c r="F4321" i="1"/>
  <c r="G4320" i="1"/>
  <c r="F4320" i="1"/>
  <c r="G4319" i="1"/>
  <c r="F4319" i="1"/>
  <c r="G4318" i="1"/>
  <c r="F4318" i="1"/>
  <c r="G4317" i="1"/>
  <c r="F4317" i="1"/>
  <c r="G4316" i="1"/>
  <c r="F4316" i="1"/>
  <c r="G4315" i="1"/>
  <c r="F4315" i="1"/>
  <c r="G4314" i="1"/>
  <c r="F4314" i="1"/>
  <c r="G4313" i="1"/>
  <c r="F4313" i="1"/>
  <c r="G4312" i="1"/>
  <c r="F4312" i="1"/>
  <c r="G4311" i="1"/>
  <c r="F4311" i="1"/>
  <c r="G4310" i="1"/>
  <c r="F4310" i="1"/>
  <c r="G4309" i="1"/>
  <c r="F4309" i="1"/>
  <c r="G4308" i="1"/>
  <c r="F4308" i="1"/>
  <c r="G4307" i="1"/>
  <c r="F4307" i="1"/>
  <c r="G4306" i="1"/>
  <c r="F4306" i="1"/>
  <c r="G4305" i="1"/>
  <c r="F4305" i="1"/>
  <c r="G4304" i="1"/>
  <c r="F4304" i="1"/>
  <c r="G4303" i="1"/>
  <c r="F4303" i="1"/>
  <c r="G4302" i="1"/>
  <c r="F4302" i="1"/>
  <c r="G4301" i="1"/>
  <c r="F4301" i="1"/>
  <c r="G4300" i="1"/>
  <c r="F4300" i="1"/>
  <c r="G4299" i="1"/>
  <c r="F4299" i="1"/>
  <c r="G4298" i="1"/>
  <c r="F4298" i="1"/>
  <c r="G4297" i="1"/>
  <c r="F4297" i="1"/>
  <c r="G4296" i="1"/>
  <c r="F4296" i="1"/>
  <c r="G4295" i="1"/>
  <c r="F4295" i="1"/>
  <c r="G4294" i="1"/>
  <c r="F4294" i="1"/>
  <c r="G4293" i="1"/>
  <c r="F4293" i="1"/>
  <c r="G4292" i="1"/>
  <c r="F4292" i="1"/>
  <c r="G4291" i="1"/>
  <c r="F4291" i="1"/>
  <c r="G4290" i="1"/>
  <c r="F4290" i="1"/>
  <c r="G4289" i="1"/>
  <c r="F4289" i="1"/>
  <c r="G4288" i="1"/>
  <c r="F4288" i="1"/>
  <c r="G4287" i="1"/>
  <c r="F4287" i="1"/>
  <c r="G4286" i="1"/>
  <c r="F4286" i="1"/>
  <c r="G4285" i="1"/>
  <c r="F4285" i="1"/>
  <c r="G4284" i="1"/>
  <c r="F4284" i="1"/>
  <c r="G4283" i="1"/>
  <c r="F4283" i="1"/>
  <c r="G4282" i="1"/>
  <c r="F4282" i="1"/>
  <c r="G4281" i="1"/>
  <c r="F4281" i="1"/>
  <c r="G4280" i="1"/>
  <c r="F4280" i="1"/>
  <c r="G4279" i="1"/>
  <c r="F4279" i="1"/>
  <c r="G4278" i="1"/>
  <c r="F4278" i="1"/>
  <c r="G4277" i="1"/>
  <c r="F4277" i="1"/>
  <c r="G4276" i="1"/>
  <c r="F4276" i="1"/>
  <c r="G4275" i="1"/>
  <c r="F4275" i="1"/>
  <c r="G4274" i="1"/>
  <c r="F4274" i="1"/>
  <c r="G4273" i="1"/>
  <c r="F4273" i="1"/>
  <c r="G4272" i="1"/>
  <c r="F4272" i="1"/>
  <c r="G4271" i="1"/>
  <c r="F4271" i="1"/>
  <c r="G4270" i="1"/>
  <c r="F4270" i="1"/>
  <c r="G4269" i="1"/>
  <c r="F4269" i="1"/>
  <c r="G4268" i="1"/>
  <c r="F4268" i="1"/>
  <c r="G4267" i="1"/>
  <c r="F4267" i="1"/>
  <c r="G4266" i="1"/>
  <c r="F4266" i="1"/>
  <c r="G4265" i="1"/>
  <c r="F4265" i="1"/>
  <c r="G4264" i="1"/>
  <c r="F4264" i="1"/>
  <c r="G4263" i="1"/>
  <c r="F4263" i="1"/>
  <c r="G4262" i="1"/>
  <c r="F4262" i="1"/>
  <c r="G4261" i="1"/>
  <c r="F4261" i="1"/>
  <c r="G4260" i="1"/>
  <c r="F4260" i="1"/>
  <c r="G4259" i="1"/>
  <c r="F4259" i="1"/>
  <c r="G4258" i="1"/>
  <c r="F4258" i="1"/>
  <c r="G4257" i="1"/>
  <c r="F4257" i="1"/>
  <c r="G4256" i="1"/>
  <c r="F4256" i="1"/>
  <c r="G4255" i="1"/>
  <c r="F4255" i="1"/>
  <c r="G4254" i="1"/>
  <c r="F4254" i="1"/>
  <c r="G4253" i="1"/>
  <c r="F4253" i="1"/>
  <c r="G4252" i="1"/>
  <c r="F4252" i="1"/>
  <c r="G4251" i="1"/>
  <c r="F4251" i="1"/>
  <c r="G4250" i="1"/>
  <c r="F4250" i="1"/>
  <c r="G4249" i="1"/>
  <c r="F4249" i="1"/>
  <c r="G4248" i="1"/>
  <c r="F4248" i="1"/>
  <c r="G4247" i="1"/>
  <c r="F4247" i="1"/>
  <c r="G4246" i="1"/>
  <c r="F4246" i="1"/>
  <c r="G4245" i="1"/>
  <c r="F4245" i="1"/>
  <c r="G4244" i="1"/>
  <c r="F4244" i="1"/>
  <c r="G4243" i="1"/>
  <c r="F4243" i="1"/>
  <c r="G4242" i="1"/>
  <c r="F4242" i="1"/>
  <c r="G4241" i="1"/>
  <c r="F4241" i="1"/>
  <c r="G4240" i="1"/>
  <c r="F4240" i="1"/>
  <c r="G4239" i="1"/>
  <c r="F4239" i="1"/>
  <c r="G4238" i="1"/>
  <c r="F4238" i="1"/>
  <c r="G4237" i="1"/>
  <c r="F4237" i="1"/>
  <c r="G4236" i="1"/>
  <c r="F4236" i="1"/>
  <c r="G4235" i="1"/>
  <c r="F4235" i="1"/>
  <c r="G4234" i="1"/>
  <c r="F4234" i="1"/>
  <c r="G4233" i="1"/>
  <c r="F4233" i="1"/>
  <c r="G4232" i="1"/>
  <c r="F4232" i="1"/>
  <c r="G4231" i="1"/>
  <c r="F4231" i="1"/>
  <c r="G4230" i="1"/>
  <c r="F4230" i="1"/>
  <c r="G4229" i="1"/>
  <c r="F4229" i="1"/>
  <c r="G4228" i="1"/>
  <c r="F4228" i="1"/>
  <c r="G4227" i="1"/>
  <c r="F4227" i="1"/>
  <c r="G4226" i="1"/>
  <c r="F4226" i="1"/>
  <c r="G4225" i="1"/>
  <c r="F4225" i="1"/>
  <c r="G4224" i="1"/>
  <c r="F4224" i="1"/>
  <c r="G4223" i="1"/>
  <c r="F4223" i="1"/>
  <c r="G4222" i="1"/>
  <c r="F4222" i="1"/>
  <c r="G4221" i="1"/>
  <c r="F4221" i="1"/>
  <c r="G4220" i="1"/>
  <c r="F4220" i="1"/>
  <c r="G4219" i="1"/>
  <c r="F4219" i="1"/>
  <c r="G4218" i="1"/>
  <c r="F4218" i="1"/>
  <c r="G4217" i="1"/>
  <c r="F4217" i="1"/>
  <c r="G4216" i="1"/>
  <c r="F4216" i="1"/>
  <c r="G4215" i="1"/>
  <c r="F4215" i="1"/>
  <c r="G4214" i="1"/>
  <c r="F4214" i="1"/>
  <c r="G4213" i="1"/>
  <c r="F4213" i="1"/>
  <c r="G4212" i="1"/>
  <c r="F4212" i="1"/>
  <c r="G4211" i="1"/>
  <c r="F4211" i="1"/>
  <c r="G4210" i="1"/>
  <c r="F4210" i="1"/>
  <c r="G4209" i="1"/>
  <c r="F4209" i="1"/>
  <c r="G4208" i="1"/>
  <c r="F4208" i="1"/>
  <c r="G4207" i="1"/>
  <c r="F4207" i="1"/>
  <c r="G4206" i="1"/>
  <c r="F4206" i="1"/>
  <c r="G4205" i="1"/>
  <c r="F4205" i="1"/>
  <c r="G4204" i="1"/>
  <c r="F4204" i="1"/>
  <c r="G4203" i="1"/>
  <c r="F4203" i="1"/>
  <c r="G4202" i="1"/>
  <c r="F4202" i="1"/>
  <c r="G4201" i="1"/>
  <c r="F4201" i="1"/>
  <c r="G4200" i="1"/>
  <c r="F4200" i="1"/>
  <c r="G4199" i="1"/>
  <c r="F4199" i="1"/>
  <c r="G4198" i="1"/>
  <c r="F4198" i="1"/>
  <c r="G4197" i="1"/>
  <c r="F4197" i="1"/>
  <c r="G4196" i="1"/>
  <c r="F4196" i="1"/>
  <c r="G4195" i="1"/>
  <c r="F4195" i="1"/>
  <c r="G4194" i="1"/>
  <c r="F4194" i="1"/>
  <c r="G4193" i="1"/>
  <c r="F4193" i="1"/>
  <c r="G4192" i="1"/>
  <c r="F4192" i="1"/>
  <c r="G4191" i="1"/>
  <c r="F4191" i="1"/>
  <c r="G4190" i="1"/>
  <c r="F4190" i="1"/>
  <c r="G4189" i="1"/>
  <c r="F4189" i="1"/>
  <c r="G4188" i="1"/>
  <c r="F4188" i="1"/>
  <c r="G4187" i="1"/>
  <c r="F4187" i="1"/>
  <c r="G4186" i="1"/>
  <c r="F4186" i="1"/>
  <c r="G4185" i="1"/>
  <c r="F4185" i="1"/>
  <c r="G4184" i="1"/>
  <c r="F4184" i="1"/>
  <c r="G4183" i="1"/>
  <c r="F4183" i="1"/>
  <c r="G4182" i="1"/>
  <c r="F4182" i="1"/>
  <c r="G4181" i="1"/>
  <c r="F4181" i="1"/>
  <c r="G4180" i="1"/>
  <c r="F4180" i="1"/>
  <c r="G4179" i="1"/>
  <c r="F4179" i="1"/>
  <c r="G4178" i="1"/>
  <c r="F4178" i="1"/>
  <c r="G4177" i="1"/>
  <c r="F4177" i="1"/>
  <c r="G4176" i="1"/>
  <c r="F4176" i="1"/>
  <c r="G4175" i="1"/>
  <c r="F4175" i="1"/>
  <c r="G4174" i="1"/>
  <c r="F4174" i="1"/>
  <c r="G4173" i="1"/>
  <c r="F4173" i="1"/>
  <c r="G4172" i="1"/>
  <c r="F4172" i="1"/>
  <c r="G4171" i="1"/>
  <c r="F4171" i="1"/>
  <c r="G4170" i="1"/>
  <c r="F4170" i="1"/>
  <c r="G4169" i="1"/>
  <c r="F4169" i="1"/>
  <c r="G4168" i="1"/>
  <c r="F4168" i="1"/>
  <c r="G4167" i="1"/>
  <c r="F4167" i="1"/>
  <c r="G4166" i="1"/>
  <c r="F4166" i="1"/>
  <c r="G4165" i="1"/>
  <c r="F4165" i="1"/>
  <c r="G4164" i="1"/>
  <c r="F4164" i="1"/>
  <c r="G4163" i="1"/>
  <c r="F4163" i="1"/>
  <c r="G4162" i="1"/>
  <c r="F4162" i="1"/>
  <c r="G4161" i="1"/>
  <c r="F4161" i="1"/>
  <c r="G4160" i="1"/>
  <c r="F4160" i="1"/>
  <c r="G4159" i="1"/>
  <c r="F4159" i="1"/>
  <c r="G4158" i="1"/>
  <c r="F4158" i="1"/>
  <c r="G4157" i="1"/>
  <c r="F4157" i="1"/>
  <c r="G4156" i="1"/>
  <c r="F4156" i="1"/>
  <c r="G4155" i="1"/>
  <c r="F4155" i="1"/>
  <c r="G4154" i="1"/>
  <c r="F4154" i="1"/>
  <c r="G4153" i="1"/>
  <c r="F4153" i="1"/>
  <c r="G4152" i="1"/>
  <c r="F4152" i="1"/>
  <c r="G4151" i="1"/>
  <c r="F4151" i="1"/>
  <c r="G4150" i="1"/>
  <c r="F4150" i="1"/>
  <c r="G4149" i="1"/>
  <c r="F4149" i="1"/>
  <c r="G4148" i="1"/>
  <c r="F4148" i="1"/>
  <c r="G4147" i="1"/>
  <c r="F4147" i="1"/>
  <c r="G4146" i="1"/>
  <c r="F4146" i="1"/>
  <c r="G4145" i="1"/>
  <c r="F4145" i="1"/>
  <c r="G4144" i="1"/>
  <c r="F4144" i="1"/>
  <c r="G4143" i="1"/>
  <c r="F4143" i="1"/>
  <c r="G4142" i="1"/>
  <c r="F4142" i="1"/>
  <c r="G4141" i="1"/>
  <c r="F4141" i="1"/>
  <c r="G4140" i="1"/>
  <c r="F4140" i="1"/>
  <c r="G4139" i="1"/>
  <c r="F4139" i="1"/>
  <c r="G4138" i="1"/>
  <c r="F4138" i="1"/>
  <c r="G4137" i="1"/>
  <c r="F4137" i="1"/>
  <c r="G4136" i="1"/>
  <c r="F4136" i="1"/>
  <c r="G4135" i="1"/>
  <c r="F4135" i="1"/>
  <c r="G4134" i="1"/>
  <c r="F4134" i="1"/>
  <c r="G4133" i="1"/>
  <c r="F4133" i="1"/>
  <c r="G4132" i="1"/>
  <c r="F4132" i="1"/>
  <c r="G4131" i="1"/>
  <c r="F4131" i="1"/>
  <c r="G4130" i="1"/>
  <c r="F4130" i="1"/>
  <c r="G4129" i="1"/>
  <c r="F4129" i="1"/>
  <c r="G4128" i="1"/>
  <c r="F4128" i="1"/>
  <c r="G4127" i="1"/>
  <c r="F4127" i="1"/>
  <c r="G4126" i="1"/>
  <c r="F4126" i="1"/>
  <c r="G4125" i="1"/>
  <c r="F4125" i="1"/>
  <c r="G4124" i="1"/>
  <c r="F4124" i="1"/>
  <c r="G4123" i="1"/>
  <c r="F4123" i="1"/>
  <c r="G4122" i="1"/>
  <c r="F4122" i="1"/>
  <c r="G4121" i="1"/>
  <c r="F4121" i="1"/>
  <c r="G4120" i="1"/>
  <c r="F4120" i="1"/>
  <c r="G4119" i="1"/>
  <c r="F4119" i="1"/>
  <c r="G4118" i="1"/>
  <c r="F4118" i="1"/>
  <c r="G4117" i="1"/>
  <c r="F4117" i="1"/>
  <c r="G4116" i="1"/>
  <c r="F4116" i="1"/>
  <c r="G4115" i="1"/>
  <c r="F4115" i="1"/>
  <c r="G4114" i="1"/>
  <c r="F4114" i="1"/>
  <c r="G4113" i="1"/>
  <c r="F4113" i="1"/>
  <c r="G4112" i="1"/>
  <c r="F4112" i="1"/>
  <c r="G4111" i="1"/>
  <c r="F4111" i="1"/>
  <c r="G4110" i="1"/>
  <c r="F4110" i="1"/>
  <c r="G4109" i="1"/>
  <c r="F4109" i="1"/>
  <c r="G4108" i="1"/>
  <c r="F4108" i="1"/>
  <c r="G4107" i="1"/>
  <c r="F4107" i="1"/>
  <c r="G4106" i="1"/>
  <c r="F4106" i="1"/>
  <c r="G4105" i="1"/>
  <c r="F4105" i="1"/>
  <c r="G4104" i="1"/>
  <c r="F4104" i="1"/>
  <c r="G4103" i="1"/>
  <c r="F4103" i="1"/>
  <c r="G4102" i="1"/>
  <c r="F4102" i="1"/>
  <c r="G4101" i="1"/>
  <c r="F4101" i="1"/>
  <c r="G4100" i="1"/>
  <c r="F4100" i="1"/>
  <c r="G4099" i="1"/>
  <c r="F4099" i="1"/>
  <c r="G4098" i="1"/>
  <c r="F4098" i="1"/>
  <c r="G4097" i="1"/>
  <c r="F4097" i="1"/>
  <c r="G4096" i="1"/>
  <c r="F4096" i="1"/>
  <c r="G4095" i="1"/>
  <c r="F4095" i="1"/>
  <c r="G4094" i="1"/>
  <c r="F4094" i="1"/>
  <c r="G4093" i="1"/>
  <c r="F4093" i="1"/>
  <c r="G4092" i="1"/>
  <c r="F4092" i="1"/>
  <c r="G4091" i="1"/>
  <c r="F4091" i="1"/>
  <c r="G4090" i="1"/>
  <c r="F4090" i="1"/>
  <c r="G4089" i="1"/>
  <c r="F4089" i="1"/>
  <c r="G4088" i="1"/>
  <c r="F4088" i="1"/>
  <c r="G4087" i="1"/>
  <c r="F4087" i="1"/>
  <c r="G4086" i="1"/>
  <c r="F4086" i="1"/>
  <c r="G4085" i="1"/>
  <c r="F4085" i="1"/>
  <c r="G4084" i="1"/>
  <c r="F4084" i="1"/>
  <c r="G4083" i="1"/>
  <c r="F4083" i="1"/>
  <c r="G4082" i="1"/>
  <c r="F4082" i="1"/>
  <c r="G4081" i="1"/>
  <c r="F4081" i="1"/>
  <c r="G4080" i="1"/>
  <c r="F4080" i="1"/>
  <c r="G4079" i="1"/>
  <c r="F4079" i="1"/>
  <c r="G4078" i="1"/>
  <c r="F4078" i="1"/>
  <c r="G4077" i="1"/>
  <c r="F4077" i="1"/>
  <c r="G4076" i="1"/>
  <c r="F4076" i="1"/>
  <c r="G4075" i="1"/>
  <c r="F4075" i="1"/>
  <c r="G4074" i="1"/>
  <c r="F4074" i="1"/>
  <c r="G4073" i="1"/>
  <c r="F4073" i="1"/>
  <c r="G4072" i="1"/>
  <c r="F4072" i="1"/>
  <c r="G4071" i="1"/>
  <c r="F4071" i="1"/>
  <c r="G4070" i="1"/>
  <c r="F4070" i="1"/>
  <c r="G4069" i="1"/>
  <c r="F4069" i="1"/>
  <c r="G4068" i="1"/>
  <c r="F4068" i="1"/>
  <c r="G4067" i="1"/>
  <c r="F4067" i="1"/>
  <c r="G4066" i="1"/>
  <c r="F4066" i="1"/>
  <c r="G4065" i="1"/>
  <c r="F4065" i="1"/>
  <c r="G4064" i="1"/>
  <c r="F4064" i="1"/>
  <c r="G4063" i="1"/>
  <c r="F4063" i="1"/>
  <c r="G4062" i="1"/>
  <c r="F4062" i="1"/>
  <c r="G4061" i="1"/>
  <c r="F4061" i="1"/>
  <c r="G4060" i="1"/>
  <c r="F4060" i="1"/>
  <c r="G4059" i="1"/>
  <c r="F4059" i="1"/>
  <c r="G4058" i="1"/>
  <c r="F4058" i="1"/>
  <c r="G4057" i="1"/>
  <c r="F4057" i="1"/>
  <c r="G4056" i="1"/>
  <c r="F4056" i="1"/>
  <c r="G4055" i="1"/>
  <c r="F4055" i="1"/>
  <c r="G4054" i="1"/>
  <c r="F4054" i="1"/>
  <c r="G4053" i="1"/>
  <c r="F4053" i="1"/>
  <c r="G4052" i="1"/>
  <c r="F4052" i="1"/>
  <c r="G4051" i="1"/>
  <c r="F4051" i="1"/>
  <c r="G4050" i="1"/>
  <c r="F4050" i="1"/>
  <c r="G4049" i="1"/>
  <c r="F4049" i="1"/>
  <c r="G4048" i="1"/>
  <c r="F4048" i="1"/>
  <c r="G4047" i="1"/>
  <c r="F4047" i="1"/>
  <c r="G4046" i="1"/>
  <c r="F4046" i="1"/>
  <c r="G4045" i="1"/>
  <c r="F4045" i="1"/>
  <c r="G4044" i="1"/>
  <c r="F4044" i="1"/>
  <c r="G4043" i="1"/>
  <c r="F4043" i="1"/>
  <c r="G4042" i="1"/>
  <c r="F4042" i="1"/>
  <c r="G4041" i="1"/>
  <c r="F4041" i="1"/>
  <c r="G4040" i="1"/>
  <c r="F4040" i="1"/>
  <c r="G4039" i="1"/>
  <c r="F4039" i="1"/>
  <c r="G4038" i="1"/>
  <c r="F4038" i="1"/>
  <c r="G4037" i="1"/>
  <c r="F4037" i="1"/>
  <c r="G4036" i="1"/>
  <c r="F4036" i="1"/>
  <c r="G4035" i="1"/>
  <c r="F4035" i="1"/>
  <c r="G4034" i="1"/>
  <c r="F4034" i="1"/>
  <c r="G4033" i="1"/>
  <c r="F4033" i="1"/>
  <c r="G4032" i="1"/>
  <c r="F4032" i="1"/>
  <c r="G4031" i="1"/>
  <c r="F4031" i="1"/>
  <c r="G4030" i="1"/>
  <c r="F4030" i="1"/>
  <c r="G4029" i="1"/>
  <c r="F4029" i="1"/>
  <c r="G4028" i="1"/>
  <c r="F4028" i="1"/>
  <c r="G4027" i="1"/>
  <c r="F4027" i="1"/>
  <c r="G4026" i="1"/>
  <c r="F4026" i="1"/>
  <c r="G4025" i="1"/>
  <c r="F4025" i="1"/>
  <c r="G4024" i="1"/>
  <c r="F4024" i="1"/>
  <c r="G4023" i="1"/>
  <c r="F4023" i="1"/>
  <c r="G4022" i="1"/>
  <c r="F4022" i="1"/>
  <c r="G4021" i="1"/>
  <c r="F4021" i="1"/>
  <c r="G4020" i="1"/>
  <c r="F4020" i="1"/>
  <c r="G4019" i="1"/>
  <c r="F4019" i="1"/>
  <c r="G4018" i="1"/>
  <c r="F4018" i="1"/>
  <c r="G4017" i="1"/>
  <c r="F4017" i="1"/>
  <c r="G4016" i="1"/>
  <c r="F4016" i="1"/>
  <c r="G4015" i="1"/>
  <c r="F4015" i="1"/>
  <c r="G4014" i="1"/>
  <c r="F4014" i="1"/>
  <c r="G4013" i="1"/>
  <c r="F4013" i="1"/>
  <c r="G4012" i="1"/>
  <c r="F4012" i="1"/>
  <c r="G4011" i="1"/>
  <c r="F4011" i="1"/>
  <c r="G4010" i="1"/>
  <c r="F4010" i="1"/>
  <c r="G4009" i="1"/>
  <c r="F4009" i="1"/>
  <c r="G4008" i="1"/>
  <c r="F4008" i="1"/>
  <c r="G4007" i="1"/>
  <c r="F4007" i="1"/>
  <c r="G4006" i="1"/>
  <c r="F4006" i="1"/>
  <c r="G4005" i="1"/>
  <c r="F4005" i="1"/>
  <c r="G4004" i="1"/>
  <c r="F4004" i="1"/>
  <c r="G4003" i="1"/>
  <c r="F4003" i="1"/>
  <c r="G4002" i="1"/>
  <c r="F4002" i="1"/>
  <c r="G4001" i="1"/>
  <c r="F4001" i="1"/>
  <c r="G4000" i="1"/>
  <c r="F4000" i="1"/>
  <c r="G3999" i="1"/>
  <c r="F3999" i="1"/>
  <c r="G3998" i="1"/>
  <c r="F3998" i="1"/>
  <c r="G3997" i="1"/>
  <c r="F3997" i="1"/>
  <c r="G3996" i="1"/>
  <c r="F3996" i="1"/>
  <c r="G3995" i="1"/>
  <c r="F3995" i="1"/>
  <c r="G3994" i="1"/>
  <c r="F3994" i="1"/>
  <c r="G3993" i="1"/>
  <c r="F3993" i="1"/>
  <c r="G3992" i="1"/>
  <c r="F3992" i="1"/>
  <c r="G3991" i="1"/>
  <c r="F3991" i="1"/>
  <c r="G3990" i="1"/>
  <c r="F3990" i="1"/>
  <c r="G3989" i="1"/>
  <c r="F3989" i="1"/>
  <c r="G3988" i="1"/>
  <c r="F3988" i="1"/>
  <c r="G3987" i="1"/>
  <c r="F3987" i="1"/>
  <c r="G3986" i="1"/>
  <c r="F3986" i="1"/>
  <c r="G3985" i="1"/>
  <c r="F3985" i="1"/>
  <c r="G3984" i="1"/>
  <c r="F3984" i="1"/>
  <c r="G3983" i="1"/>
  <c r="F3983" i="1"/>
  <c r="G3982" i="1"/>
  <c r="F3982" i="1"/>
  <c r="G3981" i="1"/>
  <c r="F3981" i="1"/>
  <c r="G3980" i="1"/>
  <c r="F3980" i="1"/>
  <c r="G3979" i="1"/>
  <c r="F3979" i="1"/>
  <c r="G3978" i="1"/>
  <c r="F3978" i="1"/>
  <c r="G3977" i="1"/>
  <c r="F3977" i="1"/>
  <c r="G3976" i="1"/>
  <c r="F3976" i="1"/>
  <c r="G3975" i="1"/>
  <c r="F3975" i="1"/>
  <c r="G3974" i="1"/>
  <c r="F3974" i="1"/>
  <c r="G3973" i="1"/>
  <c r="F3973" i="1"/>
  <c r="G3972" i="1"/>
  <c r="F3972" i="1"/>
  <c r="G3971" i="1"/>
  <c r="F3971" i="1"/>
  <c r="G3970" i="1"/>
  <c r="F3970" i="1"/>
  <c r="G3969" i="1"/>
  <c r="F3969" i="1"/>
  <c r="G3968" i="1"/>
  <c r="F3968" i="1"/>
  <c r="G3967" i="1"/>
  <c r="F3967" i="1"/>
  <c r="G3966" i="1"/>
  <c r="F3966" i="1"/>
  <c r="G3965" i="1"/>
  <c r="F3965" i="1"/>
  <c r="G3964" i="1"/>
  <c r="F3964" i="1"/>
  <c r="G3963" i="1"/>
  <c r="F3963" i="1"/>
  <c r="G3962" i="1"/>
  <c r="F3962" i="1"/>
  <c r="G3961" i="1"/>
  <c r="F3961" i="1"/>
  <c r="G3960" i="1"/>
  <c r="F3960" i="1"/>
  <c r="G3959" i="1"/>
  <c r="F3959" i="1"/>
  <c r="G3958" i="1"/>
  <c r="F3958" i="1"/>
  <c r="G3957" i="1"/>
  <c r="F3957" i="1"/>
  <c r="G3956" i="1"/>
  <c r="F3956" i="1"/>
  <c r="G3955" i="1"/>
  <c r="F3955" i="1"/>
  <c r="G3954" i="1"/>
  <c r="F3954" i="1"/>
  <c r="G3953" i="1"/>
  <c r="F3953" i="1"/>
  <c r="G3952" i="1"/>
  <c r="F3952" i="1"/>
  <c r="G3951" i="1"/>
  <c r="F3951" i="1"/>
  <c r="G3950" i="1"/>
  <c r="F3950" i="1"/>
  <c r="G3949" i="1"/>
  <c r="F3949" i="1"/>
  <c r="G3948" i="1"/>
  <c r="F3948" i="1"/>
  <c r="G3947" i="1"/>
  <c r="F3947" i="1"/>
  <c r="G3946" i="1"/>
  <c r="F3946" i="1"/>
  <c r="G3945" i="1"/>
  <c r="F3945" i="1"/>
  <c r="G3944" i="1"/>
  <c r="F3944" i="1"/>
  <c r="G3943" i="1"/>
  <c r="F3943" i="1"/>
  <c r="G3942" i="1"/>
  <c r="F3942" i="1"/>
  <c r="G3941" i="1"/>
  <c r="F3941" i="1"/>
  <c r="G3940" i="1"/>
  <c r="F3940" i="1"/>
  <c r="G3939" i="1"/>
  <c r="F3939" i="1"/>
  <c r="G3938" i="1"/>
  <c r="F3938" i="1"/>
  <c r="G3937" i="1"/>
  <c r="F3937" i="1"/>
  <c r="G3936" i="1"/>
  <c r="F3936" i="1"/>
  <c r="G3935" i="1"/>
  <c r="F3935" i="1"/>
  <c r="G3934" i="1"/>
  <c r="F3934" i="1"/>
  <c r="G3933" i="1"/>
  <c r="F3933" i="1"/>
  <c r="G3932" i="1"/>
  <c r="F3932" i="1"/>
  <c r="G3931" i="1"/>
  <c r="F3931" i="1"/>
  <c r="G3930" i="1"/>
  <c r="F3930" i="1"/>
  <c r="G3929" i="1"/>
  <c r="F3929" i="1"/>
  <c r="G3928" i="1"/>
  <c r="F3928" i="1"/>
  <c r="G3927" i="1"/>
  <c r="F3927" i="1"/>
  <c r="G3926" i="1"/>
  <c r="F3926" i="1"/>
  <c r="G3925" i="1"/>
  <c r="F3925" i="1"/>
  <c r="G3924" i="1"/>
  <c r="F3924" i="1"/>
  <c r="G3923" i="1"/>
  <c r="F3923" i="1"/>
  <c r="G3922" i="1"/>
  <c r="F3922" i="1"/>
  <c r="G3921" i="1"/>
  <c r="F3921" i="1"/>
  <c r="G3920" i="1"/>
  <c r="F3920" i="1"/>
  <c r="G3919" i="1"/>
  <c r="F3919" i="1"/>
  <c r="G3918" i="1"/>
  <c r="F3918" i="1"/>
  <c r="G3917" i="1"/>
  <c r="F3917" i="1"/>
  <c r="G3916" i="1"/>
  <c r="F3916" i="1"/>
  <c r="G3915" i="1"/>
  <c r="F3915" i="1"/>
  <c r="G3914" i="1"/>
  <c r="F3914" i="1"/>
  <c r="G3913" i="1"/>
  <c r="F3913" i="1"/>
  <c r="G3912" i="1"/>
  <c r="F3912" i="1"/>
  <c r="G3911" i="1"/>
  <c r="F3911" i="1"/>
  <c r="G3910" i="1"/>
  <c r="F3910" i="1"/>
  <c r="G3909" i="1"/>
  <c r="F3909" i="1"/>
  <c r="G3908" i="1"/>
  <c r="F3908" i="1"/>
  <c r="G3907" i="1"/>
  <c r="F3907" i="1"/>
  <c r="G3906" i="1"/>
  <c r="F3906" i="1"/>
  <c r="G3905" i="1"/>
  <c r="F3905" i="1"/>
  <c r="G3904" i="1"/>
  <c r="F3904" i="1"/>
  <c r="G3903" i="1"/>
  <c r="F3903" i="1"/>
  <c r="G3902" i="1"/>
  <c r="F3902" i="1"/>
  <c r="G3901" i="1"/>
  <c r="F3901" i="1"/>
  <c r="G3900" i="1"/>
  <c r="F3900" i="1"/>
  <c r="G3899" i="1"/>
  <c r="F3899" i="1"/>
  <c r="G3898" i="1"/>
  <c r="F3898" i="1"/>
  <c r="G3897" i="1"/>
  <c r="F3897" i="1"/>
  <c r="G3896" i="1"/>
  <c r="F3896" i="1"/>
  <c r="G3895" i="1"/>
  <c r="F3895" i="1"/>
  <c r="G3894" i="1"/>
  <c r="F3894" i="1"/>
  <c r="G3893" i="1"/>
  <c r="F3893" i="1"/>
  <c r="G3892" i="1"/>
  <c r="F3892" i="1"/>
  <c r="G3891" i="1"/>
  <c r="F3891" i="1"/>
  <c r="G3890" i="1"/>
  <c r="F3890" i="1"/>
  <c r="G3889" i="1"/>
  <c r="F3889" i="1"/>
  <c r="G3888" i="1"/>
  <c r="F3888" i="1"/>
  <c r="G3887" i="1"/>
  <c r="F3887" i="1"/>
  <c r="G3886" i="1"/>
  <c r="F3886" i="1"/>
  <c r="G3885" i="1"/>
  <c r="F3885" i="1"/>
  <c r="G3884" i="1"/>
  <c r="F3884" i="1"/>
  <c r="G3883" i="1"/>
  <c r="F3883" i="1"/>
  <c r="G3882" i="1"/>
  <c r="F3882" i="1"/>
  <c r="G3881" i="1"/>
  <c r="F3881" i="1"/>
  <c r="G3880" i="1"/>
  <c r="F3880" i="1"/>
  <c r="G3879" i="1"/>
  <c r="F3879" i="1"/>
  <c r="G3878" i="1"/>
  <c r="F3878" i="1"/>
  <c r="G3877" i="1"/>
  <c r="F3877" i="1"/>
  <c r="G3876" i="1"/>
  <c r="F3876" i="1"/>
  <c r="G3875" i="1"/>
  <c r="F3875" i="1"/>
  <c r="G3874" i="1"/>
  <c r="F3874" i="1"/>
  <c r="G3873" i="1"/>
  <c r="F3873" i="1"/>
  <c r="G3872" i="1"/>
  <c r="F3872" i="1"/>
  <c r="G3871" i="1"/>
  <c r="F3871" i="1"/>
  <c r="G3870" i="1"/>
  <c r="F3870" i="1"/>
  <c r="G3869" i="1"/>
  <c r="F3869" i="1"/>
  <c r="G3868" i="1"/>
  <c r="F3868" i="1"/>
  <c r="G3867" i="1"/>
  <c r="F3867" i="1"/>
  <c r="G3866" i="1"/>
  <c r="F3866" i="1"/>
  <c r="G3865" i="1"/>
  <c r="F3865" i="1"/>
  <c r="G3864" i="1"/>
  <c r="F3864" i="1"/>
  <c r="G3863" i="1"/>
  <c r="F3863" i="1"/>
  <c r="G3862" i="1"/>
  <c r="F3862" i="1"/>
  <c r="G3861" i="1"/>
  <c r="F3861" i="1"/>
  <c r="G3860" i="1"/>
  <c r="F3860" i="1"/>
  <c r="G3859" i="1"/>
  <c r="F3859" i="1"/>
  <c r="G3858" i="1"/>
  <c r="F3858" i="1"/>
  <c r="G3857" i="1"/>
  <c r="F3857" i="1"/>
  <c r="G3856" i="1"/>
  <c r="F3856" i="1"/>
  <c r="G3855" i="1"/>
  <c r="F3855" i="1"/>
  <c r="G3854" i="1"/>
  <c r="F3854" i="1"/>
  <c r="G3853" i="1"/>
  <c r="F3853" i="1"/>
  <c r="G3852" i="1"/>
  <c r="F3852" i="1"/>
  <c r="G3851" i="1"/>
  <c r="F3851" i="1"/>
  <c r="G3850" i="1"/>
  <c r="F3850" i="1"/>
  <c r="G3849" i="1"/>
  <c r="F3849" i="1"/>
  <c r="G3848" i="1"/>
  <c r="F3848" i="1"/>
  <c r="G3847" i="1"/>
  <c r="F3847" i="1"/>
  <c r="G3846" i="1"/>
  <c r="F3846" i="1"/>
  <c r="G3845" i="1"/>
  <c r="F3845" i="1"/>
  <c r="G3844" i="1"/>
  <c r="F3844" i="1"/>
  <c r="G3843" i="1"/>
  <c r="F3843" i="1"/>
  <c r="G3842" i="1"/>
  <c r="F3842" i="1"/>
  <c r="G3841" i="1"/>
  <c r="F3841" i="1"/>
  <c r="G3840" i="1"/>
  <c r="F3840" i="1"/>
  <c r="G3839" i="1"/>
  <c r="F3839" i="1"/>
  <c r="G3838" i="1"/>
  <c r="F3838" i="1"/>
  <c r="G3837" i="1"/>
  <c r="F3837" i="1"/>
  <c r="G3836" i="1"/>
  <c r="F3836" i="1"/>
  <c r="G3835" i="1"/>
  <c r="F3835" i="1"/>
  <c r="G3834" i="1"/>
  <c r="F3834" i="1"/>
  <c r="G3833" i="1"/>
  <c r="F3833" i="1"/>
  <c r="G3832" i="1"/>
  <c r="F3832" i="1"/>
  <c r="G3831" i="1"/>
  <c r="F3831" i="1"/>
  <c r="G3830" i="1"/>
  <c r="F3830" i="1"/>
  <c r="G3829" i="1"/>
  <c r="F3829" i="1"/>
  <c r="G3828" i="1"/>
  <c r="F3828" i="1"/>
  <c r="G3827" i="1"/>
  <c r="F3827" i="1"/>
  <c r="G3826" i="1"/>
  <c r="F3826" i="1"/>
  <c r="G3825" i="1"/>
  <c r="F3825" i="1"/>
  <c r="G3824" i="1"/>
  <c r="F3824" i="1"/>
  <c r="G3823" i="1"/>
  <c r="F3823" i="1"/>
  <c r="G3822" i="1"/>
  <c r="F3822" i="1"/>
  <c r="G3821" i="1"/>
  <c r="F3821" i="1"/>
  <c r="G3820" i="1"/>
  <c r="F3820" i="1"/>
  <c r="G3819" i="1"/>
  <c r="F3819" i="1"/>
  <c r="G3818" i="1"/>
  <c r="F3818" i="1"/>
  <c r="G3817" i="1"/>
  <c r="F3817" i="1"/>
  <c r="G3816" i="1"/>
  <c r="F3816" i="1"/>
  <c r="G3815" i="1"/>
  <c r="F3815" i="1"/>
  <c r="G3814" i="1"/>
  <c r="F3814" i="1"/>
  <c r="G3813" i="1"/>
  <c r="F3813" i="1"/>
  <c r="G3812" i="1"/>
  <c r="F3812" i="1"/>
  <c r="G3811" i="1"/>
  <c r="F3811" i="1"/>
  <c r="G3810" i="1"/>
  <c r="F3810" i="1"/>
  <c r="G3809" i="1"/>
  <c r="F3809" i="1"/>
  <c r="G3808" i="1"/>
  <c r="F3808" i="1"/>
  <c r="G3807" i="1"/>
  <c r="F3807" i="1"/>
  <c r="G3806" i="1"/>
  <c r="F3806" i="1"/>
  <c r="G3805" i="1"/>
  <c r="F3805" i="1"/>
  <c r="G3804" i="1"/>
  <c r="F3804" i="1"/>
  <c r="G3803" i="1"/>
  <c r="F3803" i="1"/>
  <c r="G3802" i="1"/>
  <c r="F3802" i="1"/>
  <c r="G3801" i="1"/>
  <c r="F3801" i="1"/>
  <c r="G3800" i="1"/>
  <c r="F3800" i="1"/>
  <c r="G3799" i="1"/>
  <c r="F3799" i="1"/>
  <c r="G3798" i="1"/>
  <c r="F3798" i="1"/>
  <c r="G3797" i="1"/>
  <c r="F3797" i="1"/>
  <c r="G3796" i="1"/>
  <c r="F3796" i="1"/>
  <c r="G3795" i="1"/>
  <c r="F3795" i="1"/>
  <c r="G3794" i="1"/>
  <c r="F3794" i="1"/>
  <c r="G3793" i="1"/>
  <c r="F3793" i="1"/>
  <c r="G3792" i="1"/>
  <c r="F3792" i="1"/>
  <c r="G3791" i="1"/>
  <c r="F3791" i="1"/>
  <c r="G3790" i="1"/>
  <c r="F3790" i="1"/>
  <c r="G3789" i="1"/>
  <c r="F3789" i="1"/>
  <c r="G3788" i="1"/>
  <c r="F3788" i="1"/>
  <c r="G3787" i="1"/>
  <c r="F3787" i="1"/>
  <c r="G3786" i="1"/>
  <c r="F3786" i="1"/>
  <c r="G3785" i="1"/>
  <c r="F3785" i="1"/>
  <c r="G3784" i="1"/>
  <c r="F3784" i="1"/>
  <c r="G3783" i="1"/>
  <c r="F3783" i="1"/>
  <c r="G3782" i="1"/>
  <c r="F3782" i="1"/>
  <c r="G3781" i="1"/>
  <c r="F3781" i="1"/>
  <c r="G3780" i="1"/>
  <c r="F3780" i="1"/>
  <c r="G3779" i="1"/>
  <c r="F3779" i="1"/>
  <c r="G3778" i="1"/>
  <c r="F3778" i="1"/>
  <c r="G3777" i="1"/>
  <c r="F3777" i="1"/>
  <c r="G3776" i="1"/>
  <c r="F3776" i="1"/>
  <c r="G3775" i="1"/>
  <c r="F3775" i="1"/>
  <c r="G3774" i="1"/>
  <c r="F3774" i="1"/>
  <c r="G3773" i="1"/>
  <c r="F3773" i="1"/>
  <c r="G3772" i="1"/>
  <c r="F3772" i="1"/>
  <c r="G3771" i="1"/>
  <c r="F3771" i="1"/>
  <c r="G3770" i="1"/>
  <c r="F3770" i="1"/>
  <c r="G3769" i="1"/>
  <c r="F3769" i="1"/>
  <c r="G3768" i="1"/>
  <c r="F3768" i="1"/>
  <c r="G3767" i="1"/>
  <c r="F3767" i="1"/>
  <c r="G3766" i="1"/>
  <c r="F3766" i="1"/>
  <c r="G3765" i="1"/>
  <c r="F3765" i="1"/>
  <c r="G3764" i="1"/>
  <c r="F3764" i="1"/>
  <c r="G3763" i="1"/>
  <c r="F3763" i="1"/>
  <c r="G3762" i="1"/>
  <c r="F3762" i="1"/>
  <c r="G3761" i="1"/>
  <c r="F3761" i="1"/>
  <c r="G3760" i="1"/>
  <c r="F3760" i="1"/>
  <c r="G3759" i="1"/>
  <c r="F3759" i="1"/>
  <c r="G3758" i="1"/>
  <c r="F3758" i="1"/>
  <c r="G3757" i="1"/>
  <c r="F3757" i="1"/>
  <c r="G3756" i="1"/>
  <c r="F3756" i="1"/>
  <c r="G3755" i="1"/>
  <c r="F3755" i="1"/>
  <c r="G3754" i="1"/>
  <c r="F3754" i="1"/>
  <c r="G3753" i="1"/>
  <c r="F3753" i="1"/>
  <c r="G3752" i="1"/>
  <c r="F3752" i="1"/>
  <c r="G3751" i="1"/>
  <c r="F3751" i="1"/>
  <c r="G3750" i="1"/>
  <c r="F3750" i="1"/>
  <c r="G3749" i="1"/>
  <c r="F3749" i="1"/>
  <c r="G3748" i="1"/>
  <c r="F3748" i="1"/>
  <c r="G3747" i="1"/>
  <c r="F3747" i="1"/>
  <c r="G3746" i="1"/>
  <c r="F3746" i="1"/>
  <c r="G3745" i="1"/>
  <c r="F3745" i="1"/>
  <c r="G3744" i="1"/>
  <c r="F3744" i="1"/>
  <c r="G3743" i="1"/>
  <c r="F3743" i="1"/>
  <c r="G3742" i="1"/>
  <c r="F3742" i="1"/>
  <c r="G3741" i="1"/>
  <c r="F3741" i="1"/>
  <c r="G3740" i="1"/>
  <c r="F3740" i="1"/>
  <c r="G3739" i="1"/>
  <c r="F3739" i="1"/>
  <c r="G3738" i="1"/>
  <c r="F3738" i="1"/>
  <c r="G3737" i="1"/>
  <c r="F3737" i="1"/>
  <c r="G3736" i="1"/>
  <c r="F3736" i="1"/>
  <c r="G3735" i="1"/>
  <c r="F3735" i="1"/>
  <c r="G3734" i="1"/>
  <c r="F3734" i="1"/>
  <c r="G3733" i="1"/>
  <c r="F3733" i="1"/>
  <c r="G3732" i="1"/>
  <c r="F3732" i="1"/>
  <c r="G3731" i="1"/>
  <c r="F3731" i="1"/>
  <c r="G3730" i="1"/>
  <c r="F3730" i="1"/>
  <c r="G3729" i="1"/>
  <c r="F3729" i="1"/>
  <c r="G3728" i="1"/>
  <c r="F3728" i="1"/>
  <c r="G3727" i="1"/>
  <c r="F3727" i="1"/>
  <c r="G3726" i="1"/>
  <c r="F3726" i="1"/>
  <c r="G3725" i="1"/>
  <c r="F3725" i="1"/>
  <c r="G3724" i="1"/>
  <c r="F3724" i="1"/>
  <c r="G3723" i="1"/>
  <c r="F3723" i="1"/>
  <c r="G3722" i="1"/>
  <c r="F3722" i="1"/>
  <c r="G3721" i="1"/>
  <c r="F3721" i="1"/>
  <c r="G3720" i="1"/>
  <c r="F3720" i="1"/>
  <c r="G3719" i="1"/>
  <c r="F3719" i="1"/>
  <c r="G3718" i="1"/>
  <c r="F3718" i="1"/>
  <c r="G3717" i="1"/>
  <c r="F3717" i="1"/>
  <c r="G3716" i="1"/>
  <c r="F3716" i="1"/>
  <c r="G3715" i="1"/>
  <c r="F3715" i="1"/>
  <c r="G3714" i="1"/>
  <c r="F3714" i="1"/>
  <c r="G3713" i="1"/>
  <c r="F3713" i="1"/>
  <c r="G3712" i="1"/>
  <c r="F3712" i="1"/>
  <c r="G3711" i="1"/>
  <c r="F3711" i="1"/>
  <c r="G3710" i="1"/>
  <c r="F3710" i="1"/>
  <c r="G3709" i="1"/>
  <c r="F3709" i="1"/>
  <c r="G3708" i="1"/>
  <c r="F3708" i="1"/>
  <c r="G3707" i="1"/>
  <c r="F3707" i="1"/>
  <c r="G3706" i="1"/>
  <c r="F3706" i="1"/>
  <c r="G3705" i="1"/>
  <c r="F3705" i="1"/>
  <c r="G3704" i="1"/>
  <c r="F3704" i="1"/>
  <c r="G3703" i="1"/>
  <c r="F3703" i="1"/>
  <c r="G3702" i="1"/>
  <c r="F3702" i="1"/>
  <c r="G3701" i="1"/>
  <c r="F3701" i="1"/>
  <c r="G3700" i="1"/>
  <c r="F3700" i="1"/>
  <c r="G3699" i="1"/>
  <c r="F3699" i="1"/>
  <c r="G3698" i="1"/>
  <c r="F3698" i="1"/>
  <c r="G3697" i="1"/>
  <c r="F3697" i="1"/>
  <c r="G3696" i="1"/>
  <c r="F3696" i="1"/>
  <c r="G3695" i="1"/>
  <c r="F3695" i="1"/>
  <c r="G3694" i="1"/>
  <c r="F3694" i="1"/>
  <c r="G3693" i="1"/>
  <c r="F3693" i="1"/>
  <c r="G3692" i="1"/>
  <c r="F3692" i="1"/>
  <c r="G3691" i="1"/>
  <c r="F3691" i="1"/>
  <c r="G3690" i="1"/>
  <c r="F3690" i="1"/>
  <c r="G3689" i="1"/>
  <c r="F3689" i="1"/>
  <c r="G3688" i="1"/>
  <c r="F3688" i="1"/>
  <c r="G3687" i="1"/>
  <c r="F3687" i="1"/>
  <c r="G3686" i="1"/>
  <c r="F3686" i="1"/>
  <c r="G3685" i="1"/>
  <c r="F3685" i="1"/>
  <c r="G3684" i="1"/>
  <c r="F3684" i="1"/>
  <c r="G3683" i="1"/>
  <c r="F3683" i="1"/>
  <c r="G3682" i="1"/>
  <c r="F3682" i="1"/>
  <c r="G3681" i="1"/>
  <c r="F3681" i="1"/>
  <c r="G3680" i="1"/>
  <c r="F3680" i="1"/>
  <c r="G3679" i="1"/>
  <c r="F3679" i="1"/>
  <c r="G3678" i="1"/>
  <c r="F3678" i="1"/>
  <c r="G3677" i="1"/>
  <c r="F3677" i="1"/>
  <c r="G3676" i="1"/>
  <c r="F3676" i="1"/>
  <c r="G3675" i="1"/>
  <c r="F3675" i="1"/>
  <c r="G3674" i="1"/>
  <c r="F3674" i="1"/>
  <c r="G3673" i="1"/>
  <c r="F3673" i="1"/>
  <c r="G3672" i="1"/>
  <c r="F3672" i="1"/>
  <c r="G3671" i="1"/>
  <c r="F3671" i="1"/>
  <c r="G3670" i="1"/>
  <c r="F3670" i="1"/>
  <c r="G3669" i="1"/>
  <c r="F3669" i="1"/>
  <c r="G3668" i="1"/>
  <c r="F3668" i="1"/>
  <c r="G3667" i="1"/>
  <c r="F3667" i="1"/>
  <c r="G3666" i="1"/>
  <c r="F3666" i="1"/>
  <c r="G3665" i="1"/>
  <c r="F3665" i="1"/>
  <c r="G3664" i="1"/>
  <c r="F3664" i="1"/>
  <c r="G3663" i="1"/>
  <c r="F3663" i="1"/>
  <c r="G3662" i="1"/>
  <c r="F3662" i="1"/>
  <c r="G3661" i="1"/>
  <c r="F3661" i="1"/>
  <c r="G3660" i="1"/>
  <c r="F3660" i="1"/>
  <c r="G3659" i="1"/>
  <c r="F3659" i="1"/>
  <c r="G3658" i="1"/>
  <c r="F3658" i="1"/>
  <c r="G3657" i="1"/>
  <c r="F3657" i="1"/>
  <c r="G3656" i="1"/>
  <c r="F3656" i="1"/>
  <c r="G3655" i="1"/>
  <c r="F3655" i="1"/>
  <c r="G3654" i="1"/>
  <c r="F3654" i="1"/>
  <c r="G3653" i="1"/>
  <c r="F3653" i="1"/>
  <c r="G3652" i="1"/>
  <c r="F3652" i="1"/>
  <c r="G3651" i="1"/>
  <c r="F3651" i="1"/>
  <c r="G3650" i="1"/>
  <c r="F3650" i="1"/>
  <c r="G3649" i="1"/>
  <c r="F3649" i="1"/>
  <c r="G3648" i="1"/>
  <c r="F3648" i="1"/>
  <c r="G3647" i="1"/>
  <c r="F3647" i="1"/>
  <c r="G3646" i="1"/>
  <c r="F3646" i="1"/>
  <c r="G3645" i="1"/>
  <c r="F3645" i="1"/>
  <c r="G3644" i="1"/>
  <c r="F3644" i="1"/>
  <c r="G3643" i="1"/>
  <c r="F3643" i="1"/>
  <c r="G3642" i="1"/>
  <c r="F3642" i="1"/>
  <c r="G3641" i="1"/>
  <c r="F3641" i="1"/>
  <c r="G3640" i="1"/>
  <c r="F3640" i="1"/>
  <c r="G3639" i="1"/>
  <c r="F3639" i="1"/>
  <c r="G3638" i="1"/>
  <c r="F3638" i="1"/>
  <c r="G3637" i="1"/>
  <c r="F3637" i="1"/>
  <c r="G3636" i="1"/>
  <c r="F3636" i="1"/>
  <c r="G3635" i="1"/>
  <c r="F3635" i="1"/>
  <c r="G3634" i="1"/>
  <c r="F3634" i="1"/>
  <c r="G3633" i="1"/>
  <c r="F3633" i="1"/>
  <c r="G3632" i="1"/>
  <c r="F3632" i="1"/>
  <c r="G3631" i="1"/>
  <c r="F3631" i="1"/>
  <c r="G3630" i="1"/>
  <c r="F3630" i="1"/>
  <c r="G3629" i="1"/>
  <c r="F3629" i="1"/>
  <c r="G3628" i="1"/>
  <c r="F3628" i="1"/>
  <c r="G3627" i="1"/>
  <c r="F3627" i="1"/>
  <c r="G3626" i="1"/>
  <c r="F3626" i="1"/>
  <c r="G3625" i="1"/>
  <c r="F3625" i="1"/>
  <c r="G3624" i="1"/>
  <c r="F3624" i="1"/>
  <c r="G3623" i="1"/>
  <c r="F3623" i="1"/>
  <c r="G3622" i="1"/>
  <c r="F3622" i="1"/>
  <c r="G3621" i="1"/>
  <c r="F3621" i="1"/>
  <c r="G3620" i="1"/>
  <c r="F3620" i="1"/>
  <c r="G3619" i="1"/>
  <c r="F3619" i="1"/>
  <c r="G3618" i="1"/>
  <c r="F3618" i="1"/>
  <c r="G3617" i="1"/>
  <c r="F3617" i="1"/>
  <c r="G3616" i="1"/>
  <c r="F3616" i="1"/>
  <c r="G3615" i="1"/>
  <c r="F3615" i="1"/>
  <c r="G3614" i="1"/>
  <c r="F3614" i="1"/>
  <c r="G3613" i="1"/>
  <c r="F3613" i="1"/>
  <c r="G3612" i="1"/>
  <c r="F3612" i="1"/>
  <c r="G3611" i="1"/>
  <c r="F3611" i="1"/>
  <c r="G3610" i="1"/>
  <c r="F3610" i="1"/>
  <c r="G3609" i="1"/>
  <c r="F3609" i="1"/>
  <c r="G3608" i="1"/>
  <c r="F3608" i="1"/>
  <c r="G3607" i="1"/>
  <c r="F3607" i="1"/>
  <c r="G3606" i="1"/>
  <c r="F3606" i="1"/>
  <c r="G3605" i="1"/>
  <c r="F3605" i="1"/>
  <c r="G3604" i="1"/>
  <c r="F3604" i="1"/>
  <c r="G3603" i="1"/>
  <c r="F3603" i="1"/>
  <c r="G3602" i="1"/>
  <c r="F3602" i="1"/>
  <c r="G3601" i="1"/>
  <c r="F3601" i="1"/>
  <c r="G3600" i="1"/>
  <c r="F3600" i="1"/>
  <c r="G3599" i="1"/>
  <c r="F3599" i="1"/>
  <c r="G3598" i="1"/>
  <c r="F3598" i="1"/>
  <c r="G3597" i="1"/>
  <c r="F3597" i="1"/>
  <c r="G3596" i="1"/>
  <c r="F3596" i="1"/>
  <c r="G3595" i="1"/>
  <c r="F3595" i="1"/>
  <c r="G3594" i="1"/>
  <c r="F3594" i="1"/>
  <c r="G3593" i="1"/>
  <c r="F3593" i="1"/>
  <c r="G3592" i="1"/>
  <c r="F3592" i="1"/>
  <c r="G3591" i="1"/>
  <c r="F3591" i="1"/>
  <c r="G3590" i="1"/>
  <c r="F3590" i="1"/>
  <c r="G3589" i="1"/>
  <c r="F3589" i="1"/>
  <c r="G3588" i="1"/>
  <c r="F3588" i="1"/>
  <c r="G3587" i="1"/>
  <c r="F3587" i="1"/>
  <c r="G3586" i="1"/>
  <c r="F3586" i="1"/>
  <c r="G3585" i="1"/>
  <c r="F3585" i="1"/>
  <c r="G3584" i="1"/>
  <c r="F3584" i="1"/>
  <c r="G3583" i="1"/>
  <c r="F3583" i="1"/>
  <c r="G3582" i="1"/>
  <c r="F3582" i="1"/>
  <c r="G3581" i="1"/>
  <c r="F3581" i="1"/>
  <c r="G3580" i="1"/>
  <c r="F3580" i="1"/>
  <c r="G3579" i="1"/>
  <c r="F3579" i="1"/>
  <c r="G3578" i="1"/>
  <c r="F3578" i="1"/>
  <c r="G3577" i="1"/>
  <c r="F3577" i="1"/>
  <c r="G3576" i="1"/>
  <c r="F3576" i="1"/>
  <c r="G3575" i="1"/>
  <c r="F3575" i="1"/>
  <c r="G3574" i="1"/>
  <c r="F3574" i="1"/>
  <c r="G3573" i="1"/>
  <c r="F3573" i="1"/>
  <c r="G3572" i="1"/>
  <c r="F3572" i="1"/>
  <c r="G3571" i="1"/>
  <c r="F3571" i="1"/>
  <c r="G3570" i="1"/>
  <c r="F3570" i="1"/>
  <c r="G3569" i="1"/>
  <c r="F3569" i="1"/>
  <c r="G3568" i="1"/>
  <c r="F3568" i="1"/>
  <c r="G3567" i="1"/>
  <c r="F3567" i="1"/>
  <c r="G3566" i="1"/>
  <c r="F3566" i="1"/>
  <c r="G3565" i="1"/>
  <c r="F3565" i="1"/>
  <c r="G3564" i="1"/>
  <c r="F3564" i="1"/>
  <c r="G3563" i="1"/>
  <c r="F3563" i="1"/>
  <c r="G3562" i="1"/>
  <c r="F3562" i="1"/>
  <c r="G3561" i="1"/>
  <c r="F3561" i="1"/>
  <c r="G3560" i="1"/>
  <c r="F3560" i="1"/>
  <c r="G3559" i="1"/>
  <c r="F3559" i="1"/>
  <c r="G3558" i="1"/>
  <c r="F3558" i="1"/>
  <c r="G3557" i="1"/>
  <c r="F3557" i="1"/>
  <c r="G3556" i="1"/>
  <c r="F3556" i="1"/>
  <c r="G3555" i="1"/>
  <c r="F3555" i="1"/>
  <c r="G3554" i="1"/>
  <c r="F3554" i="1"/>
  <c r="G3553" i="1"/>
  <c r="F3553" i="1"/>
  <c r="G3552" i="1"/>
  <c r="F3552" i="1"/>
  <c r="G3551" i="1"/>
  <c r="F3551" i="1"/>
  <c r="G3550" i="1"/>
  <c r="F3550" i="1"/>
  <c r="G3549" i="1"/>
  <c r="F3549" i="1"/>
  <c r="G3548" i="1"/>
  <c r="F3548" i="1"/>
  <c r="G3547" i="1"/>
  <c r="F3547" i="1"/>
  <c r="G3546" i="1"/>
  <c r="F3546" i="1"/>
  <c r="G3545" i="1"/>
  <c r="F3545" i="1"/>
  <c r="G3544" i="1"/>
  <c r="F3544" i="1"/>
  <c r="G3543" i="1"/>
  <c r="F3543" i="1"/>
  <c r="G3542" i="1"/>
  <c r="F3542" i="1"/>
  <c r="G3541" i="1"/>
  <c r="F3541" i="1"/>
  <c r="G3540" i="1"/>
  <c r="F3540" i="1"/>
  <c r="G3539" i="1"/>
  <c r="F3539" i="1"/>
  <c r="G3538" i="1"/>
  <c r="F3538" i="1"/>
  <c r="G3537" i="1"/>
  <c r="F3537" i="1"/>
  <c r="G3536" i="1"/>
  <c r="F3536" i="1"/>
  <c r="G3535" i="1"/>
  <c r="F3535" i="1"/>
  <c r="G3534" i="1"/>
  <c r="F3534" i="1"/>
  <c r="G3533" i="1"/>
  <c r="F3533" i="1"/>
  <c r="G3532" i="1"/>
  <c r="F3532" i="1"/>
  <c r="G3531" i="1"/>
  <c r="F3531" i="1"/>
  <c r="G3530" i="1"/>
  <c r="F3530" i="1"/>
  <c r="G3529" i="1"/>
  <c r="F3529" i="1"/>
  <c r="G3528" i="1"/>
  <c r="F3528" i="1"/>
  <c r="G3527" i="1"/>
  <c r="F3527" i="1"/>
  <c r="G3526" i="1"/>
  <c r="F3526" i="1"/>
  <c r="G3525" i="1"/>
  <c r="F3525" i="1"/>
  <c r="G3524" i="1"/>
  <c r="F3524" i="1"/>
  <c r="G3523" i="1"/>
  <c r="F3523" i="1"/>
  <c r="G3522" i="1"/>
  <c r="F3522" i="1"/>
  <c r="G3521" i="1"/>
  <c r="F3521" i="1"/>
  <c r="G3520" i="1"/>
  <c r="F3520" i="1"/>
  <c r="G3519" i="1"/>
  <c r="F3519" i="1"/>
  <c r="G3518" i="1"/>
  <c r="F3518" i="1"/>
  <c r="G3517" i="1"/>
  <c r="F3517" i="1"/>
  <c r="G3516" i="1"/>
  <c r="F3516" i="1"/>
  <c r="G3515" i="1"/>
  <c r="F3515" i="1"/>
  <c r="G3514" i="1"/>
  <c r="F3514" i="1"/>
  <c r="G3513" i="1"/>
  <c r="F3513" i="1"/>
  <c r="G3512" i="1"/>
  <c r="F3512" i="1"/>
  <c r="G3511" i="1"/>
  <c r="F3511" i="1"/>
  <c r="G3510" i="1"/>
  <c r="F3510" i="1"/>
  <c r="G3509" i="1"/>
  <c r="F3509" i="1"/>
  <c r="G3508" i="1"/>
  <c r="F3508" i="1"/>
  <c r="G3507" i="1"/>
  <c r="F3507" i="1"/>
  <c r="G3506" i="1"/>
  <c r="F3506" i="1"/>
  <c r="G3505" i="1"/>
  <c r="F3505" i="1"/>
  <c r="G3504" i="1"/>
  <c r="F3504" i="1"/>
  <c r="G3503" i="1"/>
  <c r="F3503" i="1"/>
  <c r="G3502" i="1"/>
  <c r="F3502" i="1"/>
  <c r="G3501" i="1"/>
  <c r="F3501" i="1"/>
  <c r="G3500" i="1"/>
  <c r="F3500" i="1"/>
  <c r="G3499" i="1"/>
  <c r="F3499" i="1"/>
  <c r="G3498" i="1"/>
  <c r="F3498" i="1"/>
  <c r="G3497" i="1"/>
  <c r="F3497" i="1"/>
  <c r="G3496" i="1"/>
  <c r="F3496" i="1"/>
  <c r="G3495" i="1"/>
  <c r="F3495" i="1"/>
  <c r="G3494" i="1"/>
  <c r="F3494" i="1"/>
  <c r="G3493" i="1"/>
  <c r="F3493" i="1"/>
  <c r="G3492" i="1"/>
  <c r="F3492" i="1"/>
  <c r="G3491" i="1"/>
  <c r="F3491" i="1"/>
  <c r="G3490" i="1"/>
  <c r="F3490" i="1"/>
  <c r="G3489" i="1"/>
  <c r="F3489" i="1"/>
  <c r="G3488" i="1"/>
  <c r="F3488" i="1"/>
  <c r="G3487" i="1"/>
  <c r="F3487" i="1"/>
  <c r="G3486" i="1"/>
  <c r="F3486" i="1"/>
  <c r="G3485" i="1"/>
  <c r="F3485" i="1"/>
  <c r="G3484" i="1"/>
  <c r="F3484" i="1"/>
  <c r="G3483" i="1"/>
  <c r="F3483" i="1"/>
  <c r="G3482" i="1"/>
  <c r="F3482" i="1"/>
  <c r="G3481" i="1"/>
  <c r="F3481" i="1"/>
  <c r="G3480" i="1"/>
  <c r="F3480" i="1"/>
  <c r="G3479" i="1"/>
  <c r="F3479" i="1"/>
  <c r="G3478" i="1"/>
  <c r="F3478" i="1"/>
  <c r="G3477" i="1"/>
  <c r="F3477" i="1"/>
  <c r="G3476" i="1"/>
  <c r="F3476" i="1"/>
  <c r="G3475" i="1"/>
  <c r="F3475" i="1"/>
  <c r="G3474" i="1"/>
  <c r="F3474" i="1"/>
  <c r="G3473" i="1"/>
  <c r="F3473" i="1"/>
  <c r="G3472" i="1"/>
  <c r="F3472" i="1"/>
  <c r="G3471" i="1"/>
  <c r="F3471" i="1"/>
  <c r="G3470" i="1"/>
  <c r="F3470" i="1"/>
  <c r="G3469" i="1"/>
  <c r="F3469" i="1"/>
  <c r="G3468" i="1"/>
  <c r="F3468" i="1"/>
  <c r="G3467" i="1"/>
  <c r="F3467" i="1"/>
  <c r="G3466" i="1"/>
  <c r="F3466" i="1"/>
  <c r="G3465" i="1"/>
  <c r="F3465" i="1"/>
  <c r="G3464" i="1"/>
  <c r="F3464" i="1"/>
  <c r="G3463" i="1"/>
  <c r="F3463" i="1"/>
  <c r="G3462" i="1"/>
  <c r="F3462" i="1"/>
  <c r="G3461" i="1"/>
  <c r="F3461" i="1"/>
  <c r="G3460" i="1"/>
  <c r="F3460" i="1"/>
  <c r="G3459" i="1"/>
  <c r="F3459" i="1"/>
  <c r="G3458" i="1"/>
  <c r="F3458" i="1"/>
  <c r="G3457" i="1"/>
  <c r="F3457" i="1"/>
  <c r="G3456" i="1"/>
  <c r="F3456" i="1"/>
  <c r="G3455" i="1"/>
  <c r="F3455" i="1"/>
  <c r="G3454" i="1"/>
  <c r="F3454" i="1"/>
  <c r="G3453" i="1"/>
  <c r="F3453" i="1"/>
  <c r="G3452" i="1"/>
  <c r="F3452" i="1"/>
  <c r="G3451" i="1"/>
  <c r="F3451" i="1"/>
  <c r="G3450" i="1"/>
  <c r="F3450" i="1"/>
  <c r="G3449" i="1"/>
  <c r="F3449" i="1"/>
  <c r="G3448" i="1"/>
  <c r="F3448" i="1"/>
  <c r="G3447" i="1"/>
  <c r="F3447" i="1"/>
  <c r="G3446" i="1"/>
  <c r="F3446" i="1"/>
  <c r="G3445" i="1"/>
  <c r="F3445" i="1"/>
  <c r="G3444" i="1"/>
  <c r="F3444" i="1"/>
  <c r="G3443" i="1"/>
  <c r="F3443" i="1"/>
  <c r="G3442" i="1"/>
  <c r="F3442" i="1"/>
  <c r="G3441" i="1"/>
  <c r="F3441" i="1"/>
  <c r="G3440" i="1"/>
  <c r="F3440" i="1"/>
  <c r="G3439" i="1"/>
  <c r="F3439" i="1"/>
  <c r="G3438" i="1"/>
  <c r="F3438" i="1"/>
  <c r="G3437" i="1"/>
  <c r="F3437" i="1"/>
  <c r="G3436" i="1"/>
  <c r="F3436" i="1"/>
  <c r="G3435" i="1"/>
  <c r="F3435" i="1"/>
  <c r="G3434" i="1"/>
  <c r="F3434" i="1"/>
  <c r="G3433" i="1"/>
  <c r="F3433" i="1"/>
  <c r="G3432" i="1"/>
  <c r="F3432" i="1"/>
  <c r="G3431" i="1"/>
  <c r="F3431" i="1"/>
  <c r="G3430" i="1"/>
  <c r="F3430" i="1"/>
  <c r="G3429" i="1"/>
  <c r="F3429" i="1"/>
  <c r="G3428" i="1"/>
  <c r="F3428" i="1"/>
  <c r="G3427" i="1"/>
  <c r="F3427" i="1"/>
  <c r="G3426" i="1"/>
  <c r="F3426" i="1"/>
  <c r="G3425" i="1"/>
  <c r="F3425" i="1"/>
  <c r="G3424" i="1"/>
  <c r="F3424" i="1"/>
  <c r="G3423" i="1"/>
  <c r="F3423" i="1"/>
  <c r="G3422" i="1"/>
  <c r="F3422" i="1"/>
  <c r="G3421" i="1"/>
  <c r="F3421" i="1"/>
  <c r="G3420" i="1"/>
  <c r="F3420" i="1"/>
  <c r="G3419" i="1"/>
  <c r="F3419" i="1"/>
  <c r="G3418" i="1"/>
  <c r="F3418" i="1"/>
  <c r="G3417" i="1"/>
  <c r="F3417" i="1"/>
  <c r="G3416" i="1"/>
  <c r="F3416" i="1"/>
  <c r="G3415" i="1"/>
  <c r="F3415" i="1"/>
  <c r="G3414" i="1"/>
  <c r="F3414" i="1"/>
  <c r="G3413" i="1"/>
  <c r="F3413" i="1"/>
  <c r="G3412" i="1"/>
  <c r="F3412" i="1"/>
  <c r="G3411" i="1"/>
  <c r="F3411" i="1"/>
  <c r="G3410" i="1"/>
  <c r="F3410" i="1"/>
  <c r="G3409" i="1"/>
  <c r="F3409" i="1"/>
  <c r="G3408" i="1"/>
  <c r="F3408" i="1"/>
  <c r="G3407" i="1"/>
  <c r="F3407" i="1"/>
  <c r="G3406" i="1"/>
  <c r="F3406" i="1"/>
  <c r="G3405" i="1"/>
  <c r="F3405" i="1"/>
  <c r="G3404" i="1"/>
  <c r="F3404" i="1"/>
  <c r="G3403" i="1"/>
  <c r="F3403" i="1"/>
  <c r="G3402" i="1"/>
  <c r="F3402" i="1"/>
  <c r="G3401" i="1"/>
  <c r="F3401" i="1"/>
  <c r="G3400" i="1"/>
  <c r="F3400" i="1"/>
  <c r="G3399" i="1"/>
  <c r="F3399" i="1"/>
  <c r="G3398" i="1"/>
  <c r="F3398" i="1"/>
  <c r="G3397" i="1"/>
  <c r="F3397" i="1"/>
  <c r="G3396" i="1"/>
  <c r="F3396" i="1"/>
  <c r="G3395" i="1"/>
  <c r="F3395" i="1"/>
  <c r="G3394" i="1"/>
  <c r="F3394" i="1"/>
  <c r="G3393" i="1"/>
  <c r="F3393" i="1"/>
  <c r="G3392" i="1"/>
  <c r="F3392" i="1"/>
  <c r="G3391" i="1"/>
  <c r="F3391" i="1"/>
  <c r="G3390" i="1"/>
  <c r="F3390" i="1"/>
  <c r="G3389" i="1"/>
  <c r="F3389" i="1"/>
  <c r="G3388" i="1"/>
  <c r="F3388" i="1"/>
  <c r="G3387" i="1"/>
  <c r="F3387" i="1"/>
  <c r="G3386" i="1"/>
  <c r="F3386" i="1"/>
  <c r="G3385" i="1"/>
  <c r="F3385" i="1"/>
  <c r="G3384" i="1"/>
  <c r="F3384" i="1"/>
  <c r="G3383" i="1"/>
  <c r="F3383" i="1"/>
  <c r="G3382" i="1"/>
  <c r="F3382" i="1"/>
  <c r="G3381" i="1"/>
  <c r="F3381" i="1"/>
  <c r="G3380" i="1"/>
  <c r="F3380" i="1"/>
  <c r="G3379" i="1"/>
  <c r="F3379" i="1"/>
  <c r="G3378" i="1"/>
  <c r="F3378" i="1"/>
  <c r="G3377" i="1"/>
  <c r="F3377" i="1"/>
  <c r="G3376" i="1"/>
  <c r="F3376" i="1"/>
  <c r="G3375" i="1"/>
  <c r="F3375" i="1"/>
  <c r="G3374" i="1"/>
  <c r="F3374" i="1"/>
  <c r="G3373" i="1"/>
  <c r="F3373" i="1"/>
  <c r="G3372" i="1"/>
  <c r="F3372" i="1"/>
  <c r="G3371" i="1"/>
  <c r="F3371" i="1"/>
  <c r="G3370" i="1"/>
  <c r="F3370" i="1"/>
  <c r="G3369" i="1"/>
  <c r="F3369" i="1"/>
  <c r="G3368" i="1"/>
  <c r="F3368" i="1"/>
  <c r="G3367" i="1"/>
  <c r="F3367" i="1"/>
  <c r="G3366" i="1"/>
  <c r="F3366" i="1"/>
  <c r="G3365" i="1"/>
  <c r="F3365" i="1"/>
  <c r="G3364" i="1"/>
  <c r="F3364" i="1"/>
  <c r="G3363" i="1"/>
  <c r="F3363" i="1"/>
  <c r="G3362" i="1"/>
  <c r="F3362" i="1"/>
  <c r="G3361" i="1"/>
  <c r="F3361" i="1"/>
  <c r="G3360" i="1"/>
  <c r="F3360" i="1"/>
  <c r="G3359" i="1"/>
  <c r="F3359" i="1"/>
  <c r="G3358" i="1"/>
  <c r="F3358" i="1"/>
  <c r="G3357" i="1"/>
  <c r="F3357" i="1"/>
  <c r="G3356" i="1"/>
  <c r="F3356" i="1"/>
  <c r="G3355" i="1"/>
  <c r="F3355" i="1"/>
  <c r="G3354" i="1"/>
  <c r="F3354" i="1"/>
  <c r="G3353" i="1"/>
  <c r="F3353" i="1"/>
  <c r="G3352" i="1"/>
  <c r="F3352" i="1"/>
  <c r="G3351" i="1"/>
  <c r="F3351" i="1"/>
  <c r="G3350" i="1"/>
  <c r="F3350" i="1"/>
  <c r="G3349" i="1"/>
  <c r="F3349" i="1"/>
  <c r="G3348" i="1"/>
  <c r="F3348" i="1"/>
  <c r="G3347" i="1"/>
  <c r="F3347" i="1"/>
  <c r="G3346" i="1"/>
  <c r="F3346" i="1"/>
  <c r="G3345" i="1"/>
  <c r="F3345" i="1"/>
  <c r="G3344" i="1"/>
  <c r="F3344" i="1"/>
  <c r="G3343" i="1"/>
  <c r="F3343" i="1"/>
  <c r="G3342" i="1"/>
  <c r="F3342" i="1"/>
  <c r="G3341" i="1"/>
  <c r="F3341" i="1"/>
  <c r="G3340" i="1"/>
  <c r="F3340" i="1"/>
  <c r="G3339" i="1"/>
  <c r="F3339" i="1"/>
  <c r="G3338" i="1"/>
  <c r="F3338" i="1"/>
  <c r="G3337" i="1"/>
  <c r="F3337" i="1"/>
  <c r="G3336" i="1"/>
  <c r="F3336" i="1"/>
  <c r="G3335" i="1"/>
  <c r="F3335" i="1"/>
  <c r="G3334" i="1"/>
  <c r="F3334" i="1"/>
  <c r="G3333" i="1"/>
  <c r="F3333" i="1"/>
  <c r="G3332" i="1"/>
  <c r="F3332" i="1"/>
  <c r="G3331" i="1"/>
  <c r="F3331" i="1"/>
  <c r="G3330" i="1"/>
  <c r="F3330" i="1"/>
  <c r="G3329" i="1"/>
  <c r="F3329" i="1"/>
  <c r="G3328" i="1"/>
  <c r="F3328" i="1"/>
  <c r="G3327" i="1"/>
  <c r="F3327" i="1"/>
  <c r="G3326" i="1"/>
  <c r="F3326" i="1"/>
  <c r="G3325" i="1"/>
  <c r="F3325" i="1"/>
  <c r="G3324" i="1"/>
  <c r="F3324" i="1"/>
  <c r="G3323" i="1"/>
  <c r="F3323" i="1"/>
  <c r="G3322" i="1"/>
  <c r="F3322" i="1"/>
  <c r="G3321" i="1"/>
  <c r="F3321" i="1"/>
  <c r="G3320" i="1"/>
  <c r="F3320" i="1"/>
  <c r="G3319" i="1"/>
  <c r="F3319" i="1"/>
  <c r="G3318" i="1"/>
  <c r="F3318" i="1"/>
  <c r="G3317" i="1"/>
  <c r="F3317" i="1"/>
  <c r="G3316" i="1"/>
  <c r="F3316" i="1"/>
  <c r="G3315" i="1"/>
  <c r="F3315" i="1"/>
  <c r="G3314" i="1"/>
  <c r="F3314" i="1"/>
  <c r="G3313" i="1"/>
  <c r="F3313" i="1"/>
  <c r="G3312" i="1"/>
  <c r="F3312" i="1"/>
  <c r="G3311" i="1"/>
  <c r="F3311" i="1"/>
  <c r="G3310" i="1"/>
  <c r="F3310" i="1"/>
  <c r="G3309" i="1"/>
  <c r="F3309" i="1"/>
  <c r="G3308" i="1"/>
  <c r="F3308" i="1"/>
  <c r="G3307" i="1"/>
  <c r="F3307" i="1"/>
  <c r="G3306" i="1"/>
  <c r="F3306" i="1"/>
  <c r="G3305" i="1"/>
  <c r="F3305" i="1"/>
  <c r="G3304" i="1"/>
  <c r="F3304" i="1"/>
  <c r="G3303" i="1"/>
  <c r="F3303" i="1"/>
  <c r="G3302" i="1"/>
  <c r="F3302" i="1"/>
  <c r="G3301" i="1"/>
  <c r="F3301" i="1"/>
  <c r="G3300" i="1"/>
  <c r="F3300" i="1"/>
  <c r="G3299" i="1"/>
  <c r="F3299" i="1"/>
  <c r="G3298" i="1"/>
  <c r="F3298" i="1"/>
  <c r="G3297" i="1"/>
  <c r="F3297" i="1"/>
  <c r="G3296" i="1"/>
  <c r="F3296" i="1"/>
  <c r="G3295" i="1"/>
  <c r="F3295" i="1"/>
  <c r="G3294" i="1"/>
  <c r="F3294" i="1"/>
  <c r="G3293" i="1"/>
  <c r="F3293" i="1"/>
  <c r="G3292" i="1"/>
  <c r="F3292" i="1"/>
  <c r="G3291" i="1"/>
  <c r="F3291" i="1"/>
  <c r="G3290" i="1"/>
  <c r="F3290" i="1"/>
  <c r="G3289" i="1"/>
  <c r="F3289" i="1"/>
  <c r="G3288" i="1"/>
  <c r="F3288" i="1"/>
  <c r="G3287" i="1"/>
  <c r="F3287" i="1"/>
  <c r="G3286" i="1"/>
  <c r="F3286" i="1"/>
  <c r="G3285" i="1"/>
  <c r="F3285" i="1"/>
  <c r="G3284" i="1"/>
  <c r="F3284" i="1"/>
  <c r="G3283" i="1"/>
  <c r="F3283" i="1"/>
  <c r="G3282" i="1"/>
  <c r="F3282" i="1"/>
  <c r="G3281" i="1"/>
  <c r="F3281" i="1"/>
  <c r="G3280" i="1"/>
  <c r="F3280" i="1"/>
  <c r="G3279" i="1"/>
  <c r="F3279" i="1"/>
  <c r="G3278" i="1"/>
  <c r="F3278" i="1"/>
  <c r="G3277" i="1"/>
  <c r="F3277" i="1"/>
  <c r="G3276" i="1"/>
  <c r="F3276" i="1"/>
  <c r="G3275" i="1"/>
  <c r="F3275" i="1"/>
  <c r="G3274" i="1"/>
  <c r="F3274" i="1"/>
  <c r="G3273" i="1"/>
  <c r="F3273" i="1"/>
  <c r="G3272" i="1"/>
  <c r="F3272" i="1"/>
  <c r="G3271" i="1"/>
  <c r="F3271" i="1"/>
  <c r="G3270" i="1"/>
  <c r="F3270" i="1"/>
  <c r="G3269" i="1"/>
  <c r="F3269" i="1"/>
  <c r="G3268" i="1"/>
  <c r="F3268" i="1"/>
  <c r="G3267" i="1"/>
  <c r="F3267" i="1"/>
  <c r="G3266" i="1"/>
  <c r="F3266" i="1"/>
  <c r="G3265" i="1"/>
  <c r="F3265" i="1"/>
  <c r="G3264" i="1"/>
  <c r="F3264" i="1"/>
  <c r="G3263" i="1"/>
  <c r="F3263" i="1"/>
  <c r="G3262" i="1"/>
  <c r="F3262" i="1"/>
  <c r="G3261" i="1"/>
  <c r="F3261" i="1"/>
  <c r="G3260" i="1"/>
  <c r="F3260" i="1"/>
  <c r="G3259" i="1"/>
  <c r="F3259" i="1"/>
  <c r="G3258" i="1"/>
  <c r="F3258" i="1"/>
  <c r="G3257" i="1"/>
  <c r="F3257" i="1"/>
  <c r="G3256" i="1"/>
  <c r="F3256" i="1"/>
  <c r="G3255" i="1"/>
  <c r="F3255" i="1"/>
  <c r="G3254" i="1"/>
  <c r="F3254" i="1"/>
  <c r="G3253" i="1"/>
  <c r="F3253" i="1"/>
  <c r="G3252" i="1"/>
  <c r="F3252" i="1"/>
  <c r="G3251" i="1"/>
  <c r="F3251" i="1"/>
  <c r="G3250" i="1"/>
  <c r="F3250" i="1"/>
  <c r="G3249" i="1"/>
  <c r="F3249" i="1"/>
  <c r="G3248" i="1"/>
  <c r="F3248" i="1"/>
  <c r="G3247" i="1"/>
  <c r="F3247" i="1"/>
  <c r="G3246" i="1"/>
  <c r="F3246" i="1"/>
  <c r="G3245" i="1"/>
  <c r="F3245" i="1"/>
  <c r="G3244" i="1"/>
  <c r="F3244" i="1"/>
  <c r="G3243" i="1"/>
  <c r="F3243" i="1"/>
  <c r="G3242" i="1"/>
  <c r="F3242" i="1"/>
  <c r="G3241" i="1"/>
  <c r="F3241" i="1"/>
  <c r="G3240" i="1"/>
  <c r="F3240" i="1"/>
  <c r="G3239" i="1"/>
  <c r="F3239" i="1"/>
  <c r="G3238" i="1"/>
  <c r="F3238" i="1"/>
  <c r="G3237" i="1"/>
  <c r="F3237" i="1"/>
  <c r="G3236" i="1"/>
  <c r="F3236" i="1"/>
  <c r="G3235" i="1"/>
  <c r="F3235" i="1"/>
  <c r="G3234" i="1"/>
  <c r="F3234" i="1"/>
  <c r="G3233" i="1"/>
  <c r="F3233" i="1"/>
  <c r="G3232" i="1"/>
  <c r="F3232" i="1"/>
  <c r="G3231" i="1"/>
  <c r="F3231" i="1"/>
  <c r="G3230" i="1"/>
  <c r="F3230" i="1"/>
  <c r="G3229" i="1"/>
  <c r="F3229" i="1"/>
  <c r="G3228" i="1"/>
  <c r="F3228" i="1"/>
  <c r="G3227" i="1"/>
  <c r="F3227" i="1"/>
  <c r="G3226" i="1"/>
  <c r="F3226" i="1"/>
  <c r="G3225" i="1"/>
  <c r="F3225" i="1"/>
  <c r="G3224" i="1"/>
  <c r="F3224" i="1"/>
  <c r="G3223" i="1"/>
  <c r="F3223" i="1"/>
  <c r="G3222" i="1"/>
  <c r="F3222" i="1"/>
  <c r="G3221" i="1"/>
  <c r="F3221" i="1"/>
  <c r="G3220" i="1"/>
  <c r="F3220" i="1"/>
  <c r="G3219" i="1"/>
  <c r="F3219" i="1"/>
  <c r="G3218" i="1"/>
  <c r="F3218" i="1"/>
  <c r="G3217" i="1"/>
  <c r="F3217" i="1"/>
  <c r="G3216" i="1"/>
  <c r="F3216" i="1"/>
  <c r="G3215" i="1"/>
  <c r="F3215" i="1"/>
  <c r="G3214" i="1"/>
  <c r="F3214" i="1"/>
  <c r="G3213" i="1"/>
  <c r="F3213" i="1"/>
  <c r="G3212" i="1"/>
  <c r="F3212" i="1"/>
  <c r="G3211" i="1"/>
  <c r="F3211" i="1"/>
  <c r="G3210" i="1"/>
  <c r="F3210" i="1"/>
  <c r="G3209" i="1"/>
  <c r="F3209" i="1"/>
  <c r="G3208" i="1"/>
  <c r="F3208" i="1"/>
  <c r="G3207" i="1"/>
  <c r="F3207" i="1"/>
  <c r="G3206" i="1"/>
  <c r="F3206" i="1"/>
  <c r="G3205" i="1"/>
  <c r="F3205" i="1"/>
  <c r="G3204" i="1"/>
  <c r="F3204" i="1"/>
  <c r="G3203" i="1"/>
  <c r="F3203" i="1"/>
  <c r="G3202" i="1"/>
  <c r="F3202" i="1"/>
  <c r="G3201" i="1"/>
  <c r="F3201" i="1"/>
  <c r="G3200" i="1"/>
  <c r="F3200" i="1"/>
  <c r="G3199" i="1"/>
  <c r="F3199" i="1"/>
  <c r="G3198" i="1"/>
  <c r="F3198" i="1"/>
  <c r="G3197" i="1"/>
  <c r="F3197" i="1"/>
  <c r="G3196" i="1"/>
  <c r="F3196" i="1"/>
  <c r="G3195" i="1"/>
  <c r="F3195" i="1"/>
  <c r="G3194" i="1"/>
  <c r="F3194" i="1"/>
  <c r="G3193" i="1"/>
  <c r="F3193" i="1"/>
  <c r="G3192" i="1"/>
  <c r="F3192" i="1"/>
  <c r="G3191" i="1"/>
  <c r="F3191" i="1"/>
  <c r="G3190" i="1"/>
  <c r="F3190" i="1"/>
  <c r="G3189" i="1"/>
  <c r="F3189" i="1"/>
  <c r="G3188" i="1"/>
  <c r="F3188" i="1"/>
  <c r="G3187" i="1"/>
  <c r="F3187" i="1"/>
  <c r="G3186" i="1"/>
  <c r="F3186" i="1"/>
  <c r="G3185" i="1"/>
  <c r="F3185" i="1"/>
  <c r="G3184" i="1"/>
  <c r="F3184" i="1"/>
  <c r="G3183" i="1"/>
  <c r="F3183" i="1"/>
  <c r="G3182" i="1"/>
  <c r="F3182" i="1"/>
  <c r="G3181" i="1"/>
  <c r="F3181" i="1"/>
  <c r="G3180" i="1"/>
  <c r="F3180" i="1"/>
  <c r="G3179" i="1"/>
  <c r="F3179" i="1"/>
  <c r="G3178" i="1"/>
  <c r="F3178" i="1"/>
  <c r="G3177" i="1"/>
  <c r="F3177" i="1"/>
  <c r="G3176" i="1"/>
  <c r="F3176" i="1"/>
  <c r="G3175" i="1"/>
  <c r="F3175" i="1"/>
  <c r="G3174" i="1"/>
  <c r="F3174" i="1"/>
  <c r="G3173" i="1"/>
  <c r="F3173" i="1"/>
  <c r="G3172" i="1"/>
  <c r="F3172" i="1"/>
  <c r="G3171" i="1"/>
  <c r="F3171" i="1"/>
  <c r="G3170" i="1"/>
  <c r="F3170" i="1"/>
  <c r="G3169" i="1"/>
  <c r="F3169" i="1"/>
  <c r="G3168" i="1"/>
  <c r="F3168" i="1"/>
  <c r="G3167" i="1"/>
  <c r="F3167" i="1"/>
  <c r="G3166" i="1"/>
  <c r="F3166" i="1"/>
  <c r="G3165" i="1"/>
  <c r="F3165" i="1"/>
  <c r="G3164" i="1"/>
  <c r="F3164" i="1"/>
  <c r="G3163" i="1"/>
  <c r="F3163" i="1"/>
  <c r="G3162" i="1"/>
  <c r="F3162" i="1"/>
  <c r="G3161" i="1"/>
  <c r="F3161" i="1"/>
  <c r="G3160" i="1"/>
  <c r="F3160" i="1"/>
  <c r="G3159" i="1"/>
  <c r="F3159" i="1"/>
  <c r="G3158" i="1"/>
  <c r="F3158" i="1"/>
  <c r="G3157" i="1"/>
  <c r="F3157" i="1"/>
  <c r="G3156" i="1"/>
  <c r="F3156" i="1"/>
  <c r="G3155" i="1"/>
  <c r="F3155" i="1"/>
  <c r="G3154" i="1"/>
  <c r="F3154" i="1"/>
  <c r="G3153" i="1"/>
  <c r="F3153" i="1"/>
  <c r="G3152" i="1"/>
  <c r="F3152" i="1"/>
  <c r="G3151" i="1"/>
  <c r="F3151" i="1"/>
  <c r="G3150" i="1"/>
  <c r="F3150" i="1"/>
  <c r="G3149" i="1"/>
  <c r="F3149" i="1"/>
  <c r="G3148" i="1"/>
  <c r="F3148" i="1"/>
  <c r="G3147" i="1"/>
  <c r="F3147" i="1"/>
  <c r="G3146" i="1"/>
  <c r="F3146" i="1"/>
  <c r="G3145" i="1"/>
  <c r="F3145" i="1"/>
  <c r="G3144" i="1"/>
  <c r="F3144" i="1"/>
  <c r="G3143" i="1"/>
  <c r="F3143" i="1"/>
  <c r="G3142" i="1"/>
  <c r="F3142" i="1"/>
  <c r="G3141" i="1"/>
  <c r="F3141" i="1"/>
  <c r="G3140" i="1"/>
  <c r="F3140" i="1"/>
  <c r="G3139" i="1"/>
  <c r="F3139" i="1"/>
  <c r="G3138" i="1"/>
  <c r="F3138" i="1"/>
  <c r="G3137" i="1"/>
  <c r="F3137" i="1"/>
  <c r="G3136" i="1"/>
  <c r="F3136" i="1"/>
  <c r="G3135" i="1"/>
  <c r="F3135" i="1"/>
  <c r="G3134" i="1"/>
  <c r="F3134" i="1"/>
  <c r="G3133" i="1"/>
  <c r="F3133" i="1"/>
  <c r="G3132" i="1"/>
  <c r="F3132" i="1"/>
  <c r="G3131" i="1"/>
  <c r="F3131" i="1"/>
  <c r="G3130" i="1"/>
  <c r="F3130" i="1"/>
  <c r="G3129" i="1"/>
  <c r="F3129" i="1"/>
  <c r="G3128" i="1"/>
  <c r="F3128" i="1"/>
  <c r="G3127" i="1"/>
  <c r="F3127" i="1"/>
  <c r="G3126" i="1"/>
  <c r="F3126" i="1"/>
  <c r="G3125" i="1"/>
  <c r="F3125" i="1"/>
  <c r="G3124" i="1"/>
  <c r="F3124" i="1"/>
  <c r="G3123" i="1"/>
  <c r="F3123" i="1"/>
  <c r="G3122" i="1"/>
  <c r="F3122" i="1"/>
  <c r="G3121" i="1"/>
  <c r="F3121" i="1"/>
  <c r="G3120" i="1"/>
  <c r="F3120" i="1"/>
  <c r="G3119" i="1"/>
  <c r="F3119" i="1"/>
  <c r="G3118" i="1"/>
  <c r="F3118" i="1"/>
  <c r="G3117" i="1"/>
  <c r="F3117" i="1"/>
  <c r="G3116" i="1"/>
  <c r="F3116" i="1"/>
  <c r="G3115" i="1"/>
  <c r="F3115" i="1"/>
  <c r="G3114" i="1"/>
  <c r="F3114" i="1"/>
  <c r="G3113" i="1"/>
  <c r="F3113" i="1"/>
  <c r="G3112" i="1"/>
  <c r="F3112" i="1"/>
  <c r="G3111" i="1"/>
  <c r="F3111" i="1"/>
  <c r="G3110" i="1"/>
  <c r="F3110" i="1"/>
  <c r="G3109" i="1"/>
  <c r="F3109" i="1"/>
  <c r="G3108" i="1"/>
  <c r="F3108" i="1"/>
  <c r="G3107" i="1"/>
  <c r="F3107" i="1"/>
  <c r="G3106" i="1"/>
  <c r="F3106" i="1"/>
  <c r="G3105" i="1"/>
  <c r="F3105" i="1"/>
  <c r="G3104" i="1"/>
  <c r="F3104" i="1"/>
  <c r="G3103" i="1"/>
  <c r="F3103" i="1"/>
  <c r="G3102" i="1"/>
  <c r="F3102" i="1"/>
  <c r="G3101" i="1"/>
  <c r="F3101" i="1"/>
  <c r="G3100" i="1"/>
  <c r="F3100" i="1"/>
  <c r="G3099" i="1"/>
  <c r="F3099" i="1"/>
  <c r="G3098" i="1"/>
  <c r="F3098" i="1"/>
  <c r="G3097" i="1"/>
  <c r="F3097" i="1"/>
  <c r="G3096" i="1"/>
  <c r="F3096" i="1"/>
  <c r="G3095" i="1"/>
  <c r="F3095" i="1"/>
  <c r="G3094" i="1"/>
  <c r="F3094" i="1"/>
  <c r="G3093" i="1"/>
  <c r="F3093" i="1"/>
  <c r="G3092" i="1"/>
  <c r="F3092" i="1"/>
  <c r="G3091" i="1"/>
  <c r="F3091" i="1"/>
  <c r="G3090" i="1"/>
  <c r="F3090" i="1"/>
  <c r="G3089" i="1"/>
  <c r="F3089" i="1"/>
  <c r="G3088" i="1"/>
  <c r="F3088" i="1"/>
  <c r="G3087" i="1"/>
  <c r="F3087" i="1"/>
  <c r="G3086" i="1"/>
  <c r="F3086" i="1"/>
  <c r="G3085" i="1"/>
  <c r="F3085" i="1"/>
  <c r="G3084" i="1"/>
  <c r="F3084" i="1"/>
  <c r="G3083" i="1"/>
  <c r="F3083" i="1"/>
  <c r="G3082" i="1"/>
  <c r="F3082" i="1"/>
  <c r="G3081" i="1"/>
  <c r="F3081" i="1"/>
  <c r="G3080" i="1"/>
  <c r="F3080" i="1"/>
  <c r="G3079" i="1"/>
  <c r="F3079" i="1"/>
  <c r="G3078" i="1"/>
  <c r="F3078" i="1"/>
  <c r="G3077" i="1"/>
  <c r="F3077" i="1"/>
  <c r="G3076" i="1"/>
  <c r="F3076" i="1"/>
  <c r="G3075" i="1"/>
  <c r="F3075" i="1"/>
  <c r="G3074" i="1"/>
  <c r="F3074" i="1"/>
  <c r="G3073" i="1"/>
  <c r="F3073" i="1"/>
  <c r="G3072" i="1"/>
  <c r="F3072" i="1"/>
  <c r="G3071" i="1"/>
  <c r="F3071" i="1"/>
  <c r="G3070" i="1"/>
  <c r="F3070" i="1"/>
  <c r="G3069" i="1"/>
  <c r="F3069" i="1"/>
  <c r="G3068" i="1"/>
  <c r="F3068" i="1"/>
  <c r="G3067" i="1"/>
  <c r="F3067" i="1"/>
  <c r="G3066" i="1"/>
  <c r="F3066" i="1"/>
  <c r="G3065" i="1"/>
  <c r="F3065" i="1"/>
  <c r="G3064" i="1"/>
  <c r="F3064" i="1"/>
  <c r="G3063" i="1"/>
  <c r="F3063" i="1"/>
  <c r="G3062" i="1"/>
  <c r="F3062" i="1"/>
  <c r="G3061" i="1"/>
  <c r="F3061" i="1"/>
  <c r="G3060" i="1"/>
  <c r="F3060" i="1"/>
  <c r="G3059" i="1"/>
  <c r="F3059" i="1"/>
  <c r="G3058" i="1"/>
  <c r="F3058" i="1"/>
  <c r="G3057" i="1"/>
  <c r="F3057" i="1"/>
  <c r="G3056" i="1"/>
  <c r="F3056" i="1"/>
  <c r="G3055" i="1"/>
  <c r="F3055" i="1"/>
  <c r="G3054" i="1"/>
  <c r="F3054" i="1"/>
  <c r="G3053" i="1"/>
  <c r="F3053" i="1"/>
  <c r="G3052" i="1"/>
  <c r="F3052" i="1"/>
  <c r="G3051" i="1"/>
  <c r="F3051" i="1"/>
  <c r="G3050" i="1"/>
  <c r="F3050" i="1"/>
  <c r="G3049" i="1"/>
  <c r="F3049" i="1"/>
  <c r="G3048" i="1"/>
  <c r="F3048" i="1"/>
  <c r="G3047" i="1"/>
  <c r="F3047" i="1"/>
  <c r="G3046" i="1"/>
  <c r="F3046" i="1"/>
  <c r="G3045" i="1"/>
  <c r="F3045" i="1"/>
  <c r="G3044" i="1"/>
  <c r="F3044" i="1"/>
  <c r="G3043" i="1"/>
  <c r="F3043" i="1"/>
  <c r="G3042" i="1"/>
  <c r="F3042" i="1"/>
  <c r="G3041" i="1"/>
  <c r="F3041" i="1"/>
  <c r="G3040" i="1"/>
  <c r="F3040" i="1"/>
  <c r="G3039" i="1"/>
  <c r="F3039" i="1"/>
  <c r="G3038" i="1"/>
  <c r="F3038" i="1"/>
  <c r="G3037" i="1"/>
  <c r="F3037" i="1"/>
  <c r="G3036" i="1"/>
  <c r="F3036" i="1"/>
  <c r="G3035" i="1"/>
  <c r="F3035" i="1"/>
  <c r="G3034" i="1"/>
  <c r="F3034" i="1"/>
  <c r="G3033" i="1"/>
  <c r="F3033" i="1"/>
  <c r="G3032" i="1"/>
  <c r="F3032" i="1"/>
  <c r="G3031" i="1"/>
  <c r="F3031" i="1"/>
  <c r="G3030" i="1"/>
  <c r="F3030" i="1"/>
  <c r="G3029" i="1"/>
  <c r="F3029" i="1"/>
  <c r="G3028" i="1"/>
  <c r="F3028" i="1"/>
  <c r="G3027" i="1"/>
  <c r="F3027" i="1"/>
  <c r="G3026" i="1"/>
  <c r="F3026" i="1"/>
  <c r="G3025" i="1"/>
  <c r="F3025" i="1"/>
  <c r="G3024" i="1"/>
  <c r="F3024" i="1"/>
  <c r="G3023" i="1"/>
  <c r="F3023" i="1"/>
  <c r="G3022" i="1"/>
  <c r="F3022" i="1"/>
  <c r="G3021" i="1"/>
  <c r="F3021" i="1"/>
  <c r="G3020" i="1"/>
  <c r="F3020" i="1"/>
  <c r="G3019" i="1"/>
  <c r="F3019" i="1"/>
  <c r="G3018" i="1"/>
  <c r="F3018" i="1"/>
  <c r="G3017" i="1"/>
  <c r="F3017" i="1"/>
  <c r="G3016" i="1"/>
  <c r="F3016" i="1"/>
  <c r="G3015" i="1"/>
  <c r="F3015" i="1"/>
  <c r="G3014" i="1"/>
  <c r="F3014" i="1"/>
  <c r="G3013" i="1"/>
  <c r="F3013" i="1"/>
  <c r="G3012" i="1"/>
  <c r="F3012" i="1"/>
  <c r="G3011" i="1"/>
  <c r="F3011" i="1"/>
  <c r="G3010" i="1"/>
  <c r="F3010" i="1"/>
  <c r="G3009" i="1"/>
  <c r="F3009" i="1"/>
  <c r="G3008" i="1"/>
  <c r="F3008" i="1"/>
  <c r="G3007" i="1"/>
  <c r="F3007" i="1"/>
  <c r="G3006" i="1"/>
  <c r="F3006" i="1"/>
  <c r="G3005" i="1"/>
  <c r="F3005" i="1"/>
  <c r="G3004" i="1"/>
  <c r="F3004" i="1"/>
  <c r="G3003" i="1"/>
  <c r="F3003" i="1"/>
  <c r="G3002" i="1"/>
  <c r="F3002" i="1"/>
  <c r="G3001" i="1"/>
  <c r="F3001" i="1"/>
  <c r="G3000" i="1"/>
  <c r="F3000" i="1"/>
  <c r="G2999" i="1"/>
  <c r="F2999" i="1"/>
  <c r="G2998" i="1"/>
  <c r="F2998" i="1"/>
  <c r="G2997" i="1"/>
  <c r="F2997" i="1"/>
  <c r="G2996" i="1"/>
  <c r="F2996" i="1"/>
  <c r="G2995" i="1"/>
  <c r="F2995" i="1"/>
  <c r="G2994" i="1"/>
  <c r="F2994" i="1"/>
  <c r="G2993" i="1"/>
  <c r="F2993" i="1"/>
  <c r="G2992" i="1"/>
  <c r="F2992" i="1"/>
  <c r="G2991" i="1"/>
  <c r="F2991" i="1"/>
  <c r="G2990" i="1"/>
  <c r="F2990" i="1"/>
  <c r="G2989" i="1"/>
  <c r="F2989" i="1"/>
  <c r="G2988" i="1"/>
  <c r="F2988" i="1"/>
  <c r="G2987" i="1"/>
  <c r="F2987" i="1"/>
  <c r="G2986" i="1"/>
  <c r="F2986" i="1"/>
  <c r="G2985" i="1"/>
  <c r="F2985" i="1"/>
  <c r="G2984" i="1"/>
  <c r="F2984" i="1"/>
  <c r="G2983" i="1"/>
  <c r="F2983" i="1"/>
  <c r="G2982" i="1"/>
  <c r="F2982" i="1"/>
  <c r="G2981" i="1"/>
  <c r="F2981" i="1"/>
  <c r="G2980" i="1"/>
  <c r="F2980" i="1"/>
  <c r="G2979" i="1"/>
  <c r="F2979" i="1"/>
  <c r="G2978" i="1"/>
  <c r="F2978" i="1"/>
  <c r="G2977" i="1"/>
  <c r="F2977" i="1"/>
  <c r="G2976" i="1"/>
  <c r="F2976" i="1"/>
  <c r="G2975" i="1"/>
  <c r="F2975" i="1"/>
  <c r="G2974" i="1"/>
  <c r="F2974" i="1"/>
  <c r="G2973" i="1"/>
  <c r="F2973" i="1"/>
  <c r="G2972" i="1"/>
  <c r="F2972" i="1"/>
  <c r="G2971" i="1"/>
  <c r="F2971" i="1"/>
  <c r="G2970" i="1"/>
  <c r="F2970" i="1"/>
  <c r="G2969" i="1"/>
  <c r="F2969" i="1"/>
  <c r="G2968" i="1"/>
  <c r="F2968" i="1"/>
  <c r="G2967" i="1"/>
  <c r="F2967" i="1"/>
  <c r="G2966" i="1"/>
  <c r="F2966" i="1"/>
  <c r="G2965" i="1"/>
  <c r="F2965" i="1"/>
  <c r="G2964" i="1"/>
  <c r="F2964" i="1"/>
  <c r="G2963" i="1"/>
  <c r="F2963" i="1"/>
  <c r="G2962" i="1"/>
  <c r="F2962" i="1"/>
  <c r="G2961" i="1"/>
  <c r="F2961" i="1"/>
  <c r="G2960" i="1"/>
  <c r="F2960" i="1"/>
  <c r="G2959" i="1"/>
  <c r="F2959" i="1"/>
  <c r="G2958" i="1"/>
  <c r="F2958" i="1"/>
  <c r="G2957" i="1"/>
  <c r="F2957" i="1"/>
  <c r="G2956" i="1"/>
  <c r="F2956" i="1"/>
  <c r="G2955" i="1"/>
  <c r="F2955" i="1"/>
  <c r="G2954" i="1"/>
  <c r="F2954" i="1"/>
  <c r="G2953" i="1"/>
  <c r="F2953" i="1"/>
  <c r="G2952" i="1"/>
  <c r="F2952" i="1"/>
  <c r="G2951" i="1"/>
  <c r="F2951" i="1"/>
  <c r="G2950" i="1"/>
  <c r="F2950" i="1"/>
  <c r="G2949" i="1"/>
  <c r="F2949" i="1"/>
  <c r="G2948" i="1"/>
  <c r="F2948" i="1"/>
  <c r="G2947" i="1"/>
  <c r="F2947" i="1"/>
  <c r="G2946" i="1"/>
  <c r="F2946" i="1"/>
  <c r="G2945" i="1"/>
  <c r="F2945" i="1"/>
  <c r="G2944" i="1"/>
  <c r="F2944" i="1"/>
  <c r="G2943" i="1"/>
  <c r="F2943" i="1"/>
  <c r="G2942" i="1"/>
  <c r="F2942" i="1"/>
  <c r="G2941" i="1"/>
  <c r="F2941" i="1"/>
  <c r="G2940" i="1"/>
  <c r="F2940" i="1"/>
  <c r="G2939" i="1"/>
  <c r="F2939" i="1"/>
  <c r="G2938" i="1"/>
  <c r="F2938" i="1"/>
  <c r="G2937" i="1"/>
  <c r="F2937" i="1"/>
  <c r="G2936" i="1"/>
  <c r="F2936" i="1"/>
  <c r="G2935" i="1"/>
  <c r="F2935" i="1"/>
  <c r="G2934" i="1"/>
  <c r="F2934" i="1"/>
  <c r="G2933" i="1"/>
  <c r="F2933" i="1"/>
  <c r="G2932" i="1"/>
  <c r="F2932" i="1"/>
  <c r="G2931" i="1"/>
  <c r="F2931" i="1"/>
  <c r="G2930" i="1"/>
  <c r="F2930" i="1"/>
  <c r="G2929" i="1"/>
  <c r="F2929" i="1"/>
  <c r="G2928" i="1"/>
  <c r="F2928" i="1"/>
  <c r="G2927" i="1"/>
  <c r="F2927" i="1"/>
  <c r="G2926" i="1"/>
  <c r="F2926" i="1"/>
  <c r="G2925" i="1"/>
  <c r="F2925" i="1"/>
  <c r="G2924" i="1"/>
  <c r="F2924" i="1"/>
  <c r="G2923" i="1"/>
  <c r="F2923" i="1"/>
  <c r="G2922" i="1"/>
  <c r="F2922" i="1"/>
  <c r="G2921" i="1"/>
  <c r="F2921" i="1"/>
  <c r="G2920" i="1"/>
  <c r="F2920" i="1"/>
  <c r="G2919" i="1"/>
  <c r="F2919" i="1"/>
  <c r="G2918" i="1"/>
  <c r="F2918" i="1"/>
  <c r="G2917" i="1"/>
  <c r="F2917" i="1"/>
  <c r="G2916" i="1"/>
  <c r="F2916" i="1"/>
  <c r="G2915" i="1"/>
  <c r="F2915" i="1"/>
  <c r="G2914" i="1"/>
  <c r="F2914" i="1"/>
  <c r="G2913" i="1"/>
  <c r="F2913" i="1"/>
  <c r="G2912" i="1"/>
  <c r="F2912" i="1"/>
  <c r="G2911" i="1"/>
  <c r="F2911" i="1"/>
  <c r="G2910" i="1"/>
  <c r="F2910" i="1"/>
  <c r="G2909" i="1"/>
  <c r="F2909" i="1"/>
  <c r="G2908" i="1"/>
  <c r="F2908" i="1"/>
  <c r="G2907" i="1"/>
  <c r="F2907" i="1"/>
  <c r="G2906" i="1"/>
  <c r="F2906" i="1"/>
  <c r="G2905" i="1"/>
  <c r="F2905" i="1"/>
  <c r="G2904" i="1"/>
  <c r="F2904" i="1"/>
  <c r="G2903" i="1"/>
  <c r="F2903" i="1"/>
  <c r="G2902" i="1"/>
  <c r="F2902" i="1"/>
  <c r="G2901" i="1"/>
  <c r="F2901" i="1"/>
  <c r="G2900" i="1"/>
  <c r="F2900" i="1"/>
  <c r="G2899" i="1"/>
  <c r="F2899" i="1"/>
  <c r="G2898" i="1"/>
  <c r="F2898" i="1"/>
  <c r="G2897" i="1"/>
  <c r="F2897" i="1"/>
  <c r="G2896" i="1"/>
  <c r="F2896" i="1"/>
  <c r="G2895" i="1"/>
  <c r="F2895" i="1"/>
  <c r="G2894" i="1"/>
  <c r="F2894" i="1"/>
  <c r="G2893" i="1"/>
  <c r="F2893" i="1"/>
  <c r="G2892" i="1"/>
  <c r="F2892" i="1"/>
  <c r="G2891" i="1"/>
  <c r="F2891" i="1"/>
  <c r="G2890" i="1"/>
  <c r="F2890" i="1"/>
  <c r="G2889" i="1"/>
  <c r="F2889" i="1"/>
  <c r="G2888" i="1"/>
  <c r="F2888" i="1"/>
  <c r="G2887" i="1"/>
  <c r="F2887" i="1"/>
  <c r="G2886" i="1"/>
  <c r="F2886" i="1"/>
  <c r="G2885" i="1"/>
  <c r="F2885" i="1"/>
  <c r="G2884" i="1"/>
  <c r="F2884" i="1"/>
  <c r="G2883" i="1"/>
  <c r="F2883" i="1"/>
  <c r="G2882" i="1"/>
  <c r="F2882" i="1"/>
  <c r="G2881" i="1"/>
  <c r="F2881" i="1"/>
  <c r="G2880" i="1"/>
  <c r="F2880" i="1"/>
  <c r="G2879" i="1"/>
  <c r="F2879" i="1"/>
  <c r="G2878" i="1"/>
  <c r="F2878" i="1"/>
  <c r="G2877" i="1"/>
  <c r="F2877" i="1"/>
  <c r="G2876" i="1"/>
  <c r="F2876" i="1"/>
  <c r="G2875" i="1"/>
  <c r="F2875" i="1"/>
  <c r="G2874" i="1"/>
  <c r="F2874" i="1"/>
  <c r="G2873" i="1"/>
  <c r="F2873" i="1"/>
  <c r="G2872" i="1"/>
  <c r="F2872" i="1"/>
  <c r="G2871" i="1"/>
  <c r="F2871" i="1"/>
  <c r="G2870" i="1"/>
  <c r="F2870" i="1"/>
  <c r="G2869" i="1"/>
  <c r="F2869" i="1"/>
  <c r="G2868" i="1"/>
  <c r="F2868" i="1"/>
  <c r="G2867" i="1"/>
  <c r="F2867" i="1"/>
  <c r="G2866" i="1"/>
  <c r="F2866" i="1"/>
  <c r="G2865" i="1"/>
  <c r="F2865" i="1"/>
  <c r="G2864" i="1"/>
  <c r="F2864" i="1"/>
  <c r="G2863" i="1"/>
  <c r="F2863" i="1"/>
  <c r="G2862" i="1"/>
  <c r="F2862" i="1"/>
  <c r="G2861" i="1"/>
  <c r="F2861" i="1"/>
  <c r="G2860" i="1"/>
  <c r="F2860" i="1"/>
  <c r="G2859" i="1"/>
  <c r="F2859" i="1"/>
  <c r="G2858" i="1"/>
  <c r="F2858" i="1"/>
  <c r="G2857" i="1"/>
  <c r="F2857" i="1"/>
  <c r="G2856" i="1"/>
  <c r="F2856" i="1"/>
  <c r="G2855" i="1"/>
  <c r="F2855" i="1"/>
  <c r="G2854" i="1"/>
  <c r="F2854" i="1"/>
  <c r="G2853" i="1"/>
  <c r="F2853" i="1"/>
  <c r="G2852" i="1"/>
  <c r="F2852" i="1"/>
  <c r="G2851" i="1"/>
  <c r="F2851" i="1"/>
  <c r="G2850" i="1"/>
  <c r="F2850" i="1"/>
  <c r="G2849" i="1"/>
  <c r="F2849" i="1"/>
  <c r="G2848" i="1"/>
  <c r="F2848" i="1"/>
  <c r="G2847" i="1"/>
  <c r="F2847" i="1"/>
  <c r="G2846" i="1"/>
  <c r="F2846" i="1"/>
  <c r="G2845" i="1"/>
  <c r="F2845" i="1"/>
  <c r="G2844" i="1"/>
  <c r="F2844" i="1"/>
  <c r="G2843" i="1"/>
  <c r="F2843" i="1"/>
  <c r="G2842" i="1"/>
  <c r="F2842" i="1"/>
  <c r="G2841" i="1"/>
  <c r="F2841" i="1"/>
  <c r="G2840" i="1"/>
  <c r="F2840" i="1"/>
  <c r="G2839" i="1"/>
  <c r="F2839" i="1"/>
  <c r="G2838" i="1"/>
  <c r="F2838" i="1"/>
  <c r="G2837" i="1"/>
  <c r="F2837" i="1"/>
  <c r="G2836" i="1"/>
  <c r="F2836" i="1"/>
  <c r="G2835" i="1"/>
  <c r="F2835" i="1"/>
  <c r="G2834" i="1"/>
  <c r="F2834" i="1"/>
  <c r="G2833" i="1"/>
  <c r="F2833" i="1"/>
  <c r="G2832" i="1"/>
  <c r="F2832" i="1"/>
  <c r="G2831" i="1"/>
  <c r="F2831" i="1"/>
  <c r="G2830" i="1"/>
  <c r="F2830" i="1"/>
  <c r="G2829" i="1"/>
  <c r="F2829" i="1"/>
  <c r="G2828" i="1"/>
  <c r="F2828" i="1"/>
  <c r="G2827" i="1"/>
  <c r="F2827" i="1"/>
  <c r="G2826" i="1"/>
  <c r="F2826" i="1"/>
  <c r="G2825" i="1"/>
  <c r="F2825" i="1"/>
  <c r="G2824" i="1"/>
  <c r="F2824" i="1"/>
  <c r="G2823" i="1"/>
  <c r="F2823" i="1"/>
  <c r="G2822" i="1"/>
  <c r="F2822" i="1"/>
  <c r="G2821" i="1"/>
  <c r="F2821" i="1"/>
  <c r="G2820" i="1"/>
  <c r="F2820" i="1"/>
  <c r="G2819" i="1"/>
  <c r="F2819" i="1"/>
  <c r="G2818" i="1"/>
  <c r="F2818" i="1"/>
  <c r="G2817" i="1"/>
  <c r="F2817" i="1"/>
  <c r="G2816" i="1"/>
  <c r="F2816" i="1"/>
  <c r="G2815" i="1"/>
  <c r="F2815" i="1"/>
  <c r="G2814" i="1"/>
  <c r="F2814" i="1"/>
  <c r="G2813" i="1"/>
  <c r="F2813" i="1"/>
  <c r="G2812" i="1"/>
  <c r="F2812" i="1"/>
  <c r="G2811" i="1"/>
  <c r="F2811" i="1"/>
  <c r="G2810" i="1"/>
  <c r="F2810" i="1"/>
  <c r="G2809" i="1"/>
  <c r="F2809" i="1"/>
  <c r="G2808" i="1"/>
  <c r="F2808" i="1"/>
  <c r="G2807" i="1"/>
  <c r="F2807" i="1"/>
  <c r="G2806" i="1"/>
  <c r="F2806" i="1"/>
  <c r="G2805" i="1"/>
  <c r="F2805" i="1"/>
  <c r="G2804" i="1"/>
  <c r="F2804" i="1"/>
  <c r="G2803" i="1"/>
  <c r="F2803" i="1"/>
  <c r="G2802" i="1"/>
  <c r="F2802" i="1"/>
  <c r="G2801" i="1"/>
  <c r="F2801" i="1"/>
  <c r="G2800" i="1"/>
  <c r="F2800" i="1"/>
  <c r="G2799" i="1"/>
  <c r="F2799" i="1"/>
  <c r="G2798" i="1"/>
  <c r="F2798" i="1"/>
  <c r="G2797" i="1"/>
  <c r="F2797" i="1"/>
  <c r="G2796" i="1"/>
  <c r="F2796" i="1"/>
  <c r="G2795" i="1"/>
  <c r="F2795" i="1"/>
  <c r="G2794" i="1"/>
  <c r="F2794" i="1"/>
  <c r="G2793" i="1"/>
  <c r="F2793" i="1"/>
  <c r="G2792" i="1"/>
  <c r="F2792" i="1"/>
  <c r="G2791" i="1"/>
  <c r="F2791" i="1"/>
  <c r="G2790" i="1"/>
  <c r="F2790" i="1"/>
  <c r="G2789" i="1"/>
  <c r="F2789" i="1"/>
  <c r="G2788" i="1"/>
  <c r="F2788" i="1"/>
  <c r="G2787" i="1"/>
  <c r="F2787" i="1"/>
  <c r="G2786" i="1"/>
  <c r="F2786" i="1"/>
  <c r="G2785" i="1"/>
  <c r="F2785" i="1"/>
  <c r="G2784" i="1"/>
  <c r="F2784" i="1"/>
  <c r="G2783" i="1"/>
  <c r="F2783" i="1"/>
  <c r="G2782" i="1"/>
  <c r="F2782" i="1"/>
  <c r="G2781" i="1"/>
  <c r="F2781" i="1"/>
  <c r="G2780" i="1"/>
  <c r="F2780" i="1"/>
  <c r="G2779" i="1"/>
  <c r="F2779" i="1"/>
  <c r="G2778" i="1"/>
  <c r="F2778" i="1"/>
  <c r="G2777" i="1"/>
  <c r="F2777" i="1"/>
  <c r="G2776" i="1"/>
  <c r="F2776" i="1"/>
  <c r="G2775" i="1"/>
  <c r="F2775" i="1"/>
  <c r="G2774" i="1"/>
  <c r="F2774" i="1"/>
  <c r="G2773" i="1"/>
  <c r="F2773" i="1"/>
  <c r="G2772" i="1"/>
  <c r="F2772" i="1"/>
  <c r="G2771" i="1"/>
  <c r="F2771" i="1"/>
  <c r="G2770" i="1"/>
  <c r="F2770" i="1"/>
  <c r="G2769" i="1"/>
  <c r="F2769" i="1"/>
  <c r="G2768" i="1"/>
  <c r="F2768" i="1"/>
  <c r="G2767" i="1"/>
  <c r="F2767" i="1"/>
  <c r="G2766" i="1"/>
  <c r="F2766" i="1"/>
  <c r="G2765" i="1"/>
  <c r="F2765" i="1"/>
  <c r="G2764" i="1"/>
  <c r="F2764" i="1"/>
  <c r="G2763" i="1"/>
  <c r="F2763" i="1"/>
  <c r="G2762" i="1"/>
  <c r="F2762" i="1"/>
  <c r="G2761" i="1"/>
  <c r="F2761" i="1"/>
  <c r="G2760" i="1"/>
  <c r="F2760" i="1"/>
  <c r="G2759" i="1"/>
  <c r="F2759" i="1"/>
  <c r="G2758" i="1"/>
  <c r="F2758" i="1"/>
  <c r="G2757" i="1"/>
  <c r="F2757" i="1"/>
  <c r="G2756" i="1"/>
  <c r="F2756" i="1"/>
  <c r="G2755" i="1"/>
  <c r="F2755" i="1"/>
  <c r="G2754" i="1"/>
  <c r="F2754" i="1"/>
  <c r="G2753" i="1"/>
  <c r="F2753" i="1"/>
  <c r="G2752" i="1"/>
  <c r="F2752" i="1"/>
  <c r="G2751" i="1"/>
  <c r="F2751" i="1"/>
  <c r="G2750" i="1"/>
  <c r="F2750" i="1"/>
  <c r="G2749" i="1"/>
  <c r="F2749" i="1"/>
  <c r="G2748" i="1"/>
  <c r="F2748" i="1"/>
  <c r="G2747" i="1"/>
  <c r="F2747" i="1"/>
  <c r="G2746" i="1"/>
  <c r="F2746" i="1"/>
  <c r="G2745" i="1"/>
  <c r="F2745" i="1"/>
  <c r="G2744" i="1"/>
  <c r="F2744" i="1"/>
  <c r="G2743" i="1"/>
  <c r="F2743" i="1"/>
  <c r="G2742" i="1"/>
  <c r="F2742" i="1"/>
  <c r="G2741" i="1"/>
  <c r="F2741" i="1"/>
  <c r="G2740" i="1"/>
  <c r="F2740" i="1"/>
  <c r="G2739" i="1"/>
  <c r="F2739" i="1"/>
  <c r="G2738" i="1"/>
  <c r="F2738" i="1"/>
  <c r="G2737" i="1"/>
  <c r="F2737" i="1"/>
  <c r="G2736" i="1"/>
  <c r="F2736" i="1"/>
  <c r="G2735" i="1"/>
  <c r="F2735" i="1"/>
  <c r="G2734" i="1"/>
  <c r="F2734" i="1"/>
  <c r="G2733" i="1"/>
  <c r="F2733" i="1"/>
  <c r="G2732" i="1"/>
  <c r="F2732" i="1"/>
  <c r="G2731" i="1"/>
  <c r="F2731" i="1"/>
  <c r="G2730" i="1"/>
  <c r="F2730" i="1"/>
  <c r="G2729" i="1"/>
  <c r="F2729" i="1"/>
  <c r="G2728" i="1"/>
  <c r="F2728" i="1"/>
  <c r="G2727" i="1"/>
  <c r="F2727" i="1"/>
  <c r="G2726" i="1"/>
  <c r="F2726" i="1"/>
  <c r="G2725" i="1"/>
  <c r="F2725" i="1"/>
  <c r="G2724" i="1"/>
  <c r="F2724" i="1"/>
  <c r="G2723" i="1"/>
  <c r="F2723" i="1"/>
  <c r="G2722" i="1"/>
  <c r="F2722" i="1"/>
  <c r="G2721" i="1"/>
  <c r="F2721" i="1"/>
  <c r="G2720" i="1"/>
  <c r="F2720" i="1"/>
  <c r="G2719" i="1"/>
  <c r="F2719" i="1"/>
  <c r="G2718" i="1"/>
  <c r="F2718" i="1"/>
  <c r="G2717" i="1"/>
  <c r="F2717" i="1"/>
  <c r="G2716" i="1"/>
  <c r="F2716" i="1"/>
  <c r="G2715" i="1"/>
  <c r="F2715" i="1"/>
  <c r="G2714" i="1"/>
  <c r="F2714" i="1"/>
  <c r="G2713" i="1"/>
  <c r="F2713" i="1"/>
  <c r="G2712" i="1"/>
  <c r="F2712" i="1"/>
  <c r="G2711" i="1"/>
  <c r="F2711" i="1"/>
  <c r="G2710" i="1"/>
  <c r="F2710" i="1"/>
  <c r="G2709" i="1"/>
  <c r="F2709" i="1"/>
  <c r="G2708" i="1"/>
  <c r="F2708" i="1"/>
  <c r="G2707" i="1"/>
  <c r="F2707" i="1"/>
  <c r="G2706" i="1"/>
  <c r="F2706" i="1"/>
  <c r="G2705" i="1"/>
  <c r="F2705" i="1"/>
  <c r="G2704" i="1"/>
  <c r="F2704" i="1"/>
  <c r="G2703" i="1"/>
  <c r="F2703" i="1"/>
  <c r="G2702" i="1"/>
  <c r="F2702" i="1"/>
  <c r="G2701" i="1"/>
  <c r="F2701" i="1"/>
  <c r="G2700" i="1"/>
  <c r="F2700" i="1"/>
  <c r="G2699" i="1"/>
  <c r="F2699" i="1"/>
  <c r="G2698" i="1"/>
  <c r="F2698" i="1"/>
  <c r="G2697" i="1"/>
  <c r="F2697" i="1"/>
  <c r="G2696" i="1"/>
  <c r="F2696" i="1"/>
  <c r="G2695" i="1"/>
  <c r="F2695" i="1"/>
  <c r="G2694" i="1"/>
  <c r="F2694" i="1"/>
  <c r="G2693" i="1"/>
  <c r="F2693" i="1"/>
  <c r="G2692" i="1"/>
  <c r="F2692" i="1"/>
  <c r="G2691" i="1"/>
  <c r="F2691" i="1"/>
  <c r="G2690" i="1"/>
  <c r="F2690" i="1"/>
  <c r="G2689" i="1"/>
  <c r="F2689" i="1"/>
  <c r="G2688" i="1"/>
  <c r="F2688" i="1"/>
  <c r="G2687" i="1"/>
  <c r="F2687" i="1"/>
  <c r="G2686" i="1"/>
  <c r="F2686" i="1"/>
  <c r="G2685" i="1"/>
  <c r="F2685" i="1"/>
  <c r="G2684" i="1"/>
  <c r="F2684" i="1"/>
  <c r="G2683" i="1"/>
  <c r="F2683" i="1"/>
  <c r="G2682" i="1"/>
  <c r="F2682" i="1"/>
  <c r="G2681" i="1"/>
  <c r="F2681" i="1"/>
  <c r="G2680" i="1"/>
  <c r="F2680" i="1"/>
  <c r="G2679" i="1"/>
  <c r="F2679" i="1"/>
  <c r="G2678" i="1"/>
  <c r="F2678" i="1"/>
  <c r="G2677" i="1"/>
  <c r="F2677" i="1"/>
  <c r="G2676" i="1"/>
  <c r="F2676" i="1"/>
  <c r="G2675" i="1"/>
  <c r="F2675" i="1"/>
  <c r="G2674" i="1"/>
  <c r="F2674" i="1"/>
  <c r="G2673" i="1"/>
  <c r="F2673" i="1"/>
  <c r="G2672" i="1"/>
  <c r="F2672" i="1"/>
  <c r="G2671" i="1"/>
  <c r="F2671" i="1"/>
  <c r="G2670" i="1"/>
  <c r="F2670" i="1"/>
  <c r="G2669" i="1"/>
  <c r="F2669" i="1"/>
  <c r="G2668" i="1"/>
  <c r="F2668" i="1"/>
  <c r="G2667" i="1"/>
  <c r="F2667" i="1"/>
  <c r="G2666" i="1"/>
  <c r="F2666" i="1"/>
  <c r="G2665" i="1"/>
  <c r="F2665" i="1"/>
  <c r="G2664" i="1"/>
  <c r="F2664" i="1"/>
  <c r="G2663" i="1"/>
  <c r="F2663" i="1"/>
  <c r="G2662" i="1"/>
  <c r="F2662" i="1"/>
  <c r="G2661" i="1"/>
  <c r="F2661" i="1"/>
  <c r="G2660" i="1"/>
  <c r="F2660" i="1"/>
  <c r="G2659" i="1"/>
  <c r="F2659" i="1"/>
  <c r="G2658" i="1"/>
  <c r="F2658" i="1"/>
  <c r="G2657" i="1"/>
  <c r="F2657" i="1"/>
  <c r="G2656" i="1"/>
  <c r="F2656" i="1"/>
  <c r="G2655" i="1"/>
  <c r="F2655" i="1"/>
  <c r="G2654" i="1"/>
  <c r="F2654" i="1"/>
  <c r="G2653" i="1"/>
  <c r="F2653" i="1"/>
  <c r="G2652" i="1"/>
  <c r="F2652" i="1"/>
  <c r="G2651" i="1"/>
  <c r="F2651" i="1"/>
  <c r="G2650" i="1"/>
  <c r="F2650" i="1"/>
  <c r="G2649" i="1"/>
  <c r="F2649" i="1"/>
  <c r="G2648" i="1"/>
  <c r="F2648" i="1"/>
  <c r="G2647" i="1"/>
  <c r="F2647" i="1"/>
  <c r="G2646" i="1"/>
  <c r="F2646" i="1"/>
  <c r="G2645" i="1"/>
  <c r="F2645" i="1"/>
  <c r="G2644" i="1"/>
  <c r="F2644" i="1"/>
  <c r="G2643" i="1"/>
  <c r="F2643" i="1"/>
  <c r="G2642" i="1"/>
  <c r="F2642" i="1"/>
  <c r="G2641" i="1"/>
  <c r="F2641" i="1"/>
  <c r="G2640" i="1"/>
  <c r="F2640" i="1"/>
  <c r="G2639" i="1"/>
  <c r="F2639" i="1"/>
  <c r="G2638" i="1"/>
  <c r="F2638" i="1"/>
  <c r="G2637" i="1"/>
  <c r="F2637" i="1"/>
  <c r="G2636" i="1"/>
  <c r="F2636" i="1"/>
  <c r="G2635" i="1"/>
  <c r="F2635" i="1"/>
  <c r="G2634" i="1"/>
  <c r="F2634" i="1"/>
  <c r="G2633" i="1"/>
  <c r="F2633" i="1"/>
  <c r="G2632" i="1"/>
  <c r="F2632" i="1"/>
  <c r="G2631" i="1"/>
  <c r="F2631" i="1"/>
  <c r="G2630" i="1"/>
  <c r="F2630" i="1"/>
  <c r="G2629" i="1"/>
  <c r="F2629" i="1"/>
  <c r="G2628" i="1"/>
  <c r="F2628" i="1"/>
  <c r="G2627" i="1"/>
  <c r="F2627" i="1"/>
  <c r="G2626" i="1"/>
  <c r="F2626" i="1"/>
  <c r="G2625" i="1"/>
  <c r="F2625" i="1"/>
  <c r="G2624" i="1"/>
  <c r="F2624" i="1"/>
  <c r="G2623" i="1"/>
  <c r="F2623" i="1"/>
  <c r="G2622" i="1"/>
  <c r="F2622" i="1"/>
  <c r="G2621" i="1"/>
  <c r="F2621" i="1"/>
  <c r="G2620" i="1"/>
  <c r="F2620" i="1"/>
  <c r="G2619" i="1"/>
  <c r="F2619" i="1"/>
  <c r="G2618" i="1"/>
  <c r="F2618" i="1"/>
  <c r="G2617" i="1"/>
  <c r="F2617" i="1"/>
  <c r="G2616" i="1"/>
  <c r="F2616" i="1"/>
  <c r="G2615" i="1"/>
  <c r="F2615" i="1"/>
  <c r="G2614" i="1"/>
  <c r="F2614" i="1"/>
  <c r="G2613" i="1"/>
  <c r="F2613" i="1"/>
  <c r="G2612" i="1"/>
  <c r="F2612" i="1"/>
  <c r="G2611" i="1"/>
  <c r="F2611" i="1"/>
  <c r="G2610" i="1"/>
  <c r="F2610" i="1"/>
  <c r="G2609" i="1"/>
  <c r="F2609" i="1"/>
  <c r="G2608" i="1"/>
  <c r="F2608" i="1"/>
  <c r="G2607" i="1"/>
  <c r="F2607" i="1"/>
  <c r="G2606" i="1"/>
  <c r="F2606" i="1"/>
  <c r="G2605" i="1"/>
  <c r="F2605" i="1"/>
  <c r="G2604" i="1"/>
  <c r="F2604" i="1"/>
  <c r="G2603" i="1"/>
  <c r="F2603" i="1"/>
  <c r="G2602" i="1"/>
  <c r="F2602" i="1"/>
  <c r="G2601" i="1"/>
  <c r="F2601" i="1"/>
  <c r="G2600" i="1"/>
  <c r="F2600" i="1"/>
  <c r="G2599" i="1"/>
  <c r="F2599" i="1"/>
  <c r="G2598" i="1"/>
  <c r="F2598" i="1"/>
  <c r="G2597" i="1"/>
  <c r="F2597" i="1"/>
  <c r="G2596" i="1"/>
  <c r="F2596" i="1"/>
  <c r="G2595" i="1"/>
  <c r="F2595" i="1"/>
  <c r="G2594" i="1"/>
  <c r="F2594" i="1"/>
  <c r="G2593" i="1"/>
  <c r="F2593" i="1"/>
  <c r="G2592" i="1"/>
  <c r="F2592" i="1"/>
  <c r="G2591" i="1"/>
  <c r="F2591" i="1"/>
  <c r="G2590" i="1"/>
  <c r="F2590" i="1"/>
  <c r="G2589" i="1"/>
  <c r="F2589" i="1"/>
  <c r="G2588" i="1"/>
  <c r="F2588" i="1"/>
  <c r="G2587" i="1"/>
  <c r="F2587" i="1"/>
  <c r="G2586" i="1"/>
  <c r="F2586" i="1"/>
  <c r="G2585" i="1"/>
  <c r="F2585" i="1"/>
  <c r="G2584" i="1"/>
  <c r="F2584" i="1"/>
  <c r="G2583" i="1"/>
  <c r="F2583" i="1"/>
  <c r="G2582" i="1"/>
  <c r="F2582" i="1"/>
  <c r="G2581" i="1"/>
  <c r="F2581" i="1"/>
  <c r="G2580" i="1"/>
  <c r="F2580" i="1"/>
  <c r="G2579" i="1"/>
  <c r="F2579" i="1"/>
  <c r="G2578" i="1"/>
  <c r="F2578" i="1"/>
  <c r="G2577" i="1"/>
  <c r="F2577" i="1"/>
  <c r="G2576" i="1"/>
  <c r="F2576" i="1"/>
  <c r="G2575" i="1"/>
  <c r="F2575" i="1"/>
  <c r="G2574" i="1"/>
  <c r="F2574" i="1"/>
  <c r="G2573" i="1"/>
  <c r="F2573" i="1"/>
  <c r="G2572" i="1"/>
  <c r="F2572" i="1"/>
  <c r="G2571" i="1"/>
  <c r="F2571" i="1"/>
  <c r="G2570" i="1"/>
  <c r="F2570" i="1"/>
  <c r="G2569" i="1"/>
  <c r="F2569" i="1"/>
  <c r="G2568" i="1"/>
  <c r="F2568" i="1"/>
  <c r="G2567" i="1"/>
  <c r="F2567" i="1"/>
  <c r="G2566" i="1"/>
  <c r="F2566" i="1"/>
  <c r="G2565" i="1"/>
  <c r="F2565" i="1"/>
  <c r="G2564" i="1"/>
  <c r="F2564" i="1"/>
  <c r="G2563" i="1"/>
  <c r="F2563" i="1"/>
  <c r="G2562" i="1"/>
  <c r="F2562" i="1"/>
  <c r="G2561" i="1"/>
  <c r="F2561" i="1"/>
  <c r="G2560" i="1"/>
  <c r="F2560" i="1"/>
  <c r="G2559" i="1"/>
  <c r="F2559" i="1"/>
  <c r="G2558" i="1"/>
  <c r="F2558" i="1"/>
  <c r="G2557" i="1"/>
  <c r="F2557" i="1"/>
  <c r="G2556" i="1"/>
  <c r="F2556" i="1"/>
  <c r="G2555" i="1"/>
  <c r="F2555" i="1"/>
  <c r="G2554" i="1"/>
  <c r="F2554" i="1"/>
  <c r="G2553" i="1"/>
  <c r="F2553" i="1"/>
  <c r="G2552" i="1"/>
  <c r="F2552" i="1"/>
  <c r="G2551" i="1"/>
  <c r="F2551" i="1"/>
  <c r="G2550" i="1"/>
  <c r="F2550" i="1"/>
  <c r="G2549" i="1"/>
  <c r="F2549" i="1"/>
  <c r="G2548" i="1"/>
  <c r="F2548" i="1"/>
  <c r="G2547" i="1"/>
  <c r="F2547" i="1"/>
  <c r="G2546" i="1"/>
  <c r="F2546" i="1"/>
  <c r="G2545" i="1"/>
  <c r="F2545" i="1"/>
  <c r="G2544" i="1"/>
  <c r="F2544" i="1"/>
  <c r="G2543" i="1"/>
  <c r="F2543" i="1"/>
  <c r="G2542" i="1"/>
  <c r="F2542" i="1"/>
  <c r="G2541" i="1"/>
  <c r="F2541" i="1"/>
  <c r="G2540" i="1"/>
  <c r="F2540" i="1"/>
  <c r="G2539" i="1"/>
  <c r="F2539" i="1"/>
  <c r="G2538" i="1"/>
  <c r="F2538" i="1"/>
  <c r="G2537" i="1"/>
  <c r="F2537" i="1"/>
  <c r="G2536" i="1"/>
  <c r="F2536" i="1"/>
  <c r="G2535" i="1"/>
  <c r="F2535" i="1"/>
  <c r="G2534" i="1"/>
  <c r="F2534" i="1"/>
  <c r="G2533" i="1"/>
  <c r="F2533" i="1"/>
  <c r="G2532" i="1"/>
  <c r="F2532" i="1"/>
  <c r="G2531" i="1"/>
  <c r="F2531" i="1"/>
  <c r="G2530" i="1"/>
  <c r="F2530" i="1"/>
  <c r="G2529" i="1"/>
  <c r="F2529" i="1"/>
  <c r="G2528" i="1"/>
  <c r="F2528" i="1"/>
  <c r="G2527" i="1"/>
  <c r="F2527" i="1"/>
  <c r="G2526" i="1"/>
  <c r="F2526" i="1"/>
  <c r="G2525" i="1"/>
  <c r="F2525" i="1"/>
  <c r="G2524" i="1"/>
  <c r="F2524" i="1"/>
  <c r="G2523" i="1"/>
  <c r="F2523" i="1"/>
  <c r="G2522" i="1"/>
  <c r="F2522" i="1"/>
  <c r="G2521" i="1"/>
  <c r="F2521" i="1"/>
  <c r="G2520" i="1"/>
  <c r="F2520" i="1"/>
  <c r="G2519" i="1"/>
  <c r="F2519" i="1"/>
  <c r="G2518" i="1"/>
  <c r="F2518" i="1"/>
  <c r="G2517" i="1"/>
  <c r="F2517" i="1"/>
  <c r="G2516" i="1"/>
  <c r="F2516" i="1"/>
  <c r="G2515" i="1"/>
  <c r="F2515" i="1"/>
  <c r="G2514" i="1"/>
  <c r="F2514" i="1"/>
  <c r="G2513" i="1"/>
  <c r="F2513" i="1"/>
  <c r="G2512" i="1"/>
  <c r="F2512" i="1"/>
  <c r="G2511" i="1"/>
  <c r="F2511" i="1"/>
  <c r="G2510" i="1"/>
  <c r="F2510" i="1"/>
  <c r="G2509" i="1"/>
  <c r="F2509" i="1"/>
  <c r="G2508" i="1"/>
  <c r="F2508" i="1"/>
  <c r="G2507" i="1"/>
  <c r="F2507" i="1"/>
  <c r="G2506" i="1"/>
  <c r="F2506" i="1"/>
  <c r="G2505" i="1"/>
  <c r="F2505" i="1"/>
  <c r="G2504" i="1"/>
  <c r="F2504" i="1"/>
  <c r="G2503" i="1"/>
  <c r="F2503" i="1"/>
  <c r="G2502" i="1"/>
  <c r="F2502" i="1"/>
  <c r="G2501" i="1"/>
  <c r="F2501" i="1"/>
  <c r="G2500" i="1"/>
  <c r="F2500" i="1"/>
  <c r="G2499" i="1"/>
  <c r="F2499" i="1"/>
  <c r="G2498" i="1"/>
  <c r="F2498" i="1"/>
  <c r="G2497" i="1"/>
  <c r="F2497" i="1"/>
  <c r="G2496" i="1"/>
  <c r="F2496" i="1"/>
  <c r="G2495" i="1"/>
  <c r="F2495" i="1"/>
  <c r="G2494" i="1"/>
  <c r="F2494" i="1"/>
  <c r="G2493" i="1"/>
  <c r="F2493" i="1"/>
  <c r="G2492" i="1"/>
  <c r="F2492" i="1"/>
  <c r="G2491" i="1"/>
  <c r="F2491" i="1"/>
  <c r="G2490" i="1"/>
  <c r="F2490" i="1"/>
  <c r="G2489" i="1"/>
  <c r="F2489" i="1"/>
  <c r="G2488" i="1"/>
  <c r="F2488" i="1"/>
  <c r="G2487" i="1"/>
  <c r="F2487" i="1"/>
  <c r="G2486" i="1"/>
  <c r="F2486" i="1"/>
  <c r="G2485" i="1"/>
  <c r="F2485" i="1"/>
  <c r="G2484" i="1"/>
  <c r="F2484" i="1"/>
  <c r="G2483" i="1"/>
  <c r="F2483" i="1"/>
  <c r="G2482" i="1"/>
  <c r="F2482" i="1"/>
  <c r="G2481" i="1"/>
  <c r="F2481" i="1"/>
  <c r="G2480" i="1"/>
  <c r="F2480" i="1"/>
  <c r="G2479" i="1"/>
  <c r="F2479" i="1"/>
  <c r="G2478" i="1"/>
  <c r="F2478" i="1"/>
  <c r="G2477" i="1"/>
  <c r="F2477" i="1"/>
  <c r="G2476" i="1"/>
  <c r="F2476" i="1"/>
  <c r="G2475" i="1"/>
  <c r="F2475" i="1"/>
  <c r="G2474" i="1"/>
  <c r="F2474" i="1"/>
  <c r="G2473" i="1"/>
  <c r="F2473" i="1"/>
  <c r="G2472" i="1"/>
  <c r="F2472" i="1"/>
  <c r="G2471" i="1"/>
  <c r="F2471" i="1"/>
  <c r="G2470" i="1"/>
  <c r="F2470" i="1"/>
  <c r="G2469" i="1"/>
  <c r="F2469" i="1"/>
  <c r="G2468" i="1"/>
  <c r="F2468" i="1"/>
  <c r="G2467" i="1"/>
  <c r="F2467" i="1"/>
  <c r="G2466" i="1"/>
  <c r="F2466" i="1"/>
  <c r="G2465" i="1"/>
  <c r="F2465" i="1"/>
  <c r="G2464" i="1"/>
  <c r="F2464" i="1"/>
  <c r="G2463" i="1"/>
  <c r="F2463" i="1"/>
  <c r="G2462" i="1"/>
  <c r="F2462" i="1"/>
  <c r="G2461" i="1"/>
  <c r="F2461" i="1"/>
  <c r="G2460" i="1"/>
  <c r="F2460" i="1"/>
  <c r="G2459" i="1"/>
  <c r="F2459" i="1"/>
  <c r="G2458" i="1"/>
  <c r="F2458" i="1"/>
  <c r="G2457" i="1"/>
  <c r="F2457" i="1"/>
  <c r="G2456" i="1"/>
  <c r="F2456" i="1"/>
  <c r="G2455" i="1"/>
  <c r="F2455" i="1"/>
  <c r="G2454" i="1"/>
  <c r="F2454" i="1"/>
  <c r="G2453" i="1"/>
  <c r="F2453" i="1"/>
  <c r="G2452" i="1"/>
  <c r="F2452" i="1"/>
  <c r="G2451" i="1"/>
  <c r="F2451" i="1"/>
  <c r="G2450" i="1"/>
  <c r="F2450" i="1"/>
  <c r="G2449" i="1"/>
  <c r="F2449" i="1"/>
  <c r="G2448" i="1"/>
  <c r="F2448" i="1"/>
  <c r="G2447" i="1"/>
  <c r="F2447" i="1"/>
  <c r="G2446" i="1"/>
  <c r="F2446" i="1"/>
  <c r="G2445" i="1"/>
  <c r="F2445" i="1"/>
  <c r="G2444" i="1"/>
  <c r="F2444" i="1"/>
  <c r="G2443" i="1"/>
  <c r="F2443" i="1"/>
  <c r="G2442" i="1"/>
  <c r="F2442" i="1"/>
  <c r="G2441" i="1"/>
  <c r="F2441" i="1"/>
  <c r="G2440" i="1"/>
  <c r="F2440" i="1"/>
  <c r="G2439" i="1"/>
  <c r="F2439" i="1"/>
  <c r="G2438" i="1"/>
  <c r="F2438" i="1"/>
  <c r="G2437" i="1"/>
  <c r="F2437" i="1"/>
  <c r="G2436" i="1"/>
  <c r="F2436" i="1"/>
  <c r="G2435" i="1"/>
  <c r="F2435" i="1"/>
  <c r="G2434" i="1"/>
  <c r="F2434" i="1"/>
  <c r="G2433" i="1"/>
  <c r="F2433" i="1"/>
  <c r="G2432" i="1"/>
  <c r="F2432" i="1"/>
  <c r="G2431" i="1"/>
  <c r="F2431" i="1"/>
  <c r="G2430" i="1"/>
  <c r="F2430" i="1"/>
  <c r="G2429" i="1"/>
  <c r="F2429" i="1"/>
  <c r="G2428" i="1"/>
  <c r="F2428" i="1"/>
  <c r="G2427" i="1"/>
  <c r="F2427" i="1"/>
  <c r="G2426" i="1"/>
  <c r="F2426" i="1"/>
  <c r="G2425" i="1"/>
  <c r="F2425" i="1"/>
  <c r="G2424" i="1"/>
  <c r="F2424" i="1"/>
  <c r="G2423" i="1"/>
  <c r="F2423" i="1"/>
  <c r="G2422" i="1"/>
  <c r="F2422" i="1"/>
  <c r="G2421" i="1"/>
  <c r="F2421" i="1"/>
  <c r="G2420" i="1"/>
  <c r="F2420" i="1"/>
  <c r="G2419" i="1"/>
  <c r="F2419" i="1"/>
  <c r="G2418" i="1"/>
  <c r="F2418" i="1"/>
  <c r="G2417" i="1"/>
  <c r="F2417" i="1"/>
  <c r="G2416" i="1"/>
  <c r="F2416" i="1"/>
  <c r="G2415" i="1"/>
  <c r="F2415" i="1"/>
  <c r="G2414" i="1"/>
  <c r="F2414" i="1"/>
  <c r="G2413" i="1"/>
  <c r="F2413" i="1"/>
  <c r="G2412" i="1"/>
  <c r="F2412" i="1"/>
  <c r="G2411" i="1"/>
  <c r="F2411" i="1"/>
  <c r="G2410" i="1"/>
  <c r="F2410" i="1"/>
  <c r="G2409" i="1"/>
  <c r="F2409" i="1"/>
  <c r="G2408" i="1"/>
  <c r="F2408" i="1"/>
  <c r="G2407" i="1"/>
  <c r="F2407" i="1"/>
  <c r="G2406" i="1"/>
  <c r="F2406" i="1"/>
  <c r="G2405" i="1"/>
  <c r="F2405" i="1"/>
  <c r="G2404" i="1"/>
  <c r="F2404" i="1"/>
  <c r="G2403" i="1"/>
  <c r="F2403" i="1"/>
  <c r="G2402" i="1"/>
  <c r="F2402" i="1"/>
  <c r="G2401" i="1"/>
  <c r="F2401" i="1"/>
  <c r="G2400" i="1"/>
  <c r="F2400" i="1"/>
  <c r="G2399" i="1"/>
  <c r="F2399" i="1"/>
  <c r="G2398" i="1"/>
  <c r="F2398" i="1"/>
  <c r="G2397" i="1"/>
  <c r="F2397" i="1"/>
  <c r="G2396" i="1"/>
  <c r="F2396" i="1"/>
  <c r="G2395" i="1"/>
  <c r="F2395" i="1"/>
  <c r="G2394" i="1"/>
  <c r="F2394" i="1"/>
  <c r="G2393" i="1"/>
  <c r="F2393" i="1"/>
  <c r="G2392" i="1"/>
  <c r="F2392" i="1"/>
  <c r="G2391" i="1"/>
  <c r="F2391" i="1"/>
  <c r="G2390" i="1"/>
  <c r="F2390" i="1"/>
  <c r="G2389" i="1"/>
  <c r="F2389" i="1"/>
  <c r="G2388" i="1"/>
  <c r="F2388" i="1"/>
  <c r="G2387" i="1"/>
  <c r="F2387" i="1"/>
  <c r="G2386" i="1"/>
  <c r="F2386" i="1"/>
  <c r="G2385" i="1"/>
  <c r="F2385" i="1"/>
  <c r="G2384" i="1"/>
  <c r="F2384" i="1"/>
  <c r="G2383" i="1"/>
  <c r="F2383" i="1"/>
  <c r="G2382" i="1"/>
  <c r="F2382" i="1"/>
  <c r="G2381" i="1"/>
  <c r="F2381" i="1"/>
  <c r="G2380" i="1"/>
  <c r="F2380" i="1"/>
  <c r="G2379" i="1"/>
  <c r="F2379" i="1"/>
  <c r="G2378" i="1"/>
  <c r="F2378" i="1"/>
  <c r="G2377" i="1"/>
  <c r="F2377" i="1"/>
  <c r="G2376" i="1"/>
  <c r="F2376" i="1"/>
  <c r="G2375" i="1"/>
  <c r="F2375" i="1"/>
  <c r="G2374" i="1"/>
  <c r="F2374" i="1"/>
  <c r="G2373" i="1"/>
  <c r="F2373" i="1"/>
  <c r="G2372" i="1"/>
  <c r="F2372" i="1"/>
  <c r="G2371" i="1"/>
  <c r="F2371" i="1"/>
  <c r="G2370" i="1"/>
  <c r="F2370" i="1"/>
  <c r="G2369" i="1"/>
  <c r="F2369" i="1"/>
  <c r="G2368" i="1"/>
  <c r="F2368" i="1"/>
  <c r="G2367" i="1"/>
  <c r="F2367" i="1"/>
  <c r="G2366" i="1"/>
  <c r="F2366" i="1"/>
  <c r="G2365" i="1"/>
  <c r="F2365" i="1"/>
  <c r="G2364" i="1"/>
  <c r="F2364" i="1"/>
  <c r="G2363" i="1"/>
  <c r="F2363" i="1"/>
  <c r="G2362" i="1"/>
  <c r="F2362" i="1"/>
  <c r="G2361" i="1"/>
  <c r="F2361" i="1"/>
  <c r="G2360" i="1"/>
  <c r="F2360" i="1"/>
  <c r="G2359" i="1"/>
  <c r="F2359" i="1"/>
  <c r="G2358" i="1"/>
  <c r="F2358" i="1"/>
  <c r="G2357" i="1"/>
  <c r="F2357" i="1"/>
  <c r="G2356" i="1"/>
  <c r="F2356" i="1"/>
  <c r="G2355" i="1"/>
  <c r="F2355" i="1"/>
  <c r="G2354" i="1"/>
  <c r="F2354" i="1"/>
  <c r="G2353" i="1"/>
  <c r="F2353" i="1"/>
  <c r="G2352" i="1"/>
  <c r="F2352" i="1"/>
  <c r="G2351" i="1"/>
  <c r="F2351" i="1"/>
  <c r="G2350" i="1"/>
  <c r="F2350" i="1"/>
  <c r="G2349" i="1"/>
  <c r="F2349" i="1"/>
  <c r="G2348" i="1"/>
  <c r="F2348" i="1"/>
  <c r="G2347" i="1"/>
  <c r="F2347" i="1"/>
  <c r="G2346" i="1"/>
  <c r="F2346" i="1"/>
  <c r="G2345" i="1"/>
  <c r="F2345" i="1"/>
  <c r="G2344" i="1"/>
  <c r="F2344" i="1"/>
  <c r="G2343" i="1"/>
  <c r="F2343" i="1"/>
  <c r="G2342" i="1"/>
  <c r="F2342" i="1"/>
  <c r="G2341" i="1"/>
  <c r="F2341" i="1"/>
  <c r="G2340" i="1"/>
  <c r="F2340" i="1"/>
  <c r="G2339" i="1"/>
  <c r="F2339" i="1"/>
  <c r="G2338" i="1"/>
  <c r="F2338" i="1"/>
  <c r="G2337" i="1"/>
  <c r="F2337" i="1"/>
  <c r="G2336" i="1"/>
  <c r="F2336" i="1"/>
  <c r="G2335" i="1"/>
  <c r="F2335" i="1"/>
  <c r="G2334" i="1"/>
  <c r="F2334" i="1"/>
  <c r="G2333" i="1"/>
  <c r="F2333" i="1"/>
  <c r="G2332" i="1"/>
  <c r="F2332" i="1"/>
  <c r="G2331" i="1"/>
  <c r="F2331" i="1"/>
  <c r="G2330" i="1"/>
  <c r="F2330" i="1"/>
  <c r="G2329" i="1"/>
  <c r="F2329" i="1"/>
  <c r="G2328" i="1"/>
  <c r="F2328" i="1"/>
  <c r="G2327" i="1"/>
  <c r="F2327" i="1"/>
  <c r="G2326" i="1"/>
  <c r="F2326" i="1"/>
  <c r="G2325" i="1"/>
  <c r="F2325" i="1"/>
  <c r="G2324" i="1"/>
  <c r="F2324" i="1"/>
  <c r="G2323" i="1"/>
  <c r="F2323" i="1"/>
  <c r="G2322" i="1"/>
  <c r="F2322" i="1"/>
  <c r="G2321" i="1"/>
  <c r="F2321" i="1"/>
  <c r="G2320" i="1"/>
  <c r="F2320" i="1"/>
  <c r="G2319" i="1"/>
  <c r="F2319" i="1"/>
  <c r="G2318" i="1"/>
  <c r="F2318" i="1"/>
  <c r="G2317" i="1"/>
  <c r="F2317" i="1"/>
  <c r="G2316" i="1"/>
  <c r="F2316" i="1"/>
  <c r="G2315" i="1"/>
  <c r="F2315" i="1"/>
  <c r="G2314" i="1"/>
  <c r="F2314" i="1"/>
  <c r="G2313" i="1"/>
  <c r="F2313" i="1"/>
  <c r="G2312" i="1"/>
  <c r="F2312" i="1"/>
  <c r="G2311" i="1"/>
  <c r="F2311" i="1"/>
  <c r="G2310" i="1"/>
  <c r="F2310" i="1"/>
  <c r="G2309" i="1"/>
  <c r="F2309" i="1"/>
  <c r="G2308" i="1"/>
  <c r="F2308" i="1"/>
  <c r="G2307" i="1"/>
  <c r="F2307" i="1"/>
  <c r="G2306" i="1"/>
  <c r="F2306" i="1"/>
  <c r="G2305" i="1"/>
  <c r="F2305" i="1"/>
  <c r="G2304" i="1"/>
  <c r="F2304" i="1"/>
  <c r="G2303" i="1"/>
  <c r="F2303" i="1"/>
  <c r="G2302" i="1"/>
  <c r="F2302" i="1"/>
  <c r="G2301" i="1"/>
  <c r="F2301" i="1"/>
  <c r="G2300" i="1"/>
  <c r="F2300" i="1"/>
  <c r="G2299" i="1"/>
  <c r="F2299" i="1"/>
  <c r="G2298" i="1"/>
  <c r="F2298" i="1"/>
  <c r="G2297" i="1"/>
  <c r="F2297" i="1"/>
  <c r="G2296" i="1"/>
  <c r="F2296" i="1"/>
  <c r="G2295" i="1"/>
  <c r="F2295" i="1"/>
  <c r="G2294" i="1"/>
  <c r="F2294" i="1"/>
  <c r="G2293" i="1"/>
  <c r="F2293" i="1"/>
  <c r="G2292" i="1"/>
  <c r="F2292" i="1"/>
  <c r="G2291" i="1"/>
  <c r="F2291" i="1"/>
  <c r="G2290" i="1"/>
  <c r="F2290" i="1"/>
  <c r="G2289" i="1"/>
  <c r="F2289" i="1"/>
  <c r="G2288" i="1"/>
  <c r="F2288" i="1"/>
  <c r="G2287" i="1"/>
  <c r="F2287" i="1"/>
  <c r="G2286" i="1"/>
  <c r="F2286" i="1"/>
  <c r="G2285" i="1"/>
  <c r="F2285" i="1"/>
  <c r="G2284" i="1"/>
  <c r="F2284" i="1"/>
  <c r="G2283" i="1"/>
  <c r="F2283" i="1"/>
  <c r="G2282" i="1"/>
  <c r="F2282" i="1"/>
  <c r="G2281" i="1"/>
  <c r="F2281" i="1"/>
  <c r="G2280" i="1"/>
  <c r="F2280" i="1"/>
  <c r="G2279" i="1"/>
  <c r="F2279" i="1"/>
  <c r="G2278" i="1"/>
  <c r="F2278" i="1"/>
  <c r="G2277" i="1"/>
  <c r="F2277" i="1"/>
  <c r="G2276" i="1"/>
  <c r="F2276" i="1"/>
  <c r="G2275" i="1"/>
  <c r="F2275" i="1"/>
  <c r="G2274" i="1"/>
  <c r="F2274" i="1"/>
  <c r="G2273" i="1"/>
  <c r="F2273" i="1"/>
  <c r="G2272" i="1"/>
  <c r="F2272" i="1"/>
  <c r="G2271" i="1"/>
  <c r="F2271" i="1"/>
  <c r="G2270" i="1"/>
  <c r="F2270" i="1"/>
  <c r="G2269" i="1"/>
  <c r="F2269" i="1"/>
  <c r="G2268" i="1"/>
  <c r="F2268" i="1"/>
  <c r="G2267" i="1"/>
  <c r="F2267" i="1"/>
  <c r="G2266" i="1"/>
  <c r="F2266" i="1"/>
  <c r="G2265" i="1"/>
  <c r="F2265" i="1"/>
  <c r="G2264" i="1"/>
  <c r="F2264" i="1"/>
  <c r="G2263" i="1"/>
  <c r="F2263" i="1"/>
  <c r="G2262" i="1"/>
  <c r="F2262" i="1"/>
  <c r="G2261" i="1"/>
  <c r="F2261" i="1"/>
  <c r="G2260" i="1"/>
  <c r="F2260" i="1"/>
  <c r="G2259" i="1"/>
  <c r="F2259" i="1"/>
  <c r="G2258" i="1"/>
  <c r="F2258" i="1"/>
  <c r="G2257" i="1"/>
  <c r="F2257" i="1"/>
  <c r="G2256" i="1"/>
  <c r="F2256" i="1"/>
  <c r="G2255" i="1"/>
  <c r="F2255" i="1"/>
  <c r="G2254" i="1"/>
  <c r="F2254" i="1"/>
  <c r="G2253" i="1"/>
  <c r="F2253" i="1"/>
  <c r="G2252" i="1"/>
  <c r="F2252" i="1"/>
  <c r="G2251" i="1"/>
  <c r="F2251" i="1"/>
  <c r="G2250" i="1"/>
  <c r="F2250" i="1"/>
  <c r="G2249" i="1"/>
  <c r="F2249" i="1"/>
  <c r="G2248" i="1"/>
  <c r="F2248" i="1"/>
  <c r="G2247" i="1"/>
  <c r="F2247" i="1"/>
  <c r="G2246" i="1"/>
  <c r="F2246" i="1"/>
  <c r="G2245" i="1"/>
  <c r="F2245" i="1"/>
  <c r="G2244" i="1"/>
  <c r="F2244" i="1"/>
  <c r="G2243" i="1"/>
  <c r="F2243" i="1"/>
  <c r="G2242" i="1"/>
  <c r="F2242" i="1"/>
  <c r="G2241" i="1"/>
  <c r="F2241" i="1"/>
  <c r="G2240" i="1"/>
  <c r="F2240" i="1"/>
  <c r="G2239" i="1"/>
  <c r="F2239" i="1"/>
  <c r="G2238" i="1"/>
  <c r="F2238" i="1"/>
  <c r="G2237" i="1"/>
  <c r="F2237" i="1"/>
  <c r="G2236" i="1"/>
  <c r="F2236" i="1"/>
  <c r="G2235" i="1"/>
  <c r="F2235" i="1"/>
  <c r="G2234" i="1"/>
  <c r="F2234" i="1"/>
  <c r="G2233" i="1"/>
  <c r="F2233" i="1"/>
  <c r="G2232" i="1"/>
  <c r="F2232" i="1"/>
  <c r="G2231" i="1"/>
  <c r="F2231" i="1"/>
  <c r="G2230" i="1"/>
  <c r="F2230" i="1"/>
  <c r="G2229" i="1"/>
  <c r="F2229" i="1"/>
  <c r="G2228" i="1"/>
  <c r="F2228" i="1"/>
  <c r="G2227" i="1"/>
  <c r="F2227" i="1"/>
  <c r="G2226" i="1"/>
  <c r="F2226" i="1"/>
  <c r="G2225" i="1"/>
  <c r="F2225" i="1"/>
  <c r="G2224" i="1"/>
  <c r="F2224" i="1"/>
  <c r="G2223" i="1"/>
  <c r="F2223" i="1"/>
  <c r="G2222" i="1"/>
  <c r="F2222" i="1"/>
  <c r="G2221" i="1"/>
  <c r="F2221" i="1"/>
  <c r="G2220" i="1"/>
  <c r="F2220" i="1"/>
  <c r="G2219" i="1"/>
  <c r="F2219" i="1"/>
  <c r="G2218" i="1"/>
  <c r="F2218" i="1"/>
  <c r="G2217" i="1"/>
  <c r="F2217" i="1"/>
  <c r="G2216" i="1"/>
  <c r="F2216" i="1"/>
  <c r="G2215" i="1"/>
  <c r="F2215" i="1"/>
  <c r="G2214" i="1"/>
  <c r="F2214" i="1"/>
  <c r="G2213" i="1"/>
  <c r="F2213" i="1"/>
  <c r="G2212" i="1"/>
  <c r="F2212" i="1"/>
  <c r="G2211" i="1"/>
  <c r="F2211" i="1"/>
  <c r="G2210" i="1"/>
  <c r="F2210" i="1"/>
  <c r="G2209" i="1"/>
  <c r="F2209" i="1"/>
  <c r="G2208" i="1"/>
  <c r="F2208" i="1"/>
  <c r="G2207" i="1"/>
  <c r="F2207" i="1"/>
  <c r="G2206" i="1"/>
  <c r="F2206" i="1"/>
  <c r="G2205" i="1"/>
  <c r="F2205" i="1"/>
  <c r="G2204" i="1"/>
  <c r="F2204" i="1"/>
  <c r="G2203" i="1"/>
  <c r="F2203" i="1"/>
  <c r="G2202" i="1"/>
  <c r="F2202" i="1"/>
  <c r="G2201" i="1"/>
  <c r="F2201" i="1"/>
  <c r="G2200" i="1"/>
  <c r="F2200" i="1"/>
  <c r="G2199" i="1"/>
  <c r="F2199" i="1"/>
  <c r="G2198" i="1"/>
  <c r="F2198" i="1"/>
  <c r="G2197" i="1"/>
  <c r="F2197" i="1"/>
  <c r="G2196" i="1"/>
  <c r="F2196" i="1"/>
  <c r="G2195" i="1"/>
  <c r="F2195" i="1"/>
  <c r="G2194" i="1"/>
  <c r="F2194" i="1"/>
  <c r="G2193" i="1"/>
  <c r="F2193" i="1"/>
  <c r="G2192" i="1"/>
  <c r="F2192" i="1"/>
  <c r="G2191" i="1"/>
  <c r="F2191" i="1"/>
  <c r="G2190" i="1"/>
  <c r="F2190" i="1"/>
  <c r="G2189" i="1"/>
  <c r="F2189" i="1"/>
  <c r="G2188" i="1"/>
  <c r="F2188" i="1"/>
  <c r="G2187" i="1"/>
  <c r="F2187" i="1"/>
  <c r="G2186" i="1"/>
  <c r="F2186" i="1"/>
  <c r="G2185" i="1"/>
  <c r="F2185" i="1"/>
  <c r="G2184" i="1"/>
  <c r="F2184" i="1"/>
  <c r="G2183" i="1"/>
  <c r="F2183" i="1"/>
  <c r="G2182" i="1"/>
  <c r="F2182" i="1"/>
  <c r="G2181" i="1"/>
  <c r="F2181" i="1"/>
  <c r="G2180" i="1"/>
  <c r="F2180" i="1"/>
  <c r="G2179" i="1"/>
  <c r="F2179" i="1"/>
  <c r="G2178" i="1"/>
  <c r="F2178" i="1"/>
  <c r="G2177" i="1"/>
  <c r="F2177" i="1"/>
  <c r="G2176" i="1"/>
  <c r="F2176" i="1"/>
  <c r="G2175" i="1"/>
  <c r="F2175" i="1"/>
  <c r="G2174" i="1"/>
  <c r="F2174" i="1"/>
  <c r="G2173" i="1"/>
  <c r="F2173" i="1"/>
  <c r="G2172" i="1"/>
  <c r="F2172" i="1"/>
  <c r="G2171" i="1"/>
  <c r="F2171" i="1"/>
  <c r="G2170" i="1"/>
  <c r="F2170" i="1"/>
  <c r="G2169" i="1"/>
  <c r="F2169" i="1"/>
  <c r="G2168" i="1"/>
  <c r="F2168" i="1"/>
  <c r="G2167" i="1"/>
  <c r="F2167" i="1"/>
  <c r="G2166" i="1"/>
  <c r="F2166" i="1"/>
  <c r="G2165" i="1"/>
  <c r="F2165" i="1"/>
  <c r="G2164" i="1"/>
  <c r="F2164" i="1"/>
  <c r="G2163" i="1"/>
  <c r="F2163" i="1"/>
  <c r="G2162" i="1"/>
  <c r="F2162" i="1"/>
  <c r="G2161" i="1"/>
  <c r="F2161" i="1"/>
  <c r="G2160" i="1"/>
  <c r="F2160" i="1"/>
  <c r="G2159" i="1"/>
  <c r="F2159" i="1"/>
  <c r="G2158" i="1"/>
  <c r="F2158" i="1"/>
  <c r="G2157" i="1"/>
  <c r="F2157" i="1"/>
  <c r="G2156" i="1"/>
  <c r="F2156" i="1"/>
  <c r="G2155" i="1"/>
  <c r="F2155" i="1"/>
  <c r="G2154" i="1"/>
  <c r="F2154" i="1"/>
  <c r="G2153" i="1"/>
  <c r="F2153" i="1"/>
  <c r="G2152" i="1"/>
  <c r="F2152" i="1"/>
  <c r="G2151" i="1"/>
  <c r="F2151" i="1"/>
  <c r="G2150" i="1"/>
  <c r="F2150" i="1"/>
  <c r="G2149" i="1"/>
  <c r="F2149" i="1"/>
  <c r="G2148" i="1"/>
  <c r="F2148" i="1"/>
  <c r="G2147" i="1"/>
  <c r="F2147" i="1"/>
  <c r="G2146" i="1"/>
  <c r="F2146" i="1"/>
  <c r="G2145" i="1"/>
  <c r="F2145" i="1"/>
  <c r="G2144" i="1"/>
  <c r="F2144" i="1"/>
  <c r="G2143" i="1"/>
  <c r="F2143" i="1"/>
  <c r="G2142" i="1"/>
  <c r="F2142" i="1"/>
  <c r="G2141" i="1"/>
  <c r="F2141" i="1"/>
  <c r="G2140" i="1"/>
  <c r="F2140" i="1"/>
  <c r="G2139" i="1"/>
  <c r="F2139" i="1"/>
  <c r="G2138" i="1"/>
  <c r="F2138" i="1"/>
  <c r="G2137" i="1"/>
  <c r="F2137" i="1"/>
  <c r="G2136" i="1"/>
  <c r="F2136" i="1"/>
  <c r="G2135" i="1"/>
  <c r="F2135" i="1"/>
  <c r="G2134" i="1"/>
  <c r="F2134" i="1"/>
  <c r="G2133" i="1"/>
  <c r="F2133" i="1"/>
  <c r="G2132" i="1"/>
  <c r="F2132" i="1"/>
  <c r="G2131" i="1"/>
  <c r="F2131" i="1"/>
  <c r="G2130" i="1"/>
  <c r="F2130" i="1"/>
  <c r="G2129" i="1"/>
  <c r="F2129" i="1"/>
  <c r="G2128" i="1"/>
  <c r="F2128" i="1"/>
  <c r="G2127" i="1"/>
  <c r="F2127" i="1"/>
  <c r="G2126" i="1"/>
  <c r="F2126" i="1"/>
  <c r="G2125" i="1"/>
  <c r="F2125" i="1"/>
  <c r="G2124" i="1"/>
  <c r="F2124" i="1"/>
  <c r="G2123" i="1"/>
  <c r="F2123" i="1"/>
  <c r="G2122" i="1"/>
  <c r="F2122" i="1"/>
  <c r="G2121" i="1"/>
  <c r="F2121" i="1"/>
  <c r="G2120" i="1"/>
  <c r="F2120" i="1"/>
  <c r="G2119" i="1"/>
  <c r="F2119" i="1"/>
  <c r="G2118" i="1"/>
  <c r="F2118" i="1"/>
  <c r="G2117" i="1"/>
  <c r="F2117" i="1"/>
  <c r="G2116" i="1"/>
  <c r="F2116" i="1"/>
  <c r="G2115" i="1"/>
  <c r="F2115" i="1"/>
  <c r="G2114" i="1"/>
  <c r="F2114" i="1"/>
  <c r="G2113" i="1"/>
  <c r="F2113" i="1"/>
  <c r="G2112" i="1"/>
  <c r="F2112" i="1"/>
  <c r="G2111" i="1"/>
  <c r="F2111" i="1"/>
  <c r="G2110" i="1"/>
  <c r="F2110" i="1"/>
  <c r="G2109" i="1"/>
  <c r="F2109" i="1"/>
  <c r="G2108" i="1"/>
  <c r="F2108" i="1"/>
  <c r="G2107" i="1"/>
  <c r="F2107" i="1"/>
  <c r="G2106" i="1"/>
  <c r="F2106" i="1"/>
  <c r="G2105" i="1"/>
  <c r="F2105" i="1"/>
  <c r="G2104" i="1"/>
  <c r="F2104" i="1"/>
  <c r="G2103" i="1"/>
  <c r="F2103" i="1"/>
  <c r="G2102" i="1"/>
  <c r="F2102" i="1"/>
  <c r="G2101" i="1"/>
  <c r="F2101" i="1"/>
  <c r="G2100" i="1"/>
  <c r="F2100" i="1"/>
  <c r="G2099" i="1"/>
  <c r="F2099" i="1"/>
  <c r="G2098" i="1"/>
  <c r="F2098" i="1"/>
  <c r="G2097" i="1"/>
  <c r="F2097" i="1"/>
  <c r="G2096" i="1"/>
  <c r="F2096" i="1"/>
  <c r="G2095" i="1"/>
  <c r="F2095" i="1"/>
  <c r="G2094" i="1"/>
  <c r="F2094" i="1"/>
  <c r="G2093" i="1"/>
  <c r="F2093" i="1"/>
  <c r="G2092" i="1"/>
  <c r="F2092" i="1"/>
  <c r="G2091" i="1"/>
  <c r="F2091" i="1"/>
  <c r="G2090" i="1"/>
  <c r="F2090" i="1"/>
  <c r="G2089" i="1"/>
  <c r="F2089" i="1"/>
  <c r="G2088" i="1"/>
  <c r="F2088" i="1"/>
  <c r="G2087" i="1"/>
  <c r="F2087" i="1"/>
  <c r="G2086" i="1"/>
  <c r="F2086" i="1"/>
  <c r="G2085" i="1"/>
  <c r="F2085" i="1"/>
  <c r="G2084" i="1"/>
  <c r="F2084" i="1"/>
  <c r="G2083" i="1"/>
  <c r="F2083" i="1"/>
  <c r="G2082" i="1"/>
  <c r="F2082" i="1"/>
  <c r="G2081" i="1"/>
  <c r="F2081" i="1"/>
  <c r="G2080" i="1"/>
  <c r="F2080" i="1"/>
  <c r="G2079" i="1"/>
  <c r="F2079" i="1"/>
  <c r="G2078" i="1"/>
  <c r="F2078" i="1"/>
  <c r="G2077" i="1"/>
  <c r="F2077" i="1"/>
  <c r="G2076" i="1"/>
  <c r="F2076" i="1"/>
  <c r="G2075" i="1"/>
  <c r="F2075" i="1"/>
  <c r="G2074" i="1"/>
  <c r="F2074" i="1"/>
  <c r="G2073" i="1"/>
  <c r="F2073" i="1"/>
  <c r="G2072" i="1"/>
  <c r="F2072" i="1"/>
  <c r="G2071" i="1"/>
  <c r="F2071" i="1"/>
  <c r="G2070" i="1"/>
  <c r="F2070" i="1"/>
  <c r="G2069" i="1"/>
  <c r="F2069" i="1"/>
  <c r="G2068" i="1"/>
  <c r="F2068" i="1"/>
  <c r="G2067" i="1"/>
  <c r="F2067" i="1"/>
  <c r="G2066" i="1"/>
  <c r="F2066" i="1"/>
  <c r="G2065" i="1"/>
  <c r="F2065" i="1"/>
  <c r="G2064" i="1"/>
  <c r="F2064" i="1"/>
  <c r="G2063" i="1"/>
  <c r="F2063" i="1"/>
  <c r="G2062" i="1"/>
  <c r="F2062" i="1"/>
  <c r="G2061" i="1"/>
  <c r="F2061" i="1"/>
  <c r="G2060" i="1"/>
  <c r="F2060" i="1"/>
  <c r="G2059" i="1"/>
  <c r="F2059" i="1"/>
  <c r="G2058" i="1"/>
  <c r="F2058" i="1"/>
  <c r="G2057" i="1"/>
  <c r="F2057" i="1"/>
  <c r="G2056" i="1"/>
  <c r="F2056" i="1"/>
  <c r="G2055" i="1"/>
  <c r="F2055" i="1"/>
  <c r="G2054" i="1"/>
  <c r="F2054" i="1"/>
  <c r="G2053" i="1"/>
  <c r="F2053" i="1"/>
  <c r="G2052" i="1"/>
  <c r="F2052" i="1"/>
  <c r="G2051" i="1"/>
  <c r="F2051" i="1"/>
  <c r="G2050" i="1"/>
  <c r="F2050" i="1"/>
  <c r="G2049" i="1"/>
  <c r="F2049" i="1"/>
  <c r="G2048" i="1"/>
  <c r="F2048" i="1"/>
  <c r="G2047" i="1"/>
  <c r="F2047" i="1"/>
  <c r="G2046" i="1"/>
  <c r="F2046" i="1"/>
  <c r="G2045" i="1"/>
  <c r="F2045" i="1"/>
  <c r="G2044" i="1"/>
  <c r="F2044" i="1"/>
  <c r="G2043" i="1"/>
  <c r="F2043" i="1"/>
  <c r="G2042" i="1"/>
  <c r="F2042" i="1"/>
  <c r="G2041" i="1"/>
  <c r="F2041" i="1"/>
  <c r="G2040" i="1"/>
  <c r="F2040" i="1"/>
  <c r="G2039" i="1"/>
  <c r="F2039" i="1"/>
  <c r="G2038" i="1"/>
  <c r="F2038" i="1"/>
  <c r="G2037" i="1"/>
  <c r="F2037" i="1"/>
  <c r="G2036" i="1"/>
  <c r="F2036" i="1"/>
  <c r="G2035" i="1"/>
  <c r="F2035" i="1"/>
  <c r="G2034" i="1"/>
  <c r="F2034" i="1"/>
  <c r="G2033" i="1"/>
  <c r="F2033" i="1"/>
  <c r="G2032" i="1"/>
  <c r="F2032" i="1"/>
  <c r="G2031" i="1"/>
  <c r="F2031" i="1"/>
  <c r="G2030" i="1"/>
  <c r="F2030" i="1"/>
  <c r="G2029" i="1"/>
  <c r="F2029" i="1"/>
  <c r="G2028" i="1"/>
  <c r="F2028" i="1"/>
  <c r="G2027" i="1"/>
  <c r="F2027" i="1"/>
  <c r="G2026" i="1"/>
  <c r="F2026" i="1"/>
  <c r="G2025" i="1"/>
  <c r="F2025" i="1"/>
  <c r="G2024" i="1"/>
  <c r="F2024" i="1"/>
  <c r="G2023" i="1"/>
  <c r="F2023" i="1"/>
  <c r="G2022" i="1"/>
  <c r="F2022" i="1"/>
  <c r="G2021" i="1"/>
  <c r="F2021" i="1"/>
  <c r="G2020" i="1"/>
  <c r="F2020" i="1"/>
  <c r="G2019" i="1"/>
  <c r="F2019" i="1"/>
  <c r="G2018" i="1"/>
  <c r="F2018" i="1"/>
  <c r="G2017" i="1"/>
  <c r="F2017" i="1"/>
  <c r="G2016" i="1"/>
  <c r="F2016" i="1"/>
  <c r="G2015" i="1"/>
  <c r="F2015" i="1"/>
  <c r="G2014" i="1"/>
  <c r="F2014" i="1"/>
  <c r="G2013" i="1"/>
  <c r="F2013" i="1"/>
  <c r="G2012" i="1"/>
  <c r="F2012" i="1"/>
  <c r="G2011" i="1"/>
  <c r="F2011" i="1"/>
  <c r="G2010" i="1"/>
  <c r="F2010" i="1"/>
  <c r="G2009" i="1"/>
  <c r="F2009" i="1"/>
  <c r="G2008" i="1"/>
  <c r="F2008" i="1"/>
  <c r="G2007" i="1"/>
  <c r="F2007" i="1"/>
  <c r="G2006" i="1"/>
  <c r="F2006" i="1"/>
  <c r="G2005" i="1"/>
  <c r="F2005" i="1"/>
  <c r="G2004" i="1"/>
  <c r="F2004" i="1"/>
  <c r="G2003" i="1"/>
  <c r="F2003" i="1"/>
  <c r="G2002" i="1"/>
  <c r="F2002" i="1"/>
  <c r="G2001" i="1"/>
  <c r="F2001" i="1"/>
  <c r="G2000" i="1"/>
  <c r="F2000" i="1"/>
  <c r="G1999" i="1"/>
  <c r="F1999" i="1"/>
  <c r="G1998" i="1"/>
  <c r="F1998" i="1"/>
  <c r="G1997" i="1"/>
  <c r="F1997" i="1"/>
  <c r="G1996" i="1"/>
  <c r="F1996" i="1"/>
  <c r="G1995" i="1"/>
  <c r="F1995" i="1"/>
  <c r="G1994" i="1"/>
  <c r="F1994" i="1"/>
  <c r="G1993" i="1"/>
  <c r="F1993" i="1"/>
  <c r="G1992" i="1"/>
  <c r="F1992" i="1"/>
  <c r="G1991" i="1"/>
  <c r="F1991" i="1"/>
  <c r="G1990" i="1"/>
  <c r="F1990" i="1"/>
  <c r="G1989" i="1"/>
  <c r="F1989" i="1"/>
  <c r="G1988" i="1"/>
  <c r="F1988" i="1"/>
  <c r="G1987" i="1"/>
  <c r="F1987" i="1"/>
  <c r="G1986" i="1"/>
  <c r="F1986" i="1"/>
  <c r="G1985" i="1"/>
  <c r="F1985" i="1"/>
  <c r="G1984" i="1"/>
  <c r="F1984" i="1"/>
  <c r="G1983" i="1"/>
  <c r="F1983" i="1"/>
  <c r="G1982" i="1"/>
  <c r="F1982" i="1"/>
  <c r="G1981" i="1"/>
  <c r="F1981" i="1"/>
  <c r="G1980" i="1"/>
  <c r="F1980" i="1"/>
  <c r="G1979" i="1"/>
  <c r="F1979" i="1"/>
  <c r="G1978" i="1"/>
  <c r="F1978" i="1"/>
  <c r="G1977" i="1"/>
  <c r="F1977" i="1"/>
  <c r="G1976" i="1"/>
  <c r="F1976" i="1"/>
  <c r="G1975" i="1"/>
  <c r="F1975" i="1"/>
  <c r="G1974" i="1"/>
  <c r="F1974" i="1"/>
  <c r="G1973" i="1"/>
  <c r="F1973" i="1"/>
  <c r="G1972" i="1"/>
  <c r="F1972" i="1"/>
  <c r="G1971" i="1"/>
  <c r="F1971" i="1"/>
  <c r="G1970" i="1"/>
  <c r="F1970" i="1"/>
  <c r="G1969" i="1"/>
  <c r="F1969" i="1"/>
  <c r="G1968" i="1"/>
  <c r="F1968" i="1"/>
  <c r="G1967" i="1"/>
  <c r="F1967" i="1"/>
  <c r="G1966" i="1"/>
  <c r="F1966" i="1"/>
  <c r="G1965" i="1"/>
  <c r="F1965" i="1"/>
  <c r="G1964" i="1"/>
  <c r="F1964" i="1"/>
  <c r="G1963" i="1"/>
  <c r="F1963" i="1"/>
  <c r="G1962" i="1"/>
  <c r="F1962" i="1"/>
  <c r="G1961" i="1"/>
  <c r="F1961" i="1"/>
  <c r="G1960" i="1"/>
  <c r="F1960" i="1"/>
  <c r="G1959" i="1"/>
  <c r="F1959" i="1"/>
  <c r="G1958" i="1"/>
  <c r="F1958" i="1"/>
  <c r="G1957" i="1"/>
  <c r="F1957" i="1"/>
  <c r="G1956" i="1"/>
  <c r="F1956" i="1"/>
  <c r="G1955" i="1"/>
  <c r="F1955" i="1"/>
  <c r="G1954" i="1"/>
  <c r="F1954" i="1"/>
  <c r="G1953" i="1"/>
  <c r="F1953" i="1"/>
  <c r="G1952" i="1"/>
  <c r="F1952" i="1"/>
  <c r="G1951" i="1"/>
  <c r="F1951" i="1"/>
  <c r="G1950" i="1"/>
  <c r="F1950" i="1"/>
  <c r="G1949" i="1"/>
  <c r="F1949" i="1"/>
  <c r="G1948" i="1"/>
  <c r="F1948" i="1"/>
  <c r="G1947" i="1"/>
  <c r="F1947" i="1"/>
  <c r="G1946" i="1"/>
  <c r="F1946" i="1"/>
  <c r="G1945" i="1"/>
  <c r="F1945" i="1"/>
  <c r="G1944" i="1"/>
  <c r="F1944" i="1"/>
  <c r="G1943" i="1"/>
  <c r="F1943" i="1"/>
  <c r="G1942" i="1"/>
  <c r="F1942" i="1"/>
  <c r="G1941" i="1"/>
  <c r="F1941" i="1"/>
  <c r="G1940" i="1"/>
  <c r="F1940" i="1"/>
  <c r="G1939" i="1"/>
  <c r="F1939" i="1"/>
  <c r="G1938" i="1"/>
  <c r="F1938" i="1"/>
  <c r="G1937" i="1"/>
  <c r="F1937" i="1"/>
  <c r="G1936" i="1"/>
  <c r="F1936" i="1"/>
  <c r="G1935" i="1"/>
  <c r="F1935" i="1"/>
  <c r="G1934" i="1"/>
  <c r="F1934" i="1"/>
  <c r="G1933" i="1"/>
  <c r="F1933" i="1"/>
  <c r="G1932" i="1"/>
  <c r="F1932" i="1"/>
  <c r="G1931" i="1"/>
  <c r="F1931" i="1"/>
  <c r="G1930" i="1"/>
  <c r="F1930" i="1"/>
  <c r="G1929" i="1"/>
  <c r="F1929" i="1"/>
  <c r="G1928" i="1"/>
  <c r="F1928" i="1"/>
  <c r="G1927" i="1"/>
  <c r="F1927" i="1"/>
  <c r="G1926" i="1"/>
  <c r="F1926" i="1"/>
  <c r="G1925" i="1"/>
  <c r="F1925" i="1"/>
  <c r="G1924" i="1"/>
  <c r="F1924" i="1"/>
  <c r="G1923" i="1"/>
  <c r="F1923" i="1"/>
  <c r="G1922" i="1"/>
  <c r="F1922" i="1"/>
  <c r="G1921" i="1"/>
  <c r="F1921" i="1"/>
  <c r="G1920" i="1"/>
  <c r="F1920" i="1"/>
  <c r="G1919" i="1"/>
  <c r="F1919" i="1"/>
  <c r="G1918" i="1"/>
  <c r="F1918" i="1"/>
  <c r="G1917" i="1"/>
  <c r="F1917" i="1"/>
  <c r="G1916" i="1"/>
  <c r="F1916" i="1"/>
  <c r="G1915" i="1"/>
  <c r="F1915" i="1"/>
  <c r="G1914" i="1"/>
  <c r="F1914" i="1"/>
  <c r="G1913" i="1"/>
  <c r="F1913" i="1"/>
  <c r="G1912" i="1"/>
  <c r="F1912" i="1"/>
  <c r="G1911" i="1"/>
  <c r="F1911" i="1"/>
  <c r="G1910" i="1"/>
  <c r="F1910" i="1"/>
  <c r="G1909" i="1"/>
  <c r="F1909" i="1"/>
  <c r="G1908" i="1"/>
  <c r="F1908" i="1"/>
  <c r="G1907" i="1"/>
  <c r="F1907" i="1"/>
  <c r="G1906" i="1"/>
  <c r="F1906" i="1"/>
  <c r="G1905" i="1"/>
  <c r="F1905" i="1"/>
  <c r="G1904" i="1"/>
  <c r="F1904" i="1"/>
  <c r="G1903" i="1"/>
  <c r="F1903" i="1"/>
  <c r="G1902" i="1"/>
  <c r="F1902" i="1"/>
  <c r="G1901" i="1"/>
  <c r="F1901" i="1"/>
  <c r="G1900" i="1"/>
  <c r="F1900" i="1"/>
  <c r="G1899" i="1"/>
  <c r="F1899" i="1"/>
  <c r="G1898" i="1"/>
  <c r="F1898" i="1"/>
  <c r="G1897" i="1"/>
  <c r="F1897" i="1"/>
  <c r="G1896" i="1"/>
  <c r="F1896" i="1"/>
  <c r="G1895" i="1"/>
  <c r="F1895" i="1"/>
  <c r="G1894" i="1"/>
  <c r="F1894" i="1"/>
  <c r="G1893" i="1"/>
  <c r="F1893" i="1"/>
  <c r="G1892" i="1"/>
  <c r="F1892" i="1"/>
  <c r="G1891" i="1"/>
  <c r="F1891" i="1"/>
  <c r="G1890" i="1"/>
  <c r="F1890" i="1"/>
  <c r="G1889" i="1"/>
  <c r="F1889" i="1"/>
  <c r="G1888" i="1"/>
  <c r="F1888" i="1"/>
  <c r="G1887" i="1"/>
  <c r="F1887" i="1"/>
  <c r="G1886" i="1"/>
  <c r="F1886" i="1"/>
  <c r="G1885" i="1"/>
  <c r="F1885" i="1"/>
  <c r="G1884" i="1"/>
  <c r="F1884" i="1"/>
  <c r="G1883" i="1"/>
  <c r="F1883" i="1"/>
  <c r="G1882" i="1"/>
  <c r="F1882" i="1"/>
  <c r="G1881" i="1"/>
  <c r="F1881" i="1"/>
  <c r="G1880" i="1"/>
  <c r="F1880" i="1"/>
  <c r="G1879" i="1"/>
  <c r="F1879" i="1"/>
  <c r="G1878" i="1"/>
  <c r="F1878" i="1"/>
  <c r="G1877" i="1"/>
  <c r="F1877" i="1"/>
  <c r="G1876" i="1"/>
  <c r="F1876" i="1"/>
  <c r="G1875" i="1"/>
  <c r="F1875" i="1"/>
  <c r="G1874" i="1"/>
  <c r="F1874" i="1"/>
  <c r="G1873" i="1"/>
  <c r="F1873" i="1"/>
  <c r="G1872" i="1"/>
  <c r="F1872" i="1"/>
  <c r="G1871" i="1"/>
  <c r="F1871" i="1"/>
  <c r="G1870" i="1"/>
  <c r="F1870" i="1"/>
  <c r="G1869" i="1"/>
  <c r="F1869" i="1"/>
  <c r="G1868" i="1"/>
  <c r="F1868" i="1"/>
  <c r="G1867" i="1"/>
  <c r="F1867" i="1"/>
  <c r="G1866" i="1"/>
  <c r="F1866" i="1"/>
  <c r="G1865" i="1"/>
  <c r="F1865" i="1"/>
  <c r="G1864" i="1"/>
  <c r="F1864" i="1"/>
  <c r="G1863" i="1"/>
  <c r="F1863" i="1"/>
  <c r="G1862" i="1"/>
  <c r="F1862" i="1"/>
  <c r="G1861" i="1"/>
  <c r="F1861" i="1"/>
  <c r="G1860" i="1"/>
  <c r="F1860" i="1"/>
  <c r="G1859" i="1"/>
  <c r="F1859" i="1"/>
  <c r="G1858" i="1"/>
  <c r="F1858" i="1"/>
  <c r="G1857" i="1"/>
  <c r="F1857" i="1"/>
  <c r="G1856" i="1"/>
  <c r="F1856" i="1"/>
  <c r="G1855" i="1"/>
  <c r="F1855" i="1"/>
  <c r="G1854" i="1"/>
  <c r="F1854" i="1"/>
  <c r="G1853" i="1"/>
  <c r="F1853" i="1"/>
  <c r="G1852" i="1"/>
  <c r="F1852" i="1"/>
  <c r="G1851" i="1"/>
  <c r="F1851" i="1"/>
  <c r="G1850" i="1"/>
  <c r="F1850" i="1"/>
  <c r="G1849" i="1"/>
  <c r="F1849" i="1"/>
  <c r="G1848" i="1"/>
  <c r="F1848" i="1"/>
  <c r="G1847" i="1"/>
  <c r="F1847" i="1"/>
  <c r="G1846" i="1"/>
  <c r="F1846" i="1"/>
  <c r="G1845" i="1"/>
  <c r="F1845" i="1"/>
  <c r="G1844" i="1"/>
  <c r="F1844" i="1"/>
  <c r="G1843" i="1"/>
  <c r="F1843" i="1"/>
  <c r="G1842" i="1"/>
  <c r="F1842" i="1"/>
  <c r="G1841" i="1"/>
  <c r="F1841" i="1"/>
  <c r="G1840" i="1"/>
  <c r="F1840" i="1"/>
  <c r="G1839" i="1"/>
  <c r="F1839" i="1"/>
  <c r="G1838" i="1"/>
  <c r="F1838" i="1"/>
  <c r="G1837" i="1"/>
  <c r="F1837" i="1"/>
  <c r="G1836" i="1"/>
  <c r="F1836" i="1"/>
  <c r="G1835" i="1"/>
  <c r="F1835" i="1"/>
  <c r="G1834" i="1"/>
  <c r="F1834" i="1"/>
  <c r="G1833" i="1"/>
  <c r="F1833" i="1"/>
  <c r="G1832" i="1"/>
  <c r="F1832" i="1"/>
  <c r="G1831" i="1"/>
  <c r="F1831" i="1"/>
  <c r="G1830" i="1"/>
  <c r="F1830" i="1"/>
  <c r="G1829" i="1"/>
  <c r="F1829" i="1"/>
  <c r="G1828" i="1"/>
  <c r="F1828" i="1"/>
  <c r="G1827" i="1"/>
  <c r="F1827" i="1"/>
  <c r="G1826" i="1"/>
  <c r="F1826" i="1"/>
  <c r="G1825" i="1"/>
  <c r="F1825" i="1"/>
  <c r="G1824" i="1"/>
  <c r="F1824" i="1"/>
  <c r="G1823" i="1"/>
  <c r="F1823" i="1"/>
  <c r="G1822" i="1"/>
  <c r="F1822" i="1"/>
  <c r="G1821" i="1"/>
  <c r="F1821" i="1"/>
  <c r="G1820" i="1"/>
  <c r="F1820" i="1"/>
  <c r="G1819" i="1"/>
  <c r="F1819" i="1"/>
  <c r="G1818" i="1"/>
  <c r="F1818" i="1"/>
  <c r="G1817" i="1"/>
  <c r="F1817" i="1"/>
  <c r="G1816" i="1"/>
  <c r="F1816" i="1"/>
  <c r="G1815" i="1"/>
  <c r="F1815" i="1"/>
  <c r="G1814" i="1"/>
  <c r="F1814" i="1"/>
  <c r="G1813" i="1"/>
  <c r="F1813" i="1"/>
  <c r="G1812" i="1"/>
  <c r="F1812" i="1"/>
  <c r="G1811" i="1"/>
  <c r="F1811" i="1"/>
  <c r="G1810" i="1"/>
  <c r="F1810" i="1"/>
  <c r="G1809" i="1"/>
  <c r="F1809" i="1"/>
  <c r="G1808" i="1"/>
  <c r="F1808" i="1"/>
  <c r="G1807" i="1"/>
  <c r="F1807" i="1"/>
  <c r="G1806" i="1"/>
  <c r="F1806" i="1"/>
  <c r="G1805" i="1"/>
  <c r="F1805" i="1"/>
  <c r="G1804" i="1"/>
  <c r="F1804" i="1"/>
  <c r="G1803" i="1"/>
  <c r="F1803" i="1"/>
  <c r="G1802" i="1"/>
  <c r="F1802" i="1"/>
  <c r="G1801" i="1"/>
  <c r="F1801" i="1"/>
  <c r="G1800" i="1"/>
  <c r="F1800" i="1"/>
  <c r="G1799" i="1"/>
  <c r="F1799" i="1"/>
  <c r="G1798" i="1"/>
  <c r="F1798" i="1"/>
  <c r="G1797" i="1"/>
  <c r="F1797" i="1"/>
  <c r="G1796" i="1"/>
  <c r="F1796" i="1"/>
  <c r="G1795" i="1"/>
  <c r="F1795" i="1"/>
  <c r="G1794" i="1"/>
  <c r="F1794" i="1"/>
  <c r="G1793" i="1"/>
  <c r="F1793" i="1"/>
  <c r="G1792" i="1"/>
  <c r="F1792" i="1"/>
  <c r="G1791" i="1"/>
  <c r="F1791" i="1"/>
  <c r="G1790" i="1"/>
  <c r="F1790" i="1"/>
  <c r="G1789" i="1"/>
  <c r="F1789" i="1"/>
  <c r="G1788" i="1"/>
  <c r="F1788" i="1"/>
  <c r="G1787" i="1"/>
  <c r="F1787" i="1"/>
  <c r="G1786" i="1"/>
  <c r="F1786" i="1"/>
  <c r="G1785" i="1"/>
  <c r="F1785" i="1"/>
  <c r="G1784" i="1"/>
  <c r="F1784" i="1"/>
  <c r="G1783" i="1"/>
  <c r="F1783" i="1"/>
  <c r="G1782" i="1"/>
  <c r="F1782" i="1"/>
  <c r="G1781" i="1"/>
  <c r="F1781" i="1"/>
  <c r="G1780" i="1"/>
  <c r="F1780" i="1"/>
  <c r="G1779" i="1"/>
  <c r="F1779" i="1"/>
  <c r="G1778" i="1"/>
  <c r="F1778" i="1"/>
  <c r="G1777" i="1"/>
  <c r="F1777" i="1"/>
  <c r="G1776" i="1"/>
  <c r="F1776" i="1"/>
  <c r="G1775" i="1"/>
  <c r="F1775" i="1"/>
  <c r="G1774" i="1"/>
  <c r="F1774" i="1"/>
  <c r="G1773" i="1"/>
  <c r="F1773" i="1"/>
  <c r="G1772" i="1"/>
  <c r="F1772" i="1"/>
  <c r="G1771" i="1"/>
  <c r="F1771" i="1"/>
  <c r="G1770" i="1"/>
  <c r="F1770" i="1"/>
  <c r="G1769" i="1"/>
  <c r="F1769" i="1"/>
  <c r="G1768" i="1"/>
  <c r="F1768" i="1"/>
  <c r="G1767" i="1"/>
  <c r="F1767" i="1"/>
  <c r="G1766" i="1"/>
  <c r="F1766" i="1"/>
  <c r="G1765" i="1"/>
  <c r="F1765" i="1"/>
  <c r="G1764" i="1"/>
  <c r="F1764" i="1"/>
  <c r="G1763" i="1"/>
  <c r="F1763" i="1"/>
  <c r="G1762" i="1"/>
  <c r="F1762" i="1"/>
  <c r="G1761" i="1"/>
  <c r="F1761" i="1"/>
  <c r="G1760" i="1"/>
  <c r="F1760" i="1"/>
  <c r="G1759" i="1"/>
  <c r="F1759" i="1"/>
  <c r="G1758" i="1"/>
  <c r="F1758" i="1"/>
  <c r="G1757" i="1"/>
  <c r="F1757" i="1"/>
  <c r="G1756" i="1"/>
  <c r="F1756" i="1"/>
  <c r="G1755" i="1"/>
  <c r="F1755" i="1"/>
  <c r="G1754" i="1"/>
  <c r="F1754" i="1"/>
  <c r="G1753" i="1"/>
  <c r="F1753" i="1"/>
  <c r="G1752" i="1"/>
  <c r="F1752" i="1"/>
  <c r="G1751" i="1"/>
  <c r="F1751" i="1"/>
  <c r="G1750" i="1"/>
  <c r="F1750" i="1"/>
  <c r="G1749" i="1"/>
  <c r="F1749" i="1"/>
  <c r="G1748" i="1"/>
  <c r="F1748" i="1"/>
  <c r="G1747" i="1"/>
  <c r="F1747" i="1"/>
  <c r="G1746" i="1"/>
  <c r="F1746" i="1"/>
  <c r="G1745" i="1"/>
  <c r="F1745" i="1"/>
  <c r="G1744" i="1"/>
  <c r="F1744" i="1"/>
  <c r="G1743" i="1"/>
  <c r="F1743" i="1"/>
  <c r="G1742" i="1"/>
  <c r="F1742" i="1"/>
  <c r="G1741" i="1"/>
  <c r="F1741" i="1"/>
  <c r="G1740" i="1"/>
  <c r="F1740" i="1"/>
  <c r="G1739" i="1"/>
  <c r="F1739" i="1"/>
  <c r="G1738" i="1"/>
  <c r="F1738" i="1"/>
  <c r="G1737" i="1"/>
  <c r="F1737" i="1"/>
  <c r="G1736" i="1"/>
  <c r="F1736" i="1"/>
  <c r="G1735" i="1"/>
  <c r="F1735" i="1"/>
  <c r="G1734" i="1"/>
  <c r="F1734" i="1"/>
  <c r="G1733" i="1"/>
  <c r="F1733" i="1"/>
  <c r="G1732" i="1"/>
  <c r="F1732" i="1"/>
  <c r="G1731" i="1"/>
  <c r="F1731" i="1"/>
  <c r="G1730" i="1"/>
  <c r="F1730" i="1"/>
  <c r="G1729" i="1"/>
  <c r="F1729" i="1"/>
  <c r="G1728" i="1"/>
  <c r="F1728" i="1"/>
  <c r="G1727" i="1"/>
  <c r="F1727" i="1"/>
  <c r="G1726" i="1"/>
  <c r="F1726" i="1"/>
  <c r="G1725" i="1"/>
  <c r="F1725" i="1"/>
  <c r="G1724" i="1"/>
  <c r="F1724" i="1"/>
  <c r="G1723" i="1"/>
  <c r="F1723" i="1"/>
  <c r="G1722" i="1"/>
  <c r="F1722" i="1"/>
  <c r="G1721" i="1"/>
  <c r="F1721" i="1"/>
  <c r="G1720" i="1"/>
  <c r="F1720" i="1"/>
  <c r="G1719" i="1"/>
  <c r="F1719" i="1"/>
  <c r="G1718" i="1"/>
  <c r="F1718" i="1"/>
  <c r="G1717" i="1"/>
  <c r="F1717" i="1"/>
  <c r="G1716" i="1"/>
  <c r="F1716" i="1"/>
  <c r="G1715" i="1"/>
  <c r="F1715" i="1"/>
  <c r="G1714" i="1"/>
  <c r="F1714" i="1"/>
  <c r="G1713" i="1"/>
  <c r="F1713" i="1"/>
  <c r="G1712" i="1"/>
  <c r="F1712" i="1"/>
  <c r="G1711" i="1"/>
  <c r="F1711" i="1"/>
  <c r="G1710" i="1"/>
  <c r="F1710" i="1"/>
  <c r="G1709" i="1"/>
  <c r="F1709" i="1"/>
  <c r="G1708" i="1"/>
  <c r="F1708" i="1"/>
  <c r="G1707" i="1"/>
  <c r="F1707" i="1"/>
  <c r="G1706" i="1"/>
  <c r="F1706" i="1"/>
  <c r="G1705" i="1"/>
  <c r="F1705" i="1"/>
  <c r="G1704" i="1"/>
  <c r="F1704" i="1"/>
  <c r="G1703" i="1"/>
  <c r="F1703" i="1"/>
  <c r="G1702" i="1"/>
  <c r="F1702" i="1"/>
  <c r="G1701" i="1"/>
  <c r="F1701" i="1"/>
  <c r="G1700" i="1"/>
  <c r="F1700" i="1"/>
  <c r="G1699" i="1"/>
  <c r="F1699" i="1"/>
  <c r="G1698" i="1"/>
  <c r="F1698" i="1"/>
  <c r="G1697" i="1"/>
  <c r="F1697" i="1"/>
  <c r="G1696" i="1"/>
  <c r="F1696" i="1"/>
  <c r="G1695" i="1"/>
  <c r="F1695" i="1"/>
  <c r="G1694" i="1"/>
  <c r="F1694" i="1"/>
  <c r="G1693" i="1"/>
  <c r="F1693" i="1"/>
  <c r="G1692" i="1"/>
  <c r="F1692" i="1"/>
  <c r="G1691" i="1"/>
  <c r="F1691" i="1"/>
  <c r="G1690" i="1"/>
  <c r="F1690" i="1"/>
  <c r="G1689" i="1"/>
  <c r="F1689" i="1"/>
  <c r="G1688" i="1"/>
  <c r="F1688" i="1"/>
  <c r="G1687" i="1"/>
  <c r="F1687" i="1"/>
  <c r="G1686" i="1"/>
  <c r="F1686" i="1"/>
  <c r="G1685" i="1"/>
  <c r="F1685" i="1"/>
  <c r="G1684" i="1"/>
  <c r="F1684" i="1"/>
  <c r="G1683" i="1"/>
  <c r="F1683" i="1"/>
  <c r="G1682" i="1"/>
  <c r="F1682" i="1"/>
  <c r="G1681" i="1"/>
  <c r="F1681" i="1"/>
  <c r="G1680" i="1"/>
  <c r="F1680" i="1"/>
  <c r="G1679" i="1"/>
  <c r="F1679" i="1"/>
  <c r="G1678" i="1"/>
  <c r="F1678" i="1"/>
  <c r="G1677" i="1"/>
  <c r="F1677" i="1"/>
  <c r="G1676" i="1"/>
  <c r="F1676" i="1"/>
  <c r="G1675" i="1"/>
  <c r="F1675" i="1"/>
  <c r="G1674" i="1"/>
  <c r="F1674" i="1"/>
  <c r="G1673" i="1"/>
  <c r="F1673" i="1"/>
  <c r="G1672" i="1"/>
  <c r="F1672" i="1"/>
  <c r="G1671" i="1"/>
  <c r="F1671" i="1"/>
  <c r="G1670" i="1"/>
  <c r="F1670" i="1"/>
  <c r="G1669" i="1"/>
  <c r="F1669" i="1"/>
  <c r="G1668" i="1"/>
  <c r="F1668" i="1"/>
  <c r="G1667" i="1"/>
  <c r="F1667" i="1"/>
  <c r="G1666" i="1"/>
  <c r="F1666" i="1"/>
  <c r="G1665" i="1"/>
  <c r="F1665" i="1"/>
  <c r="G1664" i="1"/>
  <c r="F1664" i="1"/>
  <c r="G1663" i="1"/>
  <c r="F1663" i="1"/>
  <c r="G1662" i="1"/>
  <c r="F1662" i="1"/>
  <c r="G1661" i="1"/>
  <c r="F1661" i="1"/>
  <c r="G1660" i="1"/>
  <c r="F1660" i="1"/>
  <c r="G1659" i="1"/>
  <c r="F1659" i="1"/>
  <c r="G1658" i="1"/>
  <c r="F1658" i="1"/>
  <c r="G1657" i="1"/>
  <c r="F1657" i="1"/>
  <c r="G1656" i="1"/>
  <c r="F1656" i="1"/>
  <c r="G1655" i="1"/>
  <c r="F1655" i="1"/>
  <c r="G1654" i="1"/>
  <c r="F1654" i="1"/>
  <c r="G1653" i="1"/>
  <c r="F1653" i="1"/>
  <c r="G1652" i="1"/>
  <c r="F1652" i="1"/>
  <c r="G1651" i="1"/>
  <c r="F1651" i="1"/>
  <c r="G1650" i="1"/>
  <c r="F1650" i="1"/>
  <c r="G1649" i="1"/>
  <c r="F1649" i="1"/>
  <c r="G1648" i="1"/>
  <c r="F1648" i="1"/>
  <c r="G1647" i="1"/>
  <c r="F1647" i="1"/>
  <c r="G1646" i="1"/>
  <c r="F1646" i="1"/>
  <c r="G1645" i="1"/>
  <c r="F1645" i="1"/>
  <c r="G1644" i="1"/>
  <c r="F1644" i="1"/>
  <c r="G1643" i="1"/>
  <c r="F1643" i="1"/>
  <c r="G1642" i="1"/>
  <c r="F1642" i="1"/>
  <c r="G1641" i="1"/>
  <c r="F1641" i="1"/>
  <c r="G1640" i="1"/>
  <c r="F1640" i="1"/>
  <c r="G1639" i="1"/>
  <c r="F1639" i="1"/>
  <c r="G1638" i="1"/>
  <c r="F1638" i="1"/>
  <c r="G1637" i="1"/>
  <c r="F1637" i="1"/>
  <c r="G1636" i="1"/>
  <c r="F1636" i="1"/>
  <c r="G1635" i="1"/>
  <c r="F1635" i="1"/>
  <c r="G1634" i="1"/>
  <c r="F1634" i="1"/>
  <c r="G1633" i="1"/>
  <c r="F1633" i="1"/>
  <c r="G1632" i="1"/>
  <c r="F1632" i="1"/>
  <c r="G1631" i="1"/>
  <c r="F1631" i="1"/>
  <c r="G1630" i="1"/>
  <c r="F1630" i="1"/>
  <c r="G1629" i="1"/>
  <c r="F1629" i="1"/>
  <c r="G1628" i="1"/>
  <c r="F1628" i="1"/>
  <c r="G1627" i="1"/>
  <c r="F1627" i="1"/>
  <c r="G1626" i="1"/>
  <c r="F1626" i="1"/>
  <c r="G1625" i="1"/>
  <c r="F1625" i="1"/>
  <c r="G1624" i="1"/>
  <c r="F1624" i="1"/>
  <c r="G1623" i="1"/>
  <c r="F1623" i="1"/>
  <c r="G1622" i="1"/>
  <c r="F1622" i="1"/>
  <c r="G1621" i="1"/>
  <c r="F1621" i="1"/>
  <c r="G1620" i="1"/>
  <c r="F1620" i="1"/>
  <c r="G1619" i="1"/>
  <c r="F1619" i="1"/>
  <c r="G1618" i="1"/>
  <c r="F1618" i="1"/>
  <c r="G1617" i="1"/>
  <c r="F1617" i="1"/>
  <c r="G1616" i="1"/>
  <c r="F1616" i="1"/>
  <c r="G1615" i="1"/>
  <c r="F1615" i="1"/>
  <c r="G1614" i="1"/>
  <c r="F1614" i="1"/>
  <c r="G1613" i="1"/>
  <c r="F1613" i="1"/>
  <c r="G1612" i="1"/>
  <c r="F1612" i="1"/>
  <c r="G1611" i="1"/>
  <c r="F1611" i="1"/>
  <c r="G1610" i="1"/>
  <c r="F1610" i="1"/>
  <c r="G1609" i="1"/>
  <c r="F1609" i="1"/>
  <c r="G1608" i="1"/>
  <c r="F1608" i="1"/>
  <c r="G1607" i="1"/>
  <c r="F1607" i="1"/>
  <c r="G1606" i="1"/>
  <c r="F1606" i="1"/>
  <c r="G1605" i="1"/>
  <c r="F1605" i="1"/>
  <c r="G1604" i="1"/>
  <c r="F1604" i="1"/>
  <c r="G1603" i="1"/>
  <c r="F1603" i="1"/>
  <c r="G1602" i="1"/>
  <c r="F1602" i="1"/>
  <c r="G1601" i="1"/>
  <c r="F1601" i="1"/>
  <c r="G1600" i="1"/>
  <c r="F1600" i="1"/>
  <c r="G1599" i="1"/>
  <c r="F1599" i="1"/>
  <c r="G1598" i="1"/>
  <c r="F1598" i="1"/>
  <c r="G1597" i="1"/>
  <c r="F1597" i="1"/>
  <c r="G1596" i="1"/>
  <c r="F1596" i="1"/>
  <c r="G1595" i="1"/>
  <c r="F1595" i="1"/>
  <c r="G1594" i="1"/>
  <c r="F1594" i="1"/>
  <c r="G1593" i="1"/>
  <c r="F1593" i="1"/>
  <c r="G1592" i="1"/>
  <c r="F1592" i="1"/>
  <c r="G1591" i="1"/>
  <c r="F1591" i="1"/>
  <c r="G1590" i="1"/>
  <c r="F1590" i="1"/>
  <c r="G1589" i="1"/>
  <c r="F1589" i="1"/>
  <c r="G1588" i="1"/>
  <c r="F1588" i="1"/>
  <c r="G1587" i="1"/>
  <c r="F1587" i="1"/>
  <c r="G1586" i="1"/>
  <c r="F1586" i="1"/>
  <c r="G1585" i="1"/>
  <c r="F1585" i="1"/>
  <c r="G1584" i="1"/>
  <c r="F1584" i="1"/>
  <c r="G1583" i="1"/>
  <c r="F1583" i="1"/>
  <c r="G1582" i="1"/>
  <c r="F1582" i="1"/>
  <c r="G1581" i="1"/>
  <c r="F1581" i="1"/>
  <c r="G1580" i="1"/>
  <c r="F1580" i="1"/>
  <c r="G1579" i="1"/>
  <c r="F1579" i="1"/>
  <c r="G1578" i="1"/>
  <c r="F1578" i="1"/>
  <c r="G1577" i="1"/>
  <c r="F1577" i="1"/>
  <c r="G1576" i="1"/>
  <c r="F1576" i="1"/>
  <c r="G1575" i="1"/>
  <c r="F1575" i="1"/>
  <c r="G1574" i="1"/>
  <c r="F1574" i="1"/>
  <c r="G1573" i="1"/>
  <c r="F1573" i="1"/>
  <c r="G1572" i="1"/>
  <c r="F1572" i="1"/>
  <c r="G1571" i="1"/>
  <c r="F1571" i="1"/>
  <c r="G1570" i="1"/>
  <c r="F1570" i="1"/>
  <c r="G1569" i="1"/>
  <c r="F1569" i="1"/>
  <c r="G1568" i="1"/>
  <c r="F1568" i="1"/>
  <c r="G1567" i="1"/>
  <c r="F1567" i="1"/>
  <c r="G1566" i="1"/>
  <c r="F1566" i="1"/>
  <c r="G1565" i="1"/>
  <c r="F1565" i="1"/>
  <c r="G1564" i="1"/>
  <c r="F1564" i="1"/>
  <c r="G1563" i="1"/>
  <c r="F1563" i="1"/>
  <c r="G1562" i="1"/>
  <c r="F1562" i="1"/>
  <c r="G1561" i="1"/>
  <c r="F1561" i="1"/>
  <c r="G1560" i="1"/>
  <c r="F1560" i="1"/>
  <c r="G1559" i="1"/>
  <c r="F1559" i="1"/>
  <c r="G1558" i="1"/>
  <c r="F1558" i="1"/>
  <c r="G1557" i="1"/>
  <c r="F1557" i="1"/>
  <c r="G1556" i="1"/>
  <c r="F1556" i="1"/>
  <c r="G1555" i="1"/>
  <c r="F1555" i="1"/>
  <c r="G1554" i="1"/>
  <c r="F1554" i="1"/>
  <c r="G1553" i="1"/>
  <c r="F1553" i="1"/>
  <c r="G1552" i="1"/>
  <c r="F1552" i="1"/>
  <c r="G1551" i="1"/>
  <c r="F1551" i="1"/>
  <c r="G1550" i="1"/>
  <c r="F1550" i="1"/>
  <c r="G1549" i="1"/>
  <c r="F1549" i="1"/>
  <c r="G1548" i="1"/>
  <c r="F1548" i="1"/>
  <c r="G1547" i="1"/>
  <c r="F1547" i="1"/>
  <c r="G1546" i="1"/>
  <c r="F1546" i="1"/>
  <c r="G1545" i="1"/>
  <c r="F1545" i="1"/>
  <c r="G1544" i="1"/>
  <c r="F1544" i="1"/>
  <c r="G1543" i="1"/>
  <c r="F1543" i="1"/>
  <c r="G1542" i="1"/>
  <c r="F1542" i="1"/>
  <c r="G1541" i="1"/>
  <c r="F1541" i="1"/>
  <c r="G1540" i="1"/>
  <c r="F1540" i="1"/>
  <c r="G1539" i="1"/>
  <c r="F1539" i="1"/>
  <c r="G1538" i="1"/>
  <c r="F1538" i="1"/>
  <c r="G1537" i="1"/>
  <c r="F1537" i="1"/>
  <c r="G1536" i="1"/>
  <c r="F1536" i="1"/>
  <c r="G1535" i="1"/>
  <c r="F1535" i="1"/>
  <c r="G1534" i="1"/>
  <c r="F1534" i="1"/>
  <c r="G1533" i="1"/>
  <c r="F1533" i="1"/>
  <c r="G1532" i="1"/>
  <c r="F1532" i="1"/>
  <c r="G1531" i="1"/>
  <c r="F1531" i="1"/>
  <c r="G1530" i="1"/>
  <c r="F1530" i="1"/>
  <c r="G1529" i="1"/>
  <c r="F1529" i="1"/>
  <c r="G1528" i="1"/>
  <c r="F1528" i="1"/>
  <c r="G1527" i="1"/>
  <c r="F1527" i="1"/>
  <c r="G1526" i="1"/>
  <c r="F1526" i="1"/>
  <c r="G1525" i="1"/>
  <c r="F1525" i="1"/>
  <c r="G1524" i="1"/>
  <c r="F1524" i="1"/>
  <c r="G1523" i="1"/>
  <c r="F1523" i="1"/>
  <c r="G1522" i="1"/>
  <c r="F1522" i="1"/>
  <c r="G1521" i="1"/>
  <c r="F1521" i="1"/>
  <c r="G1520" i="1"/>
  <c r="F1520" i="1"/>
  <c r="G1519" i="1"/>
  <c r="F1519" i="1"/>
  <c r="G1518" i="1"/>
  <c r="F1518" i="1"/>
  <c r="G1517" i="1"/>
  <c r="F1517" i="1"/>
  <c r="G1516" i="1"/>
  <c r="F1516" i="1"/>
  <c r="G1515" i="1"/>
  <c r="F1515" i="1"/>
  <c r="G1514" i="1"/>
  <c r="F1514" i="1"/>
  <c r="G1513" i="1"/>
  <c r="F1513" i="1"/>
  <c r="G1512" i="1"/>
  <c r="F1512" i="1"/>
  <c r="G1511" i="1"/>
  <c r="F1511" i="1"/>
  <c r="G1510" i="1"/>
  <c r="F1510" i="1"/>
  <c r="G1509" i="1"/>
  <c r="F1509" i="1"/>
  <c r="G1508" i="1"/>
  <c r="F1508" i="1"/>
  <c r="G1507" i="1"/>
  <c r="F1507" i="1"/>
  <c r="G1506" i="1"/>
  <c r="F1506" i="1"/>
  <c r="G1505" i="1"/>
  <c r="F1505" i="1"/>
  <c r="G1504" i="1"/>
  <c r="F1504" i="1"/>
  <c r="G1503" i="1"/>
  <c r="F1503" i="1"/>
  <c r="G1502" i="1"/>
  <c r="F1502" i="1"/>
  <c r="G1501" i="1"/>
  <c r="F1501" i="1"/>
  <c r="G1500" i="1"/>
  <c r="F1500" i="1"/>
  <c r="G1499" i="1"/>
  <c r="F1499" i="1"/>
  <c r="G1498" i="1"/>
  <c r="F1498" i="1"/>
  <c r="G1497" i="1"/>
  <c r="F1497" i="1"/>
  <c r="G1496" i="1"/>
  <c r="F1496" i="1"/>
  <c r="G1495" i="1"/>
  <c r="F1495" i="1"/>
  <c r="G1494" i="1"/>
  <c r="F1494" i="1"/>
  <c r="G1493" i="1"/>
  <c r="F1493" i="1"/>
  <c r="G1492" i="1"/>
  <c r="F1492" i="1"/>
  <c r="G1491" i="1"/>
  <c r="F1491" i="1"/>
  <c r="G1490" i="1"/>
  <c r="F1490" i="1"/>
  <c r="G1489" i="1"/>
  <c r="F1489" i="1"/>
  <c r="G1488" i="1"/>
  <c r="F1488" i="1"/>
  <c r="G1487" i="1"/>
  <c r="F1487" i="1"/>
  <c r="G1486" i="1"/>
  <c r="F1486" i="1"/>
  <c r="G1485" i="1"/>
  <c r="F1485" i="1"/>
  <c r="G1484" i="1"/>
  <c r="F1484" i="1"/>
  <c r="G1483" i="1"/>
  <c r="F1483" i="1"/>
  <c r="G1482" i="1"/>
  <c r="F1482" i="1"/>
  <c r="G1481" i="1"/>
  <c r="F1481" i="1"/>
  <c r="G1480" i="1"/>
  <c r="F1480" i="1"/>
  <c r="G1479" i="1"/>
  <c r="F1479" i="1"/>
  <c r="G1478" i="1"/>
  <c r="F1478" i="1"/>
  <c r="G1477" i="1"/>
  <c r="F1477" i="1"/>
  <c r="G1476" i="1"/>
  <c r="F1476" i="1"/>
  <c r="G1475" i="1"/>
  <c r="F1475" i="1"/>
  <c r="G1474" i="1"/>
  <c r="F1474" i="1"/>
  <c r="G1473" i="1"/>
  <c r="F1473" i="1"/>
  <c r="G1472" i="1"/>
  <c r="F1472" i="1"/>
  <c r="G1471" i="1"/>
  <c r="F1471" i="1"/>
  <c r="G1470" i="1"/>
  <c r="F1470" i="1"/>
  <c r="G1469" i="1"/>
  <c r="F1469" i="1"/>
  <c r="G1468" i="1"/>
  <c r="F1468" i="1"/>
  <c r="G1467" i="1"/>
  <c r="F1467" i="1"/>
  <c r="G1466" i="1"/>
  <c r="F1466" i="1"/>
  <c r="G1465" i="1"/>
  <c r="F1465" i="1"/>
  <c r="G1464" i="1"/>
  <c r="F1464" i="1"/>
  <c r="G1463" i="1"/>
  <c r="F1463" i="1"/>
  <c r="G1462" i="1"/>
  <c r="F1462" i="1"/>
  <c r="G1461" i="1"/>
  <c r="F1461" i="1"/>
  <c r="G1460" i="1"/>
  <c r="F1460" i="1"/>
  <c r="G1459" i="1"/>
  <c r="F1459" i="1"/>
  <c r="G1458" i="1"/>
  <c r="F1458" i="1"/>
  <c r="G1457" i="1"/>
  <c r="F1457" i="1"/>
  <c r="G1456" i="1"/>
  <c r="F1456" i="1"/>
  <c r="G1455" i="1"/>
  <c r="F1455" i="1"/>
  <c r="G1454" i="1"/>
  <c r="F1454" i="1"/>
  <c r="G1453" i="1"/>
  <c r="F1453" i="1"/>
  <c r="G1452" i="1"/>
  <c r="F1452" i="1"/>
  <c r="G1451" i="1"/>
  <c r="F1451" i="1"/>
  <c r="G1450" i="1"/>
  <c r="F1450" i="1"/>
  <c r="G1449" i="1"/>
  <c r="F1449" i="1"/>
  <c r="G1448" i="1"/>
  <c r="F1448" i="1"/>
  <c r="G1447" i="1"/>
  <c r="F1447" i="1"/>
  <c r="G1446" i="1"/>
  <c r="F1446" i="1"/>
  <c r="G1445" i="1"/>
  <c r="F1445" i="1"/>
  <c r="G1444" i="1"/>
  <c r="F1444" i="1"/>
  <c r="G1443" i="1"/>
  <c r="F1443" i="1"/>
  <c r="G1442" i="1"/>
  <c r="F1442" i="1"/>
  <c r="G1441" i="1"/>
  <c r="F1441" i="1"/>
  <c r="G1440" i="1"/>
  <c r="F1440" i="1"/>
  <c r="G1439" i="1"/>
  <c r="F1439" i="1"/>
  <c r="G1438" i="1"/>
  <c r="F1438" i="1"/>
  <c r="G1437" i="1"/>
  <c r="F1437" i="1"/>
  <c r="G1436" i="1"/>
  <c r="F1436" i="1"/>
  <c r="G1435" i="1"/>
  <c r="F1435" i="1"/>
  <c r="G1434" i="1"/>
  <c r="F1434" i="1"/>
  <c r="G1433" i="1"/>
  <c r="F1433" i="1"/>
  <c r="G1432" i="1"/>
  <c r="F1432" i="1"/>
  <c r="G1431" i="1"/>
  <c r="F1431" i="1"/>
  <c r="G1430" i="1"/>
  <c r="F1430" i="1"/>
  <c r="G1429" i="1"/>
  <c r="F1429" i="1"/>
  <c r="G1428" i="1"/>
  <c r="F1428" i="1"/>
  <c r="G1427" i="1"/>
  <c r="F1427" i="1"/>
  <c r="G1426" i="1"/>
  <c r="F1426" i="1"/>
  <c r="G1425" i="1"/>
  <c r="F1425" i="1"/>
  <c r="G1424" i="1"/>
  <c r="F1424" i="1"/>
  <c r="G1423" i="1"/>
  <c r="F1423" i="1"/>
  <c r="G1422" i="1"/>
  <c r="F1422" i="1"/>
  <c r="G1421" i="1"/>
  <c r="F1421" i="1"/>
  <c r="G1420" i="1"/>
  <c r="F1420" i="1"/>
  <c r="G1419" i="1"/>
  <c r="F1419" i="1"/>
  <c r="G1418" i="1"/>
  <c r="F1418" i="1"/>
  <c r="G1417" i="1"/>
  <c r="F1417" i="1"/>
  <c r="G1416" i="1"/>
  <c r="F1416" i="1"/>
  <c r="G1415" i="1"/>
  <c r="F1415" i="1"/>
  <c r="G1414" i="1"/>
  <c r="F1414" i="1"/>
  <c r="G1413" i="1"/>
  <c r="F1413" i="1"/>
  <c r="G1412" i="1"/>
  <c r="F1412" i="1"/>
  <c r="G1411" i="1"/>
  <c r="F1411" i="1"/>
  <c r="G1410" i="1"/>
  <c r="F1410" i="1"/>
  <c r="G1409" i="1"/>
  <c r="F1409" i="1"/>
  <c r="G1408" i="1"/>
  <c r="F1408" i="1"/>
  <c r="G1407" i="1"/>
  <c r="F1407" i="1"/>
  <c r="G1406" i="1"/>
  <c r="F1406" i="1"/>
  <c r="G1405" i="1"/>
  <c r="F1405" i="1"/>
  <c r="G1404" i="1"/>
  <c r="F1404" i="1"/>
  <c r="G1403" i="1"/>
  <c r="F1403" i="1"/>
  <c r="G1402" i="1"/>
  <c r="F1402" i="1"/>
  <c r="G1401" i="1"/>
  <c r="F1401" i="1"/>
  <c r="G1400" i="1"/>
  <c r="F1400" i="1"/>
  <c r="G1399" i="1"/>
  <c r="F1399" i="1"/>
  <c r="G1398" i="1"/>
  <c r="F1398" i="1"/>
  <c r="G1397" i="1"/>
  <c r="F1397" i="1"/>
  <c r="G1396" i="1"/>
  <c r="F1396" i="1"/>
  <c r="G1395" i="1"/>
  <c r="F1395" i="1"/>
  <c r="G1394" i="1"/>
  <c r="F1394" i="1"/>
  <c r="G1393" i="1"/>
  <c r="F1393" i="1"/>
  <c r="G1392" i="1"/>
  <c r="F1392" i="1"/>
  <c r="G1391" i="1"/>
  <c r="F1391" i="1"/>
  <c r="G1390" i="1"/>
  <c r="F1390" i="1"/>
  <c r="G1389" i="1"/>
  <c r="F1389" i="1"/>
  <c r="G1388" i="1"/>
  <c r="F1388" i="1"/>
  <c r="G1387" i="1"/>
  <c r="F1387" i="1"/>
  <c r="G1386" i="1"/>
  <c r="F1386" i="1"/>
  <c r="G1385" i="1"/>
  <c r="F1385" i="1"/>
  <c r="G1384" i="1"/>
  <c r="F1384" i="1"/>
  <c r="G1383" i="1"/>
  <c r="F1383" i="1"/>
  <c r="G1382" i="1"/>
  <c r="F1382" i="1"/>
  <c r="G1381" i="1"/>
  <c r="F1381" i="1"/>
  <c r="G1380" i="1"/>
  <c r="F1380" i="1"/>
  <c r="G1379" i="1"/>
  <c r="F1379" i="1"/>
  <c r="G1378" i="1"/>
  <c r="F1378" i="1"/>
  <c r="G1377" i="1"/>
  <c r="F1377" i="1"/>
  <c r="G1376" i="1"/>
  <c r="F1376" i="1"/>
  <c r="G1375" i="1"/>
  <c r="F1375" i="1"/>
  <c r="G1374" i="1"/>
  <c r="F1374" i="1"/>
  <c r="G1373" i="1"/>
  <c r="F1373" i="1"/>
  <c r="G1372" i="1"/>
  <c r="F1372" i="1"/>
  <c r="G1371" i="1"/>
  <c r="F1371" i="1"/>
  <c r="G1370" i="1"/>
  <c r="F1370" i="1"/>
  <c r="G1369" i="1"/>
  <c r="F1369" i="1"/>
  <c r="G1368" i="1"/>
  <c r="F1368" i="1"/>
  <c r="G1367" i="1"/>
  <c r="F1367" i="1"/>
  <c r="G1366" i="1"/>
  <c r="F1366" i="1"/>
  <c r="G1365" i="1"/>
  <c r="F1365" i="1"/>
  <c r="G1364" i="1"/>
  <c r="F1364" i="1"/>
  <c r="G1363" i="1"/>
  <c r="F1363" i="1"/>
  <c r="G1362" i="1"/>
  <c r="F1362" i="1"/>
  <c r="G1361" i="1"/>
  <c r="F1361" i="1"/>
  <c r="G1360" i="1"/>
  <c r="F1360" i="1"/>
  <c r="G1359" i="1"/>
  <c r="F1359" i="1"/>
  <c r="G1358" i="1"/>
  <c r="F1358" i="1"/>
  <c r="G1357" i="1"/>
  <c r="F1357" i="1"/>
  <c r="G1356" i="1"/>
  <c r="F1356" i="1"/>
  <c r="G1355" i="1"/>
  <c r="F1355" i="1"/>
  <c r="G1354" i="1"/>
  <c r="F1354" i="1"/>
  <c r="G1353" i="1"/>
  <c r="F1353" i="1"/>
  <c r="G1352" i="1"/>
  <c r="F1352" i="1"/>
  <c r="G1351" i="1"/>
  <c r="F1351" i="1"/>
  <c r="G1350" i="1"/>
  <c r="F1350" i="1"/>
  <c r="G1349" i="1"/>
  <c r="F1349" i="1"/>
  <c r="G1348" i="1"/>
  <c r="F1348" i="1"/>
  <c r="G1347" i="1"/>
  <c r="F1347" i="1"/>
  <c r="G1346" i="1"/>
  <c r="F1346" i="1"/>
  <c r="G1345" i="1"/>
  <c r="F1345" i="1"/>
  <c r="G1344" i="1"/>
  <c r="F1344" i="1"/>
  <c r="G1343" i="1"/>
  <c r="F1343" i="1"/>
  <c r="G1342" i="1"/>
  <c r="F1342" i="1"/>
  <c r="G1341" i="1"/>
  <c r="F1341" i="1"/>
  <c r="G1340" i="1"/>
  <c r="F1340" i="1"/>
  <c r="G1339" i="1"/>
  <c r="F1339" i="1"/>
  <c r="G1338" i="1"/>
  <c r="F1338" i="1"/>
  <c r="G1337" i="1"/>
  <c r="F1337" i="1"/>
  <c r="G1336" i="1"/>
  <c r="F1336" i="1"/>
  <c r="G1335" i="1"/>
  <c r="F1335" i="1"/>
  <c r="G1334" i="1"/>
  <c r="F1334" i="1"/>
  <c r="G1333" i="1"/>
  <c r="F1333" i="1"/>
  <c r="G1332" i="1"/>
  <c r="F1332" i="1"/>
  <c r="G1331" i="1"/>
  <c r="F1331" i="1"/>
  <c r="G1330" i="1"/>
  <c r="F1330" i="1"/>
  <c r="G1329" i="1"/>
  <c r="F1329" i="1"/>
  <c r="G1328" i="1"/>
  <c r="F1328" i="1"/>
  <c r="G1327" i="1"/>
  <c r="F1327" i="1"/>
  <c r="G1326" i="1"/>
  <c r="F1326" i="1"/>
  <c r="G1325" i="1"/>
  <c r="F1325" i="1"/>
  <c r="G1324" i="1"/>
  <c r="F1324" i="1"/>
  <c r="G1323" i="1"/>
  <c r="F1323" i="1"/>
  <c r="G1322" i="1"/>
  <c r="F1322" i="1"/>
  <c r="G1321" i="1"/>
  <c r="F1321" i="1"/>
  <c r="G1320" i="1"/>
  <c r="F1320" i="1"/>
  <c r="G1319" i="1"/>
  <c r="F1319" i="1"/>
  <c r="G1318" i="1"/>
  <c r="F1318" i="1"/>
  <c r="G1317" i="1"/>
  <c r="F1317" i="1"/>
  <c r="G1316" i="1"/>
  <c r="F1316" i="1"/>
  <c r="G1315" i="1"/>
  <c r="F1315" i="1"/>
  <c r="G1314" i="1"/>
  <c r="F1314" i="1"/>
  <c r="G1313" i="1"/>
  <c r="F1313" i="1"/>
  <c r="G1312" i="1"/>
  <c r="F1312" i="1"/>
  <c r="G1311" i="1"/>
  <c r="F1311" i="1"/>
  <c r="G1310" i="1"/>
  <c r="F1310" i="1"/>
  <c r="G1309" i="1"/>
  <c r="F1309" i="1"/>
  <c r="G1308" i="1"/>
  <c r="F1308" i="1"/>
  <c r="G1307" i="1"/>
  <c r="F1307" i="1"/>
  <c r="G1306" i="1"/>
  <c r="F1306" i="1"/>
  <c r="G1305" i="1"/>
  <c r="F1305" i="1"/>
  <c r="G1304" i="1"/>
  <c r="F1304" i="1"/>
  <c r="G1303" i="1"/>
  <c r="F1303" i="1"/>
  <c r="G1302" i="1"/>
  <c r="F1302" i="1"/>
  <c r="G1301" i="1"/>
  <c r="F1301" i="1"/>
  <c r="G1300" i="1"/>
  <c r="F1300" i="1"/>
  <c r="G1299" i="1"/>
  <c r="F1299" i="1"/>
  <c r="G1298" i="1"/>
  <c r="F1298" i="1"/>
  <c r="G1297" i="1"/>
  <c r="F1297" i="1"/>
  <c r="G1296" i="1"/>
  <c r="F1296" i="1"/>
  <c r="G1295" i="1"/>
  <c r="F1295" i="1"/>
  <c r="G1294" i="1"/>
  <c r="F1294" i="1"/>
  <c r="G1293" i="1"/>
  <c r="F1293" i="1"/>
  <c r="G1292" i="1"/>
  <c r="F1292" i="1"/>
  <c r="G1291" i="1"/>
  <c r="F1291" i="1"/>
  <c r="G1290" i="1"/>
  <c r="F1290" i="1"/>
  <c r="G1289" i="1"/>
  <c r="F1289" i="1"/>
  <c r="G1288" i="1"/>
  <c r="F1288" i="1"/>
  <c r="G1287" i="1"/>
  <c r="F1287" i="1"/>
  <c r="G1286" i="1"/>
  <c r="F1286" i="1"/>
  <c r="G1285" i="1"/>
  <c r="F1285" i="1"/>
  <c r="G1284" i="1"/>
  <c r="F1284" i="1"/>
  <c r="G1283" i="1"/>
  <c r="F1283" i="1"/>
  <c r="G1282" i="1"/>
  <c r="F1282" i="1"/>
  <c r="G1281" i="1"/>
  <c r="F1281" i="1"/>
  <c r="G1280" i="1"/>
  <c r="F1280" i="1"/>
  <c r="G1279" i="1"/>
  <c r="F1279" i="1"/>
  <c r="G1278" i="1"/>
  <c r="F1278" i="1"/>
  <c r="G1277" i="1"/>
  <c r="F1277" i="1"/>
  <c r="G1276" i="1"/>
  <c r="F1276" i="1"/>
  <c r="G1275" i="1"/>
  <c r="F1275" i="1"/>
  <c r="G1274" i="1"/>
  <c r="F1274" i="1"/>
  <c r="G1273" i="1"/>
  <c r="F1273" i="1"/>
  <c r="G1272" i="1"/>
  <c r="F1272" i="1"/>
  <c r="G1271" i="1"/>
  <c r="F1271" i="1"/>
  <c r="G1270" i="1"/>
  <c r="F1270" i="1"/>
  <c r="G1269" i="1"/>
  <c r="F1269" i="1"/>
  <c r="G1268" i="1"/>
  <c r="F1268" i="1"/>
  <c r="G1267" i="1"/>
  <c r="F1267" i="1"/>
  <c r="G1266" i="1"/>
  <c r="F1266" i="1"/>
  <c r="G1265" i="1"/>
  <c r="F1265" i="1"/>
  <c r="G1264" i="1"/>
  <c r="F1264" i="1"/>
  <c r="G1263" i="1"/>
  <c r="F1263" i="1"/>
  <c r="G1262" i="1"/>
  <c r="F1262" i="1"/>
  <c r="G1261" i="1"/>
  <c r="F1261" i="1"/>
  <c r="G1260" i="1"/>
  <c r="F1260" i="1"/>
  <c r="G1259" i="1"/>
  <c r="F1259" i="1"/>
  <c r="G1258" i="1"/>
  <c r="F1258" i="1"/>
  <c r="G1257" i="1"/>
  <c r="F1257" i="1"/>
  <c r="G1256" i="1"/>
  <c r="F1256" i="1"/>
  <c r="G1255" i="1"/>
  <c r="F1255" i="1"/>
  <c r="G1254" i="1"/>
  <c r="F1254" i="1"/>
  <c r="G1253" i="1"/>
  <c r="F1253" i="1"/>
  <c r="G1252" i="1"/>
  <c r="F1252" i="1"/>
  <c r="G1251" i="1"/>
  <c r="F1251" i="1"/>
  <c r="G1250" i="1"/>
  <c r="F1250" i="1"/>
  <c r="G1249" i="1"/>
  <c r="F1249" i="1"/>
  <c r="G1248" i="1"/>
  <c r="F1248" i="1"/>
  <c r="G1247" i="1"/>
  <c r="F1247" i="1"/>
  <c r="G1246" i="1"/>
  <c r="F1246" i="1"/>
  <c r="G1245" i="1"/>
  <c r="F1245" i="1"/>
  <c r="G1244" i="1"/>
  <c r="F1244" i="1"/>
  <c r="G1243" i="1"/>
  <c r="F1243" i="1"/>
  <c r="G1242" i="1"/>
  <c r="F1242" i="1"/>
  <c r="G1241" i="1"/>
  <c r="F1241" i="1"/>
  <c r="G1240" i="1"/>
  <c r="F1240" i="1"/>
  <c r="G1239" i="1"/>
  <c r="F1239" i="1"/>
  <c r="G1238" i="1"/>
  <c r="F1238" i="1"/>
  <c r="G1237" i="1"/>
  <c r="F1237" i="1"/>
  <c r="G1236" i="1"/>
  <c r="F1236" i="1"/>
  <c r="G1235" i="1"/>
  <c r="F1235" i="1"/>
  <c r="G1234" i="1"/>
  <c r="F1234" i="1"/>
  <c r="G1233" i="1"/>
  <c r="F1233" i="1"/>
  <c r="G1232" i="1"/>
  <c r="F1232" i="1"/>
  <c r="G1231" i="1"/>
  <c r="F1231" i="1"/>
  <c r="G1230" i="1"/>
  <c r="F1230" i="1"/>
  <c r="G1229" i="1"/>
  <c r="F1229" i="1"/>
  <c r="G1228" i="1"/>
  <c r="F1228" i="1"/>
  <c r="G1227" i="1"/>
  <c r="F1227" i="1"/>
  <c r="G1226" i="1"/>
  <c r="F1226" i="1"/>
  <c r="G1225" i="1"/>
  <c r="F1225" i="1"/>
  <c r="G1224" i="1"/>
  <c r="F1224" i="1"/>
  <c r="G1223" i="1"/>
  <c r="F1223" i="1"/>
  <c r="G1222" i="1"/>
  <c r="F1222" i="1"/>
  <c r="G1221" i="1"/>
  <c r="F1221" i="1"/>
  <c r="G1220" i="1"/>
  <c r="F1220" i="1"/>
  <c r="G1219" i="1"/>
  <c r="F1219" i="1"/>
  <c r="G1218" i="1"/>
  <c r="F1218" i="1"/>
  <c r="G1217" i="1"/>
  <c r="F1217" i="1"/>
  <c r="G1216" i="1"/>
  <c r="F1216" i="1"/>
  <c r="G1215" i="1"/>
  <c r="F1215" i="1"/>
  <c r="G1214" i="1"/>
  <c r="F1214" i="1"/>
  <c r="G1213" i="1"/>
  <c r="F1213" i="1"/>
  <c r="G1212" i="1"/>
  <c r="F1212" i="1"/>
  <c r="G1211" i="1"/>
  <c r="F1211" i="1"/>
  <c r="G1210" i="1"/>
  <c r="F1210" i="1"/>
  <c r="G1209" i="1"/>
  <c r="F1209" i="1"/>
  <c r="G1208" i="1"/>
  <c r="F1208" i="1"/>
  <c r="G1207" i="1"/>
  <c r="F1207" i="1"/>
  <c r="G1206" i="1"/>
  <c r="F1206" i="1"/>
  <c r="G1205" i="1"/>
  <c r="F1205" i="1"/>
  <c r="G1204" i="1"/>
  <c r="F1204" i="1"/>
  <c r="G1203" i="1"/>
  <c r="F1203" i="1"/>
  <c r="G1202" i="1"/>
  <c r="F1202" i="1"/>
  <c r="G1201" i="1"/>
  <c r="F1201" i="1"/>
  <c r="G1200" i="1"/>
  <c r="F1200" i="1"/>
  <c r="G1199" i="1"/>
  <c r="F1199" i="1"/>
  <c r="G1198" i="1"/>
  <c r="F1198" i="1"/>
  <c r="G1197" i="1"/>
  <c r="F1197" i="1"/>
  <c r="G1196" i="1"/>
  <c r="F1196" i="1"/>
  <c r="G1195" i="1"/>
  <c r="F1195" i="1"/>
  <c r="G1194" i="1"/>
  <c r="F1194" i="1"/>
  <c r="G1193" i="1"/>
  <c r="F1193" i="1"/>
  <c r="G1192" i="1"/>
  <c r="F1192" i="1"/>
  <c r="G1191" i="1"/>
  <c r="F1191" i="1"/>
  <c r="G1190" i="1"/>
  <c r="F1190" i="1"/>
  <c r="G1189" i="1"/>
  <c r="F1189" i="1"/>
  <c r="G1188" i="1"/>
  <c r="F1188" i="1"/>
  <c r="G1187" i="1"/>
  <c r="F1187" i="1"/>
  <c r="G1186" i="1"/>
  <c r="F1186" i="1"/>
  <c r="G1185" i="1"/>
  <c r="F1185" i="1"/>
  <c r="G1184" i="1"/>
  <c r="F1184" i="1"/>
  <c r="G1183" i="1"/>
  <c r="F1183" i="1"/>
  <c r="G1182" i="1"/>
  <c r="F1182" i="1"/>
  <c r="G1181" i="1"/>
  <c r="F1181" i="1"/>
  <c r="G1180" i="1"/>
  <c r="F1180" i="1"/>
  <c r="G1179" i="1"/>
  <c r="F1179" i="1"/>
  <c r="G1178" i="1"/>
  <c r="F1178" i="1"/>
  <c r="G1177" i="1"/>
  <c r="F1177" i="1"/>
  <c r="G1176" i="1"/>
  <c r="F1176" i="1"/>
  <c r="G1175" i="1"/>
  <c r="F1175" i="1"/>
  <c r="G1174" i="1"/>
  <c r="F1174" i="1"/>
  <c r="G1173" i="1"/>
  <c r="F1173" i="1"/>
  <c r="G1172" i="1"/>
  <c r="F1172" i="1"/>
  <c r="G1171" i="1"/>
  <c r="F1171" i="1"/>
  <c r="G1170" i="1"/>
  <c r="F1170" i="1"/>
  <c r="G1169" i="1"/>
  <c r="F1169" i="1"/>
  <c r="G1168" i="1"/>
  <c r="F1168" i="1"/>
  <c r="G1167" i="1"/>
  <c r="F1167" i="1"/>
  <c r="G1166" i="1"/>
  <c r="F1166" i="1"/>
  <c r="G1165" i="1"/>
  <c r="F1165" i="1"/>
  <c r="G1164" i="1"/>
  <c r="F1164" i="1"/>
  <c r="G1163" i="1"/>
  <c r="F1163" i="1"/>
  <c r="G1162" i="1"/>
  <c r="F1162" i="1"/>
  <c r="G1161" i="1"/>
  <c r="F1161" i="1"/>
  <c r="G1160" i="1"/>
  <c r="F1160" i="1"/>
  <c r="G1159" i="1"/>
  <c r="F1159" i="1"/>
  <c r="G1158" i="1"/>
  <c r="F1158" i="1"/>
  <c r="G1157" i="1"/>
  <c r="F1157" i="1"/>
  <c r="G1156" i="1"/>
  <c r="F1156" i="1"/>
  <c r="G1155" i="1"/>
  <c r="F1155" i="1"/>
  <c r="G1154" i="1"/>
  <c r="F1154" i="1"/>
  <c r="G1153" i="1"/>
  <c r="F1153" i="1"/>
  <c r="G1152" i="1"/>
  <c r="F1152" i="1"/>
  <c r="G1151" i="1"/>
  <c r="F1151" i="1"/>
  <c r="G1150" i="1"/>
  <c r="F1150" i="1"/>
  <c r="G1149" i="1"/>
  <c r="F1149" i="1"/>
  <c r="G1148" i="1"/>
  <c r="F1148" i="1"/>
  <c r="G1147" i="1"/>
  <c r="F1147" i="1"/>
  <c r="G1146" i="1"/>
  <c r="F1146" i="1"/>
  <c r="G1145" i="1"/>
  <c r="F1145" i="1"/>
  <c r="G1144" i="1"/>
  <c r="F1144" i="1"/>
  <c r="G1143" i="1"/>
  <c r="F1143" i="1"/>
  <c r="G1142" i="1"/>
  <c r="F1142" i="1"/>
  <c r="G1141" i="1"/>
  <c r="F1141" i="1"/>
  <c r="G1140" i="1"/>
  <c r="F1140" i="1"/>
  <c r="G1139" i="1"/>
  <c r="F1139" i="1"/>
  <c r="G1138" i="1"/>
  <c r="F1138" i="1"/>
  <c r="G1137" i="1"/>
  <c r="F1137" i="1"/>
  <c r="G1136" i="1"/>
  <c r="F1136" i="1"/>
  <c r="G1135" i="1"/>
  <c r="F1135" i="1"/>
  <c r="G1134" i="1"/>
  <c r="F1134" i="1"/>
  <c r="G1133" i="1"/>
  <c r="F1133" i="1"/>
  <c r="G1132" i="1"/>
  <c r="F1132" i="1"/>
  <c r="G1131" i="1"/>
  <c r="F1131" i="1"/>
  <c r="G1130" i="1"/>
  <c r="F1130" i="1"/>
  <c r="G1129" i="1"/>
  <c r="F1129" i="1"/>
  <c r="G1128" i="1"/>
  <c r="F1128" i="1"/>
  <c r="G1127" i="1"/>
  <c r="F1127" i="1"/>
  <c r="G1126" i="1"/>
  <c r="F1126" i="1"/>
  <c r="G1125" i="1"/>
  <c r="F1125" i="1"/>
  <c r="G1124" i="1"/>
  <c r="F1124" i="1"/>
  <c r="G1123" i="1"/>
  <c r="F1123" i="1"/>
  <c r="G1122" i="1"/>
  <c r="F1122" i="1"/>
  <c r="G1121" i="1"/>
  <c r="F1121" i="1"/>
  <c r="G1120" i="1"/>
  <c r="F1120" i="1"/>
  <c r="G12483" i="1"/>
  <c r="F12483" i="1"/>
  <c r="G12482" i="1"/>
  <c r="F12482" i="1"/>
  <c r="G12481" i="1"/>
  <c r="F12481" i="1"/>
  <c r="G12480" i="1"/>
  <c r="F12480" i="1"/>
  <c r="G12479" i="1"/>
  <c r="F12479" i="1"/>
  <c r="G12478" i="1"/>
  <c r="F12478" i="1"/>
  <c r="G12477" i="1"/>
  <c r="F12477" i="1"/>
  <c r="G12476" i="1"/>
  <c r="F12476" i="1"/>
  <c r="G12475" i="1"/>
  <c r="F12475" i="1"/>
  <c r="G12474" i="1"/>
  <c r="F12474" i="1"/>
  <c r="G12473" i="1"/>
  <c r="F12473" i="1"/>
  <c r="G12472" i="1"/>
  <c r="F12472" i="1"/>
  <c r="G12471" i="1"/>
  <c r="F12471" i="1"/>
  <c r="G12470" i="1"/>
  <c r="F12470" i="1"/>
  <c r="G12469" i="1"/>
  <c r="F12469" i="1"/>
  <c r="G12468" i="1"/>
  <c r="F12468" i="1"/>
  <c r="G12467" i="1"/>
  <c r="F12467" i="1"/>
  <c r="G12466" i="1"/>
  <c r="F12466" i="1"/>
  <c r="G12465" i="1"/>
  <c r="F12465" i="1"/>
  <c r="G12464" i="1"/>
  <c r="F12464" i="1"/>
  <c r="G12463" i="1"/>
  <c r="F12463" i="1"/>
  <c r="G12462" i="1"/>
  <c r="F12462" i="1"/>
  <c r="G12461" i="1"/>
  <c r="F12461" i="1"/>
  <c r="G12460" i="1"/>
  <c r="F12460" i="1"/>
  <c r="G12459" i="1"/>
  <c r="F12459" i="1"/>
  <c r="G12458" i="1"/>
  <c r="F12458" i="1"/>
  <c r="G12457" i="1"/>
  <c r="F12457" i="1"/>
  <c r="G12456" i="1"/>
  <c r="F12456" i="1"/>
  <c r="G12455" i="1"/>
  <c r="F12455" i="1"/>
  <c r="G12454" i="1"/>
  <c r="F12454" i="1"/>
  <c r="G12453" i="1"/>
  <c r="F12453" i="1"/>
  <c r="G12452" i="1"/>
  <c r="F12452" i="1"/>
  <c r="G12451" i="1"/>
  <c r="F12451" i="1"/>
  <c r="G12450" i="1"/>
  <c r="F12450" i="1"/>
  <c r="G12449" i="1"/>
  <c r="F12449" i="1"/>
  <c r="G12448" i="1"/>
  <c r="F12448" i="1"/>
  <c r="G12447" i="1"/>
  <c r="F12447" i="1"/>
  <c r="G12446" i="1"/>
  <c r="F12446" i="1"/>
  <c r="G12445" i="1"/>
  <c r="F12445" i="1"/>
  <c r="G12444" i="1"/>
  <c r="F12444" i="1"/>
  <c r="G12443" i="1"/>
  <c r="F12443" i="1"/>
  <c r="G12442" i="1"/>
  <c r="F12442" i="1"/>
  <c r="G12441" i="1"/>
  <c r="F12441" i="1"/>
  <c r="G12440" i="1"/>
  <c r="F12440" i="1"/>
  <c r="G12439" i="1"/>
  <c r="F12439" i="1"/>
  <c r="G12438" i="1"/>
  <c r="F12438" i="1"/>
  <c r="G12437" i="1"/>
  <c r="F12437" i="1"/>
  <c r="G12436" i="1"/>
  <c r="F12436" i="1"/>
  <c r="G12435" i="1"/>
  <c r="F12435" i="1"/>
  <c r="G12434" i="1"/>
  <c r="F12434" i="1"/>
  <c r="G12433" i="1"/>
  <c r="F12433" i="1"/>
  <c r="G12432" i="1"/>
  <c r="F12432" i="1"/>
  <c r="G12431" i="1"/>
  <c r="F12431" i="1"/>
  <c r="G12430" i="1"/>
  <c r="F12430" i="1"/>
  <c r="G12429" i="1"/>
  <c r="F12429" i="1"/>
  <c r="G12428" i="1"/>
  <c r="F12428" i="1"/>
  <c r="G12427" i="1"/>
  <c r="F12427" i="1"/>
  <c r="G12426" i="1"/>
  <c r="F12426" i="1"/>
  <c r="G12425" i="1"/>
  <c r="F12425" i="1"/>
  <c r="G12424" i="1"/>
  <c r="F12424" i="1"/>
  <c r="G12423" i="1"/>
  <c r="F12423" i="1"/>
  <c r="G12422" i="1"/>
  <c r="F12422" i="1"/>
  <c r="G12421" i="1"/>
  <c r="F12421" i="1"/>
  <c r="G12420" i="1"/>
  <c r="F12420" i="1"/>
  <c r="G12419" i="1"/>
  <c r="F12419" i="1"/>
  <c r="G12418" i="1"/>
  <c r="F12418" i="1"/>
  <c r="G12417" i="1"/>
  <c r="F12417" i="1"/>
  <c r="G12416" i="1"/>
  <c r="F12416" i="1"/>
  <c r="G12415" i="1"/>
  <c r="F12415" i="1"/>
  <c r="G12414" i="1"/>
  <c r="F12414" i="1"/>
  <c r="G12413" i="1"/>
  <c r="F12413" i="1"/>
  <c r="G12412" i="1"/>
  <c r="F12412" i="1"/>
  <c r="G12411" i="1"/>
  <c r="F12411" i="1"/>
  <c r="G12410" i="1"/>
  <c r="F12410" i="1"/>
  <c r="G12409" i="1"/>
  <c r="F12409" i="1"/>
  <c r="G12408" i="1"/>
  <c r="F12408" i="1"/>
  <c r="G12407" i="1"/>
  <c r="F12407" i="1"/>
  <c r="G12406" i="1"/>
  <c r="F12406" i="1"/>
  <c r="G12405" i="1"/>
  <c r="F12405" i="1"/>
  <c r="G12404" i="1"/>
  <c r="F12404" i="1"/>
  <c r="G12403" i="1"/>
  <c r="F12403" i="1"/>
  <c r="G12402" i="1"/>
  <c r="F12402" i="1"/>
  <c r="G12401" i="1"/>
  <c r="F12401" i="1"/>
  <c r="G12400" i="1"/>
  <c r="F12400" i="1"/>
  <c r="G12399" i="1"/>
  <c r="F12399" i="1"/>
  <c r="G12398" i="1"/>
  <c r="F12398" i="1"/>
  <c r="G12397" i="1"/>
  <c r="F12397" i="1"/>
  <c r="G12396" i="1"/>
  <c r="F12396" i="1"/>
  <c r="G12395" i="1"/>
  <c r="F12395" i="1"/>
  <c r="G12394" i="1"/>
  <c r="F12394" i="1"/>
  <c r="G12393" i="1"/>
  <c r="F12393" i="1"/>
  <c r="G12392" i="1"/>
  <c r="F12392" i="1"/>
  <c r="G12391" i="1"/>
  <c r="F12391" i="1"/>
  <c r="G12390" i="1"/>
  <c r="F12390" i="1"/>
  <c r="G12389" i="1"/>
  <c r="F12389" i="1"/>
  <c r="G12388" i="1"/>
  <c r="F12388" i="1"/>
  <c r="G12387" i="1"/>
  <c r="F12387" i="1"/>
  <c r="G12386" i="1"/>
  <c r="F12386" i="1"/>
  <c r="G12385" i="1"/>
  <c r="F12385" i="1"/>
  <c r="G12384" i="1"/>
  <c r="F12384" i="1"/>
  <c r="G12383" i="1"/>
  <c r="F12383" i="1"/>
  <c r="G12382" i="1"/>
  <c r="F12382" i="1"/>
  <c r="G12381" i="1"/>
  <c r="F12381" i="1"/>
  <c r="G12380" i="1"/>
  <c r="F12380" i="1"/>
  <c r="G12379" i="1"/>
  <c r="F12379" i="1"/>
  <c r="G12378" i="1"/>
  <c r="F12378" i="1"/>
  <c r="G12377" i="1"/>
  <c r="F12377" i="1"/>
  <c r="G12376" i="1"/>
  <c r="F12376" i="1"/>
  <c r="G12375" i="1"/>
  <c r="F12375" i="1"/>
  <c r="G12374" i="1"/>
  <c r="F12374" i="1"/>
  <c r="G12373" i="1"/>
  <c r="F12373" i="1"/>
  <c r="G12372" i="1"/>
  <c r="F12372" i="1"/>
  <c r="G12371" i="1"/>
  <c r="F12371" i="1"/>
  <c r="G12370" i="1"/>
  <c r="F12370" i="1"/>
  <c r="G12369" i="1"/>
  <c r="F12369" i="1"/>
  <c r="G12368" i="1"/>
  <c r="F12368" i="1"/>
  <c r="G12367" i="1"/>
  <c r="F12367" i="1"/>
  <c r="G12366" i="1"/>
  <c r="F12366" i="1"/>
  <c r="G12365" i="1"/>
  <c r="F12365" i="1"/>
  <c r="G12364" i="1"/>
  <c r="F12364" i="1"/>
  <c r="G12363" i="1"/>
  <c r="F12363" i="1"/>
  <c r="G12362" i="1"/>
  <c r="F12362" i="1"/>
  <c r="G12361" i="1"/>
  <c r="F12361" i="1"/>
  <c r="G12360" i="1"/>
  <c r="F12360" i="1"/>
  <c r="G12359" i="1"/>
  <c r="F12359" i="1"/>
  <c r="G12358" i="1"/>
  <c r="F12358" i="1"/>
  <c r="G12357" i="1"/>
  <c r="F12357" i="1"/>
  <c r="G12356" i="1"/>
  <c r="F12356" i="1"/>
  <c r="G12355" i="1"/>
  <c r="F12355" i="1"/>
  <c r="G12354" i="1"/>
  <c r="F12354" i="1"/>
  <c r="G12353" i="1"/>
  <c r="F12353" i="1"/>
  <c r="G12352" i="1"/>
  <c r="F12352" i="1"/>
  <c r="G12351" i="1"/>
  <c r="F12351" i="1"/>
  <c r="G12350" i="1"/>
  <c r="F12350" i="1"/>
  <c r="G12349" i="1"/>
  <c r="F12349" i="1"/>
  <c r="G12348" i="1"/>
  <c r="F12348" i="1"/>
  <c r="G12347" i="1"/>
  <c r="F12347" i="1"/>
  <c r="G12346" i="1"/>
  <c r="F12346" i="1"/>
  <c r="G12345" i="1"/>
  <c r="F12345" i="1"/>
  <c r="G12344" i="1"/>
  <c r="F12344" i="1"/>
  <c r="G12343" i="1"/>
  <c r="F12343" i="1"/>
  <c r="G12342" i="1"/>
  <c r="F12342" i="1"/>
  <c r="G12341" i="1"/>
  <c r="F12341" i="1"/>
  <c r="G12340" i="1"/>
  <c r="F12340" i="1"/>
  <c r="G12339" i="1"/>
  <c r="F12339" i="1"/>
  <c r="G12338" i="1"/>
  <c r="F12338" i="1"/>
  <c r="G12337" i="1"/>
  <c r="F12337" i="1"/>
  <c r="G12336" i="1"/>
  <c r="F12336" i="1"/>
  <c r="G12335" i="1"/>
  <c r="F12335" i="1"/>
  <c r="G12334" i="1"/>
  <c r="F12334" i="1"/>
  <c r="G12333" i="1"/>
  <c r="F12333" i="1"/>
  <c r="G12332" i="1"/>
  <c r="F12332" i="1"/>
  <c r="G12331" i="1"/>
  <c r="F12331" i="1"/>
  <c r="G12330" i="1"/>
  <c r="F12330" i="1"/>
  <c r="G12329" i="1"/>
  <c r="F12329" i="1"/>
  <c r="G12328" i="1"/>
  <c r="F12328" i="1"/>
  <c r="G12327" i="1"/>
  <c r="F12327" i="1"/>
  <c r="G12326" i="1"/>
  <c r="F12326" i="1"/>
  <c r="G12325" i="1"/>
  <c r="F12325" i="1"/>
  <c r="G12324" i="1"/>
  <c r="F12324" i="1"/>
  <c r="G12323" i="1"/>
  <c r="F12323" i="1"/>
  <c r="G12322" i="1"/>
  <c r="F12322" i="1"/>
  <c r="G12321" i="1"/>
  <c r="F12321" i="1"/>
  <c r="G12320" i="1"/>
  <c r="F12320" i="1"/>
  <c r="G12319" i="1"/>
  <c r="F12319" i="1"/>
  <c r="G12318" i="1"/>
  <c r="F12318" i="1"/>
  <c r="G12317" i="1"/>
  <c r="F12317" i="1"/>
  <c r="G12316" i="1"/>
  <c r="F12316" i="1"/>
  <c r="G12315" i="1"/>
  <c r="F12315" i="1"/>
  <c r="G12314" i="1"/>
  <c r="F12314" i="1"/>
  <c r="G12313" i="1"/>
  <c r="F12313" i="1"/>
  <c r="G12312" i="1"/>
  <c r="F12312" i="1"/>
  <c r="G12311" i="1"/>
  <c r="F12311" i="1"/>
  <c r="G12310" i="1"/>
  <c r="F12310" i="1"/>
  <c r="G12309" i="1"/>
  <c r="F12309" i="1"/>
  <c r="G12308" i="1"/>
  <c r="F12308" i="1"/>
  <c r="G12307" i="1"/>
  <c r="F12307" i="1"/>
  <c r="G12306" i="1"/>
  <c r="F12306" i="1"/>
  <c r="G12305" i="1"/>
  <c r="F12305" i="1"/>
  <c r="G12304" i="1"/>
  <c r="F12304" i="1"/>
  <c r="G12303" i="1"/>
  <c r="F12303" i="1"/>
  <c r="G12302" i="1"/>
  <c r="F12302" i="1"/>
  <c r="G12301" i="1"/>
  <c r="F12301" i="1"/>
  <c r="G12300" i="1"/>
  <c r="F12300" i="1"/>
  <c r="G12299" i="1"/>
  <c r="F12299" i="1"/>
  <c r="G12298" i="1"/>
  <c r="F12298" i="1"/>
  <c r="G12297" i="1"/>
  <c r="F12297" i="1"/>
  <c r="G12296" i="1"/>
  <c r="F12296" i="1"/>
  <c r="G12295" i="1"/>
  <c r="F12295" i="1"/>
  <c r="G12294" i="1"/>
  <c r="F12294" i="1"/>
  <c r="G12293" i="1"/>
  <c r="F12293" i="1"/>
  <c r="G12292" i="1"/>
  <c r="F12292" i="1"/>
  <c r="G12291" i="1"/>
  <c r="F12291" i="1"/>
  <c r="G12290" i="1"/>
  <c r="F12290" i="1"/>
  <c r="G12289" i="1"/>
  <c r="F12289" i="1"/>
  <c r="G12288" i="1"/>
  <c r="F12288" i="1"/>
  <c r="G12287" i="1"/>
  <c r="F12287" i="1"/>
  <c r="G12286" i="1"/>
  <c r="F12286" i="1"/>
  <c r="G12285" i="1"/>
  <c r="F12285" i="1"/>
  <c r="G12284" i="1"/>
  <c r="F12284" i="1"/>
  <c r="G12283" i="1"/>
  <c r="F12283" i="1"/>
  <c r="G12282" i="1"/>
  <c r="F12282" i="1"/>
  <c r="G12281" i="1"/>
  <c r="F12281" i="1"/>
  <c r="G12280" i="1"/>
  <c r="F12280" i="1"/>
  <c r="G12279" i="1"/>
  <c r="F12279" i="1"/>
  <c r="G12278" i="1"/>
  <c r="F12278" i="1"/>
  <c r="G12277" i="1"/>
  <c r="F12277" i="1"/>
  <c r="G12276" i="1"/>
  <c r="F12276" i="1"/>
  <c r="G12275" i="1"/>
  <c r="F12275" i="1"/>
  <c r="G12274" i="1"/>
  <c r="F12274" i="1"/>
  <c r="G12273" i="1"/>
  <c r="F12273" i="1"/>
  <c r="G12272" i="1"/>
  <c r="F12272" i="1"/>
  <c r="G12271" i="1"/>
  <c r="F12271" i="1"/>
  <c r="G12270" i="1"/>
  <c r="F12270" i="1"/>
  <c r="G12269" i="1"/>
  <c r="F12269" i="1"/>
  <c r="G12268" i="1"/>
  <c r="F12268" i="1"/>
  <c r="G12267" i="1"/>
  <c r="F12267" i="1"/>
  <c r="G12266" i="1"/>
  <c r="F12266" i="1"/>
  <c r="G12265" i="1"/>
  <c r="F12265" i="1"/>
  <c r="G12264" i="1"/>
  <c r="F12264" i="1"/>
  <c r="G12263" i="1"/>
  <c r="F12263" i="1"/>
  <c r="G12262" i="1"/>
  <c r="F12262" i="1"/>
  <c r="G12261" i="1"/>
  <c r="F12261" i="1"/>
  <c r="G12260" i="1"/>
  <c r="F12260" i="1"/>
  <c r="G12259" i="1"/>
  <c r="F12259" i="1"/>
  <c r="G12258" i="1"/>
  <c r="F12258" i="1"/>
  <c r="G12257" i="1"/>
  <c r="F12257" i="1"/>
  <c r="G12256" i="1"/>
  <c r="F12256" i="1"/>
  <c r="G12255" i="1"/>
  <c r="F12255" i="1"/>
  <c r="G12254" i="1"/>
  <c r="F12254" i="1"/>
  <c r="G12253" i="1"/>
  <c r="F12253" i="1"/>
  <c r="G12252" i="1"/>
  <c r="F12252" i="1"/>
  <c r="G12251" i="1"/>
  <c r="F12251" i="1"/>
  <c r="G12250" i="1"/>
  <c r="F12250" i="1"/>
  <c r="G12249" i="1"/>
  <c r="F12249" i="1"/>
  <c r="G12248" i="1"/>
  <c r="F12248" i="1"/>
  <c r="G12247" i="1"/>
  <c r="F12247" i="1"/>
  <c r="G12246" i="1"/>
  <c r="F12246" i="1"/>
  <c r="G12245" i="1"/>
  <c r="F12245" i="1"/>
  <c r="G12244" i="1"/>
  <c r="F12244" i="1"/>
  <c r="G12243" i="1"/>
  <c r="F12243" i="1"/>
  <c r="G12242" i="1"/>
  <c r="F12242" i="1"/>
  <c r="G12241" i="1"/>
  <c r="F12241" i="1"/>
  <c r="G12240" i="1"/>
  <c r="F12240" i="1"/>
  <c r="G12239" i="1"/>
  <c r="F12239" i="1"/>
  <c r="G12238" i="1"/>
  <c r="F12238" i="1"/>
  <c r="G12237" i="1"/>
  <c r="F12237" i="1"/>
  <c r="G12236" i="1"/>
  <c r="F12236" i="1"/>
  <c r="G12235" i="1"/>
  <c r="F12235" i="1"/>
  <c r="G12234" i="1"/>
  <c r="F12234" i="1"/>
  <c r="G12233" i="1"/>
  <c r="F12233" i="1"/>
  <c r="G12232" i="1"/>
  <c r="F12232" i="1"/>
  <c r="G12231" i="1"/>
  <c r="F12231" i="1"/>
  <c r="G12230" i="1"/>
  <c r="F12230" i="1"/>
  <c r="G12229" i="1"/>
  <c r="F12229" i="1"/>
  <c r="G12228" i="1"/>
  <c r="F12228" i="1"/>
  <c r="G12227" i="1"/>
  <c r="F12227" i="1"/>
  <c r="G12226" i="1"/>
  <c r="F12226" i="1"/>
  <c r="G12225" i="1"/>
  <c r="F12225" i="1"/>
  <c r="G12224" i="1"/>
  <c r="F12224" i="1"/>
  <c r="G12223" i="1"/>
  <c r="F12223" i="1"/>
  <c r="G12222" i="1"/>
  <c r="F12222" i="1"/>
  <c r="G12221" i="1"/>
  <c r="F12221" i="1"/>
  <c r="G12220" i="1"/>
  <c r="F12220" i="1"/>
  <c r="G12219" i="1"/>
  <c r="F12219" i="1"/>
  <c r="G12218" i="1"/>
  <c r="F12218" i="1"/>
  <c r="G12217" i="1"/>
  <c r="F12217" i="1"/>
  <c r="G12216" i="1"/>
  <c r="F12216" i="1"/>
  <c r="G12215" i="1"/>
  <c r="F12215" i="1"/>
  <c r="G12214" i="1"/>
  <c r="F12214" i="1"/>
  <c r="G12213" i="1"/>
  <c r="F12213" i="1"/>
  <c r="G12212" i="1"/>
  <c r="F12212" i="1"/>
  <c r="G12211" i="1"/>
  <c r="F12211" i="1"/>
  <c r="G12210" i="1"/>
  <c r="F12210" i="1"/>
  <c r="G12209" i="1"/>
  <c r="F12209" i="1"/>
  <c r="G12208" i="1"/>
  <c r="F12208" i="1"/>
  <c r="G12207" i="1"/>
  <c r="F12207" i="1"/>
  <c r="G12206" i="1"/>
  <c r="F12206" i="1"/>
  <c r="G1119" i="1"/>
  <c r="F1119" i="1"/>
  <c r="G1118" i="1"/>
  <c r="F1118" i="1"/>
  <c r="G1117" i="1"/>
  <c r="F1117" i="1"/>
  <c r="G1116" i="1"/>
  <c r="F1116" i="1"/>
  <c r="G1115" i="1"/>
  <c r="F1115" i="1"/>
  <c r="G1114" i="1"/>
  <c r="F1114" i="1"/>
  <c r="G1113" i="1"/>
  <c r="F1113" i="1"/>
  <c r="G1112" i="1"/>
  <c r="F1112" i="1"/>
  <c r="G1111" i="1"/>
  <c r="F1111" i="1"/>
  <c r="G1110" i="1"/>
  <c r="F1110" i="1"/>
  <c r="G1109" i="1"/>
  <c r="F1109" i="1"/>
  <c r="G1108" i="1"/>
  <c r="F1108" i="1"/>
  <c r="G1107" i="1"/>
  <c r="F1107" i="1"/>
  <c r="G1106" i="1"/>
  <c r="F1106" i="1"/>
  <c r="G1105" i="1"/>
  <c r="F1105" i="1"/>
  <c r="G1104" i="1"/>
  <c r="F1104" i="1"/>
  <c r="G1103" i="1"/>
  <c r="F1103" i="1"/>
  <c r="G1102" i="1"/>
  <c r="F1102" i="1"/>
  <c r="G1101" i="1"/>
  <c r="F1101" i="1"/>
  <c r="G1100" i="1"/>
  <c r="F1100" i="1"/>
  <c r="G1099" i="1"/>
  <c r="F1099" i="1"/>
  <c r="G1098" i="1"/>
  <c r="F1098" i="1"/>
  <c r="G1097" i="1"/>
  <c r="F1097" i="1"/>
  <c r="G1096" i="1"/>
  <c r="F1096" i="1"/>
  <c r="G1095" i="1"/>
  <c r="F1095" i="1"/>
  <c r="G1094" i="1"/>
  <c r="F1094" i="1"/>
  <c r="G1093" i="1"/>
  <c r="F1093" i="1"/>
  <c r="G1092" i="1"/>
  <c r="F1092" i="1"/>
  <c r="G1091" i="1"/>
  <c r="F1091" i="1"/>
  <c r="G1090" i="1"/>
  <c r="F1090" i="1"/>
  <c r="G1089" i="1"/>
  <c r="F1089" i="1"/>
  <c r="G1088" i="1"/>
  <c r="F1088" i="1"/>
  <c r="G1087" i="1"/>
  <c r="F1087" i="1"/>
  <c r="G1086" i="1"/>
  <c r="F1086" i="1"/>
  <c r="G1085" i="1"/>
  <c r="F1085" i="1"/>
  <c r="G1084" i="1"/>
  <c r="F1084" i="1"/>
  <c r="G1083" i="1"/>
  <c r="F1083" i="1"/>
  <c r="G1082" i="1"/>
  <c r="F1082" i="1"/>
  <c r="G1081" i="1"/>
  <c r="F1081" i="1"/>
  <c r="G1080" i="1"/>
  <c r="F1080" i="1"/>
  <c r="G1079" i="1"/>
  <c r="F1079" i="1"/>
  <c r="G1078" i="1"/>
  <c r="G1077" i="1"/>
  <c r="F1077" i="1"/>
  <c r="G1076" i="1"/>
  <c r="F1076" i="1"/>
  <c r="G1075" i="1"/>
  <c r="F1075" i="1"/>
  <c r="G1074" i="1"/>
  <c r="F1074" i="1"/>
  <c r="G1073" i="1"/>
  <c r="F1073" i="1"/>
  <c r="G1072" i="1"/>
  <c r="F1072" i="1"/>
  <c r="G1071" i="1"/>
  <c r="F1071" i="1"/>
  <c r="G1070" i="1"/>
  <c r="F1070" i="1"/>
  <c r="G1069" i="1"/>
  <c r="F1069" i="1"/>
  <c r="G1068" i="1"/>
  <c r="F1068" i="1"/>
  <c r="G1067" i="1"/>
  <c r="F1067" i="1"/>
  <c r="G1066" i="1"/>
  <c r="F1066" i="1"/>
  <c r="G1065" i="1"/>
  <c r="F1065" i="1"/>
  <c r="G1064" i="1"/>
  <c r="F1064" i="1"/>
  <c r="G1063" i="1"/>
  <c r="F1063" i="1"/>
  <c r="G1062" i="1"/>
  <c r="F1062" i="1"/>
  <c r="G1061" i="1"/>
  <c r="F1061" i="1"/>
  <c r="G1060" i="1"/>
  <c r="F1060" i="1"/>
  <c r="G1059" i="1"/>
  <c r="F1059" i="1"/>
  <c r="G1058" i="1"/>
  <c r="F1058" i="1"/>
  <c r="G1057" i="1"/>
  <c r="F1057" i="1"/>
  <c r="G1056" i="1"/>
  <c r="F1056" i="1"/>
  <c r="G1055" i="1"/>
  <c r="F1055" i="1"/>
  <c r="G1054" i="1"/>
  <c r="F1054" i="1"/>
  <c r="G1053" i="1"/>
  <c r="F1053" i="1"/>
  <c r="G1052" i="1"/>
  <c r="F1052" i="1"/>
  <c r="G1051" i="1"/>
  <c r="F1051" i="1"/>
  <c r="G1050" i="1"/>
  <c r="F1050" i="1"/>
  <c r="G1049" i="1"/>
  <c r="F1049" i="1"/>
  <c r="G1048" i="1"/>
  <c r="F1048" i="1"/>
  <c r="G1047" i="1"/>
  <c r="F1047" i="1"/>
  <c r="G1046" i="1"/>
  <c r="F1046" i="1"/>
  <c r="G1045" i="1"/>
  <c r="F1045" i="1"/>
  <c r="G1044" i="1"/>
  <c r="F1044" i="1"/>
  <c r="G1043" i="1"/>
  <c r="F1043" i="1"/>
  <c r="G1042" i="1"/>
  <c r="F1042" i="1"/>
  <c r="G1041" i="1"/>
  <c r="F1041" i="1"/>
  <c r="G1040" i="1"/>
  <c r="F1040" i="1"/>
  <c r="G1039" i="1"/>
  <c r="F1039" i="1"/>
  <c r="G1038" i="1"/>
  <c r="F1038" i="1"/>
  <c r="G1037" i="1"/>
  <c r="F1037" i="1"/>
  <c r="G1036" i="1"/>
  <c r="F1036" i="1"/>
  <c r="G1035" i="1"/>
  <c r="F1035" i="1"/>
  <c r="G1034" i="1"/>
  <c r="F1034" i="1"/>
  <c r="G1033" i="1"/>
  <c r="F1033" i="1"/>
  <c r="G1032" i="1"/>
  <c r="F1032" i="1"/>
  <c r="G1031" i="1"/>
  <c r="F1031" i="1"/>
  <c r="G1030" i="1"/>
  <c r="F1030" i="1"/>
  <c r="G1029" i="1"/>
  <c r="F1029" i="1"/>
  <c r="G1028" i="1"/>
  <c r="F1028" i="1"/>
  <c r="G1027" i="1"/>
  <c r="F1027" i="1"/>
  <c r="G1026" i="1"/>
  <c r="F1026" i="1"/>
  <c r="G1025" i="1"/>
  <c r="F1025" i="1"/>
  <c r="G1024" i="1"/>
  <c r="F1024" i="1"/>
  <c r="G1023" i="1"/>
  <c r="F1023" i="1"/>
  <c r="G1022" i="1"/>
  <c r="F1022" i="1"/>
  <c r="G1021" i="1"/>
  <c r="F1021" i="1"/>
  <c r="G1020" i="1"/>
  <c r="F1020" i="1"/>
  <c r="G1019" i="1"/>
  <c r="F1019" i="1"/>
  <c r="G1018" i="1"/>
  <c r="F1018" i="1"/>
  <c r="G1017" i="1"/>
  <c r="F1017" i="1"/>
  <c r="G1016" i="1"/>
  <c r="F1016" i="1"/>
  <c r="G1015" i="1"/>
  <c r="F1015" i="1"/>
  <c r="G1014" i="1"/>
  <c r="F1014" i="1"/>
  <c r="G1013" i="1"/>
  <c r="F1013" i="1"/>
  <c r="G1012" i="1"/>
  <c r="F1012" i="1"/>
  <c r="G1011" i="1"/>
  <c r="F1011" i="1"/>
  <c r="G1010" i="1"/>
  <c r="F1010" i="1"/>
  <c r="G1009" i="1"/>
  <c r="F1009" i="1"/>
  <c r="G1008" i="1"/>
  <c r="F1008" i="1"/>
  <c r="G1007" i="1"/>
  <c r="F1007" i="1"/>
  <c r="G1006" i="1"/>
  <c r="F1006" i="1"/>
  <c r="G1005" i="1"/>
  <c r="F1005" i="1"/>
  <c r="G1004" i="1"/>
  <c r="F1004" i="1"/>
  <c r="G1003" i="1"/>
  <c r="F1003" i="1"/>
  <c r="G1002" i="1"/>
  <c r="F1002" i="1"/>
  <c r="G1001" i="1"/>
  <c r="F1001" i="1"/>
  <c r="G1000" i="1"/>
  <c r="F1000" i="1"/>
  <c r="G999" i="1"/>
  <c r="F999" i="1"/>
  <c r="G998" i="1"/>
  <c r="F998" i="1"/>
  <c r="G997" i="1"/>
  <c r="F997" i="1"/>
  <c r="G996" i="1"/>
  <c r="F996" i="1"/>
  <c r="G995" i="1"/>
  <c r="F995" i="1"/>
  <c r="G994" i="1"/>
  <c r="F994" i="1"/>
  <c r="G993" i="1"/>
  <c r="F993" i="1"/>
  <c r="G992" i="1"/>
  <c r="F992" i="1"/>
  <c r="G991" i="1"/>
  <c r="F991" i="1"/>
  <c r="G990" i="1"/>
  <c r="F990" i="1"/>
  <c r="G989" i="1"/>
  <c r="F989" i="1"/>
  <c r="G988" i="1"/>
  <c r="F988" i="1"/>
  <c r="G987" i="1"/>
  <c r="F987" i="1"/>
  <c r="G986" i="1"/>
  <c r="F986" i="1"/>
  <c r="G985" i="1"/>
  <c r="F985" i="1"/>
  <c r="G984" i="1"/>
  <c r="F984" i="1"/>
  <c r="G983" i="1"/>
  <c r="F983" i="1"/>
  <c r="G982" i="1"/>
  <c r="F982" i="1"/>
  <c r="G981" i="1"/>
  <c r="F981" i="1"/>
  <c r="G980" i="1"/>
  <c r="F980" i="1"/>
  <c r="G979" i="1"/>
  <c r="F979" i="1"/>
  <c r="G978" i="1"/>
  <c r="F978" i="1"/>
  <c r="G977" i="1"/>
  <c r="F977" i="1"/>
  <c r="G976" i="1"/>
  <c r="F976" i="1"/>
  <c r="G975" i="1"/>
  <c r="F975" i="1"/>
  <c r="G974" i="1"/>
  <c r="F974" i="1"/>
  <c r="G973" i="1"/>
  <c r="F973" i="1"/>
  <c r="G972" i="1"/>
  <c r="F972" i="1"/>
  <c r="G971" i="1"/>
  <c r="F971" i="1"/>
  <c r="G970" i="1"/>
  <c r="F970" i="1"/>
  <c r="G969" i="1"/>
  <c r="F969" i="1"/>
  <c r="G968" i="1"/>
  <c r="F968" i="1"/>
  <c r="G967" i="1"/>
  <c r="F967" i="1"/>
  <c r="G966" i="1"/>
  <c r="F966" i="1"/>
  <c r="G965" i="1"/>
  <c r="F965" i="1"/>
  <c r="G964" i="1"/>
  <c r="F964" i="1"/>
  <c r="G963" i="1"/>
  <c r="F963" i="1"/>
  <c r="G962" i="1"/>
  <c r="F962" i="1"/>
  <c r="G961" i="1"/>
  <c r="F961" i="1"/>
  <c r="G960" i="1"/>
  <c r="F960" i="1"/>
  <c r="G959" i="1"/>
  <c r="F959" i="1"/>
  <c r="G958" i="1"/>
  <c r="F958" i="1"/>
  <c r="G957" i="1"/>
  <c r="F957" i="1"/>
  <c r="G956" i="1"/>
  <c r="F956" i="1"/>
  <c r="G955" i="1"/>
  <c r="F955" i="1"/>
  <c r="G954" i="1"/>
  <c r="F954" i="1"/>
  <c r="G953" i="1"/>
  <c r="F953" i="1"/>
  <c r="G952" i="1"/>
  <c r="F952" i="1"/>
  <c r="G951" i="1"/>
  <c r="F951" i="1"/>
  <c r="G950" i="1"/>
  <c r="F950" i="1"/>
  <c r="G949" i="1"/>
  <c r="F949" i="1"/>
  <c r="G948" i="1"/>
  <c r="F948" i="1"/>
  <c r="G947" i="1"/>
  <c r="F947" i="1"/>
  <c r="G946" i="1"/>
  <c r="F946" i="1"/>
  <c r="G945" i="1"/>
  <c r="F945" i="1"/>
  <c r="G944" i="1"/>
  <c r="F944" i="1"/>
  <c r="G943" i="1"/>
  <c r="F943" i="1"/>
  <c r="G942" i="1"/>
  <c r="F942" i="1"/>
  <c r="G941" i="1"/>
  <c r="F941" i="1"/>
  <c r="G940" i="1"/>
  <c r="F940" i="1"/>
  <c r="G939" i="1"/>
  <c r="F939" i="1"/>
  <c r="G938" i="1"/>
  <c r="F938" i="1"/>
  <c r="G937" i="1"/>
  <c r="F937" i="1"/>
  <c r="G936" i="1"/>
  <c r="F936" i="1"/>
  <c r="G935" i="1"/>
  <c r="F935" i="1"/>
  <c r="G934" i="1"/>
  <c r="F934" i="1"/>
  <c r="G933" i="1"/>
  <c r="F933" i="1"/>
  <c r="G932" i="1"/>
  <c r="F932" i="1"/>
  <c r="G931" i="1"/>
  <c r="F931" i="1"/>
  <c r="G930" i="1"/>
  <c r="F930" i="1"/>
  <c r="G929" i="1"/>
  <c r="F929" i="1"/>
  <c r="G928" i="1"/>
  <c r="F928" i="1"/>
  <c r="G927" i="1"/>
  <c r="F927" i="1"/>
  <c r="G926" i="1"/>
  <c r="F926" i="1"/>
  <c r="G925" i="1"/>
  <c r="F925" i="1"/>
  <c r="G924" i="1"/>
  <c r="F924" i="1"/>
  <c r="G923" i="1"/>
  <c r="F923" i="1"/>
  <c r="G922" i="1"/>
  <c r="F922" i="1"/>
  <c r="G921" i="1"/>
  <c r="F921" i="1"/>
  <c r="G920" i="1"/>
  <c r="F920" i="1"/>
  <c r="G919" i="1"/>
  <c r="F919" i="1"/>
  <c r="G918" i="1"/>
  <c r="F918" i="1"/>
  <c r="G917" i="1"/>
  <c r="F917" i="1"/>
  <c r="G916" i="1"/>
  <c r="F916" i="1"/>
  <c r="G915" i="1"/>
  <c r="F915" i="1"/>
  <c r="G914" i="1"/>
  <c r="F914" i="1"/>
  <c r="G913" i="1"/>
  <c r="F913" i="1"/>
  <c r="G912" i="1"/>
  <c r="F912" i="1"/>
  <c r="G911" i="1"/>
  <c r="F911" i="1"/>
  <c r="G910" i="1"/>
  <c r="F910" i="1"/>
  <c r="G909" i="1"/>
  <c r="F909" i="1"/>
  <c r="G908" i="1"/>
  <c r="F908" i="1"/>
  <c r="G907" i="1"/>
  <c r="F907" i="1"/>
  <c r="G906" i="1"/>
  <c r="F906" i="1"/>
  <c r="G905" i="1"/>
  <c r="F905" i="1"/>
  <c r="G904" i="1"/>
  <c r="F904" i="1"/>
  <c r="G903" i="1"/>
  <c r="F903" i="1"/>
  <c r="G902" i="1"/>
  <c r="F902" i="1"/>
  <c r="G901" i="1"/>
  <c r="F901" i="1"/>
  <c r="G900" i="1"/>
  <c r="F900" i="1"/>
  <c r="G899" i="1"/>
  <c r="F899" i="1"/>
  <c r="G898" i="1"/>
  <c r="F898" i="1"/>
  <c r="G897" i="1"/>
  <c r="F897" i="1"/>
  <c r="G896" i="1"/>
  <c r="F896" i="1"/>
  <c r="G895" i="1"/>
  <c r="F895" i="1"/>
  <c r="G894" i="1"/>
  <c r="F894" i="1"/>
  <c r="G893" i="1"/>
  <c r="F893" i="1"/>
  <c r="G892" i="1"/>
  <c r="F892" i="1"/>
  <c r="G891" i="1"/>
  <c r="F891" i="1"/>
  <c r="G890" i="1"/>
  <c r="F890" i="1"/>
  <c r="G889" i="1"/>
  <c r="F889" i="1"/>
  <c r="G888" i="1"/>
  <c r="F888" i="1"/>
  <c r="G887" i="1"/>
  <c r="F887" i="1"/>
  <c r="G886" i="1"/>
  <c r="F886" i="1"/>
  <c r="G885" i="1"/>
  <c r="F885" i="1"/>
  <c r="G884" i="1"/>
  <c r="F884" i="1"/>
  <c r="G883" i="1"/>
  <c r="F883" i="1"/>
  <c r="G882" i="1"/>
  <c r="F882" i="1"/>
  <c r="G881" i="1"/>
  <c r="F881" i="1"/>
  <c r="G880" i="1"/>
  <c r="F880" i="1"/>
  <c r="G879" i="1"/>
  <c r="F879" i="1"/>
  <c r="G878" i="1"/>
  <c r="F878" i="1"/>
  <c r="G877" i="1"/>
  <c r="F877" i="1"/>
  <c r="G876" i="1"/>
  <c r="F876" i="1"/>
  <c r="G875" i="1"/>
  <c r="F875" i="1"/>
  <c r="G874" i="1"/>
  <c r="F874" i="1"/>
  <c r="G873" i="1"/>
  <c r="F873" i="1"/>
  <c r="G872" i="1"/>
  <c r="F872" i="1"/>
  <c r="G871" i="1"/>
  <c r="F871" i="1"/>
  <c r="G870" i="1"/>
  <c r="F870" i="1"/>
  <c r="G869" i="1"/>
  <c r="F869" i="1"/>
  <c r="G868" i="1"/>
  <c r="F868" i="1"/>
  <c r="G867" i="1"/>
  <c r="F867" i="1"/>
  <c r="G866" i="1"/>
  <c r="F866" i="1"/>
  <c r="G865" i="1"/>
  <c r="F865" i="1"/>
  <c r="G864" i="1"/>
  <c r="F864" i="1"/>
  <c r="G863" i="1"/>
  <c r="F863" i="1"/>
  <c r="G862" i="1"/>
  <c r="F862" i="1"/>
  <c r="G861" i="1"/>
  <c r="F861" i="1"/>
  <c r="G860" i="1"/>
  <c r="F860" i="1"/>
  <c r="G859" i="1"/>
  <c r="F859" i="1"/>
  <c r="G858" i="1"/>
  <c r="F858" i="1"/>
  <c r="G857" i="1"/>
  <c r="F857" i="1"/>
  <c r="G856" i="1"/>
  <c r="F856" i="1"/>
  <c r="G855" i="1"/>
  <c r="F855" i="1"/>
  <c r="G854" i="1"/>
  <c r="F854" i="1"/>
  <c r="G853" i="1"/>
  <c r="F853" i="1"/>
  <c r="G852" i="1"/>
  <c r="F852" i="1"/>
  <c r="G851" i="1"/>
  <c r="F851" i="1"/>
  <c r="G850" i="1"/>
  <c r="F850" i="1"/>
  <c r="G849" i="1"/>
  <c r="F849" i="1"/>
  <c r="G848" i="1"/>
  <c r="F848" i="1"/>
  <c r="G847" i="1"/>
  <c r="F847" i="1"/>
  <c r="G846" i="1"/>
  <c r="F846" i="1"/>
  <c r="G845" i="1"/>
  <c r="F845" i="1"/>
  <c r="G844" i="1"/>
  <c r="F844" i="1"/>
  <c r="G843" i="1"/>
  <c r="F843" i="1"/>
  <c r="G842" i="1"/>
  <c r="F842" i="1"/>
  <c r="G841" i="1"/>
  <c r="F841" i="1"/>
  <c r="G840" i="1"/>
  <c r="F840" i="1"/>
  <c r="G839" i="1"/>
  <c r="F839" i="1"/>
  <c r="G838" i="1"/>
  <c r="F838" i="1"/>
  <c r="G837" i="1"/>
  <c r="F837" i="1"/>
  <c r="G836" i="1"/>
  <c r="F836" i="1"/>
  <c r="G835" i="1"/>
  <c r="F835" i="1"/>
  <c r="G834" i="1"/>
  <c r="F834" i="1"/>
  <c r="G833" i="1"/>
  <c r="F833" i="1"/>
  <c r="G832" i="1"/>
  <c r="F832" i="1"/>
  <c r="G831" i="1"/>
  <c r="F831" i="1"/>
  <c r="G830" i="1"/>
  <c r="F830" i="1"/>
  <c r="G829" i="1"/>
  <c r="F829" i="1"/>
  <c r="G828" i="1"/>
  <c r="F828" i="1"/>
  <c r="G827" i="1"/>
  <c r="F827" i="1"/>
  <c r="G826" i="1"/>
  <c r="F826" i="1"/>
  <c r="G825" i="1"/>
  <c r="F825" i="1"/>
  <c r="G824" i="1"/>
  <c r="F824" i="1"/>
  <c r="G823" i="1"/>
  <c r="F823" i="1"/>
  <c r="G822" i="1"/>
  <c r="F822" i="1"/>
  <c r="G821" i="1"/>
  <c r="F821" i="1"/>
  <c r="G820" i="1"/>
  <c r="F820" i="1"/>
  <c r="G819" i="1"/>
  <c r="F819" i="1"/>
  <c r="G818" i="1"/>
  <c r="F818" i="1"/>
  <c r="G817" i="1"/>
  <c r="F817" i="1"/>
  <c r="G816" i="1"/>
  <c r="F816" i="1"/>
  <c r="G815" i="1"/>
  <c r="F815" i="1"/>
  <c r="G814" i="1"/>
  <c r="F814" i="1"/>
  <c r="G813" i="1"/>
  <c r="F813" i="1"/>
  <c r="G812" i="1"/>
  <c r="F812" i="1"/>
  <c r="G811" i="1"/>
  <c r="F811" i="1"/>
  <c r="G810" i="1"/>
  <c r="F810" i="1"/>
  <c r="G809" i="1"/>
  <c r="F809" i="1"/>
  <c r="G808" i="1"/>
  <c r="F808" i="1"/>
  <c r="G807" i="1"/>
  <c r="F807" i="1"/>
  <c r="G806" i="1"/>
  <c r="F806" i="1"/>
  <c r="G805" i="1"/>
  <c r="F805" i="1"/>
  <c r="G804" i="1"/>
  <c r="F804" i="1"/>
  <c r="G803" i="1"/>
  <c r="F803" i="1"/>
  <c r="G802" i="1"/>
  <c r="F802" i="1"/>
  <c r="G801" i="1"/>
  <c r="F801" i="1"/>
  <c r="G800" i="1"/>
  <c r="F800" i="1"/>
  <c r="G799" i="1"/>
  <c r="F799" i="1"/>
  <c r="G798" i="1"/>
  <c r="F798" i="1"/>
  <c r="G797" i="1"/>
  <c r="F797" i="1"/>
  <c r="G796" i="1"/>
  <c r="F796" i="1"/>
  <c r="G795" i="1"/>
  <c r="F795" i="1"/>
  <c r="G794" i="1"/>
  <c r="F794" i="1"/>
  <c r="G793" i="1"/>
  <c r="F793" i="1"/>
  <c r="G792" i="1"/>
  <c r="F792" i="1"/>
  <c r="G791" i="1"/>
  <c r="F791" i="1"/>
  <c r="G790" i="1"/>
  <c r="F790" i="1"/>
  <c r="G789" i="1"/>
  <c r="F789" i="1"/>
  <c r="G788" i="1"/>
  <c r="F788" i="1"/>
  <c r="G787" i="1"/>
  <c r="F787" i="1"/>
  <c r="G786" i="1"/>
  <c r="F786" i="1"/>
  <c r="G785" i="1"/>
  <c r="F785" i="1"/>
  <c r="G784" i="1"/>
  <c r="F784" i="1"/>
  <c r="G783" i="1"/>
  <c r="F783" i="1"/>
  <c r="G782" i="1"/>
  <c r="F782" i="1"/>
  <c r="G781" i="1"/>
  <c r="F781" i="1"/>
  <c r="G780" i="1"/>
  <c r="F780" i="1"/>
  <c r="G779" i="1"/>
  <c r="F779" i="1"/>
  <c r="G778" i="1"/>
  <c r="F778" i="1"/>
  <c r="G777" i="1"/>
  <c r="F777" i="1"/>
  <c r="G776" i="1"/>
  <c r="F776" i="1"/>
  <c r="G775" i="1"/>
  <c r="F775" i="1"/>
  <c r="G774" i="1"/>
  <c r="F774" i="1"/>
  <c r="G773" i="1"/>
  <c r="F773" i="1"/>
  <c r="G772" i="1"/>
  <c r="F772" i="1"/>
  <c r="G771" i="1"/>
  <c r="F771" i="1"/>
  <c r="G770" i="1"/>
  <c r="F770" i="1"/>
  <c r="G769" i="1"/>
  <c r="F769" i="1"/>
  <c r="G768" i="1"/>
  <c r="F768" i="1"/>
  <c r="G767" i="1"/>
  <c r="F767" i="1"/>
  <c r="G766" i="1"/>
  <c r="F766" i="1"/>
  <c r="G765" i="1"/>
  <c r="F765" i="1"/>
  <c r="G764" i="1"/>
  <c r="F764" i="1"/>
  <c r="G763" i="1"/>
  <c r="F763" i="1"/>
  <c r="G762" i="1"/>
  <c r="F762" i="1"/>
  <c r="G761" i="1"/>
  <c r="F761" i="1"/>
  <c r="G760" i="1"/>
  <c r="F760" i="1"/>
  <c r="G759" i="1"/>
  <c r="F759" i="1"/>
  <c r="G758" i="1"/>
  <c r="F758" i="1"/>
  <c r="G757" i="1"/>
  <c r="F757" i="1"/>
  <c r="G756" i="1"/>
  <c r="F756" i="1"/>
  <c r="G755" i="1"/>
  <c r="F755" i="1"/>
  <c r="G754" i="1"/>
  <c r="F754" i="1"/>
  <c r="G753" i="1"/>
  <c r="F753" i="1"/>
  <c r="G752" i="1"/>
  <c r="F752" i="1"/>
  <c r="G751" i="1"/>
  <c r="F751" i="1"/>
  <c r="G750" i="1"/>
  <c r="F750" i="1"/>
  <c r="G749" i="1"/>
  <c r="F749" i="1"/>
  <c r="G748" i="1"/>
  <c r="F748" i="1"/>
  <c r="G747" i="1"/>
  <c r="F747" i="1"/>
  <c r="G746" i="1"/>
  <c r="F746" i="1"/>
  <c r="G745" i="1"/>
  <c r="F745" i="1"/>
  <c r="G744" i="1"/>
  <c r="F744" i="1"/>
  <c r="G743" i="1"/>
  <c r="F743" i="1"/>
  <c r="G742" i="1"/>
  <c r="F742" i="1"/>
  <c r="G741" i="1"/>
  <c r="F741" i="1"/>
  <c r="G740" i="1"/>
  <c r="F740" i="1"/>
  <c r="G739" i="1"/>
  <c r="F739" i="1"/>
  <c r="G738" i="1"/>
  <c r="F738" i="1"/>
  <c r="G737" i="1"/>
  <c r="F737" i="1"/>
  <c r="G736" i="1"/>
  <c r="F736" i="1"/>
  <c r="G735" i="1"/>
  <c r="F735" i="1"/>
  <c r="G734" i="1"/>
  <c r="F734" i="1"/>
  <c r="G733" i="1"/>
  <c r="F733" i="1"/>
  <c r="G732" i="1"/>
  <c r="F732" i="1"/>
  <c r="G731" i="1"/>
  <c r="F731" i="1"/>
  <c r="G730" i="1"/>
  <c r="F730" i="1"/>
  <c r="G729" i="1"/>
  <c r="F729" i="1"/>
  <c r="G728" i="1"/>
  <c r="F728" i="1"/>
  <c r="G727" i="1"/>
  <c r="F727" i="1"/>
  <c r="G726" i="1"/>
  <c r="F726" i="1"/>
  <c r="G725" i="1"/>
  <c r="F725" i="1"/>
  <c r="G724" i="1"/>
  <c r="F724" i="1"/>
  <c r="G723" i="1"/>
  <c r="F723" i="1"/>
  <c r="G722" i="1"/>
  <c r="F722" i="1"/>
  <c r="G721" i="1"/>
  <c r="F721" i="1"/>
  <c r="G720" i="1"/>
  <c r="F720" i="1"/>
  <c r="G719" i="1"/>
  <c r="F719" i="1"/>
  <c r="G718" i="1"/>
  <c r="F718" i="1"/>
  <c r="G717" i="1"/>
  <c r="F717" i="1"/>
  <c r="G716" i="1"/>
  <c r="F716" i="1"/>
  <c r="G715" i="1"/>
  <c r="F715" i="1"/>
  <c r="G714" i="1"/>
  <c r="F714" i="1"/>
  <c r="G713" i="1"/>
  <c r="F713" i="1"/>
  <c r="G712" i="1"/>
  <c r="F712" i="1"/>
  <c r="G711" i="1"/>
  <c r="F711" i="1"/>
  <c r="G710" i="1"/>
  <c r="F710" i="1"/>
  <c r="G709" i="1"/>
  <c r="F709" i="1"/>
  <c r="G708" i="1"/>
  <c r="F708" i="1"/>
  <c r="G707" i="1"/>
  <c r="F707" i="1"/>
  <c r="G706" i="1"/>
  <c r="F706" i="1"/>
  <c r="G705" i="1"/>
  <c r="F705" i="1"/>
  <c r="G704" i="1"/>
  <c r="F704" i="1"/>
  <c r="G703" i="1"/>
  <c r="F703" i="1"/>
  <c r="G702" i="1"/>
  <c r="F702" i="1"/>
  <c r="G701" i="1"/>
  <c r="F701" i="1"/>
  <c r="G700" i="1"/>
  <c r="F700" i="1"/>
  <c r="G699" i="1"/>
  <c r="F699" i="1"/>
  <c r="G698" i="1"/>
  <c r="F698" i="1"/>
  <c r="G697" i="1"/>
  <c r="F697" i="1"/>
  <c r="G696" i="1"/>
  <c r="F696" i="1"/>
  <c r="G695" i="1"/>
  <c r="F695" i="1"/>
  <c r="G694" i="1"/>
  <c r="F694" i="1"/>
  <c r="G693" i="1"/>
  <c r="F693" i="1"/>
  <c r="G692" i="1"/>
  <c r="F692" i="1"/>
  <c r="G691" i="1"/>
  <c r="F691" i="1"/>
  <c r="G690" i="1"/>
  <c r="F690" i="1"/>
  <c r="G689" i="1"/>
  <c r="F689" i="1"/>
  <c r="G688" i="1"/>
  <c r="F688" i="1"/>
  <c r="G687" i="1"/>
  <c r="F687" i="1"/>
  <c r="G686" i="1"/>
  <c r="F686" i="1"/>
  <c r="G685" i="1"/>
  <c r="F685" i="1"/>
  <c r="G684" i="1"/>
  <c r="F684" i="1"/>
  <c r="G683" i="1"/>
  <c r="F683" i="1"/>
  <c r="G682" i="1"/>
  <c r="F682" i="1"/>
  <c r="G681" i="1"/>
  <c r="F681" i="1"/>
  <c r="G680" i="1"/>
  <c r="F680" i="1"/>
  <c r="G679" i="1"/>
  <c r="F679" i="1"/>
  <c r="G678" i="1"/>
  <c r="F678" i="1"/>
  <c r="G677" i="1"/>
  <c r="F677" i="1"/>
  <c r="G676" i="1"/>
  <c r="F676" i="1"/>
  <c r="G675" i="1"/>
  <c r="F675" i="1"/>
  <c r="G674" i="1"/>
  <c r="F674" i="1"/>
  <c r="G673" i="1"/>
  <c r="F673" i="1"/>
  <c r="G672" i="1"/>
  <c r="F672" i="1"/>
  <c r="G671" i="1"/>
  <c r="F671" i="1"/>
  <c r="G670" i="1"/>
  <c r="F670" i="1"/>
  <c r="G669" i="1"/>
  <c r="F669" i="1"/>
  <c r="G668" i="1"/>
  <c r="F668" i="1"/>
  <c r="G667" i="1"/>
  <c r="F667" i="1"/>
  <c r="G666" i="1"/>
  <c r="F666" i="1"/>
  <c r="G665" i="1"/>
  <c r="F665" i="1"/>
  <c r="G664" i="1"/>
  <c r="F664" i="1"/>
  <c r="G663" i="1"/>
  <c r="F663" i="1"/>
  <c r="G662" i="1"/>
  <c r="F662" i="1"/>
  <c r="G661" i="1"/>
  <c r="F661" i="1"/>
  <c r="G660" i="1"/>
  <c r="F660" i="1"/>
  <c r="G659" i="1"/>
  <c r="F659" i="1"/>
  <c r="G658" i="1"/>
  <c r="F658" i="1"/>
  <c r="G657" i="1"/>
  <c r="F657" i="1"/>
  <c r="G656" i="1"/>
  <c r="F656" i="1"/>
  <c r="G655" i="1"/>
  <c r="F655" i="1"/>
  <c r="G654" i="1"/>
  <c r="F654" i="1"/>
  <c r="G653" i="1"/>
  <c r="F653" i="1"/>
  <c r="G652" i="1"/>
  <c r="F652" i="1"/>
  <c r="G651" i="1"/>
  <c r="F651" i="1"/>
  <c r="G650" i="1"/>
  <c r="F650" i="1"/>
  <c r="G649" i="1"/>
  <c r="F649" i="1"/>
  <c r="G648" i="1"/>
  <c r="F648" i="1"/>
  <c r="G647" i="1"/>
  <c r="F647" i="1"/>
  <c r="G646" i="1"/>
  <c r="F646" i="1"/>
  <c r="G645" i="1"/>
  <c r="F645" i="1"/>
  <c r="G644" i="1"/>
  <c r="F644" i="1"/>
  <c r="G643" i="1"/>
  <c r="F643" i="1"/>
  <c r="G642" i="1"/>
  <c r="F642" i="1"/>
  <c r="G641" i="1"/>
  <c r="F641" i="1"/>
  <c r="G640" i="1"/>
  <c r="F640" i="1"/>
  <c r="G639" i="1"/>
  <c r="F639" i="1"/>
  <c r="G638" i="1"/>
  <c r="F638" i="1"/>
  <c r="G637" i="1"/>
  <c r="F637" i="1"/>
  <c r="G636" i="1"/>
  <c r="F636" i="1"/>
  <c r="G635" i="1"/>
  <c r="F635" i="1"/>
  <c r="G634" i="1"/>
  <c r="F634" i="1"/>
  <c r="G633" i="1"/>
  <c r="F633" i="1"/>
  <c r="G632" i="1"/>
  <c r="F632" i="1"/>
  <c r="G631" i="1"/>
  <c r="F631" i="1"/>
  <c r="G630" i="1"/>
  <c r="F630" i="1"/>
  <c r="G629" i="1"/>
  <c r="F629" i="1"/>
  <c r="G628" i="1"/>
  <c r="F628" i="1"/>
  <c r="G627" i="1"/>
  <c r="F627" i="1"/>
  <c r="G626" i="1"/>
  <c r="F626" i="1"/>
  <c r="G625" i="1"/>
  <c r="F625" i="1"/>
  <c r="G624" i="1"/>
  <c r="F624" i="1"/>
  <c r="G623" i="1"/>
  <c r="F623" i="1"/>
  <c r="G622" i="1"/>
  <c r="F622" i="1"/>
  <c r="G621" i="1"/>
  <c r="F621" i="1"/>
  <c r="G620" i="1"/>
  <c r="F620" i="1"/>
  <c r="G619" i="1"/>
  <c r="F619" i="1"/>
  <c r="G618" i="1"/>
  <c r="F618" i="1"/>
  <c r="G617" i="1"/>
  <c r="F617" i="1"/>
  <c r="G616" i="1"/>
  <c r="F616" i="1"/>
  <c r="G615" i="1"/>
  <c r="F615" i="1"/>
  <c r="G614" i="1"/>
  <c r="F614" i="1"/>
  <c r="G613" i="1"/>
  <c r="F613" i="1"/>
  <c r="G612" i="1"/>
  <c r="F612" i="1"/>
  <c r="G611" i="1"/>
  <c r="F611" i="1"/>
  <c r="G610" i="1"/>
  <c r="F610" i="1"/>
  <c r="G609" i="1"/>
  <c r="F609" i="1"/>
  <c r="G608" i="1"/>
  <c r="F608" i="1"/>
  <c r="G607" i="1"/>
  <c r="F607" i="1"/>
  <c r="G606" i="1"/>
  <c r="F606" i="1"/>
  <c r="G605" i="1"/>
  <c r="F605" i="1"/>
  <c r="G604" i="1"/>
  <c r="F604" i="1"/>
  <c r="G603" i="1"/>
  <c r="F603" i="1"/>
  <c r="G602" i="1"/>
  <c r="F602" i="1"/>
  <c r="G601" i="1"/>
  <c r="F601" i="1"/>
  <c r="G600" i="1"/>
  <c r="F600" i="1"/>
  <c r="G599" i="1"/>
  <c r="F599" i="1"/>
  <c r="G598" i="1"/>
  <c r="F598" i="1"/>
  <c r="G597" i="1"/>
  <c r="F597" i="1"/>
  <c r="G596" i="1"/>
  <c r="F596" i="1"/>
  <c r="G595" i="1"/>
  <c r="F595" i="1"/>
  <c r="G594" i="1"/>
  <c r="F594" i="1"/>
  <c r="G593" i="1"/>
  <c r="F593" i="1"/>
  <c r="G592" i="1"/>
  <c r="F592" i="1"/>
  <c r="G591" i="1"/>
  <c r="F591" i="1"/>
  <c r="G590" i="1"/>
  <c r="F590" i="1"/>
  <c r="G589" i="1"/>
  <c r="F589" i="1"/>
  <c r="G588" i="1"/>
  <c r="F588" i="1"/>
  <c r="G587" i="1"/>
  <c r="F587" i="1"/>
  <c r="G586" i="1"/>
  <c r="F586" i="1"/>
  <c r="G585" i="1"/>
  <c r="F585" i="1"/>
  <c r="G584" i="1"/>
  <c r="F584" i="1"/>
  <c r="G583" i="1"/>
  <c r="F583" i="1"/>
  <c r="G582" i="1"/>
  <c r="F582" i="1"/>
  <c r="G581" i="1"/>
  <c r="F581" i="1"/>
  <c r="G580" i="1"/>
  <c r="F580" i="1"/>
  <c r="G579" i="1"/>
  <c r="F579" i="1"/>
  <c r="G578" i="1"/>
  <c r="F578" i="1"/>
  <c r="G577" i="1"/>
  <c r="F577" i="1"/>
  <c r="G576" i="1"/>
  <c r="F576" i="1"/>
  <c r="G575" i="1"/>
  <c r="F575" i="1"/>
  <c r="G574" i="1"/>
  <c r="F574" i="1"/>
  <c r="G573" i="1"/>
  <c r="F573" i="1"/>
  <c r="G572" i="1"/>
  <c r="F572" i="1"/>
  <c r="G571" i="1"/>
  <c r="F571" i="1"/>
  <c r="G570" i="1"/>
  <c r="F570" i="1"/>
  <c r="G569" i="1"/>
  <c r="F569" i="1"/>
  <c r="G568" i="1"/>
  <c r="F568" i="1"/>
  <c r="G567" i="1"/>
  <c r="F567" i="1"/>
  <c r="G566" i="1"/>
  <c r="F566" i="1"/>
  <c r="G565" i="1"/>
  <c r="F565" i="1"/>
  <c r="G564" i="1"/>
  <c r="F564" i="1"/>
  <c r="G563" i="1"/>
  <c r="F563" i="1"/>
  <c r="G562" i="1"/>
  <c r="F562" i="1"/>
  <c r="G561" i="1"/>
  <c r="F561" i="1"/>
  <c r="G560" i="1"/>
  <c r="F560" i="1"/>
  <c r="G559" i="1"/>
  <c r="F559" i="1"/>
  <c r="G558" i="1"/>
  <c r="F558" i="1"/>
  <c r="G557" i="1"/>
  <c r="F557" i="1"/>
  <c r="G556" i="1"/>
  <c r="F556" i="1"/>
  <c r="G555" i="1"/>
  <c r="F555" i="1"/>
  <c r="G554" i="1"/>
  <c r="F554" i="1"/>
  <c r="G553" i="1"/>
  <c r="F553" i="1"/>
  <c r="G552" i="1"/>
  <c r="F552" i="1"/>
  <c r="G551" i="1"/>
  <c r="F551" i="1"/>
  <c r="G550" i="1"/>
  <c r="F550" i="1"/>
  <c r="G549" i="1"/>
  <c r="F549" i="1"/>
  <c r="G548" i="1"/>
  <c r="F548" i="1"/>
  <c r="G547" i="1"/>
  <c r="F547" i="1"/>
  <c r="G546" i="1"/>
  <c r="F546" i="1"/>
  <c r="G545" i="1"/>
  <c r="F545" i="1"/>
  <c r="G544" i="1"/>
  <c r="F544" i="1"/>
  <c r="G543" i="1"/>
  <c r="F543" i="1"/>
  <c r="G542" i="1"/>
  <c r="F542" i="1"/>
  <c r="G541" i="1"/>
  <c r="F541" i="1"/>
  <c r="G540" i="1"/>
  <c r="F540" i="1"/>
  <c r="G539" i="1"/>
  <c r="F539" i="1"/>
  <c r="G538" i="1"/>
  <c r="F538" i="1"/>
  <c r="G537" i="1"/>
  <c r="F537" i="1"/>
  <c r="G536" i="1"/>
  <c r="F536" i="1"/>
  <c r="G535" i="1"/>
  <c r="F535" i="1"/>
  <c r="G534" i="1"/>
  <c r="F534" i="1"/>
  <c r="G533" i="1"/>
  <c r="F533" i="1"/>
  <c r="G532" i="1"/>
  <c r="F532" i="1"/>
  <c r="G531" i="1"/>
  <c r="F531" i="1"/>
  <c r="G530" i="1"/>
  <c r="F530" i="1"/>
  <c r="G529" i="1"/>
  <c r="F529" i="1"/>
  <c r="G528" i="1"/>
  <c r="F528" i="1"/>
  <c r="G527" i="1"/>
  <c r="F527" i="1"/>
  <c r="G526" i="1"/>
  <c r="F526" i="1"/>
  <c r="G525" i="1"/>
  <c r="F525" i="1"/>
  <c r="G524" i="1"/>
  <c r="F524" i="1"/>
  <c r="G523" i="1"/>
  <c r="F523" i="1"/>
  <c r="G522" i="1"/>
  <c r="F522" i="1"/>
  <c r="G521" i="1"/>
  <c r="F521" i="1"/>
  <c r="G520" i="1"/>
  <c r="F520" i="1"/>
  <c r="G519" i="1"/>
  <c r="F519" i="1"/>
  <c r="G518" i="1"/>
  <c r="F518" i="1"/>
  <c r="G517" i="1"/>
  <c r="F517" i="1"/>
  <c r="G516" i="1"/>
  <c r="F516" i="1"/>
  <c r="G515" i="1"/>
  <c r="F515" i="1"/>
  <c r="G514" i="1"/>
  <c r="F514" i="1"/>
  <c r="G513" i="1"/>
  <c r="F513" i="1"/>
  <c r="G512" i="1"/>
  <c r="F512" i="1"/>
  <c r="G511" i="1"/>
  <c r="F511" i="1"/>
  <c r="G510" i="1"/>
  <c r="F510" i="1"/>
  <c r="G509" i="1"/>
  <c r="F509" i="1"/>
  <c r="G508" i="1"/>
  <c r="F508" i="1"/>
  <c r="G507" i="1"/>
  <c r="F507" i="1"/>
  <c r="G506" i="1"/>
  <c r="F506" i="1"/>
  <c r="G505" i="1"/>
  <c r="F505" i="1"/>
  <c r="G504" i="1"/>
  <c r="F504" i="1"/>
  <c r="G503" i="1"/>
  <c r="F503" i="1"/>
  <c r="G502" i="1"/>
  <c r="F502" i="1"/>
  <c r="G501" i="1"/>
  <c r="F501" i="1"/>
  <c r="G500" i="1"/>
  <c r="F500" i="1"/>
  <c r="G499" i="1"/>
  <c r="F499" i="1"/>
  <c r="G498" i="1"/>
  <c r="F498" i="1"/>
  <c r="G497" i="1"/>
  <c r="F497" i="1"/>
  <c r="G496" i="1"/>
  <c r="F496" i="1"/>
  <c r="G495" i="1"/>
  <c r="F495" i="1"/>
  <c r="G494" i="1"/>
  <c r="F494" i="1"/>
  <c r="G493" i="1"/>
  <c r="F493" i="1"/>
  <c r="G492" i="1"/>
  <c r="F492" i="1"/>
  <c r="G491" i="1"/>
  <c r="F491" i="1"/>
  <c r="G490" i="1"/>
  <c r="F490" i="1"/>
  <c r="G489" i="1"/>
  <c r="F489" i="1"/>
  <c r="G488" i="1"/>
  <c r="F488" i="1"/>
  <c r="G487" i="1"/>
  <c r="F487" i="1"/>
  <c r="G486" i="1"/>
  <c r="F486" i="1"/>
  <c r="G485" i="1"/>
  <c r="F485" i="1"/>
  <c r="G484" i="1"/>
  <c r="F484" i="1"/>
  <c r="G483" i="1"/>
  <c r="F483" i="1"/>
  <c r="G482" i="1"/>
  <c r="F482" i="1"/>
  <c r="G481" i="1"/>
  <c r="F481" i="1"/>
  <c r="G480" i="1"/>
  <c r="F480" i="1"/>
  <c r="G479" i="1"/>
  <c r="F479" i="1"/>
  <c r="G478" i="1"/>
  <c r="F478" i="1"/>
  <c r="G477" i="1"/>
  <c r="F477" i="1"/>
  <c r="G476" i="1"/>
  <c r="F476" i="1"/>
  <c r="G475" i="1"/>
  <c r="F475" i="1"/>
  <c r="G474" i="1"/>
  <c r="F474" i="1"/>
  <c r="G473" i="1"/>
  <c r="F473" i="1"/>
  <c r="G472" i="1"/>
  <c r="F472" i="1"/>
  <c r="G471" i="1"/>
  <c r="F471" i="1"/>
  <c r="G470" i="1"/>
  <c r="F470" i="1"/>
  <c r="G469" i="1"/>
  <c r="F469" i="1"/>
  <c r="G468" i="1"/>
  <c r="F468" i="1"/>
  <c r="G467" i="1"/>
  <c r="F467" i="1"/>
  <c r="G466" i="1"/>
  <c r="F466" i="1"/>
  <c r="G465" i="1"/>
  <c r="F465" i="1"/>
  <c r="G464" i="1"/>
  <c r="F464" i="1"/>
  <c r="G463" i="1"/>
  <c r="F463" i="1"/>
  <c r="G462" i="1"/>
  <c r="F462" i="1"/>
  <c r="G461" i="1"/>
  <c r="F461" i="1"/>
  <c r="G460" i="1"/>
  <c r="F460" i="1"/>
  <c r="G459" i="1"/>
  <c r="F459" i="1"/>
  <c r="G458" i="1"/>
  <c r="F458" i="1"/>
  <c r="G457" i="1"/>
  <c r="F457" i="1"/>
  <c r="G456" i="1"/>
  <c r="F456" i="1"/>
  <c r="G455" i="1"/>
  <c r="F455" i="1"/>
  <c r="G454" i="1"/>
  <c r="F454" i="1"/>
  <c r="G453" i="1"/>
  <c r="F453" i="1"/>
  <c r="G452" i="1"/>
  <c r="F452" i="1"/>
  <c r="G451" i="1"/>
  <c r="F451" i="1"/>
  <c r="G450" i="1"/>
  <c r="F450" i="1"/>
  <c r="G449" i="1"/>
  <c r="F449" i="1"/>
  <c r="G448" i="1"/>
  <c r="F448" i="1"/>
  <c r="G447" i="1"/>
  <c r="F447" i="1"/>
  <c r="G446" i="1"/>
  <c r="F446" i="1"/>
  <c r="G445" i="1"/>
  <c r="F445" i="1"/>
  <c r="G444" i="1"/>
  <c r="F444" i="1"/>
  <c r="G443" i="1"/>
  <c r="F443" i="1"/>
  <c r="G442" i="1"/>
  <c r="F442" i="1"/>
  <c r="G441" i="1"/>
  <c r="F441" i="1"/>
  <c r="G440" i="1"/>
  <c r="F440" i="1"/>
  <c r="G439" i="1"/>
  <c r="F439" i="1"/>
  <c r="G438" i="1"/>
  <c r="F438" i="1"/>
  <c r="G437" i="1"/>
  <c r="F437" i="1"/>
  <c r="G436" i="1"/>
  <c r="F436" i="1"/>
  <c r="G435" i="1"/>
  <c r="F435" i="1"/>
  <c r="G434" i="1"/>
  <c r="F434" i="1"/>
  <c r="G433" i="1"/>
  <c r="F433" i="1"/>
  <c r="G432" i="1"/>
  <c r="F432" i="1"/>
  <c r="G431" i="1"/>
  <c r="F431" i="1"/>
  <c r="G430" i="1"/>
  <c r="F430" i="1"/>
  <c r="G429" i="1"/>
  <c r="F429" i="1"/>
  <c r="G428" i="1"/>
  <c r="F428" i="1"/>
  <c r="G427" i="1"/>
  <c r="F427" i="1"/>
  <c r="G426" i="1"/>
  <c r="F426" i="1"/>
  <c r="G425" i="1"/>
  <c r="F425" i="1"/>
  <c r="G424" i="1"/>
  <c r="F424" i="1"/>
  <c r="G423" i="1"/>
  <c r="F423" i="1"/>
  <c r="G422" i="1"/>
  <c r="F422" i="1"/>
  <c r="G421" i="1"/>
  <c r="F421" i="1"/>
  <c r="G420" i="1"/>
  <c r="F420" i="1"/>
  <c r="G419" i="1"/>
  <c r="F419" i="1"/>
  <c r="G418" i="1"/>
  <c r="F418" i="1"/>
  <c r="G417" i="1"/>
  <c r="F417" i="1"/>
  <c r="G416" i="1"/>
  <c r="F416" i="1"/>
  <c r="G415" i="1"/>
  <c r="F415" i="1"/>
  <c r="G414" i="1"/>
  <c r="F414" i="1"/>
  <c r="G413" i="1"/>
  <c r="F413" i="1"/>
  <c r="G412" i="1"/>
  <c r="F412" i="1"/>
  <c r="G411" i="1"/>
  <c r="F411" i="1"/>
  <c r="G410" i="1"/>
  <c r="F410" i="1"/>
  <c r="G409" i="1"/>
  <c r="F409" i="1"/>
  <c r="G408" i="1"/>
  <c r="F408" i="1"/>
  <c r="G407" i="1"/>
  <c r="F407" i="1"/>
  <c r="G406" i="1"/>
  <c r="F406" i="1"/>
  <c r="G405" i="1"/>
  <c r="F405" i="1"/>
  <c r="G404" i="1"/>
  <c r="F404" i="1"/>
  <c r="G403" i="1"/>
  <c r="F403" i="1"/>
  <c r="G402" i="1"/>
  <c r="F402" i="1"/>
  <c r="G401" i="1"/>
  <c r="F401" i="1"/>
  <c r="G400" i="1"/>
  <c r="F400" i="1"/>
  <c r="G399" i="1"/>
  <c r="F399" i="1"/>
  <c r="G398" i="1"/>
  <c r="F398" i="1"/>
  <c r="G397" i="1"/>
  <c r="F397" i="1"/>
  <c r="G396" i="1"/>
  <c r="F396" i="1"/>
  <c r="G395" i="1"/>
  <c r="F395" i="1"/>
  <c r="G394" i="1"/>
  <c r="F394" i="1"/>
  <c r="G393" i="1"/>
  <c r="F393" i="1"/>
  <c r="G392" i="1"/>
  <c r="F392" i="1"/>
  <c r="G391" i="1"/>
  <c r="F391" i="1"/>
  <c r="G390" i="1"/>
  <c r="F390" i="1"/>
  <c r="G389" i="1"/>
  <c r="F389" i="1"/>
  <c r="G388" i="1"/>
  <c r="F388" i="1"/>
  <c r="G387" i="1"/>
  <c r="F387" i="1"/>
  <c r="G386" i="1"/>
  <c r="F386" i="1"/>
  <c r="G385" i="1"/>
  <c r="F385" i="1"/>
  <c r="G384" i="1"/>
  <c r="F384" i="1"/>
  <c r="G383" i="1"/>
  <c r="F383" i="1"/>
  <c r="G382" i="1"/>
  <c r="F382" i="1"/>
  <c r="G381" i="1"/>
  <c r="F381" i="1"/>
  <c r="G380" i="1"/>
  <c r="F380" i="1"/>
  <c r="G379" i="1"/>
  <c r="F379" i="1"/>
  <c r="G378" i="1"/>
  <c r="F378" i="1"/>
  <c r="G377" i="1"/>
  <c r="F377" i="1"/>
  <c r="G376" i="1"/>
  <c r="F376" i="1"/>
  <c r="G375" i="1"/>
  <c r="F375" i="1"/>
  <c r="G374" i="1"/>
  <c r="F374" i="1"/>
  <c r="G373" i="1"/>
  <c r="F373" i="1"/>
  <c r="G372" i="1"/>
  <c r="F372" i="1"/>
  <c r="G371" i="1"/>
  <c r="F371" i="1"/>
  <c r="G370" i="1"/>
  <c r="F370" i="1"/>
  <c r="G369" i="1"/>
  <c r="F369" i="1"/>
  <c r="G368" i="1"/>
  <c r="F368" i="1"/>
  <c r="G367" i="1"/>
  <c r="F367" i="1"/>
  <c r="G366" i="1"/>
  <c r="F366" i="1"/>
  <c r="G365" i="1"/>
  <c r="F365" i="1"/>
  <c r="G364" i="1"/>
  <c r="F364" i="1"/>
  <c r="G363" i="1"/>
  <c r="F363" i="1"/>
  <c r="G362" i="1"/>
  <c r="F362" i="1"/>
  <c r="G361" i="1"/>
  <c r="F361" i="1"/>
  <c r="G360" i="1"/>
  <c r="F360" i="1"/>
  <c r="G359" i="1"/>
  <c r="F359" i="1"/>
  <c r="G358" i="1"/>
  <c r="F358" i="1"/>
  <c r="G357" i="1"/>
  <c r="F357" i="1"/>
  <c r="G356" i="1"/>
  <c r="F356" i="1"/>
  <c r="G355" i="1"/>
  <c r="F355" i="1"/>
  <c r="G354" i="1"/>
  <c r="F354" i="1"/>
  <c r="G353" i="1"/>
  <c r="F353" i="1"/>
  <c r="G352" i="1"/>
  <c r="F352" i="1"/>
  <c r="G351" i="1"/>
  <c r="F351" i="1"/>
  <c r="G350" i="1"/>
  <c r="F350" i="1"/>
  <c r="G349" i="1"/>
  <c r="F349" i="1"/>
  <c r="G348" i="1"/>
  <c r="F348" i="1"/>
  <c r="G347" i="1"/>
  <c r="F347" i="1"/>
  <c r="G346" i="1"/>
  <c r="F346" i="1"/>
  <c r="G345" i="1"/>
  <c r="F345" i="1"/>
  <c r="G344" i="1"/>
  <c r="F344" i="1"/>
  <c r="G343" i="1"/>
  <c r="F343" i="1"/>
  <c r="G342" i="1"/>
  <c r="F342" i="1"/>
  <c r="G341" i="1"/>
  <c r="F341" i="1"/>
  <c r="G340" i="1"/>
  <c r="F340" i="1"/>
  <c r="G339" i="1"/>
  <c r="F339" i="1"/>
  <c r="G338" i="1"/>
  <c r="F338" i="1"/>
  <c r="G337" i="1"/>
  <c r="F337" i="1"/>
  <c r="G336" i="1"/>
  <c r="F336" i="1"/>
  <c r="G335" i="1"/>
  <c r="F335" i="1"/>
  <c r="G334" i="1"/>
  <c r="F334" i="1"/>
  <c r="G333" i="1"/>
  <c r="F333" i="1"/>
  <c r="G332" i="1"/>
  <c r="F332" i="1"/>
  <c r="G331" i="1"/>
  <c r="F331" i="1"/>
  <c r="G330" i="1"/>
  <c r="F330" i="1"/>
  <c r="G329" i="1"/>
  <c r="F329" i="1"/>
  <c r="G328" i="1"/>
  <c r="F328" i="1"/>
  <c r="G327" i="1"/>
  <c r="F327" i="1"/>
  <c r="G326" i="1"/>
  <c r="F326" i="1"/>
  <c r="G325" i="1"/>
  <c r="F325" i="1"/>
  <c r="G324" i="1"/>
  <c r="F324" i="1"/>
  <c r="G323" i="1"/>
  <c r="F323" i="1"/>
  <c r="G322" i="1"/>
  <c r="F322" i="1"/>
  <c r="G321" i="1"/>
  <c r="F321" i="1"/>
  <c r="G320" i="1"/>
  <c r="F320" i="1"/>
  <c r="G319" i="1"/>
  <c r="F319" i="1"/>
  <c r="G318" i="1"/>
  <c r="F318" i="1"/>
  <c r="G317" i="1"/>
  <c r="F317" i="1"/>
  <c r="G316" i="1"/>
  <c r="F316" i="1"/>
  <c r="G315" i="1"/>
  <c r="F315" i="1"/>
  <c r="G314" i="1"/>
  <c r="F314" i="1"/>
  <c r="G313" i="1"/>
  <c r="F313" i="1"/>
  <c r="G312" i="1"/>
  <c r="F312" i="1"/>
  <c r="G311" i="1"/>
  <c r="F311" i="1"/>
  <c r="G310" i="1"/>
  <c r="F310" i="1"/>
  <c r="G309" i="1"/>
  <c r="F309" i="1"/>
  <c r="G308" i="1"/>
  <c r="F308" i="1"/>
  <c r="G307" i="1"/>
  <c r="F307" i="1"/>
  <c r="G306" i="1"/>
  <c r="F306" i="1"/>
  <c r="G305" i="1"/>
  <c r="F305" i="1"/>
  <c r="G304" i="1"/>
  <c r="F304" i="1"/>
  <c r="G303" i="1"/>
  <c r="F303" i="1"/>
  <c r="G302" i="1"/>
  <c r="F302" i="1"/>
  <c r="G301" i="1"/>
  <c r="F301" i="1"/>
  <c r="G300" i="1"/>
  <c r="F300" i="1"/>
  <c r="G299" i="1"/>
  <c r="F299" i="1"/>
  <c r="G298" i="1"/>
  <c r="F298" i="1"/>
  <c r="G297" i="1"/>
  <c r="F297" i="1"/>
  <c r="G296" i="1"/>
  <c r="F296" i="1"/>
  <c r="G295" i="1"/>
  <c r="F295" i="1"/>
  <c r="G294" i="1"/>
  <c r="F294" i="1"/>
  <c r="G293" i="1"/>
  <c r="F293" i="1"/>
  <c r="G292" i="1"/>
  <c r="F292" i="1"/>
  <c r="G291" i="1"/>
  <c r="F291" i="1"/>
  <c r="G290" i="1"/>
  <c r="F290" i="1"/>
  <c r="G289" i="1"/>
  <c r="F289" i="1"/>
  <c r="G288" i="1"/>
  <c r="F288" i="1"/>
  <c r="G287" i="1"/>
  <c r="F287" i="1"/>
  <c r="G286" i="1"/>
  <c r="F286" i="1"/>
  <c r="G285" i="1"/>
  <c r="F285" i="1"/>
  <c r="G284" i="1"/>
  <c r="F284" i="1"/>
  <c r="G283" i="1"/>
  <c r="F283" i="1"/>
  <c r="G282" i="1"/>
  <c r="F282" i="1"/>
  <c r="G281" i="1"/>
  <c r="F281" i="1"/>
  <c r="G280" i="1"/>
  <c r="F280" i="1"/>
  <c r="G279" i="1"/>
  <c r="F279" i="1"/>
  <c r="G278" i="1"/>
  <c r="F278" i="1"/>
  <c r="G277" i="1"/>
  <c r="F277" i="1"/>
  <c r="G276" i="1"/>
  <c r="F276" i="1"/>
  <c r="G275" i="1"/>
  <c r="F275" i="1"/>
  <c r="G274" i="1"/>
  <c r="F274" i="1"/>
  <c r="G273" i="1"/>
  <c r="F273" i="1"/>
  <c r="G272" i="1"/>
  <c r="F272" i="1"/>
  <c r="G271" i="1"/>
  <c r="F271" i="1"/>
  <c r="G270" i="1"/>
  <c r="F270" i="1"/>
  <c r="G269" i="1"/>
  <c r="F269" i="1"/>
  <c r="G268" i="1"/>
  <c r="F268" i="1"/>
  <c r="G267" i="1"/>
  <c r="F267" i="1"/>
  <c r="G266" i="1"/>
  <c r="F266" i="1"/>
  <c r="G265" i="1"/>
  <c r="F265" i="1"/>
  <c r="G264" i="1"/>
  <c r="F264" i="1"/>
  <c r="G263" i="1"/>
  <c r="F263" i="1"/>
  <c r="G262" i="1"/>
  <c r="F262" i="1"/>
  <c r="G261" i="1"/>
  <c r="F261" i="1"/>
  <c r="G260" i="1"/>
  <c r="F260" i="1"/>
  <c r="G259" i="1"/>
  <c r="F259" i="1"/>
  <c r="G258" i="1"/>
  <c r="F258" i="1"/>
  <c r="G257" i="1"/>
  <c r="F257" i="1"/>
  <c r="G256" i="1"/>
  <c r="F256" i="1"/>
  <c r="G255" i="1"/>
  <c r="F255" i="1"/>
  <c r="G254" i="1"/>
  <c r="F254" i="1"/>
  <c r="G253" i="1"/>
  <c r="F253" i="1"/>
  <c r="G252" i="1"/>
  <c r="F252" i="1"/>
  <c r="G251" i="1"/>
  <c r="F251" i="1"/>
  <c r="G250" i="1"/>
  <c r="F250" i="1"/>
  <c r="G249" i="1"/>
  <c r="F249" i="1"/>
  <c r="G248" i="1"/>
  <c r="F248" i="1"/>
  <c r="G247" i="1"/>
  <c r="F247" i="1"/>
  <c r="G246" i="1"/>
  <c r="F246" i="1"/>
  <c r="G245" i="1"/>
  <c r="F245" i="1"/>
  <c r="G244" i="1"/>
  <c r="F244" i="1"/>
  <c r="G243" i="1"/>
  <c r="F243" i="1"/>
  <c r="G242" i="1"/>
  <c r="F242" i="1"/>
  <c r="G241" i="1"/>
  <c r="F241" i="1"/>
  <c r="G240" i="1"/>
  <c r="F240" i="1"/>
  <c r="G239" i="1"/>
  <c r="F239" i="1"/>
  <c r="G238" i="1"/>
  <c r="F238" i="1"/>
  <c r="G237" i="1"/>
  <c r="F237" i="1"/>
  <c r="G236" i="1"/>
  <c r="F236" i="1"/>
  <c r="G235" i="1"/>
  <c r="F235" i="1"/>
  <c r="G234" i="1"/>
  <c r="F234" i="1"/>
  <c r="G233" i="1"/>
  <c r="F233" i="1"/>
  <c r="G232" i="1"/>
  <c r="F232" i="1"/>
  <c r="G231" i="1"/>
  <c r="F231" i="1"/>
  <c r="G230" i="1"/>
  <c r="F230" i="1"/>
  <c r="G229" i="1"/>
  <c r="F229" i="1"/>
  <c r="G228" i="1"/>
  <c r="F228" i="1"/>
  <c r="G227" i="1"/>
  <c r="F227" i="1"/>
  <c r="G226" i="1"/>
  <c r="F226" i="1"/>
  <c r="G225" i="1"/>
  <c r="F225" i="1"/>
  <c r="G224" i="1"/>
  <c r="F224" i="1"/>
  <c r="G223" i="1"/>
  <c r="F223" i="1"/>
  <c r="G222" i="1"/>
  <c r="F222" i="1"/>
  <c r="G221" i="1"/>
  <c r="F221" i="1"/>
  <c r="G220" i="1"/>
  <c r="F220" i="1"/>
  <c r="G219" i="1"/>
  <c r="F219" i="1"/>
  <c r="G218" i="1"/>
  <c r="F218" i="1"/>
  <c r="G217" i="1"/>
  <c r="F217" i="1"/>
  <c r="G216" i="1"/>
  <c r="F216" i="1"/>
  <c r="G215" i="1"/>
  <c r="F215" i="1"/>
  <c r="G214" i="1"/>
  <c r="F214" i="1"/>
  <c r="G213" i="1"/>
  <c r="F213" i="1"/>
  <c r="G212" i="1"/>
  <c r="F212" i="1"/>
  <c r="G211" i="1"/>
  <c r="F211" i="1"/>
  <c r="G210" i="1"/>
  <c r="F210" i="1"/>
  <c r="G209" i="1"/>
  <c r="F209" i="1"/>
  <c r="G208" i="1"/>
  <c r="F208" i="1"/>
  <c r="G207" i="1"/>
  <c r="F207" i="1"/>
  <c r="G206" i="1"/>
  <c r="F206" i="1"/>
  <c r="G205" i="1"/>
  <c r="F205" i="1"/>
  <c r="G204" i="1"/>
  <c r="F204" i="1"/>
  <c r="G203" i="1"/>
  <c r="F203" i="1"/>
  <c r="G202" i="1"/>
  <c r="F202" i="1"/>
  <c r="G201" i="1"/>
  <c r="F201" i="1"/>
  <c r="G200" i="1"/>
  <c r="F200" i="1"/>
  <c r="G199" i="1"/>
  <c r="F199" i="1"/>
  <c r="G198" i="1"/>
  <c r="F198" i="1"/>
  <c r="G197" i="1"/>
  <c r="F197" i="1"/>
  <c r="G196" i="1"/>
  <c r="F196" i="1"/>
  <c r="G195" i="1"/>
  <c r="F195" i="1"/>
  <c r="G194" i="1"/>
  <c r="F194" i="1"/>
  <c r="G193" i="1"/>
  <c r="F193" i="1"/>
  <c r="G192" i="1"/>
  <c r="F192" i="1"/>
  <c r="G191" i="1"/>
  <c r="F191" i="1"/>
  <c r="G190" i="1"/>
  <c r="F190" i="1"/>
  <c r="G189" i="1"/>
  <c r="F189" i="1"/>
  <c r="G188" i="1"/>
  <c r="F188" i="1"/>
  <c r="G187" i="1"/>
  <c r="F187" i="1"/>
  <c r="G186" i="1"/>
  <c r="F186" i="1"/>
  <c r="G185" i="1"/>
  <c r="F185" i="1"/>
  <c r="G184" i="1"/>
  <c r="F184" i="1"/>
  <c r="G183" i="1"/>
  <c r="F183" i="1"/>
  <c r="G182" i="1"/>
  <c r="F182" i="1"/>
  <c r="G181" i="1"/>
  <c r="F181" i="1"/>
  <c r="G180" i="1"/>
  <c r="F180" i="1"/>
  <c r="G179" i="1"/>
  <c r="F179" i="1"/>
  <c r="G178" i="1"/>
  <c r="F178" i="1"/>
  <c r="G177" i="1"/>
  <c r="F177" i="1"/>
  <c r="G176" i="1"/>
  <c r="F176" i="1"/>
  <c r="G175" i="1"/>
  <c r="F175" i="1"/>
  <c r="G174" i="1"/>
  <c r="F174" i="1"/>
  <c r="G173" i="1"/>
  <c r="F173" i="1"/>
  <c r="G172" i="1"/>
  <c r="F172" i="1"/>
  <c r="G171" i="1"/>
  <c r="F171" i="1"/>
  <c r="G170" i="1"/>
  <c r="F170" i="1"/>
  <c r="G169" i="1"/>
  <c r="F169" i="1"/>
  <c r="G168" i="1"/>
  <c r="F168" i="1"/>
  <c r="G167" i="1"/>
  <c r="F167" i="1"/>
  <c r="G166" i="1"/>
  <c r="F166" i="1"/>
  <c r="G165" i="1"/>
  <c r="F165" i="1"/>
  <c r="G164" i="1"/>
  <c r="F164" i="1"/>
  <c r="G163" i="1"/>
  <c r="F163" i="1"/>
  <c r="G162" i="1"/>
  <c r="F162" i="1"/>
  <c r="G161" i="1"/>
  <c r="F161" i="1"/>
  <c r="G160" i="1"/>
  <c r="F160" i="1"/>
  <c r="G159" i="1"/>
  <c r="F159" i="1"/>
  <c r="G158" i="1"/>
  <c r="F158" i="1"/>
  <c r="G157" i="1"/>
  <c r="F157" i="1"/>
  <c r="G156" i="1"/>
  <c r="F156" i="1"/>
  <c r="G155" i="1"/>
  <c r="F155" i="1"/>
  <c r="G154" i="1"/>
  <c r="F154" i="1"/>
  <c r="G153" i="1"/>
  <c r="F153" i="1"/>
  <c r="G152" i="1"/>
  <c r="F152" i="1"/>
  <c r="G151" i="1"/>
  <c r="F151" i="1"/>
  <c r="G150" i="1"/>
  <c r="F150" i="1"/>
  <c r="G149" i="1"/>
  <c r="F149" i="1"/>
  <c r="G148" i="1"/>
  <c r="F148" i="1"/>
  <c r="G147" i="1"/>
  <c r="F147" i="1"/>
  <c r="G146" i="1"/>
  <c r="F146" i="1"/>
  <c r="G145" i="1"/>
  <c r="F145" i="1"/>
  <c r="G144" i="1"/>
  <c r="F144" i="1"/>
  <c r="G143" i="1"/>
  <c r="F143" i="1"/>
  <c r="G142" i="1"/>
  <c r="F142" i="1"/>
  <c r="G141" i="1"/>
  <c r="F141" i="1"/>
  <c r="G140" i="1"/>
  <c r="F140" i="1"/>
  <c r="G139" i="1"/>
  <c r="F139" i="1"/>
  <c r="G138" i="1"/>
  <c r="F138" i="1"/>
  <c r="G137" i="1"/>
  <c r="F137" i="1"/>
  <c r="G136" i="1"/>
  <c r="F136" i="1"/>
  <c r="G135" i="1"/>
  <c r="F135" i="1"/>
  <c r="G134" i="1"/>
  <c r="F134" i="1"/>
  <c r="G133" i="1"/>
  <c r="F133" i="1"/>
  <c r="G132" i="1"/>
  <c r="F132" i="1"/>
  <c r="G131" i="1"/>
  <c r="F131" i="1"/>
  <c r="G130" i="1"/>
  <c r="F130" i="1"/>
  <c r="G129" i="1"/>
  <c r="F129" i="1"/>
  <c r="G128" i="1"/>
  <c r="F128" i="1"/>
  <c r="G127" i="1"/>
  <c r="F127" i="1"/>
  <c r="G126" i="1"/>
  <c r="F126" i="1"/>
  <c r="G125" i="1"/>
  <c r="F125" i="1"/>
  <c r="G124" i="1"/>
  <c r="F124" i="1"/>
  <c r="G123" i="1"/>
  <c r="F123" i="1"/>
  <c r="G122" i="1"/>
  <c r="F122" i="1"/>
  <c r="G121" i="1"/>
  <c r="F121" i="1"/>
  <c r="G120" i="1"/>
  <c r="F120" i="1"/>
  <c r="G119" i="1"/>
  <c r="F119" i="1"/>
  <c r="G118" i="1"/>
  <c r="F118" i="1"/>
  <c r="G117" i="1"/>
  <c r="F117" i="1"/>
  <c r="G116" i="1"/>
  <c r="F116" i="1"/>
  <c r="G115" i="1"/>
  <c r="F115" i="1"/>
  <c r="G114" i="1"/>
  <c r="F114" i="1"/>
  <c r="G113" i="1"/>
  <c r="F113" i="1"/>
  <c r="G112" i="1"/>
  <c r="F112" i="1"/>
  <c r="G111" i="1"/>
  <c r="F111" i="1"/>
  <c r="G110" i="1"/>
  <c r="F110" i="1"/>
  <c r="G109" i="1"/>
  <c r="F109" i="1"/>
  <c r="G108" i="1"/>
  <c r="F108" i="1"/>
  <c r="G107" i="1"/>
  <c r="F107" i="1"/>
  <c r="G106" i="1"/>
  <c r="F106" i="1"/>
  <c r="G105" i="1"/>
  <c r="F105" i="1"/>
  <c r="G104" i="1"/>
  <c r="F104" i="1"/>
  <c r="G103" i="1"/>
  <c r="F103" i="1"/>
  <c r="G102" i="1"/>
  <c r="F102" i="1"/>
  <c r="G101" i="1"/>
  <c r="F101" i="1"/>
  <c r="G100" i="1"/>
  <c r="F100" i="1"/>
  <c r="G99" i="1"/>
  <c r="F99" i="1"/>
  <c r="G98" i="1"/>
  <c r="F98" i="1"/>
  <c r="G97" i="1"/>
  <c r="F97" i="1"/>
  <c r="G96" i="1"/>
  <c r="F96" i="1"/>
  <c r="G95" i="1"/>
  <c r="F95" i="1"/>
  <c r="G94" i="1"/>
  <c r="F94" i="1"/>
  <c r="G93" i="1"/>
  <c r="F93" i="1"/>
  <c r="G92" i="1"/>
  <c r="F92" i="1"/>
  <c r="G91" i="1"/>
  <c r="F91" i="1"/>
  <c r="G90" i="1"/>
  <c r="F90" i="1"/>
  <c r="G89" i="1"/>
  <c r="F89" i="1"/>
  <c r="G88" i="1"/>
  <c r="F88" i="1"/>
  <c r="G87" i="1"/>
  <c r="F87" i="1"/>
  <c r="G86" i="1"/>
  <c r="F86" i="1"/>
  <c r="G85" i="1"/>
  <c r="F85" i="1"/>
  <c r="G84" i="1"/>
  <c r="F84" i="1"/>
  <c r="G83" i="1"/>
  <c r="F83" i="1"/>
  <c r="G82" i="1"/>
  <c r="F82" i="1"/>
  <c r="G81" i="1"/>
  <c r="F81" i="1"/>
  <c r="G80" i="1"/>
  <c r="F80" i="1"/>
  <c r="G79" i="1"/>
  <c r="F79" i="1"/>
  <c r="G78" i="1"/>
  <c r="F78" i="1"/>
  <c r="G77" i="1"/>
  <c r="F77" i="1"/>
  <c r="G76" i="1"/>
  <c r="F76" i="1"/>
  <c r="G75" i="1"/>
  <c r="F75" i="1"/>
  <c r="G74" i="1"/>
  <c r="F74" i="1"/>
  <c r="G73" i="1"/>
  <c r="F73" i="1"/>
  <c r="G72" i="1"/>
  <c r="F72" i="1"/>
  <c r="G71" i="1"/>
  <c r="F71" i="1"/>
  <c r="G70" i="1"/>
  <c r="F70" i="1"/>
  <c r="G69" i="1"/>
  <c r="F69" i="1"/>
  <c r="G68" i="1"/>
  <c r="F68" i="1"/>
  <c r="G67" i="1"/>
  <c r="F67" i="1"/>
  <c r="G66" i="1"/>
  <c r="F66" i="1"/>
  <c r="G65" i="1"/>
  <c r="F65" i="1"/>
  <c r="G64" i="1"/>
  <c r="F64" i="1"/>
  <c r="G63" i="1"/>
  <c r="F63" i="1"/>
  <c r="G62" i="1"/>
  <c r="F62" i="1"/>
  <c r="G61" i="1"/>
  <c r="F61" i="1"/>
  <c r="G60" i="1"/>
  <c r="F60" i="1"/>
  <c r="G59" i="1"/>
  <c r="F59" i="1"/>
  <c r="G58" i="1"/>
  <c r="F58" i="1"/>
  <c r="G57" i="1"/>
  <c r="F57" i="1"/>
  <c r="G56" i="1"/>
  <c r="F56" i="1"/>
  <c r="G55" i="1"/>
  <c r="F55" i="1"/>
  <c r="G54" i="1"/>
  <c r="F54" i="1"/>
  <c r="G53" i="1"/>
  <c r="F53" i="1"/>
  <c r="G52" i="1"/>
  <c r="F52" i="1"/>
  <c r="G51" i="1"/>
  <c r="F51" i="1"/>
  <c r="G50" i="1"/>
  <c r="F50" i="1"/>
  <c r="G49" i="1"/>
  <c r="F49" i="1"/>
  <c r="G48" i="1"/>
  <c r="F48" i="1"/>
  <c r="G47" i="1"/>
  <c r="F47" i="1"/>
  <c r="G46" i="1"/>
  <c r="F46" i="1"/>
  <c r="G45" i="1"/>
  <c r="F45" i="1"/>
  <c r="G44" i="1"/>
  <c r="F44" i="1"/>
  <c r="G43" i="1"/>
  <c r="F43" i="1"/>
  <c r="G42" i="1"/>
  <c r="F42" i="1"/>
  <c r="G41" i="1"/>
  <c r="F41" i="1"/>
  <c r="G40" i="1"/>
  <c r="F40" i="1"/>
  <c r="G39" i="1"/>
  <c r="F39" i="1"/>
  <c r="G38" i="1"/>
  <c r="F38" i="1"/>
  <c r="G37" i="1"/>
  <c r="F37" i="1"/>
  <c r="G36" i="1"/>
  <c r="F36" i="1"/>
  <c r="G35" i="1"/>
  <c r="F35" i="1"/>
  <c r="G34" i="1"/>
  <c r="F34" i="1"/>
  <c r="G33" i="1"/>
  <c r="F33" i="1"/>
  <c r="G32" i="1"/>
  <c r="F32" i="1"/>
  <c r="G31" i="1"/>
  <c r="F31" i="1"/>
  <c r="G30" i="1"/>
  <c r="F30" i="1"/>
  <c r="G29" i="1"/>
  <c r="F29" i="1"/>
  <c r="G28" i="1"/>
  <c r="F28" i="1"/>
  <c r="G27" i="1"/>
  <c r="F27" i="1"/>
  <c r="G26" i="1"/>
  <c r="F26" i="1"/>
  <c r="G25" i="1"/>
  <c r="F25" i="1"/>
  <c r="G24" i="1"/>
  <c r="G23" i="1"/>
  <c r="F23" i="1"/>
  <c r="G22" i="1"/>
  <c r="F22" i="1"/>
  <c r="G21" i="1"/>
  <c r="F21" i="1"/>
  <c r="G20" i="1"/>
  <c r="F20" i="1"/>
  <c r="G19" i="1"/>
  <c r="F19" i="1"/>
  <c r="G18" i="1"/>
  <c r="G17" i="1"/>
  <c r="F17" i="1"/>
  <c r="G16" i="1"/>
  <c r="F16" i="1"/>
  <c r="G15" i="1"/>
  <c r="F15" i="1"/>
  <c r="G14" i="1"/>
  <c r="F14" i="1"/>
  <c r="G13" i="1"/>
  <c r="F13" i="1"/>
  <c r="G12" i="1"/>
  <c r="F12" i="1"/>
  <c r="G11" i="1"/>
  <c r="F11" i="1"/>
  <c r="G10" i="1"/>
  <c r="F10" i="1"/>
  <c r="G9" i="1"/>
  <c r="F9" i="1"/>
  <c r="G8" i="1"/>
  <c r="F8" i="1"/>
  <c r="G7" i="1"/>
  <c r="F7" i="1"/>
  <c r="G12205" i="1"/>
  <c r="F12205" i="1"/>
  <c r="G12204" i="1"/>
  <c r="F12204" i="1"/>
  <c r="G12203" i="1"/>
  <c r="F12203" i="1"/>
  <c r="G12202" i="1"/>
  <c r="F12202" i="1"/>
  <c r="G12201" i="1"/>
  <c r="F12201" i="1"/>
  <c r="G12200" i="1"/>
  <c r="F12200" i="1"/>
  <c r="G12199" i="1"/>
  <c r="F12199" i="1"/>
  <c r="G12198" i="1"/>
  <c r="F12198" i="1"/>
  <c r="G12197" i="1"/>
  <c r="F12197" i="1"/>
  <c r="G12196" i="1"/>
  <c r="F12196" i="1"/>
  <c r="G12195" i="1"/>
  <c r="F12195" i="1"/>
  <c r="G12194" i="1"/>
  <c r="F12194" i="1"/>
  <c r="G12193" i="1"/>
  <c r="F12193" i="1"/>
  <c r="G12192" i="1"/>
  <c r="F12192" i="1"/>
  <c r="G12191" i="1"/>
  <c r="F12191" i="1"/>
  <c r="G12190" i="1"/>
  <c r="F12190" i="1"/>
  <c r="G12189" i="1"/>
  <c r="F12189" i="1"/>
  <c r="G12188" i="1"/>
  <c r="F12188" i="1"/>
  <c r="G12187" i="1"/>
  <c r="F12187" i="1"/>
  <c r="G12186" i="1"/>
  <c r="F12186" i="1"/>
  <c r="G12185" i="1"/>
  <c r="F12185" i="1"/>
  <c r="G12184" i="1"/>
  <c r="F12184" i="1"/>
  <c r="G12183" i="1"/>
  <c r="F12183" i="1"/>
  <c r="G12182" i="1"/>
  <c r="F12182" i="1"/>
  <c r="G12181" i="1"/>
  <c r="F12181" i="1"/>
  <c r="G12180" i="1"/>
  <c r="F12180" i="1"/>
  <c r="G12179" i="1"/>
  <c r="F12179" i="1"/>
  <c r="G12178" i="1"/>
  <c r="F12178" i="1"/>
  <c r="G12177" i="1"/>
  <c r="F12177" i="1"/>
  <c r="G12176" i="1"/>
  <c r="F12176" i="1"/>
  <c r="G12175" i="1"/>
  <c r="F12175" i="1"/>
  <c r="G12174" i="1"/>
  <c r="F12174" i="1"/>
  <c r="G12173" i="1"/>
  <c r="F12173" i="1"/>
  <c r="G12172" i="1"/>
  <c r="F12172" i="1"/>
  <c r="G12171" i="1"/>
  <c r="F12171" i="1"/>
  <c r="G12170" i="1"/>
  <c r="F12170" i="1"/>
  <c r="G12169" i="1"/>
  <c r="F12169" i="1"/>
  <c r="G12168" i="1"/>
  <c r="F12168" i="1"/>
  <c r="G12167" i="1"/>
  <c r="F12167" i="1"/>
  <c r="G12166" i="1"/>
  <c r="F12166" i="1"/>
  <c r="G12165" i="1"/>
  <c r="F12165" i="1"/>
  <c r="G12164" i="1"/>
  <c r="F12164" i="1"/>
  <c r="G12163" i="1"/>
  <c r="F12163" i="1"/>
  <c r="G12162" i="1"/>
  <c r="F12162" i="1"/>
  <c r="G12161" i="1"/>
  <c r="F12161" i="1"/>
  <c r="G12160" i="1"/>
  <c r="F12160" i="1"/>
  <c r="G12159" i="1"/>
  <c r="F12159" i="1"/>
  <c r="G12158" i="1"/>
  <c r="F12158" i="1"/>
  <c r="G12157" i="1"/>
  <c r="F12157" i="1"/>
  <c r="G12156" i="1"/>
  <c r="F12156" i="1"/>
  <c r="G12155" i="1"/>
  <c r="F12155" i="1"/>
  <c r="G12154" i="1"/>
  <c r="F12154" i="1"/>
  <c r="G12153" i="1"/>
  <c r="F12153" i="1"/>
  <c r="G12152" i="1"/>
  <c r="F12152" i="1"/>
  <c r="G12151" i="1"/>
  <c r="F12151" i="1"/>
  <c r="G12150" i="1"/>
  <c r="F12150" i="1"/>
  <c r="G12149" i="1"/>
  <c r="F12149" i="1"/>
  <c r="G12148" i="1"/>
  <c r="F12148" i="1"/>
  <c r="G12147" i="1"/>
  <c r="F12147" i="1"/>
  <c r="G12146" i="1"/>
  <c r="F12146" i="1"/>
  <c r="G12145" i="1"/>
  <c r="F12145" i="1"/>
  <c r="G12144" i="1"/>
  <c r="F12144" i="1"/>
  <c r="G12143" i="1"/>
  <c r="F12143" i="1"/>
  <c r="G12142" i="1"/>
  <c r="F12142" i="1"/>
  <c r="G12141" i="1"/>
  <c r="F12141" i="1"/>
  <c r="G12140" i="1"/>
  <c r="F12140" i="1"/>
  <c r="G12139" i="1"/>
  <c r="F12139" i="1"/>
  <c r="G12138" i="1"/>
  <c r="F12138" i="1"/>
  <c r="G12137" i="1"/>
  <c r="F12137" i="1"/>
  <c r="G12136" i="1"/>
  <c r="F12136" i="1"/>
  <c r="G12135" i="1"/>
  <c r="F12135" i="1"/>
  <c r="G12134" i="1"/>
  <c r="F12134" i="1"/>
  <c r="G12133" i="1"/>
  <c r="F12133" i="1"/>
  <c r="G12132" i="1"/>
  <c r="F12132" i="1"/>
  <c r="G12131" i="1"/>
  <c r="F12131" i="1"/>
  <c r="G12130" i="1"/>
  <c r="F12130" i="1"/>
  <c r="G12129" i="1"/>
  <c r="F12129" i="1"/>
  <c r="G12128" i="1"/>
  <c r="F12128" i="1"/>
  <c r="G12127" i="1"/>
  <c r="F12127" i="1"/>
  <c r="G12126" i="1"/>
  <c r="F12126" i="1"/>
  <c r="G12125" i="1"/>
  <c r="F12125" i="1"/>
  <c r="G12124" i="1"/>
  <c r="F12124" i="1"/>
  <c r="G12123" i="1"/>
  <c r="F12123" i="1"/>
  <c r="G12122" i="1"/>
  <c r="F12122" i="1"/>
  <c r="G12121" i="1"/>
  <c r="F12121" i="1"/>
  <c r="G12120" i="1"/>
  <c r="F12120" i="1"/>
  <c r="G12119" i="1"/>
  <c r="F12119" i="1"/>
  <c r="G12118" i="1"/>
  <c r="F12118" i="1"/>
  <c r="G12117" i="1"/>
  <c r="F12117" i="1"/>
  <c r="G12116" i="1"/>
  <c r="F12116" i="1"/>
  <c r="G12115" i="1"/>
  <c r="F12115" i="1"/>
  <c r="G12114" i="1"/>
  <c r="F12114" i="1"/>
  <c r="G12113" i="1"/>
  <c r="F12113" i="1"/>
  <c r="G12112" i="1"/>
  <c r="F12112" i="1"/>
  <c r="G12111" i="1"/>
  <c r="F12111" i="1"/>
  <c r="G12110" i="1"/>
  <c r="F12110" i="1"/>
  <c r="G12109" i="1"/>
  <c r="F12109" i="1"/>
  <c r="G12108" i="1"/>
  <c r="F12108" i="1"/>
  <c r="G12107" i="1"/>
  <c r="F12107" i="1"/>
  <c r="G12106" i="1"/>
  <c r="F12106" i="1"/>
  <c r="G12105" i="1"/>
  <c r="F12105" i="1"/>
  <c r="G12104" i="1"/>
  <c r="F12104" i="1"/>
  <c r="G12103" i="1"/>
  <c r="F12103" i="1"/>
  <c r="G12102" i="1"/>
  <c r="F12102" i="1"/>
  <c r="G12101" i="1"/>
  <c r="F12101" i="1"/>
  <c r="G12100" i="1"/>
  <c r="F12100" i="1"/>
  <c r="G12099" i="1"/>
  <c r="F12099" i="1"/>
  <c r="G6" i="1"/>
  <c r="F6" i="1"/>
</calcChain>
</file>

<file path=xl/sharedStrings.xml><?xml version="1.0" encoding="utf-8"?>
<sst xmlns="http://schemas.openxmlformats.org/spreadsheetml/2006/main" count="15093" uniqueCount="784">
  <si>
    <t>Oznaka</t>
  </si>
  <si>
    <t>SVEUKUPNO</t>
  </si>
  <si>
    <t>105 Administracija i upravljanje</t>
  </si>
  <si>
    <t>A100005 Redovna djelatnost za zaposlene u upravnim tijelima Županije</t>
  </si>
  <si>
    <t>Funk. kl.: 0131 Opće usluge vezane za službenike</t>
  </si>
  <si>
    <t>izvor: 01 Opći prihodi i primici</t>
  </si>
  <si>
    <t>3 Rashodi poslovanja</t>
  </si>
  <si>
    <t>31 Rashodi za zaposlene</t>
  </si>
  <si>
    <t>3111 Plaće za redovan rad</t>
  </si>
  <si>
    <t>3113 Plaće za prekovremeni rad</t>
  </si>
  <si>
    <t>3121 Ostali rashodi za zaposlene</t>
  </si>
  <si>
    <t>3132 Doprinosi za obvezno zdravstveno osiguranje</t>
  </si>
  <si>
    <t>32 Materijalni rashodi</t>
  </si>
  <si>
    <t>3295 Pristojbe i naknade</t>
  </si>
  <si>
    <t>izvor: 04 Posebne namjene</t>
  </si>
  <si>
    <t>izvor: 05-1 POMOĆI - UDUKŽ</t>
  </si>
  <si>
    <t>3114 Plaće za posebne uvjete rada</t>
  </si>
  <si>
    <t>A100066 Redovna djelatnost za materijalne rashode u upravnim tijelima Županije</t>
  </si>
  <si>
    <t>3211 Službena putovanja</t>
  </si>
  <si>
    <t>3212 Naknade za prijevoz, za rad na terenu i odvojeni život</t>
  </si>
  <si>
    <t>3213 Stručno usavršavanje zaposlenika</t>
  </si>
  <si>
    <t>3214 Ostale naknade troškova zaposlenima</t>
  </si>
  <si>
    <t>3221 Uredski materijal i ostali materijalni rashodi</t>
  </si>
  <si>
    <t>3223 Energija</t>
  </si>
  <si>
    <t>3224 Materijal i dijelovi za tekuće i investicijsko održavanje</t>
  </si>
  <si>
    <t>3225 Sitni inventar i auto gume</t>
  </si>
  <si>
    <t>3227 Službena, radna i zaštitna odjeća i obuća</t>
  </si>
  <si>
    <t>3231 Usluge telefona, pošte i prijevoza</t>
  </si>
  <si>
    <t>3232 Usluge tekućeg i investicijskog održavanja</t>
  </si>
  <si>
    <t>3234 Komunalne usluge</t>
  </si>
  <si>
    <t>3235 Zakupnine i najamnine</t>
  </si>
  <si>
    <t>3236 Zdravstvene i veterinarske usluge</t>
  </si>
  <si>
    <t>3237 Intelektualne i osobne usluge</t>
  </si>
  <si>
    <t>3238 Računalne usluge</t>
  </si>
  <si>
    <t>3239 Ostale usluge</t>
  </si>
  <si>
    <t>3292 Premije osiguranja</t>
  </si>
  <si>
    <t>3299 Ostali nespomenuti rashodi poslovanja</t>
  </si>
  <si>
    <t>34 Financijski rashodi</t>
  </si>
  <si>
    <t>3431 Bankarske usluge i usluge platnog prometa</t>
  </si>
  <si>
    <t>3433 Zatezne kamate</t>
  </si>
  <si>
    <t>Funk. kl.: 0133 Ostale opće usluge</t>
  </si>
  <si>
    <t>3233 Usluge promidžbe i informiranja</t>
  </si>
  <si>
    <t>3294 Članarine</t>
  </si>
  <si>
    <t>3432 Negativne tečajne razlike i razlike zbog primjene valutne klauzule</t>
  </si>
  <si>
    <t>izvor: 03 Vlastiti prihodi</t>
  </si>
  <si>
    <t>106 Otplata kredita</t>
  </si>
  <si>
    <t>A100006A Ostali izdaci reg.samouprave - povrat poreza na dohodak</t>
  </si>
  <si>
    <t>Funk. kl.: 0170 Transakcije vezane za javni dug</t>
  </si>
  <si>
    <t>5 Izdaci za financijsku imovinu i otplate zajmova</t>
  </si>
  <si>
    <t>54 Izdaci za otplatu glavnice primljenih kredita i zajmova</t>
  </si>
  <si>
    <t>5471 Otplata glavnice primljenih zajmova od državnog proračuna</t>
  </si>
  <si>
    <t>107 Opremanje odjela i službi Županije</t>
  </si>
  <si>
    <t>A100008 Informatizacija odjela i službi Županije - Pametna županija</t>
  </si>
  <si>
    <t>4 Rashodi za nabavu nefinancijske imovine</t>
  </si>
  <si>
    <t>41 Rashodi za nabavu neproizvedene dugotrajne imovine</t>
  </si>
  <si>
    <t>4123 Licence</t>
  </si>
  <si>
    <t>42 Rashodi za nabavu proizvedene dugotrajne imovine</t>
  </si>
  <si>
    <t>4221 Uredska oprema i namještaj</t>
  </si>
  <si>
    <t>4222 Komunikacijska oprema</t>
  </si>
  <si>
    <t>4223 Oprema za održavanje i zaštitu</t>
  </si>
  <si>
    <t>4227 Uređaji, strojevi i oprema za ostale namjene</t>
  </si>
  <si>
    <t>4262 Ulaganja u računalne programe</t>
  </si>
  <si>
    <t>izvor: 05 Pomoći</t>
  </si>
  <si>
    <t>izvor: 06 Donacije</t>
  </si>
  <si>
    <t>4225 Instrumenti, uređaji i strojevi</t>
  </si>
  <si>
    <t>izvor: 07 Prihodi od nefinancijske imovine i nadoknade šteta s osnova osiguranja</t>
  </si>
  <si>
    <t>A100009 Monografija Karlovačke Županije</t>
  </si>
  <si>
    <t>T100057 Restauracija vitraja i oslik veže Županije</t>
  </si>
  <si>
    <t>T100058 Uređenje i opremanje prostora Županije</t>
  </si>
  <si>
    <t>4111 Zemljište</t>
  </si>
  <si>
    <t>4212 Poslovni objekti</t>
  </si>
  <si>
    <t>4231 Prijevozna sredstva u cestovnom prometu</t>
  </si>
  <si>
    <t>45 Rashodi za dodatna ulaganja na nefinancijskoj imovini</t>
  </si>
  <si>
    <t>4511 Dodatna ulaganja na građevinskim objektima</t>
  </si>
  <si>
    <t>T100067 Usklađivanje zemljišnih knjiga i sufinanciranje projektne dokumentacije</t>
  </si>
  <si>
    <t>36 Pomoći dane u inozemstvo i unutar općeg proračuna</t>
  </si>
  <si>
    <t>3631 Tekuće pomoći unutar općeg proračuna</t>
  </si>
  <si>
    <t>T100086A "Pametna županija"</t>
  </si>
  <si>
    <t>T100090 Sufinanciranje obnove zgrade policijske postaje u Karlovcu</t>
  </si>
  <si>
    <t>176A Sufinanciranje projekata iz Razvojnog fonda Karlovačke županije</t>
  </si>
  <si>
    <t>A100078D Dom Nikole Tesle</t>
  </si>
  <si>
    <t>Funk. kl.: 0922 Više srednjoškolsko obrazovanje</t>
  </si>
  <si>
    <t>Funk. kl.: 0960 Dodatne usluge u obrazovanju</t>
  </si>
  <si>
    <t>3293 Reprezentacija</t>
  </si>
  <si>
    <t>K100030 Nikola Tesla Poduzetnički centar</t>
  </si>
  <si>
    <t>Funk. kl.: 0111 Izvršna i zakonodavna tijela</t>
  </si>
  <si>
    <t>izvor: 56 Fondovi EU-a</t>
  </si>
  <si>
    <t>3682 KAPITALNE POMOĆI TEMELJEM PRIJENOSA EU SREDSTAVA</t>
  </si>
  <si>
    <t>Funk. kl.: 0481 Istraživanje i razvoj: Opći ekonomski, trgovački i poslovi vezani uz rad</t>
  </si>
  <si>
    <t>35 Subvencije</t>
  </si>
  <si>
    <t>3512 Subvencije trgovačkim društvima u javnom sektoru</t>
  </si>
  <si>
    <t>4242 Umjetnička djela (izložena u galerijama, muzejima i slično)</t>
  </si>
  <si>
    <t>4263 Umjetnička, literarna i znanstvena djela</t>
  </si>
  <si>
    <t>3632 Kapitalne pomoći unutar općeg proračuna</t>
  </si>
  <si>
    <t>3531 Subvencije trgovačkim društvima, zadrugama, poljoprivrednicima i obrtnicima iz EU sredstava</t>
  </si>
  <si>
    <t>101A Donošenje akata i mjera iz djelokruga rada</t>
  </si>
  <si>
    <t>A100001A Redovna djelatnost predstavničkih i izvršnih tijela</t>
  </si>
  <si>
    <t>3222 Materijal i sirovine</t>
  </si>
  <si>
    <t>3241 Naknade troškova osobama izvan radnog odnosa</t>
  </si>
  <si>
    <t>3291 Naknade za rad predstavničkih i izvršnih tijela, povjerenstava i slično</t>
  </si>
  <si>
    <t>3661 TP PROR.KORIS.DRUGIH PRORAČUNA</t>
  </si>
  <si>
    <t>38 Ostali rashodi</t>
  </si>
  <si>
    <t>3811 Tekuće donacije u novcu</t>
  </si>
  <si>
    <t>A100192 Programski sadržaji - mediji</t>
  </si>
  <si>
    <t>A100205A Očuvanje povijesne kulturne baštine</t>
  </si>
  <si>
    <t>Funk. kl.: 0820 Službe kulture</t>
  </si>
  <si>
    <t>A100215 Obilježavanje lika i djela Nikole Tesle</t>
  </si>
  <si>
    <t>Funk. kl.: 0160 Opće javne usluge koje nisu drugdje svrstane</t>
  </si>
  <si>
    <t>T100002A Dan Županije</t>
  </si>
  <si>
    <t>T100054 Tekući projekt: Izbori za predstavnike i vijeća nac. manjina</t>
  </si>
  <si>
    <t>T100087 Obilježavanje dana Hrvatskih branitelja Karlovačke županije</t>
  </si>
  <si>
    <t>103A Djelovanje političkih stranaka</t>
  </si>
  <si>
    <t>A100003A Sufinanciranje političkih stranaka zastupljenih u Županijskoj skupštini</t>
  </si>
  <si>
    <t>Funk. kl.: 0840 Religijske i druge službe zajednice</t>
  </si>
  <si>
    <t>142A Pomoći JLS</t>
  </si>
  <si>
    <t>A100089A Pomoći JLS</t>
  </si>
  <si>
    <t>Funk. kl.: 0180 Prijenosi općeg karaktera izmešu različitih drŽavnih razina</t>
  </si>
  <si>
    <t>143A Ravnopravnost spolova</t>
  </si>
  <si>
    <t>A100096A Ravnopravnost spolova</t>
  </si>
  <si>
    <t>Funk. kl.: 0112 Financijski i fiskalni poslovi</t>
  </si>
  <si>
    <t>144A Djelovanje vijeća nacionalnih manjina</t>
  </si>
  <si>
    <t>A100097A Vijeća nacionalnih manjina na području KŽ</t>
  </si>
  <si>
    <t>145A Održavanje vozila,opreme i objekata</t>
  </si>
  <si>
    <t>A100098A Tekuće i investicijsko održavanje vozila,opreme i objekata</t>
  </si>
  <si>
    <t>159A Djelovanje vijeća nacionalnih manjina - proračunski korisnici</t>
  </si>
  <si>
    <t>A100158A Vijeća nacionalnih manjina na području Karlovačke županije - proračunski korisnici</t>
  </si>
  <si>
    <t>3131 Doprinosi za mirovinsko osiguranje</t>
  </si>
  <si>
    <t>izvor: 611 Donacije</t>
  </si>
  <si>
    <t>izvor: 503 POMOĆI IZ NENADLEŽNIH PRORAČUNA - KORISNICI</t>
  </si>
  <si>
    <t>112A Zaštita od požara</t>
  </si>
  <si>
    <t>A100104A Vatrogastvo županije</t>
  </si>
  <si>
    <t>Funk. kl.: 0320 Usluge protupožarne zaštite</t>
  </si>
  <si>
    <t>3821 Kapitalne donacije neprofitnim organizacijama</t>
  </si>
  <si>
    <t>113A Zaštita i spašavanje</t>
  </si>
  <si>
    <t>A100105A Sufinanciranje jedinica civilne zaštite i službi spašavanja</t>
  </si>
  <si>
    <t>Funk. kl.: 0360 Rashodi za javni red i sigurnost koji nisu drugdje svrstani</t>
  </si>
  <si>
    <t>A100106A Sufinanciranje posljedica elementarnih nepogoda</t>
  </si>
  <si>
    <t>3831 Naknade šteta pravnim i fizičkim osobama</t>
  </si>
  <si>
    <t>3522 Subvencije trgovačkim društvima i zadrugama izvan javnog sektora</t>
  </si>
  <si>
    <t>3523 Subvencije poljoprivrednicima i obrtnicima</t>
  </si>
  <si>
    <t>A100106B Sufinanciranje troškova šteta od potresa</t>
  </si>
  <si>
    <t>37 Naknade građanima i kućanstvima na temelju osiguranja i druge naknade</t>
  </si>
  <si>
    <t>3721 Naknade građanima i kućanstvima u novcu</t>
  </si>
  <si>
    <t>izvor: 05-2 POMOĆI - potres</t>
  </si>
  <si>
    <t>A100106C Zakon o obnovi zgrada oštećenih potresom</t>
  </si>
  <si>
    <t>A100106D Obnova zgrada javne namjene oštećene potresom</t>
  </si>
  <si>
    <t>izvor: 01-1 Opći prihodi i primici - dodatni udio u porezu na dohodak - potres</t>
  </si>
  <si>
    <t>A100189 Aktivnosti stožera civilne zaštite</t>
  </si>
  <si>
    <t>A100226 Zaštita i prevencija pučanstva zarazom virusa COVID-19</t>
  </si>
  <si>
    <t>T100096 "SKOK"</t>
  </si>
  <si>
    <t>Funk. kl.: 0474 Višenamjenski razvojni projekti</t>
  </si>
  <si>
    <t>T100097 "STREAM"</t>
  </si>
  <si>
    <t>117A Europski poslovi Županije</t>
  </si>
  <si>
    <t>A100026A Poslovi u vezi europskih integracija i suradnje</t>
  </si>
  <si>
    <t>108 Razvoj gospodarstva</t>
  </si>
  <si>
    <t>A100099 Subvencioniranje kamata preko poslovnih banaka</t>
  </si>
  <si>
    <t>Funk. kl.: 0490 Ekonomski poslovi koji nisu drugdje svrstani</t>
  </si>
  <si>
    <t>A100100 Unapređenje gospodarstva</t>
  </si>
  <si>
    <t>Funk. kl.: 0442 Proizvodnja</t>
  </si>
  <si>
    <t>A100227 Poduzetnički centar</t>
  </si>
  <si>
    <t>3861 Kapitalne pomoći kreditnim i ostalim financijskim institucijama te trgovačkim društvima u javnom sektoru</t>
  </si>
  <si>
    <t>109 Gospodarenje energijom</t>
  </si>
  <si>
    <t>A100103 Sustavno gospodarenje energijom na području KŽ</t>
  </si>
  <si>
    <t>A100134 Sufinanciranje Regionalne energetske agencije sjeverozapadne Hrvatske</t>
  </si>
  <si>
    <t>T100009A Poticanje energetske učinkovitosti u gospodarstvu na području KŽ</t>
  </si>
  <si>
    <t>T100046 Tekući projekt: Elektrifikacija ruralnih krajeva korištenjem obnovljivih izvora energije</t>
  </si>
  <si>
    <t>T100100 Projekt CROSS</t>
  </si>
  <si>
    <t>181 Održivi razvoj prostora i učinkovito upravljanje razvojem Karlovačke županije</t>
  </si>
  <si>
    <t>A100229 Program ravnomjernog razvitka</t>
  </si>
  <si>
    <t>Funk. kl.: 0412 Opći poslovi vezani uz rad</t>
  </si>
  <si>
    <t>A100230 Jačanje kapaciteta organizacija civilnog društva i organizacija</t>
  </si>
  <si>
    <t>110 Komunalna infrastruktura</t>
  </si>
  <si>
    <t>K100011 Kapitalni projekt: "Projekt vodoopskrbe i odvodnje aglomeracije Plitvička jezera"</t>
  </si>
  <si>
    <t>Funk. kl.: 0451 Cestovni promet</t>
  </si>
  <si>
    <t>111 Unaprjeđenje prometnog sustava na području Karlovačke županije</t>
  </si>
  <si>
    <t>A100018 Unapređenje sigurnosti u prometu</t>
  </si>
  <si>
    <t>A100019 Sufinanciranje linijskog prijevoza na području KŽ</t>
  </si>
  <si>
    <t>A100231 Unaprjeđenje prometne infrastrukture</t>
  </si>
  <si>
    <t>T100095 Tekući projekt: Izrada prometnog elaborata "Sustav javnog prijevoza putnika"</t>
  </si>
  <si>
    <t>izvor: 58 MEHANIZAM ZA OPORAVAK I OTPORNOST</t>
  </si>
  <si>
    <t>T100098 Prostorno prikazivanje pokazatelja mobilnosti na području KŽ</t>
  </si>
  <si>
    <t>T1000112 Sanacija klizišta- FSEU.2022.MINGOR.02.035.</t>
  </si>
  <si>
    <t>izvor: 56-1 FOND SOLIDARNOSTI EUROPSKE UNIJE</t>
  </si>
  <si>
    <t>114A Unapređenje poljoprivrede</t>
  </si>
  <si>
    <t>A100107A Subvencioniranje kamata za poljoprivredne kredite</t>
  </si>
  <si>
    <t>Funk. kl.: 0421 Poljoprivreda</t>
  </si>
  <si>
    <t>A100108A Poticanje razvoja poljoprivrede</t>
  </si>
  <si>
    <t>4264 Ostala nematerijalna proizvedena imovina</t>
  </si>
  <si>
    <t>115A Unapređenje lovstva</t>
  </si>
  <si>
    <t>A100023A Rashodi u funkciji unapređenja lovstva</t>
  </si>
  <si>
    <t>Funk. kl.: 0423 Ribarstvo i lov</t>
  </si>
  <si>
    <t>A100094A Rashodi u vezi provođenja Zakona o lovstvu</t>
  </si>
  <si>
    <t>116A Unapređenje turizma</t>
  </si>
  <si>
    <t>A100024A Sufinanciranje Turističke zajednice KŽ</t>
  </si>
  <si>
    <t>Funk. kl.: 0473 Turizam</t>
  </si>
  <si>
    <t>A100025A Projekti u turizmu na području KŽ</t>
  </si>
  <si>
    <t>T100070 Promidžba turizma na području Karlovačke županije</t>
  </si>
  <si>
    <t>T100081 ˝Dodir civilizacija˝</t>
  </si>
  <si>
    <t>3662 KAPITALNE POMOĆI PRORAČUNSKIM KORISNICIMA DRUGIH PRORAČUNA</t>
  </si>
  <si>
    <t>T100083 "Razvoj cikloturizma ˝BIKE 4RIVERS""</t>
  </si>
  <si>
    <t>175 Susret s rijekom</t>
  </si>
  <si>
    <t>T100071 "Susret s Rijekom"</t>
  </si>
  <si>
    <t>3864 Kapitalne pomoći iz EU sredstava</t>
  </si>
  <si>
    <t>174 Sufinanciranje JU Regionalne razvojne agencije KŽ</t>
  </si>
  <si>
    <t>A100200 Sufinanciranje JU Regionalne razvojne agencije KŽ</t>
  </si>
  <si>
    <t>Funk. kl.: 0411 Opći ekonomski i trgovački poslovi</t>
  </si>
  <si>
    <t>3296 troškovi sudskih postupaka</t>
  </si>
  <si>
    <t>3434 Ostali nespomenuti financijski rashodi</t>
  </si>
  <si>
    <t>177 Projekti Javne ustanove Regionalne razvojne agencije KŽ</t>
  </si>
  <si>
    <t>T100073 "Europe Direct"</t>
  </si>
  <si>
    <t>izvor: 511 FONDOVI EU-a KORISNICI</t>
  </si>
  <si>
    <t>T100074 "P.s. Pokreni se"</t>
  </si>
  <si>
    <t>izvor: 560 POMOĆI-FOND EU KORISNICI</t>
  </si>
  <si>
    <t>T100076 Nacionalna razvojna strategija</t>
  </si>
  <si>
    <t>T100078 Excover</t>
  </si>
  <si>
    <t>T100092 KaŽU5 EduKA II</t>
  </si>
  <si>
    <t>182 Redovno poslovanje Ustanove Nikola Tesla Experience Center Karlovac</t>
  </si>
  <si>
    <t>A100211 Redovno poslovanje Ustanove Nikola Tesla Experience Center Karlovac</t>
  </si>
  <si>
    <t>A100232 Vlastiti prihodi Ustanove</t>
  </si>
  <si>
    <t>118 Program razvoja, prostornog planiranja i zaštite okoliša</t>
  </si>
  <si>
    <t>T100076A Plan razvoja Karlovačke županije 2021- 2027</t>
  </si>
  <si>
    <t>119 Zaštita prirode i okoliš</t>
  </si>
  <si>
    <t>A100031 Projekti zaštite prirode i okoliš</t>
  </si>
  <si>
    <t>Funk. kl.: 0550 Istraživanje i razvoj: Zaštita okoliša</t>
  </si>
  <si>
    <t>120 Gospodarenje otpadom</t>
  </si>
  <si>
    <t>A100033 Centar za gospodarenje otpadom</t>
  </si>
  <si>
    <t>Funk. kl.: 0510 Gospodarenje otpadom</t>
  </si>
  <si>
    <t>K100020 Izgradnja CGO"Babina gora"</t>
  </si>
  <si>
    <t>146 Zavod za prostorno uređenje KŽ</t>
  </si>
  <si>
    <t>A100111 Zavod za prostorno uređenje KŽ-redovna djelatnost</t>
  </si>
  <si>
    <t>Funk. kl.: 0620 Razvoj zajednice</t>
  </si>
  <si>
    <t>4126 Ostala nematerijalna imovina</t>
  </si>
  <si>
    <t>148 Javna ustanova za upravljanje zaštićenim prirodnim vrijednostima</t>
  </si>
  <si>
    <t>A100113 Javna ustanova za upravljanje zaštićenim prirodnim vrijednostima-redovna djelatnost</t>
  </si>
  <si>
    <t>Funk. kl.: 0540 Zaštita bioraznolikosti i krajolika</t>
  </si>
  <si>
    <t>A100114 Javna ustanova za zaštićene prirodne vrijednosti-vlastiti prihodi</t>
  </si>
  <si>
    <t>A100115 Programi Javne ustanove za zaštićene prirodne vrijednosti KŽ</t>
  </si>
  <si>
    <t>A100127 Pomoći za projekte zaštite prirode</t>
  </si>
  <si>
    <t>izvor: 504 POMOĆI OD FONDOVA - korisnici</t>
  </si>
  <si>
    <t>T1000103 Razvijanje sustava upravljanja i kontrole invazivnih stranih vrsta</t>
  </si>
  <si>
    <t>4233 Prijevozna sredstva u pomorskom i riječnom prometu</t>
  </si>
  <si>
    <t>T1000104 Projekt "Plastic free zone"</t>
  </si>
  <si>
    <t>T100072 "Vodene tajne"</t>
  </si>
  <si>
    <t>121 Zakonski standardi javnih ustanova OŠ</t>
  </si>
  <si>
    <t>A100034 Odgojnoobrazovno, administrativno i tehničko osoblje</t>
  </si>
  <si>
    <t>Funk. kl.: 0912 Osnovno obrazovanje</t>
  </si>
  <si>
    <t>A100034A Odgojnoobrazovno, administrativno i tehničko osoblje - posebni dio</t>
  </si>
  <si>
    <t>A100035 Operativni plan tekućeg i investicijskog održavanja OŠ</t>
  </si>
  <si>
    <t>A100199 Prijevoz učenika OŠ</t>
  </si>
  <si>
    <t>K100003 Nefinancijska imovina i investicijsko održavanje</t>
  </si>
  <si>
    <t>125 Program javnih potreba iznad standarda - vlastiti prihodi</t>
  </si>
  <si>
    <t>A100042 Javne potrebe iznad standarda-vlastiti prihodi</t>
  </si>
  <si>
    <t>4241 Knjige</t>
  </si>
  <si>
    <t>140 Javne potrebe iznad zakonskog standarda</t>
  </si>
  <si>
    <t>A100041 Županijske javne potrebe OŠ</t>
  </si>
  <si>
    <t>A100159 Javne potrebe iznad standarda - donacije</t>
  </si>
  <si>
    <t>A100161 Javne potrebe iznad standarda - OSTALO</t>
  </si>
  <si>
    <t>izvor: 432 PRIHODI ZA POSEBNE NAMJENE - korisnici</t>
  </si>
  <si>
    <t>A100162 Prijenos sredstava od nenadležnih proračuna</t>
  </si>
  <si>
    <t>3722 Naknade građanima i kućanstvima u naravi</t>
  </si>
  <si>
    <t>3812 Tekuće donacije u naravi</t>
  </si>
  <si>
    <t>A100163B Javne potrebe iznad standarda - EU PROJEKTI</t>
  </si>
  <si>
    <t>A100164 Stručno osposobljavanje bez zasnivanja radnog odnosa - korisnici</t>
  </si>
  <si>
    <t>izvor: 434 PRIHOD ZA POSEBNE NAMJENE - korisnici</t>
  </si>
  <si>
    <t>A100191 Shema školskog voća, povrća i mlijeka</t>
  </si>
  <si>
    <t>T1000107 Školska prehrana učenika (standard)</t>
  </si>
  <si>
    <t>158 Pomoćnici u nastavi OŠ i SŠ (EU projekt)</t>
  </si>
  <si>
    <t>A100128 Pomoćnici u nastavi OŠ i SŠ (EU projekt)</t>
  </si>
  <si>
    <t>165 Osiguravanje školske prehrane za djecu u riziku od siromaštva Karlovačke županije</t>
  </si>
  <si>
    <t>A100176 Osiguravanje školske prehrane za djecu u riziku od siromaštva Karlovačke županije</t>
  </si>
  <si>
    <t>200 MZOS- Plaće OŠ</t>
  </si>
  <si>
    <t>A200200 MZOS- Plaće OŠ</t>
  </si>
  <si>
    <t>izvor: 512 Pomoći iz državnog proračuna - plaće MZOS</t>
  </si>
  <si>
    <t>4214 Ostali građevinski objekti</t>
  </si>
  <si>
    <t>A100079 Sufinanciranje izgradnje športske dvorane OŠ</t>
  </si>
  <si>
    <t>A100217 PROGRAM PREDŠKOLSKOG ODGOJA</t>
  </si>
  <si>
    <t>Funk. kl.: 0911 Predškolsko obrazovanje</t>
  </si>
  <si>
    <t>A100224 "Produženi boravak"</t>
  </si>
  <si>
    <t>3133 Doprinosi za obvezno osiguranje u slučaju nezaposlenosti</t>
  </si>
  <si>
    <t>4521 Dodatna ulaganja na postrojenjima i opremi</t>
  </si>
  <si>
    <t>A100142A Prihodi od nefinancijske imovine i nadoknade štete s osnova osiguranja</t>
  </si>
  <si>
    <t>izvor: 711 Prihodi od nefinancijske imovine i nadoknade štete s osnova osiguranja</t>
  </si>
  <si>
    <t>A100212 Mjera HZZ - pripravništvo</t>
  </si>
  <si>
    <t>4226 Sportska i glazbena oprema</t>
  </si>
  <si>
    <t>A100166 Prihod od financijske imovine - korisnici</t>
  </si>
  <si>
    <t>izvor: 1110 OPĆI PRIHODI I PRIMICI KORISNICI</t>
  </si>
  <si>
    <t>3681 TP TEMELJEM PRIJENOSA EU SREDSTAVA</t>
  </si>
  <si>
    <t>K100015A Energetska obnova OŠ</t>
  </si>
  <si>
    <t>A100171 Javne potrebe iznad standarda - projekti EU-a - korisnici</t>
  </si>
  <si>
    <t>A100175 Sufinanciranje programa predškole</t>
  </si>
  <si>
    <t>4251 Višegodišnji nasadi</t>
  </si>
  <si>
    <t>123 Zakonski standard javnih ustanova SŠ</t>
  </si>
  <si>
    <t>A100037 Odgojnoobrazovno, administrativno i tehničko osoblje</t>
  </si>
  <si>
    <t>A100037A Odgojnoobrazovno, administrativno i tehničko osoblje - POSEBNI DIO</t>
  </si>
  <si>
    <t>A100038 Operativni plan TIO - SŠ</t>
  </si>
  <si>
    <t>K100004 Nefinancijska imovina i investicijsko održavanje SŠ</t>
  </si>
  <si>
    <t>4224 Medicinska i laboratorijska oprema</t>
  </si>
  <si>
    <t>141 Javne potrebe iznad zakonskog standarda SŠ</t>
  </si>
  <si>
    <t>A100078 Županijske javne potrebe SŠ</t>
  </si>
  <si>
    <t>A100142B Prihodi od nefinancijske imovine i nadoknade štete s osnova osiguranja</t>
  </si>
  <si>
    <t>A100159A Javne potrebe iznad standarda - donacije</t>
  </si>
  <si>
    <t>A100161A Javne potrebe iznad standarda - OSTALO</t>
  </si>
  <si>
    <t>A100162A Prijenos sredstava od nenadležnih proračuna</t>
  </si>
  <si>
    <t>A100163A Javne potrebe iznad standarda - EU PROJEKTI</t>
  </si>
  <si>
    <t>A100171A Javne potrebe iznad standarda - projekti EU-a - korisnici</t>
  </si>
  <si>
    <t>A100191A Shema školskog voća, povrća i mlijeka</t>
  </si>
  <si>
    <t>157 Javne potrebe iznad zakonskog standarda u školstvu - ostali korisnici</t>
  </si>
  <si>
    <t>T1000105 Obnova infrastrukture u području obrazovanja oštećene potresom</t>
  </si>
  <si>
    <t>201 MZOS- Plaće SŠ</t>
  </si>
  <si>
    <t>A200201 MZOS- Plaće SŠ</t>
  </si>
  <si>
    <t>A100218 Financiranje deficitarnih zanimanja</t>
  </si>
  <si>
    <t>K100031 Dogradnja Medicinske škole Karlovac</t>
  </si>
  <si>
    <t>izvor: 08 Namjenski primici od zaduživanja</t>
  </si>
  <si>
    <t>5443 Otplata glavnice primljenih kredita od tuzemnih kreditnih institucija izvan javnog sektora</t>
  </si>
  <si>
    <t>3423 Kamate za primljene kredite i zajmove od kreditnih i ostalih financijskih institucija izvan javnog sektora</t>
  </si>
  <si>
    <t>3691 Tekući prijenosi između proračunskih korisnika istog proračuna</t>
  </si>
  <si>
    <t>A100215A Obilježavanje lika i djela Nikole Tesle</t>
  </si>
  <si>
    <t>A100166A Prihod od financijske imovine - korisnici</t>
  </si>
  <si>
    <t>4211 Stambeni objekti</t>
  </si>
  <si>
    <t>A100209 Centar kompetencija (ORUŽANA)</t>
  </si>
  <si>
    <t>180 Centar kompetentnosti</t>
  </si>
  <si>
    <t>K100023 Mreža kom5tentnosti</t>
  </si>
  <si>
    <t>K100028 RCK RECEPT</t>
  </si>
  <si>
    <t>A100160A Javne potrebe iznad standarda - projekti</t>
  </si>
  <si>
    <t>K100029 RCK PANONIKA</t>
  </si>
  <si>
    <t>A100208 KARADAR</t>
  </si>
  <si>
    <t>K100024 RCK STRUKA</t>
  </si>
  <si>
    <t>K100025 RCK KARIJERA</t>
  </si>
  <si>
    <t>K100026 RCK STRUKA I TI</t>
  </si>
  <si>
    <t>3693 Tekući prijenosi između proračunskih korisnika istog proračuna temeljem prijenosa EU sredstava</t>
  </si>
  <si>
    <t>3813 Tekuće donacije iz EU sredstava</t>
  </si>
  <si>
    <t>K100027 RCK KARIJERA I JA</t>
  </si>
  <si>
    <t>K100015B Energetska obnova SŠ</t>
  </si>
  <si>
    <t>A100039 Prehrana i smještaj - učenički domovi</t>
  </si>
  <si>
    <t>T1000108 Glazbena škola Karlovac FSEU.JID.MZO.OB.13 I MZO.OB.86</t>
  </si>
  <si>
    <t>T1000109 OŠ Josipdol - PŠ Siniša i Zrinko Rendulić FSEU.JID.MZO.OB.24</t>
  </si>
  <si>
    <t>T1000110 Učenički dom Duga Resa - FSEU.JID.MZO.OB.25 i MZO.OB.87</t>
  </si>
  <si>
    <t>T1000111 Cjelovita obnova zgrade Medicinske škole Karlovac- FSEU.2022.MZO.082</t>
  </si>
  <si>
    <t>T1000113 Trgovačko ugostiteljska škola Karlovac - FSEU</t>
  </si>
  <si>
    <t>126 Stipendiranje učenika i studenata na području KŽ</t>
  </si>
  <si>
    <t>A100045 Stipendije učenika i studenata na području KŽ</t>
  </si>
  <si>
    <t>A100043 Sufinanciranje prijevoza učenika SŠ</t>
  </si>
  <si>
    <t>A100044 Županijski savjet mladih</t>
  </si>
  <si>
    <t>A100148 Županijske potrebe OŠ - ostali korisnici</t>
  </si>
  <si>
    <t>A100149 Županijske potrebe u SŠ - ostali korisnici</t>
  </si>
  <si>
    <t>A100150 Unapređenje školstva - ostali korisnici</t>
  </si>
  <si>
    <t>Funk. kl.: 0942 Drugi stupanj visoke naobrazbe</t>
  </si>
  <si>
    <t>A100157 Sufinanciranje prijevoza Centra za odgoj i obrazovanje</t>
  </si>
  <si>
    <t>izvor: 05-3 Pomoći iz Fonda solidarnosti - potres</t>
  </si>
  <si>
    <t>T100055 Tekući projekt: Program za mlade Karlovačke županije</t>
  </si>
  <si>
    <t>Funk. kl.: 0860 Rashodi za rekreaciju, kulturu i religiju koji nisu drugdje svrstani</t>
  </si>
  <si>
    <t>T100079 Dani školskog meda</t>
  </si>
  <si>
    <t>173 "Renew heat" - energetska učinkovitost u školama</t>
  </si>
  <si>
    <t>K100013A "Wood Key" - energetska učinkovitost u školama</t>
  </si>
  <si>
    <t>127 Program javnih potreba u društvenim djelatnostima</t>
  </si>
  <si>
    <t>A100072 Religija</t>
  </si>
  <si>
    <t>A100073 Kultura</t>
  </si>
  <si>
    <t>A100073D Kultura in Medias Res</t>
  </si>
  <si>
    <t>128 Djelatnost športskih udruga, tehničke kulture i manifestacije</t>
  </si>
  <si>
    <t>A100074 Šport</t>
  </si>
  <si>
    <t>Funk. kl.: 0810 Službe rekreacije i sporta</t>
  </si>
  <si>
    <t>A100075 Tehnička kultura</t>
  </si>
  <si>
    <t>129 Zakonski standardi u zdravstvu</t>
  </si>
  <si>
    <t>K100005 Uređenje i dogradnja prostora i nabavka opreme i održavanje</t>
  </si>
  <si>
    <t>Funk. kl.: 0712 Ostali medicinski proizvodi</t>
  </si>
  <si>
    <t>131 Ulaganje u zdravstvo iznad standarda</t>
  </si>
  <si>
    <t>A100050 Sufinanciranje ulaganja u zdravstvene ustanove</t>
  </si>
  <si>
    <t>Funk. kl.: 0760 Poslovi i usluge zdravstva koji nisu drugdje svrstani</t>
  </si>
  <si>
    <t>149 Financiranje redovne djelatnosti iz HZZO-a</t>
  </si>
  <si>
    <t>A100140 Financiranje redovne djelatnosti iz HZZO-a</t>
  </si>
  <si>
    <t>izvor: 433 PRIHODI ZA POSEBNE NAMJENE - HZZO</t>
  </si>
  <si>
    <t>150 Prihodi za posebne namjene korisnika</t>
  </si>
  <si>
    <t>A100141 Prihodi za posebne namjene korisnika</t>
  </si>
  <si>
    <t>Funk. kl.: 0731 Usluge općih bolnica</t>
  </si>
  <si>
    <t>3834 Ugovorene kazne i ostale naknade šteta</t>
  </si>
  <si>
    <t>151 Prihodi od nefinancijske imovine i nadoknade štete s osnova osiguranja</t>
  </si>
  <si>
    <t>A100142 Prihodi od nefinancijske imovine i nadoknade štete s osnova osiguranja</t>
  </si>
  <si>
    <t>152 Donacije</t>
  </si>
  <si>
    <t>A100143 Donacije</t>
  </si>
  <si>
    <t>154 Pomoć iz JLS</t>
  </si>
  <si>
    <t>A100145 Pomoći iz JLS</t>
  </si>
  <si>
    <t>168 Prijenos sredstava iz nenadležnih proračuna</t>
  </si>
  <si>
    <t>A100162B Prijenos sredstava iz nenadležnih proračuna</t>
  </si>
  <si>
    <t>A100183 Županijske javne potrebe u zdravstvu</t>
  </si>
  <si>
    <t>161 Stručno osposobljavanje bez zasnivanja radnog odnosa - korisnici</t>
  </si>
  <si>
    <t>A100164B Stručno osposobljavanje bez zasnivanja radnog odnosa - korisnici</t>
  </si>
  <si>
    <t>Funk. kl.: 0732 Usluge specijalističkih bolnica</t>
  </si>
  <si>
    <t>Funk. kl.: 0721 Opće medicinske usluge</t>
  </si>
  <si>
    <t>156 Pomoći - FOND EU KORISNICI</t>
  </si>
  <si>
    <t>A100147 Pomoći - FOND EU KORISNICI</t>
  </si>
  <si>
    <t>A100212B Mjera HZZ - pripravništvo</t>
  </si>
  <si>
    <t>A100126 Uređenje prostora te rad i djelovanje posudionice ortopedskih pomagala</t>
  </si>
  <si>
    <t>T1000100 Specijalističko usavršavanje</t>
  </si>
  <si>
    <t>3833 Naknade šteta zaposlenicima</t>
  </si>
  <si>
    <t>Funk. kl.: 0740 SluŽbe javnog zdravstva</t>
  </si>
  <si>
    <t>51 Izdaci za dane zajmove</t>
  </si>
  <si>
    <t>5181 Izdaci za depozite u kreditnim i ostalim financ. institucijama - tuzemni</t>
  </si>
  <si>
    <t>163 Prihodi od financijske imovine</t>
  </si>
  <si>
    <t>A100166B Prihod od financijske imovine - korisnici</t>
  </si>
  <si>
    <t>A100139 Sufinanciranje rada sa djecom s motoričkim i jezično govornim teškoćama</t>
  </si>
  <si>
    <t>Funk. kl.: 0722 Specijalističke medicinske usluge</t>
  </si>
  <si>
    <t>167 VIŠAK SREDSTAVA IZ PRETHODNIH GODINA</t>
  </si>
  <si>
    <t>A100179 VIŠAK SREDSTAVA IZ PRETHODNIH GODINA</t>
  </si>
  <si>
    <t>160 Ostali rashodi u zdravstvu</t>
  </si>
  <si>
    <t>A100051 Mjere zdravstvene zaštite i čovjekova okoliša</t>
  </si>
  <si>
    <t>A100052 Pregled umrlih izvan zdravstvenih ustanova</t>
  </si>
  <si>
    <t>A100120 Služba za prevenciju i suzbijanje ovisnosti</t>
  </si>
  <si>
    <t>Funk. kl.: 0733 Usluge medicinskih centara i centara za majčinstvo</t>
  </si>
  <si>
    <t>K100033 Centar zdravlja Draganić</t>
  </si>
  <si>
    <t>K100034 Braniteljski centar</t>
  </si>
  <si>
    <t>T1000106 Obnova infrastrukture u području zdravstva oštećene potresom</t>
  </si>
  <si>
    <t>171 Uspostava registra korisnika palijativne skrbi</t>
  </si>
  <si>
    <t>T100056 Uspostava registra korisnika palijativne skrbi</t>
  </si>
  <si>
    <t>132 Zakonski standardi Centara za socijalnu skrb</t>
  </si>
  <si>
    <t>A100054 Materijalni i financijski rashodi Centara</t>
  </si>
  <si>
    <t>Funk. kl.: 1090 Aktivnosti socijalne zaštite koje nisu drugdje svrstane</t>
  </si>
  <si>
    <t>134 Zakonski standardi Doma za stare i nemoćne</t>
  </si>
  <si>
    <t>A100056 Materijalni i financijski rashodi Doma</t>
  </si>
  <si>
    <t>Funk. kl.: 1020 Starost</t>
  </si>
  <si>
    <t>A100057 Hitne intervencije Doma za stare i nemoćne</t>
  </si>
  <si>
    <t>K100007 Kapitalni projekti: Uređenje i dogradnja prostora i nabavka opreme</t>
  </si>
  <si>
    <t>139 Dom za stare i nemoćne iznad standarda</t>
  </si>
  <si>
    <t>A100076 Materijalni i financijski rashodi Doma</t>
  </si>
  <si>
    <t>A100077 Ostali rashodi Doma</t>
  </si>
  <si>
    <t>A100179A VIŠAK SREDSTAVA IZ PRETHODNIH GODINA</t>
  </si>
  <si>
    <t>A100180 Pomoć u kući</t>
  </si>
  <si>
    <t>A100182 Kapitalne donacije</t>
  </si>
  <si>
    <t>A100184 Županijske javne potrebe u socijalnoj skrbi</t>
  </si>
  <si>
    <t>K100032 Projektna dokumentacija - "Dom za starije i nemoćne Slunj"</t>
  </si>
  <si>
    <t>137 Socijalna skrb iznad standarda</t>
  </si>
  <si>
    <t>A100061 Ostali rashodi u socijalnoj skrbi</t>
  </si>
  <si>
    <t>A100122 Poboljšanje demografskog stanja u KŽ</t>
  </si>
  <si>
    <t>Funk. kl.: 1040 Obitelj i djeca</t>
  </si>
  <si>
    <t>A100154 Skrb za starije i nemoćne</t>
  </si>
  <si>
    <t>A100155 Provedba aktivnosti socijalnog plana</t>
  </si>
  <si>
    <t>A100222 Toškovi ukopa i ostale pomoći Hrvatskim braniteljima</t>
  </si>
  <si>
    <t>K100035 Centar za starije osobe Duga Resa</t>
  </si>
  <si>
    <t>T1000102 Treća dob</t>
  </si>
  <si>
    <t>138 Humanitarna skrb i drugi interesi građana</t>
  </si>
  <si>
    <t>A100062 Skrb o socijalno ugroženim osobama</t>
  </si>
  <si>
    <t>A100064 Pomoć socijalno ugroženim osobama</t>
  </si>
  <si>
    <t>A100156 Sufinanciranje rada i djelovanja Društva cvenog križa KŽ</t>
  </si>
  <si>
    <t>A100168 Potpore udrugama</t>
  </si>
  <si>
    <t>T100099 Demografija - stambeno zbrinjavanje</t>
  </si>
  <si>
    <t>179 Poslovi državne uprave</t>
  </si>
  <si>
    <t>A100221 Redovna djelatnost odjela</t>
  </si>
  <si>
    <t>IZVRŠENJE
2022.</t>
  </si>
  <si>
    <t xml:space="preserve">Plan 
2023. </t>
  </si>
  <si>
    <t>III REBALANS 
2023.</t>
  </si>
  <si>
    <t>IZVRŠENJE
2023.</t>
  </si>
  <si>
    <t>IND.
(5/2)</t>
  </si>
  <si>
    <t>IND.
(5/4)</t>
  </si>
  <si>
    <t>RAZDJEL: 005 - UPRAVNI ODJEL ZA FINANCIJE</t>
  </si>
  <si>
    <t>GLAVA: 005-001 Odjeli Županije</t>
  </si>
  <si>
    <t>GLAVA: 005-002 Otplata kredita</t>
  </si>
  <si>
    <t>RAZDJEL: 007 - UPRAVNI ODJEL ZA OPĆU UPRAVU</t>
  </si>
  <si>
    <t>GLAVA: 007-001 Poslovi državne uprave</t>
  </si>
  <si>
    <t>GLAVA: 001-001 Opremanje i održavanje za potrebe odjela i službi</t>
  </si>
  <si>
    <t>GLAVA: 001-002 Županijska skupština</t>
  </si>
  <si>
    <t>GLAVA: 001-003 Županijsko vijeće srpske nacionalne manjine</t>
  </si>
  <si>
    <t>GLAVA: 001-004 Županijsko vijeće bošnjačke nacionalne manjine</t>
  </si>
  <si>
    <t>GLAVA: 001-005 Zaštita imovine i osoba</t>
  </si>
  <si>
    <t>GLAVA: 001-006 Europski poslovi i regionalna suradnja</t>
  </si>
  <si>
    <t>RAZDJEL: 001 - UPRAVNI ODJEL ŽUPANA</t>
  </si>
  <si>
    <t>RAZDJEL: 002 - UPRAVNI ODJEL ZA GOSPODARSTVO</t>
  </si>
  <si>
    <t>GLAVA: 002-001 Gospodarstvo i energetika</t>
  </si>
  <si>
    <t>GLAVA: 002-002 Komunalni poslovi</t>
  </si>
  <si>
    <t>GLAVA: 002-003 Poljoprivreda</t>
  </si>
  <si>
    <t>GLAVA: 002-004 Lovstvo</t>
  </si>
  <si>
    <t>GLAVA: 002-005 Turizam</t>
  </si>
  <si>
    <t>GLAVA: 002-006 JU Regionalna razvojna agencija Karlovačke županije</t>
  </si>
  <si>
    <t>GLAVA: 002-007 Ustanova Nikola Tesla Experience Center Karlovac</t>
  </si>
  <si>
    <t>RAZDJEL: 006 - UPRAVNI ODJEL ZA GRADITELJSTVO I OKOLIŠ</t>
  </si>
  <si>
    <t>GLAVA: 006-001 Prostorno uređenje</t>
  </si>
  <si>
    <t>GLAVA: 006-002 Zaštita okoliša</t>
  </si>
  <si>
    <t>GLAVA: 006-003 Zavod za prostorno uređenje Karlovačke županije</t>
  </si>
  <si>
    <t>GLAVA: 006-004 Javna ustanova za upravljanje zaštićenim prirodnim vrijednostima</t>
  </si>
  <si>
    <t>GLAVA: 003-010 OŠ VLADIMIR NAZOR</t>
  </si>
  <si>
    <t>GLAVA: 003-011 OŠ IVAN GORAN KOVAČIĆ</t>
  </si>
  <si>
    <t>GLAVA: 003-012 PRVA OŠ OGULIN</t>
  </si>
  <si>
    <t>GLAVA: 003-013 OŠ IVANA BRLIĆ MAŽURANIĆ</t>
  </si>
  <si>
    <t>GLAVA: 003-014 OŠ SLAVA RAŠKAJ</t>
  </si>
  <si>
    <t>GLAVA: 003-015 OŠ SLUNJ</t>
  </si>
  <si>
    <t>GLAVA: 003-016 OŠ VOJNIĆ</t>
  </si>
  <si>
    <t>GLAVA: 003-017 OŠ LASINJA</t>
  </si>
  <si>
    <t>GLAVA: 003-018 OŠ BARILOVIĆ</t>
  </si>
  <si>
    <t>GLAVA: 003-019 OŠ CETINGRAD</t>
  </si>
  <si>
    <t>GLAVA: 003-020 OŠ DRAGANIĆI</t>
  </si>
  <si>
    <t>GLAVA: 003-021 OŠ GENERALSKI STOL</t>
  </si>
  <si>
    <t>GLAVA: 003-022 OŠ KRNJAK</t>
  </si>
  <si>
    <t>GLAVA: 003-023 OŠ NETRETIĆ</t>
  </si>
  <si>
    <t>GLAVA: 003-024 OŠ JOSIPDOL</t>
  </si>
  <si>
    <t>GLAVA: 003-025 OŠ PLAŠKI</t>
  </si>
  <si>
    <t>GLAVA: 003-026 OŠ RAKOVICA</t>
  </si>
  <si>
    <t>GLAVA: 003-027 OŠ ŽAKANJE</t>
  </si>
  <si>
    <t>GLAVA: 003-028 GIMNAZIJA KARLOVAC</t>
  </si>
  <si>
    <t>GLAVA: 003-029 MEDICINSKA ŠKOLA KARLOVAC</t>
  </si>
  <si>
    <t>GLAVA: 003-030 GLAZBENA ŠKOLA KARLOVAC</t>
  </si>
  <si>
    <t>GLAVA: 003-031 EKONOMSKO -TURISTIČKA ŠKOLA KARLOVAC</t>
  </si>
  <si>
    <t>GLAVA: 003-032 TRGOVAČKA-UGOSTILJSKA ŠKOLA KARLOVAC</t>
  </si>
  <si>
    <t>GLAVA: 003-033 PRIRODOSLOVNA ŠKOLA</t>
  </si>
  <si>
    <t>GLAVA: 003-034 MIOŠ KARLOVAC</t>
  </si>
  <si>
    <t>GLAVA: 003-035 TEHNIČKA ŠKOLA KARLOVAC</t>
  </si>
  <si>
    <t>GLAVA: 003-036 ŠUMARSKA I DRVODJELJSKA ŠKOLA KARLOVAC</t>
  </si>
  <si>
    <t>GLAVA: 003-037 GIMNAZIJA I STRUKOVNA ŠKOLA BERNARDINA FRANKOPANA OGULIN</t>
  </si>
  <si>
    <t>GLAVA: 003-038 OBRTNIČKA I TEHNIČKA ŠKOLA OGULIN</t>
  </si>
  <si>
    <t>GLAVA: 003-039 SREDNJA ŠKOLA DUGA RESA</t>
  </si>
  <si>
    <t>GLAVA: 003-040 SREDNJA ŠKOLA SLUNJ</t>
  </si>
  <si>
    <t>GLAVA: 003-041 UČENIČKI DOM KARLOVAC</t>
  </si>
  <si>
    <t>GLAVA: 003-042 UČENIČKI DOM OGULIN</t>
  </si>
  <si>
    <t>GLAVA: 003-043 UČENIČKI DOM DUGA RESA</t>
  </si>
  <si>
    <t>GLAVA: 003-044 OSTALI KORISNICI U OŠ I SŠ</t>
  </si>
  <si>
    <t>GLAVA: 003-045 KULTURA, TEHNIČKA KULTURA I SPORT</t>
  </si>
  <si>
    <t>GLAVA: 004-010 OPĆA BOLNICA KARLOVAC</t>
  </si>
  <si>
    <t>GLAVA: 004-011 OPĆA BOLNICA I BOLNICA BRANITELJA DOMOVINSKOG RATA OGULIN</t>
  </si>
  <si>
    <t>GLAVA: 004-012 SPEC. BOLNICA ZA PRODUŽENO LIJEČENJE DUGA RESA</t>
  </si>
  <si>
    <t>GLAVA: 004-013 DOM ZDRAVLJA KARLOVAC</t>
  </si>
  <si>
    <t>GLAVA: 004-014 DOM ZDRAVLJA OGULIN</t>
  </si>
  <si>
    <t>GLAVA: 004-015 DOM ZDRAVLJA SLUNJ</t>
  </si>
  <si>
    <t>GLAVA: 004-016 DOM ZDRAVLJA DUGA RESA</t>
  </si>
  <si>
    <t>GLAVA: 004-017 DOM ZDRAVLJA OZALJ</t>
  </si>
  <si>
    <t>GLAVA: 004-018 DOM ZDRAVLJA VOJNIĆ</t>
  </si>
  <si>
    <t>GLAVA: 004-019 ZAVOD ZA JAVNO ZDRAVSTVO KARLOVAČKE ŽUPANIJE</t>
  </si>
  <si>
    <t>GLAVA: 004-020 ZAVOD ZA HITNU MEDICINU KARLOVAČKE ŽUPANIJE</t>
  </si>
  <si>
    <t>GLAVA: 004-021 POLIKLINIKA ZA REHABILITACIJU SLUŠANJA I GOVORA SUVAG KARLOVAC</t>
  </si>
  <si>
    <t>GLAVA: 004-022 USTANOVA ZA ZDRAVSTVENU NJEGU U KUĆI KARLOVAC</t>
  </si>
  <si>
    <t>GLAVA: 004-023 OSTALI RASHODI U ZDRAVSTVU</t>
  </si>
  <si>
    <t>GLAVA: 004-024 CENTAR ZA SOCIJALNU SKRB KARLOVAC</t>
  </si>
  <si>
    <t>GLAVA: 004-025 CENTAR ZA SOCIJALNU SKRB OGULIN</t>
  </si>
  <si>
    <t>GLAVA: 004-026 CENTAR ZA SOCIJALNU SKRB DUGA RESA</t>
  </si>
  <si>
    <t>GLAVA: 004-027 CENTAR ZA SOCIJALNU SKRB SLUNJ</t>
  </si>
  <si>
    <t>GLAVA: 004-029 DOM ZA STARIJE I NEMOĆNE OSOBE "SVETI ANTUN"</t>
  </si>
  <si>
    <t>GLAVA: 004-030 Ostali korisnici u socijalnoj skrbi</t>
  </si>
  <si>
    <t>RAZDJEL: 004 - UPRAVNI ODJEL ZA HRVATSKE BRANITELJE I ZDRAVSTVO</t>
  </si>
  <si>
    <t>RAZDJEL: 003 - UPRAVNI ODJEL ZA ŠKOLSTVO</t>
  </si>
  <si>
    <t>II. POSEBNI DIO</t>
  </si>
  <si>
    <t>IZVJEŠTAJ PO ORGANIZACIJSKOJ KLASIFIKACIJI</t>
  </si>
  <si>
    <t>UKUPNO IZDACI</t>
  </si>
  <si>
    <t>UKUPNO PRIMICI</t>
  </si>
  <si>
    <t>IZVJEŠTAJ RAČUNA FINANCIRANJA PREMA IZVORIMA FINANCIRANJA</t>
  </si>
  <si>
    <t>547 Otplata glavnice primljenih zajmova od drugih razina vlasti</t>
  </si>
  <si>
    <t>544 Otplata glavnice primljenih kredita i zajmova od kreditnih i ostalih financijskih institucija izvan javnog sektora</t>
  </si>
  <si>
    <t>518 Izdaci za depozite i jamčevne pologe</t>
  </si>
  <si>
    <t>SVEUKUPNO IZDACI</t>
  </si>
  <si>
    <t>847 Primljeni zajmovi od drugih razina vlasti</t>
  </si>
  <si>
    <t>8443 Primljeni krediti od tuzemnih kreditnih institucija izvan javnog sektora</t>
  </si>
  <si>
    <t>844 Primljeni krediti i zajmovi od kreditnih i ostalih financijskih institucija izvan javnog sektora</t>
  </si>
  <si>
    <t>84 Primici od zaduživanja</t>
  </si>
  <si>
    <t>8321 Dionice i udjeli u glavnici trgovačkih društava u javnom sektoru</t>
  </si>
  <si>
    <t>832 Primici od prodaje dionica i udjela u glavnici trgovačkih društava u javnom sektoru</t>
  </si>
  <si>
    <t>83 Primici od prodaje dionica i udjela u glavnici</t>
  </si>
  <si>
    <t>8181 Primici od povrata depozita od kreditnih i ostalih financijskih institucija - tuzemni</t>
  </si>
  <si>
    <t>818 Primici od povrata depozita i jamčevnih pologa</t>
  </si>
  <si>
    <t>8164 Povrat zajmova danih tuzemnim obrtnicima</t>
  </si>
  <si>
    <t>816 Primici (povrati) glavnice zajmova danih trgovačkim društvima i obrtnicima izvan javnog sektora</t>
  </si>
  <si>
    <t>8153 Povrat zajmova danih tuzemnim kreditnim institucijama izvan javnog sektora</t>
  </si>
  <si>
    <t>815 Primici (povrati) glavnice zajmova kreditnim i ostalim financijskim institucijama izvan javnog sektora</t>
  </si>
  <si>
    <t>81 Primljene otplate (povrati) glavnice danih zajmova</t>
  </si>
  <si>
    <t>8 Primici od financijske imovine i zaduživanja</t>
  </si>
  <si>
    <t>SVEUKUPNO PRIMICI</t>
  </si>
  <si>
    <t>I. OPĆI DIO</t>
  </si>
  <si>
    <t xml:space="preserve"> RAČUN FINANCIRANJA</t>
  </si>
  <si>
    <t xml:space="preserve">IZVJEŠTAJ RAČUNA FINANCIRANJA PREMA EKONOMSKOJ KLASIFIKACIJI </t>
  </si>
  <si>
    <t>109 Aktivnosti socijalne zaštite koje nisu drugdje svrstane</t>
  </si>
  <si>
    <t>104 Obitelj i djeca</t>
  </si>
  <si>
    <t>102 Starost</t>
  </si>
  <si>
    <t>10 SOCIJALNA ZAŠTITA</t>
  </si>
  <si>
    <t>096 Dodatne usluge u obrazovanju</t>
  </si>
  <si>
    <t>094 Visoka naobrazba</t>
  </si>
  <si>
    <t>092 Srednjoškolsko obrazovanje</t>
  </si>
  <si>
    <t>091 Predškolsko i osnovno obrazovanje</t>
  </si>
  <si>
    <t>09 OBRAZOVANJE</t>
  </si>
  <si>
    <t>086 Rashodi za rekreaciju, kulturu i religiju koji nisu drugdje svrstani</t>
  </si>
  <si>
    <t>084 Religijske i druge službe zajednice</t>
  </si>
  <si>
    <t>082 Službe kulture</t>
  </si>
  <si>
    <t>081 Službe rekreacije i sporta</t>
  </si>
  <si>
    <t>08 REKREACIJA, KULTURA, RELIGIJA</t>
  </si>
  <si>
    <t>076 Poslovi i usluge zdravstva koji nisu drugdje svrstani</t>
  </si>
  <si>
    <t>074 SluŽbe javnog zdravstva</t>
  </si>
  <si>
    <t>073 Bolničke sluŽbe</t>
  </si>
  <si>
    <t>072 SluŽbe za vanjske pacijente</t>
  </si>
  <si>
    <t>071 Medicinski proizvodi, pribor i oprema</t>
  </si>
  <si>
    <t>07 ZDRAVSTVO</t>
  </si>
  <si>
    <t>062 Razvoj zajednice</t>
  </si>
  <si>
    <t>06 USLUGE UNAPREĐENJA STANOVANJA I ZAJEDNICE</t>
  </si>
  <si>
    <t>055 IstraŽivanje i razvoj: Zaštita okoliša</t>
  </si>
  <si>
    <t>054 Zaˇtita bioraznolikosti i krajolika</t>
  </si>
  <si>
    <t>051 Gospodarenje otpadom</t>
  </si>
  <si>
    <t>05 ZAŠTITA OKOLIŠA</t>
  </si>
  <si>
    <t>049 Ekonomski poslovi koji nisu drugdje svrstani</t>
  </si>
  <si>
    <t>048 Istraživanje i razvoj: Ekonomski poslovi</t>
  </si>
  <si>
    <t>047 Ostale industrije</t>
  </si>
  <si>
    <t>045 Promet</t>
  </si>
  <si>
    <t>044 Rudarstvo, proizvodnja i graševinarstvo</t>
  </si>
  <si>
    <t>042 Poljoprivreda, šumarstvo, ribarstvo i lov</t>
  </si>
  <si>
    <t>041 Opći ekonomski, trgovački i poslovi vezani uz rad</t>
  </si>
  <si>
    <t>04 EKONOMSKI POSLOVI</t>
  </si>
  <si>
    <t>036 Rashodi za javni red i sigurnost koji nisu drugdje svrstani</t>
  </si>
  <si>
    <t>032 Usluge protupožarne zaštite</t>
  </si>
  <si>
    <t>03 JAVNI RED I SIGURNOST</t>
  </si>
  <si>
    <t>018 Prijenosi općeg karaktera izmešu različitih državnih razina</t>
  </si>
  <si>
    <t>017 Transakcije vezane za javni dug</t>
  </si>
  <si>
    <t>016 Opće javne usluge koje nisu drugdje svrstane</t>
  </si>
  <si>
    <t>013 Opće usluge</t>
  </si>
  <si>
    <t>011 Izvršna i zakonodavna tijela, financijski i fiskalni poslovi, vanjski poslovi</t>
  </si>
  <si>
    <t>01 OPĆE JAVNE USLUGE</t>
  </si>
  <si>
    <t>SVEUKUPNO RASHODI I IZDACI</t>
  </si>
  <si>
    <t>IZVJEŠTAJ O RASHODIMA PREMA FUNKCIJSKOJ KLASIFIKACIJI</t>
  </si>
  <si>
    <t>SVEUKUPNO PRIHODI, PRIMICI I NEUTROŠENA SREDSTVA</t>
  </si>
  <si>
    <t>IZVJEŠTAJ O PRIHODIMA I RASHODIMA PREMA IZVORIMA FINANCIRANJA</t>
  </si>
  <si>
    <t>B. RAČUN FINANCIRANJA</t>
  </si>
  <si>
    <t>SVEUKUPNO RASHODI</t>
  </si>
  <si>
    <t>454 Dodatna ulaganja za ostalu nefinancijsku imovinu</t>
  </si>
  <si>
    <t>452 Dodatna ulaganja na postrojenjima i opremi</t>
  </si>
  <si>
    <t>451 Dodatna ulaganja na građevinskim objektima</t>
  </si>
  <si>
    <t>426 Nematerijalna proizvedena imovina</t>
  </si>
  <si>
    <t>425 Višegodišnji nasadi i osnovno stado</t>
  </si>
  <si>
    <t>424 Knjige, umjetnička djela i ostale izložbene vrijednosti</t>
  </si>
  <si>
    <t>423 Prijevozna sredstva</t>
  </si>
  <si>
    <t>422 Postrojenja i oprema</t>
  </si>
  <si>
    <t>421 Građevinski objekti</t>
  </si>
  <si>
    <t>412 Nematerijalna imovina</t>
  </si>
  <si>
    <t>411 Materijalna imovina - prirodna bogatstva</t>
  </si>
  <si>
    <t>386 Kapitalne pomoći</t>
  </si>
  <si>
    <t>383 Kazne, penali i naknade štete</t>
  </si>
  <si>
    <t>382 Kapitalne donacije</t>
  </si>
  <si>
    <t>381 Tekuće donacije</t>
  </si>
  <si>
    <t>372 Ostale naknade građanima i kućanstvima iz proračuna</t>
  </si>
  <si>
    <t>371 Naknade građanima i kućanstvima na temelju osiguranja</t>
  </si>
  <si>
    <t>369 Prijenosi između proračunskih korisnika istog proračuna</t>
  </si>
  <si>
    <t>368 POMOĆI TEMELJEM PRIJENOSA EU SREDSTAVA</t>
  </si>
  <si>
    <t>366 pomoći proračunskim korisnicima DRUGIH PRORAČUNA</t>
  </si>
  <si>
    <t>363 Pomoći unutar općeg proračuna</t>
  </si>
  <si>
    <t>353 Subvencije trgovačkim društvima, zadrugama, poljoprivrednicima i obrtnicima iz EU sredstava</t>
  </si>
  <si>
    <t>352 Subvencije trgovačkim društvima, zadrugana, poljoprivrednicima i obrtnicima izvan javnog sektora</t>
  </si>
  <si>
    <t>351 Subvencije trgovačkim društvima u javnom sektoru</t>
  </si>
  <si>
    <t>343 Ostali financijski rashodi</t>
  </si>
  <si>
    <t>342 Kamate za primljene kredite i zajmove</t>
  </si>
  <si>
    <t>329 Ostali nespomenuti rashodi poslovanja</t>
  </si>
  <si>
    <t>324 Naknade troškova osobama izvan radnog odnosa</t>
  </si>
  <si>
    <t>323 Rashodi za usluge</t>
  </si>
  <si>
    <t>322 Rashodi za materijal i energiju</t>
  </si>
  <si>
    <t>321 Naknade troškova zaposlenima</t>
  </si>
  <si>
    <t>313 Doprinosi na plaće</t>
  </si>
  <si>
    <t>312 Ostali rashodi za zaposlene</t>
  </si>
  <si>
    <t>311 Plaće (Bruto)</t>
  </si>
  <si>
    <t>SVEUKUPNO PRIHODI</t>
  </si>
  <si>
    <t>7241 Knjige</t>
  </si>
  <si>
    <t>724 Prihodi od prodaje knjiga, umjetničkih djela i ostalih izložbenih vrijednosti</t>
  </si>
  <si>
    <t>7231 Prijevozna sredstva u cestovnom prometu</t>
  </si>
  <si>
    <t>723 Prihodi od prodaje prijevoznih sredstava</t>
  </si>
  <si>
    <t>7227 Uređaji, strojevi i oprema za ostale namjene</t>
  </si>
  <si>
    <t>7224 Medicinska i laboratorijska oprema</t>
  </si>
  <si>
    <t>722 Prihodi od prodaje postrojenja i opreme</t>
  </si>
  <si>
    <t>7212 Poslovni objekti</t>
  </si>
  <si>
    <t>7211 Stambeni objekti</t>
  </si>
  <si>
    <t>721 Prihodi od prodaje građevinskih objekata</t>
  </si>
  <si>
    <t>72 Prihodi od prodaje proizvedene dugotrajne imovine</t>
  </si>
  <si>
    <t>7111 Zemljište</t>
  </si>
  <si>
    <t>711 Prihodi od prodaje materijalne imovine - prirodnih bogatstava</t>
  </si>
  <si>
    <t>71 Prihodi od prodaje neproizvedene dugotrajne imovine</t>
  </si>
  <si>
    <t>7 Prihodi od prodaje nefinancijske imovine</t>
  </si>
  <si>
    <t>6831 Ostali prihodi</t>
  </si>
  <si>
    <t>683 Ostali prihodi</t>
  </si>
  <si>
    <t>68 Kazne, upravne mjere i ostali prihodi</t>
  </si>
  <si>
    <t>6731 Prihodi od HZZO-a na temelju ugovornih obveza</t>
  </si>
  <si>
    <t>673 Prihodi od HZZO-a na temelju ugovornih obveza</t>
  </si>
  <si>
    <t>67 Prihodi iz nadležnog proračuna i od HZZO-a temeljem ugovornih obveza</t>
  </si>
  <si>
    <t>6632 Kapitalne donacije</t>
  </si>
  <si>
    <t>6631 Tekuće donacije</t>
  </si>
  <si>
    <t>663 Donacije od pravnih i fizičkih osoba izvan općeg proračuna i povrat donacija po protestiranim jamstvima</t>
  </si>
  <si>
    <t>6615 Prihodi od pruženih usluga</t>
  </si>
  <si>
    <t>6614 Prihodi od prodaje proizvoda i robe</t>
  </si>
  <si>
    <t>661 Prihodi od prodaje proizvoda i robe te pruženih usluga</t>
  </si>
  <si>
    <t>66 Prihodi od prodaje proizvoda i robe te pruženih usluga i prihodi od donacija te povrati po protestiranim jamstvima</t>
  </si>
  <si>
    <t>6526 Ostali nespomenuti prihodi</t>
  </si>
  <si>
    <t>652 Prihodi po posebnim propisima</t>
  </si>
  <si>
    <t>6513 Ostale upravne pristojbe i naknade</t>
  </si>
  <si>
    <t>6512 Županijske, gradske i općinske pristojbe i naknade</t>
  </si>
  <si>
    <t>6511 Državne upravne i sudske pristojbe</t>
  </si>
  <si>
    <t>651 Upravne i administrativne pristojbe</t>
  </si>
  <si>
    <t>65 Prihodi od upravnih i administrativnih pristojbi, pristojbi po posebnim propisima i naknada</t>
  </si>
  <si>
    <t>6435 Prihodi od kamata na dane zajmove kreditnim i ostalim financijskim institucijama izvan javnog sektora</t>
  </si>
  <si>
    <t>643 Prihodi od kamata na dane zajmove</t>
  </si>
  <si>
    <t>6429 Ostali prihodi od nefinancijske imovine</t>
  </si>
  <si>
    <t>6423 Naknada za korištenje nefinancijske imovine</t>
  </si>
  <si>
    <t>6422 Prihodi od zakupa i iznajmljivanja imovine</t>
  </si>
  <si>
    <t>6421 Naknade za koncesije</t>
  </si>
  <si>
    <t>642 Prihodi od nefinancijske imovine</t>
  </si>
  <si>
    <t>6415 Prihodi od pozitivnih tečajnih razlika i razlika zbog primjene valutne klauzule</t>
  </si>
  <si>
    <t>6414 Prihodi od zateznih kamata</t>
  </si>
  <si>
    <t>6413 Kamate na oročena sredstva i depozite po viđenju</t>
  </si>
  <si>
    <t>641 Prihodi od financijske imovine</t>
  </si>
  <si>
    <t>64 Prihodi od imovine</t>
  </si>
  <si>
    <t>6393 Tekući prijenosi između proračunskih korisnika istog proračuna temeljem prijenosa EU sredstava</t>
  </si>
  <si>
    <t>6391 Tekući prijenosi između proračunskih korisnika istog proračuna</t>
  </si>
  <si>
    <t>639 Prijenosi između proračunskih korisnika istog proračuna</t>
  </si>
  <si>
    <t>6382 Kapitalne pomoći temeljem prijenosa EU sredstava</t>
  </si>
  <si>
    <t>6381 Tekuće pomoći iz državnog proračuna temeljem prijenosa EU sredstava</t>
  </si>
  <si>
    <t>638 Pomoći temeljem prijenosa EU sredstava</t>
  </si>
  <si>
    <t>6362 Kapitalne pomoći proračunskim korisnicima iz proračuna koji im nije nadležan</t>
  </si>
  <si>
    <t>6361 Tekuće pomoći proračunskim korisnicima iz proračuna koji im nije nadležan</t>
  </si>
  <si>
    <t>636 Pomoći proračunskim korisnicima iz proračuna koji im nije nadležan</t>
  </si>
  <si>
    <t>6352 Kapitalne pomoći izravnanja za decentralizirane funkcije</t>
  </si>
  <si>
    <t>6351 Tekuće pomoći izravnanja za decentralizirane funkcije</t>
  </si>
  <si>
    <t>635 Pomoći izravnanja za decentralizirane funkcije</t>
  </si>
  <si>
    <t>6341 Tekuće pomoći od izvanproračunskih korisnika</t>
  </si>
  <si>
    <t>634 Pomoći od izvanproračunskih korisnika</t>
  </si>
  <si>
    <t>6332 Kapitalne pomoći iz proračuna i izvanproračunskim korisnicima</t>
  </si>
  <si>
    <t>6331 Tekuće pomoći iz proračuna i izvanproračunskim korisnicima</t>
  </si>
  <si>
    <t>633 Pomoći iz proračuna i izvanproračunskim korisnicima</t>
  </si>
  <si>
    <t>6323 Tekuće pomoći od institucija i tijela EU</t>
  </si>
  <si>
    <t>6321 Tekuće pomoći od međunarodnih organizacija</t>
  </si>
  <si>
    <t>632 Pomoći od međunarodnih organizacija te institucija i tijela EU</t>
  </si>
  <si>
    <t>63 Pomoći iz inozemstva i od subjekata unutar općeg proračuna</t>
  </si>
  <si>
    <t>6147 Porez na dobitke od igara na sreću i ostali porezi od igara na sreću</t>
  </si>
  <si>
    <t>6145 Porezi na korištenje dobara ili izvođenje aktivnosti</t>
  </si>
  <si>
    <t>614 Porezi na robu i usluge</t>
  </si>
  <si>
    <t>6132 Porez na nasljedstava i darove</t>
  </si>
  <si>
    <t>613 Porezi na imovinu</t>
  </si>
  <si>
    <t>6117 Povrat poreza i prireza na dohodak po godišnjoj prijavi</t>
  </si>
  <si>
    <t>6116 Porez i prirez na dohodak utvrđen u postupku nadzora za prethodne godine</t>
  </si>
  <si>
    <t>6115 Porez i prirez na dohodak po godišnjoj prijavi</t>
  </si>
  <si>
    <t>6114 Porez i prirez na dohodak od kapitala</t>
  </si>
  <si>
    <t>6113 Porez i prirez na dohodak od imovine i imovinskih prava</t>
  </si>
  <si>
    <t>6112 Porez i prirez na dohodak od samostalnih djelatnosti</t>
  </si>
  <si>
    <t>6111 Porez i prirez na dohodak od nesamostalnog rada</t>
  </si>
  <si>
    <t>611 Porez i prirez na dohodak</t>
  </si>
  <si>
    <t>61 Prihodi od poreza</t>
  </si>
  <si>
    <t>6 Prihodi poslovanja</t>
  </si>
  <si>
    <t>A. RAČUN PRIHODA I RASHODA</t>
  </si>
  <si>
    <t>C. RASPOLOŽIVA SREDSTVA IZ PRETHODNIH GODINA</t>
  </si>
  <si>
    <t>9 Vlastiti izvori</t>
  </si>
  <si>
    <t>92 Rezultat poslovanja</t>
  </si>
  <si>
    <t>922 Višak/manjak prihoda</t>
  </si>
  <si>
    <t>UKUPNO PRORAČUN</t>
  </si>
  <si>
    <t>UKUPNO PRIHODI I PRIMICI</t>
  </si>
  <si>
    <t>UKUPNO RASHODI I IZDACI</t>
  </si>
  <si>
    <t>Neto zaduživanje/financiranje</t>
  </si>
  <si>
    <t>SAŽETAK  RAČUNA PRIHODA I RASHODA I  RAČUNA FINANCIRANJA</t>
  </si>
  <si>
    <t>SAŽETAK RAČUNA PRIHODA I RASHODA</t>
  </si>
  <si>
    <t>BROJČANA OZNAKA I NAZIV</t>
  </si>
  <si>
    <t>PRIHODI UKUPNO</t>
  </si>
  <si>
    <t>6 PRIHODI POSLOVANJA</t>
  </si>
  <si>
    <t>7 PRIHODI OD PRODAJE NEFINANCIJSKE IMOVINE</t>
  </si>
  <si>
    <t>RASHODI UKUPNO</t>
  </si>
  <si>
    <t>3 RASHODI  POSLOVANJA</t>
  </si>
  <si>
    <t>4 RASHODI ZA NABAVU NEFINANCIJSKE IMOVINE</t>
  </si>
  <si>
    <t>RAZLIKA - VIŠAK MANJAK</t>
  </si>
  <si>
    <t>SAŽETAK RAČUNA FINANCIRANJA</t>
  </si>
  <si>
    <t>8 PRIMICI OD FINANCIJSKE IMOVINE I ZADUŽIVANJA</t>
  </si>
  <si>
    <t>5 IZDACI ZA FINANCIJSKU IMOVINU I OTPLATE ZAJMOVA</t>
  </si>
  <si>
    <t>RAZLIKA PRIMITAKA I IZDATAKA</t>
  </si>
  <si>
    <t>PRENESENI VIŠAK/MANJAK IZ PRETHODNE GODINE</t>
  </si>
  <si>
    <t>IZVRŠENJE/
OSTVARENJE
2023.</t>
  </si>
  <si>
    <t>IZVRŠENJE/
OSTVARENJE
2022.</t>
  </si>
  <si>
    <t>OSTVARENJE/
IZVRŠENJE
2022.</t>
  </si>
  <si>
    <t>OSTVARENJE/
IZVRŠENJE
2023.</t>
  </si>
  <si>
    <t>OSTVARENJE
IZVRŠENJE/
2022.</t>
  </si>
  <si>
    <t>OSTVARENJE
IZVRŠENJE/
2023.</t>
  </si>
  <si>
    <t>IZVJEŠTAJ O IZVRŠENJU PRORAČUNA KARLOVAČKE ŽUPANIJE ZA 2023. GODINU</t>
  </si>
  <si>
    <t>922 Višak/manjak prihoda proračunskih korisnika u upravnom odjelu za graditeljstvo i okoliš</t>
  </si>
  <si>
    <t>922 Višak/manjak prihoda proračunskih korisnika u zdravstvu i soc. Skrbi</t>
  </si>
  <si>
    <t>922 Višak/manjak prihoda proračunskih korisnika u školstvu</t>
  </si>
  <si>
    <t>922 Višak/manjak prihoda proračunskih korisnika u gospodarstvu</t>
  </si>
  <si>
    <t>PRIHODI PRORAČUNSKIH KORISNIKA KŽ</t>
  </si>
  <si>
    <t>PRIHODI KARLOVAČKE ŽUPANIJE BEZ PR. KORISNIKA</t>
  </si>
  <si>
    <t>PRIHODI I PRIMICI  PRORAČUNSKIH KORISNIKA KARLOVAČKE ŽUPANIJE</t>
  </si>
  <si>
    <t>PRIHODI I PRIMICI KARLOVAČKE ŽUPANIJE</t>
  </si>
  <si>
    <t>KONSOLIDIRANI PRORAČUN ŽUPANIJE</t>
  </si>
  <si>
    <t>UKUPNO PRIHODI, PRIMICI I NEUTROŠENA SREDSTVA</t>
  </si>
  <si>
    <t>RAČUN PRIHODA I RASHODA I RAČUN FINANCIRANJA</t>
  </si>
  <si>
    <t xml:space="preserve">IZVJEŠTAJ O PRIHODIMA I RASHODIMA PREMA EKONOMSKOJ KLASIFIKACIJI </t>
  </si>
  <si>
    <t>OSTVARENJE PRIHODA PRORAČUNA KARLOVAČKE ŽUPANIJE ZA 2023. godinu 
ISKAZANI PO IZVORIMA FINANCIRANJA I KORISNICIMA PRORAČUNA</t>
  </si>
  <si>
    <t>POSEBNI DIO 
PRORAČUNA KARLOVAČKE ŽUPANIJE ZA 2021. godinu s PROJEKCIJAMA ZA 2022. i 2023. godinu</t>
  </si>
  <si>
    <t>Članak 3.</t>
  </si>
  <si>
    <t xml:space="preserve">        Rashodi iskazani po razredima, skupinama i odjeljcima u Računu prihoda i rashoda i Računu financiranja u Proračunu Karlovačke županije za 2023. godinu za razdoblje siječanj-prosinac 2023. godine, izvršeni su po programima, nosiocima i korisnicima u Posebnom dijelu Proračuna Karlovačke županije kako slijedi:</t>
  </si>
  <si>
    <t>Članak 4.</t>
  </si>
  <si>
    <t>Ovaj Izvještaj objavit će se u Glasniku Karlovačke županije.</t>
  </si>
  <si>
    <t>Dostaviti:
1. Župan
2. Zamjenici župana
3. Ministarstvo financija, Zagreb,
4. Državni ured za reviziju
    - Područni ured Karlovac,
5. Glasnik Karlovačke županije
6. Upravna tijela Karlovačke Županije,
7. Služba za unutarnju reviziju,
8. Pismohrana.</t>
  </si>
  <si>
    <t xml:space="preserve">PREDSJEDNIK ŽUPANIJSKE SKUPŠTINE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</si>
  <si>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mr.sc. VLADO JELKOVAC </t>
  </si>
  <si>
    <t>OSTVARENJE
2022.</t>
  </si>
  <si>
    <t>OSTVARENJE
2023.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</si>
</sst>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.00_-;\-#,##0.00_-;_-* &quot;-&quot;??_-;_-@_-"/>
  </numFmts>
  <fonts count="49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8"/>
      <color theme="3"/>
      <name val="Calibri Light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57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9"/>
      <color theme="1"/>
      <name val="Verdana"/>
      <family val="2"/>
      <charset val="238"/>
    </font>
    <font>
      <sz val="9"/>
      <color rgb="FF000000"/>
      <name val="Verdana"/>
      <family val="2"/>
      <charset val="238"/>
    </font>
    <font>
      <sz val="9"/>
      <color rgb="FF000000"/>
      <name val="Arial"/>
      <family val="2"/>
      <charset val="238"/>
    </font>
    <font>
      <b/>
      <sz val="10"/>
      <color rgb="FF000000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b/>
      <sz val="10"/>
      <color rgb="FFFFFFFF"/>
      <name val="Calibri"/>
      <family val="2"/>
      <charset val="238"/>
      <scheme val="minor"/>
    </font>
    <font>
      <b/>
      <sz val="10"/>
      <color rgb="FF000080"/>
      <name val="Calibri"/>
      <family val="2"/>
      <charset val="238"/>
      <scheme val="minor"/>
    </font>
    <font>
      <sz val="9"/>
      <color theme="1"/>
      <name val="Calibri Light"/>
      <family val="2"/>
      <charset val="238"/>
      <scheme val="major"/>
    </font>
    <font>
      <sz val="9"/>
      <name val="Verdana"/>
      <family val="2"/>
      <charset val="238"/>
    </font>
    <font>
      <b/>
      <sz val="1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9"/>
      <color rgb="FF000000"/>
      <name val="Verdana"/>
      <family val="2"/>
      <charset val="238"/>
    </font>
    <font>
      <b/>
      <sz val="12"/>
      <color indexed="8"/>
      <name val="Arial"/>
      <family val="2"/>
      <charset val="238"/>
    </font>
    <font>
      <b/>
      <sz val="8"/>
      <color indexed="8"/>
      <name val="Arial"/>
      <family val="2"/>
      <charset val="238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b/>
      <i/>
      <sz val="10"/>
      <color rgb="FF000080"/>
      <name val="Calibri"/>
      <family val="2"/>
      <charset val="238"/>
      <scheme val="minor"/>
    </font>
    <font>
      <b/>
      <sz val="9"/>
      <color rgb="FFFFFFFF"/>
      <name val="Arial"/>
      <family val="2"/>
      <charset val="238"/>
    </font>
    <font>
      <b/>
      <sz val="9"/>
      <name val="Arial"/>
      <family val="2"/>
      <charset val="238"/>
    </font>
    <font>
      <b/>
      <sz val="9"/>
      <color theme="1"/>
      <name val="Arial"/>
      <family val="2"/>
      <charset val="238"/>
    </font>
    <font>
      <sz val="9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b/>
      <sz val="8"/>
      <color theme="1"/>
      <name val="Arial"/>
      <family val="2"/>
      <charset val="238"/>
    </font>
    <font>
      <sz val="8"/>
      <color rgb="FF000000"/>
      <name val="Arial"/>
      <family val="2"/>
      <charset val="238"/>
    </font>
    <font>
      <sz val="8.5"/>
      <color theme="1"/>
      <name val="Arial"/>
      <family val="2"/>
      <charset val="238"/>
    </font>
    <font>
      <b/>
      <sz val="8.5"/>
      <color theme="1"/>
      <name val="Arial"/>
      <family val="2"/>
      <charset val="238"/>
    </font>
    <font>
      <sz val="11"/>
      <color theme="1"/>
      <name val="Calibri"/>
      <family val="2"/>
      <scheme val="minor"/>
    </font>
  </fonts>
  <fills count="4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19197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40E0D0"/>
        <bgColor indexed="64"/>
      </patternFill>
    </fill>
    <fill>
      <patternFill patternType="solid">
        <fgColor rgb="FFF0E68C"/>
        <bgColor indexed="64"/>
      </patternFill>
    </fill>
    <fill>
      <patternFill patternType="solid">
        <fgColor rgb="FFADD8E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4682B4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79998168889431442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</borders>
  <cellStyleXfs count="44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48" fillId="0" borderId="0"/>
  </cellStyleXfs>
  <cellXfs count="188">
    <xf numFmtId="0" fontId="0" fillId="0" borderId="0" xfId="0"/>
    <xf numFmtId="0" fontId="18" fillId="0" borderId="0" xfId="0" applyFont="1" applyAlignment="1">
      <alignment horizontal="left" indent="1"/>
    </xf>
    <xf numFmtId="0" fontId="19" fillId="0" borderId="0" xfId="0" applyFont="1" applyAlignment="1">
      <alignment horizontal="left" indent="1"/>
    </xf>
    <xf numFmtId="0" fontId="19" fillId="33" borderId="0" xfId="0" applyFont="1" applyFill="1" applyAlignment="1">
      <alignment horizontal="left" indent="1"/>
    </xf>
    <xf numFmtId="0" fontId="19" fillId="34" borderId="0" xfId="0" applyFont="1" applyFill="1" applyAlignment="1">
      <alignment horizontal="left" indent="1"/>
    </xf>
    <xf numFmtId="0" fontId="19" fillId="35" borderId="0" xfId="0" applyFont="1" applyFill="1" applyAlignment="1">
      <alignment horizontal="left" indent="1"/>
    </xf>
    <xf numFmtId="0" fontId="19" fillId="36" borderId="0" xfId="0" applyFont="1" applyFill="1" applyAlignment="1">
      <alignment horizontal="left" indent="1"/>
    </xf>
    <xf numFmtId="0" fontId="19" fillId="37" borderId="0" xfId="0" applyFont="1" applyFill="1" applyAlignment="1">
      <alignment horizontal="left" indent="1"/>
    </xf>
    <xf numFmtId="0" fontId="19" fillId="38" borderId="0" xfId="0" applyFont="1" applyFill="1" applyAlignment="1">
      <alignment horizontal="left" indent="1"/>
    </xf>
    <xf numFmtId="0" fontId="18" fillId="0" borderId="0" xfId="0" applyFont="1" applyAlignment="1">
      <alignment horizontal="left" vertical="center"/>
    </xf>
    <xf numFmtId="0" fontId="21" fillId="0" borderId="11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/>
    </xf>
    <xf numFmtId="0" fontId="22" fillId="0" borderId="11" xfId="0" applyFont="1" applyBorder="1" applyAlignment="1">
      <alignment horizontal="center" vertical="center" wrapText="1"/>
    </xf>
    <xf numFmtId="4" fontId="23" fillId="33" borderId="10" xfId="0" applyNumberFormat="1" applyFont="1" applyFill="1" applyBorder="1" applyAlignment="1">
      <alignment horizontal="right" vertical="center" wrapText="1"/>
    </xf>
    <xf numFmtId="4" fontId="23" fillId="34" borderId="10" xfId="0" applyNumberFormat="1" applyFont="1" applyFill="1" applyBorder="1" applyAlignment="1">
      <alignment horizontal="right" vertical="center" wrapText="1"/>
    </xf>
    <xf numFmtId="4" fontId="24" fillId="35" borderId="10" xfId="0" applyNumberFormat="1" applyFont="1" applyFill="1" applyBorder="1" applyAlignment="1">
      <alignment horizontal="right" vertical="center" wrapText="1"/>
    </xf>
    <xf numFmtId="4" fontId="21" fillId="36" borderId="10" xfId="0" applyNumberFormat="1" applyFont="1" applyFill="1" applyBorder="1" applyAlignment="1">
      <alignment horizontal="right" vertical="center" wrapText="1"/>
    </xf>
    <xf numFmtId="4" fontId="21" fillId="37" borderId="10" xfId="0" applyNumberFormat="1" applyFont="1" applyFill="1" applyBorder="1" applyAlignment="1">
      <alignment horizontal="right" vertical="center" wrapText="1"/>
    </xf>
    <xf numFmtId="4" fontId="21" fillId="38" borderId="10" xfId="0" applyNumberFormat="1" applyFont="1" applyFill="1" applyBorder="1" applyAlignment="1">
      <alignment horizontal="right" vertical="center" wrapText="1"/>
    </xf>
    <xf numFmtId="4" fontId="22" fillId="38" borderId="10" xfId="0" applyNumberFormat="1" applyFont="1" applyFill="1" applyBorder="1" applyAlignment="1">
      <alignment horizontal="right" vertical="center" wrapText="1"/>
    </xf>
    <xf numFmtId="0" fontId="25" fillId="0" borderId="0" xfId="0" applyFont="1" applyAlignment="1">
      <alignment horizontal="left" vertical="center"/>
    </xf>
    <xf numFmtId="0" fontId="26" fillId="0" borderId="0" xfId="0" applyFont="1" applyAlignment="1">
      <alignment horizontal="left" indent="1"/>
    </xf>
    <xf numFmtId="0" fontId="30" fillId="0" borderId="0" xfId="0" applyFont="1" applyAlignment="1">
      <alignment horizontal="left" indent="1"/>
    </xf>
    <xf numFmtId="0" fontId="31" fillId="0" borderId="0" xfId="0" applyFont="1" applyAlignment="1">
      <alignment horizontal="left" indent="1"/>
    </xf>
    <xf numFmtId="4" fontId="27" fillId="0" borderId="10" xfId="0" applyNumberFormat="1" applyFont="1" applyBorder="1" applyAlignment="1">
      <alignment horizontal="right" vertical="center" wrapText="1"/>
    </xf>
    <xf numFmtId="0" fontId="29" fillId="0" borderId="0" xfId="0" applyFont="1" applyAlignment="1">
      <alignment horizontal="left" vertical="center"/>
    </xf>
    <xf numFmtId="4" fontId="23" fillId="33" borderId="10" xfId="0" applyNumberFormat="1" applyFont="1" applyFill="1" applyBorder="1" applyAlignment="1">
      <alignment vertical="center" wrapText="1"/>
    </xf>
    <xf numFmtId="4" fontId="21" fillId="38" borderId="10" xfId="0" applyNumberFormat="1" applyFont="1" applyFill="1" applyBorder="1" applyAlignment="1">
      <alignment vertical="center" wrapText="1"/>
    </xf>
    <xf numFmtId="4" fontId="22" fillId="38" borderId="10" xfId="0" applyNumberFormat="1" applyFont="1" applyFill="1" applyBorder="1" applyAlignment="1">
      <alignment vertical="center" wrapText="1"/>
    </xf>
    <xf numFmtId="0" fontId="26" fillId="0" borderId="0" xfId="0" applyFont="1" applyAlignment="1">
      <alignment horizontal="center"/>
    </xf>
    <xf numFmtId="0" fontId="32" fillId="38" borderId="0" xfId="0" applyFont="1" applyFill="1" applyAlignment="1">
      <alignment horizontal="left" indent="1"/>
    </xf>
    <xf numFmtId="0" fontId="31" fillId="0" borderId="0" xfId="0" applyFont="1" applyAlignment="1">
      <alignment horizontal="left" vertical="center" wrapText="1"/>
    </xf>
    <xf numFmtId="0" fontId="31" fillId="0" borderId="0" xfId="0" applyFont="1" applyAlignment="1">
      <alignment horizontal="left" vertical="center"/>
    </xf>
    <xf numFmtId="4" fontId="30" fillId="0" borderId="10" xfId="0" applyNumberFormat="1" applyFont="1" applyBorder="1" applyAlignment="1">
      <alignment horizontal="right" vertical="center" wrapText="1"/>
    </xf>
    <xf numFmtId="4" fontId="31" fillId="0" borderId="0" xfId="0" applyNumberFormat="1" applyFont="1" applyAlignment="1">
      <alignment horizontal="right" vertical="center" wrapText="1"/>
    </xf>
    <xf numFmtId="4" fontId="19" fillId="0" borderId="0" xfId="0" applyNumberFormat="1" applyFont="1" applyAlignment="1">
      <alignment horizontal="left" indent="1"/>
    </xf>
    <xf numFmtId="43" fontId="19" fillId="0" borderId="0" xfId="1" applyFont="1" applyAlignment="1">
      <alignment horizontal="left" indent="1"/>
    </xf>
    <xf numFmtId="0" fontId="20" fillId="38" borderId="0" xfId="0" applyFont="1" applyFill="1" applyAlignment="1">
      <alignment horizontal="left" indent="1"/>
    </xf>
    <xf numFmtId="0" fontId="24" fillId="35" borderId="13" xfId="0" applyFont="1" applyFill="1" applyBorder="1" applyAlignment="1">
      <alignment vertical="center"/>
    </xf>
    <xf numFmtId="0" fontId="21" fillId="41" borderId="11" xfId="0" applyFont="1" applyFill="1" applyBorder="1" applyAlignment="1">
      <alignment horizontal="left" vertical="center" wrapText="1"/>
    </xf>
    <xf numFmtId="4" fontId="21" fillId="41" borderId="11" xfId="1" applyNumberFormat="1" applyFont="1" applyFill="1" applyBorder="1" applyAlignment="1">
      <alignment vertical="center" wrapText="1"/>
    </xf>
    <xf numFmtId="0" fontId="21" fillId="40" borderId="11" xfId="0" applyFont="1" applyFill="1" applyBorder="1" applyAlignment="1">
      <alignment horizontal="left" vertical="center" wrapText="1"/>
    </xf>
    <xf numFmtId="4" fontId="21" fillId="40" borderId="11" xfId="1" applyNumberFormat="1" applyFont="1" applyFill="1" applyBorder="1" applyAlignment="1">
      <alignment vertical="center" wrapText="1"/>
    </xf>
    <xf numFmtId="0" fontId="24" fillId="35" borderId="11" xfId="0" applyFont="1" applyFill="1" applyBorder="1" applyAlignment="1">
      <alignment horizontal="left" vertical="center" wrapText="1"/>
    </xf>
    <xf numFmtId="4" fontId="24" fillId="35" borderId="11" xfId="1" applyNumberFormat="1" applyFont="1" applyFill="1" applyBorder="1" applyAlignment="1">
      <alignment vertical="center" wrapText="1"/>
    </xf>
    <xf numFmtId="0" fontId="24" fillId="35" borderId="16" xfId="0" applyFont="1" applyFill="1" applyBorder="1" applyAlignment="1">
      <alignment horizontal="left" vertical="center" wrapText="1"/>
    </xf>
    <xf numFmtId="4" fontId="24" fillId="35" borderId="16" xfId="1" applyNumberFormat="1" applyFont="1" applyFill="1" applyBorder="1" applyAlignment="1">
      <alignment vertical="center" wrapText="1"/>
    </xf>
    <xf numFmtId="0" fontId="21" fillId="41" borderId="17" xfId="0" applyFont="1" applyFill="1" applyBorder="1" applyAlignment="1">
      <alignment horizontal="left" vertical="center" wrapText="1"/>
    </xf>
    <xf numFmtId="4" fontId="21" fillId="41" borderId="17" xfId="1" applyNumberFormat="1" applyFont="1" applyFill="1" applyBorder="1" applyAlignment="1">
      <alignment vertical="center" wrapText="1"/>
    </xf>
    <xf numFmtId="0" fontId="24" fillId="35" borderId="14" xfId="0" applyFont="1" applyFill="1" applyBorder="1" applyAlignment="1">
      <alignment horizontal="left" vertical="center" wrapText="1"/>
    </xf>
    <xf numFmtId="4" fontId="24" fillId="35" borderId="13" xfId="1" applyNumberFormat="1" applyFont="1" applyFill="1" applyBorder="1" applyAlignment="1">
      <alignment vertical="center" wrapText="1"/>
    </xf>
    <xf numFmtId="4" fontId="24" fillId="35" borderId="15" xfId="1" applyNumberFormat="1" applyFont="1" applyFill="1" applyBorder="1" applyAlignment="1">
      <alignment vertical="center" wrapText="1"/>
    </xf>
    <xf numFmtId="0" fontId="28" fillId="39" borderId="12" xfId="0" applyFont="1" applyFill="1" applyBorder="1" applyAlignment="1">
      <alignment horizontal="right" vertical="center"/>
    </xf>
    <xf numFmtId="0" fontId="36" fillId="0" borderId="11" xfId="0" quotePrefix="1" applyFont="1" applyBorder="1" applyAlignment="1">
      <alignment horizontal="center" vertical="center" wrapText="1"/>
    </xf>
    <xf numFmtId="0" fontId="36" fillId="39" borderId="11" xfId="0" applyFont="1" applyFill="1" applyBorder="1" applyAlignment="1">
      <alignment horizontal="center" vertical="center" wrapText="1"/>
    </xf>
    <xf numFmtId="4" fontId="36" fillId="43" borderId="11" xfId="1" applyNumberFormat="1" applyFont="1" applyFill="1" applyBorder="1" applyAlignment="1">
      <alignment horizontal="right" vertical="center"/>
    </xf>
    <xf numFmtId="4" fontId="36" fillId="0" borderId="11" xfId="1" applyNumberFormat="1" applyFont="1" applyBorder="1" applyAlignment="1">
      <alignment horizontal="right" vertical="center"/>
    </xf>
    <xf numFmtId="4" fontId="36" fillId="0" borderId="11" xfId="1" applyNumberFormat="1" applyFont="1" applyBorder="1" applyAlignment="1">
      <alignment horizontal="right" vertical="center" wrapText="1"/>
    </xf>
    <xf numFmtId="4" fontId="36" fillId="43" borderId="11" xfId="1" applyNumberFormat="1" applyFont="1" applyFill="1" applyBorder="1" applyAlignment="1">
      <alignment horizontal="right" vertical="center" wrapText="1"/>
    </xf>
    <xf numFmtId="0" fontId="35" fillId="39" borderId="0" xfId="0" applyFont="1" applyFill="1" applyAlignment="1">
      <alignment vertical="center"/>
    </xf>
    <xf numFmtId="4" fontId="36" fillId="43" borderId="11" xfId="0" applyNumberFormat="1" applyFont="1" applyFill="1" applyBorder="1" applyAlignment="1">
      <alignment horizontal="right" vertical="center"/>
    </xf>
    <xf numFmtId="0" fontId="36" fillId="39" borderId="0" xfId="0" applyFont="1" applyFill="1" applyAlignment="1">
      <alignment horizontal="center" vertical="center" wrapText="1"/>
    </xf>
    <xf numFmtId="0" fontId="31" fillId="0" borderId="0" xfId="0" applyFont="1"/>
    <xf numFmtId="0" fontId="31" fillId="39" borderId="0" xfId="0" applyFont="1" applyFill="1" applyAlignment="1">
      <alignment vertical="center"/>
    </xf>
    <xf numFmtId="0" fontId="28" fillId="39" borderId="12" xfId="0" applyFont="1" applyFill="1" applyBorder="1" applyAlignment="1">
      <alignment horizontal="center" vertical="center"/>
    </xf>
    <xf numFmtId="0" fontId="35" fillId="39" borderId="0" xfId="0" applyFont="1" applyFill="1" applyAlignment="1">
      <alignment horizontal="center" vertical="center" wrapText="1"/>
    </xf>
    <xf numFmtId="0" fontId="31" fillId="39" borderId="0" xfId="0" applyFont="1" applyFill="1"/>
    <xf numFmtId="0" fontId="27" fillId="39" borderId="0" xfId="0" quotePrefix="1" applyFont="1" applyFill="1" applyAlignment="1">
      <alignment horizontal="left" vertical="center" wrapText="1"/>
    </xf>
    <xf numFmtId="0" fontId="30" fillId="39" borderId="0" xfId="0" applyFont="1" applyFill="1" applyAlignment="1">
      <alignment vertical="center" wrapText="1"/>
    </xf>
    <xf numFmtId="3" fontId="36" fillId="39" borderId="0" xfId="0" applyNumberFormat="1" applyFont="1" applyFill="1" applyAlignment="1">
      <alignment horizontal="right" vertical="center"/>
    </xf>
    <xf numFmtId="0" fontId="31" fillId="0" borderId="0" xfId="0" applyFont="1" applyAlignment="1">
      <alignment vertical="center"/>
    </xf>
    <xf numFmtId="0" fontId="37" fillId="42" borderId="11" xfId="0" applyFont="1" applyFill="1" applyBorder="1" applyAlignment="1">
      <alignment horizontal="left" vertical="center" wrapText="1"/>
    </xf>
    <xf numFmtId="4" fontId="37" fillId="42" borderId="11" xfId="0" applyNumberFormat="1" applyFont="1" applyFill="1" applyBorder="1" applyAlignment="1">
      <alignment horizontal="right" vertical="center"/>
    </xf>
    <xf numFmtId="164" fontId="24" fillId="35" borderId="11" xfId="1" applyNumberFormat="1" applyFont="1" applyFill="1" applyBorder="1" applyAlignment="1">
      <alignment horizontal="right" vertical="center" wrapText="1"/>
    </xf>
    <xf numFmtId="164" fontId="21" fillId="41" borderId="11" xfId="1" applyNumberFormat="1" applyFont="1" applyFill="1" applyBorder="1" applyAlignment="1">
      <alignment horizontal="right" vertical="center" wrapText="1"/>
    </xf>
    <xf numFmtId="164" fontId="21" fillId="40" borderId="11" xfId="1" applyNumberFormat="1" applyFont="1" applyFill="1" applyBorder="1" applyAlignment="1">
      <alignment horizontal="right" vertical="center" wrapText="1"/>
    </xf>
    <xf numFmtId="0" fontId="21" fillId="38" borderId="11" xfId="0" applyFont="1" applyFill="1" applyBorder="1" applyAlignment="1">
      <alignment horizontal="left" vertical="center" wrapText="1"/>
    </xf>
    <xf numFmtId="164" fontId="21" fillId="38" borderId="11" xfId="1" applyNumberFormat="1" applyFont="1" applyFill="1" applyBorder="1" applyAlignment="1">
      <alignment horizontal="right" vertical="center" wrapText="1"/>
    </xf>
    <xf numFmtId="0" fontId="24" fillId="0" borderId="14" xfId="0" applyFont="1" applyBorder="1" applyAlignment="1">
      <alignment horizontal="left" vertical="center" wrapText="1"/>
    </xf>
    <xf numFmtId="164" fontId="24" fillId="0" borderId="13" xfId="1" applyNumberFormat="1" applyFont="1" applyBorder="1" applyAlignment="1">
      <alignment horizontal="right" vertical="center"/>
    </xf>
    <xf numFmtId="164" fontId="24" fillId="0" borderId="15" xfId="1" applyNumberFormat="1" applyFont="1" applyBorder="1" applyAlignment="1">
      <alignment horizontal="right" vertical="center"/>
    </xf>
    <xf numFmtId="43" fontId="18" fillId="0" borderId="0" xfId="1" applyFont="1" applyAlignment="1">
      <alignment horizontal="left" vertical="center"/>
    </xf>
    <xf numFmtId="4" fontId="22" fillId="38" borderId="10" xfId="1" applyNumberFormat="1" applyFont="1" applyFill="1" applyBorder="1" applyAlignment="1">
      <alignment horizontal="right" vertical="center" wrapText="1"/>
    </xf>
    <xf numFmtId="4" fontId="21" fillId="38" borderId="10" xfId="1" applyNumberFormat="1" applyFont="1" applyFill="1" applyBorder="1" applyAlignment="1">
      <alignment horizontal="right" vertical="center" wrapText="1"/>
    </xf>
    <xf numFmtId="4" fontId="21" fillId="36" borderId="10" xfId="1" applyNumberFormat="1" applyFont="1" applyFill="1" applyBorder="1" applyAlignment="1">
      <alignment horizontal="right" vertical="center" wrapText="1"/>
    </xf>
    <xf numFmtId="4" fontId="24" fillId="35" borderId="10" xfId="1" applyNumberFormat="1" applyFont="1" applyFill="1" applyBorder="1" applyAlignment="1">
      <alignment horizontal="right" vertical="center" wrapText="1"/>
    </xf>
    <xf numFmtId="4" fontId="22" fillId="44" borderId="11" xfId="1" applyNumberFormat="1" applyFont="1" applyFill="1" applyBorder="1" applyAlignment="1">
      <alignment horizontal="right" vertical="center" wrapText="1"/>
    </xf>
    <xf numFmtId="0" fontId="22" fillId="44" borderId="11" xfId="0" applyFont="1" applyFill="1" applyBorder="1" applyAlignment="1">
      <alignment vertical="center"/>
    </xf>
    <xf numFmtId="4" fontId="23" fillId="34" borderId="10" xfId="1" applyNumberFormat="1" applyFont="1" applyFill="1" applyBorder="1" applyAlignment="1">
      <alignment horizontal="right" vertical="center" wrapText="1"/>
    </xf>
    <xf numFmtId="4" fontId="21" fillId="44" borderId="11" xfId="1" applyNumberFormat="1" applyFont="1" applyFill="1" applyBorder="1" applyAlignment="1">
      <alignment horizontal="right" vertical="center" wrapText="1"/>
    </xf>
    <xf numFmtId="4" fontId="23" fillId="33" borderId="10" xfId="1" applyNumberFormat="1" applyFont="1" applyFill="1" applyBorder="1" applyAlignment="1">
      <alignment horizontal="right" vertical="center" wrapText="1"/>
    </xf>
    <xf numFmtId="0" fontId="38" fillId="33" borderId="11" xfId="0" applyFont="1" applyFill="1" applyBorder="1" applyAlignment="1">
      <alignment vertical="center"/>
    </xf>
    <xf numFmtId="4" fontId="39" fillId="39" borderId="11" xfId="1" applyNumberFormat="1" applyFont="1" applyFill="1" applyBorder="1" applyAlignment="1">
      <alignment horizontal="right" vertical="center" wrapText="1"/>
    </xf>
    <xf numFmtId="0" fontId="39" fillId="39" borderId="11" xfId="0" applyFont="1" applyFill="1" applyBorder="1" applyAlignment="1">
      <alignment vertical="center"/>
    </xf>
    <xf numFmtId="4" fontId="38" fillId="33" borderId="11" xfId="1" applyNumberFormat="1" applyFont="1" applyFill="1" applyBorder="1" applyAlignment="1">
      <alignment horizontal="right" vertical="center" wrapText="1"/>
    </xf>
    <xf numFmtId="0" fontId="41" fillId="0" borderId="0" xfId="0" applyFont="1" applyAlignment="1">
      <alignment horizontal="left" indent="1"/>
    </xf>
    <xf numFmtId="0" fontId="21" fillId="44" borderId="11" xfId="0" applyFont="1" applyFill="1" applyBorder="1" applyAlignment="1">
      <alignment vertical="center"/>
    </xf>
    <xf numFmtId="0" fontId="33" fillId="0" borderId="0" xfId="0" applyFont="1" applyAlignment="1">
      <alignment vertical="center" wrapText="1"/>
    </xf>
    <xf numFmtId="4" fontId="21" fillId="45" borderId="10" xfId="0" applyNumberFormat="1" applyFont="1" applyFill="1" applyBorder="1" applyAlignment="1">
      <alignment horizontal="right" vertical="center" wrapText="1"/>
    </xf>
    <xf numFmtId="0" fontId="46" fillId="0" borderId="0" xfId="0" applyFont="1" applyAlignment="1">
      <alignment horizontal="left" vertical="center"/>
    </xf>
    <xf numFmtId="0" fontId="46" fillId="0" borderId="0" xfId="0" applyFont="1" applyAlignment="1">
      <alignment horizontal="left" indent="1"/>
    </xf>
    <xf numFmtId="0" fontId="46" fillId="0" borderId="0" xfId="43" applyFont="1" applyAlignment="1">
      <alignment vertical="center" wrapText="1"/>
    </xf>
    <xf numFmtId="4" fontId="31" fillId="0" borderId="0" xfId="0" applyNumberFormat="1" applyFont="1" applyAlignment="1">
      <alignment vertical="center"/>
    </xf>
    <xf numFmtId="0" fontId="36" fillId="0" borderId="13" xfId="0" applyFont="1" applyBorder="1" applyAlignment="1">
      <alignment horizontal="left" vertical="center" wrapText="1"/>
    </xf>
    <xf numFmtId="4" fontId="36" fillId="0" borderId="13" xfId="1" applyNumberFormat="1" applyFont="1" applyFill="1" applyBorder="1" applyAlignment="1">
      <alignment horizontal="right" vertical="center"/>
    </xf>
    <xf numFmtId="0" fontId="30" fillId="0" borderId="0" xfId="0" applyFont="1" applyAlignment="1">
      <alignment horizontal="left" vertical="center"/>
    </xf>
    <xf numFmtId="0" fontId="24" fillId="35" borderId="15" xfId="0" applyFont="1" applyFill="1" applyBorder="1" applyAlignment="1">
      <alignment vertical="center"/>
    </xf>
    <xf numFmtId="0" fontId="21" fillId="38" borderId="19" xfId="0" applyFont="1" applyFill="1" applyBorder="1" applyAlignment="1">
      <alignment horizontal="left" vertical="center" wrapText="1"/>
    </xf>
    <xf numFmtId="4" fontId="21" fillId="38" borderId="20" xfId="0" applyNumberFormat="1" applyFont="1" applyFill="1" applyBorder="1" applyAlignment="1">
      <alignment vertical="center" wrapText="1"/>
    </xf>
    <xf numFmtId="0" fontId="22" fillId="38" borderId="19" xfId="0" applyFont="1" applyFill="1" applyBorder="1" applyAlignment="1">
      <alignment horizontal="left" vertical="center" wrapText="1"/>
    </xf>
    <xf numFmtId="4" fontId="22" fillId="38" borderId="20" xfId="0" applyNumberFormat="1" applyFont="1" applyFill="1" applyBorder="1" applyAlignment="1">
      <alignment vertical="center" wrapText="1"/>
    </xf>
    <xf numFmtId="0" fontId="23" fillId="33" borderId="19" xfId="0" applyFont="1" applyFill="1" applyBorder="1" applyAlignment="1">
      <alignment vertical="center"/>
    </xf>
    <xf numFmtId="4" fontId="23" fillId="33" borderId="20" xfId="1" applyNumberFormat="1" applyFont="1" applyFill="1" applyBorder="1" applyAlignment="1">
      <alignment horizontal="right" vertical="center" wrapText="1"/>
    </xf>
    <xf numFmtId="0" fontId="21" fillId="36" borderId="19" xfId="0" applyFont="1" applyFill="1" applyBorder="1" applyAlignment="1">
      <alignment vertical="center"/>
    </xf>
    <xf numFmtId="4" fontId="21" fillId="36" borderId="20" xfId="1" applyNumberFormat="1" applyFont="1" applyFill="1" applyBorder="1" applyAlignment="1">
      <alignment horizontal="right" vertical="center" wrapText="1"/>
    </xf>
    <xf numFmtId="0" fontId="21" fillId="38" borderId="19" xfId="0" applyFont="1" applyFill="1" applyBorder="1" applyAlignment="1">
      <alignment vertical="center"/>
    </xf>
    <xf numFmtId="4" fontId="21" fillId="38" borderId="20" xfId="1" applyNumberFormat="1" applyFont="1" applyFill="1" applyBorder="1" applyAlignment="1">
      <alignment horizontal="right" vertical="center" wrapText="1"/>
    </xf>
    <xf numFmtId="0" fontId="22" fillId="38" borderId="19" xfId="0" applyFont="1" applyFill="1" applyBorder="1" applyAlignment="1">
      <alignment vertical="center"/>
    </xf>
    <xf numFmtId="4" fontId="22" fillId="38" borderId="20" xfId="1" applyNumberFormat="1" applyFont="1" applyFill="1" applyBorder="1" applyAlignment="1">
      <alignment horizontal="right" vertical="center" wrapText="1"/>
    </xf>
    <xf numFmtId="0" fontId="23" fillId="34" borderId="19" xfId="0" applyFont="1" applyFill="1" applyBorder="1" applyAlignment="1">
      <alignment vertical="center"/>
    </xf>
    <xf numFmtId="4" fontId="23" fillId="34" borderId="20" xfId="1" applyNumberFormat="1" applyFont="1" applyFill="1" applyBorder="1" applyAlignment="1">
      <alignment horizontal="right" vertical="center" wrapText="1"/>
    </xf>
    <xf numFmtId="0" fontId="24" fillId="35" borderId="19" xfId="0" applyFont="1" applyFill="1" applyBorder="1" applyAlignment="1">
      <alignment vertical="center"/>
    </xf>
    <xf numFmtId="4" fontId="24" fillId="35" borderId="20" xfId="1" applyNumberFormat="1" applyFont="1" applyFill="1" applyBorder="1" applyAlignment="1">
      <alignment horizontal="right" vertical="center" wrapText="1"/>
    </xf>
    <xf numFmtId="0" fontId="23" fillId="33" borderId="19" xfId="0" applyFont="1" applyFill="1" applyBorder="1" applyAlignment="1">
      <alignment horizontal="left" wrapText="1" indent="1"/>
    </xf>
    <xf numFmtId="4" fontId="23" fillId="33" borderId="20" xfId="0" applyNumberFormat="1" applyFont="1" applyFill="1" applyBorder="1" applyAlignment="1">
      <alignment horizontal="right" vertical="center" wrapText="1"/>
    </xf>
    <xf numFmtId="4" fontId="30" fillId="0" borderId="20" xfId="0" applyNumberFormat="1" applyFont="1" applyBorder="1" applyAlignment="1">
      <alignment horizontal="right" vertical="center" wrapText="1"/>
    </xf>
    <xf numFmtId="0" fontId="23" fillId="33" borderId="19" xfId="0" applyFont="1" applyFill="1" applyBorder="1" applyAlignment="1">
      <alignment horizontal="left" vertical="center" wrapText="1"/>
    </xf>
    <xf numFmtId="0" fontId="23" fillId="33" borderId="19" xfId="0" applyFont="1" applyFill="1" applyBorder="1" applyAlignment="1">
      <alignment wrapText="1"/>
    </xf>
    <xf numFmtId="0" fontId="30" fillId="0" borderId="19" xfId="0" applyFont="1" applyBorder="1" applyAlignment="1">
      <alignment wrapText="1"/>
    </xf>
    <xf numFmtId="0" fontId="23" fillId="33" borderId="19" xfId="0" applyFont="1" applyFill="1" applyBorder="1" applyAlignment="1">
      <alignment vertical="center" wrapText="1"/>
    </xf>
    <xf numFmtId="0" fontId="30" fillId="0" borderId="19" xfId="0" applyFont="1" applyBorder="1" applyAlignment="1">
      <alignment vertical="center" wrapText="1"/>
    </xf>
    <xf numFmtId="0" fontId="31" fillId="0" borderId="0" xfId="0" applyFont="1" applyAlignment="1">
      <alignment vertical="center" wrapText="1"/>
    </xf>
    <xf numFmtId="4" fontId="23" fillId="33" borderId="19" xfId="0" applyNumberFormat="1" applyFont="1" applyFill="1" applyBorder="1" applyAlignment="1">
      <alignment horizontal="left" vertical="center" wrapText="1"/>
    </xf>
    <xf numFmtId="0" fontId="21" fillId="45" borderId="19" xfId="0" applyFont="1" applyFill="1" applyBorder="1" applyAlignment="1">
      <alignment horizontal="left" vertical="center" wrapText="1"/>
    </xf>
    <xf numFmtId="4" fontId="21" fillId="45" borderId="20" xfId="0" applyNumberFormat="1" applyFont="1" applyFill="1" applyBorder="1" applyAlignment="1">
      <alignment horizontal="right" vertical="center" wrapText="1"/>
    </xf>
    <xf numFmtId="4" fontId="22" fillId="38" borderId="20" xfId="0" applyNumberFormat="1" applyFont="1" applyFill="1" applyBorder="1" applyAlignment="1">
      <alignment horizontal="right" vertical="center" wrapText="1"/>
    </xf>
    <xf numFmtId="4" fontId="23" fillId="33" borderId="20" xfId="0" applyNumberFormat="1" applyFont="1" applyFill="1" applyBorder="1" applyAlignment="1">
      <alignment vertical="center" wrapText="1"/>
    </xf>
    <xf numFmtId="0" fontId="27" fillId="0" borderId="19" xfId="0" applyFont="1" applyBorder="1" applyAlignment="1">
      <alignment horizontal="left" wrapText="1" indent="1"/>
    </xf>
    <xf numFmtId="4" fontId="27" fillId="0" borderId="20" xfId="0" applyNumberFormat="1" applyFont="1" applyBorder="1" applyAlignment="1">
      <alignment horizontal="right" vertical="center" wrapText="1"/>
    </xf>
    <xf numFmtId="0" fontId="23" fillId="33" borderId="19" xfId="0" applyFont="1" applyFill="1" applyBorder="1" applyAlignment="1">
      <alignment horizontal="left" vertical="center"/>
    </xf>
    <xf numFmtId="0" fontId="23" fillId="34" borderId="19" xfId="0" applyFont="1" applyFill="1" applyBorder="1" applyAlignment="1">
      <alignment horizontal="left" vertical="center"/>
    </xf>
    <xf numFmtId="4" fontId="23" fillId="34" borderId="20" xfId="0" applyNumberFormat="1" applyFont="1" applyFill="1" applyBorder="1" applyAlignment="1">
      <alignment horizontal="right" vertical="center" wrapText="1"/>
    </xf>
    <xf numFmtId="0" fontId="30" fillId="0" borderId="19" xfId="0" applyFont="1" applyBorder="1" applyAlignment="1">
      <alignment horizontal="left" vertical="center"/>
    </xf>
    <xf numFmtId="0" fontId="23" fillId="34" borderId="19" xfId="0" applyFont="1" applyFill="1" applyBorder="1" applyAlignment="1">
      <alignment horizontal="left" vertical="center" wrapText="1"/>
    </xf>
    <xf numFmtId="0" fontId="24" fillId="35" borderId="19" xfId="0" applyFont="1" applyFill="1" applyBorder="1" applyAlignment="1">
      <alignment horizontal="left" vertical="center" wrapText="1"/>
    </xf>
    <xf numFmtId="4" fontId="24" fillId="35" borderId="20" xfId="0" applyNumberFormat="1" applyFont="1" applyFill="1" applyBorder="1" applyAlignment="1">
      <alignment horizontal="right" vertical="center" wrapText="1"/>
    </xf>
    <xf numFmtId="0" fontId="21" fillId="36" borderId="19" xfId="0" applyFont="1" applyFill="1" applyBorder="1" applyAlignment="1">
      <alignment horizontal="left" vertical="center" wrapText="1"/>
    </xf>
    <xf numFmtId="4" fontId="21" fillId="36" borderId="20" xfId="0" applyNumberFormat="1" applyFont="1" applyFill="1" applyBorder="1" applyAlignment="1">
      <alignment horizontal="right" vertical="center" wrapText="1"/>
    </xf>
    <xf numFmtId="0" fontId="21" fillId="37" borderId="19" xfId="0" applyFont="1" applyFill="1" applyBorder="1" applyAlignment="1">
      <alignment horizontal="left" vertical="center" wrapText="1"/>
    </xf>
    <xf numFmtId="4" fontId="21" fillId="37" borderId="20" xfId="0" applyNumberFormat="1" applyFont="1" applyFill="1" applyBorder="1" applyAlignment="1">
      <alignment horizontal="right" vertical="center" wrapText="1"/>
    </xf>
    <xf numFmtId="4" fontId="21" fillId="38" borderId="20" xfId="0" applyNumberFormat="1" applyFont="1" applyFill="1" applyBorder="1" applyAlignment="1">
      <alignment horizontal="right" vertical="center" wrapText="1"/>
    </xf>
    <xf numFmtId="0" fontId="46" fillId="0" borderId="0" xfId="0" applyFont="1" applyAlignment="1">
      <alignment horizontal="left" vertical="center" wrapText="1"/>
    </xf>
    <xf numFmtId="0" fontId="18" fillId="0" borderId="0" xfId="0" applyFont="1" applyAlignment="1">
      <alignment horizontal="left" vertical="center" wrapText="1"/>
    </xf>
    <xf numFmtId="0" fontId="36" fillId="39" borderId="0" xfId="0" applyFont="1" applyFill="1" applyAlignment="1">
      <alignment horizontal="center" vertical="center" wrapText="1"/>
    </xf>
    <xf numFmtId="0" fontId="36" fillId="39" borderId="12" xfId="0" applyFont="1" applyFill="1" applyBorder="1" applyAlignment="1">
      <alignment horizontal="left" vertical="center" wrapText="1"/>
    </xf>
    <xf numFmtId="0" fontId="36" fillId="0" borderId="11" xfId="0" quotePrefix="1" applyFont="1" applyBorder="1" applyAlignment="1">
      <alignment horizontal="center" vertical="center" wrapText="1"/>
    </xf>
    <xf numFmtId="0" fontId="27" fillId="0" borderId="11" xfId="0" applyFont="1" applyBorder="1" applyAlignment="1">
      <alignment horizontal="left" vertical="center" wrapText="1"/>
    </xf>
    <xf numFmtId="0" fontId="27" fillId="43" borderId="11" xfId="0" applyFont="1" applyFill="1" applyBorder="1" applyAlignment="1">
      <alignment horizontal="left" vertical="center" wrapText="1"/>
    </xf>
    <xf numFmtId="0" fontId="30" fillId="43" borderId="11" xfId="0" applyFont="1" applyFill="1" applyBorder="1" applyAlignment="1">
      <alignment vertical="center" wrapText="1"/>
    </xf>
    <xf numFmtId="0" fontId="30" fillId="43" borderId="11" xfId="0" applyFont="1" applyFill="1" applyBorder="1" applyAlignment="1">
      <alignment vertical="center"/>
    </xf>
    <xf numFmtId="0" fontId="27" fillId="43" borderId="14" xfId="0" applyFont="1" applyFill="1" applyBorder="1" applyAlignment="1">
      <alignment horizontal="left" vertical="center"/>
    </xf>
    <xf numFmtId="0" fontId="27" fillId="43" borderId="13" xfId="0" applyFont="1" applyFill="1" applyBorder="1" applyAlignment="1">
      <alignment horizontal="left" vertical="center"/>
    </xf>
    <xf numFmtId="0" fontId="27" fillId="43" borderId="15" xfId="0" applyFont="1" applyFill="1" applyBorder="1" applyAlignment="1">
      <alignment horizontal="left" vertical="center"/>
    </xf>
    <xf numFmtId="0" fontId="30" fillId="0" borderId="11" xfId="0" applyFont="1" applyBorder="1" applyAlignment="1">
      <alignment vertical="center" wrapText="1"/>
    </xf>
    <xf numFmtId="0" fontId="30" fillId="0" borderId="11" xfId="0" applyFont="1" applyBorder="1" applyAlignment="1">
      <alignment vertical="center"/>
    </xf>
    <xf numFmtId="0" fontId="35" fillId="39" borderId="0" xfId="0" applyFont="1" applyFill="1" applyAlignment="1">
      <alignment vertical="center" wrapText="1"/>
    </xf>
    <xf numFmtId="0" fontId="31" fillId="39" borderId="0" xfId="0" applyFont="1" applyFill="1" applyAlignment="1">
      <alignment vertical="center" wrapText="1"/>
    </xf>
    <xf numFmtId="0" fontId="27" fillId="0" borderId="11" xfId="0" quotePrefix="1" applyFont="1" applyBorder="1" applyAlignment="1">
      <alignment horizontal="left" vertical="center"/>
    </xf>
    <xf numFmtId="0" fontId="27" fillId="43" borderId="11" xfId="0" quotePrefix="1" applyFont="1" applyFill="1" applyBorder="1" applyAlignment="1">
      <alignment horizontal="left" vertical="center" wrapText="1"/>
    </xf>
    <xf numFmtId="0" fontId="27" fillId="0" borderId="11" xfId="0" quotePrefix="1" applyFont="1" applyBorder="1" applyAlignment="1">
      <alignment horizontal="left" vertical="center" wrapText="1"/>
    </xf>
    <xf numFmtId="0" fontId="42" fillId="43" borderId="11" xfId="0" quotePrefix="1" applyFont="1" applyFill="1" applyBorder="1" applyAlignment="1">
      <alignment horizontal="left" vertical="center" wrapText="1"/>
    </xf>
    <xf numFmtId="0" fontId="43" fillId="43" borderId="11" xfId="0" applyFont="1" applyFill="1" applyBorder="1" applyAlignment="1">
      <alignment vertical="center" wrapText="1"/>
    </xf>
    <xf numFmtId="0" fontId="36" fillId="43" borderId="11" xfId="0" applyFont="1" applyFill="1" applyBorder="1" applyAlignment="1">
      <alignment horizontal="left" vertical="center" wrapText="1"/>
    </xf>
    <xf numFmtId="0" fontId="34" fillId="0" borderId="0" xfId="0" applyFont="1" applyAlignment="1">
      <alignment horizontal="center" vertical="center" wrapText="1"/>
    </xf>
    <xf numFmtId="0" fontId="40" fillId="0" borderId="0" xfId="0" applyFont="1" applyAlignment="1">
      <alignment horizontal="center" vertical="center" wrapText="1"/>
    </xf>
    <xf numFmtId="0" fontId="40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 wrapText="1"/>
    </xf>
    <xf numFmtId="0" fontId="28" fillId="0" borderId="0" xfId="0" applyFont="1" applyAlignment="1">
      <alignment horizontal="center" vertical="center"/>
    </xf>
    <xf numFmtId="0" fontId="28" fillId="0" borderId="12" xfId="0" applyFont="1" applyBorder="1" applyAlignment="1">
      <alignment horizontal="center" vertical="center"/>
    </xf>
    <xf numFmtId="0" fontId="46" fillId="0" borderId="0" xfId="43" applyFont="1" applyAlignment="1">
      <alignment horizontal="left" vertical="center" wrapText="1"/>
    </xf>
    <xf numFmtId="0" fontId="47" fillId="0" borderId="0" xfId="43" applyFont="1" applyAlignment="1">
      <alignment horizontal="center" vertical="center" wrapText="1"/>
    </xf>
    <xf numFmtId="0" fontId="47" fillId="0" borderId="18" xfId="43" applyFont="1" applyBorder="1" applyAlignment="1">
      <alignment horizontal="center" vertical="center" wrapText="1"/>
    </xf>
    <xf numFmtId="0" fontId="44" fillId="0" borderId="0" xfId="0" applyFont="1" applyAlignment="1">
      <alignment horizontal="center" vertical="center" wrapText="1"/>
    </xf>
    <xf numFmtId="0" fontId="45" fillId="0" borderId="0" xfId="0" applyFont="1" applyAlignment="1">
      <alignment horizontal="left" vertical="center" wrapText="1"/>
    </xf>
    <xf numFmtId="0" fontId="47" fillId="0" borderId="0" xfId="0" applyFont="1" applyAlignment="1">
      <alignment horizontal="center" vertical="center"/>
    </xf>
    <xf numFmtId="0" fontId="46" fillId="0" borderId="0" xfId="0" applyFont="1" applyAlignment="1">
      <alignment horizontal="center"/>
    </xf>
    <xf numFmtId="0" fontId="46" fillId="0" borderId="0" xfId="0" applyFont="1" applyAlignment="1">
      <alignment horizontal="center" vertical="center"/>
    </xf>
  </cellXfs>
  <cellStyles count="44">
    <cellStyle name="20% - Isticanje1" xfId="20" builtinId="30" customBuiltin="1"/>
    <cellStyle name="20% - Isticanje2" xfId="24" builtinId="34" customBuiltin="1"/>
    <cellStyle name="20% - Isticanje3" xfId="28" builtinId="38" customBuiltin="1"/>
    <cellStyle name="20% - Isticanje4" xfId="32" builtinId="42" customBuiltin="1"/>
    <cellStyle name="20% - Isticanje5" xfId="36" builtinId="46" customBuiltin="1"/>
    <cellStyle name="20% - Isticanje6" xfId="40" builtinId="50" customBuiltin="1"/>
    <cellStyle name="40% - Isticanje1" xfId="21" builtinId="31" customBuiltin="1"/>
    <cellStyle name="40% - Isticanje2" xfId="25" builtinId="35" customBuiltin="1"/>
    <cellStyle name="40% - Isticanje3" xfId="29" builtinId="39" customBuiltin="1"/>
    <cellStyle name="40% - Isticanje4" xfId="33" builtinId="43" customBuiltin="1"/>
    <cellStyle name="40% - Isticanje5" xfId="37" builtinId="47" customBuiltin="1"/>
    <cellStyle name="40% - Isticanje6" xfId="41" builtinId="51" customBuiltin="1"/>
    <cellStyle name="60% - Isticanje1" xfId="22" builtinId="32" customBuiltin="1"/>
    <cellStyle name="60% - Isticanje2" xfId="26" builtinId="36" customBuiltin="1"/>
    <cellStyle name="60% - Isticanje3" xfId="30" builtinId="40" customBuiltin="1"/>
    <cellStyle name="60% - Isticanje4" xfId="34" builtinId="44" customBuiltin="1"/>
    <cellStyle name="60% - Isticanje5" xfId="38" builtinId="48" customBuiltin="1"/>
    <cellStyle name="60% - Isticanje6" xfId="42" builtinId="52" customBuiltin="1"/>
    <cellStyle name="Bilješka" xfId="16" builtinId="10" customBuiltin="1"/>
    <cellStyle name="Dobro" xfId="7" builtinId="26" customBuiltin="1"/>
    <cellStyle name="Isticanje1" xfId="19" builtinId="29" customBuiltin="1"/>
    <cellStyle name="Isticanje2" xfId="23" builtinId="33" customBuiltin="1"/>
    <cellStyle name="Isticanje3" xfId="27" builtinId="37" customBuiltin="1"/>
    <cellStyle name="Isticanje4" xfId="31" builtinId="41" customBuiltin="1"/>
    <cellStyle name="Isticanje5" xfId="35" builtinId="45" customBuiltin="1"/>
    <cellStyle name="Isticanje6" xfId="39" builtinId="49" customBuiltin="1"/>
    <cellStyle name="Izlaz" xfId="11" builtinId="21" customBuiltin="1"/>
    <cellStyle name="Izračun" xfId="12" builtinId="22" customBuiltin="1"/>
    <cellStyle name="Loše" xfId="8" builtinId="27" customBuiltin="1"/>
    <cellStyle name="Naslov" xfId="2" builtinId="15" customBuiltin="1"/>
    <cellStyle name="Naslov 1" xfId="3" builtinId="16" customBuiltin="1"/>
    <cellStyle name="Naslov 2" xfId="4" builtinId="17" customBuiltin="1"/>
    <cellStyle name="Naslov 3" xfId="5" builtinId="18" customBuiltin="1"/>
    <cellStyle name="Naslov 4" xfId="6" builtinId="19" customBuiltin="1"/>
    <cellStyle name="Neutralno" xfId="9" builtinId="28" customBuiltin="1"/>
    <cellStyle name="Normalno" xfId="0" builtinId="0"/>
    <cellStyle name="Normalno 2" xfId="43" xr:uid="{00000000-0005-0000-0000-000024000000}"/>
    <cellStyle name="Povezana ćelija" xfId="13" builtinId="24" customBuiltin="1"/>
    <cellStyle name="Provjera ćelije" xfId="14" builtinId="23" customBuiltin="1"/>
    <cellStyle name="Tekst objašnjenja" xfId="17" builtinId="53" customBuiltin="1"/>
    <cellStyle name="Tekst upozorenja" xfId="15" builtinId="11" customBuiltin="1"/>
    <cellStyle name="Ukupni zbroj" xfId="18" builtinId="25" customBuiltin="1"/>
    <cellStyle name="Unos" xfId="10" builtinId="20" customBuiltin="1"/>
    <cellStyle name="Zarez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31"/>
  <sheetViews>
    <sheetView tabSelected="1" zoomScaleNormal="100" workbookViewId="0">
      <selection activeCell="I30" sqref="I30"/>
    </sheetView>
  </sheetViews>
  <sheetFormatPr defaultRowHeight="12.75" x14ac:dyDescent="0.2"/>
  <cols>
    <col min="1" max="4" width="9.140625" style="71"/>
    <col min="5" max="5" width="17.5703125" style="71" customWidth="1"/>
    <col min="6" max="6" width="16" style="71" customWidth="1"/>
    <col min="7" max="7" width="15.140625" style="71" customWidth="1"/>
    <col min="8" max="8" width="14.5703125" style="71" customWidth="1"/>
    <col min="9" max="9" width="14.7109375" style="71" customWidth="1"/>
    <col min="10" max="11" width="10.5703125" style="71" customWidth="1"/>
    <col min="12" max="16384" width="9.140625" style="63"/>
  </cols>
  <sheetData>
    <row r="1" spans="1:11" ht="28.5" customHeight="1" x14ac:dyDescent="0.2">
      <c r="A1" s="154" t="s">
        <v>760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</row>
    <row r="2" spans="1:11" x14ac:dyDescent="0.2">
      <c r="A2" s="154" t="s">
        <v>560</v>
      </c>
      <c r="B2" s="154"/>
      <c r="C2" s="154"/>
      <c r="D2" s="154"/>
      <c r="E2" s="154"/>
      <c r="F2" s="154"/>
      <c r="G2" s="154"/>
      <c r="H2" s="154"/>
      <c r="I2" s="166"/>
      <c r="J2" s="166"/>
      <c r="K2" s="64"/>
    </row>
    <row r="3" spans="1:11" ht="18" customHeight="1" x14ac:dyDescent="0.2">
      <c r="A3" s="154" t="s">
        <v>739</v>
      </c>
      <c r="B3" s="167"/>
      <c r="C3" s="167"/>
      <c r="D3" s="167"/>
      <c r="E3" s="167"/>
      <c r="F3" s="167"/>
      <c r="G3" s="167"/>
      <c r="H3" s="167"/>
      <c r="I3" s="167"/>
      <c r="J3" s="167"/>
      <c r="K3" s="64"/>
    </row>
    <row r="4" spans="1:11" x14ac:dyDescent="0.2">
      <c r="A4" s="155" t="s">
        <v>740</v>
      </c>
      <c r="B4" s="155"/>
      <c r="C4" s="155"/>
      <c r="D4" s="155"/>
      <c r="E4" s="155"/>
      <c r="F4" s="65"/>
      <c r="G4" s="65"/>
      <c r="H4" s="65"/>
      <c r="I4" s="65"/>
      <c r="J4" s="53"/>
      <c r="K4" s="64"/>
    </row>
    <row r="5" spans="1:11" ht="38.25" x14ac:dyDescent="0.2">
      <c r="A5" s="156" t="s">
        <v>741</v>
      </c>
      <c r="B5" s="156"/>
      <c r="C5" s="156"/>
      <c r="D5" s="156"/>
      <c r="E5" s="156"/>
      <c r="F5" s="54" t="s">
        <v>756</v>
      </c>
      <c r="G5" s="55" t="s">
        <v>447</v>
      </c>
      <c r="H5" s="55" t="s">
        <v>448</v>
      </c>
      <c r="I5" s="54" t="s">
        <v>757</v>
      </c>
      <c r="J5" s="11" t="s">
        <v>450</v>
      </c>
      <c r="K5" s="11" t="s">
        <v>451</v>
      </c>
    </row>
    <row r="6" spans="1:11" x14ac:dyDescent="0.2">
      <c r="A6" s="156">
        <v>1</v>
      </c>
      <c r="B6" s="156"/>
      <c r="C6" s="156"/>
      <c r="D6" s="156"/>
      <c r="E6" s="156"/>
      <c r="F6" s="54">
        <v>2</v>
      </c>
      <c r="G6" s="55">
        <v>3</v>
      </c>
      <c r="H6" s="55">
        <v>4</v>
      </c>
      <c r="I6" s="55">
        <v>5</v>
      </c>
      <c r="J6" s="55">
        <v>6</v>
      </c>
      <c r="K6" s="55">
        <v>7</v>
      </c>
    </row>
    <row r="7" spans="1:11" x14ac:dyDescent="0.2">
      <c r="A7" s="158" t="s">
        <v>742</v>
      </c>
      <c r="B7" s="159"/>
      <c r="C7" s="159"/>
      <c r="D7" s="159"/>
      <c r="E7" s="160"/>
      <c r="F7" s="56">
        <f>F8+F9</f>
        <v>133678614.02</v>
      </c>
      <c r="G7" s="56">
        <f t="shared" ref="G7:I7" si="0">G8+G9</f>
        <v>175218820</v>
      </c>
      <c r="H7" s="56">
        <f t="shared" si="0"/>
        <v>197893540.34999999</v>
      </c>
      <c r="I7" s="56">
        <f t="shared" si="0"/>
        <v>157365233.72999999</v>
      </c>
      <c r="J7" s="56">
        <f>IFERROR(I7/F7*100,0)</f>
        <v>117.71907936332747</v>
      </c>
      <c r="K7" s="56">
        <f>IFERROR(I7/H7*100,0)</f>
        <v>79.520146767640568</v>
      </c>
    </row>
    <row r="8" spans="1:11" x14ac:dyDescent="0.2">
      <c r="A8" s="157" t="s">
        <v>743</v>
      </c>
      <c r="B8" s="164"/>
      <c r="C8" s="164"/>
      <c r="D8" s="164"/>
      <c r="E8" s="165"/>
      <c r="F8" s="57">
        <f>'RČ. P i R'!B7</f>
        <v>133589861.64</v>
      </c>
      <c r="G8" s="57">
        <f>'RČ. P i R'!C7</f>
        <v>174995713</v>
      </c>
      <c r="H8" s="57">
        <f>'RČ. P i R'!D7</f>
        <v>197677385.43000001</v>
      </c>
      <c r="I8" s="57">
        <f>'RČ. P i R'!E7</f>
        <v>157170568.28</v>
      </c>
      <c r="J8" s="57">
        <f t="shared" ref="J8:J13" si="1">IFERROR(I8/F8*100,0)</f>
        <v>117.65156902665686</v>
      </c>
      <c r="K8" s="57">
        <f t="shared" ref="K8:K13" si="2">IFERROR(I8/H8*100,0)</f>
        <v>79.508623577812358</v>
      </c>
    </row>
    <row r="9" spans="1:11" x14ac:dyDescent="0.2">
      <c r="A9" s="168" t="s">
        <v>744</v>
      </c>
      <c r="B9" s="165"/>
      <c r="C9" s="165"/>
      <c r="D9" s="165"/>
      <c r="E9" s="165"/>
      <c r="F9" s="57">
        <f>'RČ. P i R'!B75</f>
        <v>88752.38</v>
      </c>
      <c r="G9" s="57">
        <f>'RČ. P i R'!C75</f>
        <v>223107</v>
      </c>
      <c r="H9" s="57">
        <f>'RČ. P i R'!D75</f>
        <v>216154.92</v>
      </c>
      <c r="I9" s="57">
        <f>'RČ. P i R'!E75</f>
        <v>194665.45</v>
      </c>
      <c r="J9" s="57">
        <f t="shared" si="1"/>
        <v>219.33547021499592</v>
      </c>
      <c r="K9" s="57">
        <f t="shared" si="2"/>
        <v>90.058301703241355</v>
      </c>
    </row>
    <row r="10" spans="1:11" x14ac:dyDescent="0.2">
      <c r="A10" s="161" t="s">
        <v>745</v>
      </c>
      <c r="B10" s="162"/>
      <c r="C10" s="162"/>
      <c r="D10" s="162"/>
      <c r="E10" s="163"/>
      <c r="F10" s="56">
        <f>F11+F12</f>
        <v>134253181.53999999</v>
      </c>
      <c r="G10" s="56">
        <f t="shared" ref="G10:I10" si="3">G11+G12</f>
        <v>172840533</v>
      </c>
      <c r="H10" s="56">
        <f t="shared" si="3"/>
        <v>202160733</v>
      </c>
      <c r="I10" s="56">
        <f t="shared" si="3"/>
        <v>163912661.66000003</v>
      </c>
      <c r="J10" s="56">
        <f t="shared" si="1"/>
        <v>122.09219906729969</v>
      </c>
      <c r="K10" s="56">
        <f t="shared" si="2"/>
        <v>81.08036572067634</v>
      </c>
    </row>
    <row r="11" spans="1:11" x14ac:dyDescent="0.2">
      <c r="A11" s="170" t="s">
        <v>746</v>
      </c>
      <c r="B11" s="164"/>
      <c r="C11" s="164"/>
      <c r="D11" s="164"/>
      <c r="E11" s="164"/>
      <c r="F11" s="57">
        <f>'RČ. P i R'!B91</f>
        <v>125409529.09</v>
      </c>
      <c r="G11" s="57">
        <f>'RČ. P i R'!C91</f>
        <v>153235015</v>
      </c>
      <c r="H11" s="57">
        <f>'RČ. P i R'!D91</f>
        <v>175899626.40000001</v>
      </c>
      <c r="I11" s="57">
        <f>'RČ. P i R'!E91</f>
        <v>151262746.83000001</v>
      </c>
      <c r="J11" s="58">
        <f t="shared" si="1"/>
        <v>120.61503454131184</v>
      </c>
      <c r="K11" s="58">
        <f t="shared" si="2"/>
        <v>85.993785163605111</v>
      </c>
    </row>
    <row r="12" spans="1:11" x14ac:dyDescent="0.2">
      <c r="A12" s="168" t="s">
        <v>747</v>
      </c>
      <c r="B12" s="165"/>
      <c r="C12" s="165"/>
      <c r="D12" s="165"/>
      <c r="E12" s="165"/>
      <c r="F12" s="57">
        <f>'RČ. P i R'!B184</f>
        <v>8843652.4499999993</v>
      </c>
      <c r="G12" s="57">
        <f>'RČ. P i R'!C184</f>
        <v>19605518</v>
      </c>
      <c r="H12" s="57">
        <f>'RČ. P i R'!D184</f>
        <v>26261106.600000001</v>
      </c>
      <c r="I12" s="57">
        <f>'RČ. P i R'!E184</f>
        <v>12649914.83</v>
      </c>
      <c r="J12" s="58">
        <f t="shared" si="1"/>
        <v>143.03948398605377</v>
      </c>
      <c r="K12" s="58">
        <f t="shared" si="2"/>
        <v>48.169770690470443</v>
      </c>
    </row>
    <row r="13" spans="1:11" x14ac:dyDescent="0.2">
      <c r="A13" s="169" t="s">
        <v>748</v>
      </c>
      <c r="B13" s="159"/>
      <c r="C13" s="159"/>
      <c r="D13" s="159"/>
      <c r="E13" s="159"/>
      <c r="F13" s="56">
        <f>F7-F10</f>
        <v>-574567.51999999583</v>
      </c>
      <c r="G13" s="56">
        <f t="shared" ref="G13:I13" si="4">G7-G10</f>
        <v>2378287</v>
      </c>
      <c r="H13" s="56">
        <f t="shared" si="4"/>
        <v>-4267192.650000006</v>
      </c>
      <c r="I13" s="56">
        <f t="shared" si="4"/>
        <v>-6547427.930000037</v>
      </c>
      <c r="J13" s="59">
        <f t="shared" si="1"/>
        <v>1139.5402110443147</v>
      </c>
      <c r="K13" s="59">
        <f t="shared" si="2"/>
        <v>153.4364268742361</v>
      </c>
    </row>
    <row r="14" spans="1:11" x14ac:dyDescent="0.2">
      <c r="A14" s="62"/>
      <c r="B14" s="66"/>
      <c r="C14" s="66"/>
      <c r="D14" s="66"/>
      <c r="E14" s="66"/>
      <c r="F14" s="66"/>
      <c r="G14" s="66"/>
      <c r="H14" s="60"/>
      <c r="I14" s="60"/>
      <c r="J14" s="60"/>
      <c r="K14" s="60"/>
    </row>
    <row r="15" spans="1:11" ht="18" customHeight="1" x14ac:dyDescent="0.2">
      <c r="A15" s="155" t="s">
        <v>749</v>
      </c>
      <c r="B15" s="155"/>
      <c r="C15" s="155"/>
      <c r="D15" s="155"/>
      <c r="E15" s="155"/>
      <c r="F15" s="66"/>
      <c r="G15" s="66"/>
      <c r="H15" s="60"/>
      <c r="I15" s="60"/>
      <c r="J15" s="60"/>
      <c r="K15" s="60"/>
    </row>
    <row r="16" spans="1:11" ht="38.25" x14ac:dyDescent="0.2">
      <c r="A16" s="156" t="s">
        <v>741</v>
      </c>
      <c r="B16" s="156"/>
      <c r="C16" s="156"/>
      <c r="D16" s="156"/>
      <c r="E16" s="156"/>
      <c r="F16" s="54" t="s">
        <v>756</v>
      </c>
      <c r="G16" s="55" t="s">
        <v>447</v>
      </c>
      <c r="H16" s="55" t="s">
        <v>448</v>
      </c>
      <c r="I16" s="54" t="s">
        <v>757</v>
      </c>
      <c r="J16" s="11" t="s">
        <v>450</v>
      </c>
      <c r="K16" s="11" t="s">
        <v>451</v>
      </c>
    </row>
    <row r="17" spans="1:22" x14ac:dyDescent="0.2">
      <c r="A17" s="156">
        <v>1</v>
      </c>
      <c r="B17" s="156"/>
      <c r="C17" s="156"/>
      <c r="D17" s="156"/>
      <c r="E17" s="156"/>
      <c r="F17" s="54">
        <v>2</v>
      </c>
      <c r="G17" s="55">
        <v>3</v>
      </c>
      <c r="H17" s="55">
        <v>4</v>
      </c>
      <c r="I17" s="55">
        <v>5</v>
      </c>
      <c r="J17" s="55">
        <v>6</v>
      </c>
      <c r="K17" s="55">
        <v>7</v>
      </c>
    </row>
    <row r="18" spans="1:22" ht="15.75" customHeight="1" x14ac:dyDescent="0.2">
      <c r="A18" s="157" t="s">
        <v>750</v>
      </c>
      <c r="B18" s="157"/>
      <c r="C18" s="157"/>
      <c r="D18" s="157"/>
      <c r="E18" s="157"/>
      <c r="F18" s="57">
        <f>'RČ. P i R'!B224</f>
        <v>30417.88</v>
      </c>
      <c r="G18" s="57">
        <f>'RČ. P i R'!C224</f>
        <v>174817</v>
      </c>
      <c r="H18" s="57">
        <f>'RČ. P i R'!D224</f>
        <v>517861</v>
      </c>
      <c r="I18" s="57">
        <f>'RČ. P i R'!E224</f>
        <v>516559.58</v>
      </c>
      <c r="J18" s="57">
        <f t="shared" ref="J18:J22" si="5">IFERROR(I18/F18*100,0)</f>
        <v>1698.2103289249612</v>
      </c>
      <c r="K18" s="57">
        <f t="shared" ref="K18:K22" si="6">IFERROR(I18/H18*100,0)</f>
        <v>99.748693182147335</v>
      </c>
    </row>
    <row r="19" spans="1:22" x14ac:dyDescent="0.2">
      <c r="A19" s="157" t="s">
        <v>751</v>
      </c>
      <c r="B19" s="164"/>
      <c r="C19" s="164"/>
      <c r="D19" s="164"/>
      <c r="E19" s="164"/>
      <c r="F19" s="57">
        <f>'RČ. P i R'!B240</f>
        <v>318561.31</v>
      </c>
      <c r="G19" s="57">
        <f>'RČ. P i R'!C240</f>
        <v>159467</v>
      </c>
      <c r="H19" s="57">
        <f>'RČ. P i R'!D240</f>
        <v>219267</v>
      </c>
      <c r="I19" s="57">
        <f>'RČ. P i R'!E240</f>
        <v>6417.26</v>
      </c>
      <c r="J19" s="57">
        <f t="shared" si="5"/>
        <v>2.0144505307314313</v>
      </c>
      <c r="K19" s="57">
        <f t="shared" si="6"/>
        <v>2.9266875544427569</v>
      </c>
    </row>
    <row r="20" spans="1:22" s="67" customFormat="1" ht="15" customHeight="1" x14ac:dyDescent="0.2">
      <c r="A20" s="173" t="s">
        <v>752</v>
      </c>
      <c r="B20" s="173"/>
      <c r="C20" s="173"/>
      <c r="D20" s="173"/>
      <c r="E20" s="173"/>
      <c r="F20" s="56">
        <f>F18-F19</f>
        <v>-288143.43</v>
      </c>
      <c r="G20" s="56">
        <f t="shared" ref="G20:I20" si="7">G18-G19</f>
        <v>15350</v>
      </c>
      <c r="H20" s="56">
        <f t="shared" si="7"/>
        <v>298594</v>
      </c>
      <c r="I20" s="56">
        <f t="shared" si="7"/>
        <v>510142.32</v>
      </c>
      <c r="J20" s="56">
        <f t="shared" si="5"/>
        <v>-177.04457811167168</v>
      </c>
      <c r="K20" s="56">
        <f t="shared" si="6"/>
        <v>170.84814832180152</v>
      </c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</row>
    <row r="21" spans="1:22" s="67" customFormat="1" ht="15" customHeight="1" x14ac:dyDescent="0.2">
      <c r="A21" s="104"/>
      <c r="B21" s="104"/>
      <c r="C21" s="104"/>
      <c r="D21" s="104"/>
      <c r="E21" s="104"/>
      <c r="F21" s="105"/>
      <c r="G21" s="105"/>
      <c r="H21" s="105"/>
      <c r="I21" s="105"/>
      <c r="J21" s="105"/>
      <c r="K21" s="105"/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63"/>
    </row>
    <row r="22" spans="1:22" s="67" customFormat="1" ht="15" customHeight="1" x14ac:dyDescent="0.2">
      <c r="A22" s="173" t="s">
        <v>753</v>
      </c>
      <c r="B22" s="173"/>
      <c r="C22" s="173"/>
      <c r="D22" s="173"/>
      <c r="E22" s="173"/>
      <c r="F22" s="61">
        <v>8104166.04</v>
      </c>
      <c r="G22" s="61">
        <v>-2393637</v>
      </c>
      <c r="H22" s="61">
        <v>3968598.65</v>
      </c>
      <c r="I22" s="61">
        <v>3968598.65</v>
      </c>
      <c r="J22" s="56">
        <f t="shared" si="5"/>
        <v>48.969858593864643</v>
      </c>
      <c r="K22" s="56">
        <f t="shared" si="6"/>
        <v>100</v>
      </c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63"/>
    </row>
    <row r="23" spans="1:22" ht="11.25" customHeight="1" x14ac:dyDescent="0.2">
      <c r="A23" s="68"/>
      <c r="B23" s="69"/>
      <c r="C23" s="69"/>
      <c r="D23" s="69"/>
      <c r="E23" s="69"/>
      <c r="F23" s="70"/>
      <c r="G23" s="70"/>
      <c r="H23" s="70"/>
      <c r="I23" s="70"/>
      <c r="J23" s="70"/>
      <c r="K23" s="64"/>
    </row>
    <row r="24" spans="1:22" x14ac:dyDescent="0.2">
      <c r="A24" s="171" t="s">
        <v>770</v>
      </c>
      <c r="B24" s="172"/>
      <c r="C24" s="172"/>
      <c r="D24" s="172"/>
      <c r="E24" s="172"/>
      <c r="F24" s="61">
        <f>F7+F18+F22</f>
        <v>141813197.94</v>
      </c>
      <c r="G24" s="61">
        <f t="shared" ref="G24:I24" si="8">G7+G18+G22</f>
        <v>173000000</v>
      </c>
      <c r="H24" s="61">
        <f t="shared" si="8"/>
        <v>202380000</v>
      </c>
      <c r="I24" s="61">
        <f t="shared" si="8"/>
        <v>161850391.96000001</v>
      </c>
      <c r="J24" s="56">
        <f t="shared" ref="J24:J25" si="9">IFERROR(I24/F24*100,0)</f>
        <v>114.12928719686413</v>
      </c>
      <c r="K24" s="56">
        <f t="shared" ref="K24:K25" si="10">IFERROR(I24/H24*100,0)</f>
        <v>79.973511196758579</v>
      </c>
    </row>
    <row r="25" spans="1:22" x14ac:dyDescent="0.2">
      <c r="A25" s="171" t="s">
        <v>737</v>
      </c>
      <c r="B25" s="172"/>
      <c r="C25" s="172"/>
      <c r="D25" s="172"/>
      <c r="E25" s="172"/>
      <c r="F25" s="61">
        <f>F10+F19</f>
        <v>134571742.84999999</v>
      </c>
      <c r="G25" s="61">
        <f t="shared" ref="G25:I25" si="11">G10+G19</f>
        <v>173000000</v>
      </c>
      <c r="H25" s="61">
        <f t="shared" si="11"/>
        <v>202380000</v>
      </c>
      <c r="I25" s="61">
        <f t="shared" si="11"/>
        <v>163919078.92000002</v>
      </c>
      <c r="J25" s="56">
        <f t="shared" si="9"/>
        <v>121.80794827240362</v>
      </c>
      <c r="K25" s="56">
        <f t="shared" si="10"/>
        <v>80.995690740191733</v>
      </c>
    </row>
    <row r="30" spans="1:22" x14ac:dyDescent="0.2">
      <c r="F30" s="103"/>
      <c r="G30" s="103"/>
      <c r="H30" s="103"/>
      <c r="I30" s="103"/>
      <c r="J30" s="103"/>
      <c r="K30" s="103"/>
    </row>
    <row r="31" spans="1:22" x14ac:dyDescent="0.2">
      <c r="F31" s="103"/>
      <c r="G31" s="103"/>
      <c r="H31" s="103"/>
      <c r="I31" s="103"/>
      <c r="J31" s="103"/>
      <c r="K31" s="103"/>
    </row>
  </sheetData>
  <mergeCells count="22">
    <mergeCell ref="A12:E12"/>
    <mergeCell ref="A24:E24"/>
    <mergeCell ref="A25:E25"/>
    <mergeCell ref="A22:E22"/>
    <mergeCell ref="A20:E20"/>
    <mergeCell ref="A19:E19"/>
    <mergeCell ref="A1:K1"/>
    <mergeCell ref="A4:E4"/>
    <mergeCell ref="A16:E16"/>
    <mergeCell ref="A17:E17"/>
    <mergeCell ref="A18:E18"/>
    <mergeCell ref="A6:E6"/>
    <mergeCell ref="A7:E7"/>
    <mergeCell ref="A15:E15"/>
    <mergeCell ref="A10:E10"/>
    <mergeCell ref="A8:E8"/>
    <mergeCell ref="A2:J2"/>
    <mergeCell ref="A5:E5"/>
    <mergeCell ref="A3:J3"/>
    <mergeCell ref="A9:E9"/>
    <mergeCell ref="A13:E13"/>
    <mergeCell ref="A11:E11"/>
  </mergeCells>
  <pageMargins left="0.27559055118110237" right="0.27559055118110237" top="0.31496062992125984" bottom="0.31496062992125984" header="0.31496062992125984" footer="0.23622047244094491"/>
  <pageSetup paperSize="9" scale="72" fitToHeight="0" orientation="portrait" r:id="rId1"/>
  <headerFooter>
    <oddFooter>&amp;L&amp;K00+000&amp;P+1&amp;C&amp;P+1&amp;R&amp;K00+000&amp;P+1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K257"/>
  <sheetViews>
    <sheetView showGridLines="0" workbookViewId="0">
      <selection activeCell="F4" sqref="F4:G4"/>
    </sheetView>
  </sheetViews>
  <sheetFormatPr defaultRowHeight="12.75" x14ac:dyDescent="0.15"/>
  <cols>
    <col min="1" max="1" width="77.85546875" style="32" customWidth="1"/>
    <col min="2" max="2" width="14.140625" style="33" customWidth="1"/>
    <col min="3" max="5" width="14.5703125" style="33" customWidth="1"/>
    <col min="6" max="7" width="12.7109375" style="33" bestFit="1" customWidth="1"/>
    <col min="8" max="16384" width="9.140625" style="1"/>
  </cols>
  <sheetData>
    <row r="1" spans="1:11" ht="15.75" x14ac:dyDescent="0.15">
      <c r="A1" s="174" t="s">
        <v>560</v>
      </c>
      <c r="B1" s="174"/>
      <c r="C1" s="174"/>
      <c r="D1" s="174"/>
      <c r="E1" s="174"/>
      <c r="F1" s="174"/>
      <c r="G1" s="174"/>
      <c r="H1" s="98"/>
      <c r="I1" s="98"/>
      <c r="J1" s="98"/>
      <c r="K1" s="98"/>
    </row>
    <row r="2" spans="1:11" ht="15.75" x14ac:dyDescent="0.15">
      <c r="A2" s="174" t="s">
        <v>771</v>
      </c>
      <c r="B2" s="174"/>
      <c r="C2" s="174"/>
      <c r="D2" s="174"/>
      <c r="E2" s="174"/>
      <c r="F2" s="174"/>
      <c r="G2" s="174"/>
      <c r="H2" s="98"/>
      <c r="I2" s="98"/>
      <c r="J2" s="98"/>
      <c r="K2" s="98"/>
    </row>
    <row r="3" spans="1:11" ht="15.75" customHeight="1" x14ac:dyDescent="0.15">
      <c r="A3" s="174" t="s">
        <v>772</v>
      </c>
      <c r="B3" s="174"/>
      <c r="C3" s="174"/>
      <c r="D3" s="174"/>
      <c r="E3" s="174"/>
      <c r="F3" s="174"/>
      <c r="G3" s="174"/>
      <c r="H3" s="98"/>
      <c r="I3" s="98"/>
      <c r="J3" s="98"/>
      <c r="K3" s="98"/>
    </row>
    <row r="4" spans="1:11" s="2" customFormat="1" ht="38.25" x14ac:dyDescent="0.15">
      <c r="A4" s="11" t="s">
        <v>0</v>
      </c>
      <c r="B4" s="11" t="s">
        <v>758</v>
      </c>
      <c r="C4" s="11" t="s">
        <v>447</v>
      </c>
      <c r="D4" s="11" t="s">
        <v>448</v>
      </c>
      <c r="E4" s="11" t="s">
        <v>759</v>
      </c>
      <c r="F4" s="11" t="s">
        <v>450</v>
      </c>
      <c r="G4" s="11" t="s">
        <v>451</v>
      </c>
    </row>
    <row r="5" spans="1:11" s="2" customFormat="1" x14ac:dyDescent="0.15">
      <c r="A5" s="13">
        <v>1</v>
      </c>
      <c r="B5" s="13">
        <v>2</v>
      </c>
      <c r="C5" s="13">
        <v>3</v>
      </c>
      <c r="D5" s="13">
        <v>4</v>
      </c>
      <c r="E5" s="13">
        <v>5</v>
      </c>
      <c r="F5" s="13">
        <v>6</v>
      </c>
      <c r="G5" s="13">
        <v>7</v>
      </c>
      <c r="I5" s="37"/>
      <c r="J5" s="36"/>
    </row>
    <row r="6" spans="1:11" s="38" customFormat="1" x14ac:dyDescent="0.2">
      <c r="A6" s="50" t="s">
        <v>730</v>
      </c>
      <c r="B6" s="39"/>
      <c r="C6" s="39"/>
      <c r="D6" s="39"/>
      <c r="E6" s="39"/>
      <c r="F6" s="39"/>
      <c r="G6" s="107"/>
    </row>
    <row r="7" spans="1:11" s="38" customFormat="1" x14ac:dyDescent="0.2">
      <c r="A7" s="40" t="s">
        <v>729</v>
      </c>
      <c r="B7" s="41">
        <v>133589861.64</v>
      </c>
      <c r="C7" s="41">
        <v>174995713</v>
      </c>
      <c r="D7" s="41">
        <v>197677385.43000001</v>
      </c>
      <c r="E7" s="41">
        <v>157170568.28</v>
      </c>
      <c r="F7" s="41">
        <f t="shared" ref="F7:F70" si="0">IFERROR(E7/B7*100,0)</f>
        <v>117.65156902665686</v>
      </c>
      <c r="G7" s="41">
        <f t="shared" ref="G7:G70" si="1">IFERROR(E7/D7*100,0)</f>
        <v>79.508623577812358</v>
      </c>
    </row>
    <row r="8" spans="1:11" s="38" customFormat="1" x14ac:dyDescent="0.2">
      <c r="A8" s="42" t="s">
        <v>728</v>
      </c>
      <c r="B8" s="43">
        <v>11055941.17</v>
      </c>
      <c r="C8" s="43">
        <v>9742000</v>
      </c>
      <c r="D8" s="43">
        <v>14073000</v>
      </c>
      <c r="E8" s="43">
        <v>14469926.609999999</v>
      </c>
      <c r="F8" s="43">
        <f t="shared" si="0"/>
        <v>130.87919325460737</v>
      </c>
      <c r="G8" s="43">
        <f t="shared" si="1"/>
        <v>102.82048326582817</v>
      </c>
    </row>
    <row r="9" spans="1:11" s="31" customFormat="1" x14ac:dyDescent="0.15">
      <c r="A9" s="108" t="s">
        <v>727</v>
      </c>
      <c r="B9" s="28">
        <v>10186794.560000001</v>
      </c>
      <c r="C9" s="28">
        <v>8927000</v>
      </c>
      <c r="D9" s="28">
        <v>13200000</v>
      </c>
      <c r="E9" s="28">
        <v>13565379.119999999</v>
      </c>
      <c r="F9" s="28">
        <f t="shared" si="0"/>
        <v>133.16631684383353</v>
      </c>
      <c r="G9" s="109">
        <f t="shared" si="1"/>
        <v>102.76802363636364</v>
      </c>
    </row>
    <row r="10" spans="1:11" s="8" customFormat="1" x14ac:dyDescent="0.15">
      <c r="A10" s="110" t="s">
        <v>726</v>
      </c>
      <c r="B10" s="29">
        <v>9257839.9499999993</v>
      </c>
      <c r="C10" s="29">
        <v>0</v>
      </c>
      <c r="D10" s="29">
        <v>0</v>
      </c>
      <c r="E10" s="29">
        <v>12369137.93</v>
      </c>
      <c r="F10" s="29">
        <f t="shared" si="0"/>
        <v>133.60716967244613</v>
      </c>
      <c r="G10" s="111">
        <f t="shared" si="1"/>
        <v>0</v>
      </c>
    </row>
    <row r="11" spans="1:11" s="8" customFormat="1" x14ac:dyDescent="0.15">
      <c r="A11" s="110" t="s">
        <v>725</v>
      </c>
      <c r="B11" s="29">
        <v>697864.78</v>
      </c>
      <c r="C11" s="29">
        <v>0</v>
      </c>
      <c r="D11" s="29">
        <v>0</v>
      </c>
      <c r="E11" s="29">
        <v>844665.46</v>
      </c>
      <c r="F11" s="29">
        <f t="shared" si="0"/>
        <v>121.03569118361295</v>
      </c>
      <c r="G11" s="111">
        <f t="shared" si="1"/>
        <v>0</v>
      </c>
    </row>
    <row r="12" spans="1:11" s="8" customFormat="1" x14ac:dyDescent="0.15">
      <c r="A12" s="110" t="s">
        <v>724</v>
      </c>
      <c r="B12" s="29">
        <v>327817.27</v>
      </c>
      <c r="C12" s="29">
        <v>0</v>
      </c>
      <c r="D12" s="29">
        <v>0</v>
      </c>
      <c r="E12" s="29">
        <v>326197.82</v>
      </c>
      <c r="F12" s="29">
        <f t="shared" si="0"/>
        <v>99.505990029140307</v>
      </c>
      <c r="G12" s="111">
        <f t="shared" si="1"/>
        <v>0</v>
      </c>
    </row>
    <row r="13" spans="1:11" s="8" customFormat="1" x14ac:dyDescent="0.15">
      <c r="A13" s="110" t="s">
        <v>723</v>
      </c>
      <c r="B13" s="29">
        <v>947408.29</v>
      </c>
      <c r="C13" s="29">
        <v>0</v>
      </c>
      <c r="D13" s="29">
        <v>0</v>
      </c>
      <c r="E13" s="29">
        <v>1134469.55</v>
      </c>
      <c r="F13" s="29">
        <f t="shared" si="0"/>
        <v>119.74452429585558</v>
      </c>
      <c r="G13" s="111">
        <f t="shared" si="1"/>
        <v>0</v>
      </c>
    </row>
    <row r="14" spans="1:11" s="8" customFormat="1" x14ac:dyDescent="0.15">
      <c r="A14" s="110" t="s">
        <v>722</v>
      </c>
      <c r="B14" s="29">
        <v>224439.91</v>
      </c>
      <c r="C14" s="29">
        <v>0</v>
      </c>
      <c r="D14" s="29">
        <v>0</v>
      </c>
      <c r="E14" s="29">
        <v>344824.86</v>
      </c>
      <c r="F14" s="29">
        <f t="shared" si="0"/>
        <v>153.63794255665135</v>
      </c>
      <c r="G14" s="111">
        <f t="shared" si="1"/>
        <v>0</v>
      </c>
    </row>
    <row r="15" spans="1:11" s="8" customFormat="1" x14ac:dyDescent="0.15">
      <c r="A15" s="110" t="s">
        <v>721</v>
      </c>
      <c r="B15" s="29">
        <v>43706.25</v>
      </c>
      <c r="C15" s="29">
        <v>0</v>
      </c>
      <c r="D15" s="29">
        <v>0</v>
      </c>
      <c r="E15" s="29">
        <v>51378.62</v>
      </c>
      <c r="F15" s="29">
        <f t="shared" si="0"/>
        <v>117.55440011440012</v>
      </c>
      <c r="G15" s="111">
        <f t="shared" si="1"/>
        <v>0</v>
      </c>
    </row>
    <row r="16" spans="1:11" s="8" customFormat="1" x14ac:dyDescent="0.15">
      <c r="A16" s="110" t="s">
        <v>720</v>
      </c>
      <c r="B16" s="29">
        <v>-1312281.8899999999</v>
      </c>
      <c r="C16" s="29">
        <v>0</v>
      </c>
      <c r="D16" s="29">
        <v>0</v>
      </c>
      <c r="E16" s="29">
        <v>-1505295.12</v>
      </c>
      <c r="F16" s="29">
        <f t="shared" si="0"/>
        <v>114.70821410177354</v>
      </c>
      <c r="G16" s="111">
        <f t="shared" si="1"/>
        <v>0</v>
      </c>
    </row>
    <row r="17" spans="1:7" s="31" customFormat="1" x14ac:dyDescent="0.15">
      <c r="A17" s="108" t="s">
        <v>719</v>
      </c>
      <c r="B17" s="28">
        <v>43684.13</v>
      </c>
      <c r="C17" s="28">
        <v>25000</v>
      </c>
      <c r="D17" s="28">
        <v>53000</v>
      </c>
      <c r="E17" s="28">
        <v>54143.17</v>
      </c>
      <c r="F17" s="28">
        <f t="shared" si="0"/>
        <v>123.94242485772293</v>
      </c>
      <c r="G17" s="109">
        <f t="shared" si="1"/>
        <v>102.15692452830187</v>
      </c>
    </row>
    <row r="18" spans="1:7" s="8" customFormat="1" x14ac:dyDescent="0.15">
      <c r="A18" s="110" t="s">
        <v>718</v>
      </c>
      <c r="B18" s="29">
        <v>43684.13</v>
      </c>
      <c r="C18" s="29">
        <v>0</v>
      </c>
      <c r="D18" s="29">
        <v>0</v>
      </c>
      <c r="E18" s="29">
        <v>54143.17</v>
      </c>
      <c r="F18" s="29">
        <f t="shared" si="0"/>
        <v>123.94242485772293</v>
      </c>
      <c r="G18" s="111">
        <f t="shared" si="1"/>
        <v>0</v>
      </c>
    </row>
    <row r="19" spans="1:7" s="31" customFormat="1" x14ac:dyDescent="0.15">
      <c r="A19" s="108" t="s">
        <v>717</v>
      </c>
      <c r="B19" s="28">
        <v>825462.48</v>
      </c>
      <c r="C19" s="28">
        <v>790000</v>
      </c>
      <c r="D19" s="28">
        <v>820000</v>
      </c>
      <c r="E19" s="28">
        <v>850404.32</v>
      </c>
      <c r="F19" s="28">
        <f t="shared" si="0"/>
        <v>103.02155950201394</v>
      </c>
      <c r="G19" s="109">
        <f t="shared" si="1"/>
        <v>103.70784390243901</v>
      </c>
    </row>
    <row r="20" spans="1:7" s="8" customFormat="1" x14ac:dyDescent="0.15">
      <c r="A20" s="110" t="s">
        <v>716</v>
      </c>
      <c r="B20" s="29">
        <v>811181.51</v>
      </c>
      <c r="C20" s="29">
        <v>0</v>
      </c>
      <c r="D20" s="29">
        <v>0</v>
      </c>
      <c r="E20" s="29">
        <v>837199.1</v>
      </c>
      <c r="F20" s="29">
        <f t="shared" si="0"/>
        <v>103.20736970446971</v>
      </c>
      <c r="G20" s="111">
        <f t="shared" si="1"/>
        <v>0</v>
      </c>
    </row>
    <row r="21" spans="1:7" s="8" customFormat="1" x14ac:dyDescent="0.15">
      <c r="A21" s="110" t="s">
        <v>715</v>
      </c>
      <c r="B21" s="29">
        <v>14280.97</v>
      </c>
      <c r="C21" s="29">
        <v>0</v>
      </c>
      <c r="D21" s="29">
        <v>0</v>
      </c>
      <c r="E21" s="29">
        <v>13205.22</v>
      </c>
      <c r="F21" s="29">
        <f t="shared" si="0"/>
        <v>92.467248373184731</v>
      </c>
      <c r="G21" s="111">
        <f t="shared" si="1"/>
        <v>0</v>
      </c>
    </row>
    <row r="22" spans="1:7" s="38" customFormat="1" x14ac:dyDescent="0.2">
      <c r="A22" s="42" t="s">
        <v>714</v>
      </c>
      <c r="B22" s="43">
        <v>56853346.560000002</v>
      </c>
      <c r="C22" s="43">
        <v>85224681</v>
      </c>
      <c r="D22" s="43">
        <v>96123339.689999998</v>
      </c>
      <c r="E22" s="43">
        <v>67036385.950000003</v>
      </c>
      <c r="F22" s="43">
        <f t="shared" si="0"/>
        <v>117.91106417852353</v>
      </c>
      <c r="G22" s="43">
        <f t="shared" si="1"/>
        <v>69.739967593920383</v>
      </c>
    </row>
    <row r="23" spans="1:7" s="31" customFormat="1" x14ac:dyDescent="0.15">
      <c r="A23" s="108" t="s">
        <v>713</v>
      </c>
      <c r="B23" s="28">
        <v>114871.3</v>
      </c>
      <c r="C23" s="28">
        <v>275486</v>
      </c>
      <c r="D23" s="28">
        <v>417364.9</v>
      </c>
      <c r="E23" s="28">
        <v>165129.14000000001</v>
      </c>
      <c r="F23" s="28">
        <f t="shared" si="0"/>
        <v>143.75143312559359</v>
      </c>
      <c r="G23" s="109">
        <f t="shared" si="1"/>
        <v>39.564692670610299</v>
      </c>
    </row>
    <row r="24" spans="1:7" s="8" customFormat="1" x14ac:dyDescent="0.15">
      <c r="A24" s="110" t="s">
        <v>712</v>
      </c>
      <c r="B24" s="29">
        <v>78229.320000000007</v>
      </c>
      <c r="C24" s="29">
        <v>0</v>
      </c>
      <c r="D24" s="29">
        <v>0</v>
      </c>
      <c r="E24" s="29">
        <v>123532.72</v>
      </c>
      <c r="F24" s="29">
        <f t="shared" si="0"/>
        <v>157.91102364177522</v>
      </c>
      <c r="G24" s="111">
        <f t="shared" si="1"/>
        <v>0</v>
      </c>
    </row>
    <row r="25" spans="1:7" s="8" customFormat="1" x14ac:dyDescent="0.15">
      <c r="A25" s="110" t="s">
        <v>711</v>
      </c>
      <c r="B25" s="29">
        <v>36641.980000000003</v>
      </c>
      <c r="C25" s="29">
        <v>0</v>
      </c>
      <c r="D25" s="29">
        <v>0</v>
      </c>
      <c r="E25" s="29">
        <v>41596.42</v>
      </c>
      <c r="F25" s="29">
        <f t="shared" si="0"/>
        <v>113.52121255456171</v>
      </c>
      <c r="G25" s="111">
        <f t="shared" si="1"/>
        <v>0</v>
      </c>
    </row>
    <row r="26" spans="1:7" s="31" customFormat="1" x14ac:dyDescent="0.15">
      <c r="A26" s="108" t="s">
        <v>710</v>
      </c>
      <c r="B26" s="28">
        <v>4375445.68</v>
      </c>
      <c r="C26" s="28">
        <v>8402975</v>
      </c>
      <c r="D26" s="28">
        <v>5621869.9800000004</v>
      </c>
      <c r="E26" s="28">
        <v>5474151.2400000002</v>
      </c>
      <c r="F26" s="28">
        <f t="shared" si="0"/>
        <v>125.11071192180819</v>
      </c>
      <c r="G26" s="109">
        <f t="shared" si="1"/>
        <v>97.372426958903091</v>
      </c>
    </row>
    <row r="27" spans="1:7" s="8" customFormat="1" x14ac:dyDescent="0.15">
      <c r="A27" s="110" t="s">
        <v>709</v>
      </c>
      <c r="B27" s="29">
        <v>4070183.23</v>
      </c>
      <c r="C27" s="29">
        <v>0</v>
      </c>
      <c r="D27" s="29">
        <v>0</v>
      </c>
      <c r="E27" s="29">
        <v>4893037.53</v>
      </c>
      <c r="F27" s="29">
        <f t="shared" si="0"/>
        <v>120.21664022236169</v>
      </c>
      <c r="G27" s="111">
        <f t="shared" si="1"/>
        <v>0</v>
      </c>
    </row>
    <row r="28" spans="1:7" s="8" customFormat="1" x14ac:dyDescent="0.15">
      <c r="A28" s="110" t="s">
        <v>708</v>
      </c>
      <c r="B28" s="29">
        <v>305262.45</v>
      </c>
      <c r="C28" s="29">
        <v>0</v>
      </c>
      <c r="D28" s="29">
        <v>0</v>
      </c>
      <c r="E28" s="29">
        <v>581113.71</v>
      </c>
      <c r="F28" s="29">
        <f t="shared" si="0"/>
        <v>190.36527748499691</v>
      </c>
      <c r="G28" s="111">
        <f t="shared" si="1"/>
        <v>0</v>
      </c>
    </row>
    <row r="29" spans="1:7" s="31" customFormat="1" x14ac:dyDescent="0.15">
      <c r="A29" s="108" t="s">
        <v>707</v>
      </c>
      <c r="B29" s="28">
        <v>819067.65</v>
      </c>
      <c r="C29" s="28">
        <v>17350572</v>
      </c>
      <c r="D29" s="28">
        <v>15668282.970000001</v>
      </c>
      <c r="E29" s="28">
        <v>3963653.45</v>
      </c>
      <c r="F29" s="28">
        <f t="shared" si="0"/>
        <v>483.92259784646603</v>
      </c>
      <c r="G29" s="109">
        <f t="shared" si="1"/>
        <v>25.297305758322032</v>
      </c>
    </row>
    <row r="30" spans="1:7" s="8" customFormat="1" x14ac:dyDescent="0.15">
      <c r="A30" s="110" t="s">
        <v>706</v>
      </c>
      <c r="B30" s="29">
        <v>819067.65</v>
      </c>
      <c r="C30" s="29">
        <v>0</v>
      </c>
      <c r="D30" s="29">
        <v>0</v>
      </c>
      <c r="E30" s="29">
        <v>3963653.45</v>
      </c>
      <c r="F30" s="29">
        <f t="shared" si="0"/>
        <v>483.92259784646603</v>
      </c>
      <c r="G30" s="111">
        <f t="shared" si="1"/>
        <v>0</v>
      </c>
    </row>
    <row r="31" spans="1:7" s="31" customFormat="1" x14ac:dyDescent="0.15">
      <c r="A31" s="108" t="s">
        <v>705</v>
      </c>
      <c r="B31" s="28">
        <v>8100533.4400000004</v>
      </c>
      <c r="C31" s="28">
        <v>7562410</v>
      </c>
      <c r="D31" s="28">
        <v>7556234</v>
      </c>
      <c r="E31" s="28">
        <v>7554717.75</v>
      </c>
      <c r="F31" s="28">
        <f t="shared" si="0"/>
        <v>93.261978435830017</v>
      </c>
      <c r="G31" s="109">
        <f t="shared" si="1"/>
        <v>99.979933787121993</v>
      </c>
    </row>
    <row r="32" spans="1:7" s="8" customFormat="1" x14ac:dyDescent="0.15">
      <c r="A32" s="110" t="s">
        <v>704</v>
      </c>
      <c r="B32" s="29">
        <v>5231206.6399999997</v>
      </c>
      <c r="C32" s="29">
        <v>0</v>
      </c>
      <c r="D32" s="29">
        <v>0</v>
      </c>
      <c r="E32" s="29">
        <v>5390030.4400000004</v>
      </c>
      <c r="F32" s="29">
        <f t="shared" si="0"/>
        <v>103.03608346849782</v>
      </c>
      <c r="G32" s="111">
        <f t="shared" si="1"/>
        <v>0</v>
      </c>
    </row>
    <row r="33" spans="1:7" s="8" customFormat="1" x14ac:dyDescent="0.15">
      <c r="A33" s="110" t="s">
        <v>703</v>
      </c>
      <c r="B33" s="29">
        <v>2869326.8</v>
      </c>
      <c r="C33" s="29">
        <v>0</v>
      </c>
      <c r="D33" s="29">
        <v>0</v>
      </c>
      <c r="E33" s="29">
        <v>2164687.31</v>
      </c>
      <c r="F33" s="29">
        <f t="shared" si="0"/>
        <v>75.44234103971705</v>
      </c>
      <c r="G33" s="111">
        <f t="shared" si="1"/>
        <v>0</v>
      </c>
    </row>
    <row r="34" spans="1:7" s="31" customFormat="1" x14ac:dyDescent="0.15">
      <c r="A34" s="108" t="s">
        <v>702</v>
      </c>
      <c r="B34" s="28">
        <v>39438850.100000001</v>
      </c>
      <c r="C34" s="28">
        <v>36096182</v>
      </c>
      <c r="D34" s="28">
        <v>44352259.780000001</v>
      </c>
      <c r="E34" s="28">
        <v>37920293.600000001</v>
      </c>
      <c r="F34" s="28">
        <f t="shared" si="0"/>
        <v>96.149592353353114</v>
      </c>
      <c r="G34" s="109">
        <f t="shared" si="1"/>
        <v>85.497996693055995</v>
      </c>
    </row>
    <row r="35" spans="1:7" s="8" customFormat="1" x14ac:dyDescent="0.15">
      <c r="A35" s="110" t="s">
        <v>701</v>
      </c>
      <c r="B35" s="29">
        <v>38790812.130000003</v>
      </c>
      <c r="C35" s="29">
        <v>0</v>
      </c>
      <c r="D35" s="29">
        <v>0</v>
      </c>
      <c r="E35" s="29">
        <v>37371308.270000003</v>
      </c>
      <c r="F35" s="29">
        <f t="shared" si="0"/>
        <v>96.340618352503668</v>
      </c>
      <c r="G35" s="111">
        <f t="shared" si="1"/>
        <v>0</v>
      </c>
    </row>
    <row r="36" spans="1:7" s="8" customFormat="1" x14ac:dyDescent="0.15">
      <c r="A36" s="110" t="s">
        <v>700</v>
      </c>
      <c r="B36" s="29">
        <v>648037.97</v>
      </c>
      <c r="C36" s="29">
        <v>0</v>
      </c>
      <c r="D36" s="29">
        <v>0</v>
      </c>
      <c r="E36" s="29">
        <v>548985.32999999996</v>
      </c>
      <c r="F36" s="29">
        <f t="shared" si="0"/>
        <v>84.714994400713891</v>
      </c>
      <c r="G36" s="111">
        <f t="shared" si="1"/>
        <v>0</v>
      </c>
    </row>
    <row r="37" spans="1:7" s="31" customFormat="1" x14ac:dyDescent="0.15">
      <c r="A37" s="108" t="s">
        <v>699</v>
      </c>
      <c r="B37" s="28">
        <v>4000228.06</v>
      </c>
      <c r="C37" s="28">
        <v>15521543</v>
      </c>
      <c r="D37" s="28">
        <v>22487053.039999999</v>
      </c>
      <c r="E37" s="28">
        <v>11948654.529999999</v>
      </c>
      <c r="F37" s="28">
        <f t="shared" si="0"/>
        <v>298.69933290753426</v>
      </c>
      <c r="G37" s="109">
        <f t="shared" si="1"/>
        <v>53.135706616361503</v>
      </c>
    </row>
    <row r="38" spans="1:7" s="8" customFormat="1" x14ac:dyDescent="0.15">
      <c r="A38" s="110" t="s">
        <v>698</v>
      </c>
      <c r="B38" s="29">
        <v>3238511.43</v>
      </c>
      <c r="C38" s="29">
        <v>0</v>
      </c>
      <c r="D38" s="29">
        <v>0</v>
      </c>
      <c r="E38" s="29">
        <v>8432236.8100000005</v>
      </c>
      <c r="F38" s="29">
        <f t="shared" si="0"/>
        <v>260.3738474376791</v>
      </c>
      <c r="G38" s="111">
        <f t="shared" si="1"/>
        <v>0</v>
      </c>
    </row>
    <row r="39" spans="1:7" s="8" customFormat="1" x14ac:dyDescent="0.15">
      <c r="A39" s="110" t="s">
        <v>697</v>
      </c>
      <c r="B39" s="29">
        <v>761716.63</v>
      </c>
      <c r="C39" s="29">
        <v>0</v>
      </c>
      <c r="D39" s="29">
        <v>0</v>
      </c>
      <c r="E39" s="29">
        <v>3516417.72</v>
      </c>
      <c r="F39" s="29">
        <f t="shared" si="0"/>
        <v>461.64381628375378</v>
      </c>
      <c r="G39" s="111">
        <f t="shared" si="1"/>
        <v>0</v>
      </c>
    </row>
    <row r="40" spans="1:7" s="31" customFormat="1" x14ac:dyDescent="0.15">
      <c r="A40" s="108" t="s">
        <v>696</v>
      </c>
      <c r="B40" s="28">
        <v>4350.33</v>
      </c>
      <c r="C40" s="28">
        <v>15513</v>
      </c>
      <c r="D40" s="28">
        <v>20275.02</v>
      </c>
      <c r="E40" s="28">
        <v>9786.24</v>
      </c>
      <c r="F40" s="28">
        <f t="shared" si="0"/>
        <v>224.95396900924754</v>
      </c>
      <c r="G40" s="109">
        <f t="shared" si="1"/>
        <v>48.2674739655004</v>
      </c>
    </row>
    <row r="41" spans="1:7" s="8" customFormat="1" x14ac:dyDescent="0.15">
      <c r="A41" s="110" t="s">
        <v>695</v>
      </c>
      <c r="B41" s="29">
        <v>0</v>
      </c>
      <c r="C41" s="29">
        <v>0</v>
      </c>
      <c r="D41" s="29">
        <v>0</v>
      </c>
      <c r="E41" s="29">
        <v>6756.91</v>
      </c>
      <c r="F41" s="29">
        <f t="shared" si="0"/>
        <v>0</v>
      </c>
      <c r="G41" s="111">
        <f t="shared" si="1"/>
        <v>0</v>
      </c>
    </row>
    <row r="42" spans="1:7" s="8" customFormat="1" ht="25.5" x14ac:dyDescent="0.15">
      <c r="A42" s="110" t="s">
        <v>694</v>
      </c>
      <c r="B42" s="29">
        <v>4350.33</v>
      </c>
      <c r="C42" s="29">
        <v>0</v>
      </c>
      <c r="D42" s="29">
        <v>0</v>
      </c>
      <c r="E42" s="29">
        <v>3029.33</v>
      </c>
      <c r="F42" s="29">
        <f t="shared" si="0"/>
        <v>69.63448749864952</v>
      </c>
      <c r="G42" s="111">
        <f t="shared" si="1"/>
        <v>0</v>
      </c>
    </row>
    <row r="43" spans="1:7" s="38" customFormat="1" x14ac:dyDescent="0.2">
      <c r="A43" s="42" t="s">
        <v>693</v>
      </c>
      <c r="B43" s="43">
        <v>158636.16</v>
      </c>
      <c r="C43" s="43">
        <v>164058</v>
      </c>
      <c r="D43" s="43">
        <v>254629.97</v>
      </c>
      <c r="E43" s="43">
        <v>238282.59</v>
      </c>
      <c r="F43" s="43">
        <f t="shared" si="0"/>
        <v>150.20698307372038</v>
      </c>
      <c r="G43" s="43">
        <f t="shared" si="1"/>
        <v>93.579946618224085</v>
      </c>
    </row>
    <row r="44" spans="1:7" s="31" customFormat="1" x14ac:dyDescent="0.15">
      <c r="A44" s="108" t="s">
        <v>692</v>
      </c>
      <c r="B44" s="28">
        <v>4400.03</v>
      </c>
      <c r="C44" s="28">
        <v>29013</v>
      </c>
      <c r="D44" s="28">
        <v>95462.9</v>
      </c>
      <c r="E44" s="28">
        <v>79635.66</v>
      </c>
      <c r="F44" s="28">
        <f t="shared" si="0"/>
        <v>1809.8890234839309</v>
      </c>
      <c r="G44" s="109">
        <f t="shared" si="1"/>
        <v>83.42053300287337</v>
      </c>
    </row>
    <row r="45" spans="1:7" s="8" customFormat="1" x14ac:dyDescent="0.15">
      <c r="A45" s="110" t="s">
        <v>691</v>
      </c>
      <c r="B45" s="29">
        <v>110.67</v>
      </c>
      <c r="C45" s="29">
        <v>0</v>
      </c>
      <c r="D45" s="29">
        <v>0</v>
      </c>
      <c r="E45" s="29">
        <v>78994.34</v>
      </c>
      <c r="F45" s="29">
        <f t="shared" si="0"/>
        <v>71378.277762717989</v>
      </c>
      <c r="G45" s="111">
        <f t="shared" si="1"/>
        <v>0</v>
      </c>
    </row>
    <row r="46" spans="1:7" s="8" customFormat="1" x14ac:dyDescent="0.15">
      <c r="A46" s="110" t="s">
        <v>690</v>
      </c>
      <c r="B46" s="29">
        <v>4242.91</v>
      </c>
      <c r="C46" s="29">
        <v>0</v>
      </c>
      <c r="D46" s="29">
        <v>0</v>
      </c>
      <c r="E46" s="29">
        <v>640.38</v>
      </c>
      <c r="F46" s="29">
        <f t="shared" si="0"/>
        <v>15.092943286565117</v>
      </c>
      <c r="G46" s="111">
        <f t="shared" si="1"/>
        <v>0</v>
      </c>
    </row>
    <row r="47" spans="1:7" s="8" customFormat="1" x14ac:dyDescent="0.15">
      <c r="A47" s="110" t="s">
        <v>689</v>
      </c>
      <c r="B47" s="29">
        <v>46.45</v>
      </c>
      <c r="C47" s="29">
        <v>0</v>
      </c>
      <c r="D47" s="29">
        <v>0</v>
      </c>
      <c r="E47" s="29">
        <v>0.94</v>
      </c>
      <c r="F47" s="29">
        <f t="shared" si="0"/>
        <v>2.0236813778256186</v>
      </c>
      <c r="G47" s="111">
        <f t="shared" si="1"/>
        <v>0</v>
      </c>
    </row>
    <row r="48" spans="1:7" s="31" customFormat="1" x14ac:dyDescent="0.15">
      <c r="A48" s="108" t="s">
        <v>688</v>
      </c>
      <c r="B48" s="28">
        <v>154236.13</v>
      </c>
      <c r="C48" s="28">
        <v>134995</v>
      </c>
      <c r="D48" s="28">
        <v>158867.07</v>
      </c>
      <c r="E48" s="28">
        <v>158520.78</v>
      </c>
      <c r="F48" s="28">
        <f t="shared" si="0"/>
        <v>102.77798074938731</v>
      </c>
      <c r="G48" s="109">
        <f t="shared" si="1"/>
        <v>99.782025312105276</v>
      </c>
    </row>
    <row r="49" spans="1:7" s="8" customFormat="1" x14ac:dyDescent="0.15">
      <c r="A49" s="110" t="s">
        <v>687</v>
      </c>
      <c r="B49" s="29">
        <v>12906.95</v>
      </c>
      <c r="C49" s="29">
        <v>0</v>
      </c>
      <c r="D49" s="29">
        <v>0</v>
      </c>
      <c r="E49" s="29">
        <v>8547.9</v>
      </c>
      <c r="F49" s="29">
        <f t="shared" si="0"/>
        <v>66.227110200318435</v>
      </c>
      <c r="G49" s="111">
        <f t="shared" si="1"/>
        <v>0</v>
      </c>
    </row>
    <row r="50" spans="1:7" s="8" customFormat="1" x14ac:dyDescent="0.15">
      <c r="A50" s="110" t="s">
        <v>686</v>
      </c>
      <c r="B50" s="29">
        <v>19261.900000000001</v>
      </c>
      <c r="C50" s="29">
        <v>0</v>
      </c>
      <c r="D50" s="29">
        <v>0</v>
      </c>
      <c r="E50" s="29">
        <v>20213.939999999999</v>
      </c>
      <c r="F50" s="29">
        <f t="shared" si="0"/>
        <v>104.94260690793742</v>
      </c>
      <c r="G50" s="111">
        <f t="shared" si="1"/>
        <v>0</v>
      </c>
    </row>
    <row r="51" spans="1:7" s="8" customFormat="1" x14ac:dyDescent="0.15">
      <c r="A51" s="110" t="s">
        <v>685</v>
      </c>
      <c r="B51" s="29">
        <v>86414.02</v>
      </c>
      <c r="C51" s="29">
        <v>0</v>
      </c>
      <c r="D51" s="29">
        <v>0</v>
      </c>
      <c r="E51" s="29">
        <v>98068.21</v>
      </c>
      <c r="F51" s="29">
        <f t="shared" si="0"/>
        <v>113.48645740587003</v>
      </c>
      <c r="G51" s="111">
        <f t="shared" si="1"/>
        <v>0</v>
      </c>
    </row>
    <row r="52" spans="1:7" s="8" customFormat="1" x14ac:dyDescent="0.15">
      <c r="A52" s="110" t="s">
        <v>684</v>
      </c>
      <c r="B52" s="29">
        <v>35653.26</v>
      </c>
      <c r="C52" s="29">
        <v>0</v>
      </c>
      <c r="D52" s="29">
        <v>0</v>
      </c>
      <c r="E52" s="29">
        <v>31690.73</v>
      </c>
      <c r="F52" s="29">
        <f t="shared" si="0"/>
        <v>88.885925158036031</v>
      </c>
      <c r="G52" s="111">
        <f t="shared" si="1"/>
        <v>0</v>
      </c>
    </row>
    <row r="53" spans="1:7" s="31" customFormat="1" x14ac:dyDescent="0.15">
      <c r="A53" s="108" t="s">
        <v>683</v>
      </c>
      <c r="B53" s="28">
        <v>0</v>
      </c>
      <c r="C53" s="28">
        <v>50</v>
      </c>
      <c r="D53" s="28">
        <v>300</v>
      </c>
      <c r="E53" s="28">
        <v>126.15</v>
      </c>
      <c r="F53" s="28">
        <f t="shared" si="0"/>
        <v>0</v>
      </c>
      <c r="G53" s="109">
        <f t="shared" si="1"/>
        <v>42.050000000000004</v>
      </c>
    </row>
    <row r="54" spans="1:7" s="8" customFormat="1" ht="25.5" x14ac:dyDescent="0.15">
      <c r="A54" s="110" t="s">
        <v>682</v>
      </c>
      <c r="B54" s="29">
        <v>0</v>
      </c>
      <c r="C54" s="29">
        <v>0</v>
      </c>
      <c r="D54" s="29">
        <v>0</v>
      </c>
      <c r="E54" s="29">
        <v>126.15</v>
      </c>
      <c r="F54" s="29">
        <f t="shared" si="0"/>
        <v>0</v>
      </c>
      <c r="G54" s="111">
        <f t="shared" si="1"/>
        <v>0</v>
      </c>
    </row>
    <row r="55" spans="1:7" s="38" customFormat="1" x14ac:dyDescent="0.2">
      <c r="A55" s="42" t="s">
        <v>681</v>
      </c>
      <c r="B55" s="43">
        <v>8099837.5899999999</v>
      </c>
      <c r="C55" s="43">
        <v>9282324</v>
      </c>
      <c r="D55" s="43">
        <v>10544842.699999999</v>
      </c>
      <c r="E55" s="43">
        <v>9875349.8800000008</v>
      </c>
      <c r="F55" s="43">
        <f t="shared" si="0"/>
        <v>121.92034433124974</v>
      </c>
      <c r="G55" s="43">
        <f t="shared" si="1"/>
        <v>93.650992821353341</v>
      </c>
    </row>
    <row r="56" spans="1:7" s="31" customFormat="1" x14ac:dyDescent="0.15">
      <c r="A56" s="108" t="s">
        <v>680</v>
      </c>
      <c r="B56" s="28">
        <v>208108.72</v>
      </c>
      <c r="C56" s="28">
        <v>210000</v>
      </c>
      <c r="D56" s="28">
        <v>166591.15</v>
      </c>
      <c r="E56" s="28">
        <v>154041.71</v>
      </c>
      <c r="F56" s="28">
        <f t="shared" si="0"/>
        <v>74.019824830021534</v>
      </c>
      <c r="G56" s="109">
        <f t="shared" si="1"/>
        <v>92.466922762703788</v>
      </c>
    </row>
    <row r="57" spans="1:7" s="8" customFormat="1" x14ac:dyDescent="0.15">
      <c r="A57" s="110" t="s">
        <v>679</v>
      </c>
      <c r="B57" s="29">
        <v>108.61</v>
      </c>
      <c r="C57" s="29">
        <v>0</v>
      </c>
      <c r="D57" s="29">
        <v>0</v>
      </c>
      <c r="E57" s="29">
        <v>0</v>
      </c>
      <c r="F57" s="29">
        <f t="shared" si="0"/>
        <v>0</v>
      </c>
      <c r="G57" s="111">
        <f t="shared" si="1"/>
        <v>0</v>
      </c>
    </row>
    <row r="58" spans="1:7" s="8" customFormat="1" x14ac:dyDescent="0.15">
      <c r="A58" s="110" t="s">
        <v>678</v>
      </c>
      <c r="B58" s="29">
        <v>183176.06</v>
      </c>
      <c r="C58" s="29">
        <v>0</v>
      </c>
      <c r="D58" s="29">
        <v>0</v>
      </c>
      <c r="E58" s="29">
        <v>136557.51</v>
      </c>
      <c r="F58" s="29">
        <f t="shared" si="0"/>
        <v>74.549867488142283</v>
      </c>
      <c r="G58" s="111">
        <f t="shared" si="1"/>
        <v>0</v>
      </c>
    </row>
    <row r="59" spans="1:7" s="8" customFormat="1" x14ac:dyDescent="0.15">
      <c r="A59" s="110" t="s">
        <v>677</v>
      </c>
      <c r="B59" s="29">
        <v>24824.05</v>
      </c>
      <c r="C59" s="29">
        <v>0</v>
      </c>
      <c r="D59" s="29">
        <v>0</v>
      </c>
      <c r="E59" s="29">
        <v>17484.2</v>
      </c>
      <c r="F59" s="29">
        <f t="shared" si="0"/>
        <v>70.432503962890834</v>
      </c>
      <c r="G59" s="111">
        <f t="shared" si="1"/>
        <v>0</v>
      </c>
    </row>
    <row r="60" spans="1:7" s="31" customFormat="1" x14ac:dyDescent="0.15">
      <c r="A60" s="108" t="s">
        <v>676</v>
      </c>
      <c r="B60" s="28">
        <v>7891728.8700000001</v>
      </c>
      <c r="C60" s="28">
        <v>9072324</v>
      </c>
      <c r="D60" s="28">
        <v>10378251.550000001</v>
      </c>
      <c r="E60" s="28">
        <v>9721308.1699999999</v>
      </c>
      <c r="F60" s="28">
        <f t="shared" si="0"/>
        <v>123.1835042756607</v>
      </c>
      <c r="G60" s="109">
        <f t="shared" si="1"/>
        <v>93.669999451882617</v>
      </c>
    </row>
    <row r="61" spans="1:7" s="8" customFormat="1" x14ac:dyDescent="0.15">
      <c r="A61" s="110" t="s">
        <v>675</v>
      </c>
      <c r="B61" s="29">
        <v>7891728.8700000001</v>
      </c>
      <c r="C61" s="29">
        <v>0</v>
      </c>
      <c r="D61" s="29">
        <v>0</v>
      </c>
      <c r="E61" s="29">
        <v>9721308.1699999999</v>
      </c>
      <c r="F61" s="29">
        <f t="shared" si="0"/>
        <v>123.1835042756607</v>
      </c>
      <c r="G61" s="111">
        <f t="shared" si="1"/>
        <v>0</v>
      </c>
    </row>
    <row r="62" spans="1:7" s="38" customFormat="1" ht="25.5" x14ac:dyDescent="0.2">
      <c r="A62" s="42" t="s">
        <v>674</v>
      </c>
      <c r="B62" s="43">
        <v>3830653.02</v>
      </c>
      <c r="C62" s="43">
        <v>5998933</v>
      </c>
      <c r="D62" s="43">
        <v>5156731.42</v>
      </c>
      <c r="E62" s="43">
        <v>3775231.58</v>
      </c>
      <c r="F62" s="43">
        <f t="shared" si="0"/>
        <v>98.553211692350047</v>
      </c>
      <c r="G62" s="43">
        <f t="shared" si="1"/>
        <v>73.209777134369361</v>
      </c>
    </row>
    <row r="63" spans="1:7" s="31" customFormat="1" x14ac:dyDescent="0.15">
      <c r="A63" s="108" t="s">
        <v>673</v>
      </c>
      <c r="B63" s="28">
        <v>3591900.75</v>
      </c>
      <c r="C63" s="28">
        <v>5328189</v>
      </c>
      <c r="D63" s="28">
        <v>4468633.95</v>
      </c>
      <c r="E63" s="28">
        <v>3520950.16</v>
      </c>
      <c r="F63" s="28">
        <f t="shared" si="0"/>
        <v>98.02470627842375</v>
      </c>
      <c r="G63" s="109">
        <f t="shared" si="1"/>
        <v>78.792539272544346</v>
      </c>
    </row>
    <row r="64" spans="1:7" s="8" customFormat="1" x14ac:dyDescent="0.15">
      <c r="A64" s="110" t="s">
        <v>672</v>
      </c>
      <c r="B64" s="29">
        <v>118150.87</v>
      </c>
      <c r="C64" s="29">
        <v>0</v>
      </c>
      <c r="D64" s="29">
        <v>0</v>
      </c>
      <c r="E64" s="29">
        <v>175867.4</v>
      </c>
      <c r="F64" s="29">
        <f t="shared" si="0"/>
        <v>148.84985612039929</v>
      </c>
      <c r="G64" s="111">
        <f t="shared" si="1"/>
        <v>0</v>
      </c>
    </row>
    <row r="65" spans="1:7" s="8" customFormat="1" x14ac:dyDescent="0.15">
      <c r="A65" s="110" t="s">
        <v>671</v>
      </c>
      <c r="B65" s="29">
        <v>3473749.88</v>
      </c>
      <c r="C65" s="29">
        <v>0</v>
      </c>
      <c r="D65" s="29">
        <v>0</v>
      </c>
      <c r="E65" s="29">
        <v>3345082.76</v>
      </c>
      <c r="F65" s="29">
        <f t="shared" si="0"/>
        <v>96.296016568700111</v>
      </c>
      <c r="G65" s="111">
        <f t="shared" si="1"/>
        <v>0</v>
      </c>
    </row>
    <row r="66" spans="1:7" s="31" customFormat="1" ht="25.5" x14ac:dyDescent="0.15">
      <c r="A66" s="108" t="s">
        <v>670</v>
      </c>
      <c r="B66" s="28">
        <v>238752.27</v>
      </c>
      <c r="C66" s="28">
        <v>670744</v>
      </c>
      <c r="D66" s="28">
        <v>688097.47</v>
      </c>
      <c r="E66" s="28">
        <v>254281.42</v>
      </c>
      <c r="F66" s="28">
        <f t="shared" si="0"/>
        <v>106.50429417906689</v>
      </c>
      <c r="G66" s="109">
        <f t="shared" si="1"/>
        <v>36.954273353163181</v>
      </c>
    </row>
    <row r="67" spans="1:7" s="8" customFormat="1" x14ac:dyDescent="0.15">
      <c r="A67" s="110" t="s">
        <v>669</v>
      </c>
      <c r="B67" s="29">
        <v>124703.64</v>
      </c>
      <c r="C67" s="29">
        <v>0</v>
      </c>
      <c r="D67" s="29">
        <v>0</v>
      </c>
      <c r="E67" s="29">
        <v>193914.16</v>
      </c>
      <c r="F67" s="29">
        <f t="shared" si="0"/>
        <v>155.49999983961976</v>
      </c>
      <c r="G67" s="111">
        <f t="shared" si="1"/>
        <v>0</v>
      </c>
    </row>
    <row r="68" spans="1:7" s="8" customFormat="1" x14ac:dyDescent="0.15">
      <c r="A68" s="110" t="s">
        <v>668</v>
      </c>
      <c r="B68" s="29">
        <v>114048.63</v>
      </c>
      <c r="C68" s="29">
        <v>0</v>
      </c>
      <c r="D68" s="29">
        <v>0</v>
      </c>
      <c r="E68" s="29">
        <v>60367.26</v>
      </c>
      <c r="F68" s="29">
        <f t="shared" si="0"/>
        <v>52.931157524645414</v>
      </c>
      <c r="G68" s="111">
        <f t="shared" si="1"/>
        <v>0</v>
      </c>
    </row>
    <row r="69" spans="1:7" s="38" customFormat="1" x14ac:dyDescent="0.2">
      <c r="A69" s="42" t="s">
        <v>667</v>
      </c>
      <c r="B69" s="43">
        <v>53485136.539999999</v>
      </c>
      <c r="C69" s="43">
        <v>64420458</v>
      </c>
      <c r="D69" s="43">
        <v>71133747.650000006</v>
      </c>
      <c r="E69" s="43">
        <v>61470689.450000003</v>
      </c>
      <c r="F69" s="43">
        <f t="shared" si="0"/>
        <v>114.93041511453906</v>
      </c>
      <c r="G69" s="43">
        <f t="shared" si="1"/>
        <v>86.41564866293109</v>
      </c>
    </row>
    <row r="70" spans="1:7" s="31" customFormat="1" x14ac:dyDescent="0.15">
      <c r="A70" s="108" t="s">
        <v>666</v>
      </c>
      <c r="B70" s="28">
        <v>53485136.539999999</v>
      </c>
      <c r="C70" s="28">
        <v>64420458</v>
      </c>
      <c r="D70" s="28">
        <v>71133747.650000006</v>
      </c>
      <c r="E70" s="28">
        <v>61470689.450000003</v>
      </c>
      <c r="F70" s="28">
        <f t="shared" si="0"/>
        <v>114.93041511453906</v>
      </c>
      <c r="G70" s="109">
        <f t="shared" si="1"/>
        <v>86.41564866293109</v>
      </c>
    </row>
    <row r="71" spans="1:7" s="8" customFormat="1" x14ac:dyDescent="0.15">
      <c r="A71" s="110" t="s">
        <v>665</v>
      </c>
      <c r="B71" s="29">
        <v>53485136.539999999</v>
      </c>
      <c r="C71" s="29">
        <v>0</v>
      </c>
      <c r="D71" s="29">
        <v>0</v>
      </c>
      <c r="E71" s="29">
        <v>61470689.450000003</v>
      </c>
      <c r="F71" s="29">
        <f t="shared" ref="F71:F134" si="2">IFERROR(E71/B71*100,0)</f>
        <v>114.93041511453906</v>
      </c>
      <c r="G71" s="111">
        <f t="shared" ref="G71:G134" si="3">IFERROR(E71/D71*100,0)</f>
        <v>0</v>
      </c>
    </row>
    <row r="72" spans="1:7" s="38" customFormat="1" x14ac:dyDescent="0.2">
      <c r="A72" s="42" t="s">
        <v>664</v>
      </c>
      <c r="B72" s="43">
        <v>106310.6</v>
      </c>
      <c r="C72" s="43">
        <v>163259</v>
      </c>
      <c r="D72" s="43">
        <v>391094</v>
      </c>
      <c r="E72" s="43">
        <v>304702.21999999997</v>
      </c>
      <c r="F72" s="43">
        <f t="shared" si="2"/>
        <v>286.6150882414359</v>
      </c>
      <c r="G72" s="43">
        <f t="shared" si="3"/>
        <v>77.910226186031991</v>
      </c>
    </row>
    <row r="73" spans="1:7" s="31" customFormat="1" x14ac:dyDescent="0.15">
      <c r="A73" s="108" t="s">
        <v>663</v>
      </c>
      <c r="B73" s="28">
        <v>106310.6</v>
      </c>
      <c r="C73" s="28">
        <v>163259</v>
      </c>
      <c r="D73" s="28">
        <v>391094</v>
      </c>
      <c r="E73" s="28">
        <v>304702.21999999997</v>
      </c>
      <c r="F73" s="28">
        <f t="shared" si="2"/>
        <v>286.6150882414359</v>
      </c>
      <c r="G73" s="109">
        <f t="shared" si="3"/>
        <v>77.910226186031991</v>
      </c>
    </row>
    <row r="74" spans="1:7" s="8" customFormat="1" x14ac:dyDescent="0.15">
      <c r="A74" s="110" t="s">
        <v>662</v>
      </c>
      <c r="B74" s="29">
        <v>106310.6</v>
      </c>
      <c r="C74" s="29">
        <v>0</v>
      </c>
      <c r="D74" s="29">
        <v>0</v>
      </c>
      <c r="E74" s="29">
        <v>304702.21999999997</v>
      </c>
      <c r="F74" s="29">
        <f t="shared" si="2"/>
        <v>286.6150882414359</v>
      </c>
      <c r="G74" s="111">
        <f t="shared" si="3"/>
        <v>0</v>
      </c>
    </row>
    <row r="75" spans="1:7" s="38" customFormat="1" x14ac:dyDescent="0.2">
      <c r="A75" s="40" t="s">
        <v>661</v>
      </c>
      <c r="B75" s="41">
        <v>88752.38</v>
      </c>
      <c r="C75" s="41">
        <v>223107</v>
      </c>
      <c r="D75" s="41">
        <v>216154.92</v>
      </c>
      <c r="E75" s="41">
        <v>194665.45</v>
      </c>
      <c r="F75" s="41">
        <f t="shared" si="2"/>
        <v>219.33547021499592</v>
      </c>
      <c r="G75" s="41">
        <f t="shared" si="3"/>
        <v>90.058301703241355</v>
      </c>
    </row>
    <row r="76" spans="1:7" s="38" customFormat="1" x14ac:dyDescent="0.2">
      <c r="A76" s="42" t="s">
        <v>660</v>
      </c>
      <c r="B76" s="43">
        <v>7811.25</v>
      </c>
      <c r="C76" s="43">
        <v>20165</v>
      </c>
      <c r="D76" s="43">
        <v>8014.59</v>
      </c>
      <c r="E76" s="43">
        <v>8087.51</v>
      </c>
      <c r="F76" s="43">
        <f t="shared" si="2"/>
        <v>103.53669387101935</v>
      </c>
      <c r="G76" s="43">
        <f t="shared" si="3"/>
        <v>100.90984067806339</v>
      </c>
    </row>
    <row r="77" spans="1:7" s="31" customFormat="1" x14ac:dyDescent="0.15">
      <c r="A77" s="108" t="s">
        <v>659</v>
      </c>
      <c r="B77" s="28">
        <v>7811.25</v>
      </c>
      <c r="C77" s="28">
        <v>20165</v>
      </c>
      <c r="D77" s="28">
        <v>8014.59</v>
      </c>
      <c r="E77" s="28">
        <v>8087.51</v>
      </c>
      <c r="F77" s="28">
        <f t="shared" si="2"/>
        <v>103.53669387101935</v>
      </c>
      <c r="G77" s="109">
        <f t="shared" si="3"/>
        <v>100.90984067806339</v>
      </c>
    </row>
    <row r="78" spans="1:7" s="8" customFormat="1" x14ac:dyDescent="0.15">
      <c r="A78" s="110" t="s">
        <v>658</v>
      </c>
      <c r="B78" s="29">
        <v>7811.25</v>
      </c>
      <c r="C78" s="29">
        <v>0</v>
      </c>
      <c r="D78" s="29">
        <v>0</v>
      </c>
      <c r="E78" s="29">
        <v>8087.51</v>
      </c>
      <c r="F78" s="29">
        <f t="shared" si="2"/>
        <v>103.53669387101935</v>
      </c>
      <c r="G78" s="111">
        <f t="shared" si="3"/>
        <v>0</v>
      </c>
    </row>
    <row r="79" spans="1:7" s="38" customFormat="1" x14ac:dyDescent="0.2">
      <c r="A79" s="42" t="s">
        <v>657</v>
      </c>
      <c r="B79" s="43">
        <v>80941.13</v>
      </c>
      <c r="C79" s="43">
        <v>202942</v>
      </c>
      <c r="D79" s="43">
        <v>208140.33</v>
      </c>
      <c r="E79" s="43">
        <v>186577.94</v>
      </c>
      <c r="F79" s="43">
        <f t="shared" si="2"/>
        <v>230.51066867981703</v>
      </c>
      <c r="G79" s="43">
        <f t="shared" si="3"/>
        <v>89.640455552270907</v>
      </c>
    </row>
    <row r="80" spans="1:7" s="31" customFormat="1" x14ac:dyDescent="0.15">
      <c r="A80" s="108" t="s">
        <v>656</v>
      </c>
      <c r="B80" s="28">
        <v>24779.54</v>
      </c>
      <c r="C80" s="28">
        <v>157018</v>
      </c>
      <c r="D80" s="28">
        <v>163196.32999999999</v>
      </c>
      <c r="E80" s="28">
        <v>173666.04</v>
      </c>
      <c r="F80" s="28">
        <f t="shared" si="2"/>
        <v>700.84448702437578</v>
      </c>
      <c r="G80" s="109">
        <f t="shared" si="3"/>
        <v>106.41540774844631</v>
      </c>
    </row>
    <row r="81" spans="1:7" s="8" customFormat="1" x14ac:dyDescent="0.15">
      <c r="A81" s="110" t="s">
        <v>655</v>
      </c>
      <c r="B81" s="29">
        <v>12038.15</v>
      </c>
      <c r="C81" s="29">
        <v>0</v>
      </c>
      <c r="D81" s="29">
        <v>0</v>
      </c>
      <c r="E81" s="29">
        <v>7220.94</v>
      </c>
      <c r="F81" s="29">
        <f t="shared" si="2"/>
        <v>59.98380149773844</v>
      </c>
      <c r="G81" s="111">
        <f t="shared" si="3"/>
        <v>0</v>
      </c>
    </row>
    <row r="82" spans="1:7" s="8" customFormat="1" x14ac:dyDescent="0.15">
      <c r="A82" s="110" t="s">
        <v>654</v>
      </c>
      <c r="B82" s="29">
        <v>12741.39</v>
      </c>
      <c r="C82" s="29">
        <v>0</v>
      </c>
      <c r="D82" s="29">
        <v>0</v>
      </c>
      <c r="E82" s="29">
        <v>166445.1</v>
      </c>
      <c r="F82" s="29">
        <f t="shared" si="2"/>
        <v>1306.333924320659</v>
      </c>
      <c r="G82" s="111">
        <f t="shared" si="3"/>
        <v>0</v>
      </c>
    </row>
    <row r="83" spans="1:7" s="8" customFormat="1" x14ac:dyDescent="0.15">
      <c r="A83" s="110" t="s">
        <v>653</v>
      </c>
      <c r="B83" s="29">
        <v>17784.86</v>
      </c>
      <c r="C83" s="29">
        <v>5991</v>
      </c>
      <c r="D83" s="29">
        <v>27664</v>
      </c>
      <c r="E83" s="29">
        <v>4196</v>
      </c>
      <c r="F83" s="29">
        <f t="shared" si="2"/>
        <v>23.593101098349944</v>
      </c>
      <c r="G83" s="111">
        <f t="shared" si="3"/>
        <v>15.167727009832275</v>
      </c>
    </row>
    <row r="84" spans="1:7" s="8" customFormat="1" x14ac:dyDescent="0.15">
      <c r="A84" s="110" t="s">
        <v>652</v>
      </c>
      <c r="B84" s="29">
        <v>17784.86</v>
      </c>
      <c r="C84" s="29">
        <v>0</v>
      </c>
      <c r="D84" s="29">
        <v>0</v>
      </c>
      <c r="E84" s="29">
        <v>0</v>
      </c>
      <c r="F84" s="29">
        <f t="shared" si="2"/>
        <v>0</v>
      </c>
      <c r="G84" s="111">
        <f t="shared" si="3"/>
        <v>0</v>
      </c>
    </row>
    <row r="85" spans="1:7" s="8" customFormat="1" x14ac:dyDescent="0.15">
      <c r="A85" s="110" t="s">
        <v>651</v>
      </c>
      <c r="B85" s="29">
        <v>0</v>
      </c>
      <c r="C85" s="29">
        <v>0</v>
      </c>
      <c r="D85" s="29">
        <v>0</v>
      </c>
      <c r="E85" s="29">
        <v>4196</v>
      </c>
      <c r="F85" s="29">
        <f t="shared" si="2"/>
        <v>0</v>
      </c>
      <c r="G85" s="111">
        <f t="shared" si="3"/>
        <v>0</v>
      </c>
    </row>
    <row r="86" spans="1:7" s="31" customFormat="1" x14ac:dyDescent="0.15">
      <c r="A86" s="108" t="s">
        <v>650</v>
      </c>
      <c r="B86" s="28">
        <v>38368.769999999997</v>
      </c>
      <c r="C86" s="28">
        <v>39653</v>
      </c>
      <c r="D86" s="28">
        <v>17000</v>
      </c>
      <c r="E86" s="28">
        <v>8696</v>
      </c>
      <c r="F86" s="28">
        <f t="shared" si="2"/>
        <v>22.664265755717476</v>
      </c>
      <c r="G86" s="109">
        <f t="shared" si="3"/>
        <v>51.152941176470591</v>
      </c>
    </row>
    <row r="87" spans="1:7" s="8" customFormat="1" x14ac:dyDescent="0.15">
      <c r="A87" s="110" t="s">
        <v>649</v>
      </c>
      <c r="B87" s="29">
        <v>38368.769999999997</v>
      </c>
      <c r="C87" s="29">
        <v>0</v>
      </c>
      <c r="D87" s="29">
        <v>0</v>
      </c>
      <c r="E87" s="29">
        <v>8696</v>
      </c>
      <c r="F87" s="29">
        <f t="shared" si="2"/>
        <v>22.664265755717476</v>
      </c>
      <c r="G87" s="111">
        <f t="shared" si="3"/>
        <v>0</v>
      </c>
    </row>
    <row r="88" spans="1:7" s="31" customFormat="1" x14ac:dyDescent="0.15">
      <c r="A88" s="108" t="s">
        <v>648</v>
      </c>
      <c r="B88" s="28">
        <v>7.96</v>
      </c>
      <c r="C88" s="28">
        <v>280</v>
      </c>
      <c r="D88" s="28">
        <v>280</v>
      </c>
      <c r="E88" s="28">
        <v>19.899999999999999</v>
      </c>
      <c r="F88" s="28">
        <f t="shared" si="2"/>
        <v>250</v>
      </c>
      <c r="G88" s="109">
        <f t="shared" si="3"/>
        <v>7.1071428571428559</v>
      </c>
    </row>
    <row r="89" spans="1:7" s="8" customFormat="1" x14ac:dyDescent="0.15">
      <c r="A89" s="110" t="s">
        <v>647</v>
      </c>
      <c r="B89" s="29">
        <v>7.96</v>
      </c>
      <c r="C89" s="29">
        <v>0</v>
      </c>
      <c r="D89" s="29">
        <v>0</v>
      </c>
      <c r="E89" s="29">
        <v>19.899999999999999</v>
      </c>
      <c r="F89" s="29">
        <f t="shared" si="2"/>
        <v>250</v>
      </c>
      <c r="G89" s="111">
        <f t="shared" si="3"/>
        <v>0</v>
      </c>
    </row>
    <row r="90" spans="1:7" s="38" customFormat="1" x14ac:dyDescent="0.2">
      <c r="A90" s="44" t="s">
        <v>646</v>
      </c>
      <c r="B90" s="45">
        <v>133678614.02</v>
      </c>
      <c r="C90" s="45">
        <v>175218820</v>
      </c>
      <c r="D90" s="45">
        <v>197893540.34999999</v>
      </c>
      <c r="E90" s="45">
        <v>157365233.72999999</v>
      </c>
      <c r="F90" s="45">
        <f t="shared" si="2"/>
        <v>117.71907936332747</v>
      </c>
      <c r="G90" s="45">
        <f t="shared" si="3"/>
        <v>79.520146767640568</v>
      </c>
    </row>
    <row r="91" spans="1:7" s="38" customFormat="1" x14ac:dyDescent="0.2">
      <c r="A91" s="40" t="s">
        <v>6</v>
      </c>
      <c r="B91" s="41">
        <v>125409529.09</v>
      </c>
      <c r="C91" s="41">
        <v>153235015</v>
      </c>
      <c r="D91" s="41">
        <v>175899626.40000001</v>
      </c>
      <c r="E91" s="41">
        <v>151262746.83000001</v>
      </c>
      <c r="F91" s="41">
        <f t="shared" si="2"/>
        <v>120.61503454131184</v>
      </c>
      <c r="G91" s="41">
        <f t="shared" si="3"/>
        <v>85.993785163605111</v>
      </c>
    </row>
    <row r="92" spans="1:7" s="38" customFormat="1" x14ac:dyDescent="0.2">
      <c r="A92" s="42" t="s">
        <v>7</v>
      </c>
      <c r="B92" s="43">
        <v>84148789.829999998</v>
      </c>
      <c r="C92" s="43">
        <v>90132863</v>
      </c>
      <c r="D92" s="43">
        <v>101289231.59</v>
      </c>
      <c r="E92" s="43">
        <v>96682471.560000002</v>
      </c>
      <c r="F92" s="43">
        <f t="shared" si="2"/>
        <v>114.89466664383521</v>
      </c>
      <c r="G92" s="43">
        <f t="shared" si="3"/>
        <v>95.45187582363414</v>
      </c>
    </row>
    <row r="93" spans="1:7" s="31" customFormat="1" x14ac:dyDescent="0.15">
      <c r="A93" s="108" t="s">
        <v>645</v>
      </c>
      <c r="B93" s="28">
        <v>70564846</v>
      </c>
      <c r="C93" s="28">
        <v>75175599</v>
      </c>
      <c r="D93" s="28">
        <v>84013434.239999995</v>
      </c>
      <c r="E93" s="28">
        <v>80804325.189999998</v>
      </c>
      <c r="F93" s="28">
        <f t="shared" si="2"/>
        <v>114.51073696100747</v>
      </c>
      <c r="G93" s="109">
        <f t="shared" si="3"/>
        <v>96.180242982529933</v>
      </c>
    </row>
    <row r="94" spans="1:7" s="8" customFormat="1" x14ac:dyDescent="0.15">
      <c r="A94" s="110" t="s">
        <v>8</v>
      </c>
      <c r="B94" s="29">
        <v>63455541.509999998</v>
      </c>
      <c r="C94" s="29">
        <v>0</v>
      </c>
      <c r="D94" s="29">
        <v>0</v>
      </c>
      <c r="E94" s="29">
        <v>73391600.510000005</v>
      </c>
      <c r="F94" s="29">
        <f t="shared" si="2"/>
        <v>115.658299911339</v>
      </c>
      <c r="G94" s="111">
        <f t="shared" si="3"/>
        <v>0</v>
      </c>
    </row>
    <row r="95" spans="1:7" s="8" customFormat="1" x14ac:dyDescent="0.15">
      <c r="A95" s="110" t="s">
        <v>9</v>
      </c>
      <c r="B95" s="29">
        <v>2721179.11</v>
      </c>
      <c r="C95" s="29">
        <v>0</v>
      </c>
      <c r="D95" s="29">
        <v>0</v>
      </c>
      <c r="E95" s="29">
        <v>2940937.65</v>
      </c>
      <c r="F95" s="29">
        <f t="shared" si="2"/>
        <v>108.0758572338151</v>
      </c>
      <c r="G95" s="111">
        <f t="shared" si="3"/>
        <v>0</v>
      </c>
    </row>
    <row r="96" spans="1:7" s="8" customFormat="1" x14ac:dyDescent="0.15">
      <c r="A96" s="110" t="s">
        <v>16</v>
      </c>
      <c r="B96" s="29">
        <v>4388125.38</v>
      </c>
      <c r="C96" s="29">
        <v>0</v>
      </c>
      <c r="D96" s="29">
        <v>0</v>
      </c>
      <c r="E96" s="29">
        <v>4471787.03</v>
      </c>
      <c r="F96" s="29">
        <f t="shared" si="2"/>
        <v>101.9065464806751</v>
      </c>
      <c r="G96" s="111">
        <f t="shared" si="3"/>
        <v>0</v>
      </c>
    </row>
    <row r="97" spans="1:7" s="31" customFormat="1" x14ac:dyDescent="0.15">
      <c r="A97" s="108" t="s">
        <v>644</v>
      </c>
      <c r="B97" s="28">
        <v>3085235.5</v>
      </c>
      <c r="C97" s="28">
        <v>3465631</v>
      </c>
      <c r="D97" s="28">
        <v>4471393.3</v>
      </c>
      <c r="E97" s="28">
        <v>3847640.09</v>
      </c>
      <c r="F97" s="28">
        <f t="shared" si="2"/>
        <v>124.71139042708408</v>
      </c>
      <c r="G97" s="109">
        <f t="shared" si="3"/>
        <v>86.050137660670558</v>
      </c>
    </row>
    <row r="98" spans="1:7" s="8" customFormat="1" x14ac:dyDescent="0.15">
      <c r="A98" s="110" t="s">
        <v>10</v>
      </c>
      <c r="B98" s="29">
        <v>3085235.5</v>
      </c>
      <c r="C98" s="29">
        <v>0</v>
      </c>
      <c r="D98" s="29">
        <v>0</v>
      </c>
      <c r="E98" s="29">
        <v>3847640.09</v>
      </c>
      <c r="F98" s="29">
        <f t="shared" si="2"/>
        <v>124.71139042708408</v>
      </c>
      <c r="G98" s="111">
        <f t="shared" si="3"/>
        <v>0</v>
      </c>
    </row>
    <row r="99" spans="1:7" s="31" customFormat="1" x14ac:dyDescent="0.15">
      <c r="A99" s="108" t="s">
        <v>643</v>
      </c>
      <c r="B99" s="28">
        <v>10498708.33</v>
      </c>
      <c r="C99" s="28">
        <v>11491633</v>
      </c>
      <c r="D99" s="28">
        <v>12804404.050000001</v>
      </c>
      <c r="E99" s="28">
        <v>12030506.279999999</v>
      </c>
      <c r="F99" s="28">
        <f t="shared" si="2"/>
        <v>114.59034675363726</v>
      </c>
      <c r="G99" s="109">
        <f t="shared" si="3"/>
        <v>93.956003208130554</v>
      </c>
    </row>
    <row r="100" spans="1:7" s="8" customFormat="1" x14ac:dyDescent="0.15">
      <c r="A100" s="110" t="s">
        <v>126</v>
      </c>
      <c r="B100" s="29">
        <v>40259.81</v>
      </c>
      <c r="C100" s="29">
        <v>0</v>
      </c>
      <c r="D100" s="29">
        <v>0</v>
      </c>
      <c r="E100" s="29">
        <v>32744.58</v>
      </c>
      <c r="F100" s="29">
        <f t="shared" si="2"/>
        <v>81.333170722862334</v>
      </c>
      <c r="G100" s="111">
        <f t="shared" si="3"/>
        <v>0</v>
      </c>
    </row>
    <row r="101" spans="1:7" s="8" customFormat="1" x14ac:dyDescent="0.15">
      <c r="A101" s="110" t="s">
        <v>11</v>
      </c>
      <c r="B101" s="29">
        <v>10445046.220000001</v>
      </c>
      <c r="C101" s="29">
        <v>0</v>
      </c>
      <c r="D101" s="29">
        <v>0</v>
      </c>
      <c r="E101" s="29">
        <v>11989252.359999999</v>
      </c>
      <c r="F101" s="29">
        <f t="shared" si="2"/>
        <v>114.78410059156252</v>
      </c>
      <c r="G101" s="111">
        <f t="shared" si="3"/>
        <v>0</v>
      </c>
    </row>
    <row r="102" spans="1:7" s="8" customFormat="1" x14ac:dyDescent="0.15">
      <c r="A102" s="110" t="s">
        <v>278</v>
      </c>
      <c r="B102" s="29">
        <v>13402.3</v>
      </c>
      <c r="C102" s="29">
        <v>0</v>
      </c>
      <c r="D102" s="29">
        <v>0</v>
      </c>
      <c r="E102" s="29">
        <v>8509.34</v>
      </c>
      <c r="F102" s="29">
        <f t="shared" si="2"/>
        <v>63.491639494713603</v>
      </c>
      <c r="G102" s="111">
        <f t="shared" si="3"/>
        <v>0</v>
      </c>
    </row>
    <row r="103" spans="1:7" s="38" customFormat="1" x14ac:dyDescent="0.2">
      <c r="A103" s="42" t="s">
        <v>12</v>
      </c>
      <c r="B103" s="43">
        <v>35867069.869999997</v>
      </c>
      <c r="C103" s="43">
        <v>52829638</v>
      </c>
      <c r="D103" s="43">
        <v>60239070.090000004</v>
      </c>
      <c r="E103" s="43">
        <v>46020240.07</v>
      </c>
      <c r="F103" s="43">
        <f t="shared" si="2"/>
        <v>128.30777712481145</v>
      </c>
      <c r="G103" s="43">
        <f t="shared" si="3"/>
        <v>76.396000139516758</v>
      </c>
    </row>
    <row r="104" spans="1:7" s="31" customFormat="1" x14ac:dyDescent="0.15">
      <c r="A104" s="108" t="s">
        <v>642</v>
      </c>
      <c r="B104" s="28">
        <v>3540497.83</v>
      </c>
      <c r="C104" s="28">
        <v>4112889</v>
      </c>
      <c r="D104" s="28">
        <v>4551955.16</v>
      </c>
      <c r="E104" s="28">
        <v>3869215.89</v>
      </c>
      <c r="F104" s="28">
        <f t="shared" si="2"/>
        <v>109.28451522310351</v>
      </c>
      <c r="G104" s="109">
        <f t="shared" si="3"/>
        <v>85.001186391300038</v>
      </c>
    </row>
    <row r="105" spans="1:7" s="8" customFormat="1" x14ac:dyDescent="0.15">
      <c r="A105" s="110" t="s">
        <v>18</v>
      </c>
      <c r="B105" s="29">
        <v>320058.78999999998</v>
      </c>
      <c r="C105" s="29">
        <v>0</v>
      </c>
      <c r="D105" s="29">
        <v>0</v>
      </c>
      <c r="E105" s="29">
        <v>382292.68</v>
      </c>
      <c r="F105" s="29">
        <f t="shared" si="2"/>
        <v>119.44451830240314</v>
      </c>
      <c r="G105" s="111">
        <f t="shared" si="3"/>
        <v>0</v>
      </c>
    </row>
    <row r="106" spans="1:7" s="8" customFormat="1" x14ac:dyDescent="0.15">
      <c r="A106" s="110" t="s">
        <v>19</v>
      </c>
      <c r="B106" s="29">
        <v>3004370.15</v>
      </c>
      <c r="C106" s="29">
        <v>0</v>
      </c>
      <c r="D106" s="29">
        <v>0</v>
      </c>
      <c r="E106" s="29">
        <v>3237596.8</v>
      </c>
      <c r="F106" s="29">
        <f t="shared" si="2"/>
        <v>107.76291330147852</v>
      </c>
      <c r="G106" s="111">
        <f t="shared" si="3"/>
        <v>0</v>
      </c>
    </row>
    <row r="107" spans="1:7" s="8" customFormat="1" x14ac:dyDescent="0.15">
      <c r="A107" s="110" t="s">
        <v>20</v>
      </c>
      <c r="B107" s="29">
        <v>172718.07</v>
      </c>
      <c r="C107" s="29">
        <v>0</v>
      </c>
      <c r="D107" s="29">
        <v>0</v>
      </c>
      <c r="E107" s="29">
        <v>192450.97</v>
      </c>
      <c r="F107" s="29">
        <f t="shared" si="2"/>
        <v>111.42491923398634</v>
      </c>
      <c r="G107" s="111">
        <f t="shared" si="3"/>
        <v>0</v>
      </c>
    </row>
    <row r="108" spans="1:7" s="8" customFormat="1" x14ac:dyDescent="0.15">
      <c r="A108" s="110" t="s">
        <v>21</v>
      </c>
      <c r="B108" s="29">
        <v>43350.82</v>
      </c>
      <c r="C108" s="29">
        <v>0</v>
      </c>
      <c r="D108" s="29">
        <v>0</v>
      </c>
      <c r="E108" s="29">
        <v>56875.44</v>
      </c>
      <c r="F108" s="29">
        <f t="shared" si="2"/>
        <v>131.19807191651739</v>
      </c>
      <c r="G108" s="111">
        <f t="shared" si="3"/>
        <v>0</v>
      </c>
    </row>
    <row r="109" spans="1:7" s="31" customFormat="1" x14ac:dyDescent="0.15">
      <c r="A109" s="108" t="s">
        <v>641</v>
      </c>
      <c r="B109" s="28">
        <v>18551628.920000002</v>
      </c>
      <c r="C109" s="28">
        <v>24236003</v>
      </c>
      <c r="D109" s="28">
        <v>24803051.600000001</v>
      </c>
      <c r="E109" s="28">
        <v>19716580.68</v>
      </c>
      <c r="F109" s="28">
        <f t="shared" si="2"/>
        <v>106.27951197721563</v>
      </c>
      <c r="G109" s="109">
        <f t="shared" si="3"/>
        <v>79.492560020316205</v>
      </c>
    </row>
    <row r="110" spans="1:7" s="8" customFormat="1" x14ac:dyDescent="0.15">
      <c r="A110" s="110" t="s">
        <v>22</v>
      </c>
      <c r="B110" s="29">
        <v>958476.34</v>
      </c>
      <c r="C110" s="29">
        <v>0</v>
      </c>
      <c r="D110" s="29">
        <v>0</v>
      </c>
      <c r="E110" s="29">
        <v>999024.02</v>
      </c>
      <c r="F110" s="29">
        <f t="shared" si="2"/>
        <v>104.23043097756593</v>
      </c>
      <c r="G110" s="111">
        <f t="shared" si="3"/>
        <v>0</v>
      </c>
    </row>
    <row r="111" spans="1:7" s="8" customFormat="1" x14ac:dyDescent="0.15">
      <c r="A111" s="110" t="s">
        <v>97</v>
      </c>
      <c r="B111" s="29">
        <v>13306855.59</v>
      </c>
      <c r="C111" s="29">
        <v>0</v>
      </c>
      <c r="D111" s="29">
        <v>0</v>
      </c>
      <c r="E111" s="29">
        <v>14487065.470000001</v>
      </c>
      <c r="F111" s="29">
        <f t="shared" si="2"/>
        <v>108.86918680388264</v>
      </c>
      <c r="G111" s="111">
        <f t="shared" si="3"/>
        <v>0</v>
      </c>
    </row>
    <row r="112" spans="1:7" s="8" customFormat="1" x14ac:dyDescent="0.15">
      <c r="A112" s="110" t="s">
        <v>23</v>
      </c>
      <c r="B112" s="29">
        <v>3730102.06</v>
      </c>
      <c r="C112" s="29">
        <v>0</v>
      </c>
      <c r="D112" s="29">
        <v>0</v>
      </c>
      <c r="E112" s="29">
        <v>3428593.95</v>
      </c>
      <c r="F112" s="29">
        <f t="shared" si="2"/>
        <v>91.916893823543262</v>
      </c>
      <c r="G112" s="111">
        <f t="shared" si="3"/>
        <v>0</v>
      </c>
    </row>
    <row r="113" spans="1:7" s="8" customFormat="1" x14ac:dyDescent="0.15">
      <c r="A113" s="110" t="s">
        <v>24</v>
      </c>
      <c r="B113" s="29">
        <v>182066.42</v>
      </c>
      <c r="C113" s="29">
        <v>0</v>
      </c>
      <c r="D113" s="29">
        <v>0</v>
      </c>
      <c r="E113" s="29">
        <v>198522.42</v>
      </c>
      <c r="F113" s="29">
        <f t="shared" si="2"/>
        <v>109.03845970058619</v>
      </c>
      <c r="G113" s="111">
        <f t="shared" si="3"/>
        <v>0</v>
      </c>
    </row>
    <row r="114" spans="1:7" s="8" customFormat="1" x14ac:dyDescent="0.15">
      <c r="A114" s="110" t="s">
        <v>25</v>
      </c>
      <c r="B114" s="29">
        <v>290507.52000000002</v>
      </c>
      <c r="C114" s="29">
        <v>0</v>
      </c>
      <c r="D114" s="29">
        <v>0</v>
      </c>
      <c r="E114" s="29">
        <v>532340.04</v>
      </c>
      <c r="F114" s="29">
        <f t="shared" si="2"/>
        <v>183.24483992703529</v>
      </c>
      <c r="G114" s="111">
        <f t="shared" si="3"/>
        <v>0</v>
      </c>
    </row>
    <row r="115" spans="1:7" s="8" customFormat="1" x14ac:dyDescent="0.15">
      <c r="A115" s="110" t="s">
        <v>26</v>
      </c>
      <c r="B115" s="29">
        <v>83620.990000000005</v>
      </c>
      <c r="C115" s="29">
        <v>0</v>
      </c>
      <c r="D115" s="29">
        <v>0</v>
      </c>
      <c r="E115" s="29">
        <v>71034.78</v>
      </c>
      <c r="F115" s="29">
        <f t="shared" si="2"/>
        <v>84.948503958156905</v>
      </c>
      <c r="G115" s="111">
        <f t="shared" si="3"/>
        <v>0</v>
      </c>
    </row>
    <row r="116" spans="1:7" s="31" customFormat="1" x14ac:dyDescent="0.15">
      <c r="A116" s="108" t="s">
        <v>640</v>
      </c>
      <c r="B116" s="28">
        <v>12428882.9</v>
      </c>
      <c r="C116" s="28">
        <v>22430392</v>
      </c>
      <c r="D116" s="28">
        <v>28676937.23</v>
      </c>
      <c r="E116" s="28">
        <v>20862536.16</v>
      </c>
      <c r="F116" s="28">
        <f t="shared" si="2"/>
        <v>167.85527973716771</v>
      </c>
      <c r="G116" s="109">
        <f t="shared" si="3"/>
        <v>72.750224309780648</v>
      </c>
    </row>
    <row r="117" spans="1:7" s="8" customFormat="1" x14ac:dyDescent="0.15">
      <c r="A117" s="110" t="s">
        <v>27</v>
      </c>
      <c r="B117" s="29">
        <v>2752976.15</v>
      </c>
      <c r="C117" s="29">
        <v>0</v>
      </c>
      <c r="D117" s="29">
        <v>0</v>
      </c>
      <c r="E117" s="29">
        <v>3183083.21</v>
      </c>
      <c r="F117" s="29">
        <f t="shared" si="2"/>
        <v>115.62334857132709</v>
      </c>
      <c r="G117" s="111">
        <f t="shared" si="3"/>
        <v>0</v>
      </c>
    </row>
    <row r="118" spans="1:7" s="8" customFormat="1" x14ac:dyDescent="0.15">
      <c r="A118" s="110" t="s">
        <v>28</v>
      </c>
      <c r="B118" s="29">
        <v>2388890.06</v>
      </c>
      <c r="C118" s="29">
        <v>0</v>
      </c>
      <c r="D118" s="29">
        <v>0</v>
      </c>
      <c r="E118" s="29">
        <v>2683933.65</v>
      </c>
      <c r="F118" s="29">
        <f t="shared" si="2"/>
        <v>112.35065585228313</v>
      </c>
      <c r="G118" s="111">
        <f t="shared" si="3"/>
        <v>0</v>
      </c>
    </row>
    <row r="119" spans="1:7" s="8" customFormat="1" x14ac:dyDescent="0.15">
      <c r="A119" s="110" t="s">
        <v>41</v>
      </c>
      <c r="B119" s="29">
        <v>382667.62</v>
      </c>
      <c r="C119" s="29">
        <v>0</v>
      </c>
      <c r="D119" s="29">
        <v>0</v>
      </c>
      <c r="E119" s="29">
        <v>571775.01</v>
      </c>
      <c r="F119" s="29">
        <f t="shared" si="2"/>
        <v>149.41818437630025</v>
      </c>
      <c r="G119" s="111">
        <f t="shared" si="3"/>
        <v>0</v>
      </c>
    </row>
    <row r="120" spans="1:7" s="8" customFormat="1" x14ac:dyDescent="0.15">
      <c r="A120" s="110" t="s">
        <v>29</v>
      </c>
      <c r="B120" s="29">
        <v>1113587.1200000001</v>
      </c>
      <c r="C120" s="29">
        <v>0</v>
      </c>
      <c r="D120" s="29">
        <v>0</v>
      </c>
      <c r="E120" s="29">
        <v>1195940.2</v>
      </c>
      <c r="F120" s="29">
        <f t="shared" si="2"/>
        <v>107.3952974599778</v>
      </c>
      <c r="G120" s="111">
        <f t="shared" si="3"/>
        <v>0</v>
      </c>
    </row>
    <row r="121" spans="1:7" s="8" customFormat="1" x14ac:dyDescent="0.15">
      <c r="A121" s="110" t="s">
        <v>30</v>
      </c>
      <c r="B121" s="29">
        <v>466082.48</v>
      </c>
      <c r="C121" s="29">
        <v>0</v>
      </c>
      <c r="D121" s="29">
        <v>0</v>
      </c>
      <c r="E121" s="29">
        <v>390124.66</v>
      </c>
      <c r="F121" s="29">
        <f t="shared" si="2"/>
        <v>83.702923139269259</v>
      </c>
      <c r="G121" s="111">
        <f t="shared" si="3"/>
        <v>0</v>
      </c>
    </row>
    <row r="122" spans="1:7" s="8" customFormat="1" x14ac:dyDescent="0.15">
      <c r="A122" s="110" t="s">
        <v>31</v>
      </c>
      <c r="B122" s="29">
        <v>974191.06</v>
      </c>
      <c r="C122" s="29">
        <v>0</v>
      </c>
      <c r="D122" s="29">
        <v>0</v>
      </c>
      <c r="E122" s="29">
        <v>1189709.8999999999</v>
      </c>
      <c r="F122" s="29">
        <f t="shared" si="2"/>
        <v>122.12285134293882</v>
      </c>
      <c r="G122" s="111">
        <f t="shared" si="3"/>
        <v>0</v>
      </c>
    </row>
    <row r="123" spans="1:7" s="8" customFormat="1" x14ac:dyDescent="0.15">
      <c r="A123" s="110" t="s">
        <v>32</v>
      </c>
      <c r="B123" s="29">
        <v>1908989</v>
      </c>
      <c r="C123" s="29">
        <v>0</v>
      </c>
      <c r="D123" s="29">
        <v>0</v>
      </c>
      <c r="E123" s="29">
        <v>3148892.06</v>
      </c>
      <c r="F123" s="29">
        <f t="shared" si="2"/>
        <v>164.9507702768324</v>
      </c>
      <c r="G123" s="111">
        <f t="shared" si="3"/>
        <v>0</v>
      </c>
    </row>
    <row r="124" spans="1:7" s="8" customFormat="1" x14ac:dyDescent="0.15">
      <c r="A124" s="110" t="s">
        <v>33</v>
      </c>
      <c r="B124" s="29">
        <v>707595.92</v>
      </c>
      <c r="C124" s="29">
        <v>0</v>
      </c>
      <c r="D124" s="29">
        <v>0</v>
      </c>
      <c r="E124" s="29">
        <v>794874.29</v>
      </c>
      <c r="F124" s="29">
        <f t="shared" si="2"/>
        <v>112.3344931101355</v>
      </c>
      <c r="G124" s="111">
        <f t="shared" si="3"/>
        <v>0</v>
      </c>
    </row>
    <row r="125" spans="1:7" s="8" customFormat="1" x14ac:dyDescent="0.15">
      <c r="A125" s="110" t="s">
        <v>34</v>
      </c>
      <c r="B125" s="29">
        <v>1733903.49</v>
      </c>
      <c r="C125" s="29">
        <v>0</v>
      </c>
      <c r="D125" s="29">
        <v>0</v>
      </c>
      <c r="E125" s="29">
        <v>7704203.1799999997</v>
      </c>
      <c r="F125" s="29">
        <f t="shared" si="2"/>
        <v>444.32710496476363</v>
      </c>
      <c r="G125" s="111">
        <f t="shared" si="3"/>
        <v>0</v>
      </c>
    </row>
    <row r="126" spans="1:7" s="31" customFormat="1" x14ac:dyDescent="0.15">
      <c r="A126" s="108" t="s">
        <v>639</v>
      </c>
      <c r="B126" s="28">
        <v>102525.55</v>
      </c>
      <c r="C126" s="28">
        <v>113167</v>
      </c>
      <c r="D126" s="28">
        <v>169635.07</v>
      </c>
      <c r="E126" s="28">
        <v>123754.22</v>
      </c>
      <c r="F126" s="28">
        <f t="shared" si="2"/>
        <v>120.70573627744498</v>
      </c>
      <c r="G126" s="109">
        <f t="shared" si="3"/>
        <v>72.953204782478053</v>
      </c>
    </row>
    <row r="127" spans="1:7" s="8" customFormat="1" x14ac:dyDescent="0.15">
      <c r="A127" s="110" t="s">
        <v>98</v>
      </c>
      <c r="B127" s="29">
        <v>102525.55</v>
      </c>
      <c r="C127" s="29">
        <v>0</v>
      </c>
      <c r="D127" s="29">
        <v>0</v>
      </c>
      <c r="E127" s="29">
        <v>123754.22</v>
      </c>
      <c r="F127" s="29">
        <f t="shared" si="2"/>
        <v>120.70573627744498</v>
      </c>
      <c r="G127" s="111">
        <f t="shared" si="3"/>
        <v>0</v>
      </c>
    </row>
    <row r="128" spans="1:7" s="31" customFormat="1" x14ac:dyDescent="0.15">
      <c r="A128" s="108" t="s">
        <v>638</v>
      </c>
      <c r="B128" s="28">
        <v>1243534.67</v>
      </c>
      <c r="C128" s="28">
        <v>1937187</v>
      </c>
      <c r="D128" s="28">
        <v>2037491.03</v>
      </c>
      <c r="E128" s="28">
        <v>1448153.12</v>
      </c>
      <c r="F128" s="28">
        <f t="shared" si="2"/>
        <v>116.45458344961143</v>
      </c>
      <c r="G128" s="109">
        <f t="shared" si="3"/>
        <v>71.075312660394886</v>
      </c>
    </row>
    <row r="129" spans="1:7" s="8" customFormat="1" x14ac:dyDescent="0.15">
      <c r="A129" s="110" t="s">
        <v>99</v>
      </c>
      <c r="B129" s="29">
        <v>259340.65</v>
      </c>
      <c r="C129" s="29">
        <v>0</v>
      </c>
      <c r="D129" s="29">
        <v>0</v>
      </c>
      <c r="E129" s="29">
        <v>258460.16</v>
      </c>
      <c r="F129" s="29">
        <f t="shared" si="2"/>
        <v>99.660489013195587</v>
      </c>
      <c r="G129" s="111">
        <f t="shared" si="3"/>
        <v>0</v>
      </c>
    </row>
    <row r="130" spans="1:7" s="8" customFormat="1" x14ac:dyDescent="0.15">
      <c r="A130" s="110" t="s">
        <v>35</v>
      </c>
      <c r="B130" s="29">
        <v>219088.08</v>
      </c>
      <c r="C130" s="29">
        <v>0</v>
      </c>
      <c r="D130" s="29">
        <v>0</v>
      </c>
      <c r="E130" s="29">
        <v>222873.49</v>
      </c>
      <c r="F130" s="29">
        <f t="shared" si="2"/>
        <v>101.7278028088064</v>
      </c>
      <c r="G130" s="111">
        <f t="shared" si="3"/>
        <v>0</v>
      </c>
    </row>
    <row r="131" spans="1:7" s="8" customFormat="1" x14ac:dyDescent="0.15">
      <c r="A131" s="110" t="s">
        <v>83</v>
      </c>
      <c r="B131" s="29">
        <v>131528.32999999999</v>
      </c>
      <c r="C131" s="29">
        <v>0</v>
      </c>
      <c r="D131" s="29">
        <v>0</v>
      </c>
      <c r="E131" s="29">
        <v>197626.54</v>
      </c>
      <c r="F131" s="29">
        <f t="shared" si="2"/>
        <v>150.25397190095856</v>
      </c>
      <c r="G131" s="111">
        <f t="shared" si="3"/>
        <v>0</v>
      </c>
    </row>
    <row r="132" spans="1:7" s="8" customFormat="1" x14ac:dyDescent="0.15">
      <c r="A132" s="110" t="s">
        <v>42</v>
      </c>
      <c r="B132" s="29">
        <v>49535.74</v>
      </c>
      <c r="C132" s="29">
        <v>0</v>
      </c>
      <c r="D132" s="29">
        <v>0</v>
      </c>
      <c r="E132" s="29">
        <v>54010.77</v>
      </c>
      <c r="F132" s="29">
        <f t="shared" si="2"/>
        <v>109.03394195786717</v>
      </c>
      <c r="G132" s="111">
        <f t="shared" si="3"/>
        <v>0</v>
      </c>
    </row>
    <row r="133" spans="1:7" s="8" customFormat="1" x14ac:dyDescent="0.15">
      <c r="A133" s="110" t="s">
        <v>13</v>
      </c>
      <c r="B133" s="29">
        <v>180384.17</v>
      </c>
      <c r="C133" s="29">
        <v>0</v>
      </c>
      <c r="D133" s="29">
        <v>0</v>
      </c>
      <c r="E133" s="29">
        <v>184668.23</v>
      </c>
      <c r="F133" s="29">
        <f t="shared" si="2"/>
        <v>102.3749644993793</v>
      </c>
      <c r="G133" s="111">
        <f t="shared" si="3"/>
        <v>0</v>
      </c>
    </row>
    <row r="134" spans="1:7" s="8" customFormat="1" x14ac:dyDescent="0.15">
      <c r="A134" s="110" t="s">
        <v>206</v>
      </c>
      <c r="B134" s="29">
        <v>295983.18</v>
      </c>
      <c r="C134" s="29">
        <v>0</v>
      </c>
      <c r="D134" s="29">
        <v>0</v>
      </c>
      <c r="E134" s="29">
        <v>294059.55</v>
      </c>
      <c r="F134" s="29">
        <f t="shared" si="2"/>
        <v>99.35008806919366</v>
      </c>
      <c r="G134" s="111">
        <f t="shared" si="3"/>
        <v>0</v>
      </c>
    </row>
    <row r="135" spans="1:7" s="8" customFormat="1" x14ac:dyDescent="0.15">
      <c r="A135" s="110" t="s">
        <v>36</v>
      </c>
      <c r="B135" s="29">
        <v>107674.52</v>
      </c>
      <c r="C135" s="29">
        <v>0</v>
      </c>
      <c r="D135" s="29">
        <v>0</v>
      </c>
      <c r="E135" s="29">
        <v>236454.38</v>
      </c>
      <c r="F135" s="29">
        <f t="shared" ref="F135:F198" si="4">IFERROR(E135/B135*100,0)</f>
        <v>219.60105324825224</v>
      </c>
      <c r="G135" s="111">
        <f t="shared" ref="G135:G198" si="5">IFERROR(E135/D135*100,0)</f>
        <v>0</v>
      </c>
    </row>
    <row r="136" spans="1:7" s="38" customFormat="1" x14ac:dyDescent="0.2">
      <c r="A136" s="42" t="s">
        <v>37</v>
      </c>
      <c r="B136" s="43">
        <v>594015.06999999995</v>
      </c>
      <c r="C136" s="43">
        <v>647118</v>
      </c>
      <c r="D136" s="43">
        <v>603335.82999999996</v>
      </c>
      <c r="E136" s="43">
        <v>349590.66</v>
      </c>
      <c r="F136" s="43">
        <f t="shared" si="4"/>
        <v>58.852153363718529</v>
      </c>
      <c r="G136" s="43">
        <f t="shared" si="5"/>
        <v>57.94296353989121</v>
      </c>
    </row>
    <row r="137" spans="1:7" s="31" customFormat="1" x14ac:dyDescent="0.15">
      <c r="A137" s="108" t="s">
        <v>637</v>
      </c>
      <c r="B137" s="28">
        <v>0</v>
      </c>
      <c r="C137" s="28">
        <v>0</v>
      </c>
      <c r="D137" s="28">
        <v>1650</v>
      </c>
      <c r="E137" s="28">
        <v>1459.83</v>
      </c>
      <c r="F137" s="28">
        <f t="shared" si="4"/>
        <v>0</v>
      </c>
      <c r="G137" s="109">
        <f t="shared" si="5"/>
        <v>88.474545454545449</v>
      </c>
    </row>
    <row r="138" spans="1:7" s="8" customFormat="1" ht="25.5" x14ac:dyDescent="0.15">
      <c r="A138" s="110" t="s">
        <v>314</v>
      </c>
      <c r="B138" s="29">
        <v>0</v>
      </c>
      <c r="C138" s="29">
        <v>0</v>
      </c>
      <c r="D138" s="29">
        <v>0</v>
      </c>
      <c r="E138" s="29">
        <v>1459.83</v>
      </c>
      <c r="F138" s="29">
        <f t="shared" si="4"/>
        <v>0</v>
      </c>
      <c r="G138" s="111">
        <f t="shared" si="5"/>
        <v>0</v>
      </c>
    </row>
    <row r="139" spans="1:7" s="31" customFormat="1" x14ac:dyDescent="0.15">
      <c r="A139" s="108" t="s">
        <v>636</v>
      </c>
      <c r="B139" s="28">
        <v>594015.06999999995</v>
      </c>
      <c r="C139" s="28">
        <v>647118</v>
      </c>
      <c r="D139" s="28">
        <v>601685.82999999996</v>
      </c>
      <c r="E139" s="28">
        <v>348130.83</v>
      </c>
      <c r="F139" s="28">
        <f t="shared" si="4"/>
        <v>58.606396972386591</v>
      </c>
      <c r="G139" s="109">
        <f t="shared" si="5"/>
        <v>57.859236937655659</v>
      </c>
    </row>
    <row r="140" spans="1:7" s="8" customFormat="1" x14ac:dyDescent="0.15">
      <c r="A140" s="110" t="s">
        <v>38</v>
      </c>
      <c r="B140" s="29">
        <v>108543.32</v>
      </c>
      <c r="C140" s="29">
        <v>0</v>
      </c>
      <c r="D140" s="29">
        <v>0</v>
      </c>
      <c r="E140" s="29">
        <v>93676.84</v>
      </c>
      <c r="F140" s="29">
        <f t="shared" si="4"/>
        <v>86.303643559087746</v>
      </c>
      <c r="G140" s="111">
        <f t="shared" si="5"/>
        <v>0</v>
      </c>
    </row>
    <row r="141" spans="1:7" s="8" customFormat="1" x14ac:dyDescent="0.15">
      <c r="A141" s="110" t="s">
        <v>43</v>
      </c>
      <c r="B141" s="29">
        <v>871.56</v>
      </c>
      <c r="C141" s="29">
        <v>0</v>
      </c>
      <c r="D141" s="29">
        <v>0</v>
      </c>
      <c r="E141" s="29">
        <v>6.31</v>
      </c>
      <c r="F141" s="29">
        <f t="shared" si="4"/>
        <v>0.72398916884666575</v>
      </c>
      <c r="G141" s="111">
        <f t="shared" si="5"/>
        <v>0</v>
      </c>
    </row>
    <row r="142" spans="1:7" s="8" customFormat="1" x14ac:dyDescent="0.15">
      <c r="A142" s="110" t="s">
        <v>39</v>
      </c>
      <c r="B142" s="29">
        <v>291010.67</v>
      </c>
      <c r="C142" s="29">
        <v>0</v>
      </c>
      <c r="D142" s="29">
        <v>0</v>
      </c>
      <c r="E142" s="29">
        <v>254044.99</v>
      </c>
      <c r="F142" s="29">
        <f t="shared" si="4"/>
        <v>87.297482941089413</v>
      </c>
      <c r="G142" s="111">
        <f t="shared" si="5"/>
        <v>0</v>
      </c>
    </row>
    <row r="143" spans="1:7" s="8" customFormat="1" x14ac:dyDescent="0.15">
      <c r="A143" s="110" t="s">
        <v>207</v>
      </c>
      <c r="B143" s="29">
        <v>193589.52</v>
      </c>
      <c r="C143" s="29">
        <v>0</v>
      </c>
      <c r="D143" s="29">
        <v>0</v>
      </c>
      <c r="E143" s="29">
        <v>402.69</v>
      </c>
      <c r="F143" s="29">
        <f t="shared" si="4"/>
        <v>0.20801229322744333</v>
      </c>
      <c r="G143" s="111">
        <f t="shared" si="5"/>
        <v>0</v>
      </c>
    </row>
    <row r="144" spans="1:7" s="38" customFormat="1" x14ac:dyDescent="0.2">
      <c r="A144" s="42" t="s">
        <v>89</v>
      </c>
      <c r="B144" s="43">
        <v>1207264.1200000001</v>
      </c>
      <c r="C144" s="43">
        <v>1725336</v>
      </c>
      <c r="D144" s="43">
        <v>1662068</v>
      </c>
      <c r="E144" s="43">
        <v>882356.16</v>
      </c>
      <c r="F144" s="43">
        <f t="shared" si="4"/>
        <v>73.087251197360189</v>
      </c>
      <c r="G144" s="43">
        <f t="shared" si="5"/>
        <v>53.087849594601423</v>
      </c>
    </row>
    <row r="145" spans="1:7" s="31" customFormat="1" x14ac:dyDescent="0.15">
      <c r="A145" s="108" t="s">
        <v>635</v>
      </c>
      <c r="B145" s="28">
        <v>46366.47</v>
      </c>
      <c r="C145" s="28">
        <v>256966</v>
      </c>
      <c r="D145" s="28">
        <v>128266</v>
      </c>
      <c r="E145" s="28">
        <v>107943.56</v>
      </c>
      <c r="F145" s="28">
        <f t="shared" si="4"/>
        <v>232.80521463031369</v>
      </c>
      <c r="G145" s="109">
        <f t="shared" si="5"/>
        <v>84.156019521930986</v>
      </c>
    </row>
    <row r="146" spans="1:7" s="8" customFormat="1" x14ac:dyDescent="0.15">
      <c r="A146" s="110" t="s">
        <v>90</v>
      </c>
      <c r="B146" s="29">
        <v>46366.47</v>
      </c>
      <c r="C146" s="29">
        <v>0</v>
      </c>
      <c r="D146" s="29">
        <v>0</v>
      </c>
      <c r="E146" s="29">
        <v>107943.56</v>
      </c>
      <c r="F146" s="29">
        <f t="shared" si="4"/>
        <v>232.80521463031369</v>
      </c>
      <c r="G146" s="111">
        <f t="shared" si="5"/>
        <v>0</v>
      </c>
    </row>
    <row r="147" spans="1:7" s="31" customFormat="1" ht="25.5" x14ac:dyDescent="0.15">
      <c r="A147" s="108" t="s">
        <v>634</v>
      </c>
      <c r="B147" s="28">
        <v>655021.44999999995</v>
      </c>
      <c r="C147" s="28">
        <v>504000</v>
      </c>
      <c r="D147" s="28">
        <v>538000</v>
      </c>
      <c r="E147" s="28">
        <v>448350.71999999997</v>
      </c>
      <c r="F147" s="28">
        <f t="shared" si="4"/>
        <v>68.448250053490611</v>
      </c>
      <c r="G147" s="109">
        <f t="shared" si="5"/>
        <v>83.33656505576208</v>
      </c>
    </row>
    <row r="148" spans="1:7" s="8" customFormat="1" x14ac:dyDescent="0.15">
      <c r="A148" s="110" t="s">
        <v>138</v>
      </c>
      <c r="B148" s="29">
        <v>244425.76</v>
      </c>
      <c r="C148" s="29">
        <v>0</v>
      </c>
      <c r="D148" s="29">
        <v>0</v>
      </c>
      <c r="E148" s="29">
        <v>151802.20000000001</v>
      </c>
      <c r="F148" s="29">
        <f t="shared" si="4"/>
        <v>62.105647129827886</v>
      </c>
      <c r="G148" s="111">
        <f t="shared" si="5"/>
        <v>0</v>
      </c>
    </row>
    <row r="149" spans="1:7" s="8" customFormat="1" x14ac:dyDescent="0.15">
      <c r="A149" s="110" t="s">
        <v>139</v>
      </c>
      <c r="B149" s="29">
        <v>410595.69</v>
      </c>
      <c r="C149" s="29">
        <v>0</v>
      </c>
      <c r="D149" s="29">
        <v>0</v>
      </c>
      <c r="E149" s="29">
        <v>296548.52</v>
      </c>
      <c r="F149" s="29">
        <f t="shared" si="4"/>
        <v>72.223972930646212</v>
      </c>
      <c r="G149" s="111">
        <f t="shared" si="5"/>
        <v>0</v>
      </c>
    </row>
    <row r="150" spans="1:7" s="31" customFormat="1" ht="25.5" x14ac:dyDescent="0.15">
      <c r="A150" s="108" t="s">
        <v>633</v>
      </c>
      <c r="B150" s="28">
        <v>505876.2</v>
      </c>
      <c r="C150" s="28">
        <v>964370</v>
      </c>
      <c r="D150" s="28">
        <v>995802</v>
      </c>
      <c r="E150" s="28">
        <v>326061.88</v>
      </c>
      <c r="F150" s="28">
        <f t="shared" si="4"/>
        <v>64.454876509311958</v>
      </c>
      <c r="G150" s="109">
        <f t="shared" si="5"/>
        <v>32.743645825174085</v>
      </c>
    </row>
    <row r="151" spans="1:7" s="8" customFormat="1" ht="25.5" x14ac:dyDescent="0.15">
      <c r="A151" s="110" t="s">
        <v>94</v>
      </c>
      <c r="B151" s="29">
        <v>505876.2</v>
      </c>
      <c r="C151" s="29">
        <v>0</v>
      </c>
      <c r="D151" s="29">
        <v>0</v>
      </c>
      <c r="E151" s="29">
        <v>326061.88</v>
      </c>
      <c r="F151" s="29">
        <f t="shared" si="4"/>
        <v>64.454876509311958</v>
      </c>
      <c r="G151" s="111">
        <f t="shared" si="5"/>
        <v>0</v>
      </c>
    </row>
    <row r="152" spans="1:7" s="38" customFormat="1" x14ac:dyDescent="0.2">
      <c r="A152" s="42" t="s">
        <v>75</v>
      </c>
      <c r="B152" s="43">
        <v>1118192.8400000001</v>
      </c>
      <c r="C152" s="43">
        <v>3666572</v>
      </c>
      <c r="D152" s="43">
        <v>6061818.0700000003</v>
      </c>
      <c r="E152" s="43">
        <v>3152073.35</v>
      </c>
      <c r="F152" s="43">
        <f t="shared" si="4"/>
        <v>281.88996005375958</v>
      </c>
      <c r="G152" s="43">
        <f t="shared" si="5"/>
        <v>51.998811472083652</v>
      </c>
    </row>
    <row r="153" spans="1:7" s="31" customFormat="1" x14ac:dyDescent="0.15">
      <c r="A153" s="108" t="s">
        <v>632</v>
      </c>
      <c r="B153" s="28">
        <v>394304.04</v>
      </c>
      <c r="C153" s="28">
        <v>902355</v>
      </c>
      <c r="D153" s="28">
        <v>2980795.86</v>
      </c>
      <c r="E153" s="28">
        <v>2251031.16</v>
      </c>
      <c r="F153" s="28">
        <f t="shared" si="4"/>
        <v>570.88716615736428</v>
      </c>
      <c r="G153" s="109">
        <f t="shared" si="5"/>
        <v>75.517790071004725</v>
      </c>
    </row>
    <row r="154" spans="1:7" s="8" customFormat="1" x14ac:dyDescent="0.15">
      <c r="A154" s="110" t="s">
        <v>76</v>
      </c>
      <c r="B154" s="29">
        <v>111523.94</v>
      </c>
      <c r="C154" s="29">
        <v>0</v>
      </c>
      <c r="D154" s="29">
        <v>0</v>
      </c>
      <c r="E154" s="29">
        <v>1763627.94</v>
      </c>
      <c r="F154" s="29">
        <f t="shared" si="4"/>
        <v>1581.3895563589306</v>
      </c>
      <c r="G154" s="111">
        <f t="shared" si="5"/>
        <v>0</v>
      </c>
    </row>
    <row r="155" spans="1:7" s="8" customFormat="1" x14ac:dyDescent="0.15">
      <c r="A155" s="110" t="s">
        <v>93</v>
      </c>
      <c r="B155" s="29">
        <v>282780.09999999998</v>
      </c>
      <c r="C155" s="29">
        <v>0</v>
      </c>
      <c r="D155" s="29">
        <v>0</v>
      </c>
      <c r="E155" s="29">
        <v>487403.22</v>
      </c>
      <c r="F155" s="29">
        <f t="shared" si="4"/>
        <v>172.36121636564948</v>
      </c>
      <c r="G155" s="111">
        <f t="shared" si="5"/>
        <v>0</v>
      </c>
    </row>
    <row r="156" spans="1:7" s="31" customFormat="1" x14ac:dyDescent="0.15">
      <c r="A156" s="108" t="s">
        <v>631</v>
      </c>
      <c r="B156" s="28">
        <v>199798.92</v>
      </c>
      <c r="C156" s="28">
        <v>682531</v>
      </c>
      <c r="D156" s="28">
        <v>691735</v>
      </c>
      <c r="E156" s="28">
        <v>440954.78</v>
      </c>
      <c r="F156" s="28">
        <f t="shared" si="4"/>
        <v>220.69928105717489</v>
      </c>
      <c r="G156" s="109">
        <f t="shared" si="5"/>
        <v>63.74620049585463</v>
      </c>
    </row>
    <row r="157" spans="1:7" s="8" customFormat="1" x14ac:dyDescent="0.15">
      <c r="A157" s="110" t="s">
        <v>100</v>
      </c>
      <c r="B157" s="29">
        <v>195087.26</v>
      </c>
      <c r="C157" s="29">
        <v>0</v>
      </c>
      <c r="D157" s="29">
        <v>0</v>
      </c>
      <c r="E157" s="29">
        <v>78583.55</v>
      </c>
      <c r="F157" s="29">
        <f t="shared" si="4"/>
        <v>40.281231075776041</v>
      </c>
      <c r="G157" s="111">
        <f t="shared" si="5"/>
        <v>0</v>
      </c>
    </row>
    <row r="158" spans="1:7" s="8" customFormat="1" x14ac:dyDescent="0.15">
      <c r="A158" s="110" t="s">
        <v>198</v>
      </c>
      <c r="B158" s="29">
        <v>4711.66</v>
      </c>
      <c r="C158" s="29">
        <v>0</v>
      </c>
      <c r="D158" s="29">
        <v>0</v>
      </c>
      <c r="E158" s="29">
        <v>362371.23</v>
      </c>
      <c r="F158" s="29">
        <f t="shared" si="4"/>
        <v>7690.9460784521798</v>
      </c>
      <c r="G158" s="111">
        <f t="shared" si="5"/>
        <v>0</v>
      </c>
    </row>
    <row r="159" spans="1:7" s="31" customFormat="1" x14ac:dyDescent="0.15">
      <c r="A159" s="108" t="s">
        <v>630</v>
      </c>
      <c r="B159" s="28">
        <v>519739.55</v>
      </c>
      <c r="C159" s="28">
        <v>2031351</v>
      </c>
      <c r="D159" s="28">
        <v>2281009.2999999998</v>
      </c>
      <c r="E159" s="28">
        <v>450301.17</v>
      </c>
      <c r="F159" s="28">
        <f t="shared" si="4"/>
        <v>86.639773709735962</v>
      </c>
      <c r="G159" s="109">
        <f t="shared" si="5"/>
        <v>19.741312321698995</v>
      </c>
    </row>
    <row r="160" spans="1:7" s="8" customFormat="1" x14ac:dyDescent="0.15">
      <c r="A160" s="110" t="s">
        <v>286</v>
      </c>
      <c r="B160" s="29">
        <v>241604.01</v>
      </c>
      <c r="C160" s="29">
        <v>0</v>
      </c>
      <c r="D160" s="29">
        <v>0</v>
      </c>
      <c r="E160" s="29">
        <v>152746.09</v>
      </c>
      <c r="F160" s="29">
        <f t="shared" si="4"/>
        <v>63.221670037678592</v>
      </c>
      <c r="G160" s="111">
        <f t="shared" si="5"/>
        <v>0</v>
      </c>
    </row>
    <row r="161" spans="1:7" s="8" customFormat="1" x14ac:dyDescent="0.15">
      <c r="A161" s="110" t="s">
        <v>87</v>
      </c>
      <c r="B161" s="29">
        <v>278135.53999999998</v>
      </c>
      <c r="C161" s="29">
        <v>0</v>
      </c>
      <c r="D161" s="29">
        <v>0</v>
      </c>
      <c r="E161" s="29">
        <v>297555.08</v>
      </c>
      <c r="F161" s="29">
        <f t="shared" si="4"/>
        <v>106.98204192100012</v>
      </c>
      <c r="G161" s="111">
        <f t="shared" si="5"/>
        <v>0</v>
      </c>
    </row>
    <row r="162" spans="1:7" s="31" customFormat="1" x14ac:dyDescent="0.15">
      <c r="A162" s="108" t="s">
        <v>629</v>
      </c>
      <c r="B162" s="28">
        <v>4350.33</v>
      </c>
      <c r="C162" s="28">
        <v>50335</v>
      </c>
      <c r="D162" s="28">
        <v>108277.91</v>
      </c>
      <c r="E162" s="28">
        <v>9786.24</v>
      </c>
      <c r="F162" s="28">
        <f t="shared" si="4"/>
        <v>224.95396900924754</v>
      </c>
      <c r="G162" s="109">
        <f t="shared" si="5"/>
        <v>9.0380761874698159</v>
      </c>
    </row>
    <row r="163" spans="1:7" s="8" customFormat="1" x14ac:dyDescent="0.15">
      <c r="A163" s="110" t="s">
        <v>315</v>
      </c>
      <c r="B163" s="29">
        <v>0</v>
      </c>
      <c r="C163" s="29">
        <v>0</v>
      </c>
      <c r="D163" s="29">
        <v>0</v>
      </c>
      <c r="E163" s="29">
        <v>6756.91</v>
      </c>
      <c r="F163" s="29">
        <f t="shared" si="4"/>
        <v>0</v>
      </c>
      <c r="G163" s="111">
        <f t="shared" si="5"/>
        <v>0</v>
      </c>
    </row>
    <row r="164" spans="1:7" s="8" customFormat="1" ht="25.5" x14ac:dyDescent="0.15">
      <c r="A164" s="110" t="s">
        <v>329</v>
      </c>
      <c r="B164" s="29">
        <v>4350.33</v>
      </c>
      <c r="C164" s="29">
        <v>0</v>
      </c>
      <c r="D164" s="29">
        <v>0</v>
      </c>
      <c r="E164" s="29">
        <v>3029.33</v>
      </c>
      <c r="F164" s="29">
        <f t="shared" si="4"/>
        <v>69.63448749864952</v>
      </c>
      <c r="G164" s="111">
        <f t="shared" si="5"/>
        <v>0</v>
      </c>
    </row>
    <row r="165" spans="1:7" s="38" customFormat="1" x14ac:dyDescent="0.2">
      <c r="A165" s="42" t="s">
        <v>141</v>
      </c>
      <c r="B165" s="43">
        <v>857222.9</v>
      </c>
      <c r="C165" s="43">
        <v>1150889</v>
      </c>
      <c r="D165" s="43">
        <v>1228443.1399999999</v>
      </c>
      <c r="E165" s="43">
        <v>1081976.3600000001</v>
      </c>
      <c r="F165" s="43">
        <f t="shared" si="4"/>
        <v>126.21878860212439</v>
      </c>
      <c r="G165" s="43">
        <f t="shared" si="5"/>
        <v>88.077040342298645</v>
      </c>
    </row>
    <row r="166" spans="1:7" s="31" customFormat="1" x14ac:dyDescent="0.15">
      <c r="A166" s="108" t="s">
        <v>628</v>
      </c>
      <c r="B166" s="28">
        <v>0</v>
      </c>
      <c r="C166" s="28">
        <v>60000</v>
      </c>
      <c r="D166" s="28">
        <v>0</v>
      </c>
      <c r="E166" s="28">
        <v>0</v>
      </c>
      <c r="F166" s="28">
        <f t="shared" si="4"/>
        <v>0</v>
      </c>
      <c r="G166" s="109">
        <f t="shared" si="5"/>
        <v>0</v>
      </c>
    </row>
    <row r="167" spans="1:7" s="31" customFormat="1" x14ac:dyDescent="0.15">
      <c r="A167" s="108" t="s">
        <v>627</v>
      </c>
      <c r="B167" s="28">
        <v>857222.9</v>
      </c>
      <c r="C167" s="28">
        <v>1090889</v>
      </c>
      <c r="D167" s="28">
        <v>1228443.1399999999</v>
      </c>
      <c r="E167" s="28">
        <v>1081976.3600000001</v>
      </c>
      <c r="F167" s="28">
        <f t="shared" si="4"/>
        <v>126.21878860212439</v>
      </c>
      <c r="G167" s="109">
        <f t="shared" si="5"/>
        <v>88.077040342298645</v>
      </c>
    </row>
    <row r="168" spans="1:7" s="8" customFormat="1" x14ac:dyDescent="0.15">
      <c r="A168" s="110" t="s">
        <v>142</v>
      </c>
      <c r="B168" s="29">
        <v>587764.56000000006</v>
      </c>
      <c r="C168" s="29">
        <v>0</v>
      </c>
      <c r="D168" s="29">
        <v>0</v>
      </c>
      <c r="E168" s="29">
        <v>746656.88</v>
      </c>
      <c r="F168" s="29">
        <f t="shared" si="4"/>
        <v>127.03332776647846</v>
      </c>
      <c r="G168" s="111">
        <f t="shared" si="5"/>
        <v>0</v>
      </c>
    </row>
    <row r="169" spans="1:7" s="8" customFormat="1" x14ac:dyDescent="0.15">
      <c r="A169" s="110" t="s">
        <v>259</v>
      </c>
      <c r="B169" s="29">
        <v>269458.34000000003</v>
      </c>
      <c r="C169" s="29">
        <v>0</v>
      </c>
      <c r="D169" s="29">
        <v>0</v>
      </c>
      <c r="E169" s="29">
        <v>335319.48</v>
      </c>
      <c r="F169" s="29">
        <f t="shared" si="4"/>
        <v>124.4420491865273</v>
      </c>
      <c r="G169" s="111">
        <f t="shared" si="5"/>
        <v>0</v>
      </c>
    </row>
    <row r="170" spans="1:7" s="38" customFormat="1" x14ac:dyDescent="0.2">
      <c r="A170" s="42" t="s">
        <v>101</v>
      </c>
      <c r="B170" s="43">
        <v>1616974.46</v>
      </c>
      <c r="C170" s="43">
        <v>3082599</v>
      </c>
      <c r="D170" s="43">
        <v>4815659.68</v>
      </c>
      <c r="E170" s="43">
        <v>3094038.67</v>
      </c>
      <c r="F170" s="43">
        <f t="shared" si="4"/>
        <v>191.34740507898931</v>
      </c>
      <c r="G170" s="43">
        <f t="shared" si="5"/>
        <v>64.249529152774357</v>
      </c>
    </row>
    <row r="171" spans="1:7" s="31" customFormat="1" x14ac:dyDescent="0.15">
      <c r="A171" s="108" t="s">
        <v>626</v>
      </c>
      <c r="B171" s="28">
        <v>1238229.48</v>
      </c>
      <c r="C171" s="28">
        <v>1209513</v>
      </c>
      <c r="D171" s="28">
        <v>1358888.14</v>
      </c>
      <c r="E171" s="28">
        <v>1248561.1299999999</v>
      </c>
      <c r="F171" s="28">
        <f t="shared" si="4"/>
        <v>100.83438895349188</v>
      </c>
      <c r="G171" s="109">
        <f t="shared" si="5"/>
        <v>91.88108227951713</v>
      </c>
    </row>
    <row r="172" spans="1:7" s="8" customFormat="1" x14ac:dyDescent="0.15">
      <c r="A172" s="110" t="s">
        <v>102</v>
      </c>
      <c r="B172" s="29">
        <v>1097631.74</v>
      </c>
      <c r="C172" s="29">
        <v>0</v>
      </c>
      <c r="D172" s="29">
        <v>0</v>
      </c>
      <c r="E172" s="29">
        <v>1217095.4099999999</v>
      </c>
      <c r="F172" s="29">
        <f t="shared" si="4"/>
        <v>110.88376598876413</v>
      </c>
      <c r="G172" s="111">
        <f t="shared" si="5"/>
        <v>0</v>
      </c>
    </row>
    <row r="173" spans="1:7" s="8" customFormat="1" x14ac:dyDescent="0.15">
      <c r="A173" s="110" t="s">
        <v>260</v>
      </c>
      <c r="B173" s="29">
        <v>0</v>
      </c>
      <c r="C173" s="29">
        <v>0</v>
      </c>
      <c r="D173" s="29">
        <v>0</v>
      </c>
      <c r="E173" s="29">
        <v>16121.16</v>
      </c>
      <c r="F173" s="29">
        <f t="shared" si="4"/>
        <v>0</v>
      </c>
      <c r="G173" s="111">
        <f t="shared" si="5"/>
        <v>0</v>
      </c>
    </row>
    <row r="174" spans="1:7" s="8" customFormat="1" x14ac:dyDescent="0.15">
      <c r="A174" s="110" t="s">
        <v>330</v>
      </c>
      <c r="B174" s="29">
        <v>140597.74</v>
      </c>
      <c r="C174" s="29">
        <v>0</v>
      </c>
      <c r="D174" s="29">
        <v>0</v>
      </c>
      <c r="E174" s="29">
        <v>15344.56</v>
      </c>
      <c r="F174" s="29">
        <f t="shared" si="4"/>
        <v>10.913802739645744</v>
      </c>
      <c r="G174" s="111">
        <f t="shared" si="5"/>
        <v>0</v>
      </c>
    </row>
    <row r="175" spans="1:7" s="31" customFormat="1" x14ac:dyDescent="0.15">
      <c r="A175" s="108" t="s">
        <v>625</v>
      </c>
      <c r="B175" s="28">
        <v>190549.21</v>
      </c>
      <c r="C175" s="28">
        <v>434655</v>
      </c>
      <c r="D175" s="28">
        <v>355609</v>
      </c>
      <c r="E175" s="28">
        <v>354259.09</v>
      </c>
      <c r="F175" s="28">
        <f t="shared" si="4"/>
        <v>185.91475136527725</v>
      </c>
      <c r="G175" s="109">
        <f t="shared" si="5"/>
        <v>99.620394871895826</v>
      </c>
    </row>
    <row r="176" spans="1:7" s="8" customFormat="1" x14ac:dyDescent="0.15">
      <c r="A176" s="110" t="s">
        <v>132</v>
      </c>
      <c r="B176" s="29">
        <v>190549.21</v>
      </c>
      <c r="C176" s="29">
        <v>0</v>
      </c>
      <c r="D176" s="29">
        <v>0</v>
      </c>
      <c r="E176" s="29">
        <v>354259.09</v>
      </c>
      <c r="F176" s="29">
        <f t="shared" si="4"/>
        <v>185.91475136527725</v>
      </c>
      <c r="G176" s="111">
        <f t="shared" si="5"/>
        <v>0</v>
      </c>
    </row>
    <row r="177" spans="1:7" s="31" customFormat="1" x14ac:dyDescent="0.15">
      <c r="A177" s="108" t="s">
        <v>624</v>
      </c>
      <c r="B177" s="28">
        <v>185946.21</v>
      </c>
      <c r="C177" s="28">
        <v>592032</v>
      </c>
      <c r="D177" s="28">
        <v>2260323.69</v>
      </c>
      <c r="E177" s="28">
        <v>884275.55</v>
      </c>
      <c r="F177" s="28">
        <f t="shared" si="4"/>
        <v>475.55448965590648</v>
      </c>
      <c r="G177" s="109">
        <f t="shared" si="5"/>
        <v>39.12163350373946</v>
      </c>
    </row>
    <row r="178" spans="1:7" s="8" customFormat="1" x14ac:dyDescent="0.15">
      <c r="A178" s="110" t="s">
        <v>137</v>
      </c>
      <c r="B178" s="29">
        <v>162917.6</v>
      </c>
      <c r="C178" s="29">
        <v>0</v>
      </c>
      <c r="D178" s="29">
        <v>0</v>
      </c>
      <c r="E178" s="29">
        <v>881970.46</v>
      </c>
      <c r="F178" s="29">
        <f t="shared" si="4"/>
        <v>541.35984080295805</v>
      </c>
      <c r="G178" s="111">
        <f t="shared" si="5"/>
        <v>0</v>
      </c>
    </row>
    <row r="179" spans="1:7" s="8" customFormat="1" x14ac:dyDescent="0.15">
      <c r="A179" s="110" t="s">
        <v>393</v>
      </c>
      <c r="B179" s="29">
        <v>46.96</v>
      </c>
      <c r="C179" s="29">
        <v>0</v>
      </c>
      <c r="D179" s="29">
        <v>0</v>
      </c>
      <c r="E179" s="29">
        <v>159.02000000000001</v>
      </c>
      <c r="F179" s="29">
        <f t="shared" si="4"/>
        <v>338.62862010221465</v>
      </c>
      <c r="G179" s="111">
        <f t="shared" si="5"/>
        <v>0</v>
      </c>
    </row>
    <row r="180" spans="1:7" s="8" customFormat="1" x14ac:dyDescent="0.15">
      <c r="A180" s="110" t="s">
        <v>374</v>
      </c>
      <c r="B180" s="29">
        <v>22981.65</v>
      </c>
      <c r="C180" s="29">
        <v>0</v>
      </c>
      <c r="D180" s="29">
        <v>0</v>
      </c>
      <c r="E180" s="29">
        <v>2146.0700000000002</v>
      </c>
      <c r="F180" s="29">
        <f t="shared" si="4"/>
        <v>9.3381893815283075</v>
      </c>
      <c r="G180" s="111">
        <f t="shared" si="5"/>
        <v>0</v>
      </c>
    </row>
    <row r="181" spans="1:7" s="31" customFormat="1" x14ac:dyDescent="0.15">
      <c r="A181" s="108" t="s">
        <v>623</v>
      </c>
      <c r="B181" s="28">
        <v>2249.56</v>
      </c>
      <c r="C181" s="28">
        <v>846399</v>
      </c>
      <c r="D181" s="28">
        <v>840838.85</v>
      </c>
      <c r="E181" s="28">
        <v>606942.9</v>
      </c>
      <c r="F181" s="28">
        <f t="shared" si="4"/>
        <v>26980.516189832677</v>
      </c>
      <c r="G181" s="109">
        <f t="shared" si="5"/>
        <v>72.183022941910934</v>
      </c>
    </row>
    <row r="182" spans="1:7" s="8" customFormat="1" ht="25.5" x14ac:dyDescent="0.15">
      <c r="A182" s="110" t="s">
        <v>160</v>
      </c>
      <c r="B182" s="29">
        <v>2249.56</v>
      </c>
      <c r="C182" s="29">
        <v>0</v>
      </c>
      <c r="D182" s="29">
        <v>0</v>
      </c>
      <c r="E182" s="29">
        <v>605603.05000000005</v>
      </c>
      <c r="F182" s="29">
        <f t="shared" si="4"/>
        <v>26920.955653550034</v>
      </c>
      <c r="G182" s="111">
        <f t="shared" si="5"/>
        <v>0</v>
      </c>
    </row>
    <row r="183" spans="1:7" s="8" customFormat="1" x14ac:dyDescent="0.15">
      <c r="A183" s="110" t="s">
        <v>202</v>
      </c>
      <c r="B183" s="29">
        <v>0</v>
      </c>
      <c r="C183" s="29">
        <v>0</v>
      </c>
      <c r="D183" s="29">
        <v>0</v>
      </c>
      <c r="E183" s="29">
        <v>1339.85</v>
      </c>
      <c r="F183" s="29">
        <f t="shared" si="4"/>
        <v>0</v>
      </c>
      <c r="G183" s="111">
        <f t="shared" si="5"/>
        <v>0</v>
      </c>
    </row>
    <row r="184" spans="1:7" s="38" customFormat="1" x14ac:dyDescent="0.2">
      <c r="A184" s="40" t="s">
        <v>53</v>
      </c>
      <c r="B184" s="41">
        <v>8843652.4499999993</v>
      </c>
      <c r="C184" s="41">
        <v>19605518</v>
      </c>
      <c r="D184" s="41">
        <v>26261106.600000001</v>
      </c>
      <c r="E184" s="41">
        <v>12649914.83</v>
      </c>
      <c r="F184" s="41">
        <f t="shared" si="4"/>
        <v>143.03948398605377</v>
      </c>
      <c r="G184" s="41">
        <f t="shared" si="5"/>
        <v>48.169770690470443</v>
      </c>
    </row>
    <row r="185" spans="1:7" s="38" customFormat="1" x14ac:dyDescent="0.2">
      <c r="A185" s="42" t="s">
        <v>54</v>
      </c>
      <c r="B185" s="43">
        <v>51787.839999999997</v>
      </c>
      <c r="C185" s="43">
        <v>210341</v>
      </c>
      <c r="D185" s="43">
        <v>327635.84000000003</v>
      </c>
      <c r="E185" s="43">
        <v>136791.76</v>
      </c>
      <c r="F185" s="43">
        <f t="shared" si="4"/>
        <v>264.1387630764288</v>
      </c>
      <c r="G185" s="43">
        <f t="shared" si="5"/>
        <v>41.75115884757907</v>
      </c>
    </row>
    <row r="186" spans="1:7" s="31" customFormat="1" x14ac:dyDescent="0.15">
      <c r="A186" s="108" t="s">
        <v>622</v>
      </c>
      <c r="B186" s="28">
        <v>14448.89</v>
      </c>
      <c r="C186" s="28">
        <v>700</v>
      </c>
      <c r="D186" s="28">
        <v>75266.84</v>
      </c>
      <c r="E186" s="28">
        <v>74566.84</v>
      </c>
      <c r="F186" s="28">
        <f t="shared" si="4"/>
        <v>516.07313779812841</v>
      </c>
      <c r="G186" s="109">
        <f t="shared" si="5"/>
        <v>99.069975569586816</v>
      </c>
    </row>
    <row r="187" spans="1:7" s="8" customFormat="1" x14ac:dyDescent="0.15">
      <c r="A187" s="110" t="s">
        <v>69</v>
      </c>
      <c r="B187" s="29">
        <v>14448.89</v>
      </c>
      <c r="C187" s="29">
        <v>0</v>
      </c>
      <c r="D187" s="29">
        <v>0</v>
      </c>
      <c r="E187" s="29">
        <v>74566.84</v>
      </c>
      <c r="F187" s="29">
        <f t="shared" si="4"/>
        <v>516.07313779812841</v>
      </c>
      <c r="G187" s="111">
        <f t="shared" si="5"/>
        <v>0</v>
      </c>
    </row>
    <row r="188" spans="1:7" s="31" customFormat="1" x14ac:dyDescent="0.15">
      <c r="A188" s="108" t="s">
        <v>621</v>
      </c>
      <c r="B188" s="28">
        <v>37338.949999999997</v>
      </c>
      <c r="C188" s="28">
        <v>209641</v>
      </c>
      <c r="D188" s="28">
        <v>252369</v>
      </c>
      <c r="E188" s="28">
        <v>62224.92</v>
      </c>
      <c r="F188" s="28">
        <f t="shared" si="4"/>
        <v>166.64882113717715</v>
      </c>
      <c r="G188" s="109">
        <f t="shared" si="5"/>
        <v>24.656324667451234</v>
      </c>
    </row>
    <row r="189" spans="1:7" s="8" customFormat="1" x14ac:dyDescent="0.15">
      <c r="A189" s="110" t="s">
        <v>55</v>
      </c>
      <c r="B189" s="29">
        <v>37338.949999999997</v>
      </c>
      <c r="C189" s="29">
        <v>0</v>
      </c>
      <c r="D189" s="29">
        <v>0</v>
      </c>
      <c r="E189" s="29">
        <v>61999.92</v>
      </c>
      <c r="F189" s="29">
        <f t="shared" si="4"/>
        <v>166.04623322294816</v>
      </c>
      <c r="G189" s="111">
        <f t="shared" si="5"/>
        <v>0</v>
      </c>
    </row>
    <row r="190" spans="1:7" s="8" customFormat="1" x14ac:dyDescent="0.15">
      <c r="A190" s="110" t="s">
        <v>231</v>
      </c>
      <c r="B190" s="29">
        <v>0</v>
      </c>
      <c r="C190" s="29">
        <v>0</v>
      </c>
      <c r="D190" s="29">
        <v>0</v>
      </c>
      <c r="E190" s="29">
        <v>225</v>
      </c>
      <c r="F190" s="29">
        <f t="shared" si="4"/>
        <v>0</v>
      </c>
      <c r="G190" s="111">
        <f t="shared" si="5"/>
        <v>0</v>
      </c>
    </row>
    <row r="191" spans="1:7" s="38" customFormat="1" x14ac:dyDescent="0.2">
      <c r="A191" s="42" t="s">
        <v>56</v>
      </c>
      <c r="B191" s="43">
        <v>5316163.5</v>
      </c>
      <c r="C191" s="43">
        <v>10533566</v>
      </c>
      <c r="D191" s="43">
        <v>15548675.32</v>
      </c>
      <c r="E191" s="43">
        <v>8850762.6600000001</v>
      </c>
      <c r="F191" s="43">
        <f t="shared" si="4"/>
        <v>166.48778127309291</v>
      </c>
      <c r="G191" s="43">
        <f t="shared" si="5"/>
        <v>56.922937020978324</v>
      </c>
    </row>
    <row r="192" spans="1:7" s="31" customFormat="1" x14ac:dyDescent="0.15">
      <c r="A192" s="108" t="s">
        <v>620</v>
      </c>
      <c r="B192" s="28">
        <v>315477.46000000002</v>
      </c>
      <c r="C192" s="28">
        <v>945307</v>
      </c>
      <c r="D192" s="28">
        <v>903582.34</v>
      </c>
      <c r="E192" s="28">
        <v>816014.15</v>
      </c>
      <c r="F192" s="28">
        <f t="shared" si="4"/>
        <v>258.66004816952693</v>
      </c>
      <c r="G192" s="109">
        <f t="shared" si="5"/>
        <v>90.30877584437961</v>
      </c>
    </row>
    <row r="193" spans="1:7" s="8" customFormat="1" x14ac:dyDescent="0.15">
      <c r="A193" s="110" t="s">
        <v>318</v>
      </c>
      <c r="B193" s="29">
        <v>0</v>
      </c>
      <c r="C193" s="29">
        <v>0</v>
      </c>
      <c r="D193" s="29">
        <v>0</v>
      </c>
      <c r="E193" s="29">
        <v>729.31</v>
      </c>
      <c r="F193" s="29">
        <f t="shared" si="4"/>
        <v>0</v>
      </c>
      <c r="G193" s="111">
        <f t="shared" si="5"/>
        <v>0</v>
      </c>
    </row>
    <row r="194" spans="1:7" s="8" customFormat="1" x14ac:dyDescent="0.15">
      <c r="A194" s="110" t="s">
        <v>70</v>
      </c>
      <c r="B194" s="29">
        <v>262250.96999999997</v>
      </c>
      <c r="C194" s="29">
        <v>0</v>
      </c>
      <c r="D194" s="29">
        <v>0</v>
      </c>
      <c r="E194" s="29">
        <v>807797.23</v>
      </c>
      <c r="F194" s="29">
        <f t="shared" si="4"/>
        <v>308.02449653475065</v>
      </c>
      <c r="G194" s="111">
        <f t="shared" si="5"/>
        <v>0</v>
      </c>
    </row>
    <row r="195" spans="1:7" s="8" customFormat="1" x14ac:dyDescent="0.15">
      <c r="A195" s="110" t="s">
        <v>273</v>
      </c>
      <c r="B195" s="29">
        <v>53226.49</v>
      </c>
      <c r="C195" s="29">
        <v>0</v>
      </c>
      <c r="D195" s="29">
        <v>0</v>
      </c>
      <c r="E195" s="29">
        <v>7487.61</v>
      </c>
      <c r="F195" s="29">
        <f t="shared" si="4"/>
        <v>14.067450248926802</v>
      </c>
      <c r="G195" s="111">
        <f t="shared" si="5"/>
        <v>0</v>
      </c>
    </row>
    <row r="196" spans="1:7" s="31" customFormat="1" x14ac:dyDescent="0.15">
      <c r="A196" s="108" t="s">
        <v>619</v>
      </c>
      <c r="B196" s="28">
        <v>3792182.64</v>
      </c>
      <c r="C196" s="28">
        <v>7884514</v>
      </c>
      <c r="D196" s="28">
        <v>13040879.82</v>
      </c>
      <c r="E196" s="28">
        <v>6724856.6100000003</v>
      </c>
      <c r="F196" s="28">
        <f t="shared" si="4"/>
        <v>177.33472378324058</v>
      </c>
      <c r="G196" s="109">
        <f t="shared" si="5"/>
        <v>51.567506969019824</v>
      </c>
    </row>
    <row r="197" spans="1:7" s="8" customFormat="1" x14ac:dyDescent="0.15">
      <c r="A197" s="110" t="s">
        <v>57</v>
      </c>
      <c r="B197" s="29">
        <v>778005.29</v>
      </c>
      <c r="C197" s="29">
        <v>0</v>
      </c>
      <c r="D197" s="29">
        <v>0</v>
      </c>
      <c r="E197" s="29">
        <v>867418.69</v>
      </c>
      <c r="F197" s="29">
        <f t="shared" si="4"/>
        <v>111.49264679164325</v>
      </c>
      <c r="G197" s="111">
        <f t="shared" si="5"/>
        <v>0</v>
      </c>
    </row>
    <row r="198" spans="1:7" s="8" customFormat="1" x14ac:dyDescent="0.15">
      <c r="A198" s="110" t="s">
        <v>58</v>
      </c>
      <c r="B198" s="29">
        <v>288800.26</v>
      </c>
      <c r="C198" s="29">
        <v>0</v>
      </c>
      <c r="D198" s="29">
        <v>0</v>
      </c>
      <c r="E198" s="29">
        <v>138575.29</v>
      </c>
      <c r="F198" s="29">
        <f t="shared" si="4"/>
        <v>47.983090458436564</v>
      </c>
      <c r="G198" s="111">
        <f t="shared" si="5"/>
        <v>0</v>
      </c>
    </row>
    <row r="199" spans="1:7" s="8" customFormat="1" x14ac:dyDescent="0.15">
      <c r="A199" s="110" t="s">
        <v>59</v>
      </c>
      <c r="B199" s="29">
        <v>126391.89</v>
      </c>
      <c r="C199" s="29">
        <v>0</v>
      </c>
      <c r="D199" s="29">
        <v>0</v>
      </c>
      <c r="E199" s="29">
        <v>114946.24000000001</v>
      </c>
      <c r="F199" s="29">
        <f t="shared" ref="F199:F222" si="6">IFERROR(E199/B199*100,0)</f>
        <v>90.94431612661225</v>
      </c>
      <c r="G199" s="111">
        <f t="shared" ref="G199:G222" si="7">IFERROR(E199/D199*100,0)</f>
        <v>0</v>
      </c>
    </row>
    <row r="200" spans="1:7" s="8" customFormat="1" x14ac:dyDescent="0.15">
      <c r="A200" s="110" t="s">
        <v>296</v>
      </c>
      <c r="B200" s="29">
        <v>1320030.3400000001</v>
      </c>
      <c r="C200" s="29">
        <v>0</v>
      </c>
      <c r="D200" s="29">
        <v>0</v>
      </c>
      <c r="E200" s="29">
        <v>2694946.77</v>
      </c>
      <c r="F200" s="29">
        <f t="shared" si="6"/>
        <v>204.15794155155552</v>
      </c>
      <c r="G200" s="111">
        <f t="shared" si="7"/>
        <v>0</v>
      </c>
    </row>
    <row r="201" spans="1:7" s="8" customFormat="1" x14ac:dyDescent="0.15">
      <c r="A201" s="110" t="s">
        <v>64</v>
      </c>
      <c r="B201" s="29">
        <v>15171.48</v>
      </c>
      <c r="C201" s="29">
        <v>0</v>
      </c>
      <c r="D201" s="29">
        <v>0</v>
      </c>
      <c r="E201" s="29">
        <v>226627.02</v>
      </c>
      <c r="F201" s="29">
        <f t="shared" si="6"/>
        <v>1493.7700211185725</v>
      </c>
      <c r="G201" s="111">
        <f t="shared" si="7"/>
        <v>0</v>
      </c>
    </row>
    <row r="202" spans="1:7" s="8" customFormat="1" x14ac:dyDescent="0.15">
      <c r="A202" s="110" t="s">
        <v>283</v>
      </c>
      <c r="B202" s="29">
        <v>56105.760000000002</v>
      </c>
      <c r="C202" s="29">
        <v>0</v>
      </c>
      <c r="D202" s="29">
        <v>0</v>
      </c>
      <c r="E202" s="29">
        <v>182092.27</v>
      </c>
      <c r="F202" s="29">
        <f t="shared" si="6"/>
        <v>324.55182854665901</v>
      </c>
      <c r="G202" s="111">
        <f t="shared" si="7"/>
        <v>0</v>
      </c>
    </row>
    <row r="203" spans="1:7" s="8" customFormat="1" x14ac:dyDescent="0.15">
      <c r="A203" s="110" t="s">
        <v>60</v>
      </c>
      <c r="B203" s="29">
        <v>1207677.6200000001</v>
      </c>
      <c r="C203" s="29">
        <v>0</v>
      </c>
      <c r="D203" s="29">
        <v>0</v>
      </c>
      <c r="E203" s="29">
        <v>2500250.33</v>
      </c>
      <c r="F203" s="29">
        <f t="shared" si="6"/>
        <v>207.02961523788107</v>
      </c>
      <c r="G203" s="111">
        <f t="shared" si="7"/>
        <v>0</v>
      </c>
    </row>
    <row r="204" spans="1:7" s="31" customFormat="1" x14ac:dyDescent="0.15">
      <c r="A204" s="108" t="s">
        <v>618</v>
      </c>
      <c r="B204" s="28">
        <v>521833</v>
      </c>
      <c r="C204" s="28">
        <v>513546</v>
      </c>
      <c r="D204" s="28">
        <v>442084.45</v>
      </c>
      <c r="E204" s="28">
        <v>401812.35</v>
      </c>
      <c r="F204" s="28">
        <f t="shared" si="6"/>
        <v>77.000180134257505</v>
      </c>
      <c r="G204" s="109">
        <f t="shared" si="7"/>
        <v>90.890405667966817</v>
      </c>
    </row>
    <row r="205" spans="1:7" s="8" customFormat="1" x14ac:dyDescent="0.15">
      <c r="A205" s="110" t="s">
        <v>71</v>
      </c>
      <c r="B205" s="29">
        <v>521833</v>
      </c>
      <c r="C205" s="29">
        <v>0</v>
      </c>
      <c r="D205" s="29">
        <v>0</v>
      </c>
      <c r="E205" s="29">
        <v>401177.9</v>
      </c>
      <c r="F205" s="29">
        <f t="shared" si="6"/>
        <v>76.878599092046699</v>
      </c>
      <c r="G205" s="111">
        <f t="shared" si="7"/>
        <v>0</v>
      </c>
    </row>
    <row r="206" spans="1:7" s="8" customFormat="1" x14ac:dyDescent="0.15">
      <c r="A206" s="110" t="s">
        <v>240</v>
      </c>
      <c r="B206" s="29">
        <v>0</v>
      </c>
      <c r="C206" s="29">
        <v>0</v>
      </c>
      <c r="D206" s="29">
        <v>0</v>
      </c>
      <c r="E206" s="29">
        <v>634.45000000000005</v>
      </c>
      <c r="F206" s="29">
        <f t="shared" si="6"/>
        <v>0</v>
      </c>
      <c r="G206" s="111">
        <f t="shared" si="7"/>
        <v>0</v>
      </c>
    </row>
    <row r="207" spans="1:7" s="31" customFormat="1" x14ac:dyDescent="0.15">
      <c r="A207" s="108" t="s">
        <v>617</v>
      </c>
      <c r="B207" s="28">
        <v>263800.78999999998</v>
      </c>
      <c r="C207" s="28">
        <v>344303</v>
      </c>
      <c r="D207" s="28">
        <v>235068.71</v>
      </c>
      <c r="E207" s="28">
        <v>163145.84</v>
      </c>
      <c r="F207" s="28">
        <f t="shared" si="6"/>
        <v>61.844333369888695</v>
      </c>
      <c r="G207" s="109">
        <f t="shared" si="7"/>
        <v>69.403469309037348</v>
      </c>
    </row>
    <row r="208" spans="1:7" s="8" customFormat="1" x14ac:dyDescent="0.15">
      <c r="A208" s="110" t="s">
        <v>252</v>
      </c>
      <c r="B208" s="29">
        <v>161952.63</v>
      </c>
      <c r="C208" s="29">
        <v>0</v>
      </c>
      <c r="D208" s="29">
        <v>0</v>
      </c>
      <c r="E208" s="29">
        <v>163145.84</v>
      </c>
      <c r="F208" s="29">
        <f t="shared" si="6"/>
        <v>100.73676481820641</v>
      </c>
      <c r="G208" s="111">
        <f t="shared" si="7"/>
        <v>0</v>
      </c>
    </row>
    <row r="209" spans="1:7" s="8" customFormat="1" x14ac:dyDescent="0.15">
      <c r="A209" s="110" t="s">
        <v>91</v>
      </c>
      <c r="B209" s="29">
        <v>101848.16</v>
      </c>
      <c r="C209" s="29">
        <v>0</v>
      </c>
      <c r="D209" s="29">
        <v>0</v>
      </c>
      <c r="E209" s="29">
        <v>0</v>
      </c>
      <c r="F209" s="29">
        <f t="shared" si="6"/>
        <v>0</v>
      </c>
      <c r="G209" s="111">
        <f t="shared" si="7"/>
        <v>0</v>
      </c>
    </row>
    <row r="210" spans="1:7" s="31" customFormat="1" x14ac:dyDescent="0.15">
      <c r="A210" s="108" t="s">
        <v>616</v>
      </c>
      <c r="B210" s="28">
        <v>132.72</v>
      </c>
      <c r="C210" s="28">
        <v>130</v>
      </c>
      <c r="D210" s="28">
        <v>130</v>
      </c>
      <c r="E210" s="28">
        <v>0</v>
      </c>
      <c r="F210" s="28">
        <f t="shared" si="6"/>
        <v>0</v>
      </c>
      <c r="G210" s="109">
        <f t="shared" si="7"/>
        <v>0</v>
      </c>
    </row>
    <row r="211" spans="1:7" s="8" customFormat="1" x14ac:dyDescent="0.15">
      <c r="A211" s="110" t="s">
        <v>290</v>
      </c>
      <c r="B211" s="29">
        <v>132.72</v>
      </c>
      <c r="C211" s="29">
        <v>0</v>
      </c>
      <c r="D211" s="29">
        <v>0</v>
      </c>
      <c r="E211" s="29">
        <v>0</v>
      </c>
      <c r="F211" s="29">
        <f t="shared" si="6"/>
        <v>0</v>
      </c>
      <c r="G211" s="111">
        <f t="shared" si="7"/>
        <v>0</v>
      </c>
    </row>
    <row r="212" spans="1:7" s="31" customFormat="1" x14ac:dyDescent="0.15">
      <c r="A212" s="108" t="s">
        <v>615</v>
      </c>
      <c r="B212" s="28">
        <v>422736.89</v>
      </c>
      <c r="C212" s="28">
        <v>845766</v>
      </c>
      <c r="D212" s="28">
        <v>926930</v>
      </c>
      <c r="E212" s="28">
        <v>744933.71</v>
      </c>
      <c r="F212" s="28">
        <f t="shared" si="6"/>
        <v>176.21686860590756</v>
      </c>
      <c r="G212" s="109">
        <f t="shared" si="7"/>
        <v>80.365692123461315</v>
      </c>
    </row>
    <row r="213" spans="1:7" s="8" customFormat="1" x14ac:dyDescent="0.15">
      <c r="A213" s="110" t="s">
        <v>61</v>
      </c>
      <c r="B213" s="29">
        <v>272138.98</v>
      </c>
      <c r="C213" s="29">
        <v>0</v>
      </c>
      <c r="D213" s="29">
        <v>0</v>
      </c>
      <c r="E213" s="29">
        <v>569490.75</v>
      </c>
      <c r="F213" s="29">
        <f t="shared" si="6"/>
        <v>209.26467424843</v>
      </c>
      <c r="G213" s="111">
        <f t="shared" si="7"/>
        <v>0</v>
      </c>
    </row>
    <row r="214" spans="1:7" s="8" customFormat="1" x14ac:dyDescent="0.15">
      <c r="A214" s="110" t="s">
        <v>92</v>
      </c>
      <c r="B214" s="29">
        <v>119948.25</v>
      </c>
      <c r="C214" s="29">
        <v>0</v>
      </c>
      <c r="D214" s="29">
        <v>0</v>
      </c>
      <c r="E214" s="29">
        <v>175442.96</v>
      </c>
      <c r="F214" s="29">
        <f t="shared" si="6"/>
        <v>146.2655436823797</v>
      </c>
      <c r="G214" s="111">
        <f t="shared" si="7"/>
        <v>0</v>
      </c>
    </row>
    <row r="215" spans="1:7" s="8" customFormat="1" x14ac:dyDescent="0.15">
      <c r="A215" s="110" t="s">
        <v>187</v>
      </c>
      <c r="B215" s="29">
        <v>30649.66</v>
      </c>
      <c r="C215" s="29">
        <v>0</v>
      </c>
      <c r="D215" s="29">
        <v>0</v>
      </c>
      <c r="E215" s="29">
        <v>0</v>
      </c>
      <c r="F215" s="29">
        <f t="shared" si="6"/>
        <v>0</v>
      </c>
      <c r="G215" s="111">
        <f t="shared" si="7"/>
        <v>0</v>
      </c>
    </row>
    <row r="216" spans="1:7" s="38" customFormat="1" x14ac:dyDescent="0.2">
      <c r="A216" s="42" t="s">
        <v>72</v>
      </c>
      <c r="B216" s="43">
        <v>3475701.11</v>
      </c>
      <c r="C216" s="43">
        <v>8861611</v>
      </c>
      <c r="D216" s="43">
        <v>10384795.439999999</v>
      </c>
      <c r="E216" s="43">
        <v>3662360.41</v>
      </c>
      <c r="F216" s="43">
        <f t="shared" si="6"/>
        <v>105.37040712341346</v>
      </c>
      <c r="G216" s="43">
        <f t="shared" si="7"/>
        <v>35.266562843340907</v>
      </c>
    </row>
    <row r="217" spans="1:7" s="31" customFormat="1" x14ac:dyDescent="0.15">
      <c r="A217" s="108" t="s">
        <v>614</v>
      </c>
      <c r="B217" s="28">
        <v>3352560.83</v>
      </c>
      <c r="C217" s="28">
        <v>8750503</v>
      </c>
      <c r="D217" s="28">
        <v>10285695.439999999</v>
      </c>
      <c r="E217" s="28">
        <v>3640878.87</v>
      </c>
      <c r="F217" s="28">
        <f t="shared" si="6"/>
        <v>108.59993463563791</v>
      </c>
      <c r="G217" s="109">
        <f t="shared" si="7"/>
        <v>35.39749831441636</v>
      </c>
    </row>
    <row r="218" spans="1:7" s="8" customFormat="1" x14ac:dyDescent="0.15">
      <c r="A218" s="110" t="s">
        <v>73</v>
      </c>
      <c r="B218" s="29">
        <v>3352560.83</v>
      </c>
      <c r="C218" s="29">
        <v>0</v>
      </c>
      <c r="D218" s="29">
        <v>0</v>
      </c>
      <c r="E218" s="29">
        <v>3640878.87</v>
      </c>
      <c r="F218" s="29">
        <f t="shared" si="6"/>
        <v>108.59993463563791</v>
      </c>
      <c r="G218" s="111">
        <f t="shared" si="7"/>
        <v>0</v>
      </c>
    </row>
    <row r="219" spans="1:7" s="31" customFormat="1" x14ac:dyDescent="0.15">
      <c r="A219" s="108" t="s">
        <v>613</v>
      </c>
      <c r="B219" s="28">
        <v>123140.28</v>
      </c>
      <c r="C219" s="28">
        <v>106208</v>
      </c>
      <c r="D219" s="28">
        <v>96400</v>
      </c>
      <c r="E219" s="28">
        <v>21481.54</v>
      </c>
      <c r="F219" s="28">
        <f t="shared" si="6"/>
        <v>17.444771117947759</v>
      </c>
      <c r="G219" s="109">
        <f t="shared" si="7"/>
        <v>22.283755186721994</v>
      </c>
    </row>
    <row r="220" spans="1:7" s="8" customFormat="1" x14ac:dyDescent="0.15">
      <c r="A220" s="110" t="s">
        <v>279</v>
      </c>
      <c r="B220" s="29">
        <v>123140.28</v>
      </c>
      <c r="C220" s="29">
        <v>0</v>
      </c>
      <c r="D220" s="29">
        <v>0</v>
      </c>
      <c r="E220" s="29">
        <v>21481.54</v>
      </c>
      <c r="F220" s="29">
        <f t="shared" si="6"/>
        <v>17.444771117947759</v>
      </c>
      <c r="G220" s="111">
        <f t="shared" si="7"/>
        <v>0</v>
      </c>
    </row>
    <row r="221" spans="1:7" s="31" customFormat="1" x14ac:dyDescent="0.15">
      <c r="A221" s="108" t="s">
        <v>612</v>
      </c>
      <c r="B221" s="28">
        <v>0</v>
      </c>
      <c r="C221" s="28">
        <v>4900</v>
      </c>
      <c r="D221" s="28">
        <v>2700</v>
      </c>
      <c r="E221" s="28">
        <v>0</v>
      </c>
      <c r="F221" s="28">
        <f t="shared" si="6"/>
        <v>0</v>
      </c>
      <c r="G221" s="109">
        <f t="shared" si="7"/>
        <v>0</v>
      </c>
    </row>
    <row r="222" spans="1:7" s="38" customFormat="1" x14ac:dyDescent="0.2">
      <c r="A222" s="46" t="s">
        <v>611</v>
      </c>
      <c r="B222" s="47">
        <v>134253181.53999999</v>
      </c>
      <c r="C222" s="47">
        <v>172840533</v>
      </c>
      <c r="D222" s="47">
        <v>202160733</v>
      </c>
      <c r="E222" s="47">
        <v>163912661.66</v>
      </c>
      <c r="F222" s="47">
        <f t="shared" si="6"/>
        <v>122.09219906729967</v>
      </c>
      <c r="G222" s="47">
        <f t="shared" si="7"/>
        <v>81.080365720676326</v>
      </c>
    </row>
    <row r="223" spans="1:7" s="38" customFormat="1" x14ac:dyDescent="0.2">
      <c r="A223" s="50" t="s">
        <v>610</v>
      </c>
      <c r="B223" s="51"/>
      <c r="C223" s="51"/>
      <c r="D223" s="51"/>
      <c r="E223" s="51"/>
      <c r="F223" s="51"/>
      <c r="G223" s="52"/>
    </row>
    <row r="224" spans="1:7" s="38" customFormat="1" x14ac:dyDescent="0.2">
      <c r="A224" s="48" t="s">
        <v>558</v>
      </c>
      <c r="B224" s="49">
        <v>30417.88</v>
      </c>
      <c r="C224" s="49">
        <v>174817</v>
      </c>
      <c r="D224" s="49">
        <v>517861</v>
      </c>
      <c r="E224" s="49">
        <v>516559.58</v>
      </c>
      <c r="F224" s="49">
        <f t="shared" ref="F224:F254" si="8">IFERROR(E224/B224*100,0)</f>
        <v>1698.2103289249612</v>
      </c>
      <c r="G224" s="49">
        <f t="shared" ref="G224:G254" si="9">IFERROR(E224/D224*100,0)</f>
        <v>99.748693182147335</v>
      </c>
    </row>
    <row r="225" spans="1:7" s="38" customFormat="1" x14ac:dyDescent="0.2">
      <c r="A225" s="42" t="s">
        <v>557</v>
      </c>
      <c r="B225" s="43">
        <v>10877.68</v>
      </c>
      <c r="C225" s="43">
        <v>162667</v>
      </c>
      <c r="D225" s="43">
        <v>453861</v>
      </c>
      <c r="E225" s="43">
        <v>452655.21</v>
      </c>
      <c r="F225" s="43">
        <f t="shared" si="8"/>
        <v>4161.3212560031188</v>
      </c>
      <c r="G225" s="43">
        <f t="shared" si="9"/>
        <v>99.734326148314139</v>
      </c>
    </row>
    <row r="226" spans="1:7" s="31" customFormat="1" ht="25.5" x14ac:dyDescent="0.15">
      <c r="A226" s="108" t="s">
        <v>556</v>
      </c>
      <c r="B226" s="28">
        <v>2880.08</v>
      </c>
      <c r="C226" s="28">
        <v>3400</v>
      </c>
      <c r="D226" s="28">
        <v>3400</v>
      </c>
      <c r="E226" s="28">
        <v>2162.0500000000002</v>
      </c>
      <c r="F226" s="28">
        <f t="shared" si="8"/>
        <v>75.069095302908266</v>
      </c>
      <c r="G226" s="109">
        <f t="shared" si="9"/>
        <v>63.589705882352945</v>
      </c>
    </row>
    <row r="227" spans="1:7" s="8" customFormat="1" x14ac:dyDescent="0.15">
      <c r="A227" s="110" t="s">
        <v>555</v>
      </c>
      <c r="B227" s="29">
        <v>2880.08</v>
      </c>
      <c r="C227" s="29">
        <v>0</v>
      </c>
      <c r="D227" s="29">
        <v>0</v>
      </c>
      <c r="E227" s="29">
        <v>2162.0500000000002</v>
      </c>
      <c r="F227" s="29">
        <f t="shared" si="8"/>
        <v>75.069095302908266</v>
      </c>
      <c r="G227" s="111">
        <f t="shared" si="9"/>
        <v>0</v>
      </c>
    </row>
    <row r="228" spans="1:7" s="31" customFormat="1" ht="17.25" customHeight="1" x14ac:dyDescent="0.15">
      <c r="A228" s="108" t="s">
        <v>554</v>
      </c>
      <c r="B228" s="28">
        <v>7997.6</v>
      </c>
      <c r="C228" s="28">
        <v>0</v>
      </c>
      <c r="D228" s="28">
        <v>0</v>
      </c>
      <c r="E228" s="28">
        <v>0</v>
      </c>
      <c r="F228" s="28">
        <f t="shared" si="8"/>
        <v>0</v>
      </c>
      <c r="G228" s="109">
        <f t="shared" si="9"/>
        <v>0</v>
      </c>
    </row>
    <row r="229" spans="1:7" s="8" customFormat="1" x14ac:dyDescent="0.15">
      <c r="A229" s="110" t="s">
        <v>553</v>
      </c>
      <c r="B229" s="29">
        <v>7997.6</v>
      </c>
      <c r="C229" s="29">
        <v>0</v>
      </c>
      <c r="D229" s="29">
        <v>0</v>
      </c>
      <c r="E229" s="29">
        <v>0</v>
      </c>
      <c r="F229" s="29">
        <f t="shared" si="8"/>
        <v>0</v>
      </c>
      <c r="G229" s="111">
        <f t="shared" si="9"/>
        <v>0</v>
      </c>
    </row>
    <row r="230" spans="1:7" s="31" customFormat="1" x14ac:dyDescent="0.15">
      <c r="A230" s="108" t="s">
        <v>552</v>
      </c>
      <c r="B230" s="28">
        <v>0</v>
      </c>
      <c r="C230" s="28">
        <v>159267</v>
      </c>
      <c r="D230" s="28">
        <v>450461</v>
      </c>
      <c r="E230" s="28">
        <v>450493.16</v>
      </c>
      <c r="F230" s="28">
        <f t="shared" si="8"/>
        <v>0</v>
      </c>
      <c r="G230" s="109">
        <f t="shared" si="9"/>
        <v>100.00713935279634</v>
      </c>
    </row>
    <row r="231" spans="1:7" s="8" customFormat="1" x14ac:dyDescent="0.15">
      <c r="A231" s="110" t="s">
        <v>551</v>
      </c>
      <c r="B231" s="29">
        <v>0</v>
      </c>
      <c r="C231" s="29">
        <v>0</v>
      </c>
      <c r="D231" s="29">
        <v>0</v>
      </c>
      <c r="E231" s="29">
        <v>450493.16</v>
      </c>
      <c r="F231" s="29">
        <f t="shared" si="8"/>
        <v>0</v>
      </c>
      <c r="G231" s="111">
        <f t="shared" si="9"/>
        <v>0</v>
      </c>
    </row>
    <row r="232" spans="1:7" s="38" customFormat="1" x14ac:dyDescent="0.2">
      <c r="A232" s="42" t="s">
        <v>550</v>
      </c>
      <c r="B232" s="43">
        <v>19540.2</v>
      </c>
      <c r="C232" s="43">
        <v>11950</v>
      </c>
      <c r="D232" s="43">
        <v>4000</v>
      </c>
      <c r="E232" s="43">
        <v>3904.37</v>
      </c>
      <c r="F232" s="43">
        <f t="shared" si="8"/>
        <v>19.981218206569022</v>
      </c>
      <c r="G232" s="43">
        <f t="shared" si="9"/>
        <v>97.609249999999989</v>
      </c>
    </row>
    <row r="233" spans="1:7" s="31" customFormat="1" x14ac:dyDescent="0.15">
      <c r="A233" s="108" t="s">
        <v>549</v>
      </c>
      <c r="B233" s="28">
        <v>19540.2</v>
      </c>
      <c r="C233" s="28">
        <v>11950</v>
      </c>
      <c r="D233" s="28">
        <v>4000</v>
      </c>
      <c r="E233" s="28">
        <v>3904.37</v>
      </c>
      <c r="F233" s="28">
        <f t="shared" si="8"/>
        <v>19.981218206569022</v>
      </c>
      <c r="G233" s="109">
        <f t="shared" si="9"/>
        <v>97.609249999999989</v>
      </c>
    </row>
    <row r="234" spans="1:7" s="8" customFormat="1" x14ac:dyDescent="0.15">
      <c r="A234" s="110" t="s">
        <v>548</v>
      </c>
      <c r="B234" s="29">
        <v>19540.2</v>
      </c>
      <c r="C234" s="29">
        <v>0</v>
      </c>
      <c r="D234" s="29">
        <v>0</v>
      </c>
      <c r="E234" s="29">
        <v>3904.37</v>
      </c>
      <c r="F234" s="29">
        <f t="shared" si="8"/>
        <v>19.981218206569022</v>
      </c>
      <c r="G234" s="111">
        <f t="shared" si="9"/>
        <v>0</v>
      </c>
    </row>
    <row r="235" spans="1:7" s="38" customFormat="1" x14ac:dyDescent="0.2">
      <c r="A235" s="42" t="s">
        <v>547</v>
      </c>
      <c r="B235" s="43">
        <v>0</v>
      </c>
      <c r="C235" s="43">
        <v>200</v>
      </c>
      <c r="D235" s="43">
        <v>60000</v>
      </c>
      <c r="E235" s="43">
        <v>60000</v>
      </c>
      <c r="F235" s="43">
        <f t="shared" si="8"/>
        <v>0</v>
      </c>
      <c r="G235" s="43">
        <f t="shared" si="9"/>
        <v>100</v>
      </c>
    </row>
    <row r="236" spans="1:7" s="31" customFormat="1" x14ac:dyDescent="0.15">
      <c r="A236" s="108" t="s">
        <v>546</v>
      </c>
      <c r="B236" s="28">
        <v>0</v>
      </c>
      <c r="C236" s="28">
        <v>0</v>
      </c>
      <c r="D236" s="28">
        <v>60000</v>
      </c>
      <c r="E236" s="28">
        <v>60000</v>
      </c>
      <c r="F236" s="28">
        <f t="shared" si="8"/>
        <v>0</v>
      </c>
      <c r="G236" s="109">
        <f t="shared" si="9"/>
        <v>100</v>
      </c>
    </row>
    <row r="237" spans="1:7" s="8" customFormat="1" x14ac:dyDescent="0.15">
      <c r="A237" s="110" t="s">
        <v>545</v>
      </c>
      <c r="B237" s="29">
        <v>0</v>
      </c>
      <c r="C237" s="29">
        <v>0</v>
      </c>
      <c r="D237" s="29">
        <v>0</v>
      </c>
      <c r="E237" s="29">
        <v>60000</v>
      </c>
      <c r="F237" s="29">
        <f t="shared" si="8"/>
        <v>0</v>
      </c>
      <c r="G237" s="111">
        <f t="shared" si="9"/>
        <v>0</v>
      </c>
    </row>
    <row r="238" spans="1:7" s="31" customFormat="1" x14ac:dyDescent="0.15">
      <c r="A238" s="108" t="s">
        <v>544</v>
      </c>
      <c r="B238" s="28">
        <v>0</v>
      </c>
      <c r="C238" s="28">
        <v>200</v>
      </c>
      <c r="D238" s="28">
        <v>0</v>
      </c>
      <c r="E238" s="28">
        <v>0</v>
      </c>
      <c r="F238" s="28">
        <f t="shared" si="8"/>
        <v>0</v>
      </c>
      <c r="G238" s="109">
        <f t="shared" si="9"/>
        <v>0</v>
      </c>
    </row>
    <row r="239" spans="1:7" s="38" customFormat="1" x14ac:dyDescent="0.2">
      <c r="A239" s="44" t="s">
        <v>559</v>
      </c>
      <c r="B239" s="45">
        <v>30417.88</v>
      </c>
      <c r="C239" s="45">
        <v>174817</v>
      </c>
      <c r="D239" s="45">
        <v>517861</v>
      </c>
      <c r="E239" s="45">
        <v>516559.58</v>
      </c>
      <c r="F239" s="45">
        <f t="shared" si="8"/>
        <v>1698.2103289249612</v>
      </c>
      <c r="G239" s="45">
        <f t="shared" si="9"/>
        <v>99.748693182147335</v>
      </c>
    </row>
    <row r="240" spans="1:7" s="38" customFormat="1" x14ac:dyDescent="0.2">
      <c r="A240" s="40" t="s">
        <v>48</v>
      </c>
      <c r="B240" s="41">
        <v>318561.31</v>
      </c>
      <c r="C240" s="41">
        <v>159467</v>
      </c>
      <c r="D240" s="41">
        <v>219267</v>
      </c>
      <c r="E240" s="41">
        <v>6417.26</v>
      </c>
      <c r="F240" s="41">
        <f t="shared" si="8"/>
        <v>2.0144505307314313</v>
      </c>
      <c r="G240" s="41">
        <f t="shared" si="9"/>
        <v>2.9266875544427569</v>
      </c>
    </row>
    <row r="241" spans="1:7" s="38" customFormat="1" x14ac:dyDescent="0.2">
      <c r="A241" s="42" t="s">
        <v>395</v>
      </c>
      <c r="B241" s="43">
        <v>318534.74</v>
      </c>
      <c r="C241" s="43">
        <v>159267</v>
      </c>
      <c r="D241" s="43">
        <v>159267</v>
      </c>
      <c r="E241" s="43">
        <v>0</v>
      </c>
      <c r="F241" s="43">
        <f t="shared" si="8"/>
        <v>0</v>
      </c>
      <c r="G241" s="43">
        <f t="shared" si="9"/>
        <v>0</v>
      </c>
    </row>
    <row r="242" spans="1:7" s="31" customFormat="1" x14ac:dyDescent="0.15">
      <c r="A242" s="108" t="s">
        <v>542</v>
      </c>
      <c r="B242" s="28">
        <v>318534.74</v>
      </c>
      <c r="C242" s="28">
        <v>159267</v>
      </c>
      <c r="D242" s="28">
        <v>159267</v>
      </c>
      <c r="E242" s="28">
        <v>0</v>
      </c>
      <c r="F242" s="28">
        <f t="shared" si="8"/>
        <v>0</v>
      </c>
      <c r="G242" s="109">
        <f t="shared" si="9"/>
        <v>0</v>
      </c>
    </row>
    <row r="243" spans="1:7" s="8" customFormat="1" x14ac:dyDescent="0.15">
      <c r="A243" s="110" t="s">
        <v>396</v>
      </c>
      <c r="B243" s="29">
        <v>318534.74</v>
      </c>
      <c r="C243" s="29">
        <v>0</v>
      </c>
      <c r="D243" s="29">
        <v>0</v>
      </c>
      <c r="E243" s="29">
        <v>0</v>
      </c>
      <c r="F243" s="29">
        <f t="shared" si="8"/>
        <v>0</v>
      </c>
      <c r="G243" s="111">
        <f t="shared" si="9"/>
        <v>0</v>
      </c>
    </row>
    <row r="244" spans="1:7" s="38" customFormat="1" x14ac:dyDescent="0.2">
      <c r="A244" s="42" t="s">
        <v>49</v>
      </c>
      <c r="B244" s="43">
        <v>26.57</v>
      </c>
      <c r="C244" s="43">
        <v>200</v>
      </c>
      <c r="D244" s="43">
        <v>60000</v>
      </c>
      <c r="E244" s="43">
        <v>6417.26</v>
      </c>
      <c r="F244" s="43">
        <f t="shared" si="8"/>
        <v>24152.277004140011</v>
      </c>
      <c r="G244" s="43">
        <f t="shared" si="9"/>
        <v>10.695433333333334</v>
      </c>
    </row>
    <row r="245" spans="1:7" s="31" customFormat="1" ht="25.5" x14ac:dyDescent="0.15">
      <c r="A245" s="108" t="s">
        <v>541</v>
      </c>
      <c r="B245" s="28">
        <v>0</v>
      </c>
      <c r="C245" s="28">
        <v>0</v>
      </c>
      <c r="D245" s="28">
        <v>60000</v>
      </c>
      <c r="E245" s="28">
        <v>6417.26</v>
      </c>
      <c r="F245" s="28">
        <f t="shared" si="8"/>
        <v>0</v>
      </c>
      <c r="G245" s="109">
        <f t="shared" si="9"/>
        <v>10.695433333333334</v>
      </c>
    </row>
    <row r="246" spans="1:7" s="8" customFormat="1" ht="13.5" customHeight="1" x14ac:dyDescent="0.15">
      <c r="A246" s="110" t="s">
        <v>313</v>
      </c>
      <c r="B246" s="29">
        <v>0</v>
      </c>
      <c r="C246" s="29">
        <v>0</v>
      </c>
      <c r="D246" s="29">
        <v>0</v>
      </c>
      <c r="E246" s="29">
        <v>6417.26</v>
      </c>
      <c r="F246" s="29">
        <f t="shared" si="8"/>
        <v>0</v>
      </c>
      <c r="G246" s="111">
        <f t="shared" si="9"/>
        <v>0</v>
      </c>
    </row>
    <row r="247" spans="1:7" s="31" customFormat="1" x14ac:dyDescent="0.15">
      <c r="A247" s="108" t="s">
        <v>540</v>
      </c>
      <c r="B247" s="28">
        <v>26.57</v>
      </c>
      <c r="C247" s="28">
        <v>200</v>
      </c>
      <c r="D247" s="28">
        <v>0</v>
      </c>
      <c r="E247" s="28">
        <v>0</v>
      </c>
      <c r="F247" s="28">
        <f t="shared" si="8"/>
        <v>0</v>
      </c>
      <c r="G247" s="109">
        <f t="shared" si="9"/>
        <v>0</v>
      </c>
    </row>
    <row r="248" spans="1:7" s="8" customFormat="1" x14ac:dyDescent="0.15">
      <c r="A248" s="110" t="s">
        <v>50</v>
      </c>
      <c r="B248" s="29">
        <v>26.57</v>
      </c>
      <c r="C248" s="29">
        <v>0</v>
      </c>
      <c r="D248" s="29">
        <v>0</v>
      </c>
      <c r="E248" s="29">
        <v>0</v>
      </c>
      <c r="F248" s="29">
        <f t="shared" si="8"/>
        <v>0</v>
      </c>
      <c r="G248" s="111">
        <f t="shared" si="9"/>
        <v>0</v>
      </c>
    </row>
    <row r="249" spans="1:7" s="38" customFormat="1" x14ac:dyDescent="0.2">
      <c r="A249" s="44" t="s">
        <v>543</v>
      </c>
      <c r="B249" s="45">
        <v>318561.31</v>
      </c>
      <c r="C249" s="45">
        <v>159467</v>
      </c>
      <c r="D249" s="45">
        <v>219267</v>
      </c>
      <c r="E249" s="45">
        <v>6417.26</v>
      </c>
      <c r="F249" s="45">
        <f t="shared" si="8"/>
        <v>2.0144505307314313</v>
      </c>
      <c r="G249" s="45">
        <f t="shared" si="9"/>
        <v>2.9266875544427569</v>
      </c>
    </row>
    <row r="250" spans="1:7" s="38" customFormat="1" x14ac:dyDescent="0.2">
      <c r="A250" s="72" t="s">
        <v>738</v>
      </c>
      <c r="B250" s="73">
        <f>B239-B249</f>
        <v>-288143.43</v>
      </c>
      <c r="C250" s="73">
        <f>C239-C249</f>
        <v>15350</v>
      </c>
      <c r="D250" s="73">
        <f>D239-D249</f>
        <v>298594</v>
      </c>
      <c r="E250" s="73">
        <f>E239-E249</f>
        <v>510142.32</v>
      </c>
      <c r="F250" s="73">
        <f t="shared" si="8"/>
        <v>-177.04457811167168</v>
      </c>
      <c r="G250" s="73">
        <f t="shared" si="9"/>
        <v>170.84814832180152</v>
      </c>
    </row>
    <row r="251" spans="1:7" x14ac:dyDescent="0.15">
      <c r="A251" s="44" t="s">
        <v>731</v>
      </c>
      <c r="B251" s="74">
        <f t="shared" ref="B251:E253" si="10">B252</f>
        <v>8104166.04</v>
      </c>
      <c r="C251" s="74">
        <f t="shared" si="10"/>
        <v>-2393637</v>
      </c>
      <c r="D251" s="74">
        <f t="shared" si="10"/>
        <v>3968598.65</v>
      </c>
      <c r="E251" s="74">
        <f t="shared" si="10"/>
        <v>3968598.65</v>
      </c>
      <c r="F251" s="74">
        <f t="shared" si="8"/>
        <v>48.969858593864643</v>
      </c>
      <c r="G251" s="74">
        <f t="shared" si="9"/>
        <v>100</v>
      </c>
    </row>
    <row r="252" spans="1:7" x14ac:dyDescent="0.15">
      <c r="A252" s="40" t="s">
        <v>732</v>
      </c>
      <c r="B252" s="75">
        <f t="shared" si="10"/>
        <v>8104166.04</v>
      </c>
      <c r="C252" s="75">
        <f t="shared" si="10"/>
        <v>-2393637</v>
      </c>
      <c r="D252" s="75">
        <f t="shared" si="10"/>
        <v>3968598.65</v>
      </c>
      <c r="E252" s="75">
        <f t="shared" si="10"/>
        <v>3968598.65</v>
      </c>
      <c r="F252" s="75">
        <f t="shared" si="8"/>
        <v>48.969858593864643</v>
      </c>
      <c r="G252" s="75">
        <f t="shared" si="9"/>
        <v>100</v>
      </c>
    </row>
    <row r="253" spans="1:7" x14ac:dyDescent="0.15">
      <c r="A253" s="42" t="s">
        <v>733</v>
      </c>
      <c r="B253" s="76">
        <f t="shared" si="10"/>
        <v>8104166.04</v>
      </c>
      <c r="C253" s="76">
        <f t="shared" si="10"/>
        <v>-2393637</v>
      </c>
      <c r="D253" s="76">
        <f t="shared" si="10"/>
        <v>3968598.65</v>
      </c>
      <c r="E253" s="76">
        <f t="shared" si="10"/>
        <v>3968598.65</v>
      </c>
      <c r="F253" s="76">
        <f t="shared" si="8"/>
        <v>48.969858593864643</v>
      </c>
      <c r="G253" s="76">
        <f t="shared" si="9"/>
        <v>100</v>
      </c>
    </row>
    <row r="254" spans="1:7" x14ac:dyDescent="0.15">
      <c r="A254" s="77" t="s">
        <v>734</v>
      </c>
      <c r="B254" s="78">
        <v>8104166.04</v>
      </c>
      <c r="C254" s="78">
        <v>-2393637</v>
      </c>
      <c r="D254" s="78">
        <v>3968598.65</v>
      </c>
      <c r="E254" s="78">
        <v>3968598.65</v>
      </c>
      <c r="F254" s="78">
        <f t="shared" si="8"/>
        <v>48.969858593864643</v>
      </c>
      <c r="G254" s="78">
        <f t="shared" si="9"/>
        <v>100</v>
      </c>
    </row>
    <row r="255" spans="1:7" x14ac:dyDescent="0.15">
      <c r="A255" s="79" t="s">
        <v>735</v>
      </c>
      <c r="B255" s="80"/>
      <c r="C255" s="80"/>
      <c r="D255" s="80"/>
      <c r="E255" s="80"/>
      <c r="F255" s="80"/>
      <c r="G255" s="81"/>
    </row>
    <row r="256" spans="1:7" x14ac:dyDescent="0.15">
      <c r="A256" s="44" t="s">
        <v>736</v>
      </c>
      <c r="B256" s="74">
        <f>B251+B90+B239</f>
        <v>141813197.94</v>
      </c>
      <c r="C256" s="74">
        <f>C251+C90+C239</f>
        <v>173000000</v>
      </c>
      <c r="D256" s="74">
        <f>D251+D90+D239</f>
        <v>202380000</v>
      </c>
      <c r="E256" s="74">
        <f>E251+E90+E239</f>
        <v>161850391.96000001</v>
      </c>
      <c r="F256" s="74">
        <f>IFERROR(E256/B256*100,0)</f>
        <v>114.12928719686413</v>
      </c>
      <c r="G256" s="74">
        <f>IFERROR(E256/D256*100,0)</f>
        <v>79.973511196758579</v>
      </c>
    </row>
    <row r="257" spans="1:7" x14ac:dyDescent="0.15">
      <c r="A257" s="44" t="s">
        <v>737</v>
      </c>
      <c r="B257" s="74">
        <f>B249+B222</f>
        <v>134571742.84999999</v>
      </c>
      <c r="C257" s="74">
        <f>C249+C222</f>
        <v>173000000</v>
      </c>
      <c r="D257" s="74">
        <f>D249+D222</f>
        <v>202380000</v>
      </c>
      <c r="E257" s="74">
        <f>E249+E222</f>
        <v>163919078.91999999</v>
      </c>
      <c r="F257" s="74">
        <f>IFERROR(E257/B257*100,0)</f>
        <v>121.80794827240359</v>
      </c>
      <c r="G257" s="74">
        <f>IFERROR(E257/D257*100,0)</f>
        <v>80.995690740191719</v>
      </c>
    </row>
  </sheetData>
  <mergeCells count="3">
    <mergeCell ref="A1:G1"/>
    <mergeCell ref="A2:G2"/>
    <mergeCell ref="A3:G3"/>
  </mergeCells>
  <pageMargins left="0.27559055118110237" right="0.27559055118110237" top="0.31496062992125984" bottom="0.31496062992125984" header="0.31496062992125984" footer="0.23622047244094491"/>
  <pageSetup paperSize="9" scale="60" fitToHeight="0" orientation="portrait" r:id="rId1"/>
  <headerFooter>
    <oddFooter>&amp;L&amp;K00+000&amp;P+1&amp;C&amp;P+1&amp;R&amp;K00+000&amp;P+1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G2007"/>
  <sheetViews>
    <sheetView showGridLines="0" topLeftCell="A91" workbookViewId="0">
      <selection activeCell="F74" sqref="F74"/>
    </sheetView>
  </sheetViews>
  <sheetFormatPr defaultRowHeight="12" x14ac:dyDescent="0.15"/>
  <cols>
    <col min="1" max="1" width="75.140625" style="9" customWidth="1"/>
    <col min="2" max="5" width="14.85546875" style="26" customWidth="1"/>
    <col min="6" max="6" width="9.42578125" style="82" customWidth="1"/>
    <col min="7" max="7" width="7.85546875" style="82" customWidth="1"/>
    <col min="8" max="16384" width="9.140625" style="22"/>
  </cols>
  <sheetData>
    <row r="1" spans="1:7" s="96" customFormat="1" x14ac:dyDescent="0.2">
      <c r="A1" s="175" t="s">
        <v>773</v>
      </c>
      <c r="B1" s="176"/>
      <c r="C1" s="176"/>
      <c r="D1" s="176"/>
      <c r="E1" s="176"/>
      <c r="F1" s="176"/>
      <c r="G1" s="176"/>
    </row>
    <row r="2" spans="1:7" s="96" customFormat="1" x14ac:dyDescent="0.2">
      <c r="A2" s="176"/>
      <c r="B2" s="176"/>
      <c r="C2" s="176"/>
      <c r="D2" s="176"/>
      <c r="E2" s="176"/>
      <c r="F2" s="176"/>
      <c r="G2" s="176"/>
    </row>
    <row r="3" spans="1:7" ht="25.5" x14ac:dyDescent="0.15">
      <c r="A3" s="10" t="s">
        <v>0</v>
      </c>
      <c r="B3" s="11" t="s">
        <v>782</v>
      </c>
      <c r="C3" s="11" t="s">
        <v>447</v>
      </c>
      <c r="D3" s="11" t="s">
        <v>448</v>
      </c>
      <c r="E3" s="11" t="s">
        <v>783</v>
      </c>
      <c r="F3" s="11" t="s">
        <v>450</v>
      </c>
      <c r="G3" s="11" t="s">
        <v>451</v>
      </c>
    </row>
    <row r="4" spans="1:7" ht="12.75" x14ac:dyDescent="0.15">
      <c r="A4" s="12">
        <v>1</v>
      </c>
      <c r="B4" s="13">
        <v>2</v>
      </c>
      <c r="C4" s="13">
        <v>3</v>
      </c>
      <c r="D4" s="13">
        <v>4</v>
      </c>
      <c r="E4" s="13">
        <v>5</v>
      </c>
      <c r="F4" s="13">
        <v>6</v>
      </c>
      <c r="G4" s="13">
        <v>7</v>
      </c>
    </row>
    <row r="5" spans="1:7" x14ac:dyDescent="0.15">
      <c r="A5" s="92" t="s">
        <v>769</v>
      </c>
      <c r="B5" s="95">
        <f>B6+B7</f>
        <v>141813197.94</v>
      </c>
      <c r="C5" s="95">
        <f>C6+C7</f>
        <v>173000000</v>
      </c>
      <c r="D5" s="95">
        <f>D6+D7</f>
        <v>202380000</v>
      </c>
      <c r="E5" s="95">
        <f>E6+E7</f>
        <v>161850391.96000001</v>
      </c>
      <c r="F5" s="95">
        <f t="shared" ref="F5:F51" si="0">IFERROR(E5/B5*100,0)</f>
        <v>114.12928719686413</v>
      </c>
      <c r="G5" s="95">
        <f t="shared" ref="G5:G51" si="1">IFERROR(E5/D5*100,0)</f>
        <v>79.973511196758579</v>
      </c>
    </row>
    <row r="6" spans="1:7" x14ac:dyDescent="0.15">
      <c r="A6" s="94" t="s">
        <v>768</v>
      </c>
      <c r="B6" s="93">
        <f>B8</f>
        <v>32447278.579999998</v>
      </c>
      <c r="C6" s="93">
        <f>C8</f>
        <v>32138991</v>
      </c>
      <c r="D6" s="93">
        <f>D8</f>
        <v>46653604.399999999</v>
      </c>
      <c r="E6" s="93">
        <f>E8</f>
        <v>46214010.740000002</v>
      </c>
      <c r="F6" s="93">
        <f t="shared" si="0"/>
        <v>142.42800247810493</v>
      </c>
      <c r="G6" s="93">
        <f t="shared" si="1"/>
        <v>99.057749844511491</v>
      </c>
    </row>
    <row r="7" spans="1:7" x14ac:dyDescent="0.15">
      <c r="A7" s="94" t="s">
        <v>767</v>
      </c>
      <c r="B7" s="93">
        <f>B131</f>
        <v>109365919.35999998</v>
      </c>
      <c r="C7" s="93">
        <f>C131</f>
        <v>140861009</v>
      </c>
      <c r="D7" s="93">
        <f>D131</f>
        <v>155726395.59999999</v>
      </c>
      <c r="E7" s="93">
        <f>E131</f>
        <v>115636381.22</v>
      </c>
      <c r="F7" s="93">
        <f t="shared" si="0"/>
        <v>105.73346971039446</v>
      </c>
      <c r="G7" s="93">
        <f t="shared" si="1"/>
        <v>74.256121304588902</v>
      </c>
    </row>
    <row r="8" spans="1:7" ht="12.75" x14ac:dyDescent="0.15">
      <c r="A8" s="112" t="s">
        <v>766</v>
      </c>
      <c r="B8" s="14">
        <f>B9+B41+B47+B54+B65+B77+B86+B89+B93+B103+B107+B117+B123+B127+B83</f>
        <v>32447278.579999998</v>
      </c>
      <c r="C8" s="14">
        <v>32138991</v>
      </c>
      <c r="D8" s="14">
        <v>46653604.399999999</v>
      </c>
      <c r="E8" s="14">
        <f>E9+E41+E47+E54+E65+E77+E86+E89+E93+E103+E107+E117+E123+E127</f>
        <v>46214010.740000002</v>
      </c>
      <c r="F8" s="91">
        <f t="shared" si="0"/>
        <v>142.42800247810493</v>
      </c>
      <c r="G8" s="113">
        <f t="shared" si="1"/>
        <v>99.057749844511491</v>
      </c>
    </row>
    <row r="9" spans="1:7" ht="12.75" x14ac:dyDescent="0.15">
      <c r="A9" s="114" t="s">
        <v>5</v>
      </c>
      <c r="B9" s="17">
        <f>9551503.31+B39</f>
        <v>14660004.210000001</v>
      </c>
      <c r="C9" s="17">
        <v>12442102</v>
      </c>
      <c r="D9" s="17">
        <v>19901650.489999998</v>
      </c>
      <c r="E9" s="17">
        <f>12571837.28+E39</f>
        <v>20048837.280000001</v>
      </c>
      <c r="F9" s="85">
        <f t="shared" si="0"/>
        <v>136.75874162658238</v>
      </c>
      <c r="G9" s="115">
        <f t="shared" si="1"/>
        <v>100.73957077114765</v>
      </c>
    </row>
    <row r="10" spans="1:7" ht="12.75" x14ac:dyDescent="0.15">
      <c r="A10" s="116" t="s">
        <v>729</v>
      </c>
      <c r="B10" s="19">
        <v>9521085.4299999997</v>
      </c>
      <c r="C10" s="19">
        <v>8216552</v>
      </c>
      <c r="D10" s="19">
        <v>12417250.49</v>
      </c>
      <c r="E10" s="19">
        <v>12565770.859999999</v>
      </c>
      <c r="F10" s="84">
        <f t="shared" si="0"/>
        <v>131.97834377587344</v>
      </c>
      <c r="G10" s="117">
        <f t="shared" si="1"/>
        <v>101.19608096912927</v>
      </c>
    </row>
    <row r="11" spans="1:7" ht="12.75" x14ac:dyDescent="0.15">
      <c r="A11" s="116" t="s">
        <v>728</v>
      </c>
      <c r="B11" s="19">
        <v>9251494.0700000003</v>
      </c>
      <c r="C11" s="19">
        <v>8115000</v>
      </c>
      <c r="D11" s="19">
        <v>11873000</v>
      </c>
      <c r="E11" s="19">
        <v>12058174.82</v>
      </c>
      <c r="F11" s="84">
        <f t="shared" si="0"/>
        <v>130.3375944335443</v>
      </c>
      <c r="G11" s="117">
        <f t="shared" si="1"/>
        <v>101.55962957971869</v>
      </c>
    </row>
    <row r="12" spans="1:7" ht="12.75" x14ac:dyDescent="0.15">
      <c r="A12" s="118" t="s">
        <v>726</v>
      </c>
      <c r="B12" s="20">
        <v>7453392.8499999996</v>
      </c>
      <c r="C12" s="20">
        <v>0</v>
      </c>
      <c r="D12" s="20">
        <v>0</v>
      </c>
      <c r="E12" s="20">
        <v>9957386.1400000006</v>
      </c>
      <c r="F12" s="83">
        <f t="shared" si="0"/>
        <v>133.59534832515908</v>
      </c>
      <c r="G12" s="119">
        <f t="shared" si="1"/>
        <v>0</v>
      </c>
    </row>
    <row r="13" spans="1:7" ht="12.75" x14ac:dyDescent="0.15">
      <c r="A13" s="118" t="s">
        <v>725</v>
      </c>
      <c r="B13" s="20">
        <v>697864.78</v>
      </c>
      <c r="C13" s="20">
        <v>0</v>
      </c>
      <c r="D13" s="20">
        <v>0</v>
      </c>
      <c r="E13" s="20">
        <v>844665.46</v>
      </c>
      <c r="F13" s="83">
        <f t="shared" si="0"/>
        <v>121.03569118361295</v>
      </c>
      <c r="G13" s="119">
        <f t="shared" si="1"/>
        <v>0</v>
      </c>
    </row>
    <row r="14" spans="1:7" ht="12.75" x14ac:dyDescent="0.15">
      <c r="A14" s="118" t="s">
        <v>724</v>
      </c>
      <c r="B14" s="20">
        <v>327817.27</v>
      </c>
      <c r="C14" s="20">
        <v>0</v>
      </c>
      <c r="D14" s="20">
        <v>0</v>
      </c>
      <c r="E14" s="20">
        <v>326197.82</v>
      </c>
      <c r="F14" s="83">
        <f t="shared" si="0"/>
        <v>99.505990029140307</v>
      </c>
      <c r="G14" s="119">
        <f t="shared" si="1"/>
        <v>0</v>
      </c>
    </row>
    <row r="15" spans="1:7" ht="12.75" x14ac:dyDescent="0.15">
      <c r="A15" s="118" t="s">
        <v>723</v>
      </c>
      <c r="B15" s="20">
        <v>947408.29</v>
      </c>
      <c r="C15" s="20">
        <v>0</v>
      </c>
      <c r="D15" s="20">
        <v>0</v>
      </c>
      <c r="E15" s="20">
        <v>1134469.55</v>
      </c>
      <c r="F15" s="83">
        <f t="shared" si="0"/>
        <v>119.74452429585558</v>
      </c>
      <c r="G15" s="119">
        <f t="shared" si="1"/>
        <v>0</v>
      </c>
    </row>
    <row r="16" spans="1:7" ht="12.75" x14ac:dyDescent="0.15">
      <c r="A16" s="118" t="s">
        <v>722</v>
      </c>
      <c r="B16" s="20">
        <v>224439.91</v>
      </c>
      <c r="C16" s="20">
        <v>0</v>
      </c>
      <c r="D16" s="20">
        <v>0</v>
      </c>
      <c r="E16" s="20">
        <v>344824.86</v>
      </c>
      <c r="F16" s="83">
        <f t="shared" si="0"/>
        <v>153.63794255665135</v>
      </c>
      <c r="G16" s="119">
        <f t="shared" si="1"/>
        <v>0</v>
      </c>
    </row>
    <row r="17" spans="1:7" ht="12.75" x14ac:dyDescent="0.15">
      <c r="A17" s="118" t="s">
        <v>721</v>
      </c>
      <c r="B17" s="20">
        <v>43706.25</v>
      </c>
      <c r="C17" s="20">
        <v>0</v>
      </c>
      <c r="D17" s="20">
        <v>0</v>
      </c>
      <c r="E17" s="20">
        <v>51378.62</v>
      </c>
      <c r="F17" s="83">
        <f t="shared" si="0"/>
        <v>117.55440011440012</v>
      </c>
      <c r="G17" s="119">
        <f t="shared" si="1"/>
        <v>0</v>
      </c>
    </row>
    <row r="18" spans="1:7" ht="12.75" x14ac:dyDescent="0.15">
      <c r="A18" s="118" t="s">
        <v>720</v>
      </c>
      <c r="B18" s="20">
        <v>-1312281.8899999999</v>
      </c>
      <c r="C18" s="20">
        <v>0</v>
      </c>
      <c r="D18" s="20">
        <v>0</v>
      </c>
      <c r="E18" s="20">
        <v>-1505295.12</v>
      </c>
      <c r="F18" s="83">
        <f t="shared" si="0"/>
        <v>114.70821410177354</v>
      </c>
      <c r="G18" s="119">
        <f t="shared" si="1"/>
        <v>0</v>
      </c>
    </row>
    <row r="19" spans="1:7" ht="12.75" x14ac:dyDescent="0.15">
      <c r="A19" s="118" t="s">
        <v>718</v>
      </c>
      <c r="B19" s="20">
        <v>43684.13</v>
      </c>
      <c r="C19" s="20">
        <v>0</v>
      </c>
      <c r="D19" s="20">
        <v>0</v>
      </c>
      <c r="E19" s="20">
        <v>54143.17</v>
      </c>
      <c r="F19" s="83">
        <f t="shared" si="0"/>
        <v>123.94242485772293</v>
      </c>
      <c r="G19" s="119">
        <f t="shared" si="1"/>
        <v>0</v>
      </c>
    </row>
    <row r="20" spans="1:7" ht="12.75" x14ac:dyDescent="0.15">
      <c r="A20" s="118" t="s">
        <v>716</v>
      </c>
      <c r="B20" s="20">
        <v>811181.51</v>
      </c>
      <c r="C20" s="20">
        <v>0</v>
      </c>
      <c r="D20" s="20">
        <v>0</v>
      </c>
      <c r="E20" s="20">
        <v>837199.1</v>
      </c>
      <c r="F20" s="83">
        <f t="shared" si="0"/>
        <v>103.20736970446971</v>
      </c>
      <c r="G20" s="119">
        <f t="shared" si="1"/>
        <v>0</v>
      </c>
    </row>
    <row r="21" spans="1:7" ht="12.75" x14ac:dyDescent="0.15">
      <c r="A21" s="118" t="s">
        <v>715</v>
      </c>
      <c r="B21" s="20">
        <v>14280.97</v>
      </c>
      <c r="C21" s="20">
        <v>0</v>
      </c>
      <c r="D21" s="20">
        <v>0</v>
      </c>
      <c r="E21" s="20">
        <v>13205.22</v>
      </c>
      <c r="F21" s="83">
        <f t="shared" si="0"/>
        <v>92.467248373184731</v>
      </c>
      <c r="G21" s="119">
        <f t="shared" si="1"/>
        <v>0</v>
      </c>
    </row>
    <row r="22" spans="1:7" ht="12.75" x14ac:dyDescent="0.15">
      <c r="A22" s="116" t="s">
        <v>693</v>
      </c>
      <c r="B22" s="19">
        <v>3279.28</v>
      </c>
      <c r="C22" s="19">
        <v>3950</v>
      </c>
      <c r="D22" s="19">
        <v>71000</v>
      </c>
      <c r="E22" s="19">
        <v>78657.31</v>
      </c>
      <c r="F22" s="84">
        <f t="shared" si="0"/>
        <v>2398.6152448098364</v>
      </c>
      <c r="G22" s="117">
        <f t="shared" si="1"/>
        <v>110.78494366197182</v>
      </c>
    </row>
    <row r="23" spans="1:7" ht="12.75" x14ac:dyDescent="0.15">
      <c r="A23" s="118" t="s">
        <v>691</v>
      </c>
      <c r="B23" s="20">
        <v>0</v>
      </c>
      <c r="C23" s="20">
        <v>0</v>
      </c>
      <c r="D23" s="20">
        <v>0</v>
      </c>
      <c r="E23" s="20">
        <v>77973.759999999995</v>
      </c>
      <c r="F23" s="83">
        <f t="shared" si="0"/>
        <v>0</v>
      </c>
      <c r="G23" s="119">
        <f t="shared" si="1"/>
        <v>0</v>
      </c>
    </row>
    <row r="24" spans="1:7" ht="12.75" x14ac:dyDescent="0.15">
      <c r="A24" s="118" t="s">
        <v>690</v>
      </c>
      <c r="B24" s="20">
        <v>3279.28</v>
      </c>
      <c r="C24" s="20">
        <v>0</v>
      </c>
      <c r="D24" s="20">
        <v>0</v>
      </c>
      <c r="E24" s="20">
        <v>2.14</v>
      </c>
      <c r="F24" s="83">
        <f t="shared" si="0"/>
        <v>6.5258227415774195E-2</v>
      </c>
      <c r="G24" s="119">
        <f t="shared" si="1"/>
        <v>0</v>
      </c>
    </row>
    <row r="25" spans="1:7" ht="12.75" x14ac:dyDescent="0.15">
      <c r="A25" s="118" t="s">
        <v>686</v>
      </c>
      <c r="B25" s="20">
        <v>0</v>
      </c>
      <c r="C25" s="20">
        <v>0</v>
      </c>
      <c r="D25" s="20">
        <v>0</v>
      </c>
      <c r="E25" s="20">
        <v>555.26</v>
      </c>
      <c r="F25" s="83">
        <f t="shared" si="0"/>
        <v>0</v>
      </c>
      <c r="G25" s="119">
        <f t="shared" si="1"/>
        <v>0</v>
      </c>
    </row>
    <row r="26" spans="1:7" ht="12.75" x14ac:dyDescent="0.15">
      <c r="A26" s="118" t="s">
        <v>682</v>
      </c>
      <c r="B26" s="20">
        <v>0</v>
      </c>
      <c r="C26" s="20">
        <v>0</v>
      </c>
      <c r="D26" s="20">
        <v>0</v>
      </c>
      <c r="E26" s="20">
        <v>126.15</v>
      </c>
      <c r="F26" s="83">
        <f t="shared" si="0"/>
        <v>0</v>
      </c>
      <c r="G26" s="119">
        <f t="shared" si="1"/>
        <v>0</v>
      </c>
    </row>
    <row r="27" spans="1:7" ht="12.75" x14ac:dyDescent="0.15">
      <c r="A27" s="116" t="s">
        <v>681</v>
      </c>
      <c r="B27" s="19">
        <v>266312.08</v>
      </c>
      <c r="C27" s="19">
        <v>97602</v>
      </c>
      <c r="D27" s="19">
        <v>473250.49</v>
      </c>
      <c r="E27" s="19">
        <v>428938.73</v>
      </c>
      <c r="F27" s="84">
        <f t="shared" si="0"/>
        <v>161.06619346745364</v>
      </c>
      <c r="G27" s="117">
        <f t="shared" si="1"/>
        <v>90.636721791878117</v>
      </c>
    </row>
    <row r="28" spans="1:7" ht="12.75" x14ac:dyDescent="0.15">
      <c r="A28" s="118" t="s">
        <v>679</v>
      </c>
      <c r="B28" s="20">
        <v>108.61</v>
      </c>
      <c r="C28" s="20">
        <v>0</v>
      </c>
      <c r="D28" s="20">
        <v>0</v>
      </c>
      <c r="E28" s="20">
        <v>0</v>
      </c>
      <c r="F28" s="83">
        <f t="shared" si="0"/>
        <v>0</v>
      </c>
      <c r="G28" s="119">
        <f t="shared" si="1"/>
        <v>0</v>
      </c>
    </row>
    <row r="29" spans="1:7" ht="12.75" x14ac:dyDescent="0.15">
      <c r="A29" s="118" t="s">
        <v>678</v>
      </c>
      <c r="B29" s="20">
        <v>7.96</v>
      </c>
      <c r="C29" s="20">
        <v>0</v>
      </c>
      <c r="D29" s="20">
        <v>0</v>
      </c>
      <c r="E29" s="20">
        <v>0</v>
      </c>
      <c r="F29" s="83">
        <f t="shared" si="0"/>
        <v>0</v>
      </c>
      <c r="G29" s="119">
        <f t="shared" si="1"/>
        <v>0</v>
      </c>
    </row>
    <row r="30" spans="1:7" ht="12.75" x14ac:dyDescent="0.15">
      <c r="A30" s="118" t="s">
        <v>677</v>
      </c>
      <c r="B30" s="20">
        <v>24824.05</v>
      </c>
      <c r="C30" s="20">
        <v>0</v>
      </c>
      <c r="D30" s="20">
        <v>0</v>
      </c>
      <c r="E30" s="20">
        <v>17484.2</v>
      </c>
      <c r="F30" s="83">
        <f t="shared" si="0"/>
        <v>70.432503962890834</v>
      </c>
      <c r="G30" s="119">
        <f t="shared" si="1"/>
        <v>0</v>
      </c>
    </row>
    <row r="31" spans="1:7" ht="12.75" x14ac:dyDescent="0.15">
      <c r="A31" s="118" t="s">
        <v>675</v>
      </c>
      <c r="B31" s="20">
        <v>241371.46</v>
      </c>
      <c r="C31" s="20">
        <v>0</v>
      </c>
      <c r="D31" s="20">
        <v>0</v>
      </c>
      <c r="E31" s="20">
        <v>411454.53</v>
      </c>
      <c r="F31" s="83">
        <f t="shared" si="0"/>
        <v>170.46527787502302</v>
      </c>
      <c r="G31" s="119">
        <f t="shared" si="1"/>
        <v>0</v>
      </c>
    </row>
    <row r="32" spans="1:7" ht="12.75" x14ac:dyDescent="0.15">
      <c r="A32" s="116" t="s">
        <v>558</v>
      </c>
      <c r="B32" s="19">
        <v>30417.88</v>
      </c>
      <c r="C32" s="19">
        <v>15550</v>
      </c>
      <c r="D32" s="19">
        <v>7400</v>
      </c>
      <c r="E32" s="19">
        <v>6066.42</v>
      </c>
      <c r="F32" s="84">
        <f t="shared" si="0"/>
        <v>19.943598962189345</v>
      </c>
      <c r="G32" s="117">
        <f t="shared" si="1"/>
        <v>81.978648648648644</v>
      </c>
    </row>
    <row r="33" spans="1:7" ht="12.75" x14ac:dyDescent="0.15">
      <c r="A33" s="116" t="s">
        <v>557</v>
      </c>
      <c r="B33" s="19">
        <v>10877.68</v>
      </c>
      <c r="C33" s="19">
        <v>3400</v>
      </c>
      <c r="D33" s="19">
        <v>3400</v>
      </c>
      <c r="E33" s="19">
        <v>2162.0500000000002</v>
      </c>
      <c r="F33" s="84">
        <f t="shared" si="0"/>
        <v>19.87602135749535</v>
      </c>
      <c r="G33" s="117">
        <f t="shared" si="1"/>
        <v>63.589705882352945</v>
      </c>
    </row>
    <row r="34" spans="1:7" ht="12.75" x14ac:dyDescent="0.15">
      <c r="A34" s="118" t="s">
        <v>555</v>
      </c>
      <c r="B34" s="20">
        <v>2880.08</v>
      </c>
      <c r="C34" s="20">
        <v>0</v>
      </c>
      <c r="D34" s="20">
        <v>0</v>
      </c>
      <c r="E34" s="20">
        <v>2162.0500000000002</v>
      </c>
      <c r="F34" s="83">
        <f t="shared" si="0"/>
        <v>75.069095302908266</v>
      </c>
      <c r="G34" s="119">
        <f t="shared" si="1"/>
        <v>0</v>
      </c>
    </row>
    <row r="35" spans="1:7" ht="12.75" x14ac:dyDescent="0.15">
      <c r="A35" s="118" t="s">
        <v>553</v>
      </c>
      <c r="B35" s="20">
        <v>7997.6</v>
      </c>
      <c r="C35" s="20">
        <v>0</v>
      </c>
      <c r="D35" s="20">
        <v>0</v>
      </c>
      <c r="E35" s="20">
        <v>0</v>
      </c>
      <c r="F35" s="83">
        <f t="shared" si="0"/>
        <v>0</v>
      </c>
      <c r="G35" s="119">
        <f t="shared" si="1"/>
        <v>0</v>
      </c>
    </row>
    <row r="36" spans="1:7" ht="12.75" x14ac:dyDescent="0.15">
      <c r="A36" s="116" t="s">
        <v>550</v>
      </c>
      <c r="B36" s="19">
        <v>19540.2</v>
      </c>
      <c r="C36" s="19">
        <v>11950</v>
      </c>
      <c r="D36" s="19">
        <v>4000</v>
      </c>
      <c r="E36" s="19">
        <v>3904.37</v>
      </c>
      <c r="F36" s="84">
        <f t="shared" si="0"/>
        <v>19.981218206569022</v>
      </c>
      <c r="G36" s="117">
        <f t="shared" si="1"/>
        <v>97.609249999999989</v>
      </c>
    </row>
    <row r="37" spans="1:7" ht="12.75" x14ac:dyDescent="0.15">
      <c r="A37" s="118" t="s">
        <v>548</v>
      </c>
      <c r="B37" s="20">
        <v>19540.2</v>
      </c>
      <c r="C37" s="20">
        <v>0</v>
      </c>
      <c r="D37" s="20">
        <v>0</v>
      </c>
      <c r="E37" s="20">
        <v>3904.37</v>
      </c>
      <c r="F37" s="83">
        <f t="shared" si="0"/>
        <v>19.981218206569022</v>
      </c>
      <c r="G37" s="119">
        <f t="shared" si="1"/>
        <v>0</v>
      </c>
    </row>
    <row r="38" spans="1:7" ht="12.75" x14ac:dyDescent="0.15">
      <c r="A38" s="116" t="s">
        <v>547</v>
      </c>
      <c r="B38" s="19">
        <v>0</v>
      </c>
      <c r="C38" s="19">
        <v>200</v>
      </c>
      <c r="D38" s="19">
        <v>0</v>
      </c>
      <c r="E38" s="19">
        <v>0</v>
      </c>
      <c r="F38" s="84">
        <f t="shared" si="0"/>
        <v>0</v>
      </c>
      <c r="G38" s="117">
        <f t="shared" si="1"/>
        <v>0</v>
      </c>
    </row>
    <row r="39" spans="1:7" ht="12.75" x14ac:dyDescent="0.15">
      <c r="A39" s="116" t="s">
        <v>732</v>
      </c>
      <c r="B39" s="19">
        <v>5108500.9000000004</v>
      </c>
      <c r="C39" s="19">
        <v>4210000</v>
      </c>
      <c r="D39" s="19">
        <v>7477000</v>
      </c>
      <c r="E39" s="19">
        <v>7477000</v>
      </c>
      <c r="F39" s="84">
        <f t="shared" si="0"/>
        <v>146.3638775124812</v>
      </c>
      <c r="G39" s="117">
        <f t="shared" si="1"/>
        <v>100</v>
      </c>
    </row>
    <row r="40" spans="1:7" ht="12.75" x14ac:dyDescent="0.15">
      <c r="A40" s="116" t="s">
        <v>733</v>
      </c>
      <c r="B40" s="19">
        <v>5108500.9000000004</v>
      </c>
      <c r="C40" s="19">
        <v>4210000</v>
      </c>
      <c r="D40" s="19">
        <v>7477000</v>
      </c>
      <c r="E40" s="19">
        <v>7477000</v>
      </c>
      <c r="F40" s="84">
        <f t="shared" si="0"/>
        <v>146.3638775124812</v>
      </c>
      <c r="G40" s="117">
        <f t="shared" si="1"/>
        <v>100</v>
      </c>
    </row>
    <row r="41" spans="1:7" ht="12.75" x14ac:dyDescent="0.15">
      <c r="A41" s="114" t="s">
        <v>146</v>
      </c>
      <c r="B41" s="17">
        <f>1804447.1+B45</f>
        <v>3090702.33</v>
      </c>
      <c r="C41" s="17">
        <v>1627000</v>
      </c>
      <c r="D41" s="17">
        <v>5052685.6900000004</v>
      </c>
      <c r="E41" s="17">
        <f>2411751.79+E45</f>
        <v>5264437.4800000004</v>
      </c>
      <c r="F41" s="85">
        <f t="shared" si="0"/>
        <v>170.33143013808129</v>
      </c>
      <c r="G41" s="115">
        <f t="shared" si="1"/>
        <v>104.1908759616512</v>
      </c>
    </row>
    <row r="42" spans="1:7" ht="12.75" x14ac:dyDescent="0.15">
      <c r="A42" s="116" t="s">
        <v>729</v>
      </c>
      <c r="B42" s="19">
        <v>1804447.1</v>
      </c>
      <c r="C42" s="19">
        <v>1627000</v>
      </c>
      <c r="D42" s="19">
        <v>2200000</v>
      </c>
      <c r="E42" s="19">
        <v>2411751.79</v>
      </c>
      <c r="F42" s="84">
        <f t="shared" si="0"/>
        <v>133.65599856044545</v>
      </c>
      <c r="G42" s="117">
        <f t="shared" si="1"/>
        <v>109.62508136363635</v>
      </c>
    </row>
    <row r="43" spans="1:7" ht="12.75" x14ac:dyDescent="0.15">
      <c r="A43" s="116" t="s">
        <v>728</v>
      </c>
      <c r="B43" s="19">
        <v>1804447.1</v>
      </c>
      <c r="C43" s="19">
        <v>1627000</v>
      </c>
      <c r="D43" s="19">
        <v>2200000</v>
      </c>
      <c r="E43" s="19">
        <v>2411751.79</v>
      </c>
      <c r="F43" s="84">
        <f t="shared" si="0"/>
        <v>133.65599856044545</v>
      </c>
      <c r="G43" s="117">
        <f t="shared" si="1"/>
        <v>109.62508136363635</v>
      </c>
    </row>
    <row r="44" spans="1:7" ht="12.75" x14ac:dyDescent="0.15">
      <c r="A44" s="118" t="s">
        <v>726</v>
      </c>
      <c r="B44" s="20">
        <v>1804447.1</v>
      </c>
      <c r="C44" s="20">
        <v>0</v>
      </c>
      <c r="D44" s="20">
        <v>0</v>
      </c>
      <c r="E44" s="20">
        <v>2411751.79</v>
      </c>
      <c r="F44" s="83">
        <f t="shared" si="0"/>
        <v>133.65599856044545</v>
      </c>
      <c r="G44" s="119">
        <f t="shared" si="1"/>
        <v>0</v>
      </c>
    </row>
    <row r="45" spans="1:7" ht="12.75" x14ac:dyDescent="0.15">
      <c r="A45" s="116" t="s">
        <v>732</v>
      </c>
      <c r="B45" s="19">
        <v>1286255.23</v>
      </c>
      <c r="C45" s="19">
        <v>0</v>
      </c>
      <c r="D45" s="19">
        <v>2852685.69</v>
      </c>
      <c r="E45" s="19">
        <v>2852685.69</v>
      </c>
      <c r="F45" s="84">
        <f t="shared" si="0"/>
        <v>221.78224223819095</v>
      </c>
      <c r="G45" s="117">
        <f t="shared" si="1"/>
        <v>100</v>
      </c>
    </row>
    <row r="46" spans="1:7" ht="12.75" x14ac:dyDescent="0.15">
      <c r="A46" s="116" t="s">
        <v>733</v>
      </c>
      <c r="B46" s="19">
        <v>1286255.23</v>
      </c>
      <c r="C46" s="19">
        <v>0</v>
      </c>
      <c r="D46" s="19">
        <v>2852685.69</v>
      </c>
      <c r="E46" s="19">
        <v>2852685.69</v>
      </c>
      <c r="F46" s="84">
        <f t="shared" si="0"/>
        <v>221.78224223819095</v>
      </c>
      <c r="G46" s="117">
        <f t="shared" si="1"/>
        <v>100</v>
      </c>
    </row>
    <row r="47" spans="1:7" ht="12.75" x14ac:dyDescent="0.15">
      <c r="A47" s="114" t="s">
        <v>44</v>
      </c>
      <c r="B47" s="17">
        <f>3949.15+B52</f>
        <v>4359.7</v>
      </c>
      <c r="C47" s="17">
        <v>5000</v>
      </c>
      <c r="D47" s="17">
        <v>5000</v>
      </c>
      <c r="E47" s="17">
        <v>3859.56</v>
      </c>
      <c r="F47" s="85">
        <f t="shared" si="0"/>
        <v>88.528109732321042</v>
      </c>
      <c r="G47" s="115">
        <f t="shared" si="1"/>
        <v>77.191200000000009</v>
      </c>
    </row>
    <row r="48" spans="1:7" ht="12.75" x14ac:dyDescent="0.15">
      <c r="A48" s="116" t="s">
        <v>729</v>
      </c>
      <c r="B48" s="19">
        <v>3949.15</v>
      </c>
      <c r="C48" s="19">
        <v>5000</v>
      </c>
      <c r="D48" s="19">
        <v>5000</v>
      </c>
      <c r="E48" s="19">
        <v>3859.56</v>
      </c>
      <c r="F48" s="84">
        <f t="shared" si="0"/>
        <v>97.731410556702073</v>
      </c>
      <c r="G48" s="117">
        <f t="shared" si="1"/>
        <v>77.191200000000009</v>
      </c>
    </row>
    <row r="49" spans="1:7" ht="12.75" x14ac:dyDescent="0.15">
      <c r="A49" s="116" t="s">
        <v>674</v>
      </c>
      <c r="B49" s="19">
        <v>3949.15</v>
      </c>
      <c r="C49" s="19">
        <v>5000</v>
      </c>
      <c r="D49" s="19">
        <v>5000</v>
      </c>
      <c r="E49" s="19">
        <v>3859.56</v>
      </c>
      <c r="F49" s="84">
        <f t="shared" si="0"/>
        <v>97.731410556702073</v>
      </c>
      <c r="G49" s="117">
        <f t="shared" si="1"/>
        <v>77.191200000000009</v>
      </c>
    </row>
    <row r="50" spans="1:7" ht="12.75" x14ac:dyDescent="0.15">
      <c r="A50" s="118" t="s">
        <v>672</v>
      </c>
      <c r="B50" s="20">
        <v>3710.25</v>
      </c>
      <c r="C50" s="20">
        <v>0</v>
      </c>
      <c r="D50" s="20">
        <v>0</v>
      </c>
      <c r="E50" s="20">
        <v>3349.13</v>
      </c>
      <c r="F50" s="83">
        <f t="shared" si="0"/>
        <v>90.26696314264538</v>
      </c>
      <c r="G50" s="119">
        <f t="shared" si="1"/>
        <v>0</v>
      </c>
    </row>
    <row r="51" spans="1:7" ht="12.75" x14ac:dyDescent="0.15">
      <c r="A51" s="118" t="s">
        <v>671</v>
      </c>
      <c r="B51" s="20">
        <v>238.9</v>
      </c>
      <c r="C51" s="20">
        <v>0</v>
      </c>
      <c r="D51" s="20">
        <v>0</v>
      </c>
      <c r="E51" s="20">
        <v>510.43</v>
      </c>
      <c r="F51" s="83">
        <f t="shared" si="0"/>
        <v>213.658434491419</v>
      </c>
      <c r="G51" s="119">
        <f t="shared" si="1"/>
        <v>0</v>
      </c>
    </row>
    <row r="52" spans="1:7" ht="12.75" x14ac:dyDescent="0.15">
      <c r="A52" s="116" t="s">
        <v>732</v>
      </c>
      <c r="B52" s="19">
        <v>410.55</v>
      </c>
      <c r="C52" s="19">
        <v>0</v>
      </c>
      <c r="D52" s="19">
        <v>0</v>
      </c>
      <c r="E52" s="19">
        <v>0</v>
      </c>
      <c r="F52" s="84">
        <f t="shared" ref="F52:F53" si="2">IFERROR(E52/B52*100,0)</f>
        <v>0</v>
      </c>
      <c r="G52" s="117">
        <f t="shared" ref="G52:G53" si="3">IFERROR(E52/D52*100,0)</f>
        <v>0</v>
      </c>
    </row>
    <row r="53" spans="1:7" ht="12.75" x14ac:dyDescent="0.15">
      <c r="A53" s="116" t="s">
        <v>733</v>
      </c>
      <c r="B53" s="19">
        <v>410.55</v>
      </c>
      <c r="C53" s="20">
        <v>0</v>
      </c>
      <c r="D53" s="20">
        <v>0</v>
      </c>
      <c r="E53" s="20">
        <v>0</v>
      </c>
      <c r="F53" s="83">
        <f t="shared" si="2"/>
        <v>0</v>
      </c>
      <c r="G53" s="119">
        <f t="shared" si="3"/>
        <v>0</v>
      </c>
    </row>
    <row r="54" spans="1:7" ht="12.75" x14ac:dyDescent="0.15">
      <c r="A54" s="114" t="s">
        <v>14</v>
      </c>
      <c r="B54" s="17">
        <f>337127.64+B63</f>
        <v>395418.05000000005</v>
      </c>
      <c r="C54" s="17">
        <v>283715</v>
      </c>
      <c r="D54" s="17">
        <v>461173.6</v>
      </c>
      <c r="E54" s="17">
        <f>294246.44+E63</f>
        <v>455986.08999999997</v>
      </c>
      <c r="F54" s="85">
        <f t="shared" ref="F54:F82" si="4">IFERROR(E54/B54*100,0)</f>
        <v>115.31746970073822</v>
      </c>
      <c r="G54" s="115">
        <f t="shared" ref="G54:G82" si="5">IFERROR(E54/D54*100,0)</f>
        <v>98.875150268792495</v>
      </c>
    </row>
    <row r="55" spans="1:7" ht="12.75" x14ac:dyDescent="0.15">
      <c r="A55" s="116" t="s">
        <v>729</v>
      </c>
      <c r="B55" s="19">
        <v>337127.64</v>
      </c>
      <c r="C55" s="19">
        <v>283715</v>
      </c>
      <c r="D55" s="19">
        <v>299433.95</v>
      </c>
      <c r="E55" s="19">
        <v>294246.44</v>
      </c>
      <c r="F55" s="84">
        <f t="shared" si="4"/>
        <v>87.280425894477233</v>
      </c>
      <c r="G55" s="117">
        <f t="shared" si="5"/>
        <v>98.267561176680189</v>
      </c>
    </row>
    <row r="56" spans="1:7" ht="12.75" x14ac:dyDescent="0.15">
      <c r="A56" s="116" t="s">
        <v>693</v>
      </c>
      <c r="B56" s="19">
        <v>153959.54</v>
      </c>
      <c r="C56" s="19">
        <v>134715</v>
      </c>
      <c r="D56" s="19">
        <v>157842.79999999999</v>
      </c>
      <c r="E56" s="19">
        <v>157688.93</v>
      </c>
      <c r="F56" s="84">
        <f t="shared" si="4"/>
        <v>102.42231822724332</v>
      </c>
      <c r="G56" s="117">
        <f t="shared" si="5"/>
        <v>99.902516934570357</v>
      </c>
    </row>
    <row r="57" spans="1:7" ht="12.75" x14ac:dyDescent="0.15">
      <c r="A57" s="118" t="s">
        <v>687</v>
      </c>
      <c r="B57" s="20">
        <v>12906.95</v>
      </c>
      <c r="C57" s="20">
        <v>0</v>
      </c>
      <c r="D57" s="20">
        <v>0</v>
      </c>
      <c r="E57" s="20">
        <v>8547.9</v>
      </c>
      <c r="F57" s="83">
        <f t="shared" si="4"/>
        <v>66.227110200318435</v>
      </c>
      <c r="G57" s="119">
        <f t="shared" si="5"/>
        <v>0</v>
      </c>
    </row>
    <row r="58" spans="1:7" ht="12.75" x14ac:dyDescent="0.15">
      <c r="A58" s="118" t="s">
        <v>686</v>
      </c>
      <c r="B58" s="20">
        <v>19261.900000000001</v>
      </c>
      <c r="C58" s="20">
        <v>0</v>
      </c>
      <c r="D58" s="20">
        <v>0</v>
      </c>
      <c r="E58" s="20">
        <v>19658.68</v>
      </c>
      <c r="F58" s="83">
        <f t="shared" si="4"/>
        <v>102.0599213992389</v>
      </c>
      <c r="G58" s="119">
        <f t="shared" si="5"/>
        <v>0</v>
      </c>
    </row>
    <row r="59" spans="1:7" ht="12.75" x14ac:dyDescent="0.15">
      <c r="A59" s="118" t="s">
        <v>685</v>
      </c>
      <c r="B59" s="20">
        <v>86137.43</v>
      </c>
      <c r="C59" s="20">
        <v>0</v>
      </c>
      <c r="D59" s="20">
        <v>0</v>
      </c>
      <c r="E59" s="20">
        <v>97791.62</v>
      </c>
      <c r="F59" s="83">
        <f t="shared" si="4"/>
        <v>113.52976284525786</v>
      </c>
      <c r="G59" s="119">
        <f t="shared" si="5"/>
        <v>0</v>
      </c>
    </row>
    <row r="60" spans="1:7" ht="12.75" x14ac:dyDescent="0.15">
      <c r="A60" s="118" t="s">
        <v>684</v>
      </c>
      <c r="B60" s="20">
        <v>35653.26</v>
      </c>
      <c r="C60" s="20">
        <v>0</v>
      </c>
      <c r="D60" s="20">
        <v>0</v>
      </c>
      <c r="E60" s="20">
        <v>31690.73</v>
      </c>
      <c r="F60" s="83">
        <f t="shared" si="4"/>
        <v>88.885925158036031</v>
      </c>
      <c r="G60" s="119">
        <f t="shared" si="5"/>
        <v>0</v>
      </c>
    </row>
    <row r="61" spans="1:7" ht="12.75" x14ac:dyDescent="0.15">
      <c r="A61" s="116" t="s">
        <v>681</v>
      </c>
      <c r="B61" s="19">
        <v>183168.1</v>
      </c>
      <c r="C61" s="19">
        <v>149000</v>
      </c>
      <c r="D61" s="19">
        <v>141591.15</v>
      </c>
      <c r="E61" s="19">
        <v>136557.51</v>
      </c>
      <c r="F61" s="84">
        <f t="shared" si="4"/>
        <v>74.55310722773234</v>
      </c>
      <c r="G61" s="117">
        <f t="shared" si="5"/>
        <v>96.444947300731727</v>
      </c>
    </row>
    <row r="62" spans="1:7" ht="12.75" x14ac:dyDescent="0.15">
      <c r="A62" s="118" t="s">
        <v>678</v>
      </c>
      <c r="B62" s="20">
        <v>183168.1</v>
      </c>
      <c r="C62" s="20">
        <v>0</v>
      </c>
      <c r="D62" s="20">
        <v>0</v>
      </c>
      <c r="E62" s="20">
        <v>136557.51</v>
      </c>
      <c r="F62" s="83">
        <f t="shared" si="4"/>
        <v>74.55310722773234</v>
      </c>
      <c r="G62" s="119">
        <f t="shared" si="5"/>
        <v>0</v>
      </c>
    </row>
    <row r="63" spans="1:7" ht="12.75" x14ac:dyDescent="0.15">
      <c r="A63" s="116" t="s">
        <v>732</v>
      </c>
      <c r="B63" s="19">
        <v>58290.41</v>
      </c>
      <c r="C63" s="19">
        <v>0</v>
      </c>
      <c r="D63" s="19">
        <v>161739.65</v>
      </c>
      <c r="E63" s="19">
        <v>161739.65</v>
      </c>
      <c r="F63" s="84">
        <f t="shared" si="4"/>
        <v>277.47214335943079</v>
      </c>
      <c r="G63" s="117">
        <f t="shared" si="5"/>
        <v>100</v>
      </c>
    </row>
    <row r="64" spans="1:7" ht="12.75" x14ac:dyDescent="0.15">
      <c r="A64" s="116" t="s">
        <v>733</v>
      </c>
      <c r="B64" s="19">
        <v>58290.41</v>
      </c>
      <c r="C64" s="19">
        <v>0</v>
      </c>
      <c r="D64" s="19">
        <v>161739.65</v>
      </c>
      <c r="E64" s="19">
        <v>161739.65</v>
      </c>
      <c r="F64" s="84">
        <f t="shared" si="4"/>
        <v>277.47214335943079</v>
      </c>
      <c r="G64" s="117">
        <f t="shared" si="5"/>
        <v>100</v>
      </c>
    </row>
    <row r="65" spans="1:7" ht="12.75" x14ac:dyDescent="0.15">
      <c r="A65" s="114" t="s">
        <v>62</v>
      </c>
      <c r="B65" s="17">
        <f>10842198.56+B75</f>
        <v>10873526.33</v>
      </c>
      <c r="C65" s="17">
        <v>11225123</v>
      </c>
      <c r="D65" s="17">
        <v>11949936.029999999</v>
      </c>
      <c r="E65" s="17">
        <f>11401402.99+E75</f>
        <v>11790075.390000001</v>
      </c>
      <c r="F65" s="85">
        <f t="shared" si="4"/>
        <v>108.42917957048806</v>
      </c>
      <c r="G65" s="115">
        <f t="shared" si="5"/>
        <v>98.662246897400351</v>
      </c>
    </row>
    <row r="66" spans="1:7" ht="12.75" x14ac:dyDescent="0.15">
      <c r="A66" s="116" t="s">
        <v>729</v>
      </c>
      <c r="B66" s="19">
        <v>10842198.560000001</v>
      </c>
      <c r="C66" s="19">
        <v>11175123</v>
      </c>
      <c r="D66" s="19">
        <v>11561263.630000001</v>
      </c>
      <c r="E66" s="19">
        <v>11401402.99</v>
      </c>
      <c r="F66" s="84">
        <f t="shared" si="4"/>
        <v>105.15766638016635</v>
      </c>
      <c r="G66" s="117">
        <f t="shared" si="5"/>
        <v>98.617273637933636</v>
      </c>
    </row>
    <row r="67" spans="1:7" ht="12.75" x14ac:dyDescent="0.15">
      <c r="A67" s="116" t="s">
        <v>714</v>
      </c>
      <c r="B67" s="19">
        <v>10841203.140000001</v>
      </c>
      <c r="C67" s="19">
        <v>11169623</v>
      </c>
      <c r="D67" s="19">
        <v>11554441.98</v>
      </c>
      <c r="E67" s="19">
        <v>11401402.99</v>
      </c>
      <c r="F67" s="84">
        <f t="shared" si="4"/>
        <v>105.16732177015548</v>
      </c>
      <c r="G67" s="117">
        <f t="shared" si="5"/>
        <v>98.675496486417074</v>
      </c>
    </row>
    <row r="68" spans="1:7" ht="12.75" x14ac:dyDescent="0.15">
      <c r="A68" s="118" t="s">
        <v>709</v>
      </c>
      <c r="B68" s="20">
        <v>2424420.41</v>
      </c>
      <c r="C68" s="20">
        <v>0</v>
      </c>
      <c r="D68" s="20">
        <v>0</v>
      </c>
      <c r="E68" s="20">
        <v>3247274.53</v>
      </c>
      <c r="F68" s="83">
        <f t="shared" si="4"/>
        <v>133.94024058723377</v>
      </c>
      <c r="G68" s="119">
        <f t="shared" si="5"/>
        <v>0</v>
      </c>
    </row>
    <row r="69" spans="1:7" ht="12.75" x14ac:dyDescent="0.15">
      <c r="A69" s="118" t="s">
        <v>708</v>
      </c>
      <c r="B69" s="20">
        <v>305262.45</v>
      </c>
      <c r="C69" s="20">
        <v>0</v>
      </c>
      <c r="D69" s="20">
        <v>0</v>
      </c>
      <c r="E69" s="20">
        <v>581113.71</v>
      </c>
      <c r="F69" s="83">
        <f t="shared" si="4"/>
        <v>190.36527748499691</v>
      </c>
      <c r="G69" s="119">
        <f t="shared" si="5"/>
        <v>0</v>
      </c>
    </row>
    <row r="70" spans="1:7" ht="12.75" x14ac:dyDescent="0.15">
      <c r="A70" s="118" t="s">
        <v>706</v>
      </c>
      <c r="B70" s="20">
        <v>10986.84</v>
      </c>
      <c r="C70" s="20">
        <v>0</v>
      </c>
      <c r="D70" s="20">
        <v>0</v>
      </c>
      <c r="E70" s="20">
        <v>18297</v>
      </c>
      <c r="F70" s="83">
        <f t="shared" si="4"/>
        <v>166.53560077328876</v>
      </c>
      <c r="G70" s="119">
        <f t="shared" si="5"/>
        <v>0</v>
      </c>
    </row>
    <row r="71" spans="1:7" ht="12.75" x14ac:dyDescent="0.15">
      <c r="A71" s="118" t="s">
        <v>704</v>
      </c>
      <c r="B71" s="20">
        <v>5231206.6399999997</v>
      </c>
      <c r="C71" s="20">
        <v>0</v>
      </c>
      <c r="D71" s="20">
        <v>0</v>
      </c>
      <c r="E71" s="20">
        <v>5390030.4400000004</v>
      </c>
      <c r="F71" s="83">
        <f t="shared" si="4"/>
        <v>103.03608346849782</v>
      </c>
      <c r="G71" s="119">
        <f t="shared" si="5"/>
        <v>0</v>
      </c>
    </row>
    <row r="72" spans="1:7" ht="12.75" x14ac:dyDescent="0.15">
      <c r="A72" s="118" t="s">
        <v>703</v>
      </c>
      <c r="B72" s="20">
        <v>2869326.8</v>
      </c>
      <c r="C72" s="20">
        <v>0</v>
      </c>
      <c r="D72" s="20">
        <v>0</v>
      </c>
      <c r="E72" s="20">
        <v>2164687.31</v>
      </c>
      <c r="F72" s="83">
        <f t="shared" si="4"/>
        <v>75.44234103971705</v>
      </c>
      <c r="G72" s="119">
        <f t="shared" si="5"/>
        <v>0</v>
      </c>
    </row>
    <row r="73" spans="1:7" ht="12.75" x14ac:dyDescent="0.15">
      <c r="A73" s="116" t="s">
        <v>681</v>
      </c>
      <c r="B73" s="19">
        <v>995.42</v>
      </c>
      <c r="C73" s="19">
        <v>5500</v>
      </c>
      <c r="D73" s="19">
        <v>6821.65</v>
      </c>
      <c r="E73" s="19">
        <v>0</v>
      </c>
      <c r="F73" s="84">
        <f t="shared" si="4"/>
        <v>0</v>
      </c>
      <c r="G73" s="117">
        <f t="shared" si="5"/>
        <v>0</v>
      </c>
    </row>
    <row r="74" spans="1:7" ht="12.75" x14ac:dyDescent="0.15">
      <c r="A74" s="118" t="s">
        <v>675</v>
      </c>
      <c r="B74" s="20">
        <v>995.42</v>
      </c>
      <c r="C74" s="20">
        <v>0</v>
      </c>
      <c r="D74" s="20">
        <v>0</v>
      </c>
      <c r="E74" s="20">
        <v>0</v>
      </c>
      <c r="F74" s="83">
        <f t="shared" si="4"/>
        <v>0</v>
      </c>
      <c r="G74" s="119">
        <f t="shared" si="5"/>
        <v>0</v>
      </c>
    </row>
    <row r="75" spans="1:7" ht="12.75" x14ac:dyDescent="0.15">
      <c r="A75" s="116" t="s">
        <v>732</v>
      </c>
      <c r="B75" s="19">
        <v>31327.77</v>
      </c>
      <c r="C75" s="19">
        <v>50000</v>
      </c>
      <c r="D75" s="19">
        <v>388672.4</v>
      </c>
      <c r="E75" s="19">
        <v>388672.4</v>
      </c>
      <c r="F75" s="84">
        <f t="shared" si="4"/>
        <v>1240.6641136601809</v>
      </c>
      <c r="G75" s="117">
        <f t="shared" si="5"/>
        <v>100</v>
      </c>
    </row>
    <row r="76" spans="1:7" ht="12.75" x14ac:dyDescent="0.15">
      <c r="A76" s="116" t="s">
        <v>733</v>
      </c>
      <c r="B76" s="19">
        <v>31327.77</v>
      </c>
      <c r="C76" s="19">
        <v>50000</v>
      </c>
      <c r="D76" s="19">
        <v>388672.4</v>
      </c>
      <c r="E76" s="19">
        <v>388672.4</v>
      </c>
      <c r="F76" s="84">
        <f t="shared" si="4"/>
        <v>1240.6641136601809</v>
      </c>
      <c r="G76" s="117">
        <f t="shared" si="5"/>
        <v>100</v>
      </c>
    </row>
    <row r="77" spans="1:7" ht="12.75" x14ac:dyDescent="0.15">
      <c r="A77" s="114" t="s">
        <v>15</v>
      </c>
      <c r="B77" s="17">
        <f>1645762.82+B81</f>
        <v>1810140.8</v>
      </c>
      <c r="C77" s="17">
        <v>1645762</v>
      </c>
      <c r="D77" s="17">
        <v>1693092.89</v>
      </c>
      <c r="E77" s="17">
        <f>1645763+E81</f>
        <v>1693093.89</v>
      </c>
      <c r="F77" s="85">
        <f t="shared" si="4"/>
        <v>93.533822893777099</v>
      </c>
      <c r="G77" s="115">
        <f t="shared" si="5"/>
        <v>100.00005906350478</v>
      </c>
    </row>
    <row r="78" spans="1:7" ht="12.75" x14ac:dyDescent="0.15">
      <c r="A78" s="116" t="s">
        <v>729</v>
      </c>
      <c r="B78" s="19">
        <v>1645762.82</v>
      </c>
      <c r="C78" s="19">
        <v>1645762</v>
      </c>
      <c r="D78" s="19">
        <v>1645762</v>
      </c>
      <c r="E78" s="19">
        <v>1645763</v>
      </c>
      <c r="F78" s="84">
        <f t="shared" si="4"/>
        <v>100.00001093717745</v>
      </c>
      <c r="G78" s="117">
        <f t="shared" si="5"/>
        <v>100.00006076212722</v>
      </c>
    </row>
    <row r="79" spans="1:7" ht="12.75" x14ac:dyDescent="0.15">
      <c r="A79" s="116" t="s">
        <v>714</v>
      </c>
      <c r="B79" s="19">
        <v>1645762.82</v>
      </c>
      <c r="C79" s="19">
        <v>1645762</v>
      </c>
      <c r="D79" s="19">
        <v>1645762</v>
      </c>
      <c r="E79" s="19">
        <v>1645763</v>
      </c>
      <c r="F79" s="84">
        <f t="shared" si="4"/>
        <v>100.00001093717745</v>
      </c>
      <c r="G79" s="117">
        <f t="shared" si="5"/>
        <v>100.00006076212722</v>
      </c>
    </row>
    <row r="80" spans="1:7" ht="12.75" x14ac:dyDescent="0.15">
      <c r="A80" s="118" t="s">
        <v>709</v>
      </c>
      <c r="B80" s="20">
        <v>1645762.82</v>
      </c>
      <c r="C80" s="20">
        <v>0</v>
      </c>
      <c r="D80" s="20">
        <v>0</v>
      </c>
      <c r="E80" s="20">
        <v>1645763</v>
      </c>
      <c r="F80" s="83">
        <f t="shared" si="4"/>
        <v>100.00001093717745</v>
      </c>
      <c r="G80" s="119">
        <f t="shared" si="5"/>
        <v>0</v>
      </c>
    </row>
    <row r="81" spans="1:7" ht="12.75" x14ac:dyDescent="0.15">
      <c r="A81" s="116" t="s">
        <v>732</v>
      </c>
      <c r="B81" s="19">
        <v>164377.98000000001</v>
      </c>
      <c r="C81" s="19">
        <v>0</v>
      </c>
      <c r="D81" s="19">
        <v>47330.89</v>
      </c>
      <c r="E81" s="19">
        <v>47330.89</v>
      </c>
      <c r="F81" s="84">
        <f t="shared" si="4"/>
        <v>28.793935781422793</v>
      </c>
      <c r="G81" s="117">
        <f t="shared" si="5"/>
        <v>100</v>
      </c>
    </row>
    <row r="82" spans="1:7" ht="12.75" x14ac:dyDescent="0.15">
      <c r="A82" s="116" t="s">
        <v>733</v>
      </c>
      <c r="B82" s="19">
        <v>164377.98000000001</v>
      </c>
      <c r="C82" s="19">
        <v>0</v>
      </c>
      <c r="D82" s="19">
        <v>47330.89</v>
      </c>
      <c r="E82" s="19">
        <v>47330.89</v>
      </c>
      <c r="F82" s="84">
        <f t="shared" si="4"/>
        <v>28.793935781422793</v>
      </c>
      <c r="G82" s="117">
        <f t="shared" si="5"/>
        <v>100</v>
      </c>
    </row>
    <row r="83" spans="1:7" ht="12.75" x14ac:dyDescent="0.15">
      <c r="A83" s="114" t="s">
        <v>348</v>
      </c>
      <c r="B83" s="17">
        <v>178201.98</v>
      </c>
      <c r="C83" s="17">
        <v>0</v>
      </c>
      <c r="D83" s="17">
        <v>0</v>
      </c>
      <c r="E83" s="17">
        <v>0</v>
      </c>
      <c r="F83" s="85">
        <v>0</v>
      </c>
      <c r="G83" s="115">
        <v>0</v>
      </c>
    </row>
    <row r="84" spans="1:7" ht="12.75" x14ac:dyDescent="0.15">
      <c r="A84" s="116" t="s">
        <v>732</v>
      </c>
      <c r="B84" s="19">
        <v>178201.98</v>
      </c>
      <c r="C84" s="19">
        <v>0</v>
      </c>
      <c r="D84" s="19">
        <v>0</v>
      </c>
      <c r="E84" s="19">
        <v>0</v>
      </c>
      <c r="F84" s="84">
        <v>0</v>
      </c>
      <c r="G84" s="117">
        <v>0</v>
      </c>
    </row>
    <row r="85" spans="1:7" ht="12.75" x14ac:dyDescent="0.15">
      <c r="A85" s="116" t="s">
        <v>733</v>
      </c>
      <c r="B85" s="19">
        <v>178201.98</v>
      </c>
      <c r="C85" s="19">
        <v>0</v>
      </c>
      <c r="D85" s="19">
        <v>0</v>
      </c>
      <c r="E85" s="19">
        <v>0</v>
      </c>
      <c r="F85" s="84">
        <v>0</v>
      </c>
      <c r="G85" s="117">
        <v>0</v>
      </c>
    </row>
    <row r="86" spans="1:7" ht="12.75" x14ac:dyDescent="0.15">
      <c r="A86" s="114" t="s">
        <v>348</v>
      </c>
      <c r="B86" s="17">
        <v>0</v>
      </c>
      <c r="C86" s="17">
        <v>3150000</v>
      </c>
      <c r="D86" s="17">
        <v>0</v>
      </c>
      <c r="E86" s="17">
        <v>0</v>
      </c>
      <c r="F86" s="85">
        <f t="shared" ref="F86:F149" si="6">IFERROR(E86/B86*100,0)</f>
        <v>0</v>
      </c>
      <c r="G86" s="115">
        <f t="shared" ref="G86:G149" si="7">IFERROR(E86/D86*100,0)</f>
        <v>0</v>
      </c>
    </row>
    <row r="87" spans="1:7" ht="12.75" x14ac:dyDescent="0.15">
      <c r="A87" s="116" t="s">
        <v>729</v>
      </c>
      <c r="B87" s="19">
        <v>0</v>
      </c>
      <c r="C87" s="19">
        <v>3150000</v>
      </c>
      <c r="D87" s="19">
        <v>0</v>
      </c>
      <c r="E87" s="19">
        <v>0</v>
      </c>
      <c r="F87" s="84">
        <f t="shared" si="6"/>
        <v>0</v>
      </c>
      <c r="G87" s="117">
        <f t="shared" si="7"/>
        <v>0</v>
      </c>
    </row>
    <row r="88" spans="1:7" ht="12.75" x14ac:dyDescent="0.15">
      <c r="A88" s="116" t="s">
        <v>714</v>
      </c>
      <c r="B88" s="19">
        <v>0</v>
      </c>
      <c r="C88" s="19">
        <v>3150000</v>
      </c>
      <c r="D88" s="19">
        <v>0</v>
      </c>
      <c r="E88" s="19">
        <v>0</v>
      </c>
      <c r="F88" s="84">
        <f t="shared" si="6"/>
        <v>0</v>
      </c>
      <c r="G88" s="117">
        <f t="shared" si="7"/>
        <v>0</v>
      </c>
    </row>
    <row r="89" spans="1:7" ht="12.75" x14ac:dyDescent="0.15">
      <c r="A89" s="114" t="s">
        <v>63</v>
      </c>
      <c r="B89" s="17">
        <v>0</v>
      </c>
      <c r="C89" s="17">
        <v>0</v>
      </c>
      <c r="D89" s="17">
        <v>312</v>
      </c>
      <c r="E89" s="17">
        <v>312</v>
      </c>
      <c r="F89" s="85">
        <f t="shared" si="6"/>
        <v>0</v>
      </c>
      <c r="G89" s="115">
        <f t="shared" si="7"/>
        <v>100</v>
      </c>
    </row>
    <row r="90" spans="1:7" ht="12.75" x14ac:dyDescent="0.15">
      <c r="A90" s="116" t="s">
        <v>729</v>
      </c>
      <c r="B90" s="19">
        <v>0</v>
      </c>
      <c r="C90" s="19">
        <v>0</v>
      </c>
      <c r="D90" s="19">
        <v>312</v>
      </c>
      <c r="E90" s="19">
        <v>312</v>
      </c>
      <c r="F90" s="84">
        <f t="shared" si="6"/>
        <v>0</v>
      </c>
      <c r="G90" s="117">
        <f t="shared" si="7"/>
        <v>100</v>
      </c>
    </row>
    <row r="91" spans="1:7" ht="12.75" x14ac:dyDescent="0.15">
      <c r="A91" s="116" t="s">
        <v>674</v>
      </c>
      <c r="B91" s="19">
        <v>0</v>
      </c>
      <c r="C91" s="19">
        <v>0</v>
      </c>
      <c r="D91" s="19">
        <v>312</v>
      </c>
      <c r="E91" s="19">
        <v>312</v>
      </c>
      <c r="F91" s="84">
        <f t="shared" si="6"/>
        <v>0</v>
      </c>
      <c r="G91" s="117">
        <f t="shared" si="7"/>
        <v>100</v>
      </c>
    </row>
    <row r="92" spans="1:7" ht="12.75" x14ac:dyDescent="0.15">
      <c r="A92" s="118" t="s">
        <v>668</v>
      </c>
      <c r="B92" s="20">
        <v>0</v>
      </c>
      <c r="C92" s="20">
        <v>0</v>
      </c>
      <c r="D92" s="20">
        <v>0</v>
      </c>
      <c r="E92" s="20">
        <v>312</v>
      </c>
      <c r="F92" s="83">
        <f t="shared" si="6"/>
        <v>0</v>
      </c>
      <c r="G92" s="119">
        <f t="shared" si="7"/>
        <v>0</v>
      </c>
    </row>
    <row r="93" spans="1:7" ht="12.75" x14ac:dyDescent="0.15">
      <c r="A93" s="114" t="s">
        <v>65</v>
      </c>
      <c r="B93" s="17">
        <f>7811.25+B101</f>
        <v>26707.59</v>
      </c>
      <c r="C93" s="17">
        <v>26000</v>
      </c>
      <c r="D93" s="17">
        <v>5084.22</v>
      </c>
      <c r="E93" s="17">
        <f>2811+E101</f>
        <v>5157.1399999999994</v>
      </c>
      <c r="F93" s="85">
        <f t="shared" si="6"/>
        <v>19.309641940736693</v>
      </c>
      <c r="G93" s="115">
        <f t="shared" si="7"/>
        <v>101.43424163391825</v>
      </c>
    </row>
    <row r="94" spans="1:7" ht="12.75" x14ac:dyDescent="0.15">
      <c r="A94" s="116" t="s">
        <v>729</v>
      </c>
      <c r="B94" s="19">
        <v>0</v>
      </c>
      <c r="C94" s="19">
        <v>0</v>
      </c>
      <c r="D94" s="19">
        <v>2023.49</v>
      </c>
      <c r="E94" s="19">
        <v>2023.49</v>
      </c>
      <c r="F94" s="84">
        <f t="shared" si="6"/>
        <v>0</v>
      </c>
      <c r="G94" s="117">
        <f t="shared" si="7"/>
        <v>100</v>
      </c>
    </row>
    <row r="95" spans="1:7" ht="12.75" x14ac:dyDescent="0.15">
      <c r="A95" s="116" t="s">
        <v>681</v>
      </c>
      <c r="B95" s="19">
        <v>0</v>
      </c>
      <c r="C95" s="19">
        <v>0</v>
      </c>
      <c r="D95" s="19">
        <v>2023.49</v>
      </c>
      <c r="E95" s="19">
        <v>2023.49</v>
      </c>
      <c r="F95" s="84">
        <f t="shared" si="6"/>
        <v>0</v>
      </c>
      <c r="G95" s="117">
        <f t="shared" si="7"/>
        <v>100</v>
      </c>
    </row>
    <row r="96" spans="1:7" ht="12.75" x14ac:dyDescent="0.15">
      <c r="A96" s="118" t="s">
        <v>675</v>
      </c>
      <c r="B96" s="20">
        <v>0</v>
      </c>
      <c r="C96" s="20">
        <v>0</v>
      </c>
      <c r="D96" s="20">
        <v>0</v>
      </c>
      <c r="E96" s="20">
        <v>2023.49</v>
      </c>
      <c r="F96" s="83">
        <f t="shared" si="6"/>
        <v>0</v>
      </c>
      <c r="G96" s="119">
        <f t="shared" si="7"/>
        <v>0</v>
      </c>
    </row>
    <row r="97" spans="1:7" ht="12.75" x14ac:dyDescent="0.15">
      <c r="A97" s="116" t="s">
        <v>661</v>
      </c>
      <c r="B97" s="19">
        <v>7811.25</v>
      </c>
      <c r="C97" s="19">
        <v>26000</v>
      </c>
      <c r="D97" s="19">
        <v>714.59</v>
      </c>
      <c r="E97" s="19">
        <v>787.51</v>
      </c>
      <c r="F97" s="84">
        <f t="shared" si="6"/>
        <v>10.081741078572572</v>
      </c>
      <c r="G97" s="117">
        <f t="shared" si="7"/>
        <v>110.20445290306328</v>
      </c>
    </row>
    <row r="98" spans="1:7" ht="12.75" x14ac:dyDescent="0.15">
      <c r="A98" s="116" t="s">
        <v>660</v>
      </c>
      <c r="B98" s="19">
        <v>7811.25</v>
      </c>
      <c r="C98" s="19">
        <v>13000</v>
      </c>
      <c r="D98" s="19">
        <v>714.59</v>
      </c>
      <c r="E98" s="19">
        <v>787.51</v>
      </c>
      <c r="F98" s="84">
        <f t="shared" si="6"/>
        <v>10.081741078572572</v>
      </c>
      <c r="G98" s="117">
        <f t="shared" si="7"/>
        <v>110.20445290306328</v>
      </c>
    </row>
    <row r="99" spans="1:7" ht="12.75" x14ac:dyDescent="0.15">
      <c r="A99" s="118" t="s">
        <v>658</v>
      </c>
      <c r="B99" s="20">
        <v>7811.25</v>
      </c>
      <c r="C99" s="20">
        <v>0</v>
      </c>
      <c r="D99" s="20">
        <v>0</v>
      </c>
      <c r="E99" s="20">
        <v>787.51</v>
      </c>
      <c r="F99" s="83">
        <f t="shared" si="6"/>
        <v>10.081741078572572</v>
      </c>
      <c r="G99" s="119">
        <f t="shared" si="7"/>
        <v>0</v>
      </c>
    </row>
    <row r="100" spans="1:7" ht="12.75" x14ac:dyDescent="0.15">
      <c r="A100" s="116" t="s">
        <v>657</v>
      </c>
      <c r="B100" s="19">
        <v>0</v>
      </c>
      <c r="C100" s="19">
        <v>13000</v>
      </c>
      <c r="D100" s="19">
        <v>0</v>
      </c>
      <c r="E100" s="19">
        <v>0</v>
      </c>
      <c r="F100" s="84">
        <f t="shared" si="6"/>
        <v>0</v>
      </c>
      <c r="G100" s="117">
        <f t="shared" si="7"/>
        <v>0</v>
      </c>
    </row>
    <row r="101" spans="1:7" ht="12.75" x14ac:dyDescent="0.15">
      <c r="A101" s="116" t="s">
        <v>732</v>
      </c>
      <c r="B101" s="19">
        <v>18896.34</v>
      </c>
      <c r="C101" s="19">
        <v>0</v>
      </c>
      <c r="D101" s="19">
        <v>2346.14</v>
      </c>
      <c r="E101" s="19">
        <v>2346.14</v>
      </c>
      <c r="F101" s="84">
        <f t="shared" si="6"/>
        <v>12.415843491385104</v>
      </c>
      <c r="G101" s="117">
        <f t="shared" si="7"/>
        <v>100</v>
      </c>
    </row>
    <row r="102" spans="1:7" ht="12.75" x14ac:dyDescent="0.15">
      <c r="A102" s="116" t="s">
        <v>733</v>
      </c>
      <c r="B102" s="19">
        <v>18896.34</v>
      </c>
      <c r="C102" s="19">
        <v>0</v>
      </c>
      <c r="D102" s="19">
        <v>2346.14</v>
      </c>
      <c r="E102" s="19">
        <v>2346.14</v>
      </c>
      <c r="F102" s="84">
        <f t="shared" si="6"/>
        <v>12.415843491385104</v>
      </c>
      <c r="G102" s="117">
        <f t="shared" si="7"/>
        <v>100</v>
      </c>
    </row>
    <row r="103" spans="1:7" ht="12.75" x14ac:dyDescent="0.15">
      <c r="A103" s="114" t="s">
        <v>128</v>
      </c>
      <c r="B103" s="17">
        <v>1329.53</v>
      </c>
      <c r="C103" s="17">
        <v>1330</v>
      </c>
      <c r="D103" s="17">
        <v>1330</v>
      </c>
      <c r="E103" s="17">
        <v>1246.54</v>
      </c>
      <c r="F103" s="85">
        <f t="shared" si="6"/>
        <v>93.7579445367912</v>
      </c>
      <c r="G103" s="115">
        <f t="shared" si="7"/>
        <v>93.724812030075185</v>
      </c>
    </row>
    <row r="104" spans="1:7" ht="12.75" x14ac:dyDescent="0.15">
      <c r="A104" s="116" t="s">
        <v>729</v>
      </c>
      <c r="B104" s="19">
        <v>1329.53</v>
      </c>
      <c r="C104" s="19">
        <v>1330</v>
      </c>
      <c r="D104" s="19">
        <v>1330</v>
      </c>
      <c r="E104" s="19">
        <v>1246.54</v>
      </c>
      <c r="F104" s="84">
        <f t="shared" si="6"/>
        <v>93.7579445367912</v>
      </c>
      <c r="G104" s="117">
        <f t="shared" si="7"/>
        <v>93.724812030075185</v>
      </c>
    </row>
    <row r="105" spans="1:7" ht="12.75" x14ac:dyDescent="0.15">
      <c r="A105" s="116" t="s">
        <v>714</v>
      </c>
      <c r="B105" s="19">
        <v>1329.53</v>
      </c>
      <c r="C105" s="19">
        <v>1330</v>
      </c>
      <c r="D105" s="19">
        <v>1330</v>
      </c>
      <c r="E105" s="19">
        <v>1246.54</v>
      </c>
      <c r="F105" s="84">
        <f t="shared" si="6"/>
        <v>93.7579445367912</v>
      </c>
      <c r="G105" s="117">
        <f t="shared" si="7"/>
        <v>93.724812030075185</v>
      </c>
    </row>
    <row r="106" spans="1:7" ht="12.75" x14ac:dyDescent="0.15">
      <c r="A106" s="118" t="s">
        <v>701</v>
      </c>
      <c r="B106" s="20">
        <v>1329.53</v>
      </c>
      <c r="C106" s="20">
        <v>0</v>
      </c>
      <c r="D106" s="20">
        <v>0</v>
      </c>
      <c r="E106" s="20">
        <v>1246.54</v>
      </c>
      <c r="F106" s="83">
        <f t="shared" si="6"/>
        <v>93.7579445367912</v>
      </c>
      <c r="G106" s="119">
        <f t="shared" si="7"/>
        <v>0</v>
      </c>
    </row>
    <row r="107" spans="1:7" ht="12.75" x14ac:dyDescent="0.15">
      <c r="A107" s="114" t="s">
        <v>86</v>
      </c>
      <c r="B107" s="17">
        <f>1488852.05+B115</f>
        <v>1406085.84</v>
      </c>
      <c r="C107" s="17">
        <v>1727602</v>
      </c>
      <c r="D107" s="17">
        <v>1633749.7</v>
      </c>
      <c r="E107" s="17">
        <f>2612129.64+E115</f>
        <v>1533406.82</v>
      </c>
      <c r="F107" s="85">
        <f t="shared" si="6"/>
        <v>109.05499339926502</v>
      </c>
      <c r="G107" s="115">
        <f t="shared" si="7"/>
        <v>93.858124044338012</v>
      </c>
    </row>
    <row r="108" spans="1:7" ht="12.75" x14ac:dyDescent="0.15">
      <c r="A108" s="116" t="s">
        <v>729</v>
      </c>
      <c r="B108" s="19">
        <v>1488852.05</v>
      </c>
      <c r="C108" s="19">
        <v>1727602</v>
      </c>
      <c r="D108" s="19">
        <v>2712472.52</v>
      </c>
      <c r="E108" s="19">
        <v>2612129.64</v>
      </c>
      <c r="F108" s="84">
        <f t="shared" si="6"/>
        <v>175.44588396140503</v>
      </c>
      <c r="G108" s="117">
        <f t="shared" si="7"/>
        <v>96.300685840680885</v>
      </c>
    </row>
    <row r="109" spans="1:7" ht="12.75" x14ac:dyDescent="0.15">
      <c r="A109" s="116" t="s">
        <v>714</v>
      </c>
      <c r="B109" s="19">
        <v>1464844.61</v>
      </c>
      <c r="C109" s="19">
        <v>1699002</v>
      </c>
      <c r="D109" s="19">
        <v>2687664.9</v>
      </c>
      <c r="E109" s="19">
        <v>2584574.42</v>
      </c>
      <c r="F109" s="84">
        <f t="shared" si="6"/>
        <v>176.44017681848177</v>
      </c>
      <c r="G109" s="117">
        <f t="shared" si="7"/>
        <v>96.164310513561418</v>
      </c>
    </row>
    <row r="110" spans="1:7" ht="12.75" x14ac:dyDescent="0.15">
      <c r="A110" s="118" t="s">
        <v>712</v>
      </c>
      <c r="B110" s="20">
        <v>68190.37</v>
      </c>
      <c r="C110" s="20">
        <v>0</v>
      </c>
      <c r="D110" s="20">
        <v>0</v>
      </c>
      <c r="E110" s="20">
        <v>109030.93</v>
      </c>
      <c r="F110" s="83">
        <f t="shared" si="6"/>
        <v>159.89197594909663</v>
      </c>
      <c r="G110" s="119">
        <f t="shared" si="7"/>
        <v>0</v>
      </c>
    </row>
    <row r="111" spans="1:7" ht="12.75" x14ac:dyDescent="0.15">
      <c r="A111" s="118" t="s">
        <v>698</v>
      </c>
      <c r="B111" s="20">
        <v>634937.61</v>
      </c>
      <c r="C111" s="20">
        <v>0</v>
      </c>
      <c r="D111" s="20">
        <v>0</v>
      </c>
      <c r="E111" s="20">
        <v>756642.8</v>
      </c>
      <c r="F111" s="83">
        <f t="shared" si="6"/>
        <v>119.16805495267482</v>
      </c>
      <c r="G111" s="119">
        <f t="shared" si="7"/>
        <v>0</v>
      </c>
    </row>
    <row r="112" spans="1:7" ht="12.75" x14ac:dyDescent="0.15">
      <c r="A112" s="118" t="s">
        <v>697</v>
      </c>
      <c r="B112" s="20">
        <v>761716.63</v>
      </c>
      <c r="C112" s="20">
        <v>0</v>
      </c>
      <c r="D112" s="20">
        <v>0</v>
      </c>
      <c r="E112" s="20">
        <v>1718900.69</v>
      </c>
      <c r="F112" s="83">
        <f t="shared" si="6"/>
        <v>225.66143658961471</v>
      </c>
      <c r="G112" s="119">
        <f t="shared" si="7"/>
        <v>0</v>
      </c>
    </row>
    <row r="113" spans="1:7" ht="12.75" x14ac:dyDescent="0.15">
      <c r="A113" s="116" t="s">
        <v>681</v>
      </c>
      <c r="B113" s="19">
        <v>24007.439999999999</v>
      </c>
      <c r="C113" s="19">
        <v>28600</v>
      </c>
      <c r="D113" s="19">
        <v>24807.62</v>
      </c>
      <c r="E113" s="19">
        <v>27555.22</v>
      </c>
      <c r="F113" s="84">
        <f t="shared" si="6"/>
        <v>114.77783553764999</v>
      </c>
      <c r="G113" s="117">
        <f t="shared" si="7"/>
        <v>111.07562918167886</v>
      </c>
    </row>
    <row r="114" spans="1:7" ht="12.75" x14ac:dyDescent="0.15">
      <c r="A114" s="118" t="s">
        <v>675</v>
      </c>
      <c r="B114" s="20">
        <v>24007.439999999999</v>
      </c>
      <c r="C114" s="20">
        <v>0</v>
      </c>
      <c r="D114" s="20">
        <v>0</v>
      </c>
      <c r="E114" s="20">
        <v>27555.22</v>
      </c>
      <c r="F114" s="83">
        <f t="shared" si="6"/>
        <v>114.77783553764999</v>
      </c>
      <c r="G114" s="119">
        <f t="shared" si="7"/>
        <v>0</v>
      </c>
    </row>
    <row r="115" spans="1:7" ht="12.75" x14ac:dyDescent="0.15">
      <c r="A115" s="116" t="s">
        <v>732</v>
      </c>
      <c r="B115" s="19">
        <v>-82766.210000000006</v>
      </c>
      <c r="C115" s="19">
        <v>0</v>
      </c>
      <c r="D115" s="19">
        <v>-1078722.82</v>
      </c>
      <c r="E115" s="19">
        <v>-1078722.82</v>
      </c>
      <c r="F115" s="84">
        <f t="shared" si="6"/>
        <v>1303.3372193797443</v>
      </c>
      <c r="G115" s="117">
        <f t="shared" si="7"/>
        <v>100</v>
      </c>
    </row>
    <row r="116" spans="1:7" ht="12.75" x14ac:dyDescent="0.15">
      <c r="A116" s="116" t="s">
        <v>733</v>
      </c>
      <c r="B116" s="19">
        <v>-82766.210000000006</v>
      </c>
      <c r="C116" s="19">
        <v>0</v>
      </c>
      <c r="D116" s="19">
        <v>-1078722.82</v>
      </c>
      <c r="E116" s="19">
        <v>-1078722.82</v>
      </c>
      <c r="F116" s="84">
        <f t="shared" si="6"/>
        <v>1303.3372193797443</v>
      </c>
      <c r="G116" s="117">
        <f t="shared" si="7"/>
        <v>100</v>
      </c>
    </row>
    <row r="117" spans="1:7" ht="12.75" x14ac:dyDescent="0.15">
      <c r="A117" s="114" t="s">
        <v>182</v>
      </c>
      <c r="B117" s="17">
        <v>0</v>
      </c>
      <c r="C117" s="17">
        <v>0</v>
      </c>
      <c r="D117" s="17">
        <v>5244232.78</v>
      </c>
      <c r="E117" s="17">
        <f>5069029.06+E121</f>
        <v>5055690.42</v>
      </c>
      <c r="F117" s="85">
        <f t="shared" si="6"/>
        <v>0</v>
      </c>
      <c r="G117" s="115">
        <f t="shared" si="7"/>
        <v>96.404767524449966</v>
      </c>
    </row>
    <row r="118" spans="1:7" ht="12.75" x14ac:dyDescent="0.15">
      <c r="A118" s="116" t="s">
        <v>729</v>
      </c>
      <c r="B118" s="19">
        <v>0</v>
      </c>
      <c r="C118" s="19">
        <v>0</v>
      </c>
      <c r="D118" s="19">
        <v>5257571.42</v>
      </c>
      <c r="E118" s="19">
        <v>5069029.0599999996</v>
      </c>
      <c r="F118" s="84">
        <f t="shared" si="6"/>
        <v>0</v>
      </c>
      <c r="G118" s="117">
        <f t="shared" si="7"/>
        <v>96.413888753222096</v>
      </c>
    </row>
    <row r="119" spans="1:7" ht="12.75" x14ac:dyDescent="0.15">
      <c r="A119" s="116" t="s">
        <v>714</v>
      </c>
      <c r="B119" s="19">
        <v>0</v>
      </c>
      <c r="C119" s="19">
        <v>0</v>
      </c>
      <c r="D119" s="19">
        <v>5257571.42</v>
      </c>
      <c r="E119" s="19">
        <v>5069029.0599999996</v>
      </c>
      <c r="F119" s="84">
        <f t="shared" si="6"/>
        <v>0</v>
      </c>
      <c r="G119" s="117">
        <f t="shared" si="7"/>
        <v>96.413888753222096</v>
      </c>
    </row>
    <row r="120" spans="1:7" ht="12.75" x14ac:dyDescent="0.15">
      <c r="A120" s="118" t="s">
        <v>698</v>
      </c>
      <c r="B120" s="20">
        <v>0</v>
      </c>
      <c r="C120" s="20">
        <v>0</v>
      </c>
      <c r="D120" s="20">
        <v>0</v>
      </c>
      <c r="E120" s="20">
        <v>5069029.0599999996</v>
      </c>
      <c r="F120" s="83">
        <f t="shared" si="6"/>
        <v>0</v>
      </c>
      <c r="G120" s="119">
        <f t="shared" si="7"/>
        <v>0</v>
      </c>
    </row>
    <row r="121" spans="1:7" ht="12.75" x14ac:dyDescent="0.15">
      <c r="A121" s="116" t="s">
        <v>732</v>
      </c>
      <c r="B121" s="19">
        <v>0</v>
      </c>
      <c r="C121" s="19">
        <v>0</v>
      </c>
      <c r="D121" s="19">
        <v>-13338.64</v>
      </c>
      <c r="E121" s="19">
        <v>-13338.64</v>
      </c>
      <c r="F121" s="84">
        <f t="shared" si="6"/>
        <v>0</v>
      </c>
      <c r="G121" s="117">
        <f t="shared" si="7"/>
        <v>100</v>
      </c>
    </row>
    <row r="122" spans="1:7" ht="12.75" x14ac:dyDescent="0.15">
      <c r="A122" s="116" t="s">
        <v>733</v>
      </c>
      <c r="B122" s="19">
        <v>0</v>
      </c>
      <c r="C122" s="19">
        <v>0</v>
      </c>
      <c r="D122" s="19">
        <v>-13338.64</v>
      </c>
      <c r="E122" s="19">
        <v>-13338.64</v>
      </c>
      <c r="F122" s="84">
        <f t="shared" si="6"/>
        <v>0</v>
      </c>
      <c r="G122" s="117">
        <f t="shared" si="7"/>
        <v>100</v>
      </c>
    </row>
    <row r="123" spans="1:7" ht="12.75" x14ac:dyDescent="0.15">
      <c r="A123" s="114" t="s">
        <v>179</v>
      </c>
      <c r="B123" s="17">
        <v>0</v>
      </c>
      <c r="C123" s="17">
        <v>0</v>
      </c>
      <c r="D123" s="17">
        <v>700000</v>
      </c>
      <c r="E123" s="17">
        <v>361868.18</v>
      </c>
      <c r="F123" s="85">
        <f t="shared" si="6"/>
        <v>0</v>
      </c>
      <c r="G123" s="115">
        <f t="shared" si="7"/>
        <v>51.695454285714284</v>
      </c>
    </row>
    <row r="124" spans="1:7" ht="12.75" x14ac:dyDescent="0.15">
      <c r="A124" s="116" t="s">
        <v>729</v>
      </c>
      <c r="B124" s="19">
        <v>0</v>
      </c>
      <c r="C124" s="19">
        <v>0</v>
      </c>
      <c r="D124" s="19">
        <v>700000</v>
      </c>
      <c r="E124" s="19">
        <v>361868.18</v>
      </c>
      <c r="F124" s="84">
        <f t="shared" si="6"/>
        <v>0</v>
      </c>
      <c r="G124" s="117">
        <f t="shared" si="7"/>
        <v>51.695454285714284</v>
      </c>
    </row>
    <row r="125" spans="1:7" ht="12.75" x14ac:dyDescent="0.15">
      <c r="A125" s="116" t="s">
        <v>714</v>
      </c>
      <c r="B125" s="19">
        <v>0</v>
      </c>
      <c r="C125" s="19">
        <v>0</v>
      </c>
      <c r="D125" s="19">
        <v>700000</v>
      </c>
      <c r="E125" s="19">
        <v>361868.18</v>
      </c>
      <c r="F125" s="84">
        <f t="shared" si="6"/>
        <v>0</v>
      </c>
      <c r="G125" s="117">
        <f t="shared" si="7"/>
        <v>51.695454285714284</v>
      </c>
    </row>
    <row r="126" spans="1:7" ht="12.75" x14ac:dyDescent="0.15">
      <c r="A126" s="118" t="s">
        <v>698</v>
      </c>
      <c r="B126" s="20">
        <v>0</v>
      </c>
      <c r="C126" s="20">
        <v>0</v>
      </c>
      <c r="D126" s="20">
        <v>0</v>
      </c>
      <c r="E126" s="20">
        <v>361868.18</v>
      </c>
      <c r="F126" s="83">
        <f t="shared" si="6"/>
        <v>0</v>
      </c>
      <c r="G126" s="119">
        <f t="shared" si="7"/>
        <v>0</v>
      </c>
    </row>
    <row r="127" spans="1:7" ht="12.75" x14ac:dyDescent="0.15">
      <c r="A127" s="114" t="s">
        <v>127</v>
      </c>
      <c r="B127" s="17">
        <v>802.22</v>
      </c>
      <c r="C127" s="17">
        <v>5357</v>
      </c>
      <c r="D127" s="17">
        <v>5357</v>
      </c>
      <c r="E127" s="17">
        <v>39.950000000000003</v>
      </c>
      <c r="F127" s="85">
        <f t="shared" si="6"/>
        <v>4.9799306923287876</v>
      </c>
      <c r="G127" s="115">
        <f t="shared" si="7"/>
        <v>0.74575322008586897</v>
      </c>
    </row>
    <row r="128" spans="1:7" ht="12.75" x14ac:dyDescent="0.15">
      <c r="A128" s="116" t="s">
        <v>729</v>
      </c>
      <c r="B128" s="19">
        <v>802.22</v>
      </c>
      <c r="C128" s="19">
        <v>5357</v>
      </c>
      <c r="D128" s="19">
        <v>5357</v>
      </c>
      <c r="E128" s="19">
        <v>39.950000000000003</v>
      </c>
      <c r="F128" s="84">
        <f t="shared" si="6"/>
        <v>4.9799306923287876</v>
      </c>
      <c r="G128" s="117">
        <f t="shared" si="7"/>
        <v>0.74575322008586897</v>
      </c>
    </row>
    <row r="129" spans="1:7" ht="12.75" x14ac:dyDescent="0.15">
      <c r="A129" s="116" t="s">
        <v>674</v>
      </c>
      <c r="B129" s="19">
        <v>802.22</v>
      </c>
      <c r="C129" s="19">
        <v>5357</v>
      </c>
      <c r="D129" s="19">
        <v>5357</v>
      </c>
      <c r="E129" s="19">
        <v>39.950000000000003</v>
      </c>
      <c r="F129" s="84">
        <f t="shared" si="6"/>
        <v>4.9799306923287876</v>
      </c>
      <c r="G129" s="117">
        <f t="shared" si="7"/>
        <v>0.74575322008586897</v>
      </c>
    </row>
    <row r="130" spans="1:7" ht="12.75" x14ac:dyDescent="0.15">
      <c r="A130" s="118" t="s">
        <v>669</v>
      </c>
      <c r="B130" s="20">
        <v>802.22</v>
      </c>
      <c r="C130" s="20">
        <v>0</v>
      </c>
      <c r="D130" s="20">
        <v>0</v>
      </c>
      <c r="E130" s="20">
        <v>39.950000000000003</v>
      </c>
      <c r="F130" s="83">
        <f t="shared" si="6"/>
        <v>4.9799306923287876</v>
      </c>
      <c r="G130" s="119">
        <f t="shared" si="7"/>
        <v>0</v>
      </c>
    </row>
    <row r="131" spans="1:7" ht="12.75" x14ac:dyDescent="0.15">
      <c r="A131" s="92" t="s">
        <v>765</v>
      </c>
      <c r="B131" s="14">
        <f>B132+B156+B1972+B1418</f>
        <v>109365919.35999998</v>
      </c>
      <c r="C131" s="14">
        <f>C132+C156+C1972+C1418</f>
        <v>140861009</v>
      </c>
      <c r="D131" s="14">
        <f>D132+D156+D1972+D1418</f>
        <v>155726395.59999999</v>
      </c>
      <c r="E131" s="14">
        <f>E132+E156+E1972+E1418</f>
        <v>115636381.22</v>
      </c>
      <c r="F131" s="91">
        <f t="shared" si="6"/>
        <v>105.73346971039446</v>
      </c>
      <c r="G131" s="113">
        <f t="shared" si="7"/>
        <v>74.256121304588902</v>
      </c>
    </row>
    <row r="132" spans="1:7" ht="12.75" x14ac:dyDescent="0.15">
      <c r="A132" s="120" t="s">
        <v>464</v>
      </c>
      <c r="B132" s="15">
        <f>349522.85+B133</f>
        <v>361748.91</v>
      </c>
      <c r="C132" s="15">
        <v>423897</v>
      </c>
      <c r="D132" s="15">
        <v>442126.29</v>
      </c>
      <c r="E132" s="15">
        <f>483394.11+E133</f>
        <v>489456.39999999997</v>
      </c>
      <c r="F132" s="89">
        <f t="shared" si="6"/>
        <v>135.30279883911746</v>
      </c>
      <c r="G132" s="121">
        <f t="shared" si="7"/>
        <v>110.70511097632307</v>
      </c>
    </row>
    <row r="133" spans="1:7" s="96" customFormat="1" ht="12.75" x14ac:dyDescent="0.2">
      <c r="A133" s="97" t="s">
        <v>764</v>
      </c>
      <c r="B133" s="90">
        <v>12226.06</v>
      </c>
      <c r="C133" s="90">
        <v>0</v>
      </c>
      <c r="D133" s="90">
        <v>6062.29</v>
      </c>
      <c r="E133" s="90">
        <v>6062.29</v>
      </c>
      <c r="F133" s="90">
        <f t="shared" si="6"/>
        <v>49.584984860208444</v>
      </c>
      <c r="G133" s="90">
        <f t="shared" si="7"/>
        <v>100</v>
      </c>
    </row>
    <row r="134" spans="1:7" ht="12.75" x14ac:dyDescent="0.15">
      <c r="A134" s="122" t="s">
        <v>470</v>
      </c>
      <c r="B134" s="16">
        <v>349522.85</v>
      </c>
      <c r="C134" s="16">
        <v>423897</v>
      </c>
      <c r="D134" s="16">
        <v>441126.29</v>
      </c>
      <c r="E134" s="16">
        <v>480553.61</v>
      </c>
      <c r="F134" s="86">
        <f t="shared" si="6"/>
        <v>137.48846749218256</v>
      </c>
      <c r="G134" s="123">
        <f t="shared" si="7"/>
        <v>108.93787581782985</v>
      </c>
    </row>
    <row r="135" spans="1:7" ht="12.75" x14ac:dyDescent="0.15">
      <c r="A135" s="114" t="s">
        <v>128</v>
      </c>
      <c r="B135" s="17">
        <v>20327.330000000002</v>
      </c>
      <c r="C135" s="17">
        <v>30373</v>
      </c>
      <c r="D135" s="17">
        <v>37640.839999999997</v>
      </c>
      <c r="E135" s="17">
        <v>80875.039999999994</v>
      </c>
      <c r="F135" s="85">
        <f t="shared" si="6"/>
        <v>397.8635659479134</v>
      </c>
      <c r="G135" s="115">
        <f t="shared" si="7"/>
        <v>214.85981715604646</v>
      </c>
    </row>
    <row r="136" spans="1:7" ht="12.75" x14ac:dyDescent="0.15">
      <c r="A136" s="116" t="s">
        <v>729</v>
      </c>
      <c r="B136" s="19">
        <v>20327.330000000002</v>
      </c>
      <c r="C136" s="19">
        <v>30373</v>
      </c>
      <c r="D136" s="19">
        <v>36163</v>
      </c>
      <c r="E136" s="19">
        <v>80875.039999999994</v>
      </c>
      <c r="F136" s="84">
        <f t="shared" si="6"/>
        <v>397.8635659479134</v>
      </c>
      <c r="G136" s="117">
        <f t="shared" si="7"/>
        <v>223.64029532948041</v>
      </c>
    </row>
    <row r="137" spans="1:7" ht="12.75" x14ac:dyDescent="0.15">
      <c r="A137" s="116" t="s">
        <v>714</v>
      </c>
      <c r="B137" s="19">
        <v>20327.330000000002</v>
      </c>
      <c r="C137" s="19">
        <v>30373</v>
      </c>
      <c r="D137" s="19">
        <v>36163</v>
      </c>
      <c r="E137" s="19">
        <v>80875.039999999994</v>
      </c>
      <c r="F137" s="84">
        <f t="shared" si="6"/>
        <v>397.8635659479134</v>
      </c>
      <c r="G137" s="117">
        <f t="shared" si="7"/>
        <v>223.64029532948041</v>
      </c>
    </row>
    <row r="138" spans="1:7" ht="12.75" x14ac:dyDescent="0.15">
      <c r="A138" s="118" t="s">
        <v>701</v>
      </c>
      <c r="B138" s="20">
        <v>20327.330000000002</v>
      </c>
      <c r="C138" s="20">
        <v>0</v>
      </c>
      <c r="D138" s="20">
        <v>0</v>
      </c>
      <c r="E138" s="20">
        <v>80875.039999999994</v>
      </c>
      <c r="F138" s="83">
        <f t="shared" si="6"/>
        <v>397.8635659479134</v>
      </c>
      <c r="G138" s="119">
        <f t="shared" si="7"/>
        <v>0</v>
      </c>
    </row>
    <row r="139" spans="1:7" ht="12.75" x14ac:dyDescent="0.15">
      <c r="A139" s="116" t="s">
        <v>732</v>
      </c>
      <c r="B139" s="19">
        <v>0</v>
      </c>
      <c r="C139" s="19">
        <v>0</v>
      </c>
      <c r="D139" s="19">
        <v>1477.84</v>
      </c>
      <c r="E139" s="19">
        <v>0</v>
      </c>
      <c r="F139" s="84">
        <f t="shared" si="6"/>
        <v>0</v>
      </c>
      <c r="G139" s="117">
        <f t="shared" si="7"/>
        <v>0</v>
      </c>
    </row>
    <row r="140" spans="1:7" ht="12.75" x14ac:dyDescent="0.15">
      <c r="A140" s="116" t="s">
        <v>733</v>
      </c>
      <c r="B140" s="19">
        <v>0</v>
      </c>
      <c r="C140" s="19">
        <v>0</v>
      </c>
      <c r="D140" s="19">
        <v>1477.84</v>
      </c>
      <c r="E140" s="19">
        <v>0</v>
      </c>
      <c r="F140" s="84">
        <f t="shared" si="6"/>
        <v>0</v>
      </c>
      <c r="G140" s="117">
        <f t="shared" si="7"/>
        <v>0</v>
      </c>
    </row>
    <row r="141" spans="1:7" ht="12.75" x14ac:dyDescent="0.15">
      <c r="A141" s="114" t="s">
        <v>210</v>
      </c>
      <c r="B141" s="17">
        <v>28115.040000000001</v>
      </c>
      <c r="C141" s="17">
        <v>35305</v>
      </c>
      <c r="D141" s="17">
        <v>34984.449999999997</v>
      </c>
      <c r="E141" s="17">
        <v>30400</v>
      </c>
      <c r="F141" s="85">
        <f t="shared" si="6"/>
        <v>108.12718032768227</v>
      </c>
      <c r="G141" s="115">
        <f t="shared" si="7"/>
        <v>86.895749397232208</v>
      </c>
    </row>
    <row r="142" spans="1:7" ht="12.75" x14ac:dyDescent="0.15">
      <c r="A142" s="116" t="s">
        <v>729</v>
      </c>
      <c r="B142" s="19">
        <v>28115.040000000001</v>
      </c>
      <c r="C142" s="19">
        <v>35305</v>
      </c>
      <c r="D142" s="19">
        <v>30400</v>
      </c>
      <c r="E142" s="19">
        <v>30400</v>
      </c>
      <c r="F142" s="84">
        <f t="shared" si="6"/>
        <v>108.12718032768227</v>
      </c>
      <c r="G142" s="117">
        <f t="shared" si="7"/>
        <v>100</v>
      </c>
    </row>
    <row r="143" spans="1:7" ht="12.75" x14ac:dyDescent="0.15">
      <c r="A143" s="116" t="s">
        <v>714</v>
      </c>
      <c r="B143" s="19">
        <v>28115.040000000001</v>
      </c>
      <c r="C143" s="19">
        <v>35305</v>
      </c>
      <c r="D143" s="19">
        <v>30400</v>
      </c>
      <c r="E143" s="19">
        <v>30400</v>
      </c>
      <c r="F143" s="84">
        <f t="shared" si="6"/>
        <v>108.12718032768227</v>
      </c>
      <c r="G143" s="117">
        <f t="shared" si="7"/>
        <v>100</v>
      </c>
    </row>
    <row r="144" spans="1:7" ht="12.75" x14ac:dyDescent="0.15">
      <c r="A144" s="118" t="s">
        <v>711</v>
      </c>
      <c r="B144" s="20">
        <v>28115.040000000001</v>
      </c>
      <c r="C144" s="20">
        <v>0</v>
      </c>
      <c r="D144" s="20">
        <v>0</v>
      </c>
      <c r="E144" s="20">
        <v>30400</v>
      </c>
      <c r="F144" s="83">
        <f t="shared" si="6"/>
        <v>108.12718032768227</v>
      </c>
      <c r="G144" s="119">
        <f t="shared" si="7"/>
        <v>0</v>
      </c>
    </row>
    <row r="145" spans="1:7" ht="12.75" x14ac:dyDescent="0.15">
      <c r="A145" s="116" t="s">
        <v>732</v>
      </c>
      <c r="B145" s="19">
        <v>0</v>
      </c>
      <c r="C145" s="19">
        <v>0</v>
      </c>
      <c r="D145" s="19">
        <v>4584.45</v>
      </c>
      <c r="E145" s="19">
        <v>0</v>
      </c>
      <c r="F145" s="84">
        <f t="shared" si="6"/>
        <v>0</v>
      </c>
      <c r="G145" s="117">
        <f t="shared" si="7"/>
        <v>0</v>
      </c>
    </row>
    <row r="146" spans="1:7" ht="12.75" x14ac:dyDescent="0.15">
      <c r="A146" s="116" t="s">
        <v>733</v>
      </c>
      <c r="B146" s="19">
        <v>0</v>
      </c>
      <c r="C146" s="19">
        <v>0</v>
      </c>
      <c r="D146" s="19">
        <v>4584.45</v>
      </c>
      <c r="E146" s="19">
        <v>0</v>
      </c>
      <c r="F146" s="84">
        <f t="shared" si="6"/>
        <v>0</v>
      </c>
      <c r="G146" s="117">
        <f t="shared" si="7"/>
        <v>0</v>
      </c>
    </row>
    <row r="147" spans="1:7" ht="12.75" x14ac:dyDescent="0.15">
      <c r="A147" s="114" t="s">
        <v>212</v>
      </c>
      <c r="B147" s="17">
        <v>301080.48</v>
      </c>
      <c r="C147" s="17">
        <v>358219</v>
      </c>
      <c r="D147" s="17">
        <v>368501</v>
      </c>
      <c r="E147" s="17">
        <v>369278.57</v>
      </c>
      <c r="F147" s="85">
        <f t="shared" si="6"/>
        <v>122.65111640581947</v>
      </c>
      <c r="G147" s="115">
        <f t="shared" si="7"/>
        <v>100.21100892534891</v>
      </c>
    </row>
    <row r="148" spans="1:7" ht="12.75" x14ac:dyDescent="0.15">
      <c r="A148" s="116" t="s">
        <v>729</v>
      </c>
      <c r="B148" s="19">
        <v>301080.48</v>
      </c>
      <c r="C148" s="19">
        <v>358219</v>
      </c>
      <c r="D148" s="19">
        <v>368501</v>
      </c>
      <c r="E148" s="19">
        <v>369278.57</v>
      </c>
      <c r="F148" s="84">
        <f t="shared" si="6"/>
        <v>122.65111640581947</v>
      </c>
      <c r="G148" s="117">
        <f t="shared" si="7"/>
        <v>100.21100892534891</v>
      </c>
    </row>
    <row r="149" spans="1:7" ht="12.75" x14ac:dyDescent="0.15">
      <c r="A149" s="116" t="s">
        <v>714</v>
      </c>
      <c r="B149" s="19">
        <v>301080.48</v>
      </c>
      <c r="C149" s="19">
        <v>358219</v>
      </c>
      <c r="D149" s="19">
        <v>368501</v>
      </c>
      <c r="E149" s="19">
        <v>369278.57</v>
      </c>
      <c r="F149" s="84">
        <f t="shared" si="6"/>
        <v>122.65111640581947</v>
      </c>
      <c r="G149" s="117">
        <f t="shared" si="7"/>
        <v>100.21100892534891</v>
      </c>
    </row>
    <row r="150" spans="1:7" ht="12.75" x14ac:dyDescent="0.15">
      <c r="A150" s="118" t="s">
        <v>698</v>
      </c>
      <c r="B150" s="20">
        <v>301080.48</v>
      </c>
      <c r="C150" s="20">
        <v>0</v>
      </c>
      <c r="D150" s="20">
        <v>0</v>
      </c>
      <c r="E150" s="20">
        <v>369278.57</v>
      </c>
      <c r="F150" s="83">
        <f t="shared" ref="F150:F213" si="8">IFERROR(E150/B150*100,0)</f>
        <v>122.65111640581947</v>
      </c>
      <c r="G150" s="119">
        <f t="shared" ref="G150:G213" si="9">IFERROR(E150/D150*100,0)</f>
        <v>0</v>
      </c>
    </row>
    <row r="151" spans="1:7" ht="12.75" x14ac:dyDescent="0.15">
      <c r="A151" s="122" t="s">
        <v>471</v>
      </c>
      <c r="B151" s="16">
        <v>0</v>
      </c>
      <c r="C151" s="16">
        <v>0</v>
      </c>
      <c r="D151" s="16">
        <v>1000</v>
      </c>
      <c r="E151" s="16">
        <v>2840.5</v>
      </c>
      <c r="F151" s="86">
        <f t="shared" si="8"/>
        <v>0</v>
      </c>
      <c r="G151" s="123">
        <f t="shared" si="9"/>
        <v>284.05</v>
      </c>
    </row>
    <row r="152" spans="1:7" ht="12.75" x14ac:dyDescent="0.15">
      <c r="A152" s="114" t="s">
        <v>44</v>
      </c>
      <c r="B152" s="17">
        <v>0</v>
      </c>
      <c r="C152" s="17">
        <v>0</v>
      </c>
      <c r="D152" s="17">
        <v>1000</v>
      </c>
      <c r="E152" s="17">
        <v>2840.5</v>
      </c>
      <c r="F152" s="85">
        <f t="shared" si="8"/>
        <v>0</v>
      </c>
      <c r="G152" s="115">
        <f t="shared" si="9"/>
        <v>284.05</v>
      </c>
    </row>
    <row r="153" spans="1:7" ht="12.75" x14ac:dyDescent="0.15">
      <c r="A153" s="116" t="s">
        <v>729</v>
      </c>
      <c r="B153" s="19">
        <v>0</v>
      </c>
      <c r="C153" s="19">
        <v>0</v>
      </c>
      <c r="D153" s="19">
        <v>1000</v>
      </c>
      <c r="E153" s="19">
        <v>2840.5</v>
      </c>
      <c r="F153" s="84">
        <f t="shared" si="8"/>
        <v>0</v>
      </c>
      <c r="G153" s="117">
        <f t="shared" si="9"/>
        <v>284.05</v>
      </c>
    </row>
    <row r="154" spans="1:7" ht="12.75" x14ac:dyDescent="0.15">
      <c r="A154" s="116" t="s">
        <v>674</v>
      </c>
      <c r="B154" s="19">
        <v>0</v>
      </c>
      <c r="C154" s="19">
        <v>0</v>
      </c>
      <c r="D154" s="19">
        <v>1000</v>
      </c>
      <c r="E154" s="19">
        <v>2840.5</v>
      </c>
      <c r="F154" s="84">
        <f t="shared" si="8"/>
        <v>0</v>
      </c>
      <c r="G154" s="117">
        <f t="shared" si="9"/>
        <v>284.05</v>
      </c>
    </row>
    <row r="155" spans="1:7" ht="12.75" x14ac:dyDescent="0.15">
      <c r="A155" s="118" t="s">
        <v>671</v>
      </c>
      <c r="B155" s="20">
        <v>0</v>
      </c>
      <c r="C155" s="20">
        <v>0</v>
      </c>
      <c r="D155" s="20">
        <v>0</v>
      </c>
      <c r="E155" s="20">
        <v>2840.5</v>
      </c>
      <c r="F155" s="83">
        <f t="shared" si="8"/>
        <v>0</v>
      </c>
      <c r="G155" s="119">
        <f t="shared" si="9"/>
        <v>0</v>
      </c>
    </row>
    <row r="156" spans="1:7" ht="12.75" x14ac:dyDescent="0.15">
      <c r="A156" s="120" t="s">
        <v>534</v>
      </c>
      <c r="B156" s="15">
        <f>34975668.52+B157</f>
        <v>35634188.280000001</v>
      </c>
      <c r="C156" s="15">
        <v>49424253</v>
      </c>
      <c r="D156" s="15">
        <v>53816951.200000003</v>
      </c>
      <c r="E156" s="15">
        <f>41056489.55+E157</f>
        <v>42425828.339999996</v>
      </c>
      <c r="F156" s="89">
        <f t="shared" si="8"/>
        <v>119.0593370799802</v>
      </c>
      <c r="G156" s="121">
        <f t="shared" si="9"/>
        <v>78.83357825740228</v>
      </c>
    </row>
    <row r="157" spans="1:7" s="96" customFormat="1" ht="12.75" x14ac:dyDescent="0.2">
      <c r="A157" s="97" t="s">
        <v>763</v>
      </c>
      <c r="B157" s="90">
        <v>658519.76</v>
      </c>
      <c r="C157" s="90">
        <v>361540</v>
      </c>
      <c r="D157" s="90">
        <v>1369338.79</v>
      </c>
      <c r="E157" s="90">
        <v>1369338.79</v>
      </c>
      <c r="F157" s="90">
        <f t="shared" si="8"/>
        <v>207.94194391372557</v>
      </c>
      <c r="G157" s="90">
        <f t="shared" si="9"/>
        <v>100</v>
      </c>
    </row>
    <row r="158" spans="1:7" ht="12.75" x14ac:dyDescent="0.15">
      <c r="A158" s="122" t="s">
        <v>477</v>
      </c>
      <c r="B158" s="16">
        <v>1120476.44</v>
      </c>
      <c r="C158" s="16">
        <v>1195020</v>
      </c>
      <c r="D158" s="16">
        <v>1341955</v>
      </c>
      <c r="E158" s="16">
        <v>1349387.79</v>
      </c>
      <c r="F158" s="86">
        <f t="shared" si="8"/>
        <v>120.42982269221119</v>
      </c>
      <c r="G158" s="123">
        <f t="shared" si="9"/>
        <v>100.55387773807615</v>
      </c>
    </row>
    <row r="159" spans="1:7" ht="12.75" x14ac:dyDescent="0.15">
      <c r="A159" s="114" t="s">
        <v>44</v>
      </c>
      <c r="B159" s="17">
        <v>5354.36</v>
      </c>
      <c r="C159" s="17">
        <v>7550</v>
      </c>
      <c r="D159" s="17">
        <v>8300</v>
      </c>
      <c r="E159" s="17">
        <v>6333.29</v>
      </c>
      <c r="F159" s="85">
        <f t="shared" si="8"/>
        <v>118.28285733495693</v>
      </c>
      <c r="G159" s="115">
        <f t="shared" si="9"/>
        <v>76.304698795180727</v>
      </c>
    </row>
    <row r="160" spans="1:7" ht="12.75" x14ac:dyDescent="0.15">
      <c r="A160" s="116" t="s">
        <v>729</v>
      </c>
      <c r="B160" s="19">
        <v>5354.36</v>
      </c>
      <c r="C160" s="19">
        <v>7550</v>
      </c>
      <c r="D160" s="19">
        <v>8300</v>
      </c>
      <c r="E160" s="19">
        <v>6333.29</v>
      </c>
      <c r="F160" s="84">
        <f t="shared" si="8"/>
        <v>118.28285733495693</v>
      </c>
      <c r="G160" s="117">
        <f t="shared" si="9"/>
        <v>76.304698795180727</v>
      </c>
    </row>
    <row r="161" spans="1:7" ht="12.75" x14ac:dyDescent="0.15">
      <c r="A161" s="116" t="s">
        <v>674</v>
      </c>
      <c r="B161" s="19">
        <v>5354.36</v>
      </c>
      <c r="C161" s="19">
        <v>7550</v>
      </c>
      <c r="D161" s="19">
        <v>8300</v>
      </c>
      <c r="E161" s="19">
        <v>6333.29</v>
      </c>
      <c r="F161" s="84">
        <f t="shared" si="8"/>
        <v>118.28285733495693</v>
      </c>
      <c r="G161" s="117">
        <f t="shared" si="9"/>
        <v>76.304698795180727</v>
      </c>
    </row>
    <row r="162" spans="1:7" ht="12.75" x14ac:dyDescent="0.15">
      <c r="A162" s="118" t="s">
        <v>672</v>
      </c>
      <c r="B162" s="20">
        <v>0</v>
      </c>
      <c r="C162" s="20">
        <v>0</v>
      </c>
      <c r="D162" s="20">
        <v>0</v>
      </c>
      <c r="E162" s="20">
        <v>60.4</v>
      </c>
      <c r="F162" s="83">
        <f t="shared" si="8"/>
        <v>0</v>
      </c>
      <c r="G162" s="119">
        <f t="shared" si="9"/>
        <v>0</v>
      </c>
    </row>
    <row r="163" spans="1:7" ht="12.75" x14ac:dyDescent="0.15">
      <c r="A163" s="118" t="s">
        <v>671</v>
      </c>
      <c r="B163" s="20">
        <v>5354.36</v>
      </c>
      <c r="C163" s="20">
        <v>0</v>
      </c>
      <c r="D163" s="20">
        <v>0</v>
      </c>
      <c r="E163" s="20">
        <v>6272.89</v>
      </c>
      <c r="F163" s="83">
        <f t="shared" si="8"/>
        <v>117.15480468253909</v>
      </c>
      <c r="G163" s="119">
        <f t="shared" si="9"/>
        <v>0</v>
      </c>
    </row>
    <row r="164" spans="1:7" ht="12.75" x14ac:dyDescent="0.15">
      <c r="A164" s="114" t="s">
        <v>257</v>
      </c>
      <c r="B164" s="17">
        <v>69030.61</v>
      </c>
      <c r="C164" s="17">
        <v>87000</v>
      </c>
      <c r="D164" s="17">
        <v>35800</v>
      </c>
      <c r="E164" s="17">
        <v>39997.120000000003</v>
      </c>
      <c r="F164" s="85">
        <f t="shared" si="8"/>
        <v>57.941136547974878</v>
      </c>
      <c r="G164" s="115">
        <f t="shared" si="9"/>
        <v>111.72379888268158</v>
      </c>
    </row>
    <row r="165" spans="1:7" ht="12.75" x14ac:dyDescent="0.15">
      <c r="A165" s="116" t="s">
        <v>729</v>
      </c>
      <c r="B165" s="19">
        <v>69030.61</v>
      </c>
      <c r="C165" s="19">
        <v>87000</v>
      </c>
      <c r="D165" s="19">
        <v>33860.85</v>
      </c>
      <c r="E165" s="19">
        <v>39997.120000000003</v>
      </c>
      <c r="F165" s="84">
        <f t="shared" si="8"/>
        <v>57.941136547974878</v>
      </c>
      <c r="G165" s="117">
        <f t="shared" si="9"/>
        <v>118.12201997291858</v>
      </c>
    </row>
    <row r="166" spans="1:7" ht="12.75" x14ac:dyDescent="0.15">
      <c r="A166" s="116" t="s">
        <v>681</v>
      </c>
      <c r="B166" s="19">
        <v>69030.61</v>
      </c>
      <c r="C166" s="19">
        <v>87000</v>
      </c>
      <c r="D166" s="19">
        <v>33860.85</v>
      </c>
      <c r="E166" s="19">
        <v>39997.120000000003</v>
      </c>
      <c r="F166" s="84">
        <f t="shared" si="8"/>
        <v>57.941136547974878</v>
      </c>
      <c r="G166" s="117">
        <f t="shared" si="9"/>
        <v>118.12201997291858</v>
      </c>
    </row>
    <row r="167" spans="1:7" ht="12.75" x14ac:dyDescent="0.15">
      <c r="A167" s="118" t="s">
        <v>675</v>
      </c>
      <c r="B167" s="20">
        <v>69030.61</v>
      </c>
      <c r="C167" s="20">
        <v>0</v>
      </c>
      <c r="D167" s="20">
        <v>0</v>
      </c>
      <c r="E167" s="20">
        <v>39997.120000000003</v>
      </c>
      <c r="F167" s="83">
        <f t="shared" si="8"/>
        <v>57.941136547974878</v>
      </c>
      <c r="G167" s="119">
        <f t="shared" si="9"/>
        <v>0</v>
      </c>
    </row>
    <row r="168" spans="1:7" ht="12.75" x14ac:dyDescent="0.15">
      <c r="A168" s="116" t="s">
        <v>732</v>
      </c>
      <c r="B168" s="19">
        <v>0</v>
      </c>
      <c r="C168" s="19">
        <v>0</v>
      </c>
      <c r="D168" s="19">
        <v>1939.15</v>
      </c>
      <c r="E168" s="19">
        <v>0</v>
      </c>
      <c r="F168" s="84">
        <f t="shared" si="8"/>
        <v>0</v>
      </c>
      <c r="G168" s="117">
        <f t="shared" si="9"/>
        <v>0</v>
      </c>
    </row>
    <row r="169" spans="1:7" ht="12.75" x14ac:dyDescent="0.15">
      <c r="A169" s="116" t="s">
        <v>733</v>
      </c>
      <c r="B169" s="19">
        <v>0</v>
      </c>
      <c r="C169" s="19">
        <v>0</v>
      </c>
      <c r="D169" s="19">
        <v>1939.15</v>
      </c>
      <c r="E169" s="19">
        <v>0</v>
      </c>
      <c r="F169" s="84">
        <f t="shared" si="8"/>
        <v>0</v>
      </c>
      <c r="G169" s="117">
        <f t="shared" si="9"/>
        <v>0</v>
      </c>
    </row>
    <row r="170" spans="1:7" ht="12.75" x14ac:dyDescent="0.15">
      <c r="A170" s="114" t="s">
        <v>263</v>
      </c>
      <c r="B170" s="17">
        <v>0</v>
      </c>
      <c r="C170" s="17">
        <v>2700</v>
      </c>
      <c r="D170" s="17">
        <v>0</v>
      </c>
      <c r="E170" s="17">
        <v>0</v>
      </c>
      <c r="F170" s="85">
        <f t="shared" si="8"/>
        <v>0</v>
      </c>
      <c r="G170" s="115">
        <f t="shared" si="9"/>
        <v>0</v>
      </c>
    </row>
    <row r="171" spans="1:7" ht="12.75" x14ac:dyDescent="0.15">
      <c r="A171" s="116" t="s">
        <v>729</v>
      </c>
      <c r="B171" s="19">
        <v>0</v>
      </c>
      <c r="C171" s="19">
        <v>2700</v>
      </c>
      <c r="D171" s="19">
        <v>0</v>
      </c>
      <c r="E171" s="19">
        <v>0</v>
      </c>
      <c r="F171" s="84">
        <f t="shared" si="8"/>
        <v>0</v>
      </c>
      <c r="G171" s="117">
        <f t="shared" si="9"/>
        <v>0</v>
      </c>
    </row>
    <row r="172" spans="1:7" ht="12.75" x14ac:dyDescent="0.15">
      <c r="A172" s="116" t="s">
        <v>714</v>
      </c>
      <c r="B172" s="19">
        <v>0</v>
      </c>
      <c r="C172" s="19">
        <v>2700</v>
      </c>
      <c r="D172" s="19">
        <v>0</v>
      </c>
      <c r="E172" s="19">
        <v>0</v>
      </c>
      <c r="F172" s="84">
        <f t="shared" si="8"/>
        <v>0</v>
      </c>
      <c r="G172" s="117">
        <f t="shared" si="9"/>
        <v>0</v>
      </c>
    </row>
    <row r="173" spans="1:7" ht="12.75" x14ac:dyDescent="0.15">
      <c r="A173" s="114" t="s">
        <v>128</v>
      </c>
      <c r="B173" s="17">
        <v>42892.81</v>
      </c>
      <c r="C173" s="17">
        <v>83770</v>
      </c>
      <c r="D173" s="17">
        <v>115923</v>
      </c>
      <c r="E173" s="17">
        <v>92318.48</v>
      </c>
      <c r="F173" s="85">
        <f t="shared" si="8"/>
        <v>215.23066453328656</v>
      </c>
      <c r="G173" s="115">
        <f t="shared" si="9"/>
        <v>79.637759547285697</v>
      </c>
    </row>
    <row r="174" spans="1:7" ht="12.75" x14ac:dyDescent="0.15">
      <c r="A174" s="116" t="s">
        <v>729</v>
      </c>
      <c r="B174" s="19">
        <v>42892.81</v>
      </c>
      <c r="C174" s="19">
        <v>83770</v>
      </c>
      <c r="D174" s="19">
        <v>115923</v>
      </c>
      <c r="E174" s="19">
        <v>92318.48</v>
      </c>
      <c r="F174" s="84">
        <f t="shared" si="8"/>
        <v>215.23066453328656</v>
      </c>
      <c r="G174" s="117">
        <f t="shared" si="9"/>
        <v>79.637759547285697</v>
      </c>
    </row>
    <row r="175" spans="1:7" ht="12.75" x14ac:dyDescent="0.15">
      <c r="A175" s="116" t="s">
        <v>714</v>
      </c>
      <c r="B175" s="19">
        <v>42892.81</v>
      </c>
      <c r="C175" s="19">
        <v>83770</v>
      </c>
      <c r="D175" s="19">
        <v>115923</v>
      </c>
      <c r="E175" s="19">
        <v>92318.48</v>
      </c>
      <c r="F175" s="84">
        <f t="shared" si="8"/>
        <v>215.23066453328656</v>
      </c>
      <c r="G175" s="117">
        <f t="shared" si="9"/>
        <v>79.637759547285697</v>
      </c>
    </row>
    <row r="176" spans="1:7" ht="12.75" x14ac:dyDescent="0.15">
      <c r="A176" s="118" t="s">
        <v>701</v>
      </c>
      <c r="B176" s="20">
        <v>21759.87</v>
      </c>
      <c r="C176" s="20">
        <v>0</v>
      </c>
      <c r="D176" s="20">
        <v>0</v>
      </c>
      <c r="E176" s="20">
        <v>91751.48</v>
      </c>
      <c r="F176" s="83">
        <f t="shared" si="8"/>
        <v>421.65454113466672</v>
      </c>
      <c r="G176" s="119">
        <f t="shared" si="9"/>
        <v>0</v>
      </c>
    </row>
    <row r="177" spans="1:7" ht="12.75" x14ac:dyDescent="0.15">
      <c r="A177" s="118" t="s">
        <v>700</v>
      </c>
      <c r="B177" s="20">
        <v>21132.94</v>
      </c>
      <c r="C177" s="20">
        <v>0</v>
      </c>
      <c r="D177" s="20">
        <v>0</v>
      </c>
      <c r="E177" s="20">
        <v>567</v>
      </c>
      <c r="F177" s="83">
        <f t="shared" si="8"/>
        <v>2.6830152359302586</v>
      </c>
      <c r="G177" s="119">
        <f t="shared" si="9"/>
        <v>0</v>
      </c>
    </row>
    <row r="178" spans="1:7" ht="12.75" x14ac:dyDescent="0.15">
      <c r="A178" s="114" t="s">
        <v>272</v>
      </c>
      <c r="B178" s="17">
        <v>1002650.11</v>
      </c>
      <c r="C178" s="17">
        <v>1005000</v>
      </c>
      <c r="D178" s="17">
        <v>1159500</v>
      </c>
      <c r="E178" s="17">
        <v>1171339.29</v>
      </c>
      <c r="F178" s="85">
        <f t="shared" si="8"/>
        <v>116.82433167039696</v>
      </c>
      <c r="G178" s="115">
        <f t="shared" si="9"/>
        <v>101.02106856403623</v>
      </c>
    </row>
    <row r="179" spans="1:7" ht="12.75" x14ac:dyDescent="0.15">
      <c r="A179" s="116" t="s">
        <v>729</v>
      </c>
      <c r="B179" s="19">
        <v>1002650.11</v>
      </c>
      <c r="C179" s="19">
        <v>1005000</v>
      </c>
      <c r="D179" s="19">
        <v>1159500</v>
      </c>
      <c r="E179" s="19">
        <v>1171339.29</v>
      </c>
      <c r="F179" s="84">
        <f t="shared" si="8"/>
        <v>116.82433167039696</v>
      </c>
      <c r="G179" s="117">
        <f t="shared" si="9"/>
        <v>101.02106856403623</v>
      </c>
    </row>
    <row r="180" spans="1:7" ht="12.75" x14ac:dyDescent="0.15">
      <c r="A180" s="116" t="s">
        <v>714</v>
      </c>
      <c r="B180" s="19">
        <v>1002650.11</v>
      </c>
      <c r="C180" s="19">
        <v>1005000</v>
      </c>
      <c r="D180" s="19">
        <v>1159500</v>
      </c>
      <c r="E180" s="19">
        <v>1171339.29</v>
      </c>
      <c r="F180" s="84">
        <f t="shared" si="8"/>
        <v>116.82433167039696</v>
      </c>
      <c r="G180" s="117">
        <f t="shared" si="9"/>
        <v>101.02106856403623</v>
      </c>
    </row>
    <row r="181" spans="1:7" ht="12.75" x14ac:dyDescent="0.15">
      <c r="A181" s="118" t="s">
        <v>701</v>
      </c>
      <c r="B181" s="20">
        <v>1002650.11</v>
      </c>
      <c r="C181" s="20">
        <v>0</v>
      </c>
      <c r="D181" s="20">
        <v>0</v>
      </c>
      <c r="E181" s="20">
        <v>1150289.21</v>
      </c>
      <c r="F181" s="83">
        <f t="shared" si="8"/>
        <v>114.72488742857665</v>
      </c>
      <c r="G181" s="119">
        <f t="shared" si="9"/>
        <v>0</v>
      </c>
    </row>
    <row r="182" spans="1:7" ht="12.75" x14ac:dyDescent="0.15">
      <c r="A182" s="118" t="s">
        <v>700</v>
      </c>
      <c r="B182" s="20">
        <v>0</v>
      </c>
      <c r="C182" s="20">
        <v>0</v>
      </c>
      <c r="D182" s="20">
        <v>0</v>
      </c>
      <c r="E182" s="20">
        <v>21050.080000000002</v>
      </c>
      <c r="F182" s="83">
        <f t="shared" si="8"/>
        <v>0</v>
      </c>
      <c r="G182" s="119">
        <f t="shared" si="9"/>
        <v>0</v>
      </c>
    </row>
    <row r="183" spans="1:7" ht="12.75" x14ac:dyDescent="0.15">
      <c r="A183" s="114" t="s">
        <v>212</v>
      </c>
      <c r="B183" s="17">
        <v>0</v>
      </c>
      <c r="C183" s="17">
        <v>1000</v>
      </c>
      <c r="D183" s="17">
        <v>21950</v>
      </c>
      <c r="E183" s="17">
        <v>39021.879999999997</v>
      </c>
      <c r="F183" s="85">
        <f t="shared" si="8"/>
        <v>0</v>
      </c>
      <c r="G183" s="115">
        <f t="shared" si="9"/>
        <v>177.77621867881547</v>
      </c>
    </row>
    <row r="184" spans="1:7" ht="12.75" x14ac:dyDescent="0.15">
      <c r="A184" s="116" t="s">
        <v>729</v>
      </c>
      <c r="B184" s="19">
        <v>0</v>
      </c>
      <c r="C184" s="19">
        <v>1000</v>
      </c>
      <c r="D184" s="19">
        <v>21950</v>
      </c>
      <c r="E184" s="19">
        <v>39021.879999999997</v>
      </c>
      <c r="F184" s="84">
        <f t="shared" si="8"/>
        <v>0</v>
      </c>
      <c r="G184" s="117">
        <f t="shared" si="9"/>
        <v>177.77621867881547</v>
      </c>
    </row>
    <row r="185" spans="1:7" ht="12.75" x14ac:dyDescent="0.15">
      <c r="A185" s="116" t="s">
        <v>714</v>
      </c>
      <c r="B185" s="19">
        <v>0</v>
      </c>
      <c r="C185" s="19">
        <v>1000</v>
      </c>
      <c r="D185" s="19">
        <v>21950</v>
      </c>
      <c r="E185" s="19">
        <v>39021.879999999997</v>
      </c>
      <c r="F185" s="84">
        <f t="shared" si="8"/>
        <v>0</v>
      </c>
      <c r="G185" s="117">
        <f t="shared" si="9"/>
        <v>177.77621867881547</v>
      </c>
    </row>
    <row r="186" spans="1:7" ht="12.75" x14ac:dyDescent="0.15">
      <c r="A186" s="118" t="s">
        <v>698</v>
      </c>
      <c r="B186" s="20">
        <v>0</v>
      </c>
      <c r="C186" s="20">
        <v>0</v>
      </c>
      <c r="D186" s="20">
        <v>0</v>
      </c>
      <c r="E186" s="20">
        <v>39021.879999999997</v>
      </c>
      <c r="F186" s="83">
        <f t="shared" si="8"/>
        <v>0</v>
      </c>
      <c r="G186" s="119">
        <f t="shared" si="9"/>
        <v>0</v>
      </c>
    </row>
    <row r="187" spans="1:7" ht="12.75" x14ac:dyDescent="0.15">
      <c r="A187" s="114" t="s">
        <v>127</v>
      </c>
      <c r="B187" s="17">
        <v>548.54999999999995</v>
      </c>
      <c r="C187" s="17">
        <v>8000</v>
      </c>
      <c r="D187" s="17">
        <v>482</v>
      </c>
      <c r="E187" s="17">
        <v>377.73</v>
      </c>
      <c r="F187" s="85">
        <f t="shared" si="8"/>
        <v>68.859721082854804</v>
      </c>
      <c r="G187" s="115">
        <f t="shared" si="9"/>
        <v>78.367219917012449</v>
      </c>
    </row>
    <row r="188" spans="1:7" ht="12.75" x14ac:dyDescent="0.15">
      <c r="A188" s="116" t="s">
        <v>729</v>
      </c>
      <c r="B188" s="19">
        <v>548.54999999999995</v>
      </c>
      <c r="C188" s="19">
        <v>8000</v>
      </c>
      <c r="D188" s="19">
        <v>482</v>
      </c>
      <c r="E188" s="19">
        <v>377.73</v>
      </c>
      <c r="F188" s="84">
        <f t="shared" si="8"/>
        <v>68.859721082854804</v>
      </c>
      <c r="G188" s="117">
        <f t="shared" si="9"/>
        <v>78.367219917012449</v>
      </c>
    </row>
    <row r="189" spans="1:7" ht="12.75" x14ac:dyDescent="0.15">
      <c r="A189" s="116" t="s">
        <v>674</v>
      </c>
      <c r="B189" s="19">
        <v>548.54999999999995</v>
      </c>
      <c r="C189" s="19">
        <v>8000</v>
      </c>
      <c r="D189" s="19">
        <v>482</v>
      </c>
      <c r="E189" s="19">
        <v>377.73</v>
      </c>
      <c r="F189" s="84">
        <f t="shared" si="8"/>
        <v>68.859721082854804</v>
      </c>
      <c r="G189" s="117">
        <f t="shared" si="9"/>
        <v>78.367219917012449</v>
      </c>
    </row>
    <row r="190" spans="1:7" ht="12.75" x14ac:dyDescent="0.15">
      <c r="A190" s="118" t="s">
        <v>669</v>
      </c>
      <c r="B190" s="20">
        <v>264.52</v>
      </c>
      <c r="C190" s="20">
        <v>0</v>
      </c>
      <c r="D190" s="20">
        <v>0</v>
      </c>
      <c r="E190" s="20">
        <v>377.73</v>
      </c>
      <c r="F190" s="83">
        <f t="shared" si="8"/>
        <v>142.79827612278845</v>
      </c>
      <c r="G190" s="119">
        <f t="shared" si="9"/>
        <v>0</v>
      </c>
    </row>
    <row r="191" spans="1:7" ht="12.75" x14ac:dyDescent="0.15">
      <c r="A191" s="118" t="s">
        <v>668</v>
      </c>
      <c r="B191" s="20">
        <v>284.02999999999997</v>
      </c>
      <c r="C191" s="20">
        <v>0</v>
      </c>
      <c r="D191" s="20">
        <v>0</v>
      </c>
      <c r="E191" s="20">
        <v>0</v>
      </c>
      <c r="F191" s="83">
        <f t="shared" si="8"/>
        <v>0</v>
      </c>
      <c r="G191" s="119">
        <f t="shared" si="9"/>
        <v>0</v>
      </c>
    </row>
    <row r="192" spans="1:7" ht="12.75" x14ac:dyDescent="0.15">
      <c r="A192" s="122" t="s">
        <v>478</v>
      </c>
      <c r="B192" s="16">
        <v>1154142.47</v>
      </c>
      <c r="C192" s="16">
        <v>1414338</v>
      </c>
      <c r="D192" s="16">
        <v>1602708.42</v>
      </c>
      <c r="E192" s="16">
        <v>1379202.51</v>
      </c>
      <c r="F192" s="86">
        <f t="shared" si="8"/>
        <v>119.5001956734163</v>
      </c>
      <c r="G192" s="123">
        <f t="shared" si="9"/>
        <v>86.054487066337373</v>
      </c>
    </row>
    <row r="193" spans="1:7" ht="12.75" x14ac:dyDescent="0.15">
      <c r="A193" s="114" t="s">
        <v>44</v>
      </c>
      <c r="B193" s="17">
        <v>6937.36</v>
      </c>
      <c r="C193" s="17">
        <v>17900</v>
      </c>
      <c r="D193" s="17">
        <v>5800</v>
      </c>
      <c r="E193" s="17">
        <v>2920.1</v>
      </c>
      <c r="F193" s="85">
        <f t="shared" si="8"/>
        <v>42.092380963363581</v>
      </c>
      <c r="G193" s="115">
        <f t="shared" si="9"/>
        <v>50.346551724137932</v>
      </c>
    </row>
    <row r="194" spans="1:7" ht="12.75" x14ac:dyDescent="0.15">
      <c r="A194" s="116" t="s">
        <v>729</v>
      </c>
      <c r="B194" s="19">
        <v>6937.36</v>
      </c>
      <c r="C194" s="19">
        <v>17900</v>
      </c>
      <c r="D194" s="19">
        <v>769</v>
      </c>
      <c r="E194" s="19">
        <v>2920.1</v>
      </c>
      <c r="F194" s="84">
        <f t="shared" si="8"/>
        <v>42.092380963363581</v>
      </c>
      <c r="G194" s="117">
        <f t="shared" si="9"/>
        <v>379.72691807542265</v>
      </c>
    </row>
    <row r="195" spans="1:7" ht="12.75" x14ac:dyDescent="0.15">
      <c r="A195" s="116" t="s">
        <v>674</v>
      </c>
      <c r="B195" s="19">
        <v>6937.36</v>
      </c>
      <c r="C195" s="19">
        <v>17900</v>
      </c>
      <c r="D195" s="19">
        <v>769</v>
      </c>
      <c r="E195" s="19">
        <v>2920.1</v>
      </c>
      <c r="F195" s="84">
        <f t="shared" si="8"/>
        <v>42.092380963363581</v>
      </c>
      <c r="G195" s="117">
        <f t="shared" si="9"/>
        <v>379.72691807542265</v>
      </c>
    </row>
    <row r="196" spans="1:7" ht="12.75" x14ac:dyDescent="0.15">
      <c r="A196" s="118" t="s">
        <v>672</v>
      </c>
      <c r="B196" s="20">
        <v>10.49</v>
      </c>
      <c r="C196" s="20">
        <v>0</v>
      </c>
      <c r="D196" s="20">
        <v>0</v>
      </c>
      <c r="E196" s="20">
        <v>0</v>
      </c>
      <c r="F196" s="83">
        <f t="shared" si="8"/>
        <v>0</v>
      </c>
      <c r="G196" s="119">
        <f t="shared" si="9"/>
        <v>0</v>
      </c>
    </row>
    <row r="197" spans="1:7" ht="12.75" x14ac:dyDescent="0.15">
      <c r="A197" s="118" t="s">
        <v>671</v>
      </c>
      <c r="B197" s="20">
        <v>6926.87</v>
      </c>
      <c r="C197" s="20">
        <v>0</v>
      </c>
      <c r="D197" s="20">
        <v>0</v>
      </c>
      <c r="E197" s="20">
        <v>2920.1</v>
      </c>
      <c r="F197" s="83">
        <f t="shared" si="8"/>
        <v>42.156125349544595</v>
      </c>
      <c r="G197" s="119">
        <f t="shared" si="9"/>
        <v>0</v>
      </c>
    </row>
    <row r="198" spans="1:7" ht="12.75" x14ac:dyDescent="0.15">
      <c r="A198" s="116" t="s">
        <v>732</v>
      </c>
      <c r="B198" s="19">
        <v>0</v>
      </c>
      <c r="C198" s="19">
        <v>0</v>
      </c>
      <c r="D198" s="19">
        <v>5031</v>
      </c>
      <c r="E198" s="19">
        <v>0</v>
      </c>
      <c r="F198" s="84">
        <f t="shared" si="8"/>
        <v>0</v>
      </c>
      <c r="G198" s="117">
        <f t="shared" si="9"/>
        <v>0</v>
      </c>
    </row>
    <row r="199" spans="1:7" ht="12.75" x14ac:dyDescent="0.15">
      <c r="A199" s="116" t="s">
        <v>733</v>
      </c>
      <c r="B199" s="19">
        <v>0</v>
      </c>
      <c r="C199" s="19">
        <v>0</v>
      </c>
      <c r="D199" s="19">
        <v>5031</v>
      </c>
      <c r="E199" s="19">
        <v>0</v>
      </c>
      <c r="F199" s="84">
        <f t="shared" si="8"/>
        <v>0</v>
      </c>
      <c r="G199" s="117">
        <f t="shared" si="9"/>
        <v>0</v>
      </c>
    </row>
    <row r="200" spans="1:7" ht="12.75" x14ac:dyDescent="0.15">
      <c r="A200" s="114" t="s">
        <v>257</v>
      </c>
      <c r="B200" s="17">
        <v>26903.26</v>
      </c>
      <c r="C200" s="17">
        <v>32081</v>
      </c>
      <c r="D200" s="17">
        <v>15384</v>
      </c>
      <c r="E200" s="17">
        <v>22838.98</v>
      </c>
      <c r="F200" s="85">
        <f t="shared" si="8"/>
        <v>84.892983229541713</v>
      </c>
      <c r="G200" s="115">
        <f t="shared" si="9"/>
        <v>148.4593083723349</v>
      </c>
    </row>
    <row r="201" spans="1:7" ht="12.75" x14ac:dyDescent="0.15">
      <c r="A201" s="116" t="s">
        <v>729</v>
      </c>
      <c r="B201" s="19">
        <v>26903.26</v>
      </c>
      <c r="C201" s="19">
        <v>32081</v>
      </c>
      <c r="D201" s="19">
        <v>12666.94</v>
      </c>
      <c r="E201" s="19">
        <v>22838.98</v>
      </c>
      <c r="F201" s="84">
        <f t="shared" si="8"/>
        <v>84.892983229541713</v>
      </c>
      <c r="G201" s="117">
        <f t="shared" si="9"/>
        <v>180.30384607490049</v>
      </c>
    </row>
    <row r="202" spans="1:7" ht="12.75" x14ac:dyDescent="0.15">
      <c r="A202" s="116" t="s">
        <v>681</v>
      </c>
      <c r="B202" s="19">
        <v>26903.26</v>
      </c>
      <c r="C202" s="19">
        <v>32081</v>
      </c>
      <c r="D202" s="19">
        <v>12666.94</v>
      </c>
      <c r="E202" s="19">
        <v>22838.98</v>
      </c>
      <c r="F202" s="84">
        <f t="shared" si="8"/>
        <v>84.892983229541713</v>
      </c>
      <c r="G202" s="117">
        <f t="shared" si="9"/>
        <v>180.30384607490049</v>
      </c>
    </row>
    <row r="203" spans="1:7" ht="12.75" x14ac:dyDescent="0.15">
      <c r="A203" s="118" t="s">
        <v>675</v>
      </c>
      <c r="B203" s="20">
        <v>26903.26</v>
      </c>
      <c r="C203" s="20">
        <v>0</v>
      </c>
      <c r="D203" s="20">
        <v>0</v>
      </c>
      <c r="E203" s="20">
        <v>22838.98</v>
      </c>
      <c r="F203" s="83">
        <f t="shared" si="8"/>
        <v>84.892983229541713</v>
      </c>
      <c r="G203" s="119">
        <f t="shared" si="9"/>
        <v>0</v>
      </c>
    </row>
    <row r="204" spans="1:7" ht="12.75" x14ac:dyDescent="0.15">
      <c r="A204" s="116" t="s">
        <v>732</v>
      </c>
      <c r="B204" s="19">
        <v>0</v>
      </c>
      <c r="C204" s="19">
        <v>0</v>
      </c>
      <c r="D204" s="19">
        <v>2717.06</v>
      </c>
      <c r="E204" s="19">
        <v>0</v>
      </c>
      <c r="F204" s="84">
        <f t="shared" si="8"/>
        <v>0</v>
      </c>
      <c r="G204" s="117">
        <f t="shared" si="9"/>
        <v>0</v>
      </c>
    </row>
    <row r="205" spans="1:7" ht="12.75" x14ac:dyDescent="0.15">
      <c r="A205" s="116" t="s">
        <v>733</v>
      </c>
      <c r="B205" s="19">
        <v>0</v>
      </c>
      <c r="C205" s="19">
        <v>0</v>
      </c>
      <c r="D205" s="19">
        <v>2717.06</v>
      </c>
      <c r="E205" s="19">
        <v>0</v>
      </c>
      <c r="F205" s="84">
        <f t="shared" si="8"/>
        <v>0</v>
      </c>
      <c r="G205" s="117">
        <f t="shared" si="9"/>
        <v>0</v>
      </c>
    </row>
    <row r="206" spans="1:7" ht="12.75" x14ac:dyDescent="0.15">
      <c r="A206" s="114" t="s">
        <v>128</v>
      </c>
      <c r="B206" s="17">
        <v>71284.740000000005</v>
      </c>
      <c r="C206" s="17">
        <v>136362</v>
      </c>
      <c r="D206" s="17">
        <v>213032.04</v>
      </c>
      <c r="E206" s="17">
        <v>153205.76999999999</v>
      </c>
      <c r="F206" s="85">
        <f t="shared" si="8"/>
        <v>214.92085122285638</v>
      </c>
      <c r="G206" s="115">
        <f t="shared" si="9"/>
        <v>71.916773645879744</v>
      </c>
    </row>
    <row r="207" spans="1:7" ht="12.75" x14ac:dyDescent="0.15">
      <c r="A207" s="116" t="s">
        <v>729</v>
      </c>
      <c r="B207" s="19">
        <v>71284.740000000005</v>
      </c>
      <c r="C207" s="19">
        <v>136362</v>
      </c>
      <c r="D207" s="19">
        <v>211704.81</v>
      </c>
      <c r="E207" s="19">
        <v>153205.76999999999</v>
      </c>
      <c r="F207" s="84">
        <f t="shared" si="8"/>
        <v>214.92085122285638</v>
      </c>
      <c r="G207" s="117">
        <f t="shared" si="9"/>
        <v>72.367637749940585</v>
      </c>
    </row>
    <row r="208" spans="1:7" ht="12.75" x14ac:dyDescent="0.15">
      <c r="A208" s="116" t="s">
        <v>714</v>
      </c>
      <c r="B208" s="19">
        <v>71284.740000000005</v>
      </c>
      <c r="C208" s="19">
        <v>136362</v>
      </c>
      <c r="D208" s="19">
        <v>211704.81</v>
      </c>
      <c r="E208" s="19">
        <v>153205.76999999999</v>
      </c>
      <c r="F208" s="84">
        <f t="shared" si="8"/>
        <v>214.92085122285638</v>
      </c>
      <c r="G208" s="117">
        <f t="shared" si="9"/>
        <v>72.367637749940585</v>
      </c>
    </row>
    <row r="209" spans="1:7" ht="12.75" x14ac:dyDescent="0.15">
      <c r="A209" s="118" t="s">
        <v>701</v>
      </c>
      <c r="B209" s="20">
        <v>56448.31</v>
      </c>
      <c r="C209" s="20">
        <v>0</v>
      </c>
      <c r="D209" s="20">
        <v>0</v>
      </c>
      <c r="E209" s="20">
        <v>125112.21</v>
      </c>
      <c r="F209" s="83">
        <f t="shared" si="8"/>
        <v>221.6403112865558</v>
      </c>
      <c r="G209" s="119">
        <f t="shared" si="9"/>
        <v>0</v>
      </c>
    </row>
    <row r="210" spans="1:7" ht="12.75" x14ac:dyDescent="0.15">
      <c r="A210" s="118" t="s">
        <v>700</v>
      </c>
      <c r="B210" s="20">
        <v>14836.43</v>
      </c>
      <c r="C210" s="20">
        <v>0</v>
      </c>
      <c r="D210" s="20">
        <v>0</v>
      </c>
      <c r="E210" s="20">
        <v>28093.56</v>
      </c>
      <c r="F210" s="83">
        <f t="shared" si="8"/>
        <v>189.35525594769092</v>
      </c>
      <c r="G210" s="119">
        <f t="shared" si="9"/>
        <v>0</v>
      </c>
    </row>
    <row r="211" spans="1:7" ht="12.75" x14ac:dyDescent="0.15">
      <c r="A211" s="116" t="s">
        <v>732</v>
      </c>
      <c r="B211" s="19">
        <v>0</v>
      </c>
      <c r="C211" s="19">
        <v>0</v>
      </c>
      <c r="D211" s="19">
        <v>1327.23</v>
      </c>
      <c r="E211" s="19">
        <v>0</v>
      </c>
      <c r="F211" s="84">
        <f t="shared" si="8"/>
        <v>0</v>
      </c>
      <c r="G211" s="117">
        <f t="shared" si="9"/>
        <v>0</v>
      </c>
    </row>
    <row r="212" spans="1:7" ht="12.75" x14ac:dyDescent="0.15">
      <c r="A212" s="116" t="s">
        <v>733</v>
      </c>
      <c r="B212" s="19">
        <v>0</v>
      </c>
      <c r="C212" s="19">
        <v>0</v>
      </c>
      <c r="D212" s="19">
        <v>1327.23</v>
      </c>
      <c r="E212" s="19">
        <v>0</v>
      </c>
      <c r="F212" s="84">
        <f t="shared" si="8"/>
        <v>0</v>
      </c>
      <c r="G212" s="117">
        <f t="shared" si="9"/>
        <v>0</v>
      </c>
    </row>
    <row r="213" spans="1:7" ht="12.75" x14ac:dyDescent="0.15">
      <c r="A213" s="114" t="s">
        <v>272</v>
      </c>
      <c r="B213" s="17">
        <v>1042969.97</v>
      </c>
      <c r="C213" s="17">
        <v>1218395</v>
      </c>
      <c r="D213" s="17">
        <v>1334842.3799999999</v>
      </c>
      <c r="E213" s="17">
        <v>1195257.1599999999</v>
      </c>
      <c r="F213" s="85">
        <f t="shared" si="8"/>
        <v>114.60130151206558</v>
      </c>
      <c r="G213" s="115">
        <f t="shared" si="9"/>
        <v>89.542943639532936</v>
      </c>
    </row>
    <row r="214" spans="1:7" ht="12.75" x14ac:dyDescent="0.15">
      <c r="A214" s="116" t="s">
        <v>729</v>
      </c>
      <c r="B214" s="19">
        <v>1042969.97</v>
      </c>
      <c r="C214" s="19">
        <v>1218395</v>
      </c>
      <c r="D214" s="19">
        <v>1334842.3799999999</v>
      </c>
      <c r="E214" s="19">
        <v>1195257.1599999999</v>
      </c>
      <c r="F214" s="84">
        <f t="shared" ref="F214:F277" si="10">IFERROR(E214/B214*100,0)</f>
        <v>114.60130151206558</v>
      </c>
      <c r="G214" s="117">
        <f t="shared" ref="G214:G277" si="11">IFERROR(E214/D214*100,0)</f>
        <v>89.542943639532936</v>
      </c>
    </row>
    <row r="215" spans="1:7" ht="12.75" x14ac:dyDescent="0.15">
      <c r="A215" s="116" t="s">
        <v>714</v>
      </c>
      <c r="B215" s="19">
        <v>1042969.97</v>
      </c>
      <c r="C215" s="19">
        <v>1218395</v>
      </c>
      <c r="D215" s="19">
        <v>1334842.3799999999</v>
      </c>
      <c r="E215" s="19">
        <v>1195257.1599999999</v>
      </c>
      <c r="F215" s="84">
        <f t="shared" si="10"/>
        <v>114.60130151206558</v>
      </c>
      <c r="G215" s="117">
        <f t="shared" si="11"/>
        <v>89.542943639532936</v>
      </c>
    </row>
    <row r="216" spans="1:7" ht="12.75" x14ac:dyDescent="0.15">
      <c r="A216" s="118" t="s">
        <v>701</v>
      </c>
      <c r="B216" s="20">
        <v>1042969.97</v>
      </c>
      <c r="C216" s="20">
        <v>0</v>
      </c>
      <c r="D216" s="20">
        <v>0</v>
      </c>
      <c r="E216" s="20">
        <v>1195257.1599999999</v>
      </c>
      <c r="F216" s="83">
        <f t="shared" si="10"/>
        <v>114.60130151206558</v>
      </c>
      <c r="G216" s="119">
        <f t="shared" si="11"/>
        <v>0</v>
      </c>
    </row>
    <row r="217" spans="1:7" ht="12.75" x14ac:dyDescent="0.15">
      <c r="A217" s="114" t="s">
        <v>127</v>
      </c>
      <c r="B217" s="17">
        <v>6047.14</v>
      </c>
      <c r="C217" s="17">
        <v>9600</v>
      </c>
      <c r="D217" s="17">
        <v>33650</v>
      </c>
      <c r="E217" s="17">
        <v>4980.5</v>
      </c>
      <c r="F217" s="85">
        <f t="shared" si="10"/>
        <v>82.361248457948705</v>
      </c>
      <c r="G217" s="115">
        <f t="shared" si="11"/>
        <v>14.800891530460625</v>
      </c>
    </row>
    <row r="218" spans="1:7" ht="12.75" x14ac:dyDescent="0.15">
      <c r="A218" s="116" t="s">
        <v>729</v>
      </c>
      <c r="B218" s="19">
        <v>6047.14</v>
      </c>
      <c r="C218" s="19">
        <v>9600</v>
      </c>
      <c r="D218" s="19">
        <v>33650</v>
      </c>
      <c r="E218" s="19">
        <v>4980.5</v>
      </c>
      <c r="F218" s="84">
        <f t="shared" si="10"/>
        <v>82.361248457948705</v>
      </c>
      <c r="G218" s="117">
        <f t="shared" si="11"/>
        <v>14.800891530460625</v>
      </c>
    </row>
    <row r="219" spans="1:7" ht="12.75" x14ac:dyDescent="0.15">
      <c r="A219" s="116" t="s">
        <v>674</v>
      </c>
      <c r="B219" s="19">
        <v>6047.14</v>
      </c>
      <c r="C219" s="19">
        <v>9600</v>
      </c>
      <c r="D219" s="19">
        <v>33650</v>
      </c>
      <c r="E219" s="19">
        <v>4980.5</v>
      </c>
      <c r="F219" s="84">
        <f t="shared" si="10"/>
        <v>82.361248457948705</v>
      </c>
      <c r="G219" s="117">
        <f t="shared" si="11"/>
        <v>14.800891530460625</v>
      </c>
    </row>
    <row r="220" spans="1:7" ht="12.75" x14ac:dyDescent="0.15">
      <c r="A220" s="118" t="s">
        <v>669</v>
      </c>
      <c r="B220" s="20">
        <v>121.04</v>
      </c>
      <c r="C220" s="20">
        <v>0</v>
      </c>
      <c r="D220" s="20">
        <v>0</v>
      </c>
      <c r="E220" s="20">
        <v>630.5</v>
      </c>
      <c r="F220" s="83">
        <f t="shared" si="10"/>
        <v>520.90218109715795</v>
      </c>
      <c r="G220" s="119">
        <f t="shared" si="11"/>
        <v>0</v>
      </c>
    </row>
    <row r="221" spans="1:7" ht="12.75" x14ac:dyDescent="0.15">
      <c r="A221" s="118" t="s">
        <v>668</v>
      </c>
      <c r="B221" s="20">
        <v>5926.1</v>
      </c>
      <c r="C221" s="20">
        <v>0</v>
      </c>
      <c r="D221" s="20">
        <v>0</v>
      </c>
      <c r="E221" s="20">
        <v>4350</v>
      </c>
      <c r="F221" s="83">
        <f t="shared" si="10"/>
        <v>73.404093754745944</v>
      </c>
      <c r="G221" s="119">
        <f t="shared" si="11"/>
        <v>0</v>
      </c>
    </row>
    <row r="222" spans="1:7" ht="12.75" x14ac:dyDescent="0.15">
      <c r="A222" s="122" t="s">
        <v>479</v>
      </c>
      <c r="B222" s="16">
        <v>1563351.06</v>
      </c>
      <c r="C222" s="16">
        <v>1643964</v>
      </c>
      <c r="D222" s="16">
        <v>1913865.52</v>
      </c>
      <c r="E222" s="16">
        <v>1792915.4</v>
      </c>
      <c r="F222" s="86">
        <f t="shared" si="10"/>
        <v>114.68411963721059</v>
      </c>
      <c r="G222" s="123">
        <f t="shared" si="11"/>
        <v>93.680322951844602</v>
      </c>
    </row>
    <row r="223" spans="1:7" ht="12.75" x14ac:dyDescent="0.15">
      <c r="A223" s="114" t="s">
        <v>44</v>
      </c>
      <c r="B223" s="17">
        <v>1083.01</v>
      </c>
      <c r="C223" s="17">
        <v>1725</v>
      </c>
      <c r="D223" s="17">
        <v>1121.73</v>
      </c>
      <c r="E223" s="17">
        <v>1083</v>
      </c>
      <c r="F223" s="85">
        <f t="shared" si="10"/>
        <v>99.999076647491719</v>
      </c>
      <c r="G223" s="115">
        <f t="shared" si="11"/>
        <v>96.547297478002719</v>
      </c>
    </row>
    <row r="224" spans="1:7" ht="12.75" x14ac:dyDescent="0.15">
      <c r="A224" s="116" t="s">
        <v>729</v>
      </c>
      <c r="B224" s="19">
        <v>1083.01</v>
      </c>
      <c r="C224" s="19">
        <v>1725</v>
      </c>
      <c r="D224" s="19">
        <v>1121.73</v>
      </c>
      <c r="E224" s="19">
        <v>1083</v>
      </c>
      <c r="F224" s="84">
        <f t="shared" si="10"/>
        <v>99.999076647491719</v>
      </c>
      <c r="G224" s="117">
        <f t="shared" si="11"/>
        <v>96.547297478002719</v>
      </c>
    </row>
    <row r="225" spans="1:7" ht="12.75" x14ac:dyDescent="0.15">
      <c r="A225" s="116" t="s">
        <v>674</v>
      </c>
      <c r="B225" s="19">
        <v>1083.01</v>
      </c>
      <c r="C225" s="19">
        <v>1725</v>
      </c>
      <c r="D225" s="19">
        <v>1121.73</v>
      </c>
      <c r="E225" s="19">
        <v>1083</v>
      </c>
      <c r="F225" s="84">
        <f t="shared" si="10"/>
        <v>99.999076647491719</v>
      </c>
      <c r="G225" s="117">
        <f t="shared" si="11"/>
        <v>96.547297478002719</v>
      </c>
    </row>
    <row r="226" spans="1:7" ht="12.75" x14ac:dyDescent="0.15">
      <c r="A226" s="118" t="s">
        <v>671</v>
      </c>
      <c r="B226" s="20">
        <v>1083.01</v>
      </c>
      <c r="C226" s="20">
        <v>0</v>
      </c>
      <c r="D226" s="20">
        <v>0</v>
      </c>
      <c r="E226" s="20">
        <v>1083</v>
      </c>
      <c r="F226" s="83">
        <f t="shared" si="10"/>
        <v>99.999076647491719</v>
      </c>
      <c r="G226" s="119">
        <f t="shared" si="11"/>
        <v>0</v>
      </c>
    </row>
    <row r="227" spans="1:7" ht="12.75" x14ac:dyDescent="0.15">
      <c r="A227" s="114" t="s">
        <v>257</v>
      </c>
      <c r="B227" s="17">
        <v>86680.67</v>
      </c>
      <c r="C227" s="17">
        <v>86198</v>
      </c>
      <c r="D227" s="17">
        <v>60282</v>
      </c>
      <c r="E227" s="17">
        <v>46326.28</v>
      </c>
      <c r="F227" s="85">
        <f t="shared" si="10"/>
        <v>53.444764559387927</v>
      </c>
      <c r="G227" s="115">
        <f t="shared" si="11"/>
        <v>76.849275073819712</v>
      </c>
    </row>
    <row r="228" spans="1:7" ht="12.75" x14ac:dyDescent="0.15">
      <c r="A228" s="116" t="s">
        <v>729</v>
      </c>
      <c r="B228" s="19">
        <v>86680.67</v>
      </c>
      <c r="C228" s="19">
        <v>86198</v>
      </c>
      <c r="D228" s="19">
        <v>58569.15</v>
      </c>
      <c r="E228" s="19">
        <v>46326.28</v>
      </c>
      <c r="F228" s="84">
        <f t="shared" si="10"/>
        <v>53.444764559387927</v>
      </c>
      <c r="G228" s="117">
        <f t="shared" si="11"/>
        <v>79.096725836041671</v>
      </c>
    </row>
    <row r="229" spans="1:7" ht="12.75" x14ac:dyDescent="0.15">
      <c r="A229" s="116" t="s">
        <v>681</v>
      </c>
      <c r="B229" s="19">
        <v>86680.67</v>
      </c>
      <c r="C229" s="19">
        <v>86198</v>
      </c>
      <c r="D229" s="19">
        <v>58569.15</v>
      </c>
      <c r="E229" s="19">
        <v>46326.28</v>
      </c>
      <c r="F229" s="84">
        <f t="shared" si="10"/>
        <v>53.444764559387927</v>
      </c>
      <c r="G229" s="117">
        <f t="shared" si="11"/>
        <v>79.096725836041671</v>
      </c>
    </row>
    <row r="230" spans="1:7" ht="12.75" x14ac:dyDescent="0.15">
      <c r="A230" s="118" t="s">
        <v>675</v>
      </c>
      <c r="B230" s="20">
        <v>86680.67</v>
      </c>
      <c r="C230" s="20">
        <v>0</v>
      </c>
      <c r="D230" s="20">
        <v>0</v>
      </c>
      <c r="E230" s="20">
        <v>46326.28</v>
      </c>
      <c r="F230" s="83">
        <f t="shared" si="10"/>
        <v>53.444764559387927</v>
      </c>
      <c r="G230" s="119">
        <f t="shared" si="11"/>
        <v>0</v>
      </c>
    </row>
    <row r="231" spans="1:7" ht="12.75" x14ac:dyDescent="0.15">
      <c r="A231" s="116" t="s">
        <v>732</v>
      </c>
      <c r="B231" s="19">
        <v>0</v>
      </c>
      <c r="C231" s="19">
        <v>0</v>
      </c>
      <c r="D231" s="19">
        <v>1712.85</v>
      </c>
      <c r="E231" s="19">
        <v>0</v>
      </c>
      <c r="F231" s="84">
        <f t="shared" si="10"/>
        <v>0</v>
      </c>
      <c r="G231" s="117">
        <f t="shared" si="11"/>
        <v>0</v>
      </c>
    </row>
    <row r="232" spans="1:7" ht="12.75" x14ac:dyDescent="0.15">
      <c r="A232" s="116" t="s">
        <v>733</v>
      </c>
      <c r="B232" s="19">
        <v>0</v>
      </c>
      <c r="C232" s="19">
        <v>0</v>
      </c>
      <c r="D232" s="19">
        <v>1712.85</v>
      </c>
      <c r="E232" s="19">
        <v>0</v>
      </c>
      <c r="F232" s="84">
        <f t="shared" si="10"/>
        <v>0</v>
      </c>
      <c r="G232" s="117">
        <f t="shared" si="11"/>
        <v>0</v>
      </c>
    </row>
    <row r="233" spans="1:7" ht="12.75" x14ac:dyDescent="0.15">
      <c r="A233" s="114" t="s">
        <v>263</v>
      </c>
      <c r="B233" s="17">
        <v>15824.98</v>
      </c>
      <c r="C233" s="17">
        <v>13007</v>
      </c>
      <c r="D233" s="17">
        <v>13916.29</v>
      </c>
      <c r="E233" s="17">
        <v>0</v>
      </c>
      <c r="F233" s="85">
        <f t="shared" si="10"/>
        <v>0</v>
      </c>
      <c r="G233" s="115">
        <f t="shared" si="11"/>
        <v>0</v>
      </c>
    </row>
    <row r="234" spans="1:7" ht="12.75" x14ac:dyDescent="0.15">
      <c r="A234" s="116" t="s">
        <v>729</v>
      </c>
      <c r="B234" s="19">
        <v>15824.98</v>
      </c>
      <c r="C234" s="19">
        <v>13007</v>
      </c>
      <c r="D234" s="19">
        <v>0</v>
      </c>
      <c r="E234" s="19">
        <v>0</v>
      </c>
      <c r="F234" s="84">
        <f t="shared" si="10"/>
        <v>0</v>
      </c>
      <c r="G234" s="117">
        <f t="shared" si="11"/>
        <v>0</v>
      </c>
    </row>
    <row r="235" spans="1:7" ht="12.75" x14ac:dyDescent="0.15">
      <c r="A235" s="116" t="s">
        <v>714</v>
      </c>
      <c r="B235" s="19">
        <v>15824.98</v>
      </c>
      <c r="C235" s="19">
        <v>13007</v>
      </c>
      <c r="D235" s="19">
        <v>0</v>
      </c>
      <c r="E235" s="19">
        <v>0</v>
      </c>
      <c r="F235" s="84">
        <f t="shared" si="10"/>
        <v>0</v>
      </c>
      <c r="G235" s="117">
        <f t="shared" si="11"/>
        <v>0</v>
      </c>
    </row>
    <row r="236" spans="1:7" ht="12.75" x14ac:dyDescent="0.15">
      <c r="A236" s="118" t="s">
        <v>706</v>
      </c>
      <c r="B236" s="20">
        <v>15824.98</v>
      </c>
      <c r="C236" s="20">
        <v>0</v>
      </c>
      <c r="D236" s="20">
        <v>0</v>
      </c>
      <c r="E236" s="20">
        <v>0</v>
      </c>
      <c r="F236" s="83">
        <f t="shared" si="10"/>
        <v>0</v>
      </c>
      <c r="G236" s="119">
        <f t="shared" si="11"/>
        <v>0</v>
      </c>
    </row>
    <row r="237" spans="1:7" ht="12.75" x14ac:dyDescent="0.15">
      <c r="A237" s="116" t="s">
        <v>732</v>
      </c>
      <c r="B237" s="19">
        <v>0</v>
      </c>
      <c r="C237" s="19">
        <v>0</v>
      </c>
      <c r="D237" s="19">
        <v>13916.29</v>
      </c>
      <c r="E237" s="19">
        <v>0</v>
      </c>
      <c r="F237" s="84">
        <f t="shared" si="10"/>
        <v>0</v>
      </c>
      <c r="G237" s="117">
        <f t="shared" si="11"/>
        <v>0</v>
      </c>
    </row>
    <row r="238" spans="1:7" ht="12.75" x14ac:dyDescent="0.15">
      <c r="A238" s="116" t="s">
        <v>733</v>
      </c>
      <c r="B238" s="19">
        <v>0</v>
      </c>
      <c r="C238" s="19">
        <v>0</v>
      </c>
      <c r="D238" s="19">
        <v>13916.29</v>
      </c>
      <c r="E238" s="19">
        <v>0</v>
      </c>
      <c r="F238" s="84">
        <f t="shared" si="10"/>
        <v>0</v>
      </c>
      <c r="G238" s="117">
        <f t="shared" si="11"/>
        <v>0</v>
      </c>
    </row>
    <row r="239" spans="1:7" ht="12.75" x14ac:dyDescent="0.15">
      <c r="A239" s="114" t="s">
        <v>128</v>
      </c>
      <c r="B239" s="17">
        <v>48261.17</v>
      </c>
      <c r="C239" s="17">
        <v>136061</v>
      </c>
      <c r="D239" s="17">
        <v>207255.5</v>
      </c>
      <c r="E239" s="17">
        <v>110026.89</v>
      </c>
      <c r="F239" s="85">
        <f t="shared" si="10"/>
        <v>227.98222670523737</v>
      </c>
      <c r="G239" s="115">
        <f t="shared" si="11"/>
        <v>53.087561005618667</v>
      </c>
    </row>
    <row r="240" spans="1:7" ht="12.75" x14ac:dyDescent="0.15">
      <c r="A240" s="116" t="s">
        <v>729</v>
      </c>
      <c r="B240" s="19">
        <v>48261.17</v>
      </c>
      <c r="C240" s="19">
        <v>136061</v>
      </c>
      <c r="D240" s="19">
        <v>206063.64</v>
      </c>
      <c r="E240" s="19">
        <v>110026.89</v>
      </c>
      <c r="F240" s="84">
        <f t="shared" si="10"/>
        <v>227.98222670523737</v>
      </c>
      <c r="G240" s="117">
        <f t="shared" si="11"/>
        <v>53.394616342795842</v>
      </c>
    </row>
    <row r="241" spans="1:7" ht="12.75" x14ac:dyDescent="0.15">
      <c r="A241" s="116" t="s">
        <v>714</v>
      </c>
      <c r="B241" s="19">
        <v>48261.17</v>
      </c>
      <c r="C241" s="19">
        <v>136061</v>
      </c>
      <c r="D241" s="19">
        <v>206063.64</v>
      </c>
      <c r="E241" s="19">
        <v>110026.89</v>
      </c>
      <c r="F241" s="84">
        <f t="shared" si="10"/>
        <v>227.98222670523737</v>
      </c>
      <c r="G241" s="117">
        <f t="shared" si="11"/>
        <v>53.394616342795842</v>
      </c>
    </row>
    <row r="242" spans="1:7" ht="12.75" x14ac:dyDescent="0.15">
      <c r="A242" s="118" t="s">
        <v>701</v>
      </c>
      <c r="B242" s="20">
        <v>47597.56</v>
      </c>
      <c r="C242" s="20">
        <v>0</v>
      </c>
      <c r="D242" s="20">
        <v>0</v>
      </c>
      <c r="E242" s="20">
        <v>109325.89</v>
      </c>
      <c r="F242" s="83">
        <f t="shared" si="10"/>
        <v>229.68801341917526</v>
      </c>
      <c r="G242" s="119">
        <f t="shared" si="11"/>
        <v>0</v>
      </c>
    </row>
    <row r="243" spans="1:7" ht="12.75" x14ac:dyDescent="0.15">
      <c r="A243" s="118" t="s">
        <v>700</v>
      </c>
      <c r="B243" s="20">
        <v>663.61</v>
      </c>
      <c r="C243" s="20">
        <v>0</v>
      </c>
      <c r="D243" s="20">
        <v>0</v>
      </c>
      <c r="E243" s="20">
        <v>701</v>
      </c>
      <c r="F243" s="83">
        <f t="shared" si="10"/>
        <v>105.63433341872485</v>
      </c>
      <c r="G243" s="119">
        <f t="shared" si="11"/>
        <v>0</v>
      </c>
    </row>
    <row r="244" spans="1:7" ht="12.75" x14ac:dyDescent="0.15">
      <c r="A244" s="116" t="s">
        <v>732</v>
      </c>
      <c r="B244" s="19">
        <v>0</v>
      </c>
      <c r="C244" s="19">
        <v>0</v>
      </c>
      <c r="D244" s="19">
        <v>1191.8599999999999</v>
      </c>
      <c r="E244" s="19">
        <v>0</v>
      </c>
      <c r="F244" s="84">
        <f t="shared" si="10"/>
        <v>0</v>
      </c>
      <c r="G244" s="117">
        <f t="shared" si="11"/>
        <v>0</v>
      </c>
    </row>
    <row r="245" spans="1:7" ht="12.75" x14ac:dyDescent="0.15">
      <c r="A245" s="116" t="s">
        <v>733</v>
      </c>
      <c r="B245" s="19">
        <v>0</v>
      </c>
      <c r="C245" s="19">
        <v>0</v>
      </c>
      <c r="D245" s="19">
        <v>1191.8599999999999</v>
      </c>
      <c r="E245" s="19">
        <v>0</v>
      </c>
      <c r="F245" s="84">
        <f t="shared" si="10"/>
        <v>0</v>
      </c>
      <c r="G245" s="117">
        <f t="shared" si="11"/>
        <v>0</v>
      </c>
    </row>
    <row r="246" spans="1:7" ht="12.75" x14ac:dyDescent="0.15">
      <c r="A246" s="114" t="s">
        <v>272</v>
      </c>
      <c r="B246" s="17">
        <v>1410445.48</v>
      </c>
      <c r="C246" s="17">
        <v>1399939</v>
      </c>
      <c r="D246" s="17">
        <v>1630110</v>
      </c>
      <c r="E246" s="17">
        <v>1634525</v>
      </c>
      <c r="F246" s="85">
        <f t="shared" si="10"/>
        <v>115.88714510255298</v>
      </c>
      <c r="G246" s="115">
        <f t="shared" si="11"/>
        <v>100.2708406181178</v>
      </c>
    </row>
    <row r="247" spans="1:7" ht="12.75" x14ac:dyDescent="0.15">
      <c r="A247" s="116" t="s">
        <v>729</v>
      </c>
      <c r="B247" s="19">
        <v>1410445.48</v>
      </c>
      <c r="C247" s="19">
        <v>1399939</v>
      </c>
      <c r="D247" s="19">
        <v>1630110</v>
      </c>
      <c r="E247" s="19">
        <v>1634525</v>
      </c>
      <c r="F247" s="84">
        <f t="shared" si="10"/>
        <v>115.88714510255298</v>
      </c>
      <c r="G247" s="117">
        <f t="shared" si="11"/>
        <v>100.2708406181178</v>
      </c>
    </row>
    <row r="248" spans="1:7" ht="12.75" x14ac:dyDescent="0.15">
      <c r="A248" s="116" t="s">
        <v>714</v>
      </c>
      <c r="B248" s="19">
        <v>1410445.48</v>
      </c>
      <c r="C248" s="19">
        <v>1399939</v>
      </c>
      <c r="D248" s="19">
        <v>1630110</v>
      </c>
      <c r="E248" s="19">
        <v>1634525</v>
      </c>
      <c r="F248" s="84">
        <f t="shared" si="10"/>
        <v>115.88714510255298</v>
      </c>
      <c r="G248" s="117">
        <f t="shared" si="11"/>
        <v>100.2708406181178</v>
      </c>
    </row>
    <row r="249" spans="1:7" ht="12.75" x14ac:dyDescent="0.15">
      <c r="A249" s="118" t="s">
        <v>701</v>
      </c>
      <c r="B249" s="20">
        <v>1389255.74</v>
      </c>
      <c r="C249" s="20">
        <v>0</v>
      </c>
      <c r="D249" s="20">
        <v>0</v>
      </c>
      <c r="E249" s="20">
        <v>1613783.95</v>
      </c>
      <c r="F249" s="83">
        <f t="shared" si="10"/>
        <v>116.16176226847909</v>
      </c>
      <c r="G249" s="119">
        <f t="shared" si="11"/>
        <v>0</v>
      </c>
    </row>
    <row r="250" spans="1:7" ht="12.75" x14ac:dyDescent="0.15">
      <c r="A250" s="118" t="s">
        <v>700</v>
      </c>
      <c r="B250" s="20">
        <v>21189.74</v>
      </c>
      <c r="C250" s="20">
        <v>0</v>
      </c>
      <c r="D250" s="20">
        <v>0</v>
      </c>
      <c r="E250" s="20">
        <v>20741.05</v>
      </c>
      <c r="F250" s="83">
        <f t="shared" si="10"/>
        <v>97.882512952022992</v>
      </c>
      <c r="G250" s="119">
        <f t="shared" si="11"/>
        <v>0</v>
      </c>
    </row>
    <row r="251" spans="1:7" ht="12.75" x14ac:dyDescent="0.15">
      <c r="A251" s="114" t="s">
        <v>127</v>
      </c>
      <c r="B251" s="17">
        <v>848.66</v>
      </c>
      <c r="C251" s="17">
        <v>6636</v>
      </c>
      <c r="D251" s="17">
        <v>1000</v>
      </c>
      <c r="E251" s="17">
        <v>794.95</v>
      </c>
      <c r="F251" s="85">
        <f t="shared" si="10"/>
        <v>93.671199302429713</v>
      </c>
      <c r="G251" s="115">
        <f t="shared" si="11"/>
        <v>79.495000000000005</v>
      </c>
    </row>
    <row r="252" spans="1:7" ht="12.75" x14ac:dyDescent="0.15">
      <c r="A252" s="116" t="s">
        <v>729</v>
      </c>
      <c r="B252" s="19">
        <v>848.66</v>
      </c>
      <c r="C252" s="19">
        <v>6636</v>
      </c>
      <c r="D252" s="19">
        <v>1000</v>
      </c>
      <c r="E252" s="19">
        <v>794.95</v>
      </c>
      <c r="F252" s="84">
        <f t="shared" si="10"/>
        <v>93.671199302429713</v>
      </c>
      <c r="G252" s="117">
        <f t="shared" si="11"/>
        <v>79.495000000000005</v>
      </c>
    </row>
    <row r="253" spans="1:7" ht="12.75" x14ac:dyDescent="0.15">
      <c r="A253" s="116" t="s">
        <v>674</v>
      </c>
      <c r="B253" s="19">
        <v>848.66</v>
      </c>
      <c r="C253" s="19">
        <v>6636</v>
      </c>
      <c r="D253" s="19">
        <v>1000</v>
      </c>
      <c r="E253" s="19">
        <v>794.95</v>
      </c>
      <c r="F253" s="84">
        <f t="shared" si="10"/>
        <v>93.671199302429713</v>
      </c>
      <c r="G253" s="117">
        <f t="shared" si="11"/>
        <v>79.495000000000005</v>
      </c>
    </row>
    <row r="254" spans="1:7" ht="12.75" x14ac:dyDescent="0.15">
      <c r="A254" s="118" t="s">
        <v>669</v>
      </c>
      <c r="B254" s="20">
        <v>521.6</v>
      </c>
      <c r="C254" s="20">
        <v>0</v>
      </c>
      <c r="D254" s="20">
        <v>0</v>
      </c>
      <c r="E254" s="20">
        <v>355</v>
      </c>
      <c r="F254" s="83">
        <f t="shared" si="10"/>
        <v>68.059815950920239</v>
      </c>
      <c r="G254" s="119">
        <f t="shared" si="11"/>
        <v>0</v>
      </c>
    </row>
    <row r="255" spans="1:7" ht="12.75" x14ac:dyDescent="0.15">
      <c r="A255" s="118" t="s">
        <v>668</v>
      </c>
      <c r="B255" s="20">
        <v>327.06</v>
      </c>
      <c r="C255" s="20">
        <v>0</v>
      </c>
      <c r="D255" s="20">
        <v>0</v>
      </c>
      <c r="E255" s="20">
        <v>439.95</v>
      </c>
      <c r="F255" s="83">
        <f t="shared" si="10"/>
        <v>134.51660245826454</v>
      </c>
      <c r="G255" s="119">
        <f t="shared" si="11"/>
        <v>0</v>
      </c>
    </row>
    <row r="256" spans="1:7" ht="12.75" x14ac:dyDescent="0.15">
      <c r="A256" s="114" t="s">
        <v>281</v>
      </c>
      <c r="B256" s="17">
        <v>207.09</v>
      </c>
      <c r="C256" s="17">
        <v>398</v>
      </c>
      <c r="D256" s="17">
        <v>180</v>
      </c>
      <c r="E256" s="17">
        <v>159.28</v>
      </c>
      <c r="F256" s="85">
        <f t="shared" si="10"/>
        <v>76.913419286300638</v>
      </c>
      <c r="G256" s="115">
        <f t="shared" si="11"/>
        <v>88.488888888888894</v>
      </c>
    </row>
    <row r="257" spans="1:7" ht="12.75" x14ac:dyDescent="0.15">
      <c r="A257" s="116" t="s">
        <v>661</v>
      </c>
      <c r="B257" s="19">
        <v>207.09</v>
      </c>
      <c r="C257" s="19">
        <v>398</v>
      </c>
      <c r="D257" s="19">
        <v>180</v>
      </c>
      <c r="E257" s="19">
        <v>159.28</v>
      </c>
      <c r="F257" s="84">
        <f t="shared" si="10"/>
        <v>76.913419286300638</v>
      </c>
      <c r="G257" s="117">
        <f t="shared" si="11"/>
        <v>88.488888888888894</v>
      </c>
    </row>
    <row r="258" spans="1:7" ht="12.75" x14ac:dyDescent="0.15">
      <c r="A258" s="116" t="s">
        <v>657</v>
      </c>
      <c r="B258" s="19">
        <v>207.09</v>
      </c>
      <c r="C258" s="19">
        <v>398</v>
      </c>
      <c r="D258" s="19">
        <v>180</v>
      </c>
      <c r="E258" s="19">
        <v>159.28</v>
      </c>
      <c r="F258" s="84">
        <f t="shared" si="10"/>
        <v>76.913419286300638</v>
      </c>
      <c r="G258" s="117">
        <f t="shared" si="11"/>
        <v>88.488888888888894</v>
      </c>
    </row>
    <row r="259" spans="1:7" ht="12.75" x14ac:dyDescent="0.15">
      <c r="A259" s="118" t="s">
        <v>655</v>
      </c>
      <c r="B259" s="20">
        <v>207.09</v>
      </c>
      <c r="C259" s="20">
        <v>0</v>
      </c>
      <c r="D259" s="20">
        <v>0</v>
      </c>
      <c r="E259" s="20">
        <v>159.28</v>
      </c>
      <c r="F259" s="83">
        <f t="shared" si="10"/>
        <v>76.913419286300638</v>
      </c>
      <c r="G259" s="119">
        <f t="shared" si="11"/>
        <v>0</v>
      </c>
    </row>
    <row r="260" spans="1:7" ht="12.75" x14ac:dyDescent="0.15">
      <c r="A260" s="122" t="s">
        <v>480</v>
      </c>
      <c r="B260" s="16">
        <v>1702802.03</v>
      </c>
      <c r="C260" s="16">
        <v>1908350</v>
      </c>
      <c r="D260" s="16">
        <v>2014290</v>
      </c>
      <c r="E260" s="16">
        <v>1936915.88</v>
      </c>
      <c r="F260" s="86">
        <f t="shared" si="10"/>
        <v>113.74874153749981</v>
      </c>
      <c r="G260" s="123">
        <f t="shared" si="11"/>
        <v>96.158739804099696</v>
      </c>
    </row>
    <row r="261" spans="1:7" ht="12.75" x14ac:dyDescent="0.15">
      <c r="A261" s="114" t="s">
        <v>44</v>
      </c>
      <c r="B261" s="17">
        <v>16772.12</v>
      </c>
      <c r="C261" s="17">
        <v>20000</v>
      </c>
      <c r="D261" s="17">
        <v>23000</v>
      </c>
      <c r="E261" s="17">
        <v>19069.990000000002</v>
      </c>
      <c r="F261" s="85">
        <f t="shared" si="10"/>
        <v>113.70053398139295</v>
      </c>
      <c r="G261" s="115">
        <f t="shared" si="11"/>
        <v>82.912999999999997</v>
      </c>
    </row>
    <row r="262" spans="1:7" ht="12.75" x14ac:dyDescent="0.15">
      <c r="A262" s="116" t="s">
        <v>729</v>
      </c>
      <c r="B262" s="19">
        <v>16772.12</v>
      </c>
      <c r="C262" s="19">
        <v>20000</v>
      </c>
      <c r="D262" s="19">
        <v>19756.240000000002</v>
      </c>
      <c r="E262" s="19">
        <v>19069.990000000002</v>
      </c>
      <c r="F262" s="84">
        <f t="shared" si="10"/>
        <v>113.70053398139295</v>
      </c>
      <c r="G262" s="117">
        <f t="shared" si="11"/>
        <v>96.526413933015604</v>
      </c>
    </row>
    <row r="263" spans="1:7" ht="12.75" x14ac:dyDescent="0.15">
      <c r="A263" s="116" t="s">
        <v>674</v>
      </c>
      <c r="B263" s="19">
        <v>16772.12</v>
      </c>
      <c r="C263" s="19">
        <v>20000</v>
      </c>
      <c r="D263" s="19">
        <v>19756.240000000002</v>
      </c>
      <c r="E263" s="19">
        <v>19069.990000000002</v>
      </c>
      <c r="F263" s="84">
        <f t="shared" si="10"/>
        <v>113.70053398139295</v>
      </c>
      <c r="G263" s="117">
        <f t="shared" si="11"/>
        <v>96.526413933015604</v>
      </c>
    </row>
    <row r="264" spans="1:7" ht="12.75" x14ac:dyDescent="0.15">
      <c r="A264" s="118" t="s">
        <v>671</v>
      </c>
      <c r="B264" s="20">
        <v>16772.12</v>
      </c>
      <c r="C264" s="20">
        <v>0</v>
      </c>
      <c r="D264" s="20">
        <v>0</v>
      </c>
      <c r="E264" s="20">
        <v>19069.990000000002</v>
      </c>
      <c r="F264" s="83">
        <f t="shared" si="10"/>
        <v>113.70053398139295</v>
      </c>
      <c r="G264" s="119">
        <f t="shared" si="11"/>
        <v>0</v>
      </c>
    </row>
    <row r="265" spans="1:7" ht="12.75" x14ac:dyDescent="0.15">
      <c r="A265" s="116" t="s">
        <v>732</v>
      </c>
      <c r="B265" s="19">
        <v>0</v>
      </c>
      <c r="C265" s="19">
        <v>0</v>
      </c>
      <c r="D265" s="19">
        <v>3243.76</v>
      </c>
      <c r="E265" s="19">
        <v>0</v>
      </c>
      <c r="F265" s="84">
        <f t="shared" si="10"/>
        <v>0</v>
      </c>
      <c r="G265" s="117">
        <f t="shared" si="11"/>
        <v>0</v>
      </c>
    </row>
    <row r="266" spans="1:7" ht="12.75" x14ac:dyDescent="0.15">
      <c r="A266" s="116" t="s">
        <v>733</v>
      </c>
      <c r="B266" s="19">
        <v>0</v>
      </c>
      <c r="C266" s="19">
        <v>0</v>
      </c>
      <c r="D266" s="19">
        <v>3243.76</v>
      </c>
      <c r="E266" s="19">
        <v>0</v>
      </c>
      <c r="F266" s="84">
        <f t="shared" si="10"/>
        <v>0</v>
      </c>
      <c r="G266" s="117">
        <f t="shared" si="11"/>
        <v>0</v>
      </c>
    </row>
    <row r="267" spans="1:7" ht="12.75" x14ac:dyDescent="0.15">
      <c r="A267" s="114" t="s">
        <v>257</v>
      </c>
      <c r="B267" s="17">
        <v>69589.490000000005</v>
      </c>
      <c r="C267" s="17">
        <v>96000</v>
      </c>
      <c r="D267" s="17">
        <v>45500</v>
      </c>
      <c r="E267" s="17">
        <v>39753.519999999997</v>
      </c>
      <c r="F267" s="85">
        <f t="shared" si="10"/>
        <v>57.125752753756345</v>
      </c>
      <c r="G267" s="115">
        <f t="shared" si="11"/>
        <v>87.37037362637362</v>
      </c>
    </row>
    <row r="268" spans="1:7" ht="12.75" x14ac:dyDescent="0.15">
      <c r="A268" s="116" t="s">
        <v>729</v>
      </c>
      <c r="B268" s="19">
        <v>69589.490000000005</v>
      </c>
      <c r="C268" s="19">
        <v>96000</v>
      </c>
      <c r="D268" s="19">
        <v>44152.43</v>
      </c>
      <c r="E268" s="19">
        <v>39753.519999999997</v>
      </c>
      <c r="F268" s="84">
        <f t="shared" si="10"/>
        <v>57.125752753756345</v>
      </c>
      <c r="G268" s="117">
        <f t="shared" si="11"/>
        <v>90.036992301442979</v>
      </c>
    </row>
    <row r="269" spans="1:7" ht="12.75" x14ac:dyDescent="0.15">
      <c r="A269" s="116" t="s">
        <v>681</v>
      </c>
      <c r="B269" s="19">
        <v>69589.490000000005</v>
      </c>
      <c r="C269" s="19">
        <v>96000</v>
      </c>
      <c r="D269" s="19">
        <v>44152.43</v>
      </c>
      <c r="E269" s="19">
        <v>39753.519999999997</v>
      </c>
      <c r="F269" s="84">
        <f t="shared" si="10"/>
        <v>57.125752753756345</v>
      </c>
      <c r="G269" s="117">
        <f t="shared" si="11"/>
        <v>90.036992301442979</v>
      </c>
    </row>
    <row r="270" spans="1:7" ht="12.75" x14ac:dyDescent="0.15">
      <c r="A270" s="118" t="s">
        <v>675</v>
      </c>
      <c r="B270" s="20">
        <v>69589.490000000005</v>
      </c>
      <c r="C270" s="20">
        <v>0</v>
      </c>
      <c r="D270" s="20">
        <v>0</v>
      </c>
      <c r="E270" s="20">
        <v>39753.519999999997</v>
      </c>
      <c r="F270" s="83">
        <f t="shared" si="10"/>
        <v>57.125752753756345</v>
      </c>
      <c r="G270" s="119">
        <f t="shared" si="11"/>
        <v>0</v>
      </c>
    </row>
    <row r="271" spans="1:7" ht="12.75" x14ac:dyDescent="0.15">
      <c r="A271" s="116" t="s">
        <v>732</v>
      </c>
      <c r="B271" s="19">
        <v>0</v>
      </c>
      <c r="C271" s="19">
        <v>0</v>
      </c>
      <c r="D271" s="19">
        <v>1347.57</v>
      </c>
      <c r="E271" s="19">
        <v>0</v>
      </c>
      <c r="F271" s="84">
        <f t="shared" si="10"/>
        <v>0</v>
      </c>
      <c r="G271" s="117">
        <f t="shared" si="11"/>
        <v>0</v>
      </c>
    </row>
    <row r="272" spans="1:7" ht="12.75" x14ac:dyDescent="0.15">
      <c r="A272" s="116" t="s">
        <v>733</v>
      </c>
      <c r="B272" s="19">
        <v>0</v>
      </c>
      <c r="C272" s="19">
        <v>0</v>
      </c>
      <c r="D272" s="19">
        <v>1347.57</v>
      </c>
      <c r="E272" s="19">
        <v>0</v>
      </c>
      <c r="F272" s="84">
        <f t="shared" si="10"/>
        <v>0</v>
      </c>
      <c r="G272" s="117">
        <f t="shared" si="11"/>
        <v>0</v>
      </c>
    </row>
    <row r="273" spans="1:7" ht="12.75" x14ac:dyDescent="0.15">
      <c r="A273" s="114" t="s">
        <v>263</v>
      </c>
      <c r="B273" s="17">
        <v>0</v>
      </c>
      <c r="C273" s="17">
        <v>11000</v>
      </c>
      <c r="D273" s="17">
        <v>0</v>
      </c>
      <c r="E273" s="17">
        <v>0</v>
      </c>
      <c r="F273" s="85">
        <f t="shared" si="10"/>
        <v>0</v>
      </c>
      <c r="G273" s="115">
        <f t="shared" si="11"/>
        <v>0</v>
      </c>
    </row>
    <row r="274" spans="1:7" ht="12.75" x14ac:dyDescent="0.15">
      <c r="A274" s="116" t="s">
        <v>729</v>
      </c>
      <c r="B274" s="19">
        <v>0</v>
      </c>
      <c r="C274" s="19">
        <v>11000</v>
      </c>
      <c r="D274" s="19">
        <v>0</v>
      </c>
      <c r="E274" s="19">
        <v>0</v>
      </c>
      <c r="F274" s="84">
        <f t="shared" si="10"/>
        <v>0</v>
      </c>
      <c r="G274" s="117">
        <f t="shared" si="11"/>
        <v>0</v>
      </c>
    </row>
    <row r="275" spans="1:7" ht="12.75" x14ac:dyDescent="0.15">
      <c r="A275" s="116" t="s">
        <v>714</v>
      </c>
      <c r="B275" s="19">
        <v>0</v>
      </c>
      <c r="C275" s="19">
        <v>11000</v>
      </c>
      <c r="D275" s="19">
        <v>0</v>
      </c>
      <c r="E275" s="19">
        <v>0</v>
      </c>
      <c r="F275" s="84">
        <f t="shared" si="10"/>
        <v>0</v>
      </c>
      <c r="G275" s="117">
        <f t="shared" si="11"/>
        <v>0</v>
      </c>
    </row>
    <row r="276" spans="1:7" ht="12.75" x14ac:dyDescent="0.15">
      <c r="A276" s="114" t="s">
        <v>128</v>
      </c>
      <c r="B276" s="17">
        <v>70187.289999999994</v>
      </c>
      <c r="C276" s="17">
        <v>100150</v>
      </c>
      <c r="D276" s="17">
        <v>170800</v>
      </c>
      <c r="E276" s="17">
        <v>150144.78</v>
      </c>
      <c r="F276" s="85">
        <f t="shared" si="10"/>
        <v>213.9201841245046</v>
      </c>
      <c r="G276" s="115">
        <f t="shared" si="11"/>
        <v>87.906779859484772</v>
      </c>
    </row>
    <row r="277" spans="1:7" ht="12.75" x14ac:dyDescent="0.15">
      <c r="A277" s="116" t="s">
        <v>729</v>
      </c>
      <c r="B277" s="19">
        <v>70187.289999999994</v>
      </c>
      <c r="C277" s="19">
        <v>100150</v>
      </c>
      <c r="D277" s="19">
        <v>169809.13</v>
      </c>
      <c r="E277" s="19">
        <v>150144.78</v>
      </c>
      <c r="F277" s="84">
        <f t="shared" si="10"/>
        <v>213.9201841245046</v>
      </c>
      <c r="G277" s="117">
        <f t="shared" si="11"/>
        <v>88.41973337947141</v>
      </c>
    </row>
    <row r="278" spans="1:7" ht="12.75" x14ac:dyDescent="0.15">
      <c r="A278" s="116" t="s">
        <v>714</v>
      </c>
      <c r="B278" s="19">
        <v>70187.289999999994</v>
      </c>
      <c r="C278" s="19">
        <v>100150</v>
      </c>
      <c r="D278" s="19">
        <v>169809.13</v>
      </c>
      <c r="E278" s="19">
        <v>150144.78</v>
      </c>
      <c r="F278" s="84">
        <f t="shared" ref="F278:F341" si="12">IFERROR(E278/B278*100,0)</f>
        <v>213.9201841245046</v>
      </c>
      <c r="G278" s="117">
        <f t="shared" ref="G278:G341" si="13">IFERROR(E278/D278*100,0)</f>
        <v>88.41973337947141</v>
      </c>
    </row>
    <row r="279" spans="1:7" ht="12.75" x14ac:dyDescent="0.15">
      <c r="A279" s="118" t="s">
        <v>701</v>
      </c>
      <c r="B279" s="20">
        <v>50670.89</v>
      </c>
      <c r="C279" s="20">
        <v>0</v>
      </c>
      <c r="D279" s="20">
        <v>0</v>
      </c>
      <c r="E279" s="20">
        <v>129942.34</v>
      </c>
      <c r="F279" s="83">
        <f t="shared" si="12"/>
        <v>256.44376879900864</v>
      </c>
      <c r="G279" s="119">
        <f t="shared" si="13"/>
        <v>0</v>
      </c>
    </row>
    <row r="280" spans="1:7" ht="12.75" x14ac:dyDescent="0.15">
      <c r="A280" s="118" t="s">
        <v>700</v>
      </c>
      <c r="B280" s="20">
        <v>19516.400000000001</v>
      </c>
      <c r="C280" s="20">
        <v>0</v>
      </c>
      <c r="D280" s="20">
        <v>0</v>
      </c>
      <c r="E280" s="20">
        <v>20202.439999999999</v>
      </c>
      <c r="F280" s="83">
        <f t="shared" si="12"/>
        <v>103.51519747494413</v>
      </c>
      <c r="G280" s="119">
        <f t="shared" si="13"/>
        <v>0</v>
      </c>
    </row>
    <row r="281" spans="1:7" ht="12.75" x14ac:dyDescent="0.15">
      <c r="A281" s="116" t="s">
        <v>732</v>
      </c>
      <c r="B281" s="19">
        <v>0</v>
      </c>
      <c r="C281" s="19">
        <v>0</v>
      </c>
      <c r="D281" s="19">
        <v>990.87</v>
      </c>
      <c r="E281" s="19">
        <v>0</v>
      </c>
      <c r="F281" s="84">
        <f t="shared" si="12"/>
        <v>0</v>
      </c>
      <c r="G281" s="117">
        <f t="shared" si="13"/>
        <v>0</v>
      </c>
    </row>
    <row r="282" spans="1:7" ht="12.75" x14ac:dyDescent="0.15">
      <c r="A282" s="116" t="s">
        <v>733</v>
      </c>
      <c r="B282" s="19">
        <v>0</v>
      </c>
      <c r="C282" s="19">
        <v>0</v>
      </c>
      <c r="D282" s="19">
        <v>990.87</v>
      </c>
      <c r="E282" s="19">
        <v>0</v>
      </c>
      <c r="F282" s="84">
        <f t="shared" si="12"/>
        <v>0</v>
      </c>
      <c r="G282" s="117">
        <f t="shared" si="13"/>
        <v>0</v>
      </c>
    </row>
    <row r="283" spans="1:7" ht="12.75" x14ac:dyDescent="0.15">
      <c r="A283" s="114" t="s">
        <v>272</v>
      </c>
      <c r="B283" s="17">
        <v>1541387.07</v>
      </c>
      <c r="C283" s="17">
        <v>1673100</v>
      </c>
      <c r="D283" s="17">
        <v>1767200</v>
      </c>
      <c r="E283" s="17">
        <v>1723088.55</v>
      </c>
      <c r="F283" s="85">
        <f t="shared" si="12"/>
        <v>111.78817985024358</v>
      </c>
      <c r="G283" s="115">
        <f t="shared" si="13"/>
        <v>97.503879017655052</v>
      </c>
    </row>
    <row r="284" spans="1:7" ht="12.75" x14ac:dyDescent="0.15">
      <c r="A284" s="116" t="s">
        <v>729</v>
      </c>
      <c r="B284" s="19">
        <v>1541387.07</v>
      </c>
      <c r="C284" s="19">
        <v>1673100</v>
      </c>
      <c r="D284" s="19">
        <v>1767200</v>
      </c>
      <c r="E284" s="19">
        <v>1723088.55</v>
      </c>
      <c r="F284" s="84">
        <f t="shared" si="12"/>
        <v>111.78817985024358</v>
      </c>
      <c r="G284" s="117">
        <f t="shared" si="13"/>
        <v>97.503879017655052</v>
      </c>
    </row>
    <row r="285" spans="1:7" ht="12.75" x14ac:dyDescent="0.15">
      <c r="A285" s="116" t="s">
        <v>714</v>
      </c>
      <c r="B285" s="19">
        <v>1541387.07</v>
      </c>
      <c r="C285" s="19">
        <v>1673100</v>
      </c>
      <c r="D285" s="19">
        <v>1767200</v>
      </c>
      <c r="E285" s="19">
        <v>1723088.55</v>
      </c>
      <c r="F285" s="84">
        <f t="shared" si="12"/>
        <v>111.78817985024358</v>
      </c>
      <c r="G285" s="117">
        <f t="shared" si="13"/>
        <v>97.503879017655052</v>
      </c>
    </row>
    <row r="286" spans="1:7" ht="12.75" x14ac:dyDescent="0.15">
      <c r="A286" s="118" t="s">
        <v>701</v>
      </c>
      <c r="B286" s="20">
        <v>1541387.07</v>
      </c>
      <c r="C286" s="20">
        <v>0</v>
      </c>
      <c r="D286" s="20">
        <v>0</v>
      </c>
      <c r="E286" s="20">
        <v>1723088.55</v>
      </c>
      <c r="F286" s="83">
        <f t="shared" si="12"/>
        <v>111.78817985024358</v>
      </c>
      <c r="G286" s="119">
        <f t="shared" si="13"/>
        <v>0</v>
      </c>
    </row>
    <row r="287" spans="1:7" ht="12.75" x14ac:dyDescent="0.15">
      <c r="A287" s="114" t="s">
        <v>127</v>
      </c>
      <c r="B287" s="17">
        <v>4580.42</v>
      </c>
      <c r="C287" s="17">
        <v>7000</v>
      </c>
      <c r="D287" s="17">
        <v>7000</v>
      </c>
      <c r="E287" s="17">
        <v>4579.74</v>
      </c>
      <c r="F287" s="85">
        <f t="shared" si="12"/>
        <v>99.98515419983319</v>
      </c>
      <c r="G287" s="115">
        <f t="shared" si="13"/>
        <v>65.424857142857135</v>
      </c>
    </row>
    <row r="288" spans="1:7" ht="12.75" x14ac:dyDescent="0.15">
      <c r="A288" s="116" t="s">
        <v>729</v>
      </c>
      <c r="B288" s="19">
        <v>4580.42</v>
      </c>
      <c r="C288" s="19">
        <v>7000</v>
      </c>
      <c r="D288" s="19">
        <v>6722.88</v>
      </c>
      <c r="E288" s="19">
        <v>4579.74</v>
      </c>
      <c r="F288" s="84">
        <f t="shared" si="12"/>
        <v>99.98515419983319</v>
      </c>
      <c r="G288" s="117">
        <f t="shared" si="13"/>
        <v>68.121697843781234</v>
      </c>
    </row>
    <row r="289" spans="1:7" ht="12.75" x14ac:dyDescent="0.15">
      <c r="A289" s="116" t="s">
        <v>674</v>
      </c>
      <c r="B289" s="19">
        <v>4580.42</v>
      </c>
      <c r="C289" s="19">
        <v>7000</v>
      </c>
      <c r="D289" s="19">
        <v>6722.88</v>
      </c>
      <c r="E289" s="19">
        <v>4579.74</v>
      </c>
      <c r="F289" s="84">
        <f t="shared" si="12"/>
        <v>99.98515419983319</v>
      </c>
      <c r="G289" s="117">
        <f t="shared" si="13"/>
        <v>68.121697843781234</v>
      </c>
    </row>
    <row r="290" spans="1:7" ht="12.75" x14ac:dyDescent="0.15">
      <c r="A290" s="118" t="s">
        <v>669</v>
      </c>
      <c r="B290" s="20">
        <v>2441.2800000000002</v>
      </c>
      <c r="C290" s="20">
        <v>0</v>
      </c>
      <c r="D290" s="20">
        <v>0</v>
      </c>
      <c r="E290" s="20">
        <v>4093.11</v>
      </c>
      <c r="F290" s="83">
        <f t="shared" si="12"/>
        <v>167.66245576091231</v>
      </c>
      <c r="G290" s="119">
        <f t="shared" si="13"/>
        <v>0</v>
      </c>
    </row>
    <row r="291" spans="1:7" ht="12.75" x14ac:dyDescent="0.15">
      <c r="A291" s="118" t="s">
        <v>668</v>
      </c>
      <c r="B291" s="20">
        <v>2139.14</v>
      </c>
      <c r="C291" s="20">
        <v>0</v>
      </c>
      <c r="D291" s="20">
        <v>0</v>
      </c>
      <c r="E291" s="20">
        <v>486.63</v>
      </c>
      <c r="F291" s="83">
        <f t="shared" si="12"/>
        <v>22.748861692081864</v>
      </c>
      <c r="G291" s="119">
        <f t="shared" si="13"/>
        <v>0</v>
      </c>
    </row>
    <row r="292" spans="1:7" ht="12.75" x14ac:dyDescent="0.15">
      <c r="A292" s="116" t="s">
        <v>732</v>
      </c>
      <c r="B292" s="19">
        <v>0</v>
      </c>
      <c r="C292" s="19">
        <v>0</v>
      </c>
      <c r="D292" s="19">
        <v>277.12</v>
      </c>
      <c r="E292" s="19">
        <v>0</v>
      </c>
      <c r="F292" s="84">
        <f t="shared" si="12"/>
        <v>0</v>
      </c>
      <c r="G292" s="117">
        <f t="shared" si="13"/>
        <v>0</v>
      </c>
    </row>
    <row r="293" spans="1:7" ht="12.75" x14ac:dyDescent="0.15">
      <c r="A293" s="116" t="s">
        <v>733</v>
      </c>
      <c r="B293" s="19">
        <v>0</v>
      </c>
      <c r="C293" s="19">
        <v>0</v>
      </c>
      <c r="D293" s="19">
        <v>277.12</v>
      </c>
      <c r="E293" s="19">
        <v>0</v>
      </c>
      <c r="F293" s="84">
        <f t="shared" si="12"/>
        <v>0</v>
      </c>
      <c r="G293" s="117">
        <f t="shared" si="13"/>
        <v>0</v>
      </c>
    </row>
    <row r="294" spans="1:7" ht="12.75" x14ac:dyDescent="0.15">
      <c r="A294" s="114" t="s">
        <v>281</v>
      </c>
      <c r="B294" s="17">
        <v>285.64</v>
      </c>
      <c r="C294" s="17">
        <v>1100</v>
      </c>
      <c r="D294" s="17">
        <v>790</v>
      </c>
      <c r="E294" s="17">
        <v>279.3</v>
      </c>
      <c r="F294" s="85">
        <f t="shared" si="12"/>
        <v>97.780422909956599</v>
      </c>
      <c r="G294" s="115">
        <f t="shared" si="13"/>
        <v>35.354430379746837</v>
      </c>
    </row>
    <row r="295" spans="1:7" ht="12.75" x14ac:dyDescent="0.15">
      <c r="A295" s="116" t="s">
        <v>661</v>
      </c>
      <c r="B295" s="19">
        <v>285.64</v>
      </c>
      <c r="C295" s="19">
        <v>1100</v>
      </c>
      <c r="D295" s="19">
        <v>480.27</v>
      </c>
      <c r="E295" s="19">
        <v>279.3</v>
      </c>
      <c r="F295" s="84">
        <f t="shared" si="12"/>
        <v>97.780422909956599</v>
      </c>
      <c r="G295" s="117">
        <f t="shared" si="13"/>
        <v>58.154787931788377</v>
      </c>
    </row>
    <row r="296" spans="1:7" ht="12.75" x14ac:dyDescent="0.15">
      <c r="A296" s="116" t="s">
        <v>657</v>
      </c>
      <c r="B296" s="19">
        <v>285.64</v>
      </c>
      <c r="C296" s="19">
        <v>1100</v>
      </c>
      <c r="D296" s="19">
        <v>480.27</v>
      </c>
      <c r="E296" s="19">
        <v>279.3</v>
      </c>
      <c r="F296" s="84">
        <f t="shared" si="12"/>
        <v>97.780422909956599</v>
      </c>
      <c r="G296" s="117">
        <f t="shared" si="13"/>
        <v>58.154787931788377</v>
      </c>
    </row>
    <row r="297" spans="1:7" ht="12.75" x14ac:dyDescent="0.15">
      <c r="A297" s="118" t="s">
        <v>655</v>
      </c>
      <c r="B297" s="20">
        <v>285.64</v>
      </c>
      <c r="C297" s="20">
        <v>0</v>
      </c>
      <c r="D297" s="20">
        <v>0</v>
      </c>
      <c r="E297" s="20">
        <v>279.3</v>
      </c>
      <c r="F297" s="83">
        <f t="shared" si="12"/>
        <v>97.780422909956599</v>
      </c>
      <c r="G297" s="119">
        <f t="shared" si="13"/>
        <v>0</v>
      </c>
    </row>
    <row r="298" spans="1:7" ht="12.75" x14ac:dyDescent="0.15">
      <c r="A298" s="116" t="s">
        <v>732</v>
      </c>
      <c r="B298" s="19">
        <v>0</v>
      </c>
      <c r="C298" s="19">
        <v>0</v>
      </c>
      <c r="D298" s="19">
        <v>309.73</v>
      </c>
      <c r="E298" s="19">
        <v>0</v>
      </c>
      <c r="F298" s="84">
        <f t="shared" si="12"/>
        <v>0</v>
      </c>
      <c r="G298" s="117">
        <f t="shared" si="13"/>
        <v>0</v>
      </c>
    </row>
    <row r="299" spans="1:7" ht="12.75" x14ac:dyDescent="0.15">
      <c r="A299" s="116" t="s">
        <v>733</v>
      </c>
      <c r="B299" s="19">
        <v>0</v>
      </c>
      <c r="C299" s="19">
        <v>0</v>
      </c>
      <c r="D299" s="19">
        <v>309.73</v>
      </c>
      <c r="E299" s="19">
        <v>0</v>
      </c>
      <c r="F299" s="84">
        <f t="shared" si="12"/>
        <v>0</v>
      </c>
      <c r="G299" s="117">
        <f t="shared" si="13"/>
        <v>0</v>
      </c>
    </row>
    <row r="300" spans="1:7" ht="12.75" x14ac:dyDescent="0.15">
      <c r="A300" s="122" t="s">
        <v>481</v>
      </c>
      <c r="B300" s="16">
        <v>1252406.96</v>
      </c>
      <c r="C300" s="16">
        <v>1339972</v>
      </c>
      <c r="D300" s="16">
        <v>1503653.06</v>
      </c>
      <c r="E300" s="16">
        <v>1457262.33</v>
      </c>
      <c r="F300" s="86">
        <f t="shared" si="12"/>
        <v>116.35693321282726</v>
      </c>
      <c r="G300" s="123">
        <f t="shared" si="13"/>
        <v>96.914798284652178</v>
      </c>
    </row>
    <row r="301" spans="1:7" ht="12.75" x14ac:dyDescent="0.15">
      <c r="A301" s="114" t="s">
        <v>44</v>
      </c>
      <c r="B301" s="17">
        <v>2332.36</v>
      </c>
      <c r="C301" s="17">
        <v>2851</v>
      </c>
      <c r="D301" s="17">
        <v>4601</v>
      </c>
      <c r="E301" s="17">
        <v>3877.77</v>
      </c>
      <c r="F301" s="85">
        <f t="shared" si="12"/>
        <v>166.25949681867291</v>
      </c>
      <c r="G301" s="115">
        <f t="shared" si="13"/>
        <v>84.281025863942617</v>
      </c>
    </row>
    <row r="302" spans="1:7" ht="12.75" x14ac:dyDescent="0.15">
      <c r="A302" s="116" t="s">
        <v>729</v>
      </c>
      <c r="B302" s="19">
        <v>2332.36</v>
      </c>
      <c r="C302" s="19">
        <v>2851</v>
      </c>
      <c r="D302" s="19">
        <v>4601</v>
      </c>
      <c r="E302" s="19">
        <v>3877.77</v>
      </c>
      <c r="F302" s="84">
        <f t="shared" si="12"/>
        <v>166.25949681867291</v>
      </c>
      <c r="G302" s="117">
        <f t="shared" si="13"/>
        <v>84.281025863942617</v>
      </c>
    </row>
    <row r="303" spans="1:7" ht="12.75" x14ac:dyDescent="0.15">
      <c r="A303" s="116" t="s">
        <v>674</v>
      </c>
      <c r="B303" s="19">
        <v>2332.36</v>
      </c>
      <c r="C303" s="19">
        <v>2851</v>
      </c>
      <c r="D303" s="19">
        <v>4601</v>
      </c>
      <c r="E303" s="19">
        <v>3877.77</v>
      </c>
      <c r="F303" s="84">
        <f t="shared" si="12"/>
        <v>166.25949681867291</v>
      </c>
      <c r="G303" s="117">
        <f t="shared" si="13"/>
        <v>84.281025863942617</v>
      </c>
    </row>
    <row r="304" spans="1:7" ht="12.75" x14ac:dyDescent="0.15">
      <c r="A304" s="118" t="s">
        <v>672</v>
      </c>
      <c r="B304" s="20">
        <v>63.18</v>
      </c>
      <c r="C304" s="20">
        <v>0</v>
      </c>
      <c r="D304" s="20">
        <v>0</v>
      </c>
      <c r="E304" s="20">
        <v>96</v>
      </c>
      <c r="F304" s="83">
        <f t="shared" si="12"/>
        <v>151.94681861348528</v>
      </c>
      <c r="G304" s="119">
        <f t="shared" si="13"/>
        <v>0</v>
      </c>
    </row>
    <row r="305" spans="1:7" ht="12.75" x14ac:dyDescent="0.15">
      <c r="A305" s="118" t="s">
        <v>671</v>
      </c>
      <c r="B305" s="20">
        <v>2269.1799999999998</v>
      </c>
      <c r="C305" s="20">
        <v>0</v>
      </c>
      <c r="D305" s="20">
        <v>0</v>
      </c>
      <c r="E305" s="20">
        <v>3781.77</v>
      </c>
      <c r="F305" s="83">
        <f t="shared" si="12"/>
        <v>166.65799980609737</v>
      </c>
      <c r="G305" s="119">
        <f t="shared" si="13"/>
        <v>0</v>
      </c>
    </row>
    <row r="306" spans="1:7" ht="12.75" x14ac:dyDescent="0.15">
      <c r="A306" s="114" t="s">
        <v>285</v>
      </c>
      <c r="B306" s="17">
        <v>0</v>
      </c>
      <c r="C306" s="17">
        <v>13</v>
      </c>
      <c r="D306" s="17">
        <v>13</v>
      </c>
      <c r="E306" s="17">
        <v>0</v>
      </c>
      <c r="F306" s="85">
        <f t="shared" si="12"/>
        <v>0</v>
      </c>
      <c r="G306" s="115">
        <f t="shared" si="13"/>
        <v>0</v>
      </c>
    </row>
    <row r="307" spans="1:7" ht="12.75" x14ac:dyDescent="0.15">
      <c r="A307" s="116" t="s">
        <v>729</v>
      </c>
      <c r="B307" s="19">
        <v>0</v>
      </c>
      <c r="C307" s="19">
        <v>13</v>
      </c>
      <c r="D307" s="19">
        <v>13</v>
      </c>
      <c r="E307" s="19">
        <v>0</v>
      </c>
      <c r="F307" s="84">
        <f t="shared" si="12"/>
        <v>0</v>
      </c>
      <c r="G307" s="117">
        <f t="shared" si="13"/>
        <v>0</v>
      </c>
    </row>
    <row r="308" spans="1:7" ht="12.75" x14ac:dyDescent="0.15">
      <c r="A308" s="116" t="s">
        <v>693</v>
      </c>
      <c r="B308" s="19">
        <v>0</v>
      </c>
      <c r="C308" s="19">
        <v>13</v>
      </c>
      <c r="D308" s="19">
        <v>13</v>
      </c>
      <c r="E308" s="19">
        <v>0</v>
      </c>
      <c r="F308" s="84">
        <f t="shared" si="12"/>
        <v>0</v>
      </c>
      <c r="G308" s="117">
        <f t="shared" si="13"/>
        <v>0</v>
      </c>
    </row>
    <row r="309" spans="1:7" ht="12.75" x14ac:dyDescent="0.15">
      <c r="A309" s="114" t="s">
        <v>257</v>
      </c>
      <c r="B309" s="17">
        <v>53147.17</v>
      </c>
      <c r="C309" s="17">
        <v>67355</v>
      </c>
      <c r="D309" s="17">
        <v>38327</v>
      </c>
      <c r="E309" s="17">
        <v>29664.37</v>
      </c>
      <c r="F309" s="85">
        <f t="shared" si="12"/>
        <v>55.815521315622263</v>
      </c>
      <c r="G309" s="115">
        <f t="shared" si="13"/>
        <v>77.39810055574398</v>
      </c>
    </row>
    <row r="310" spans="1:7" ht="12.75" x14ac:dyDescent="0.15">
      <c r="A310" s="116" t="s">
        <v>729</v>
      </c>
      <c r="B310" s="19">
        <v>53147.17</v>
      </c>
      <c r="C310" s="19">
        <v>67355</v>
      </c>
      <c r="D310" s="19">
        <v>37002.61</v>
      </c>
      <c r="E310" s="19">
        <v>29664.37</v>
      </c>
      <c r="F310" s="84">
        <f t="shared" si="12"/>
        <v>55.815521315622263</v>
      </c>
      <c r="G310" s="117">
        <f t="shared" si="13"/>
        <v>80.168317856497154</v>
      </c>
    </row>
    <row r="311" spans="1:7" ht="12.75" x14ac:dyDescent="0.15">
      <c r="A311" s="116" t="s">
        <v>681</v>
      </c>
      <c r="B311" s="19">
        <v>53147.17</v>
      </c>
      <c r="C311" s="19">
        <v>67355</v>
      </c>
      <c r="D311" s="19">
        <v>37002.61</v>
      </c>
      <c r="E311" s="19">
        <v>29664.37</v>
      </c>
      <c r="F311" s="84">
        <f t="shared" si="12"/>
        <v>55.815521315622263</v>
      </c>
      <c r="G311" s="117">
        <f t="shared" si="13"/>
        <v>80.168317856497154</v>
      </c>
    </row>
    <row r="312" spans="1:7" ht="12.75" x14ac:dyDescent="0.15">
      <c r="A312" s="118" t="s">
        <v>675</v>
      </c>
      <c r="B312" s="20">
        <v>53147.17</v>
      </c>
      <c r="C312" s="20">
        <v>0</v>
      </c>
      <c r="D312" s="20">
        <v>0</v>
      </c>
      <c r="E312" s="20">
        <v>29664.37</v>
      </c>
      <c r="F312" s="83">
        <f t="shared" si="12"/>
        <v>55.815521315622263</v>
      </c>
      <c r="G312" s="119">
        <f t="shared" si="13"/>
        <v>0</v>
      </c>
    </row>
    <row r="313" spans="1:7" ht="12.75" x14ac:dyDescent="0.15">
      <c r="A313" s="116" t="s">
        <v>732</v>
      </c>
      <c r="B313" s="19">
        <v>0</v>
      </c>
      <c r="C313" s="19">
        <v>0</v>
      </c>
      <c r="D313" s="19">
        <v>1324.39</v>
      </c>
      <c r="E313" s="19">
        <v>0</v>
      </c>
      <c r="F313" s="84">
        <f t="shared" si="12"/>
        <v>0</v>
      </c>
      <c r="G313" s="117">
        <f t="shared" si="13"/>
        <v>0</v>
      </c>
    </row>
    <row r="314" spans="1:7" ht="12.75" x14ac:dyDescent="0.15">
      <c r="A314" s="116" t="s">
        <v>733</v>
      </c>
      <c r="B314" s="19">
        <v>0</v>
      </c>
      <c r="C314" s="19">
        <v>0</v>
      </c>
      <c r="D314" s="19">
        <v>1324.39</v>
      </c>
      <c r="E314" s="19">
        <v>0</v>
      </c>
      <c r="F314" s="84">
        <f t="shared" si="12"/>
        <v>0</v>
      </c>
      <c r="G314" s="117">
        <f t="shared" si="13"/>
        <v>0</v>
      </c>
    </row>
    <row r="315" spans="1:7" ht="12.75" x14ac:dyDescent="0.15">
      <c r="A315" s="114" t="s">
        <v>263</v>
      </c>
      <c r="B315" s="17">
        <v>0</v>
      </c>
      <c r="C315" s="17">
        <v>1592</v>
      </c>
      <c r="D315" s="17">
        <v>0</v>
      </c>
      <c r="E315" s="17">
        <v>0</v>
      </c>
      <c r="F315" s="85">
        <f t="shared" si="12"/>
        <v>0</v>
      </c>
      <c r="G315" s="115">
        <f t="shared" si="13"/>
        <v>0</v>
      </c>
    </row>
    <row r="316" spans="1:7" ht="12.75" x14ac:dyDescent="0.15">
      <c r="A316" s="116" t="s">
        <v>729</v>
      </c>
      <c r="B316" s="19">
        <v>0</v>
      </c>
      <c r="C316" s="19">
        <v>1592</v>
      </c>
      <c r="D316" s="19">
        <v>0</v>
      </c>
      <c r="E316" s="19">
        <v>0</v>
      </c>
      <c r="F316" s="84">
        <f t="shared" si="12"/>
        <v>0</v>
      </c>
      <c r="G316" s="117">
        <f t="shared" si="13"/>
        <v>0</v>
      </c>
    </row>
    <row r="317" spans="1:7" ht="12.75" x14ac:dyDescent="0.15">
      <c r="A317" s="116" t="s">
        <v>714</v>
      </c>
      <c r="B317" s="19">
        <v>0</v>
      </c>
      <c r="C317" s="19">
        <v>1592</v>
      </c>
      <c r="D317" s="19">
        <v>0</v>
      </c>
      <c r="E317" s="19">
        <v>0</v>
      </c>
      <c r="F317" s="84">
        <f t="shared" si="12"/>
        <v>0</v>
      </c>
      <c r="G317" s="117">
        <f t="shared" si="13"/>
        <v>0</v>
      </c>
    </row>
    <row r="318" spans="1:7" ht="12.75" x14ac:dyDescent="0.15">
      <c r="A318" s="114" t="s">
        <v>128</v>
      </c>
      <c r="B318" s="17">
        <v>100554.92</v>
      </c>
      <c r="C318" s="17">
        <v>133120</v>
      </c>
      <c r="D318" s="17">
        <v>191103.98</v>
      </c>
      <c r="E318" s="17">
        <v>173113.79</v>
      </c>
      <c r="F318" s="85">
        <f t="shared" si="12"/>
        <v>172.1584483384801</v>
      </c>
      <c r="G318" s="115">
        <f t="shared" si="13"/>
        <v>90.586177221426794</v>
      </c>
    </row>
    <row r="319" spans="1:7" ht="12.75" x14ac:dyDescent="0.15">
      <c r="A319" s="116" t="s">
        <v>729</v>
      </c>
      <c r="B319" s="19">
        <v>100554.92</v>
      </c>
      <c r="C319" s="19">
        <v>133120</v>
      </c>
      <c r="D319" s="19">
        <v>189776.75</v>
      </c>
      <c r="E319" s="19">
        <v>173113.79</v>
      </c>
      <c r="F319" s="84">
        <f t="shared" si="12"/>
        <v>172.1584483384801</v>
      </c>
      <c r="G319" s="117">
        <f t="shared" si="13"/>
        <v>91.219704205072532</v>
      </c>
    </row>
    <row r="320" spans="1:7" ht="12.75" x14ac:dyDescent="0.15">
      <c r="A320" s="116" t="s">
        <v>714</v>
      </c>
      <c r="B320" s="19">
        <v>100554.92</v>
      </c>
      <c r="C320" s="19">
        <v>133120</v>
      </c>
      <c r="D320" s="19">
        <v>189776.75</v>
      </c>
      <c r="E320" s="19">
        <v>173113.79</v>
      </c>
      <c r="F320" s="84">
        <f t="shared" si="12"/>
        <v>172.1584483384801</v>
      </c>
      <c r="G320" s="117">
        <f t="shared" si="13"/>
        <v>91.219704205072532</v>
      </c>
    </row>
    <row r="321" spans="1:7" ht="12.75" x14ac:dyDescent="0.15">
      <c r="A321" s="118" t="s">
        <v>701</v>
      </c>
      <c r="B321" s="20">
        <v>80343.070000000007</v>
      </c>
      <c r="C321" s="20">
        <v>0</v>
      </c>
      <c r="D321" s="20">
        <v>0</v>
      </c>
      <c r="E321" s="20">
        <v>149306.84</v>
      </c>
      <c r="F321" s="83">
        <f t="shared" si="12"/>
        <v>185.83661291509023</v>
      </c>
      <c r="G321" s="119">
        <f t="shared" si="13"/>
        <v>0</v>
      </c>
    </row>
    <row r="322" spans="1:7" ht="12.75" x14ac:dyDescent="0.15">
      <c r="A322" s="118" t="s">
        <v>700</v>
      </c>
      <c r="B322" s="20">
        <v>20211.849999999999</v>
      </c>
      <c r="C322" s="20">
        <v>0</v>
      </c>
      <c r="D322" s="20">
        <v>0</v>
      </c>
      <c r="E322" s="20">
        <v>23806.95</v>
      </c>
      <c r="F322" s="83">
        <f t="shared" si="12"/>
        <v>117.78709024656328</v>
      </c>
      <c r="G322" s="119">
        <f t="shared" si="13"/>
        <v>0</v>
      </c>
    </row>
    <row r="323" spans="1:7" ht="12.75" x14ac:dyDescent="0.15">
      <c r="A323" s="116" t="s">
        <v>732</v>
      </c>
      <c r="B323" s="19">
        <v>0</v>
      </c>
      <c r="C323" s="19">
        <v>0</v>
      </c>
      <c r="D323" s="19">
        <v>1327.23</v>
      </c>
      <c r="E323" s="19">
        <v>0</v>
      </c>
      <c r="F323" s="84">
        <f t="shared" si="12"/>
        <v>0</v>
      </c>
      <c r="G323" s="117">
        <f t="shared" si="13"/>
        <v>0</v>
      </c>
    </row>
    <row r="324" spans="1:7" ht="12.75" x14ac:dyDescent="0.15">
      <c r="A324" s="116" t="s">
        <v>733</v>
      </c>
      <c r="B324" s="19">
        <v>0</v>
      </c>
      <c r="C324" s="19">
        <v>0</v>
      </c>
      <c r="D324" s="19">
        <v>1327.23</v>
      </c>
      <c r="E324" s="19">
        <v>0</v>
      </c>
      <c r="F324" s="84">
        <f t="shared" si="12"/>
        <v>0</v>
      </c>
      <c r="G324" s="117">
        <f t="shared" si="13"/>
        <v>0</v>
      </c>
    </row>
    <row r="325" spans="1:7" ht="12.75" x14ac:dyDescent="0.15">
      <c r="A325" s="114" t="s">
        <v>272</v>
      </c>
      <c r="B325" s="17">
        <v>1079423.8899999999</v>
      </c>
      <c r="C325" s="17">
        <v>1110158</v>
      </c>
      <c r="D325" s="17">
        <v>1252200</v>
      </c>
      <c r="E325" s="17">
        <v>1232199.46</v>
      </c>
      <c r="F325" s="85">
        <f t="shared" si="12"/>
        <v>114.15343605189247</v>
      </c>
      <c r="G325" s="115">
        <f t="shared" si="13"/>
        <v>98.40276792844594</v>
      </c>
    </row>
    <row r="326" spans="1:7" ht="12.75" x14ac:dyDescent="0.15">
      <c r="A326" s="116" t="s">
        <v>729</v>
      </c>
      <c r="B326" s="19">
        <v>1079423.8899999999</v>
      </c>
      <c r="C326" s="19">
        <v>1110158</v>
      </c>
      <c r="D326" s="19">
        <v>1252200</v>
      </c>
      <c r="E326" s="19">
        <v>1232199.46</v>
      </c>
      <c r="F326" s="84">
        <f t="shared" si="12"/>
        <v>114.15343605189247</v>
      </c>
      <c r="G326" s="117">
        <f t="shared" si="13"/>
        <v>98.40276792844594</v>
      </c>
    </row>
    <row r="327" spans="1:7" ht="12.75" x14ac:dyDescent="0.15">
      <c r="A327" s="116" t="s">
        <v>714</v>
      </c>
      <c r="B327" s="19">
        <v>1079423.8899999999</v>
      </c>
      <c r="C327" s="19">
        <v>1110158</v>
      </c>
      <c r="D327" s="19">
        <v>1252200</v>
      </c>
      <c r="E327" s="19">
        <v>1232199.46</v>
      </c>
      <c r="F327" s="84">
        <f t="shared" si="12"/>
        <v>114.15343605189247</v>
      </c>
      <c r="G327" s="117">
        <f t="shared" si="13"/>
        <v>98.40276792844594</v>
      </c>
    </row>
    <row r="328" spans="1:7" ht="12.75" x14ac:dyDescent="0.15">
      <c r="A328" s="118" t="s">
        <v>701</v>
      </c>
      <c r="B328" s="20">
        <v>1079423.8899999999</v>
      </c>
      <c r="C328" s="20">
        <v>0</v>
      </c>
      <c r="D328" s="20">
        <v>0</v>
      </c>
      <c r="E328" s="20">
        <v>1232199.46</v>
      </c>
      <c r="F328" s="83">
        <f t="shared" si="12"/>
        <v>114.15343605189247</v>
      </c>
      <c r="G328" s="119">
        <f t="shared" si="13"/>
        <v>0</v>
      </c>
    </row>
    <row r="329" spans="1:7" ht="12.75" x14ac:dyDescent="0.15">
      <c r="A329" s="114" t="s">
        <v>212</v>
      </c>
      <c r="B329" s="17">
        <v>0</v>
      </c>
      <c r="C329" s="17">
        <v>13538</v>
      </c>
      <c r="D329" s="17">
        <v>5450</v>
      </c>
      <c r="E329" s="17">
        <v>7920</v>
      </c>
      <c r="F329" s="85">
        <f t="shared" si="12"/>
        <v>0</v>
      </c>
      <c r="G329" s="115">
        <f t="shared" si="13"/>
        <v>145.32110091743121</v>
      </c>
    </row>
    <row r="330" spans="1:7" ht="12.75" x14ac:dyDescent="0.15">
      <c r="A330" s="116" t="s">
        <v>729</v>
      </c>
      <c r="B330" s="19">
        <v>0</v>
      </c>
      <c r="C330" s="19">
        <v>13538</v>
      </c>
      <c r="D330" s="19">
        <v>5450</v>
      </c>
      <c r="E330" s="19">
        <v>7920</v>
      </c>
      <c r="F330" s="84">
        <f t="shared" si="12"/>
        <v>0</v>
      </c>
      <c r="G330" s="117">
        <f t="shared" si="13"/>
        <v>145.32110091743121</v>
      </c>
    </row>
    <row r="331" spans="1:7" ht="12.75" x14ac:dyDescent="0.15">
      <c r="A331" s="116" t="s">
        <v>714</v>
      </c>
      <c r="B331" s="19">
        <v>0</v>
      </c>
      <c r="C331" s="19">
        <v>13538</v>
      </c>
      <c r="D331" s="19">
        <v>5450</v>
      </c>
      <c r="E331" s="19">
        <v>7920</v>
      </c>
      <c r="F331" s="84">
        <f t="shared" si="12"/>
        <v>0</v>
      </c>
      <c r="G331" s="117">
        <f t="shared" si="13"/>
        <v>145.32110091743121</v>
      </c>
    </row>
    <row r="332" spans="1:7" ht="12.75" x14ac:dyDescent="0.15">
      <c r="A332" s="118" t="s">
        <v>698</v>
      </c>
      <c r="B332" s="20">
        <v>0</v>
      </c>
      <c r="C332" s="20">
        <v>0</v>
      </c>
      <c r="D332" s="20">
        <v>0</v>
      </c>
      <c r="E332" s="20">
        <v>7920</v>
      </c>
      <c r="F332" s="83">
        <f t="shared" si="12"/>
        <v>0</v>
      </c>
      <c r="G332" s="119">
        <f t="shared" si="13"/>
        <v>0</v>
      </c>
    </row>
    <row r="333" spans="1:7" ht="12.75" x14ac:dyDescent="0.15">
      <c r="A333" s="114" t="s">
        <v>127</v>
      </c>
      <c r="B333" s="17">
        <v>8076.92</v>
      </c>
      <c r="C333" s="17">
        <v>10350</v>
      </c>
      <c r="D333" s="17">
        <v>4658.08</v>
      </c>
      <c r="E333" s="17">
        <v>2253.3000000000002</v>
      </c>
      <c r="F333" s="85">
        <f t="shared" si="12"/>
        <v>27.898010627813573</v>
      </c>
      <c r="G333" s="115">
        <f t="shared" si="13"/>
        <v>48.374008175042086</v>
      </c>
    </row>
    <row r="334" spans="1:7" ht="12.75" x14ac:dyDescent="0.15">
      <c r="A334" s="116" t="s">
        <v>729</v>
      </c>
      <c r="B334" s="19">
        <v>8076.92</v>
      </c>
      <c r="C334" s="19">
        <v>10350</v>
      </c>
      <c r="D334" s="19">
        <v>4658.08</v>
      </c>
      <c r="E334" s="19">
        <v>2253.3000000000002</v>
      </c>
      <c r="F334" s="84">
        <f t="shared" si="12"/>
        <v>27.898010627813573</v>
      </c>
      <c r="G334" s="117">
        <f t="shared" si="13"/>
        <v>48.374008175042086</v>
      </c>
    </row>
    <row r="335" spans="1:7" ht="12.75" x14ac:dyDescent="0.15">
      <c r="A335" s="116" t="s">
        <v>674</v>
      </c>
      <c r="B335" s="19">
        <v>8076.92</v>
      </c>
      <c r="C335" s="19">
        <v>10350</v>
      </c>
      <c r="D335" s="19">
        <v>4658.08</v>
      </c>
      <c r="E335" s="19">
        <v>2253.3000000000002</v>
      </c>
      <c r="F335" s="84">
        <f t="shared" si="12"/>
        <v>27.898010627813573</v>
      </c>
      <c r="G335" s="117">
        <f t="shared" si="13"/>
        <v>48.374008175042086</v>
      </c>
    </row>
    <row r="336" spans="1:7" ht="12.75" x14ac:dyDescent="0.15">
      <c r="A336" s="118" t="s">
        <v>669</v>
      </c>
      <c r="B336" s="20">
        <v>3649.49</v>
      </c>
      <c r="C336" s="20">
        <v>0</v>
      </c>
      <c r="D336" s="20">
        <v>0</v>
      </c>
      <c r="E336" s="20">
        <v>1258.1500000000001</v>
      </c>
      <c r="F336" s="83">
        <f t="shared" si="12"/>
        <v>34.474680023784146</v>
      </c>
      <c r="G336" s="119">
        <f t="shared" si="13"/>
        <v>0</v>
      </c>
    </row>
    <row r="337" spans="1:7" ht="12.75" x14ac:dyDescent="0.15">
      <c r="A337" s="118" t="s">
        <v>668</v>
      </c>
      <c r="B337" s="20">
        <v>4427.43</v>
      </c>
      <c r="C337" s="20">
        <v>0</v>
      </c>
      <c r="D337" s="20">
        <v>0</v>
      </c>
      <c r="E337" s="20">
        <v>995.15</v>
      </c>
      <c r="F337" s="83">
        <f t="shared" si="12"/>
        <v>22.47692227770964</v>
      </c>
      <c r="G337" s="119">
        <f t="shared" si="13"/>
        <v>0</v>
      </c>
    </row>
    <row r="338" spans="1:7" ht="12.75" x14ac:dyDescent="0.15">
      <c r="A338" s="114" t="s">
        <v>281</v>
      </c>
      <c r="B338" s="17">
        <v>8871.7000000000007</v>
      </c>
      <c r="C338" s="17">
        <v>995</v>
      </c>
      <c r="D338" s="17">
        <v>7300</v>
      </c>
      <c r="E338" s="17">
        <v>8233.64</v>
      </c>
      <c r="F338" s="85">
        <f t="shared" si="12"/>
        <v>92.807917310098389</v>
      </c>
      <c r="G338" s="115">
        <f t="shared" si="13"/>
        <v>112.78958904109588</v>
      </c>
    </row>
    <row r="339" spans="1:7" ht="12.75" x14ac:dyDescent="0.15">
      <c r="A339" s="116" t="s">
        <v>729</v>
      </c>
      <c r="B339" s="19">
        <v>8257.7099999999991</v>
      </c>
      <c r="C339" s="19">
        <v>0</v>
      </c>
      <c r="D339" s="19">
        <v>0</v>
      </c>
      <c r="E339" s="19">
        <v>933.64</v>
      </c>
      <c r="F339" s="84">
        <f t="shared" si="12"/>
        <v>11.306282250163788</v>
      </c>
      <c r="G339" s="117">
        <f t="shared" si="13"/>
        <v>0</v>
      </c>
    </row>
    <row r="340" spans="1:7" ht="12.75" x14ac:dyDescent="0.15">
      <c r="A340" s="116" t="s">
        <v>681</v>
      </c>
      <c r="B340" s="19">
        <v>8257.7099999999991</v>
      </c>
      <c r="C340" s="19">
        <v>0</v>
      </c>
      <c r="D340" s="19">
        <v>0</v>
      </c>
      <c r="E340" s="19">
        <v>933.64</v>
      </c>
      <c r="F340" s="84">
        <f t="shared" si="12"/>
        <v>11.306282250163788</v>
      </c>
      <c r="G340" s="117">
        <f t="shared" si="13"/>
        <v>0</v>
      </c>
    </row>
    <row r="341" spans="1:7" ht="12.75" x14ac:dyDescent="0.15">
      <c r="A341" s="118" t="s">
        <v>675</v>
      </c>
      <c r="B341" s="20">
        <v>8257.7099999999991</v>
      </c>
      <c r="C341" s="20">
        <v>0</v>
      </c>
      <c r="D341" s="20">
        <v>0</v>
      </c>
      <c r="E341" s="20">
        <v>933.64</v>
      </c>
      <c r="F341" s="83">
        <f t="shared" si="12"/>
        <v>11.306282250163788</v>
      </c>
      <c r="G341" s="119">
        <f t="shared" si="13"/>
        <v>0</v>
      </c>
    </row>
    <row r="342" spans="1:7" ht="12.75" x14ac:dyDescent="0.15">
      <c r="A342" s="116" t="s">
        <v>661</v>
      </c>
      <c r="B342" s="19">
        <v>613.99</v>
      </c>
      <c r="C342" s="19">
        <v>995</v>
      </c>
      <c r="D342" s="19">
        <v>7300</v>
      </c>
      <c r="E342" s="19">
        <v>7300</v>
      </c>
      <c r="F342" s="84">
        <f t="shared" ref="F342:F405" si="14">IFERROR(E342/B342*100,0)</f>
        <v>1188.9444453492727</v>
      </c>
      <c r="G342" s="117">
        <f t="shared" ref="G342:G405" si="15">IFERROR(E342/D342*100,0)</f>
        <v>100</v>
      </c>
    </row>
    <row r="343" spans="1:7" ht="12.75" x14ac:dyDescent="0.15">
      <c r="A343" s="116" t="s">
        <v>660</v>
      </c>
      <c r="B343" s="19">
        <v>0</v>
      </c>
      <c r="C343" s="19">
        <v>0</v>
      </c>
      <c r="D343" s="19">
        <v>7300</v>
      </c>
      <c r="E343" s="19">
        <v>7300</v>
      </c>
      <c r="F343" s="84">
        <f t="shared" si="14"/>
        <v>0</v>
      </c>
      <c r="G343" s="117">
        <f t="shared" si="15"/>
        <v>100</v>
      </c>
    </row>
    <row r="344" spans="1:7" ht="12.75" x14ac:dyDescent="0.15">
      <c r="A344" s="118" t="s">
        <v>658</v>
      </c>
      <c r="B344" s="20">
        <v>0</v>
      </c>
      <c r="C344" s="20">
        <v>0</v>
      </c>
      <c r="D344" s="20">
        <v>0</v>
      </c>
      <c r="E344" s="20">
        <v>7300</v>
      </c>
      <c r="F344" s="83">
        <f t="shared" si="14"/>
        <v>0</v>
      </c>
      <c r="G344" s="119">
        <f t="shared" si="15"/>
        <v>0</v>
      </c>
    </row>
    <row r="345" spans="1:7" ht="12.75" x14ac:dyDescent="0.15">
      <c r="A345" s="116" t="s">
        <v>657</v>
      </c>
      <c r="B345" s="19">
        <v>613.99</v>
      </c>
      <c r="C345" s="19">
        <v>995</v>
      </c>
      <c r="D345" s="19">
        <v>0</v>
      </c>
      <c r="E345" s="19">
        <v>0</v>
      </c>
      <c r="F345" s="84">
        <f t="shared" si="14"/>
        <v>0</v>
      </c>
      <c r="G345" s="117">
        <f t="shared" si="15"/>
        <v>0</v>
      </c>
    </row>
    <row r="346" spans="1:7" ht="12.75" x14ac:dyDescent="0.15">
      <c r="A346" s="118" t="s">
        <v>655</v>
      </c>
      <c r="B346" s="20">
        <v>613.99</v>
      </c>
      <c r="C346" s="20">
        <v>0</v>
      </c>
      <c r="D346" s="20">
        <v>0</v>
      </c>
      <c r="E346" s="20">
        <v>0</v>
      </c>
      <c r="F346" s="83">
        <f t="shared" si="14"/>
        <v>0</v>
      </c>
      <c r="G346" s="119">
        <f t="shared" si="15"/>
        <v>0</v>
      </c>
    </row>
    <row r="347" spans="1:7" ht="12.75" x14ac:dyDescent="0.15">
      <c r="A347" s="122" t="s">
        <v>482</v>
      </c>
      <c r="B347" s="16">
        <v>882390.66</v>
      </c>
      <c r="C347" s="16">
        <v>980300</v>
      </c>
      <c r="D347" s="16">
        <v>1054824.92</v>
      </c>
      <c r="E347" s="16">
        <v>969267.41</v>
      </c>
      <c r="F347" s="86">
        <f t="shared" si="14"/>
        <v>109.84561078649678</v>
      </c>
      <c r="G347" s="123">
        <f t="shared" si="15"/>
        <v>91.888937360334651</v>
      </c>
    </row>
    <row r="348" spans="1:7" ht="12.75" x14ac:dyDescent="0.15">
      <c r="A348" s="114" t="s">
        <v>44</v>
      </c>
      <c r="B348" s="17">
        <v>2062</v>
      </c>
      <c r="C348" s="17">
        <v>6400</v>
      </c>
      <c r="D348" s="17">
        <v>6400</v>
      </c>
      <c r="E348" s="17">
        <v>3356.79</v>
      </c>
      <c r="F348" s="85">
        <f t="shared" si="14"/>
        <v>162.79291949563529</v>
      </c>
      <c r="G348" s="115">
        <f t="shared" si="15"/>
        <v>52.449843749999999</v>
      </c>
    </row>
    <row r="349" spans="1:7" ht="12.75" x14ac:dyDescent="0.15">
      <c r="A349" s="116" t="s">
        <v>729</v>
      </c>
      <c r="B349" s="19">
        <v>2062</v>
      </c>
      <c r="C349" s="19">
        <v>6400</v>
      </c>
      <c r="D349" s="19">
        <v>4089.75</v>
      </c>
      <c r="E349" s="19">
        <v>3356.79</v>
      </c>
      <c r="F349" s="84">
        <f t="shared" si="14"/>
        <v>162.79291949563529</v>
      </c>
      <c r="G349" s="117">
        <f t="shared" si="15"/>
        <v>82.078122134604797</v>
      </c>
    </row>
    <row r="350" spans="1:7" ht="12.75" x14ac:dyDescent="0.15">
      <c r="A350" s="116" t="s">
        <v>674</v>
      </c>
      <c r="B350" s="19">
        <v>2062</v>
      </c>
      <c r="C350" s="19">
        <v>6400</v>
      </c>
      <c r="D350" s="19">
        <v>4089.75</v>
      </c>
      <c r="E350" s="19">
        <v>3356.79</v>
      </c>
      <c r="F350" s="84">
        <f t="shared" si="14"/>
        <v>162.79291949563529</v>
      </c>
      <c r="G350" s="117">
        <f t="shared" si="15"/>
        <v>82.078122134604797</v>
      </c>
    </row>
    <row r="351" spans="1:7" ht="12.75" x14ac:dyDescent="0.15">
      <c r="A351" s="118" t="s">
        <v>671</v>
      </c>
      <c r="B351" s="20">
        <v>2062</v>
      </c>
      <c r="C351" s="20">
        <v>0</v>
      </c>
      <c r="D351" s="20">
        <v>0</v>
      </c>
      <c r="E351" s="20">
        <v>3356.79</v>
      </c>
      <c r="F351" s="83">
        <f t="shared" si="14"/>
        <v>162.79291949563529</v>
      </c>
      <c r="G351" s="119">
        <f t="shared" si="15"/>
        <v>0</v>
      </c>
    </row>
    <row r="352" spans="1:7" ht="12.75" x14ac:dyDescent="0.15">
      <c r="A352" s="116" t="s">
        <v>732</v>
      </c>
      <c r="B352" s="19">
        <v>0</v>
      </c>
      <c r="C352" s="19">
        <v>0</v>
      </c>
      <c r="D352" s="19">
        <v>2310.25</v>
      </c>
      <c r="E352" s="19">
        <v>0</v>
      </c>
      <c r="F352" s="84">
        <f t="shared" si="14"/>
        <v>0</v>
      </c>
      <c r="G352" s="117">
        <f t="shared" si="15"/>
        <v>0</v>
      </c>
    </row>
    <row r="353" spans="1:7" ht="12.75" x14ac:dyDescent="0.15">
      <c r="A353" s="116" t="s">
        <v>733</v>
      </c>
      <c r="B353" s="19">
        <v>0</v>
      </c>
      <c r="C353" s="19">
        <v>0</v>
      </c>
      <c r="D353" s="19">
        <v>2310.25</v>
      </c>
      <c r="E353" s="19">
        <v>0</v>
      </c>
      <c r="F353" s="84">
        <f t="shared" si="14"/>
        <v>0</v>
      </c>
      <c r="G353" s="117">
        <f t="shared" si="15"/>
        <v>0</v>
      </c>
    </row>
    <row r="354" spans="1:7" ht="12.75" x14ac:dyDescent="0.15">
      <c r="A354" s="114" t="s">
        <v>257</v>
      </c>
      <c r="B354" s="17">
        <v>33390.47</v>
      </c>
      <c r="C354" s="17">
        <v>45500</v>
      </c>
      <c r="D354" s="17">
        <v>23850</v>
      </c>
      <c r="E354" s="17">
        <v>14812.72</v>
      </c>
      <c r="F354" s="85">
        <f t="shared" si="14"/>
        <v>44.36211889200721</v>
      </c>
      <c r="G354" s="115">
        <f t="shared" si="15"/>
        <v>62.107840670859538</v>
      </c>
    </row>
    <row r="355" spans="1:7" ht="12.75" x14ac:dyDescent="0.15">
      <c r="A355" s="116" t="s">
        <v>729</v>
      </c>
      <c r="B355" s="19">
        <v>33390.47</v>
      </c>
      <c r="C355" s="19">
        <v>45500</v>
      </c>
      <c r="D355" s="19">
        <v>22682.04</v>
      </c>
      <c r="E355" s="19">
        <v>14812.72</v>
      </c>
      <c r="F355" s="84">
        <f t="shared" si="14"/>
        <v>44.36211889200721</v>
      </c>
      <c r="G355" s="117">
        <f t="shared" si="15"/>
        <v>65.305942498999201</v>
      </c>
    </row>
    <row r="356" spans="1:7" ht="12.75" x14ac:dyDescent="0.15">
      <c r="A356" s="116" t="s">
        <v>681</v>
      </c>
      <c r="B356" s="19">
        <v>33390.47</v>
      </c>
      <c r="C356" s="19">
        <v>45500</v>
      </c>
      <c r="D356" s="19">
        <v>22682.04</v>
      </c>
      <c r="E356" s="19">
        <v>14812.72</v>
      </c>
      <c r="F356" s="84">
        <f t="shared" si="14"/>
        <v>44.36211889200721</v>
      </c>
      <c r="G356" s="117">
        <f t="shared" si="15"/>
        <v>65.305942498999201</v>
      </c>
    </row>
    <row r="357" spans="1:7" ht="12.75" x14ac:dyDescent="0.15">
      <c r="A357" s="118" t="s">
        <v>675</v>
      </c>
      <c r="B357" s="20">
        <v>33390.47</v>
      </c>
      <c r="C357" s="20">
        <v>0</v>
      </c>
      <c r="D357" s="20">
        <v>0</v>
      </c>
      <c r="E357" s="20">
        <v>14812.72</v>
      </c>
      <c r="F357" s="83">
        <f t="shared" si="14"/>
        <v>44.36211889200721</v>
      </c>
      <c r="G357" s="119">
        <f t="shared" si="15"/>
        <v>0</v>
      </c>
    </row>
    <row r="358" spans="1:7" ht="12.75" x14ac:dyDescent="0.15">
      <c r="A358" s="116" t="s">
        <v>732</v>
      </c>
      <c r="B358" s="19">
        <v>0</v>
      </c>
      <c r="C358" s="19">
        <v>0</v>
      </c>
      <c r="D358" s="19">
        <v>1167.96</v>
      </c>
      <c r="E358" s="19">
        <v>0</v>
      </c>
      <c r="F358" s="84">
        <f t="shared" si="14"/>
        <v>0</v>
      </c>
      <c r="G358" s="117">
        <f t="shared" si="15"/>
        <v>0</v>
      </c>
    </row>
    <row r="359" spans="1:7" ht="12.75" x14ac:dyDescent="0.15">
      <c r="A359" s="116" t="s">
        <v>733</v>
      </c>
      <c r="B359" s="19">
        <v>0</v>
      </c>
      <c r="C359" s="19">
        <v>0</v>
      </c>
      <c r="D359" s="19">
        <v>1167.96</v>
      </c>
      <c r="E359" s="19">
        <v>0</v>
      </c>
      <c r="F359" s="84">
        <f t="shared" si="14"/>
        <v>0</v>
      </c>
      <c r="G359" s="117">
        <f t="shared" si="15"/>
        <v>0</v>
      </c>
    </row>
    <row r="360" spans="1:7" ht="12.75" x14ac:dyDescent="0.15">
      <c r="A360" s="114" t="s">
        <v>128</v>
      </c>
      <c r="B360" s="17">
        <v>60244.1</v>
      </c>
      <c r="C360" s="17">
        <v>71700</v>
      </c>
      <c r="D360" s="17">
        <v>96254.92</v>
      </c>
      <c r="E360" s="17">
        <v>83749.47</v>
      </c>
      <c r="F360" s="85">
        <f t="shared" si="14"/>
        <v>139.01688298107203</v>
      </c>
      <c r="G360" s="115">
        <f t="shared" si="15"/>
        <v>87.007988786443335</v>
      </c>
    </row>
    <row r="361" spans="1:7" ht="12.75" x14ac:dyDescent="0.15">
      <c r="A361" s="116" t="s">
        <v>729</v>
      </c>
      <c r="B361" s="19">
        <v>60244.1</v>
      </c>
      <c r="C361" s="19">
        <v>71700</v>
      </c>
      <c r="D361" s="19">
        <v>95304.88</v>
      </c>
      <c r="E361" s="19">
        <v>83749.47</v>
      </c>
      <c r="F361" s="84">
        <f t="shared" si="14"/>
        <v>139.01688298107203</v>
      </c>
      <c r="G361" s="117">
        <f t="shared" si="15"/>
        <v>87.875321809334423</v>
      </c>
    </row>
    <row r="362" spans="1:7" ht="12.75" x14ac:dyDescent="0.15">
      <c r="A362" s="116" t="s">
        <v>714</v>
      </c>
      <c r="B362" s="19">
        <v>60244.1</v>
      </c>
      <c r="C362" s="19">
        <v>71700</v>
      </c>
      <c r="D362" s="19">
        <v>95304.88</v>
      </c>
      <c r="E362" s="19">
        <v>83749.47</v>
      </c>
      <c r="F362" s="84">
        <f t="shared" si="14"/>
        <v>139.01688298107203</v>
      </c>
      <c r="G362" s="117">
        <f t="shared" si="15"/>
        <v>87.875321809334423</v>
      </c>
    </row>
    <row r="363" spans="1:7" ht="12.75" x14ac:dyDescent="0.15">
      <c r="A363" s="118" t="s">
        <v>701</v>
      </c>
      <c r="B363" s="20">
        <v>36275.89</v>
      </c>
      <c r="C363" s="20">
        <v>0</v>
      </c>
      <c r="D363" s="20">
        <v>0</v>
      </c>
      <c r="E363" s="20">
        <v>72001.3</v>
      </c>
      <c r="F363" s="83">
        <f t="shared" si="14"/>
        <v>198.4825182786694</v>
      </c>
      <c r="G363" s="119">
        <f t="shared" si="15"/>
        <v>0</v>
      </c>
    </row>
    <row r="364" spans="1:7" ht="12.75" x14ac:dyDescent="0.15">
      <c r="A364" s="118" t="s">
        <v>700</v>
      </c>
      <c r="B364" s="20">
        <v>23968.21</v>
      </c>
      <c r="C364" s="20">
        <v>0</v>
      </c>
      <c r="D364" s="20">
        <v>0</v>
      </c>
      <c r="E364" s="20">
        <v>11748.17</v>
      </c>
      <c r="F364" s="83">
        <f t="shared" si="14"/>
        <v>49.015633624705394</v>
      </c>
      <c r="G364" s="119">
        <f t="shared" si="15"/>
        <v>0</v>
      </c>
    </row>
    <row r="365" spans="1:7" ht="12.75" x14ac:dyDescent="0.15">
      <c r="A365" s="116" t="s">
        <v>732</v>
      </c>
      <c r="B365" s="19">
        <v>0</v>
      </c>
      <c r="C365" s="19">
        <v>0</v>
      </c>
      <c r="D365" s="19">
        <v>950.04</v>
      </c>
      <c r="E365" s="19">
        <v>0</v>
      </c>
      <c r="F365" s="84">
        <f t="shared" si="14"/>
        <v>0</v>
      </c>
      <c r="G365" s="117">
        <f t="shared" si="15"/>
        <v>0</v>
      </c>
    </row>
    <row r="366" spans="1:7" ht="12.75" x14ac:dyDescent="0.15">
      <c r="A366" s="116" t="s">
        <v>733</v>
      </c>
      <c r="B366" s="19">
        <v>0</v>
      </c>
      <c r="C366" s="19">
        <v>0</v>
      </c>
      <c r="D366" s="19">
        <v>950.04</v>
      </c>
      <c r="E366" s="19">
        <v>0</v>
      </c>
      <c r="F366" s="84">
        <f t="shared" si="14"/>
        <v>0</v>
      </c>
      <c r="G366" s="117">
        <f t="shared" si="15"/>
        <v>0</v>
      </c>
    </row>
    <row r="367" spans="1:7" ht="12.75" x14ac:dyDescent="0.15">
      <c r="A367" s="114" t="s">
        <v>272</v>
      </c>
      <c r="B367" s="17">
        <v>784975.01</v>
      </c>
      <c r="C367" s="17">
        <v>831500</v>
      </c>
      <c r="D367" s="17">
        <v>890420</v>
      </c>
      <c r="E367" s="17">
        <v>865813.3</v>
      </c>
      <c r="F367" s="85">
        <f t="shared" si="14"/>
        <v>110.29819917451896</v>
      </c>
      <c r="G367" s="115">
        <f t="shared" si="15"/>
        <v>97.236506367781502</v>
      </c>
    </row>
    <row r="368" spans="1:7" ht="12.75" x14ac:dyDescent="0.15">
      <c r="A368" s="116" t="s">
        <v>729</v>
      </c>
      <c r="B368" s="19">
        <v>784975.01</v>
      </c>
      <c r="C368" s="19">
        <v>831500</v>
      </c>
      <c r="D368" s="19">
        <v>890420</v>
      </c>
      <c r="E368" s="19">
        <v>865813.3</v>
      </c>
      <c r="F368" s="84">
        <f t="shared" si="14"/>
        <v>110.29819917451896</v>
      </c>
      <c r="G368" s="117">
        <f t="shared" si="15"/>
        <v>97.236506367781502</v>
      </c>
    </row>
    <row r="369" spans="1:7" ht="12.75" x14ac:dyDescent="0.15">
      <c r="A369" s="116" t="s">
        <v>714</v>
      </c>
      <c r="B369" s="19">
        <v>784975.01</v>
      </c>
      <c r="C369" s="19">
        <v>831500</v>
      </c>
      <c r="D369" s="19">
        <v>890420</v>
      </c>
      <c r="E369" s="19">
        <v>865813.3</v>
      </c>
      <c r="F369" s="84">
        <f t="shared" si="14"/>
        <v>110.29819917451896</v>
      </c>
      <c r="G369" s="117">
        <f t="shared" si="15"/>
        <v>97.236506367781502</v>
      </c>
    </row>
    <row r="370" spans="1:7" ht="12.75" x14ac:dyDescent="0.15">
      <c r="A370" s="118" t="s">
        <v>701</v>
      </c>
      <c r="B370" s="20">
        <v>784975.01</v>
      </c>
      <c r="C370" s="20">
        <v>0</v>
      </c>
      <c r="D370" s="20">
        <v>0</v>
      </c>
      <c r="E370" s="20">
        <v>865813.3</v>
      </c>
      <c r="F370" s="83">
        <f t="shared" si="14"/>
        <v>110.29819917451896</v>
      </c>
      <c r="G370" s="119">
        <f t="shared" si="15"/>
        <v>0</v>
      </c>
    </row>
    <row r="371" spans="1:7" ht="12.75" x14ac:dyDescent="0.15">
      <c r="A371" s="114" t="s">
        <v>127</v>
      </c>
      <c r="B371" s="17">
        <v>371.62</v>
      </c>
      <c r="C371" s="17">
        <v>1200</v>
      </c>
      <c r="D371" s="17">
        <v>900</v>
      </c>
      <c r="E371" s="17">
        <v>235</v>
      </c>
      <c r="F371" s="85">
        <f t="shared" si="14"/>
        <v>63.236639578063617</v>
      </c>
      <c r="G371" s="115">
        <f t="shared" si="15"/>
        <v>26.111111111111114</v>
      </c>
    </row>
    <row r="372" spans="1:7" ht="12.75" x14ac:dyDescent="0.15">
      <c r="A372" s="116" t="s">
        <v>729</v>
      </c>
      <c r="B372" s="19">
        <v>371.62</v>
      </c>
      <c r="C372" s="19">
        <v>1200</v>
      </c>
      <c r="D372" s="19">
        <v>372.46</v>
      </c>
      <c r="E372" s="19">
        <v>235</v>
      </c>
      <c r="F372" s="84">
        <f t="shared" si="14"/>
        <v>63.236639578063617</v>
      </c>
      <c r="G372" s="117">
        <f t="shared" si="15"/>
        <v>63.094023519304088</v>
      </c>
    </row>
    <row r="373" spans="1:7" ht="12.75" x14ac:dyDescent="0.15">
      <c r="A373" s="116" t="s">
        <v>674</v>
      </c>
      <c r="B373" s="19">
        <v>371.62</v>
      </c>
      <c r="C373" s="19">
        <v>1200</v>
      </c>
      <c r="D373" s="19">
        <v>372.46</v>
      </c>
      <c r="E373" s="19">
        <v>235</v>
      </c>
      <c r="F373" s="84">
        <f t="shared" si="14"/>
        <v>63.236639578063617</v>
      </c>
      <c r="G373" s="117">
        <f t="shared" si="15"/>
        <v>63.094023519304088</v>
      </c>
    </row>
    <row r="374" spans="1:7" ht="12.75" x14ac:dyDescent="0.15">
      <c r="A374" s="118" t="s">
        <v>669</v>
      </c>
      <c r="B374" s="20">
        <v>371.62</v>
      </c>
      <c r="C374" s="20">
        <v>0</v>
      </c>
      <c r="D374" s="20">
        <v>0</v>
      </c>
      <c r="E374" s="20">
        <v>235</v>
      </c>
      <c r="F374" s="83">
        <f t="shared" si="14"/>
        <v>63.236639578063617</v>
      </c>
      <c r="G374" s="119">
        <f t="shared" si="15"/>
        <v>0</v>
      </c>
    </row>
    <row r="375" spans="1:7" ht="12.75" x14ac:dyDescent="0.15">
      <c r="A375" s="116" t="s">
        <v>732</v>
      </c>
      <c r="B375" s="19">
        <v>0</v>
      </c>
      <c r="C375" s="19">
        <v>0</v>
      </c>
      <c r="D375" s="19">
        <v>527.54</v>
      </c>
      <c r="E375" s="19">
        <v>0</v>
      </c>
      <c r="F375" s="84">
        <f t="shared" si="14"/>
        <v>0</v>
      </c>
      <c r="G375" s="117">
        <f t="shared" si="15"/>
        <v>0</v>
      </c>
    </row>
    <row r="376" spans="1:7" ht="12.75" x14ac:dyDescent="0.15">
      <c r="A376" s="116" t="s">
        <v>733</v>
      </c>
      <c r="B376" s="19">
        <v>0</v>
      </c>
      <c r="C376" s="19">
        <v>0</v>
      </c>
      <c r="D376" s="19">
        <v>527.54</v>
      </c>
      <c r="E376" s="19">
        <v>0</v>
      </c>
      <c r="F376" s="84">
        <f t="shared" si="14"/>
        <v>0</v>
      </c>
      <c r="G376" s="117">
        <f t="shared" si="15"/>
        <v>0</v>
      </c>
    </row>
    <row r="377" spans="1:7" ht="12.75" x14ac:dyDescent="0.15">
      <c r="A377" s="114" t="s">
        <v>281</v>
      </c>
      <c r="B377" s="17">
        <v>1347.46</v>
      </c>
      <c r="C377" s="17">
        <v>24000</v>
      </c>
      <c r="D377" s="17">
        <v>37000</v>
      </c>
      <c r="E377" s="17">
        <v>1300.1300000000001</v>
      </c>
      <c r="F377" s="85">
        <f t="shared" si="14"/>
        <v>96.487465305092542</v>
      </c>
      <c r="G377" s="115">
        <f t="shared" si="15"/>
        <v>3.5138648648648649</v>
      </c>
    </row>
    <row r="378" spans="1:7" ht="12.75" x14ac:dyDescent="0.15">
      <c r="A378" s="116" t="s">
        <v>661</v>
      </c>
      <c r="B378" s="19">
        <v>1347.46</v>
      </c>
      <c r="C378" s="19">
        <v>24000</v>
      </c>
      <c r="D378" s="19">
        <v>5278.23</v>
      </c>
      <c r="E378" s="19">
        <v>1300.1300000000001</v>
      </c>
      <c r="F378" s="84">
        <f t="shared" si="14"/>
        <v>96.487465305092542</v>
      </c>
      <c r="G378" s="117">
        <f t="shared" si="15"/>
        <v>24.631931537655618</v>
      </c>
    </row>
    <row r="379" spans="1:7" ht="12.75" x14ac:dyDescent="0.15">
      <c r="A379" s="116" t="s">
        <v>657</v>
      </c>
      <c r="B379" s="19">
        <v>1347.46</v>
      </c>
      <c r="C379" s="19">
        <v>24000</v>
      </c>
      <c r="D379" s="19">
        <v>5278.23</v>
      </c>
      <c r="E379" s="19">
        <v>1300.1300000000001</v>
      </c>
      <c r="F379" s="84">
        <f t="shared" si="14"/>
        <v>96.487465305092542</v>
      </c>
      <c r="G379" s="117">
        <f t="shared" si="15"/>
        <v>24.631931537655618</v>
      </c>
    </row>
    <row r="380" spans="1:7" ht="12.75" x14ac:dyDescent="0.15">
      <c r="A380" s="118" t="s">
        <v>655</v>
      </c>
      <c r="B380" s="20">
        <v>1347.46</v>
      </c>
      <c r="C380" s="20">
        <v>0</v>
      </c>
      <c r="D380" s="20">
        <v>0</v>
      </c>
      <c r="E380" s="20">
        <v>1300.1300000000001</v>
      </c>
      <c r="F380" s="83">
        <f t="shared" si="14"/>
        <v>96.487465305092542</v>
      </c>
      <c r="G380" s="119">
        <f t="shared" si="15"/>
        <v>0</v>
      </c>
    </row>
    <row r="381" spans="1:7" ht="12.75" x14ac:dyDescent="0.15">
      <c r="A381" s="116" t="s">
        <v>732</v>
      </c>
      <c r="B381" s="19">
        <v>0</v>
      </c>
      <c r="C381" s="19">
        <v>0</v>
      </c>
      <c r="D381" s="19">
        <v>31721.77</v>
      </c>
      <c r="E381" s="19">
        <v>0</v>
      </c>
      <c r="F381" s="84">
        <f t="shared" si="14"/>
        <v>0</v>
      </c>
      <c r="G381" s="117">
        <f t="shared" si="15"/>
        <v>0</v>
      </c>
    </row>
    <row r="382" spans="1:7" ht="12.75" x14ac:dyDescent="0.15">
      <c r="A382" s="116" t="s">
        <v>733</v>
      </c>
      <c r="B382" s="19">
        <v>0</v>
      </c>
      <c r="C382" s="19">
        <v>0</v>
      </c>
      <c r="D382" s="19">
        <v>31721.77</v>
      </c>
      <c r="E382" s="19">
        <v>0</v>
      </c>
      <c r="F382" s="84">
        <f t="shared" si="14"/>
        <v>0</v>
      </c>
      <c r="G382" s="117">
        <f t="shared" si="15"/>
        <v>0</v>
      </c>
    </row>
    <row r="383" spans="1:7" ht="12.75" x14ac:dyDescent="0.15">
      <c r="A383" s="122" t="s">
        <v>483</v>
      </c>
      <c r="B383" s="16">
        <v>770382.9</v>
      </c>
      <c r="C383" s="16">
        <v>816000</v>
      </c>
      <c r="D383" s="16">
        <v>910496.4</v>
      </c>
      <c r="E383" s="16">
        <v>884971.98</v>
      </c>
      <c r="F383" s="86">
        <f t="shared" si="14"/>
        <v>114.87430211651895</v>
      </c>
      <c r="G383" s="123">
        <f t="shared" si="15"/>
        <v>97.196647894489203</v>
      </c>
    </row>
    <row r="384" spans="1:7" ht="12.75" x14ac:dyDescent="0.15">
      <c r="A384" s="114" t="s">
        <v>285</v>
      </c>
      <c r="B384" s="17">
        <v>0</v>
      </c>
      <c r="C384" s="17">
        <v>0</v>
      </c>
      <c r="D384" s="17">
        <v>5</v>
      </c>
      <c r="E384" s="17">
        <v>2.65</v>
      </c>
      <c r="F384" s="85">
        <f t="shared" si="14"/>
        <v>0</v>
      </c>
      <c r="G384" s="115">
        <f t="shared" si="15"/>
        <v>53</v>
      </c>
    </row>
    <row r="385" spans="1:7" ht="12.75" x14ac:dyDescent="0.15">
      <c r="A385" s="116" t="s">
        <v>729</v>
      </c>
      <c r="B385" s="19">
        <v>0</v>
      </c>
      <c r="C385" s="19">
        <v>0</v>
      </c>
      <c r="D385" s="19">
        <v>5</v>
      </c>
      <c r="E385" s="19">
        <v>2.65</v>
      </c>
      <c r="F385" s="84">
        <f t="shared" si="14"/>
        <v>0</v>
      </c>
      <c r="G385" s="117">
        <f t="shared" si="15"/>
        <v>53</v>
      </c>
    </row>
    <row r="386" spans="1:7" ht="12.75" x14ac:dyDescent="0.15">
      <c r="A386" s="116" t="s">
        <v>693</v>
      </c>
      <c r="B386" s="19">
        <v>0</v>
      </c>
      <c r="C386" s="19">
        <v>0</v>
      </c>
      <c r="D386" s="19">
        <v>5</v>
      </c>
      <c r="E386" s="19">
        <v>2.65</v>
      </c>
      <c r="F386" s="84">
        <f t="shared" si="14"/>
        <v>0</v>
      </c>
      <c r="G386" s="117">
        <f t="shared" si="15"/>
        <v>53</v>
      </c>
    </row>
    <row r="387" spans="1:7" ht="12.75" x14ac:dyDescent="0.15">
      <c r="A387" s="118" t="s">
        <v>691</v>
      </c>
      <c r="B387" s="20">
        <v>0</v>
      </c>
      <c r="C387" s="20">
        <v>0</v>
      </c>
      <c r="D387" s="20">
        <v>0</v>
      </c>
      <c r="E387" s="20">
        <v>2.65</v>
      </c>
      <c r="F387" s="83">
        <f t="shared" si="14"/>
        <v>0</v>
      </c>
      <c r="G387" s="119">
        <f t="shared" si="15"/>
        <v>0</v>
      </c>
    </row>
    <row r="388" spans="1:7" ht="12.75" x14ac:dyDescent="0.15">
      <c r="A388" s="114" t="s">
        <v>257</v>
      </c>
      <c r="B388" s="17">
        <v>13967.29</v>
      </c>
      <c r="C388" s="17">
        <v>17200</v>
      </c>
      <c r="D388" s="17">
        <v>500</v>
      </c>
      <c r="E388" s="17">
        <v>1718.54</v>
      </c>
      <c r="F388" s="85">
        <f t="shared" si="14"/>
        <v>12.304033209019071</v>
      </c>
      <c r="G388" s="115">
        <f t="shared" si="15"/>
        <v>343.70799999999997</v>
      </c>
    </row>
    <row r="389" spans="1:7" ht="12.75" x14ac:dyDescent="0.15">
      <c r="A389" s="116" t="s">
        <v>729</v>
      </c>
      <c r="B389" s="19">
        <v>13967.29</v>
      </c>
      <c r="C389" s="19">
        <v>17200</v>
      </c>
      <c r="D389" s="19">
        <v>500</v>
      </c>
      <c r="E389" s="19">
        <v>1718.54</v>
      </c>
      <c r="F389" s="84">
        <f t="shared" si="14"/>
        <v>12.304033209019071</v>
      </c>
      <c r="G389" s="117">
        <f t="shared" si="15"/>
        <v>343.70799999999997</v>
      </c>
    </row>
    <row r="390" spans="1:7" ht="12.75" x14ac:dyDescent="0.15">
      <c r="A390" s="116" t="s">
        <v>681</v>
      </c>
      <c r="B390" s="19">
        <v>13967.29</v>
      </c>
      <c r="C390" s="19">
        <v>17200</v>
      </c>
      <c r="D390" s="19">
        <v>500</v>
      </c>
      <c r="E390" s="19">
        <v>1718.54</v>
      </c>
      <c r="F390" s="84">
        <f t="shared" si="14"/>
        <v>12.304033209019071</v>
      </c>
      <c r="G390" s="117">
        <f t="shared" si="15"/>
        <v>343.70799999999997</v>
      </c>
    </row>
    <row r="391" spans="1:7" ht="12.75" x14ac:dyDescent="0.15">
      <c r="A391" s="118" t="s">
        <v>675</v>
      </c>
      <c r="B391" s="20">
        <v>13967.29</v>
      </c>
      <c r="C391" s="20">
        <v>0</v>
      </c>
      <c r="D391" s="20">
        <v>0</v>
      </c>
      <c r="E391" s="20">
        <v>1718.54</v>
      </c>
      <c r="F391" s="83">
        <f t="shared" si="14"/>
        <v>12.304033209019071</v>
      </c>
      <c r="G391" s="119">
        <f t="shared" si="15"/>
        <v>0</v>
      </c>
    </row>
    <row r="392" spans="1:7" ht="12.75" x14ac:dyDescent="0.15">
      <c r="A392" s="114" t="s">
        <v>128</v>
      </c>
      <c r="B392" s="17">
        <v>22901.74</v>
      </c>
      <c r="C392" s="17">
        <v>19740</v>
      </c>
      <c r="D392" s="17">
        <v>48241.4</v>
      </c>
      <c r="E392" s="17">
        <v>38440.42</v>
      </c>
      <c r="F392" s="85">
        <f t="shared" si="14"/>
        <v>167.84934245170888</v>
      </c>
      <c r="G392" s="115">
        <f t="shared" si="15"/>
        <v>79.683466897726845</v>
      </c>
    </row>
    <row r="393" spans="1:7" ht="12.75" x14ac:dyDescent="0.15">
      <c r="A393" s="116" t="s">
        <v>729</v>
      </c>
      <c r="B393" s="19">
        <v>22901.74</v>
      </c>
      <c r="C393" s="19">
        <v>19740</v>
      </c>
      <c r="D393" s="19">
        <v>48241.4</v>
      </c>
      <c r="E393" s="19">
        <v>38440.42</v>
      </c>
      <c r="F393" s="84">
        <f t="shared" si="14"/>
        <v>167.84934245170888</v>
      </c>
      <c r="G393" s="117">
        <f t="shared" si="15"/>
        <v>79.683466897726845</v>
      </c>
    </row>
    <row r="394" spans="1:7" ht="12.75" x14ac:dyDescent="0.15">
      <c r="A394" s="116" t="s">
        <v>714</v>
      </c>
      <c r="B394" s="19">
        <v>22901.74</v>
      </c>
      <c r="C394" s="19">
        <v>19740</v>
      </c>
      <c r="D394" s="19">
        <v>48241.4</v>
      </c>
      <c r="E394" s="19">
        <v>38440.42</v>
      </c>
      <c r="F394" s="84">
        <f t="shared" si="14"/>
        <v>167.84934245170888</v>
      </c>
      <c r="G394" s="117">
        <f t="shared" si="15"/>
        <v>79.683466897726845</v>
      </c>
    </row>
    <row r="395" spans="1:7" ht="12.75" x14ac:dyDescent="0.15">
      <c r="A395" s="118" t="s">
        <v>701</v>
      </c>
      <c r="B395" s="20">
        <v>398.17</v>
      </c>
      <c r="C395" s="20">
        <v>0</v>
      </c>
      <c r="D395" s="20">
        <v>0</v>
      </c>
      <c r="E395" s="20">
        <v>34634.39</v>
      </c>
      <c r="F395" s="83">
        <f t="shared" si="14"/>
        <v>8698.3926463570824</v>
      </c>
      <c r="G395" s="119">
        <f t="shared" si="15"/>
        <v>0</v>
      </c>
    </row>
    <row r="396" spans="1:7" ht="12.75" x14ac:dyDescent="0.15">
      <c r="A396" s="118" t="s">
        <v>700</v>
      </c>
      <c r="B396" s="20">
        <v>22503.57</v>
      </c>
      <c r="C396" s="20">
        <v>0</v>
      </c>
      <c r="D396" s="20">
        <v>0</v>
      </c>
      <c r="E396" s="20">
        <v>3806.03</v>
      </c>
      <c r="F396" s="83">
        <f t="shared" si="14"/>
        <v>16.913005358705309</v>
      </c>
      <c r="G396" s="119">
        <f t="shared" si="15"/>
        <v>0</v>
      </c>
    </row>
    <row r="397" spans="1:7" ht="12.75" x14ac:dyDescent="0.15">
      <c r="A397" s="114" t="s">
        <v>272</v>
      </c>
      <c r="B397" s="17">
        <v>732861.57</v>
      </c>
      <c r="C397" s="17">
        <v>775150</v>
      </c>
      <c r="D397" s="17">
        <v>858100</v>
      </c>
      <c r="E397" s="17">
        <v>844230.93</v>
      </c>
      <c r="F397" s="85">
        <f t="shared" si="14"/>
        <v>115.19650702928797</v>
      </c>
      <c r="G397" s="115">
        <f t="shared" si="15"/>
        <v>98.383746649574647</v>
      </c>
    </row>
    <row r="398" spans="1:7" ht="12.75" x14ac:dyDescent="0.15">
      <c r="A398" s="116" t="s">
        <v>729</v>
      </c>
      <c r="B398" s="19">
        <v>732861.57</v>
      </c>
      <c r="C398" s="19">
        <v>775150</v>
      </c>
      <c r="D398" s="19">
        <v>858100</v>
      </c>
      <c r="E398" s="19">
        <v>844230.93</v>
      </c>
      <c r="F398" s="84">
        <f t="shared" si="14"/>
        <v>115.19650702928797</v>
      </c>
      <c r="G398" s="117">
        <f t="shared" si="15"/>
        <v>98.383746649574647</v>
      </c>
    </row>
    <row r="399" spans="1:7" ht="12.75" x14ac:dyDescent="0.15">
      <c r="A399" s="116" t="s">
        <v>714</v>
      </c>
      <c r="B399" s="19">
        <v>732861.57</v>
      </c>
      <c r="C399" s="19">
        <v>775150</v>
      </c>
      <c r="D399" s="19">
        <v>858100</v>
      </c>
      <c r="E399" s="19">
        <v>844230.93</v>
      </c>
      <c r="F399" s="84">
        <f t="shared" si="14"/>
        <v>115.19650702928797</v>
      </c>
      <c r="G399" s="117">
        <f t="shared" si="15"/>
        <v>98.383746649574647</v>
      </c>
    </row>
    <row r="400" spans="1:7" ht="12.75" x14ac:dyDescent="0.15">
      <c r="A400" s="118" t="s">
        <v>701</v>
      </c>
      <c r="B400" s="20">
        <v>732861.57</v>
      </c>
      <c r="C400" s="20">
        <v>0</v>
      </c>
      <c r="D400" s="20">
        <v>0</v>
      </c>
      <c r="E400" s="20">
        <v>844230.93</v>
      </c>
      <c r="F400" s="83">
        <f t="shared" si="14"/>
        <v>115.19650702928797</v>
      </c>
      <c r="G400" s="119">
        <f t="shared" si="15"/>
        <v>0</v>
      </c>
    </row>
    <row r="401" spans="1:7" ht="12.75" x14ac:dyDescent="0.15">
      <c r="A401" s="114" t="s">
        <v>127</v>
      </c>
      <c r="B401" s="17">
        <v>652.29999999999995</v>
      </c>
      <c r="C401" s="17">
        <v>3650</v>
      </c>
      <c r="D401" s="17">
        <v>3650</v>
      </c>
      <c r="E401" s="17">
        <v>579.44000000000005</v>
      </c>
      <c r="F401" s="85">
        <f t="shared" si="14"/>
        <v>88.830292810056733</v>
      </c>
      <c r="G401" s="115">
        <f t="shared" si="15"/>
        <v>15.875068493150687</v>
      </c>
    </row>
    <row r="402" spans="1:7" ht="12.75" x14ac:dyDescent="0.15">
      <c r="A402" s="116" t="s">
        <v>729</v>
      </c>
      <c r="B402" s="19">
        <v>652.29999999999995</v>
      </c>
      <c r="C402" s="19">
        <v>3650</v>
      </c>
      <c r="D402" s="19">
        <v>3650</v>
      </c>
      <c r="E402" s="19">
        <v>579.44000000000005</v>
      </c>
      <c r="F402" s="84">
        <f t="shared" si="14"/>
        <v>88.830292810056733</v>
      </c>
      <c r="G402" s="117">
        <f t="shared" si="15"/>
        <v>15.875068493150687</v>
      </c>
    </row>
    <row r="403" spans="1:7" ht="12.75" x14ac:dyDescent="0.15">
      <c r="A403" s="116" t="s">
        <v>674</v>
      </c>
      <c r="B403" s="19">
        <v>652.29999999999995</v>
      </c>
      <c r="C403" s="19">
        <v>3650</v>
      </c>
      <c r="D403" s="19">
        <v>3650</v>
      </c>
      <c r="E403" s="19">
        <v>579.44000000000005</v>
      </c>
      <c r="F403" s="84">
        <f t="shared" si="14"/>
        <v>88.830292810056733</v>
      </c>
      <c r="G403" s="117">
        <f t="shared" si="15"/>
        <v>15.875068493150687</v>
      </c>
    </row>
    <row r="404" spans="1:7" ht="12.75" x14ac:dyDescent="0.15">
      <c r="A404" s="118" t="s">
        <v>669</v>
      </c>
      <c r="B404" s="20">
        <v>505.94</v>
      </c>
      <c r="C404" s="20">
        <v>0</v>
      </c>
      <c r="D404" s="20">
        <v>0</v>
      </c>
      <c r="E404" s="20">
        <v>508.74</v>
      </c>
      <c r="F404" s="83">
        <f t="shared" si="14"/>
        <v>100.5534253073487</v>
      </c>
      <c r="G404" s="119">
        <f t="shared" si="15"/>
        <v>0</v>
      </c>
    </row>
    <row r="405" spans="1:7" ht="12.75" x14ac:dyDescent="0.15">
      <c r="A405" s="118" t="s">
        <v>668</v>
      </c>
      <c r="B405" s="20">
        <v>146.36000000000001</v>
      </c>
      <c r="C405" s="20">
        <v>0</v>
      </c>
      <c r="D405" s="20">
        <v>0</v>
      </c>
      <c r="E405" s="20">
        <v>70.7</v>
      </c>
      <c r="F405" s="83">
        <f t="shared" si="14"/>
        <v>48.305547963924568</v>
      </c>
      <c r="G405" s="119">
        <f t="shared" si="15"/>
        <v>0</v>
      </c>
    </row>
    <row r="406" spans="1:7" ht="12.75" x14ac:dyDescent="0.15">
      <c r="A406" s="114" t="s">
        <v>281</v>
      </c>
      <c r="B406" s="17">
        <v>0</v>
      </c>
      <c r="C406" s="17">
        <v>260</v>
      </c>
      <c r="D406" s="17">
        <v>0</v>
      </c>
      <c r="E406" s="17">
        <v>0</v>
      </c>
      <c r="F406" s="85">
        <f t="shared" ref="F406:F469" si="16">IFERROR(E406/B406*100,0)</f>
        <v>0</v>
      </c>
      <c r="G406" s="115">
        <f t="shared" ref="G406:G469" si="17">IFERROR(E406/D406*100,0)</f>
        <v>0</v>
      </c>
    </row>
    <row r="407" spans="1:7" ht="12.75" x14ac:dyDescent="0.15">
      <c r="A407" s="116" t="s">
        <v>729</v>
      </c>
      <c r="B407" s="19">
        <v>0</v>
      </c>
      <c r="C407" s="19">
        <v>260</v>
      </c>
      <c r="D407" s="19">
        <v>0</v>
      </c>
      <c r="E407" s="19">
        <v>0</v>
      </c>
      <c r="F407" s="84">
        <f t="shared" si="16"/>
        <v>0</v>
      </c>
      <c r="G407" s="117">
        <f t="shared" si="17"/>
        <v>0</v>
      </c>
    </row>
    <row r="408" spans="1:7" ht="12.75" x14ac:dyDescent="0.15">
      <c r="A408" s="116" t="s">
        <v>681</v>
      </c>
      <c r="B408" s="19">
        <v>0</v>
      </c>
      <c r="C408" s="19">
        <v>260</v>
      </c>
      <c r="D408" s="19">
        <v>0</v>
      </c>
      <c r="E408" s="19">
        <v>0</v>
      </c>
      <c r="F408" s="84">
        <f t="shared" si="16"/>
        <v>0</v>
      </c>
      <c r="G408" s="117">
        <f t="shared" si="17"/>
        <v>0</v>
      </c>
    </row>
    <row r="409" spans="1:7" ht="12.75" x14ac:dyDescent="0.15">
      <c r="A409" s="122" t="s">
        <v>484</v>
      </c>
      <c r="B409" s="16">
        <v>494133.39</v>
      </c>
      <c r="C409" s="16">
        <v>583916</v>
      </c>
      <c r="D409" s="16">
        <v>593259.17000000004</v>
      </c>
      <c r="E409" s="16">
        <v>580109.86</v>
      </c>
      <c r="F409" s="86">
        <f t="shared" si="16"/>
        <v>117.39944552218986</v>
      </c>
      <c r="G409" s="123">
        <f t="shared" si="17"/>
        <v>97.783547113144493</v>
      </c>
    </row>
    <row r="410" spans="1:7" ht="12.75" x14ac:dyDescent="0.15">
      <c r="A410" s="114" t="s">
        <v>44</v>
      </c>
      <c r="B410" s="17">
        <v>197.1</v>
      </c>
      <c r="C410" s="17">
        <v>840</v>
      </c>
      <c r="D410" s="17">
        <v>1710</v>
      </c>
      <c r="E410" s="17">
        <v>1794.2</v>
      </c>
      <c r="F410" s="85">
        <f t="shared" si="16"/>
        <v>910.29934043632682</v>
      </c>
      <c r="G410" s="115">
        <f t="shared" si="17"/>
        <v>104.92397660818713</v>
      </c>
    </row>
    <row r="411" spans="1:7" ht="12.75" x14ac:dyDescent="0.15">
      <c r="A411" s="116" t="s">
        <v>729</v>
      </c>
      <c r="B411" s="19">
        <v>197.1</v>
      </c>
      <c r="C411" s="19">
        <v>840</v>
      </c>
      <c r="D411" s="19">
        <v>1710</v>
      </c>
      <c r="E411" s="19">
        <v>1794.2</v>
      </c>
      <c r="F411" s="84">
        <f t="shared" si="16"/>
        <v>910.29934043632682</v>
      </c>
      <c r="G411" s="117">
        <f t="shared" si="17"/>
        <v>104.92397660818713</v>
      </c>
    </row>
    <row r="412" spans="1:7" ht="12.75" x14ac:dyDescent="0.15">
      <c r="A412" s="116" t="s">
        <v>674</v>
      </c>
      <c r="B412" s="19">
        <v>197.1</v>
      </c>
      <c r="C412" s="19">
        <v>840</v>
      </c>
      <c r="D412" s="19">
        <v>1710</v>
      </c>
      <c r="E412" s="19">
        <v>1794.2</v>
      </c>
      <c r="F412" s="84">
        <f t="shared" si="16"/>
        <v>910.29934043632682</v>
      </c>
      <c r="G412" s="117">
        <f t="shared" si="17"/>
        <v>104.92397660818713</v>
      </c>
    </row>
    <row r="413" spans="1:7" ht="12.75" x14ac:dyDescent="0.15">
      <c r="A413" s="118" t="s">
        <v>672</v>
      </c>
      <c r="B413" s="20">
        <v>0</v>
      </c>
      <c r="C413" s="20">
        <v>0</v>
      </c>
      <c r="D413" s="20">
        <v>0</v>
      </c>
      <c r="E413" s="20">
        <v>233.2</v>
      </c>
      <c r="F413" s="83">
        <f t="shared" si="16"/>
        <v>0</v>
      </c>
      <c r="G413" s="119">
        <f t="shared" si="17"/>
        <v>0</v>
      </c>
    </row>
    <row r="414" spans="1:7" ht="12.75" x14ac:dyDescent="0.15">
      <c r="A414" s="118" t="s">
        <v>671</v>
      </c>
      <c r="B414" s="20">
        <v>197.1</v>
      </c>
      <c r="C414" s="20">
        <v>0</v>
      </c>
      <c r="D414" s="20">
        <v>0</v>
      </c>
      <c r="E414" s="20">
        <v>1561</v>
      </c>
      <c r="F414" s="83">
        <f t="shared" si="16"/>
        <v>791.98376458650432</v>
      </c>
      <c r="G414" s="119">
        <f t="shared" si="17"/>
        <v>0</v>
      </c>
    </row>
    <row r="415" spans="1:7" ht="12.75" x14ac:dyDescent="0.15">
      <c r="A415" s="114" t="s">
        <v>285</v>
      </c>
      <c r="B415" s="17">
        <v>0.05</v>
      </c>
      <c r="C415" s="17">
        <v>1</v>
      </c>
      <c r="D415" s="17">
        <v>1</v>
      </c>
      <c r="E415" s="17">
        <v>0.01</v>
      </c>
      <c r="F415" s="85">
        <f t="shared" si="16"/>
        <v>20</v>
      </c>
      <c r="G415" s="115">
        <f t="shared" si="17"/>
        <v>1</v>
      </c>
    </row>
    <row r="416" spans="1:7" ht="12.75" x14ac:dyDescent="0.15">
      <c r="A416" s="116" t="s">
        <v>729</v>
      </c>
      <c r="B416" s="19">
        <v>0.05</v>
      </c>
      <c r="C416" s="19">
        <v>1</v>
      </c>
      <c r="D416" s="19">
        <v>1</v>
      </c>
      <c r="E416" s="19">
        <v>0.01</v>
      </c>
      <c r="F416" s="84">
        <f t="shared" si="16"/>
        <v>20</v>
      </c>
      <c r="G416" s="117">
        <f t="shared" si="17"/>
        <v>1</v>
      </c>
    </row>
    <row r="417" spans="1:7" ht="12.75" x14ac:dyDescent="0.15">
      <c r="A417" s="116" t="s">
        <v>693</v>
      </c>
      <c r="B417" s="19">
        <v>0.05</v>
      </c>
      <c r="C417" s="19">
        <v>1</v>
      </c>
      <c r="D417" s="19">
        <v>1</v>
      </c>
      <c r="E417" s="19">
        <v>0.01</v>
      </c>
      <c r="F417" s="84">
        <f t="shared" si="16"/>
        <v>20</v>
      </c>
      <c r="G417" s="117">
        <f t="shared" si="17"/>
        <v>1</v>
      </c>
    </row>
    <row r="418" spans="1:7" ht="12.75" x14ac:dyDescent="0.15">
      <c r="A418" s="118" t="s">
        <v>691</v>
      </c>
      <c r="B418" s="20">
        <v>0.05</v>
      </c>
      <c r="C418" s="20">
        <v>0</v>
      </c>
      <c r="D418" s="20">
        <v>0</v>
      </c>
      <c r="E418" s="20">
        <v>0.01</v>
      </c>
      <c r="F418" s="83">
        <f t="shared" si="16"/>
        <v>20</v>
      </c>
      <c r="G418" s="119">
        <f t="shared" si="17"/>
        <v>0</v>
      </c>
    </row>
    <row r="419" spans="1:7" ht="12.75" x14ac:dyDescent="0.15">
      <c r="A419" s="114" t="s">
        <v>257</v>
      </c>
      <c r="B419" s="17">
        <v>30049.49</v>
      </c>
      <c r="C419" s="17">
        <v>41495</v>
      </c>
      <c r="D419" s="17">
        <v>20413.87</v>
      </c>
      <c r="E419" s="17">
        <v>24565.38</v>
      </c>
      <c r="F419" s="85">
        <f t="shared" si="16"/>
        <v>81.749740178618666</v>
      </c>
      <c r="G419" s="115">
        <f t="shared" si="17"/>
        <v>120.3367122451549</v>
      </c>
    </row>
    <row r="420" spans="1:7" ht="12.75" x14ac:dyDescent="0.15">
      <c r="A420" s="116" t="s">
        <v>729</v>
      </c>
      <c r="B420" s="19">
        <v>30049.49</v>
      </c>
      <c r="C420" s="19">
        <v>41495</v>
      </c>
      <c r="D420" s="19">
        <v>14157.01</v>
      </c>
      <c r="E420" s="19">
        <v>24565.38</v>
      </c>
      <c r="F420" s="84">
        <f t="shared" si="16"/>
        <v>81.749740178618666</v>
      </c>
      <c r="G420" s="117">
        <f t="shared" si="17"/>
        <v>173.52096240660987</v>
      </c>
    </row>
    <row r="421" spans="1:7" ht="12.75" x14ac:dyDescent="0.15">
      <c r="A421" s="116" t="s">
        <v>681</v>
      </c>
      <c r="B421" s="19">
        <v>30049.49</v>
      </c>
      <c r="C421" s="19">
        <v>41495</v>
      </c>
      <c r="D421" s="19">
        <v>14157.01</v>
      </c>
      <c r="E421" s="19">
        <v>24565.38</v>
      </c>
      <c r="F421" s="84">
        <f t="shared" si="16"/>
        <v>81.749740178618666</v>
      </c>
      <c r="G421" s="117">
        <f t="shared" si="17"/>
        <v>173.52096240660987</v>
      </c>
    </row>
    <row r="422" spans="1:7" ht="12.75" x14ac:dyDescent="0.15">
      <c r="A422" s="118" t="s">
        <v>675</v>
      </c>
      <c r="B422" s="20">
        <v>30049.49</v>
      </c>
      <c r="C422" s="20">
        <v>0</v>
      </c>
      <c r="D422" s="20">
        <v>0</v>
      </c>
      <c r="E422" s="20">
        <v>24565.38</v>
      </c>
      <c r="F422" s="83">
        <f t="shared" si="16"/>
        <v>81.749740178618666</v>
      </c>
      <c r="G422" s="119">
        <f t="shared" si="17"/>
        <v>0</v>
      </c>
    </row>
    <row r="423" spans="1:7" ht="12.75" x14ac:dyDescent="0.15">
      <c r="A423" s="116" t="s">
        <v>732</v>
      </c>
      <c r="B423" s="19">
        <v>0</v>
      </c>
      <c r="C423" s="19">
        <v>0</v>
      </c>
      <c r="D423" s="19">
        <v>6256.86</v>
      </c>
      <c r="E423" s="19">
        <v>0</v>
      </c>
      <c r="F423" s="84">
        <f t="shared" si="16"/>
        <v>0</v>
      </c>
      <c r="G423" s="117">
        <f t="shared" si="17"/>
        <v>0</v>
      </c>
    </row>
    <row r="424" spans="1:7" ht="12.75" x14ac:dyDescent="0.15">
      <c r="A424" s="116" t="s">
        <v>733</v>
      </c>
      <c r="B424" s="19">
        <v>0</v>
      </c>
      <c r="C424" s="19">
        <v>0</v>
      </c>
      <c r="D424" s="19">
        <v>6256.86</v>
      </c>
      <c r="E424" s="19">
        <v>0</v>
      </c>
      <c r="F424" s="84">
        <f t="shared" si="16"/>
        <v>0</v>
      </c>
      <c r="G424" s="117">
        <f t="shared" si="17"/>
        <v>0</v>
      </c>
    </row>
    <row r="425" spans="1:7" ht="12.75" x14ac:dyDescent="0.15">
      <c r="A425" s="114" t="s">
        <v>128</v>
      </c>
      <c r="B425" s="17">
        <v>62525.68</v>
      </c>
      <c r="C425" s="17">
        <v>90415</v>
      </c>
      <c r="D425" s="17">
        <v>87474.95</v>
      </c>
      <c r="E425" s="17">
        <v>81076.479999999996</v>
      </c>
      <c r="F425" s="85">
        <f t="shared" si="16"/>
        <v>129.66908956447975</v>
      </c>
      <c r="G425" s="115">
        <f t="shared" si="17"/>
        <v>92.685368782720076</v>
      </c>
    </row>
    <row r="426" spans="1:7" ht="12.75" x14ac:dyDescent="0.15">
      <c r="A426" s="116" t="s">
        <v>729</v>
      </c>
      <c r="B426" s="19">
        <v>62525.68</v>
      </c>
      <c r="C426" s="19">
        <v>90415</v>
      </c>
      <c r="D426" s="19">
        <v>87336.1</v>
      </c>
      <c r="E426" s="19">
        <v>81076.479999999996</v>
      </c>
      <c r="F426" s="84">
        <f t="shared" si="16"/>
        <v>129.66908956447975</v>
      </c>
      <c r="G426" s="117">
        <f t="shared" si="17"/>
        <v>92.832723238156944</v>
      </c>
    </row>
    <row r="427" spans="1:7" ht="12.75" x14ac:dyDescent="0.15">
      <c r="A427" s="116" t="s">
        <v>714</v>
      </c>
      <c r="B427" s="19">
        <v>62525.68</v>
      </c>
      <c r="C427" s="19">
        <v>90415</v>
      </c>
      <c r="D427" s="19">
        <v>87336.1</v>
      </c>
      <c r="E427" s="19">
        <v>81076.479999999996</v>
      </c>
      <c r="F427" s="84">
        <f t="shared" si="16"/>
        <v>129.66908956447975</v>
      </c>
      <c r="G427" s="117">
        <f t="shared" si="17"/>
        <v>92.832723238156944</v>
      </c>
    </row>
    <row r="428" spans="1:7" ht="12.75" x14ac:dyDescent="0.15">
      <c r="A428" s="118" t="s">
        <v>701</v>
      </c>
      <c r="B428" s="20">
        <v>58216.08</v>
      </c>
      <c r="C428" s="20">
        <v>0</v>
      </c>
      <c r="D428" s="20">
        <v>0</v>
      </c>
      <c r="E428" s="20">
        <v>80682.59</v>
      </c>
      <c r="F428" s="83">
        <f t="shared" si="16"/>
        <v>138.5915884408569</v>
      </c>
      <c r="G428" s="119">
        <f t="shared" si="17"/>
        <v>0</v>
      </c>
    </row>
    <row r="429" spans="1:7" ht="12.75" x14ac:dyDescent="0.15">
      <c r="A429" s="118" t="s">
        <v>700</v>
      </c>
      <c r="B429" s="20">
        <v>4309.6000000000004</v>
      </c>
      <c r="C429" s="20">
        <v>0</v>
      </c>
      <c r="D429" s="20">
        <v>0</v>
      </c>
      <c r="E429" s="20">
        <v>393.89</v>
      </c>
      <c r="F429" s="83">
        <f t="shared" si="16"/>
        <v>9.139827362168182</v>
      </c>
      <c r="G429" s="119">
        <f t="shared" si="17"/>
        <v>0</v>
      </c>
    </row>
    <row r="430" spans="1:7" ht="12.75" x14ac:dyDescent="0.15">
      <c r="A430" s="116" t="s">
        <v>732</v>
      </c>
      <c r="B430" s="19">
        <v>0</v>
      </c>
      <c r="C430" s="19">
        <v>0</v>
      </c>
      <c r="D430" s="19">
        <v>138.85</v>
      </c>
      <c r="E430" s="19">
        <v>0</v>
      </c>
      <c r="F430" s="84">
        <f t="shared" si="16"/>
        <v>0</v>
      </c>
      <c r="G430" s="117">
        <f t="shared" si="17"/>
        <v>0</v>
      </c>
    </row>
    <row r="431" spans="1:7" ht="12.75" x14ac:dyDescent="0.15">
      <c r="A431" s="116" t="s">
        <v>733</v>
      </c>
      <c r="B431" s="19">
        <v>0</v>
      </c>
      <c r="C431" s="19">
        <v>0</v>
      </c>
      <c r="D431" s="19">
        <v>138.85</v>
      </c>
      <c r="E431" s="19">
        <v>0</v>
      </c>
      <c r="F431" s="84">
        <f t="shared" si="16"/>
        <v>0</v>
      </c>
      <c r="G431" s="117">
        <f t="shared" si="17"/>
        <v>0</v>
      </c>
    </row>
    <row r="432" spans="1:7" ht="12.75" x14ac:dyDescent="0.15">
      <c r="A432" s="114" t="s">
        <v>272</v>
      </c>
      <c r="B432" s="17">
        <v>401086</v>
      </c>
      <c r="C432" s="17">
        <v>446775</v>
      </c>
      <c r="D432" s="17">
        <v>481922.61</v>
      </c>
      <c r="E432" s="17">
        <v>470937.06</v>
      </c>
      <c r="F432" s="85">
        <f t="shared" si="16"/>
        <v>117.41548196646106</v>
      </c>
      <c r="G432" s="115">
        <f t="shared" si="17"/>
        <v>97.720474247929559</v>
      </c>
    </row>
    <row r="433" spans="1:7" ht="12.75" x14ac:dyDescent="0.15">
      <c r="A433" s="116" t="s">
        <v>729</v>
      </c>
      <c r="B433" s="19">
        <v>401086</v>
      </c>
      <c r="C433" s="19">
        <v>446775</v>
      </c>
      <c r="D433" s="19">
        <v>481922.61</v>
      </c>
      <c r="E433" s="19">
        <v>470937.06</v>
      </c>
      <c r="F433" s="84">
        <f t="shared" si="16"/>
        <v>117.41548196646106</v>
      </c>
      <c r="G433" s="117">
        <f t="shared" si="17"/>
        <v>97.720474247929559</v>
      </c>
    </row>
    <row r="434" spans="1:7" ht="12.75" x14ac:dyDescent="0.15">
      <c r="A434" s="116" t="s">
        <v>714</v>
      </c>
      <c r="B434" s="19">
        <v>401086</v>
      </c>
      <c r="C434" s="19">
        <v>446775</v>
      </c>
      <c r="D434" s="19">
        <v>481922.61</v>
      </c>
      <c r="E434" s="19">
        <v>470937.06</v>
      </c>
      <c r="F434" s="84">
        <f t="shared" si="16"/>
        <v>117.41548196646106</v>
      </c>
      <c r="G434" s="117">
        <f t="shared" si="17"/>
        <v>97.720474247929559</v>
      </c>
    </row>
    <row r="435" spans="1:7" ht="12.75" x14ac:dyDescent="0.15">
      <c r="A435" s="118" t="s">
        <v>701</v>
      </c>
      <c r="B435" s="20">
        <v>400886.92</v>
      </c>
      <c r="C435" s="20">
        <v>0</v>
      </c>
      <c r="D435" s="20">
        <v>0</v>
      </c>
      <c r="E435" s="20">
        <v>470937.06</v>
      </c>
      <c r="F435" s="83">
        <f t="shared" si="16"/>
        <v>117.47379036462453</v>
      </c>
      <c r="G435" s="119">
        <f t="shared" si="17"/>
        <v>0</v>
      </c>
    </row>
    <row r="436" spans="1:7" ht="12.75" x14ac:dyDescent="0.15">
      <c r="A436" s="118" t="s">
        <v>700</v>
      </c>
      <c r="B436" s="20">
        <v>199.08</v>
      </c>
      <c r="C436" s="20">
        <v>0</v>
      </c>
      <c r="D436" s="20">
        <v>0</v>
      </c>
      <c r="E436" s="20">
        <v>0</v>
      </c>
      <c r="F436" s="83">
        <f t="shared" si="16"/>
        <v>0</v>
      </c>
      <c r="G436" s="119">
        <f t="shared" si="17"/>
        <v>0</v>
      </c>
    </row>
    <row r="437" spans="1:7" ht="12.75" x14ac:dyDescent="0.15">
      <c r="A437" s="114" t="s">
        <v>127</v>
      </c>
      <c r="B437" s="17">
        <v>275.07</v>
      </c>
      <c r="C437" s="17">
        <v>1730</v>
      </c>
      <c r="D437" s="17">
        <v>1736.74</v>
      </c>
      <c r="E437" s="17">
        <v>1736.73</v>
      </c>
      <c r="F437" s="85">
        <f t="shared" si="16"/>
        <v>631.37746755371359</v>
      </c>
      <c r="G437" s="115">
        <f t="shared" si="17"/>
        <v>99.999424208574681</v>
      </c>
    </row>
    <row r="438" spans="1:7" ht="12.75" x14ac:dyDescent="0.15">
      <c r="A438" s="116" t="s">
        <v>729</v>
      </c>
      <c r="B438" s="19">
        <v>275.07</v>
      </c>
      <c r="C438" s="19">
        <v>1730</v>
      </c>
      <c r="D438" s="19">
        <v>1736.74</v>
      </c>
      <c r="E438" s="19">
        <v>1736.73</v>
      </c>
      <c r="F438" s="84">
        <f t="shared" si="16"/>
        <v>631.37746755371359</v>
      </c>
      <c r="G438" s="117">
        <f t="shared" si="17"/>
        <v>99.999424208574681</v>
      </c>
    </row>
    <row r="439" spans="1:7" ht="12.75" x14ac:dyDescent="0.15">
      <c r="A439" s="116" t="s">
        <v>674</v>
      </c>
      <c r="B439" s="19">
        <v>275.07</v>
      </c>
      <c r="C439" s="19">
        <v>1730</v>
      </c>
      <c r="D439" s="19">
        <v>1736.74</v>
      </c>
      <c r="E439" s="19">
        <v>1736.73</v>
      </c>
      <c r="F439" s="84">
        <f t="shared" si="16"/>
        <v>631.37746755371359</v>
      </c>
      <c r="G439" s="117">
        <f t="shared" si="17"/>
        <v>99.999424208574681</v>
      </c>
    </row>
    <row r="440" spans="1:7" ht="12.75" x14ac:dyDescent="0.15">
      <c r="A440" s="118" t="s">
        <v>669</v>
      </c>
      <c r="B440" s="20">
        <v>125.56</v>
      </c>
      <c r="C440" s="20">
        <v>0</v>
      </c>
      <c r="D440" s="20">
        <v>0</v>
      </c>
      <c r="E440" s="20">
        <v>5.3</v>
      </c>
      <c r="F440" s="83">
        <f t="shared" si="16"/>
        <v>4.2210895189550808</v>
      </c>
      <c r="G440" s="119">
        <f t="shared" si="17"/>
        <v>0</v>
      </c>
    </row>
    <row r="441" spans="1:7" ht="12.75" x14ac:dyDescent="0.15">
      <c r="A441" s="118" t="s">
        <v>668</v>
      </c>
      <c r="B441" s="20">
        <v>149.51</v>
      </c>
      <c r="C441" s="20">
        <v>0</v>
      </c>
      <c r="D441" s="20">
        <v>0</v>
      </c>
      <c r="E441" s="20">
        <v>1731.43</v>
      </c>
      <c r="F441" s="83">
        <f t="shared" si="16"/>
        <v>1158.0696943348271</v>
      </c>
      <c r="G441" s="119">
        <f t="shared" si="17"/>
        <v>0</v>
      </c>
    </row>
    <row r="442" spans="1:7" ht="12.75" x14ac:dyDescent="0.15">
      <c r="A442" s="114" t="s">
        <v>281</v>
      </c>
      <c r="B442" s="17">
        <v>0</v>
      </c>
      <c r="C442" s="17">
        <v>2660</v>
      </c>
      <c r="D442" s="17">
        <v>0</v>
      </c>
      <c r="E442" s="17">
        <v>0</v>
      </c>
      <c r="F442" s="85">
        <f t="shared" si="16"/>
        <v>0</v>
      </c>
      <c r="G442" s="115">
        <f t="shared" si="17"/>
        <v>0</v>
      </c>
    </row>
    <row r="443" spans="1:7" ht="12.75" x14ac:dyDescent="0.15">
      <c r="A443" s="116" t="s">
        <v>729</v>
      </c>
      <c r="B443" s="19">
        <v>0</v>
      </c>
      <c r="C443" s="19">
        <v>2660</v>
      </c>
      <c r="D443" s="19">
        <v>0</v>
      </c>
      <c r="E443" s="19">
        <v>0</v>
      </c>
      <c r="F443" s="84">
        <f t="shared" si="16"/>
        <v>0</v>
      </c>
      <c r="G443" s="117">
        <f t="shared" si="17"/>
        <v>0</v>
      </c>
    </row>
    <row r="444" spans="1:7" ht="12.75" x14ac:dyDescent="0.15">
      <c r="A444" s="116" t="s">
        <v>681</v>
      </c>
      <c r="B444" s="19">
        <v>0</v>
      </c>
      <c r="C444" s="19">
        <v>2660</v>
      </c>
      <c r="D444" s="19">
        <v>0</v>
      </c>
      <c r="E444" s="19">
        <v>0</v>
      </c>
      <c r="F444" s="84">
        <f t="shared" si="16"/>
        <v>0</v>
      </c>
      <c r="G444" s="117">
        <f t="shared" si="17"/>
        <v>0</v>
      </c>
    </row>
    <row r="445" spans="1:7" ht="12.75" x14ac:dyDescent="0.15">
      <c r="A445" s="122" t="s">
        <v>485</v>
      </c>
      <c r="B445" s="16">
        <v>735261.37</v>
      </c>
      <c r="C445" s="16">
        <v>881120</v>
      </c>
      <c r="D445" s="16">
        <v>923477.08</v>
      </c>
      <c r="E445" s="16">
        <v>839281.67</v>
      </c>
      <c r="F445" s="86">
        <f t="shared" si="16"/>
        <v>114.14739087951813</v>
      </c>
      <c r="G445" s="123">
        <f t="shared" si="17"/>
        <v>90.882782927325067</v>
      </c>
    </row>
    <row r="446" spans="1:7" ht="12.75" x14ac:dyDescent="0.15">
      <c r="A446" s="114" t="s">
        <v>44</v>
      </c>
      <c r="B446" s="17">
        <v>721.48</v>
      </c>
      <c r="C446" s="17">
        <v>6650</v>
      </c>
      <c r="D446" s="17">
        <v>4150</v>
      </c>
      <c r="E446" s="17">
        <v>185.78</v>
      </c>
      <c r="F446" s="85">
        <f t="shared" si="16"/>
        <v>25.749847535621225</v>
      </c>
      <c r="G446" s="115">
        <f t="shared" si="17"/>
        <v>4.4766265060240968</v>
      </c>
    </row>
    <row r="447" spans="1:7" ht="12.75" x14ac:dyDescent="0.15">
      <c r="A447" s="116" t="s">
        <v>729</v>
      </c>
      <c r="B447" s="19">
        <v>721.48</v>
      </c>
      <c r="C447" s="19">
        <v>6650</v>
      </c>
      <c r="D447" s="19">
        <v>2139.85</v>
      </c>
      <c r="E447" s="19">
        <v>185.78</v>
      </c>
      <c r="F447" s="84">
        <f t="shared" si="16"/>
        <v>25.749847535621225</v>
      </c>
      <c r="G447" s="117">
        <f t="shared" si="17"/>
        <v>8.6819169567960373</v>
      </c>
    </row>
    <row r="448" spans="1:7" ht="12.75" x14ac:dyDescent="0.15">
      <c r="A448" s="116" t="s">
        <v>674</v>
      </c>
      <c r="B448" s="19">
        <v>721.48</v>
      </c>
      <c r="C448" s="19">
        <v>6650</v>
      </c>
      <c r="D448" s="19">
        <v>2139.85</v>
      </c>
      <c r="E448" s="19">
        <v>185.78</v>
      </c>
      <c r="F448" s="84">
        <f t="shared" si="16"/>
        <v>25.749847535621225</v>
      </c>
      <c r="G448" s="117">
        <f t="shared" si="17"/>
        <v>8.6819169567960373</v>
      </c>
    </row>
    <row r="449" spans="1:7" ht="12.75" x14ac:dyDescent="0.15">
      <c r="A449" s="118" t="s">
        <v>671</v>
      </c>
      <c r="B449" s="20">
        <v>721.48</v>
      </c>
      <c r="C449" s="20">
        <v>0</v>
      </c>
      <c r="D449" s="20">
        <v>0</v>
      </c>
      <c r="E449" s="20">
        <v>185.78</v>
      </c>
      <c r="F449" s="83">
        <f t="shared" si="16"/>
        <v>25.749847535621225</v>
      </c>
      <c r="G449" s="119">
        <f t="shared" si="17"/>
        <v>0</v>
      </c>
    </row>
    <row r="450" spans="1:7" ht="12.75" x14ac:dyDescent="0.15">
      <c r="A450" s="116" t="s">
        <v>732</v>
      </c>
      <c r="B450" s="19">
        <v>0</v>
      </c>
      <c r="C450" s="19">
        <v>0</v>
      </c>
      <c r="D450" s="19">
        <v>2010.15</v>
      </c>
      <c r="E450" s="19">
        <v>0</v>
      </c>
      <c r="F450" s="84">
        <f t="shared" si="16"/>
        <v>0</v>
      </c>
      <c r="G450" s="117">
        <f t="shared" si="17"/>
        <v>0</v>
      </c>
    </row>
    <row r="451" spans="1:7" ht="12.75" x14ac:dyDescent="0.15">
      <c r="A451" s="116" t="s">
        <v>733</v>
      </c>
      <c r="B451" s="19">
        <v>0</v>
      </c>
      <c r="C451" s="19">
        <v>0</v>
      </c>
      <c r="D451" s="19">
        <v>2010.15</v>
      </c>
      <c r="E451" s="19">
        <v>0</v>
      </c>
      <c r="F451" s="84">
        <f t="shared" si="16"/>
        <v>0</v>
      </c>
      <c r="G451" s="117">
        <f t="shared" si="17"/>
        <v>0</v>
      </c>
    </row>
    <row r="452" spans="1:7" ht="12.75" x14ac:dyDescent="0.15">
      <c r="A452" s="114" t="s">
        <v>257</v>
      </c>
      <c r="B452" s="17">
        <v>21168.27</v>
      </c>
      <c r="C452" s="17">
        <v>37880</v>
      </c>
      <c r="D452" s="17">
        <v>14000</v>
      </c>
      <c r="E452" s="17">
        <v>13209.49</v>
      </c>
      <c r="F452" s="85">
        <f t="shared" si="16"/>
        <v>62.402312517744718</v>
      </c>
      <c r="G452" s="115">
        <f t="shared" si="17"/>
        <v>94.353499999999997</v>
      </c>
    </row>
    <row r="453" spans="1:7" ht="12.75" x14ac:dyDescent="0.15">
      <c r="A453" s="116" t="s">
        <v>729</v>
      </c>
      <c r="B453" s="19">
        <v>21168.27</v>
      </c>
      <c r="C453" s="19">
        <v>37880</v>
      </c>
      <c r="D453" s="19">
        <v>14000</v>
      </c>
      <c r="E453" s="19">
        <v>13209.49</v>
      </c>
      <c r="F453" s="84">
        <f t="shared" si="16"/>
        <v>62.402312517744718</v>
      </c>
      <c r="G453" s="117">
        <f t="shared" si="17"/>
        <v>94.353499999999997</v>
      </c>
    </row>
    <row r="454" spans="1:7" ht="12.75" x14ac:dyDescent="0.15">
      <c r="A454" s="116" t="s">
        <v>681</v>
      </c>
      <c r="B454" s="19">
        <v>21168.27</v>
      </c>
      <c r="C454" s="19">
        <v>37880</v>
      </c>
      <c r="D454" s="19">
        <v>14000</v>
      </c>
      <c r="E454" s="19">
        <v>13209.49</v>
      </c>
      <c r="F454" s="84">
        <f t="shared" si="16"/>
        <v>62.402312517744718</v>
      </c>
      <c r="G454" s="117">
        <f t="shared" si="17"/>
        <v>94.353499999999997</v>
      </c>
    </row>
    <row r="455" spans="1:7" ht="12.75" x14ac:dyDescent="0.15">
      <c r="A455" s="118" t="s">
        <v>675</v>
      </c>
      <c r="B455" s="20">
        <v>21168.27</v>
      </c>
      <c r="C455" s="20">
        <v>0</v>
      </c>
      <c r="D455" s="20">
        <v>0</v>
      </c>
      <c r="E455" s="20">
        <v>13209.49</v>
      </c>
      <c r="F455" s="83">
        <f t="shared" si="16"/>
        <v>62.402312517744718</v>
      </c>
      <c r="G455" s="119">
        <f t="shared" si="17"/>
        <v>0</v>
      </c>
    </row>
    <row r="456" spans="1:7" ht="12.75" x14ac:dyDescent="0.15">
      <c r="A456" s="114" t="s">
        <v>263</v>
      </c>
      <c r="B456" s="17">
        <v>0</v>
      </c>
      <c r="C456" s="17">
        <v>0</v>
      </c>
      <c r="D456" s="17">
        <v>0</v>
      </c>
      <c r="E456" s="17">
        <v>0</v>
      </c>
      <c r="F456" s="85">
        <f t="shared" si="16"/>
        <v>0</v>
      </c>
      <c r="G456" s="115">
        <f t="shared" si="17"/>
        <v>0</v>
      </c>
    </row>
    <row r="457" spans="1:7" ht="12.75" x14ac:dyDescent="0.15">
      <c r="A457" s="116" t="s">
        <v>729</v>
      </c>
      <c r="B457" s="19">
        <v>0</v>
      </c>
      <c r="C457" s="19">
        <v>0</v>
      </c>
      <c r="D457" s="19">
        <v>0</v>
      </c>
      <c r="E457" s="19">
        <v>0</v>
      </c>
      <c r="F457" s="84">
        <f t="shared" si="16"/>
        <v>0</v>
      </c>
      <c r="G457" s="117">
        <f t="shared" si="17"/>
        <v>0</v>
      </c>
    </row>
    <row r="458" spans="1:7" ht="12.75" x14ac:dyDescent="0.15">
      <c r="A458" s="116" t="s">
        <v>714</v>
      </c>
      <c r="B458" s="19">
        <v>0</v>
      </c>
      <c r="C458" s="19">
        <v>0</v>
      </c>
      <c r="D458" s="19">
        <v>0</v>
      </c>
      <c r="E458" s="19">
        <v>0</v>
      </c>
      <c r="F458" s="84">
        <f t="shared" si="16"/>
        <v>0</v>
      </c>
      <c r="G458" s="117">
        <f t="shared" si="17"/>
        <v>0</v>
      </c>
    </row>
    <row r="459" spans="1:7" ht="12.75" x14ac:dyDescent="0.15">
      <c r="A459" s="114" t="s">
        <v>128</v>
      </c>
      <c r="B459" s="17">
        <v>28860.53</v>
      </c>
      <c r="C459" s="17">
        <v>67200</v>
      </c>
      <c r="D459" s="17">
        <v>83287.08</v>
      </c>
      <c r="E459" s="17">
        <v>76924.149999999994</v>
      </c>
      <c r="F459" s="85">
        <f t="shared" si="16"/>
        <v>266.53755145868769</v>
      </c>
      <c r="G459" s="115">
        <f t="shared" si="17"/>
        <v>92.360243629624179</v>
      </c>
    </row>
    <row r="460" spans="1:7" ht="12.75" x14ac:dyDescent="0.15">
      <c r="A460" s="116" t="s">
        <v>729</v>
      </c>
      <c r="B460" s="19">
        <v>28860.53</v>
      </c>
      <c r="C460" s="19">
        <v>67200</v>
      </c>
      <c r="D460" s="19">
        <v>80600.23</v>
      </c>
      <c r="E460" s="19">
        <v>76924.149999999994</v>
      </c>
      <c r="F460" s="84">
        <f t="shared" si="16"/>
        <v>266.53755145868769</v>
      </c>
      <c r="G460" s="117">
        <f t="shared" si="17"/>
        <v>95.439119714670781</v>
      </c>
    </row>
    <row r="461" spans="1:7" ht="12.75" x14ac:dyDescent="0.15">
      <c r="A461" s="116" t="s">
        <v>714</v>
      </c>
      <c r="B461" s="19">
        <v>28860.53</v>
      </c>
      <c r="C461" s="19">
        <v>67200</v>
      </c>
      <c r="D461" s="19">
        <v>80600.23</v>
      </c>
      <c r="E461" s="19">
        <v>76924.149999999994</v>
      </c>
      <c r="F461" s="84">
        <f t="shared" si="16"/>
        <v>266.53755145868769</v>
      </c>
      <c r="G461" s="117">
        <f t="shared" si="17"/>
        <v>95.439119714670781</v>
      </c>
    </row>
    <row r="462" spans="1:7" ht="12.75" x14ac:dyDescent="0.15">
      <c r="A462" s="118" t="s">
        <v>701</v>
      </c>
      <c r="B462" s="20">
        <v>18594.259999999998</v>
      </c>
      <c r="C462" s="20">
        <v>0</v>
      </c>
      <c r="D462" s="20">
        <v>0</v>
      </c>
      <c r="E462" s="20">
        <v>66667.8</v>
      </c>
      <c r="F462" s="83">
        <f t="shared" si="16"/>
        <v>358.53967837386381</v>
      </c>
      <c r="G462" s="119">
        <f t="shared" si="17"/>
        <v>0</v>
      </c>
    </row>
    <row r="463" spans="1:7" ht="12.75" x14ac:dyDescent="0.15">
      <c r="A463" s="118" t="s">
        <v>700</v>
      </c>
      <c r="B463" s="20">
        <v>10266.27</v>
      </c>
      <c r="C463" s="20">
        <v>0</v>
      </c>
      <c r="D463" s="20">
        <v>0</v>
      </c>
      <c r="E463" s="20">
        <v>10256.35</v>
      </c>
      <c r="F463" s="83">
        <f t="shared" si="16"/>
        <v>99.90337289005646</v>
      </c>
      <c r="G463" s="119">
        <f t="shared" si="17"/>
        <v>0</v>
      </c>
    </row>
    <row r="464" spans="1:7" ht="12.75" x14ac:dyDescent="0.15">
      <c r="A464" s="116" t="s">
        <v>732</v>
      </c>
      <c r="B464" s="19">
        <v>0</v>
      </c>
      <c r="C464" s="19">
        <v>0</v>
      </c>
      <c r="D464" s="19">
        <v>2686.85</v>
      </c>
      <c r="E464" s="19">
        <v>0</v>
      </c>
      <c r="F464" s="84">
        <f t="shared" si="16"/>
        <v>0</v>
      </c>
      <c r="G464" s="117">
        <f t="shared" si="17"/>
        <v>0</v>
      </c>
    </row>
    <row r="465" spans="1:7" ht="12.75" x14ac:dyDescent="0.15">
      <c r="A465" s="116" t="s">
        <v>733</v>
      </c>
      <c r="B465" s="19">
        <v>0</v>
      </c>
      <c r="C465" s="19">
        <v>0</v>
      </c>
      <c r="D465" s="19">
        <v>2686.85</v>
      </c>
      <c r="E465" s="19">
        <v>0</v>
      </c>
      <c r="F465" s="84">
        <f t="shared" si="16"/>
        <v>0</v>
      </c>
      <c r="G465" s="117">
        <f t="shared" si="17"/>
        <v>0</v>
      </c>
    </row>
    <row r="466" spans="1:7" ht="12.75" x14ac:dyDescent="0.15">
      <c r="A466" s="114" t="s">
        <v>272</v>
      </c>
      <c r="B466" s="17">
        <v>632149.30000000005</v>
      </c>
      <c r="C466" s="17">
        <v>708000</v>
      </c>
      <c r="D466" s="17">
        <v>740640</v>
      </c>
      <c r="E466" s="17">
        <v>721835.89</v>
      </c>
      <c r="F466" s="85">
        <f t="shared" si="16"/>
        <v>114.18756455160197</v>
      </c>
      <c r="G466" s="115">
        <f t="shared" si="17"/>
        <v>97.461099859580898</v>
      </c>
    </row>
    <row r="467" spans="1:7" ht="12.75" x14ac:dyDescent="0.15">
      <c r="A467" s="116" t="s">
        <v>729</v>
      </c>
      <c r="B467" s="19">
        <v>632149.30000000005</v>
      </c>
      <c r="C467" s="19">
        <v>708000</v>
      </c>
      <c r="D467" s="19">
        <v>740640</v>
      </c>
      <c r="E467" s="19">
        <v>721835.89</v>
      </c>
      <c r="F467" s="84">
        <f t="shared" si="16"/>
        <v>114.18756455160197</v>
      </c>
      <c r="G467" s="117">
        <f t="shared" si="17"/>
        <v>97.461099859580898</v>
      </c>
    </row>
    <row r="468" spans="1:7" ht="12.75" x14ac:dyDescent="0.15">
      <c r="A468" s="116" t="s">
        <v>714</v>
      </c>
      <c r="B468" s="19">
        <v>632149.30000000005</v>
      </c>
      <c r="C468" s="19">
        <v>708000</v>
      </c>
      <c r="D468" s="19">
        <v>740640</v>
      </c>
      <c r="E468" s="19">
        <v>721835.89</v>
      </c>
      <c r="F468" s="84">
        <f t="shared" si="16"/>
        <v>114.18756455160197</v>
      </c>
      <c r="G468" s="117">
        <f t="shared" si="17"/>
        <v>97.461099859580898</v>
      </c>
    </row>
    <row r="469" spans="1:7" ht="12.75" x14ac:dyDescent="0.15">
      <c r="A469" s="118" t="s">
        <v>701</v>
      </c>
      <c r="B469" s="20">
        <v>632149.30000000005</v>
      </c>
      <c r="C469" s="20">
        <v>0</v>
      </c>
      <c r="D469" s="20">
        <v>0</v>
      </c>
      <c r="E469" s="20">
        <v>721835.89</v>
      </c>
      <c r="F469" s="83">
        <f t="shared" si="16"/>
        <v>114.18756455160197</v>
      </c>
      <c r="G469" s="119">
        <f t="shared" si="17"/>
        <v>0</v>
      </c>
    </row>
    <row r="470" spans="1:7" ht="12.75" x14ac:dyDescent="0.15">
      <c r="A470" s="114" t="s">
        <v>212</v>
      </c>
      <c r="B470" s="17">
        <v>52229.07</v>
      </c>
      <c r="C470" s="17">
        <v>59800</v>
      </c>
      <c r="D470" s="17">
        <v>76300</v>
      </c>
      <c r="E470" s="17">
        <v>24261.97</v>
      </c>
      <c r="F470" s="85">
        <f t="shared" ref="F470:F533" si="18">IFERROR(E470/B470*100,0)</f>
        <v>46.453000216163147</v>
      </c>
      <c r="G470" s="115">
        <f t="shared" ref="G470:G533" si="19">IFERROR(E470/D470*100,0)</f>
        <v>31.798125819134992</v>
      </c>
    </row>
    <row r="471" spans="1:7" ht="12.75" x14ac:dyDescent="0.15">
      <c r="A471" s="116" t="s">
        <v>729</v>
      </c>
      <c r="B471" s="19">
        <v>52229.07</v>
      </c>
      <c r="C471" s="19">
        <v>59800</v>
      </c>
      <c r="D471" s="19">
        <v>48638.29</v>
      </c>
      <c r="E471" s="19">
        <v>24261.97</v>
      </c>
      <c r="F471" s="84">
        <f t="shared" si="18"/>
        <v>46.453000216163147</v>
      </c>
      <c r="G471" s="117">
        <f t="shared" si="19"/>
        <v>49.882448581148722</v>
      </c>
    </row>
    <row r="472" spans="1:7" ht="12.75" x14ac:dyDescent="0.15">
      <c r="A472" s="116" t="s">
        <v>714</v>
      </c>
      <c r="B472" s="19">
        <v>52229.07</v>
      </c>
      <c r="C472" s="19">
        <v>59800</v>
      </c>
      <c r="D472" s="19">
        <v>48638.29</v>
      </c>
      <c r="E472" s="19">
        <v>24261.97</v>
      </c>
      <c r="F472" s="84">
        <f t="shared" si="18"/>
        <v>46.453000216163147</v>
      </c>
      <c r="G472" s="117">
        <f t="shared" si="19"/>
        <v>49.882448581148722</v>
      </c>
    </row>
    <row r="473" spans="1:7" ht="12.75" x14ac:dyDescent="0.15">
      <c r="A473" s="118" t="s">
        <v>698</v>
      </c>
      <c r="B473" s="20">
        <v>52229.07</v>
      </c>
      <c r="C473" s="20">
        <v>0</v>
      </c>
      <c r="D473" s="20">
        <v>0</v>
      </c>
      <c r="E473" s="20">
        <v>24261.97</v>
      </c>
      <c r="F473" s="83">
        <f t="shared" si="18"/>
        <v>46.453000216163147</v>
      </c>
      <c r="G473" s="119">
        <f t="shared" si="19"/>
        <v>0</v>
      </c>
    </row>
    <row r="474" spans="1:7" ht="12.75" x14ac:dyDescent="0.15">
      <c r="A474" s="116" t="s">
        <v>732</v>
      </c>
      <c r="B474" s="19">
        <v>0</v>
      </c>
      <c r="C474" s="19">
        <v>0</v>
      </c>
      <c r="D474" s="19">
        <v>27661.71</v>
      </c>
      <c r="E474" s="19">
        <v>0</v>
      </c>
      <c r="F474" s="84">
        <f t="shared" si="18"/>
        <v>0</v>
      </c>
      <c r="G474" s="117">
        <f t="shared" si="19"/>
        <v>0</v>
      </c>
    </row>
    <row r="475" spans="1:7" ht="12.75" x14ac:dyDescent="0.15">
      <c r="A475" s="116" t="s">
        <v>733</v>
      </c>
      <c r="B475" s="19">
        <v>0</v>
      </c>
      <c r="C475" s="19">
        <v>0</v>
      </c>
      <c r="D475" s="19">
        <v>27661.71</v>
      </c>
      <c r="E475" s="19">
        <v>0</v>
      </c>
      <c r="F475" s="84">
        <f t="shared" si="18"/>
        <v>0</v>
      </c>
      <c r="G475" s="117">
        <f t="shared" si="19"/>
        <v>0</v>
      </c>
    </row>
    <row r="476" spans="1:7" ht="12.75" x14ac:dyDescent="0.15">
      <c r="A476" s="114" t="s">
        <v>127</v>
      </c>
      <c r="B476" s="17">
        <v>132.72</v>
      </c>
      <c r="C476" s="17">
        <v>1590</v>
      </c>
      <c r="D476" s="17">
        <v>3600</v>
      </c>
      <c r="E476" s="17">
        <v>2000</v>
      </c>
      <c r="F476" s="85">
        <f t="shared" si="18"/>
        <v>1506.9318866787221</v>
      </c>
      <c r="G476" s="115">
        <f t="shared" si="19"/>
        <v>55.555555555555557</v>
      </c>
    </row>
    <row r="477" spans="1:7" ht="12.75" x14ac:dyDescent="0.15">
      <c r="A477" s="116" t="s">
        <v>729</v>
      </c>
      <c r="B477" s="19">
        <v>132.72</v>
      </c>
      <c r="C477" s="19">
        <v>1590</v>
      </c>
      <c r="D477" s="19">
        <v>3600</v>
      </c>
      <c r="E477" s="19">
        <v>2000</v>
      </c>
      <c r="F477" s="84">
        <f t="shared" si="18"/>
        <v>1506.9318866787221</v>
      </c>
      <c r="G477" s="117">
        <f t="shared" si="19"/>
        <v>55.555555555555557</v>
      </c>
    </row>
    <row r="478" spans="1:7" ht="12.75" x14ac:dyDescent="0.15">
      <c r="A478" s="116" t="s">
        <v>674</v>
      </c>
      <c r="B478" s="19">
        <v>132.72</v>
      </c>
      <c r="C478" s="19">
        <v>1590</v>
      </c>
      <c r="D478" s="19">
        <v>3600</v>
      </c>
      <c r="E478" s="19">
        <v>2000</v>
      </c>
      <c r="F478" s="84">
        <f t="shared" si="18"/>
        <v>1506.9318866787221</v>
      </c>
      <c r="G478" s="117">
        <f t="shared" si="19"/>
        <v>55.555555555555557</v>
      </c>
    </row>
    <row r="479" spans="1:7" ht="12.75" x14ac:dyDescent="0.15">
      <c r="A479" s="118" t="s">
        <v>669</v>
      </c>
      <c r="B479" s="20">
        <v>0</v>
      </c>
      <c r="C479" s="20">
        <v>0</v>
      </c>
      <c r="D479" s="20">
        <v>0</v>
      </c>
      <c r="E479" s="20">
        <v>479.47</v>
      </c>
      <c r="F479" s="83">
        <f t="shared" si="18"/>
        <v>0</v>
      </c>
      <c r="G479" s="119">
        <f t="shared" si="19"/>
        <v>0</v>
      </c>
    </row>
    <row r="480" spans="1:7" ht="12.75" x14ac:dyDescent="0.15">
      <c r="A480" s="118" t="s">
        <v>668</v>
      </c>
      <c r="B480" s="20">
        <v>132.72</v>
      </c>
      <c r="C480" s="20">
        <v>0</v>
      </c>
      <c r="D480" s="20">
        <v>0</v>
      </c>
      <c r="E480" s="20">
        <v>1520.53</v>
      </c>
      <c r="F480" s="83">
        <f t="shared" si="18"/>
        <v>1145.6675708257985</v>
      </c>
      <c r="G480" s="119">
        <f t="shared" si="19"/>
        <v>0</v>
      </c>
    </row>
    <row r="481" spans="1:7" ht="12.75" x14ac:dyDescent="0.15">
      <c r="A481" s="114" t="s">
        <v>281</v>
      </c>
      <c r="B481" s="17">
        <v>0</v>
      </c>
      <c r="C481" s="17">
        <v>0</v>
      </c>
      <c r="D481" s="17">
        <v>1500</v>
      </c>
      <c r="E481" s="17">
        <v>864.39</v>
      </c>
      <c r="F481" s="85">
        <f t="shared" si="18"/>
        <v>0</v>
      </c>
      <c r="G481" s="115">
        <f t="shared" si="19"/>
        <v>57.625999999999998</v>
      </c>
    </row>
    <row r="482" spans="1:7" ht="12.75" x14ac:dyDescent="0.15">
      <c r="A482" s="116" t="s">
        <v>729</v>
      </c>
      <c r="B482" s="19">
        <v>0</v>
      </c>
      <c r="C482" s="19">
        <v>0</v>
      </c>
      <c r="D482" s="19">
        <v>1500</v>
      </c>
      <c r="E482" s="19">
        <v>864.39</v>
      </c>
      <c r="F482" s="84">
        <f t="shared" si="18"/>
        <v>0</v>
      </c>
      <c r="G482" s="117">
        <f t="shared" si="19"/>
        <v>57.625999999999998</v>
      </c>
    </row>
    <row r="483" spans="1:7" ht="12.75" x14ac:dyDescent="0.15">
      <c r="A483" s="116" t="s">
        <v>681</v>
      </c>
      <c r="B483" s="19">
        <v>0</v>
      </c>
      <c r="C483" s="19">
        <v>0</v>
      </c>
      <c r="D483" s="19">
        <v>1500</v>
      </c>
      <c r="E483" s="19">
        <v>864.39</v>
      </c>
      <c r="F483" s="84">
        <f t="shared" si="18"/>
        <v>0</v>
      </c>
      <c r="G483" s="117">
        <f t="shared" si="19"/>
        <v>57.625999999999998</v>
      </c>
    </row>
    <row r="484" spans="1:7" ht="12.75" x14ac:dyDescent="0.15">
      <c r="A484" s="118" t="s">
        <v>675</v>
      </c>
      <c r="B484" s="20">
        <v>0</v>
      </c>
      <c r="C484" s="20">
        <v>0</v>
      </c>
      <c r="D484" s="20">
        <v>0</v>
      </c>
      <c r="E484" s="20">
        <v>864.39</v>
      </c>
      <c r="F484" s="83">
        <f t="shared" si="18"/>
        <v>0</v>
      </c>
      <c r="G484" s="119">
        <f t="shared" si="19"/>
        <v>0</v>
      </c>
    </row>
    <row r="485" spans="1:7" ht="12.75" x14ac:dyDescent="0.15">
      <c r="A485" s="122" t="s">
        <v>486</v>
      </c>
      <c r="B485" s="16">
        <v>555880.48</v>
      </c>
      <c r="C485" s="16">
        <v>635796</v>
      </c>
      <c r="D485" s="16">
        <v>640107.88</v>
      </c>
      <c r="E485" s="16">
        <v>635068.01</v>
      </c>
      <c r="F485" s="86">
        <f t="shared" si="18"/>
        <v>114.24542376447542</v>
      </c>
      <c r="G485" s="123">
        <f t="shared" si="19"/>
        <v>99.212653029673675</v>
      </c>
    </row>
    <row r="486" spans="1:7" ht="12.75" x14ac:dyDescent="0.15">
      <c r="A486" s="114" t="s">
        <v>257</v>
      </c>
      <c r="B486" s="17">
        <v>11149.37</v>
      </c>
      <c r="C486" s="17">
        <v>15900</v>
      </c>
      <c r="D486" s="17">
        <v>11113.3</v>
      </c>
      <c r="E486" s="17">
        <v>7901.27</v>
      </c>
      <c r="F486" s="85">
        <f t="shared" si="18"/>
        <v>70.86741223943595</v>
      </c>
      <c r="G486" s="115">
        <f t="shared" si="19"/>
        <v>71.097423807509927</v>
      </c>
    </row>
    <row r="487" spans="1:7" ht="12.75" x14ac:dyDescent="0.15">
      <c r="A487" s="116" t="s">
        <v>729</v>
      </c>
      <c r="B487" s="19">
        <v>11149.37</v>
      </c>
      <c r="C487" s="19">
        <v>15900</v>
      </c>
      <c r="D487" s="19">
        <v>10266.48</v>
      </c>
      <c r="E487" s="19">
        <v>7901.27</v>
      </c>
      <c r="F487" s="84">
        <f t="shared" si="18"/>
        <v>70.86741223943595</v>
      </c>
      <c r="G487" s="117">
        <f t="shared" si="19"/>
        <v>76.961821383765425</v>
      </c>
    </row>
    <row r="488" spans="1:7" ht="12.75" x14ac:dyDescent="0.15">
      <c r="A488" s="116" t="s">
        <v>681</v>
      </c>
      <c r="B488" s="19">
        <v>11149.37</v>
      </c>
      <c r="C488" s="19">
        <v>15900</v>
      </c>
      <c r="D488" s="19">
        <v>10266.48</v>
      </c>
      <c r="E488" s="19">
        <v>7901.27</v>
      </c>
      <c r="F488" s="84">
        <f t="shared" si="18"/>
        <v>70.86741223943595</v>
      </c>
      <c r="G488" s="117">
        <f t="shared" si="19"/>
        <v>76.961821383765425</v>
      </c>
    </row>
    <row r="489" spans="1:7" ht="12.75" x14ac:dyDescent="0.15">
      <c r="A489" s="118" t="s">
        <v>675</v>
      </c>
      <c r="B489" s="20">
        <v>11149.37</v>
      </c>
      <c r="C489" s="20">
        <v>0</v>
      </c>
      <c r="D489" s="20">
        <v>0</v>
      </c>
      <c r="E489" s="20">
        <v>7901.27</v>
      </c>
      <c r="F489" s="83">
        <f t="shared" si="18"/>
        <v>70.86741223943595</v>
      </c>
      <c r="G489" s="119">
        <f t="shared" si="19"/>
        <v>0</v>
      </c>
    </row>
    <row r="490" spans="1:7" ht="12.75" x14ac:dyDescent="0.15">
      <c r="A490" s="116" t="s">
        <v>732</v>
      </c>
      <c r="B490" s="19">
        <v>0</v>
      </c>
      <c r="C490" s="19">
        <v>0</v>
      </c>
      <c r="D490" s="19">
        <v>846.82</v>
      </c>
      <c r="E490" s="19">
        <v>0</v>
      </c>
      <c r="F490" s="84">
        <f t="shared" si="18"/>
        <v>0</v>
      </c>
      <c r="G490" s="117">
        <f t="shared" si="19"/>
        <v>0</v>
      </c>
    </row>
    <row r="491" spans="1:7" ht="12.75" x14ac:dyDescent="0.15">
      <c r="A491" s="116" t="s">
        <v>733</v>
      </c>
      <c r="B491" s="19">
        <v>0</v>
      </c>
      <c r="C491" s="19">
        <v>0</v>
      </c>
      <c r="D491" s="19">
        <v>846.82</v>
      </c>
      <c r="E491" s="19">
        <v>0</v>
      </c>
      <c r="F491" s="84">
        <f t="shared" si="18"/>
        <v>0</v>
      </c>
      <c r="G491" s="117">
        <f t="shared" si="19"/>
        <v>0</v>
      </c>
    </row>
    <row r="492" spans="1:7" ht="12.75" x14ac:dyDescent="0.15">
      <c r="A492" s="114" t="s">
        <v>128</v>
      </c>
      <c r="B492" s="17">
        <v>68050.42</v>
      </c>
      <c r="C492" s="17">
        <v>76816</v>
      </c>
      <c r="D492" s="17">
        <v>75998.42</v>
      </c>
      <c r="E492" s="17">
        <v>68330.89</v>
      </c>
      <c r="F492" s="85">
        <f t="shared" si="18"/>
        <v>100.41215028503865</v>
      </c>
      <c r="G492" s="115">
        <f t="shared" si="19"/>
        <v>89.910934990490603</v>
      </c>
    </row>
    <row r="493" spans="1:7" ht="12.75" x14ac:dyDescent="0.15">
      <c r="A493" s="116" t="s">
        <v>729</v>
      </c>
      <c r="B493" s="19">
        <v>68050.42</v>
      </c>
      <c r="C493" s="19">
        <v>76816</v>
      </c>
      <c r="D493" s="19">
        <v>74671.19</v>
      </c>
      <c r="E493" s="19">
        <v>68330.89</v>
      </c>
      <c r="F493" s="84">
        <f t="shared" si="18"/>
        <v>100.41215028503865</v>
      </c>
      <c r="G493" s="117">
        <f t="shared" si="19"/>
        <v>91.509041171032621</v>
      </c>
    </row>
    <row r="494" spans="1:7" ht="12.75" x14ac:dyDescent="0.15">
      <c r="A494" s="116" t="s">
        <v>714</v>
      </c>
      <c r="B494" s="19">
        <v>68050.42</v>
      </c>
      <c r="C494" s="19">
        <v>76816</v>
      </c>
      <c r="D494" s="19">
        <v>74671.19</v>
      </c>
      <c r="E494" s="19">
        <v>68330.89</v>
      </c>
      <c r="F494" s="84">
        <f t="shared" si="18"/>
        <v>100.41215028503865</v>
      </c>
      <c r="G494" s="117">
        <f t="shared" si="19"/>
        <v>91.509041171032621</v>
      </c>
    </row>
    <row r="495" spans="1:7" ht="12.75" x14ac:dyDescent="0.15">
      <c r="A495" s="118" t="s">
        <v>701</v>
      </c>
      <c r="B495" s="20">
        <v>52760.88</v>
      </c>
      <c r="C495" s="20">
        <v>0</v>
      </c>
      <c r="D495" s="20">
        <v>0</v>
      </c>
      <c r="E495" s="20">
        <v>63719.41</v>
      </c>
      <c r="F495" s="83">
        <f t="shared" si="18"/>
        <v>120.77018048220576</v>
      </c>
      <c r="G495" s="119">
        <f t="shared" si="19"/>
        <v>0</v>
      </c>
    </row>
    <row r="496" spans="1:7" ht="12.75" x14ac:dyDescent="0.15">
      <c r="A496" s="118" t="s">
        <v>700</v>
      </c>
      <c r="B496" s="20">
        <v>15289.54</v>
      </c>
      <c r="C496" s="20">
        <v>0</v>
      </c>
      <c r="D496" s="20">
        <v>0</v>
      </c>
      <c r="E496" s="20">
        <v>4611.4799999999996</v>
      </c>
      <c r="F496" s="83">
        <f t="shared" si="18"/>
        <v>30.161012038295461</v>
      </c>
      <c r="G496" s="119">
        <f t="shared" si="19"/>
        <v>0</v>
      </c>
    </row>
    <row r="497" spans="1:7" ht="12.75" x14ac:dyDescent="0.15">
      <c r="A497" s="116" t="s">
        <v>732</v>
      </c>
      <c r="B497" s="19">
        <v>0</v>
      </c>
      <c r="C497" s="19">
        <v>0</v>
      </c>
      <c r="D497" s="19">
        <v>1327.23</v>
      </c>
      <c r="E497" s="19">
        <v>0</v>
      </c>
      <c r="F497" s="84">
        <f t="shared" si="18"/>
        <v>0</v>
      </c>
      <c r="G497" s="117">
        <f t="shared" si="19"/>
        <v>0</v>
      </c>
    </row>
    <row r="498" spans="1:7" ht="12.75" x14ac:dyDescent="0.15">
      <c r="A498" s="116" t="s">
        <v>733</v>
      </c>
      <c r="B498" s="19">
        <v>0</v>
      </c>
      <c r="C498" s="19">
        <v>0</v>
      </c>
      <c r="D498" s="19">
        <v>1327.23</v>
      </c>
      <c r="E498" s="19">
        <v>0</v>
      </c>
      <c r="F498" s="84">
        <f t="shared" si="18"/>
        <v>0</v>
      </c>
      <c r="G498" s="117">
        <f t="shared" si="19"/>
        <v>0</v>
      </c>
    </row>
    <row r="499" spans="1:7" ht="12.75" x14ac:dyDescent="0.15">
      <c r="A499" s="114" t="s">
        <v>272</v>
      </c>
      <c r="B499" s="17">
        <v>476587.78</v>
      </c>
      <c r="C499" s="17">
        <v>541500</v>
      </c>
      <c r="D499" s="17">
        <v>552120</v>
      </c>
      <c r="E499" s="17">
        <v>531299.72</v>
      </c>
      <c r="F499" s="85">
        <f t="shared" si="18"/>
        <v>111.47992925878208</v>
      </c>
      <c r="G499" s="115">
        <f t="shared" si="19"/>
        <v>96.229029921031653</v>
      </c>
    </row>
    <row r="500" spans="1:7" ht="12.75" x14ac:dyDescent="0.15">
      <c r="A500" s="116" t="s">
        <v>729</v>
      </c>
      <c r="B500" s="19">
        <v>476587.78</v>
      </c>
      <c r="C500" s="19">
        <v>541500</v>
      </c>
      <c r="D500" s="19">
        <v>552120</v>
      </c>
      <c r="E500" s="19">
        <v>531299.72</v>
      </c>
      <c r="F500" s="84">
        <f t="shared" si="18"/>
        <v>111.47992925878208</v>
      </c>
      <c r="G500" s="117">
        <f t="shared" si="19"/>
        <v>96.229029921031653</v>
      </c>
    </row>
    <row r="501" spans="1:7" ht="12.75" x14ac:dyDescent="0.15">
      <c r="A501" s="116" t="s">
        <v>714</v>
      </c>
      <c r="B501" s="19">
        <v>476587.78</v>
      </c>
      <c r="C501" s="19">
        <v>541500</v>
      </c>
      <c r="D501" s="19">
        <v>552120</v>
      </c>
      <c r="E501" s="19">
        <v>531299.72</v>
      </c>
      <c r="F501" s="84">
        <f t="shared" si="18"/>
        <v>111.47992925878208</v>
      </c>
      <c r="G501" s="117">
        <f t="shared" si="19"/>
        <v>96.229029921031653</v>
      </c>
    </row>
    <row r="502" spans="1:7" ht="12.75" x14ac:dyDescent="0.15">
      <c r="A502" s="118" t="s">
        <v>701</v>
      </c>
      <c r="B502" s="20">
        <v>476587.78</v>
      </c>
      <c r="C502" s="20">
        <v>0</v>
      </c>
      <c r="D502" s="20">
        <v>0</v>
      </c>
      <c r="E502" s="20">
        <v>531299.72</v>
      </c>
      <c r="F502" s="83">
        <f t="shared" si="18"/>
        <v>111.47992925878208</v>
      </c>
      <c r="G502" s="119">
        <f t="shared" si="19"/>
        <v>0</v>
      </c>
    </row>
    <row r="503" spans="1:7" ht="12.75" x14ac:dyDescent="0.15">
      <c r="A503" s="114" t="s">
        <v>127</v>
      </c>
      <c r="B503" s="17">
        <v>92.91</v>
      </c>
      <c r="C503" s="17">
        <v>1050</v>
      </c>
      <c r="D503" s="17">
        <v>876.16</v>
      </c>
      <c r="E503" s="17">
        <v>196.16</v>
      </c>
      <c r="F503" s="85">
        <f t="shared" si="18"/>
        <v>211.1290496179098</v>
      </c>
      <c r="G503" s="115">
        <f t="shared" si="19"/>
        <v>22.388604821037251</v>
      </c>
    </row>
    <row r="504" spans="1:7" ht="12.75" x14ac:dyDescent="0.15">
      <c r="A504" s="116" t="s">
        <v>729</v>
      </c>
      <c r="B504" s="19">
        <v>92.91</v>
      </c>
      <c r="C504" s="19">
        <v>1050</v>
      </c>
      <c r="D504" s="19">
        <v>876.16</v>
      </c>
      <c r="E504" s="19">
        <v>196.16</v>
      </c>
      <c r="F504" s="84">
        <f t="shared" si="18"/>
        <v>211.1290496179098</v>
      </c>
      <c r="G504" s="117">
        <f t="shared" si="19"/>
        <v>22.388604821037251</v>
      </c>
    </row>
    <row r="505" spans="1:7" ht="12.75" x14ac:dyDescent="0.15">
      <c r="A505" s="116" t="s">
        <v>674</v>
      </c>
      <c r="B505" s="19">
        <v>92.91</v>
      </c>
      <c r="C505" s="19">
        <v>1050</v>
      </c>
      <c r="D505" s="19">
        <v>876.16</v>
      </c>
      <c r="E505" s="19">
        <v>196.16</v>
      </c>
      <c r="F505" s="84">
        <f t="shared" si="18"/>
        <v>211.1290496179098</v>
      </c>
      <c r="G505" s="117">
        <f t="shared" si="19"/>
        <v>22.388604821037251</v>
      </c>
    </row>
    <row r="506" spans="1:7" ht="12.75" x14ac:dyDescent="0.15">
      <c r="A506" s="118" t="s">
        <v>669</v>
      </c>
      <c r="B506" s="20">
        <v>92.91</v>
      </c>
      <c r="C506" s="20">
        <v>0</v>
      </c>
      <c r="D506" s="20">
        <v>0</v>
      </c>
      <c r="E506" s="20">
        <v>196.16</v>
      </c>
      <c r="F506" s="83">
        <f t="shared" si="18"/>
        <v>211.1290496179098</v>
      </c>
      <c r="G506" s="119">
        <f t="shared" si="19"/>
        <v>0</v>
      </c>
    </row>
    <row r="507" spans="1:7" ht="12.75" x14ac:dyDescent="0.15">
      <c r="A507" s="114" t="s">
        <v>281</v>
      </c>
      <c r="B507" s="17">
        <v>0</v>
      </c>
      <c r="C507" s="17">
        <v>530</v>
      </c>
      <c r="D507" s="17">
        <v>0</v>
      </c>
      <c r="E507" s="17">
        <v>27339.97</v>
      </c>
      <c r="F507" s="85">
        <f t="shared" si="18"/>
        <v>0</v>
      </c>
      <c r="G507" s="115">
        <f t="shared" si="19"/>
        <v>0</v>
      </c>
    </row>
    <row r="508" spans="1:7" ht="12.75" x14ac:dyDescent="0.15">
      <c r="A508" s="116" t="s">
        <v>729</v>
      </c>
      <c r="B508" s="19">
        <v>0</v>
      </c>
      <c r="C508" s="19">
        <v>530</v>
      </c>
      <c r="D508" s="19">
        <v>0</v>
      </c>
      <c r="E508" s="19">
        <v>0</v>
      </c>
      <c r="F508" s="84">
        <f t="shared" si="18"/>
        <v>0</v>
      </c>
      <c r="G508" s="117">
        <f t="shared" si="19"/>
        <v>0</v>
      </c>
    </row>
    <row r="509" spans="1:7" ht="12.75" x14ac:dyDescent="0.15">
      <c r="A509" s="116" t="s">
        <v>681</v>
      </c>
      <c r="B509" s="19">
        <v>0</v>
      </c>
      <c r="C509" s="19">
        <v>530</v>
      </c>
      <c r="D509" s="19">
        <v>0</v>
      </c>
      <c r="E509" s="19">
        <v>0</v>
      </c>
      <c r="F509" s="84">
        <f t="shared" si="18"/>
        <v>0</v>
      </c>
      <c r="G509" s="117">
        <f t="shared" si="19"/>
        <v>0</v>
      </c>
    </row>
    <row r="510" spans="1:7" ht="12.75" x14ac:dyDescent="0.15">
      <c r="A510" s="116" t="s">
        <v>661</v>
      </c>
      <c r="B510" s="19">
        <v>0</v>
      </c>
      <c r="C510" s="19">
        <v>0</v>
      </c>
      <c r="D510" s="19">
        <v>0</v>
      </c>
      <c r="E510" s="19">
        <v>27339.97</v>
      </c>
      <c r="F510" s="84">
        <f t="shared" si="18"/>
        <v>0</v>
      </c>
      <c r="G510" s="117">
        <f t="shared" si="19"/>
        <v>0</v>
      </c>
    </row>
    <row r="511" spans="1:7" ht="12.75" x14ac:dyDescent="0.15">
      <c r="A511" s="116" t="s">
        <v>657</v>
      </c>
      <c r="B511" s="19">
        <v>0</v>
      </c>
      <c r="C511" s="19">
        <v>0</v>
      </c>
      <c r="D511" s="19">
        <v>0</v>
      </c>
      <c r="E511" s="19">
        <v>27339.97</v>
      </c>
      <c r="F511" s="84">
        <f t="shared" si="18"/>
        <v>0</v>
      </c>
      <c r="G511" s="117">
        <f t="shared" si="19"/>
        <v>0</v>
      </c>
    </row>
    <row r="512" spans="1:7" ht="12.75" x14ac:dyDescent="0.15">
      <c r="A512" s="118" t="s">
        <v>654</v>
      </c>
      <c r="B512" s="20">
        <v>0</v>
      </c>
      <c r="C512" s="20">
        <v>0</v>
      </c>
      <c r="D512" s="20">
        <v>0</v>
      </c>
      <c r="E512" s="20">
        <v>27339.97</v>
      </c>
      <c r="F512" s="83">
        <f t="shared" si="18"/>
        <v>0</v>
      </c>
      <c r="G512" s="119">
        <f t="shared" si="19"/>
        <v>0</v>
      </c>
    </row>
    <row r="513" spans="1:7" ht="12.75" x14ac:dyDescent="0.15">
      <c r="A513" s="122" t="s">
        <v>487</v>
      </c>
      <c r="B513" s="16">
        <v>573209.98</v>
      </c>
      <c r="C513" s="16">
        <v>645770</v>
      </c>
      <c r="D513" s="16">
        <v>818939.82</v>
      </c>
      <c r="E513" s="16">
        <v>805702.57</v>
      </c>
      <c r="F513" s="86">
        <f t="shared" si="18"/>
        <v>140.55975961897943</v>
      </c>
      <c r="G513" s="123">
        <f t="shared" si="19"/>
        <v>98.383611386731687</v>
      </c>
    </row>
    <row r="514" spans="1:7" ht="12.75" x14ac:dyDescent="0.15">
      <c r="A514" s="114" t="s">
        <v>44</v>
      </c>
      <c r="B514" s="17">
        <v>4601.76</v>
      </c>
      <c r="C514" s="17">
        <v>11840</v>
      </c>
      <c r="D514" s="17">
        <v>13400</v>
      </c>
      <c r="E514" s="17">
        <v>8743.1</v>
      </c>
      <c r="F514" s="85">
        <f t="shared" si="18"/>
        <v>189.9946976808873</v>
      </c>
      <c r="G514" s="115">
        <f t="shared" si="19"/>
        <v>65.247014925373136</v>
      </c>
    </row>
    <row r="515" spans="1:7" ht="12.75" x14ac:dyDescent="0.15">
      <c r="A515" s="116" t="s">
        <v>729</v>
      </c>
      <c r="B515" s="19">
        <v>4601.76</v>
      </c>
      <c r="C515" s="19">
        <v>10530</v>
      </c>
      <c r="D515" s="19">
        <v>13325.03</v>
      </c>
      <c r="E515" s="19">
        <v>8743.1</v>
      </c>
      <c r="F515" s="84">
        <f t="shared" si="18"/>
        <v>189.9946976808873</v>
      </c>
      <c r="G515" s="117">
        <f t="shared" si="19"/>
        <v>65.614111187742168</v>
      </c>
    </row>
    <row r="516" spans="1:7" ht="12.75" x14ac:dyDescent="0.15">
      <c r="A516" s="116" t="s">
        <v>674</v>
      </c>
      <c r="B516" s="19">
        <v>4601.76</v>
      </c>
      <c r="C516" s="19">
        <v>10530</v>
      </c>
      <c r="D516" s="19">
        <v>13325.03</v>
      </c>
      <c r="E516" s="19">
        <v>8743.1</v>
      </c>
      <c r="F516" s="84">
        <f t="shared" si="18"/>
        <v>189.9946976808873</v>
      </c>
      <c r="G516" s="117">
        <f t="shared" si="19"/>
        <v>65.614111187742168</v>
      </c>
    </row>
    <row r="517" spans="1:7" ht="12.75" x14ac:dyDescent="0.15">
      <c r="A517" s="118" t="s">
        <v>672</v>
      </c>
      <c r="B517" s="20">
        <v>86.54</v>
      </c>
      <c r="C517" s="20">
        <v>0</v>
      </c>
      <c r="D517" s="20">
        <v>0</v>
      </c>
      <c r="E517" s="20">
        <v>110.11</v>
      </c>
      <c r="F517" s="83">
        <f t="shared" si="18"/>
        <v>127.23596024959556</v>
      </c>
      <c r="G517" s="119">
        <f t="shared" si="19"/>
        <v>0</v>
      </c>
    </row>
    <row r="518" spans="1:7" ht="12.75" x14ac:dyDescent="0.15">
      <c r="A518" s="118" t="s">
        <v>671</v>
      </c>
      <c r="B518" s="20">
        <v>4515.22</v>
      </c>
      <c r="C518" s="20">
        <v>0</v>
      </c>
      <c r="D518" s="20">
        <v>0</v>
      </c>
      <c r="E518" s="20">
        <v>8632.99</v>
      </c>
      <c r="F518" s="83">
        <f t="shared" si="18"/>
        <v>191.19754962105941</v>
      </c>
      <c r="G518" s="119">
        <f t="shared" si="19"/>
        <v>0</v>
      </c>
    </row>
    <row r="519" spans="1:7" ht="12.75" x14ac:dyDescent="0.15">
      <c r="A519" s="116" t="s">
        <v>732</v>
      </c>
      <c r="B519" s="19">
        <v>0</v>
      </c>
      <c r="C519" s="19">
        <v>1310</v>
      </c>
      <c r="D519" s="19">
        <v>74.97</v>
      </c>
      <c r="E519" s="19">
        <v>0</v>
      </c>
      <c r="F519" s="84">
        <f t="shared" si="18"/>
        <v>0</v>
      </c>
      <c r="G519" s="117">
        <f t="shared" si="19"/>
        <v>0</v>
      </c>
    </row>
    <row r="520" spans="1:7" ht="12.75" x14ac:dyDescent="0.15">
      <c r="A520" s="116" t="s">
        <v>733</v>
      </c>
      <c r="B520" s="19">
        <v>0</v>
      </c>
      <c r="C520" s="19">
        <v>1310</v>
      </c>
      <c r="D520" s="19">
        <v>74.97</v>
      </c>
      <c r="E520" s="19">
        <v>0</v>
      </c>
      <c r="F520" s="84">
        <f t="shared" si="18"/>
        <v>0</v>
      </c>
      <c r="G520" s="117">
        <f t="shared" si="19"/>
        <v>0</v>
      </c>
    </row>
    <row r="521" spans="1:7" ht="12.75" x14ac:dyDescent="0.15">
      <c r="A521" s="114" t="s">
        <v>257</v>
      </c>
      <c r="B521" s="17">
        <v>29532.35</v>
      </c>
      <c r="C521" s="17">
        <v>49300</v>
      </c>
      <c r="D521" s="17">
        <v>9550</v>
      </c>
      <c r="E521" s="17">
        <v>11090.18</v>
      </c>
      <c r="F521" s="85">
        <f t="shared" si="18"/>
        <v>37.55264989071307</v>
      </c>
      <c r="G521" s="115">
        <f t="shared" si="19"/>
        <v>116.12753926701571</v>
      </c>
    </row>
    <row r="522" spans="1:7" ht="12.75" x14ac:dyDescent="0.15">
      <c r="A522" s="116" t="s">
        <v>729</v>
      </c>
      <c r="B522" s="19">
        <v>29532.35</v>
      </c>
      <c r="C522" s="19">
        <v>49300</v>
      </c>
      <c r="D522" s="19">
        <v>9550</v>
      </c>
      <c r="E522" s="19">
        <v>11090.18</v>
      </c>
      <c r="F522" s="84">
        <f t="shared" si="18"/>
        <v>37.55264989071307</v>
      </c>
      <c r="G522" s="117">
        <f t="shared" si="19"/>
        <v>116.12753926701571</v>
      </c>
    </row>
    <row r="523" spans="1:7" ht="12.75" x14ac:dyDescent="0.15">
      <c r="A523" s="116" t="s">
        <v>681</v>
      </c>
      <c r="B523" s="19">
        <v>29532.35</v>
      </c>
      <c r="C523" s="19">
        <v>49300</v>
      </c>
      <c r="D523" s="19">
        <v>9550</v>
      </c>
      <c r="E523" s="19">
        <v>11090.18</v>
      </c>
      <c r="F523" s="84">
        <f t="shared" si="18"/>
        <v>37.55264989071307</v>
      </c>
      <c r="G523" s="117">
        <f t="shared" si="19"/>
        <v>116.12753926701571</v>
      </c>
    </row>
    <row r="524" spans="1:7" ht="12.75" x14ac:dyDescent="0.15">
      <c r="A524" s="118" t="s">
        <v>675</v>
      </c>
      <c r="B524" s="20">
        <v>29532.35</v>
      </c>
      <c r="C524" s="20">
        <v>0</v>
      </c>
      <c r="D524" s="20">
        <v>0</v>
      </c>
      <c r="E524" s="20">
        <v>11090.18</v>
      </c>
      <c r="F524" s="83">
        <f t="shared" si="18"/>
        <v>37.55264989071307</v>
      </c>
      <c r="G524" s="119">
        <f t="shared" si="19"/>
        <v>0</v>
      </c>
    </row>
    <row r="525" spans="1:7" ht="12.75" x14ac:dyDescent="0.15">
      <c r="A525" s="114" t="s">
        <v>128</v>
      </c>
      <c r="B525" s="17">
        <v>25886.66</v>
      </c>
      <c r="C525" s="17">
        <v>62080</v>
      </c>
      <c r="D525" s="17">
        <v>101896.1</v>
      </c>
      <c r="E525" s="17">
        <v>128075.6</v>
      </c>
      <c r="F525" s="85">
        <f t="shared" si="18"/>
        <v>494.75521368921295</v>
      </c>
      <c r="G525" s="115">
        <f t="shared" si="19"/>
        <v>125.69234740093094</v>
      </c>
    </row>
    <row r="526" spans="1:7" ht="12.75" x14ac:dyDescent="0.15">
      <c r="A526" s="116" t="s">
        <v>729</v>
      </c>
      <c r="B526" s="19">
        <v>25886.66</v>
      </c>
      <c r="C526" s="19">
        <v>60993</v>
      </c>
      <c r="D526" s="19">
        <v>101896.1</v>
      </c>
      <c r="E526" s="19">
        <v>128075.6</v>
      </c>
      <c r="F526" s="84">
        <f t="shared" si="18"/>
        <v>494.75521368921295</v>
      </c>
      <c r="G526" s="117">
        <f t="shared" si="19"/>
        <v>125.69234740093094</v>
      </c>
    </row>
    <row r="527" spans="1:7" ht="12.75" x14ac:dyDescent="0.15">
      <c r="A527" s="116" t="s">
        <v>714</v>
      </c>
      <c r="B527" s="19">
        <v>25886.66</v>
      </c>
      <c r="C527" s="19">
        <v>60993</v>
      </c>
      <c r="D527" s="19">
        <v>101896.1</v>
      </c>
      <c r="E527" s="19">
        <v>128075.6</v>
      </c>
      <c r="F527" s="84">
        <f t="shared" si="18"/>
        <v>494.75521368921295</v>
      </c>
      <c r="G527" s="117">
        <f t="shared" si="19"/>
        <v>125.69234740093094</v>
      </c>
    </row>
    <row r="528" spans="1:7" ht="12.75" x14ac:dyDescent="0.15">
      <c r="A528" s="118" t="s">
        <v>701</v>
      </c>
      <c r="B528" s="20">
        <v>16338.89</v>
      </c>
      <c r="C528" s="20">
        <v>0</v>
      </c>
      <c r="D528" s="20">
        <v>0</v>
      </c>
      <c r="E528" s="20">
        <v>94292</v>
      </c>
      <c r="F528" s="83">
        <f t="shared" si="18"/>
        <v>577.10162685470061</v>
      </c>
      <c r="G528" s="119">
        <f t="shared" si="19"/>
        <v>0</v>
      </c>
    </row>
    <row r="529" spans="1:7" ht="12.75" x14ac:dyDescent="0.15">
      <c r="A529" s="118" t="s">
        <v>700</v>
      </c>
      <c r="B529" s="20">
        <v>9547.77</v>
      </c>
      <c r="C529" s="20">
        <v>0</v>
      </c>
      <c r="D529" s="20">
        <v>0</v>
      </c>
      <c r="E529" s="20">
        <v>33783.599999999999</v>
      </c>
      <c r="F529" s="83">
        <f t="shared" si="18"/>
        <v>353.83759767987704</v>
      </c>
      <c r="G529" s="119">
        <f t="shared" si="19"/>
        <v>0</v>
      </c>
    </row>
    <row r="530" spans="1:7" ht="12.75" x14ac:dyDescent="0.15">
      <c r="A530" s="116" t="s">
        <v>732</v>
      </c>
      <c r="B530" s="19">
        <v>0</v>
      </c>
      <c r="C530" s="19">
        <v>1087</v>
      </c>
      <c r="D530" s="19">
        <v>0</v>
      </c>
      <c r="E530" s="19">
        <v>0</v>
      </c>
      <c r="F530" s="84">
        <f t="shared" si="18"/>
        <v>0</v>
      </c>
      <c r="G530" s="117">
        <f t="shared" si="19"/>
        <v>0</v>
      </c>
    </row>
    <row r="531" spans="1:7" ht="12.75" x14ac:dyDescent="0.15">
      <c r="A531" s="116" t="s">
        <v>733</v>
      </c>
      <c r="B531" s="19">
        <v>0</v>
      </c>
      <c r="C531" s="19">
        <v>1087</v>
      </c>
      <c r="D531" s="19">
        <v>0</v>
      </c>
      <c r="E531" s="19">
        <v>0</v>
      </c>
      <c r="F531" s="84">
        <f t="shared" si="18"/>
        <v>0</v>
      </c>
      <c r="G531" s="117">
        <f t="shared" si="19"/>
        <v>0</v>
      </c>
    </row>
    <row r="532" spans="1:7" ht="12.75" x14ac:dyDescent="0.15">
      <c r="A532" s="114" t="s">
        <v>272</v>
      </c>
      <c r="B532" s="17">
        <v>507447.61</v>
      </c>
      <c r="C532" s="17">
        <v>515000</v>
      </c>
      <c r="D532" s="17">
        <v>690470</v>
      </c>
      <c r="E532" s="17">
        <v>649303.4</v>
      </c>
      <c r="F532" s="85">
        <f t="shared" si="18"/>
        <v>127.95476561609978</v>
      </c>
      <c r="G532" s="115">
        <f t="shared" si="19"/>
        <v>94.037887236230404</v>
      </c>
    </row>
    <row r="533" spans="1:7" ht="12.75" x14ac:dyDescent="0.15">
      <c r="A533" s="116" t="s">
        <v>729</v>
      </c>
      <c r="B533" s="19">
        <v>507447.61</v>
      </c>
      <c r="C533" s="19">
        <v>515000</v>
      </c>
      <c r="D533" s="19">
        <v>690470</v>
      </c>
      <c r="E533" s="19">
        <v>649303.4</v>
      </c>
      <c r="F533" s="84">
        <f t="shared" si="18"/>
        <v>127.95476561609978</v>
      </c>
      <c r="G533" s="117">
        <f t="shared" si="19"/>
        <v>94.037887236230404</v>
      </c>
    </row>
    <row r="534" spans="1:7" ht="12.75" x14ac:dyDescent="0.15">
      <c r="A534" s="116" t="s">
        <v>714</v>
      </c>
      <c r="B534" s="19">
        <v>507447.61</v>
      </c>
      <c r="C534" s="19">
        <v>515000</v>
      </c>
      <c r="D534" s="19">
        <v>690470</v>
      </c>
      <c r="E534" s="19">
        <v>649303.4</v>
      </c>
      <c r="F534" s="84">
        <f t="shared" ref="F534:F597" si="20">IFERROR(E534/B534*100,0)</f>
        <v>127.95476561609978</v>
      </c>
      <c r="G534" s="117">
        <f t="shared" ref="G534:G597" si="21">IFERROR(E534/D534*100,0)</f>
        <v>94.037887236230404</v>
      </c>
    </row>
    <row r="535" spans="1:7" ht="12.75" x14ac:dyDescent="0.15">
      <c r="A535" s="118" t="s">
        <v>701</v>
      </c>
      <c r="B535" s="20">
        <v>507447.61</v>
      </c>
      <c r="C535" s="20">
        <v>0</v>
      </c>
      <c r="D535" s="20">
        <v>0</v>
      </c>
      <c r="E535" s="20">
        <v>649303.4</v>
      </c>
      <c r="F535" s="83">
        <f t="shared" si="20"/>
        <v>127.95476561609978</v>
      </c>
      <c r="G535" s="119">
        <f t="shared" si="21"/>
        <v>0</v>
      </c>
    </row>
    <row r="536" spans="1:7" ht="12.75" x14ac:dyDescent="0.15">
      <c r="A536" s="114" t="s">
        <v>212</v>
      </c>
      <c r="B536" s="17">
        <v>0</v>
      </c>
      <c r="C536" s="17">
        <v>0</v>
      </c>
      <c r="D536" s="17">
        <v>3000</v>
      </c>
      <c r="E536" s="17">
        <v>6000</v>
      </c>
      <c r="F536" s="85">
        <f t="shared" si="20"/>
        <v>0</v>
      </c>
      <c r="G536" s="115">
        <f t="shared" si="21"/>
        <v>200</v>
      </c>
    </row>
    <row r="537" spans="1:7" ht="12.75" x14ac:dyDescent="0.15">
      <c r="A537" s="116" t="s">
        <v>729</v>
      </c>
      <c r="B537" s="19">
        <v>0</v>
      </c>
      <c r="C537" s="19">
        <v>0</v>
      </c>
      <c r="D537" s="19">
        <v>3000</v>
      </c>
      <c r="E537" s="19">
        <v>6000</v>
      </c>
      <c r="F537" s="84">
        <f t="shared" si="20"/>
        <v>0</v>
      </c>
      <c r="G537" s="117">
        <f t="shared" si="21"/>
        <v>200</v>
      </c>
    </row>
    <row r="538" spans="1:7" ht="12.75" x14ac:dyDescent="0.15">
      <c r="A538" s="116" t="s">
        <v>714</v>
      </c>
      <c r="B538" s="19">
        <v>0</v>
      </c>
      <c r="C538" s="19">
        <v>0</v>
      </c>
      <c r="D538" s="19">
        <v>3000</v>
      </c>
      <c r="E538" s="19">
        <v>6000</v>
      </c>
      <c r="F538" s="84">
        <f t="shared" si="20"/>
        <v>0</v>
      </c>
      <c r="G538" s="117">
        <f t="shared" si="21"/>
        <v>200</v>
      </c>
    </row>
    <row r="539" spans="1:7" ht="12.75" x14ac:dyDescent="0.15">
      <c r="A539" s="118" t="s">
        <v>698</v>
      </c>
      <c r="B539" s="20">
        <v>0</v>
      </c>
      <c r="C539" s="20">
        <v>0</v>
      </c>
      <c r="D539" s="20">
        <v>0</v>
      </c>
      <c r="E539" s="20">
        <v>6000</v>
      </c>
      <c r="F539" s="83">
        <f t="shared" si="20"/>
        <v>0</v>
      </c>
      <c r="G539" s="119">
        <f t="shared" si="21"/>
        <v>0</v>
      </c>
    </row>
    <row r="540" spans="1:7" ht="12.75" x14ac:dyDescent="0.15">
      <c r="A540" s="114" t="s">
        <v>127</v>
      </c>
      <c r="B540" s="17">
        <v>4053.36</v>
      </c>
      <c r="C540" s="17">
        <v>6550</v>
      </c>
      <c r="D540" s="17">
        <v>123.72</v>
      </c>
      <c r="E540" s="17">
        <v>49.29</v>
      </c>
      <c r="F540" s="85">
        <f t="shared" si="20"/>
        <v>1.216028184025105</v>
      </c>
      <c r="G540" s="115">
        <f t="shared" si="21"/>
        <v>39.839961202715813</v>
      </c>
    </row>
    <row r="541" spans="1:7" ht="12.75" x14ac:dyDescent="0.15">
      <c r="A541" s="116" t="s">
        <v>729</v>
      </c>
      <c r="B541" s="19">
        <v>4053.36</v>
      </c>
      <c r="C541" s="19">
        <v>6495</v>
      </c>
      <c r="D541" s="19">
        <v>123.72</v>
      </c>
      <c r="E541" s="19">
        <v>49.29</v>
      </c>
      <c r="F541" s="84">
        <f t="shared" si="20"/>
        <v>1.216028184025105</v>
      </c>
      <c r="G541" s="117">
        <f t="shared" si="21"/>
        <v>39.839961202715813</v>
      </c>
    </row>
    <row r="542" spans="1:7" ht="12.75" x14ac:dyDescent="0.15">
      <c r="A542" s="116" t="s">
        <v>674</v>
      </c>
      <c r="B542" s="19">
        <v>4053.36</v>
      </c>
      <c r="C542" s="19">
        <v>6495</v>
      </c>
      <c r="D542" s="19">
        <v>123.72</v>
      </c>
      <c r="E542" s="19">
        <v>49.29</v>
      </c>
      <c r="F542" s="84">
        <f t="shared" si="20"/>
        <v>1.216028184025105</v>
      </c>
      <c r="G542" s="117">
        <f t="shared" si="21"/>
        <v>39.839961202715813</v>
      </c>
    </row>
    <row r="543" spans="1:7" ht="12.75" x14ac:dyDescent="0.15">
      <c r="A543" s="118" t="s">
        <v>669</v>
      </c>
      <c r="B543" s="20">
        <v>541.51</v>
      </c>
      <c r="C543" s="20">
        <v>0</v>
      </c>
      <c r="D543" s="20">
        <v>0</v>
      </c>
      <c r="E543" s="20">
        <v>49.29</v>
      </c>
      <c r="F543" s="83">
        <f t="shared" si="20"/>
        <v>9.1023249801481043</v>
      </c>
      <c r="G543" s="119">
        <f t="shared" si="21"/>
        <v>0</v>
      </c>
    </row>
    <row r="544" spans="1:7" ht="12.75" x14ac:dyDescent="0.15">
      <c r="A544" s="118" t="s">
        <v>668</v>
      </c>
      <c r="B544" s="20">
        <v>3511.85</v>
      </c>
      <c r="C544" s="20">
        <v>0</v>
      </c>
      <c r="D544" s="20">
        <v>0</v>
      </c>
      <c r="E544" s="20">
        <v>0</v>
      </c>
      <c r="F544" s="83">
        <f t="shared" si="20"/>
        <v>0</v>
      </c>
      <c r="G544" s="119">
        <f t="shared" si="21"/>
        <v>0</v>
      </c>
    </row>
    <row r="545" spans="1:7" ht="12.75" x14ac:dyDescent="0.15">
      <c r="A545" s="116" t="s">
        <v>732</v>
      </c>
      <c r="B545" s="19">
        <v>0</v>
      </c>
      <c r="C545" s="19">
        <v>55</v>
      </c>
      <c r="D545" s="19">
        <v>0</v>
      </c>
      <c r="E545" s="19">
        <v>0</v>
      </c>
      <c r="F545" s="84">
        <f t="shared" si="20"/>
        <v>0</v>
      </c>
      <c r="G545" s="117">
        <f t="shared" si="21"/>
        <v>0</v>
      </c>
    </row>
    <row r="546" spans="1:7" ht="12.75" x14ac:dyDescent="0.15">
      <c r="A546" s="116" t="s">
        <v>733</v>
      </c>
      <c r="B546" s="19">
        <v>0</v>
      </c>
      <c r="C546" s="19">
        <v>55</v>
      </c>
      <c r="D546" s="19">
        <v>0</v>
      </c>
      <c r="E546" s="19">
        <v>0</v>
      </c>
      <c r="F546" s="84">
        <f t="shared" si="20"/>
        <v>0</v>
      </c>
      <c r="G546" s="117">
        <f t="shared" si="21"/>
        <v>0</v>
      </c>
    </row>
    <row r="547" spans="1:7" ht="12.75" x14ac:dyDescent="0.15">
      <c r="A547" s="114" t="s">
        <v>281</v>
      </c>
      <c r="B547" s="17">
        <v>1688.24</v>
      </c>
      <c r="C547" s="17">
        <v>1000</v>
      </c>
      <c r="D547" s="17">
        <v>500</v>
      </c>
      <c r="E547" s="17">
        <v>2441</v>
      </c>
      <c r="F547" s="85">
        <f t="shared" si="20"/>
        <v>144.58844714021703</v>
      </c>
      <c r="G547" s="115">
        <f t="shared" si="21"/>
        <v>488.2</v>
      </c>
    </row>
    <row r="548" spans="1:7" ht="12.75" x14ac:dyDescent="0.15">
      <c r="A548" s="116" t="s">
        <v>729</v>
      </c>
      <c r="B548" s="19">
        <v>1688.24</v>
      </c>
      <c r="C548" s="19">
        <v>962</v>
      </c>
      <c r="D548" s="19">
        <v>500</v>
      </c>
      <c r="E548" s="19">
        <v>2441</v>
      </c>
      <c r="F548" s="84">
        <f t="shared" si="20"/>
        <v>144.58844714021703</v>
      </c>
      <c r="G548" s="117">
        <f t="shared" si="21"/>
        <v>488.2</v>
      </c>
    </row>
    <row r="549" spans="1:7" ht="12.75" x14ac:dyDescent="0.15">
      <c r="A549" s="116" t="s">
        <v>681</v>
      </c>
      <c r="B549" s="19">
        <v>1688.24</v>
      </c>
      <c r="C549" s="19">
        <v>962</v>
      </c>
      <c r="D549" s="19">
        <v>500</v>
      </c>
      <c r="E549" s="19">
        <v>2441</v>
      </c>
      <c r="F549" s="84">
        <f t="shared" si="20"/>
        <v>144.58844714021703</v>
      </c>
      <c r="G549" s="117">
        <f t="shared" si="21"/>
        <v>488.2</v>
      </c>
    </row>
    <row r="550" spans="1:7" ht="12.75" x14ac:dyDescent="0.15">
      <c r="A550" s="118" t="s">
        <v>675</v>
      </c>
      <c r="B550" s="20">
        <v>1688.24</v>
      </c>
      <c r="C550" s="20">
        <v>0</v>
      </c>
      <c r="D550" s="20">
        <v>0</v>
      </c>
      <c r="E550" s="20">
        <v>2441</v>
      </c>
      <c r="F550" s="83">
        <f t="shared" si="20"/>
        <v>144.58844714021703</v>
      </c>
      <c r="G550" s="119">
        <f t="shared" si="21"/>
        <v>0</v>
      </c>
    </row>
    <row r="551" spans="1:7" ht="12.75" x14ac:dyDescent="0.15">
      <c r="A551" s="116" t="s">
        <v>732</v>
      </c>
      <c r="B551" s="19">
        <v>0</v>
      </c>
      <c r="C551" s="19">
        <v>38</v>
      </c>
      <c r="D551" s="19">
        <v>0</v>
      </c>
      <c r="E551" s="19">
        <v>0</v>
      </c>
      <c r="F551" s="84">
        <f t="shared" si="20"/>
        <v>0</v>
      </c>
      <c r="G551" s="117">
        <f t="shared" si="21"/>
        <v>0</v>
      </c>
    </row>
    <row r="552" spans="1:7" ht="12.75" x14ac:dyDescent="0.15">
      <c r="A552" s="116" t="s">
        <v>733</v>
      </c>
      <c r="B552" s="19">
        <v>0</v>
      </c>
      <c r="C552" s="19">
        <v>38</v>
      </c>
      <c r="D552" s="19">
        <v>0</v>
      </c>
      <c r="E552" s="19">
        <v>0</v>
      </c>
      <c r="F552" s="84">
        <f t="shared" si="20"/>
        <v>0</v>
      </c>
      <c r="G552" s="117">
        <f t="shared" si="21"/>
        <v>0</v>
      </c>
    </row>
    <row r="553" spans="1:7" ht="12.75" x14ac:dyDescent="0.15">
      <c r="A553" s="122" t="s">
        <v>488</v>
      </c>
      <c r="B553" s="16">
        <v>506630.89</v>
      </c>
      <c r="C553" s="16">
        <v>950470</v>
      </c>
      <c r="D553" s="16">
        <v>602630.80000000005</v>
      </c>
      <c r="E553" s="16">
        <v>600608.26</v>
      </c>
      <c r="F553" s="86">
        <f t="shared" si="20"/>
        <v>118.54947494417485</v>
      </c>
      <c r="G553" s="123">
        <f t="shared" si="21"/>
        <v>99.664381574921151</v>
      </c>
    </row>
    <row r="554" spans="1:7" ht="12.75" x14ac:dyDescent="0.15">
      <c r="A554" s="114" t="s">
        <v>257</v>
      </c>
      <c r="B554" s="17">
        <v>635.25</v>
      </c>
      <c r="C554" s="17">
        <v>2670</v>
      </c>
      <c r="D554" s="17">
        <v>880</v>
      </c>
      <c r="E554" s="17">
        <v>828.99</v>
      </c>
      <c r="F554" s="85">
        <f t="shared" si="20"/>
        <v>130.49822904368361</v>
      </c>
      <c r="G554" s="115">
        <f t="shared" si="21"/>
        <v>94.203409090909091</v>
      </c>
    </row>
    <row r="555" spans="1:7" ht="12.75" x14ac:dyDescent="0.15">
      <c r="A555" s="116" t="s">
        <v>729</v>
      </c>
      <c r="B555" s="19">
        <v>635.25</v>
      </c>
      <c r="C555" s="19">
        <v>2670</v>
      </c>
      <c r="D555" s="19">
        <v>880</v>
      </c>
      <c r="E555" s="19">
        <v>828.99</v>
      </c>
      <c r="F555" s="84">
        <f t="shared" si="20"/>
        <v>130.49822904368361</v>
      </c>
      <c r="G555" s="117">
        <f t="shared" si="21"/>
        <v>94.203409090909091</v>
      </c>
    </row>
    <row r="556" spans="1:7" ht="12.75" x14ac:dyDescent="0.15">
      <c r="A556" s="116" t="s">
        <v>681</v>
      </c>
      <c r="B556" s="19">
        <v>635.25</v>
      </c>
      <c r="C556" s="19">
        <v>2670</v>
      </c>
      <c r="D556" s="19">
        <v>880</v>
      </c>
      <c r="E556" s="19">
        <v>828.99</v>
      </c>
      <c r="F556" s="84">
        <f t="shared" si="20"/>
        <v>130.49822904368361</v>
      </c>
      <c r="G556" s="117">
        <f t="shared" si="21"/>
        <v>94.203409090909091</v>
      </c>
    </row>
    <row r="557" spans="1:7" ht="12.75" x14ac:dyDescent="0.15">
      <c r="A557" s="118" t="s">
        <v>675</v>
      </c>
      <c r="B557" s="20">
        <v>635.25</v>
      </c>
      <c r="C557" s="20">
        <v>0</v>
      </c>
      <c r="D557" s="20">
        <v>0</v>
      </c>
      <c r="E557" s="20">
        <v>828.99</v>
      </c>
      <c r="F557" s="83">
        <f t="shared" si="20"/>
        <v>130.49822904368361</v>
      </c>
      <c r="G557" s="119">
        <f t="shared" si="21"/>
        <v>0</v>
      </c>
    </row>
    <row r="558" spans="1:7" ht="12.75" x14ac:dyDescent="0.15">
      <c r="A558" s="114" t="s">
        <v>128</v>
      </c>
      <c r="B558" s="17">
        <v>6031.57</v>
      </c>
      <c r="C558" s="17">
        <v>423300</v>
      </c>
      <c r="D558" s="17">
        <v>23930.799999999999</v>
      </c>
      <c r="E558" s="17">
        <v>25469.11</v>
      </c>
      <c r="F558" s="85">
        <f t="shared" si="20"/>
        <v>422.26335763325301</v>
      </c>
      <c r="G558" s="115">
        <f t="shared" si="21"/>
        <v>106.42815952663514</v>
      </c>
    </row>
    <row r="559" spans="1:7" ht="12.75" x14ac:dyDescent="0.15">
      <c r="A559" s="116" t="s">
        <v>729</v>
      </c>
      <c r="B559" s="19">
        <v>6031.57</v>
      </c>
      <c r="C559" s="19">
        <v>423300</v>
      </c>
      <c r="D559" s="19">
        <v>23930.799999999999</v>
      </c>
      <c r="E559" s="19">
        <v>25469.11</v>
      </c>
      <c r="F559" s="84">
        <f t="shared" si="20"/>
        <v>422.26335763325301</v>
      </c>
      <c r="G559" s="117">
        <f t="shared" si="21"/>
        <v>106.42815952663514</v>
      </c>
    </row>
    <row r="560" spans="1:7" ht="12.75" x14ac:dyDescent="0.15">
      <c r="A560" s="116" t="s">
        <v>714</v>
      </c>
      <c r="B560" s="19">
        <v>6031.57</v>
      </c>
      <c r="C560" s="19">
        <v>423300</v>
      </c>
      <c r="D560" s="19">
        <v>23930.799999999999</v>
      </c>
      <c r="E560" s="19">
        <v>25469.11</v>
      </c>
      <c r="F560" s="84">
        <f t="shared" si="20"/>
        <v>422.26335763325301</v>
      </c>
      <c r="G560" s="117">
        <f t="shared" si="21"/>
        <v>106.42815952663514</v>
      </c>
    </row>
    <row r="561" spans="1:7" ht="12.75" x14ac:dyDescent="0.15">
      <c r="A561" s="118" t="s">
        <v>701</v>
      </c>
      <c r="B561" s="20">
        <v>0</v>
      </c>
      <c r="C561" s="20">
        <v>0</v>
      </c>
      <c r="D561" s="20">
        <v>0</v>
      </c>
      <c r="E561" s="20">
        <v>19883.73</v>
      </c>
      <c r="F561" s="83">
        <f t="shared" si="20"/>
        <v>0</v>
      </c>
      <c r="G561" s="119">
        <f t="shared" si="21"/>
        <v>0</v>
      </c>
    </row>
    <row r="562" spans="1:7" ht="12.75" x14ac:dyDescent="0.15">
      <c r="A562" s="118" t="s">
        <v>700</v>
      </c>
      <c r="B562" s="20">
        <v>6031.57</v>
      </c>
      <c r="C562" s="20">
        <v>0</v>
      </c>
      <c r="D562" s="20">
        <v>0</v>
      </c>
      <c r="E562" s="20">
        <v>5585.38</v>
      </c>
      <c r="F562" s="83">
        <f t="shared" si="20"/>
        <v>92.60242358125663</v>
      </c>
      <c r="G562" s="119">
        <f t="shared" si="21"/>
        <v>0</v>
      </c>
    </row>
    <row r="563" spans="1:7" ht="12.75" x14ac:dyDescent="0.15">
      <c r="A563" s="114" t="s">
        <v>210</v>
      </c>
      <c r="B563" s="17">
        <v>0</v>
      </c>
      <c r="C563" s="17">
        <v>0</v>
      </c>
      <c r="D563" s="17">
        <v>0</v>
      </c>
      <c r="E563" s="17">
        <v>0</v>
      </c>
      <c r="F563" s="85">
        <f t="shared" si="20"/>
        <v>0</v>
      </c>
      <c r="G563" s="115">
        <f t="shared" si="21"/>
        <v>0</v>
      </c>
    </row>
    <row r="564" spans="1:7" ht="12.75" x14ac:dyDescent="0.15">
      <c r="A564" s="116" t="s">
        <v>729</v>
      </c>
      <c r="B564" s="19">
        <v>0</v>
      </c>
      <c r="C564" s="19">
        <v>0</v>
      </c>
      <c r="D564" s="19">
        <v>0</v>
      </c>
      <c r="E564" s="19">
        <v>0</v>
      </c>
      <c r="F564" s="84">
        <f t="shared" si="20"/>
        <v>0</v>
      </c>
      <c r="G564" s="117">
        <f t="shared" si="21"/>
        <v>0</v>
      </c>
    </row>
    <row r="565" spans="1:7" ht="12.75" x14ac:dyDescent="0.15">
      <c r="A565" s="116" t="s">
        <v>714</v>
      </c>
      <c r="B565" s="19">
        <v>0</v>
      </c>
      <c r="C565" s="19">
        <v>0</v>
      </c>
      <c r="D565" s="19">
        <v>0</v>
      </c>
      <c r="E565" s="19">
        <v>0</v>
      </c>
      <c r="F565" s="84">
        <f t="shared" si="20"/>
        <v>0</v>
      </c>
      <c r="G565" s="117">
        <f t="shared" si="21"/>
        <v>0</v>
      </c>
    </row>
    <row r="566" spans="1:7" ht="12.75" x14ac:dyDescent="0.15">
      <c r="A566" s="118" t="s">
        <v>698</v>
      </c>
      <c r="B566" s="20">
        <v>0</v>
      </c>
      <c r="C566" s="20">
        <v>0</v>
      </c>
      <c r="D566" s="20">
        <v>0</v>
      </c>
      <c r="E566" s="20">
        <v>0</v>
      </c>
      <c r="F566" s="83">
        <f t="shared" si="20"/>
        <v>0</v>
      </c>
      <c r="G566" s="119">
        <f t="shared" si="21"/>
        <v>0</v>
      </c>
    </row>
    <row r="567" spans="1:7" ht="12.75" x14ac:dyDescent="0.15">
      <c r="A567" s="114" t="s">
        <v>272</v>
      </c>
      <c r="B567" s="17">
        <v>499964.07</v>
      </c>
      <c r="C567" s="17">
        <v>522850</v>
      </c>
      <c r="D567" s="17">
        <v>572550</v>
      </c>
      <c r="E567" s="17">
        <v>562187.16</v>
      </c>
      <c r="F567" s="85">
        <f t="shared" si="20"/>
        <v>112.44551233451637</v>
      </c>
      <c r="G567" s="115">
        <f t="shared" si="21"/>
        <v>98.190055017029081</v>
      </c>
    </row>
    <row r="568" spans="1:7" ht="12.75" x14ac:dyDescent="0.15">
      <c r="A568" s="116" t="s">
        <v>729</v>
      </c>
      <c r="B568" s="19">
        <v>499964.07</v>
      </c>
      <c r="C568" s="19">
        <v>522850</v>
      </c>
      <c r="D568" s="19">
        <v>572550</v>
      </c>
      <c r="E568" s="19">
        <v>562187.16</v>
      </c>
      <c r="F568" s="84">
        <f t="shared" si="20"/>
        <v>112.44551233451637</v>
      </c>
      <c r="G568" s="117">
        <f t="shared" si="21"/>
        <v>98.190055017029081</v>
      </c>
    </row>
    <row r="569" spans="1:7" ht="12.75" x14ac:dyDescent="0.15">
      <c r="A569" s="116" t="s">
        <v>714</v>
      </c>
      <c r="B569" s="19">
        <v>499964.07</v>
      </c>
      <c r="C569" s="19">
        <v>522850</v>
      </c>
      <c r="D569" s="19">
        <v>572550</v>
      </c>
      <c r="E569" s="19">
        <v>562187.16</v>
      </c>
      <c r="F569" s="84">
        <f t="shared" si="20"/>
        <v>112.44551233451637</v>
      </c>
      <c r="G569" s="117">
        <f t="shared" si="21"/>
        <v>98.190055017029081</v>
      </c>
    </row>
    <row r="570" spans="1:7" ht="12.75" x14ac:dyDescent="0.15">
      <c r="A570" s="118" t="s">
        <v>701</v>
      </c>
      <c r="B570" s="20">
        <v>499964.07</v>
      </c>
      <c r="C570" s="20">
        <v>0</v>
      </c>
      <c r="D570" s="20">
        <v>0</v>
      </c>
      <c r="E570" s="20">
        <v>562187.16</v>
      </c>
      <c r="F570" s="83">
        <f t="shared" si="20"/>
        <v>112.44551233451637</v>
      </c>
      <c r="G570" s="119">
        <f t="shared" si="21"/>
        <v>0</v>
      </c>
    </row>
    <row r="571" spans="1:7" ht="12.75" x14ac:dyDescent="0.15">
      <c r="A571" s="114" t="s">
        <v>212</v>
      </c>
      <c r="B571" s="17">
        <v>0</v>
      </c>
      <c r="C571" s="17">
        <v>0</v>
      </c>
      <c r="D571" s="17">
        <v>5250</v>
      </c>
      <c r="E571" s="17">
        <v>12123</v>
      </c>
      <c r="F571" s="85">
        <f t="shared" si="20"/>
        <v>0</v>
      </c>
      <c r="G571" s="115">
        <f t="shared" si="21"/>
        <v>230.91428571428571</v>
      </c>
    </row>
    <row r="572" spans="1:7" ht="12.75" x14ac:dyDescent="0.15">
      <c r="A572" s="116" t="s">
        <v>729</v>
      </c>
      <c r="B572" s="19">
        <v>0</v>
      </c>
      <c r="C572" s="19">
        <v>0</v>
      </c>
      <c r="D572" s="19">
        <v>5250</v>
      </c>
      <c r="E572" s="19">
        <v>12123</v>
      </c>
      <c r="F572" s="84">
        <f t="shared" si="20"/>
        <v>0</v>
      </c>
      <c r="G572" s="117">
        <f t="shared" si="21"/>
        <v>230.91428571428571</v>
      </c>
    </row>
    <row r="573" spans="1:7" ht="12.75" x14ac:dyDescent="0.15">
      <c r="A573" s="116" t="s">
        <v>714</v>
      </c>
      <c r="B573" s="19">
        <v>0</v>
      </c>
      <c r="C573" s="19">
        <v>0</v>
      </c>
      <c r="D573" s="19">
        <v>5250</v>
      </c>
      <c r="E573" s="19">
        <v>12123</v>
      </c>
      <c r="F573" s="84">
        <f t="shared" si="20"/>
        <v>0</v>
      </c>
      <c r="G573" s="117">
        <f t="shared" si="21"/>
        <v>230.91428571428571</v>
      </c>
    </row>
    <row r="574" spans="1:7" ht="12.75" x14ac:dyDescent="0.15">
      <c r="A574" s="118" t="s">
        <v>698</v>
      </c>
      <c r="B574" s="20">
        <v>0</v>
      </c>
      <c r="C574" s="20">
        <v>0</v>
      </c>
      <c r="D574" s="20">
        <v>0</v>
      </c>
      <c r="E574" s="20">
        <v>12123</v>
      </c>
      <c r="F574" s="83">
        <f t="shared" si="20"/>
        <v>0</v>
      </c>
      <c r="G574" s="119">
        <f t="shared" si="21"/>
        <v>0</v>
      </c>
    </row>
    <row r="575" spans="1:7" ht="12.75" x14ac:dyDescent="0.15">
      <c r="A575" s="114" t="s">
        <v>127</v>
      </c>
      <c r="B575" s="17">
        <v>0</v>
      </c>
      <c r="C575" s="17">
        <v>1650</v>
      </c>
      <c r="D575" s="17">
        <v>20</v>
      </c>
      <c r="E575" s="17">
        <v>0</v>
      </c>
      <c r="F575" s="85">
        <f t="shared" si="20"/>
        <v>0</v>
      </c>
      <c r="G575" s="115">
        <f t="shared" si="21"/>
        <v>0</v>
      </c>
    </row>
    <row r="576" spans="1:7" ht="12.75" x14ac:dyDescent="0.15">
      <c r="A576" s="116" t="s">
        <v>729</v>
      </c>
      <c r="B576" s="19">
        <v>0</v>
      </c>
      <c r="C576" s="19">
        <v>1650</v>
      </c>
      <c r="D576" s="19">
        <v>20</v>
      </c>
      <c r="E576" s="19">
        <v>0</v>
      </c>
      <c r="F576" s="84">
        <f t="shared" si="20"/>
        <v>0</v>
      </c>
      <c r="G576" s="117">
        <f t="shared" si="21"/>
        <v>0</v>
      </c>
    </row>
    <row r="577" spans="1:7" ht="12.75" x14ac:dyDescent="0.15">
      <c r="A577" s="116" t="s">
        <v>674</v>
      </c>
      <c r="B577" s="19">
        <v>0</v>
      </c>
      <c r="C577" s="19">
        <v>1650</v>
      </c>
      <c r="D577" s="19">
        <v>20</v>
      </c>
      <c r="E577" s="19">
        <v>0</v>
      </c>
      <c r="F577" s="84">
        <f t="shared" si="20"/>
        <v>0</v>
      </c>
      <c r="G577" s="117">
        <f t="shared" si="21"/>
        <v>0</v>
      </c>
    </row>
    <row r="578" spans="1:7" ht="12.75" x14ac:dyDescent="0.15">
      <c r="A578" s="122" t="s">
        <v>489</v>
      </c>
      <c r="B578" s="16">
        <v>558177.41</v>
      </c>
      <c r="C578" s="16">
        <v>579599</v>
      </c>
      <c r="D578" s="16">
        <v>700305.29</v>
      </c>
      <c r="E578" s="16">
        <v>694192.09</v>
      </c>
      <c r="F578" s="86">
        <f t="shared" si="20"/>
        <v>124.36764325521521</v>
      </c>
      <c r="G578" s="123">
        <f t="shared" si="21"/>
        <v>99.127066425558468</v>
      </c>
    </row>
    <row r="579" spans="1:7" ht="12.75" x14ac:dyDescent="0.15">
      <c r="A579" s="114" t="s">
        <v>44</v>
      </c>
      <c r="B579" s="17">
        <v>265.45</v>
      </c>
      <c r="C579" s="17">
        <v>664</v>
      </c>
      <c r="D579" s="17">
        <v>929.45</v>
      </c>
      <c r="E579" s="17">
        <v>664</v>
      </c>
      <c r="F579" s="85">
        <f t="shared" si="20"/>
        <v>250.14126954228669</v>
      </c>
      <c r="G579" s="115">
        <f t="shared" si="21"/>
        <v>71.440098983269678</v>
      </c>
    </row>
    <row r="580" spans="1:7" ht="12.75" x14ac:dyDescent="0.15">
      <c r="A580" s="116" t="s">
        <v>729</v>
      </c>
      <c r="B580" s="19">
        <v>265.45</v>
      </c>
      <c r="C580" s="19">
        <v>664</v>
      </c>
      <c r="D580" s="19">
        <v>664</v>
      </c>
      <c r="E580" s="19">
        <v>664</v>
      </c>
      <c r="F580" s="84">
        <f t="shared" si="20"/>
        <v>250.14126954228669</v>
      </c>
      <c r="G580" s="117">
        <f t="shared" si="21"/>
        <v>100</v>
      </c>
    </row>
    <row r="581" spans="1:7" ht="12.75" x14ac:dyDescent="0.15">
      <c r="A581" s="116" t="s">
        <v>674</v>
      </c>
      <c r="B581" s="19">
        <v>265.45</v>
      </c>
      <c r="C581" s="19">
        <v>664</v>
      </c>
      <c r="D581" s="19">
        <v>664</v>
      </c>
      <c r="E581" s="19">
        <v>664</v>
      </c>
      <c r="F581" s="84">
        <f t="shared" si="20"/>
        <v>250.14126954228669</v>
      </c>
      <c r="G581" s="117">
        <f t="shared" si="21"/>
        <v>100</v>
      </c>
    </row>
    <row r="582" spans="1:7" ht="12.75" x14ac:dyDescent="0.15">
      <c r="A582" s="118" t="s">
        <v>671</v>
      </c>
      <c r="B582" s="20">
        <v>265.45</v>
      </c>
      <c r="C582" s="20">
        <v>0</v>
      </c>
      <c r="D582" s="20">
        <v>0</v>
      </c>
      <c r="E582" s="20">
        <v>664</v>
      </c>
      <c r="F582" s="83">
        <f t="shared" si="20"/>
        <v>250.14126954228669</v>
      </c>
      <c r="G582" s="119">
        <f t="shared" si="21"/>
        <v>0</v>
      </c>
    </row>
    <row r="583" spans="1:7" ht="12.75" x14ac:dyDescent="0.15">
      <c r="A583" s="116" t="s">
        <v>732</v>
      </c>
      <c r="B583" s="19">
        <v>0</v>
      </c>
      <c r="C583" s="19">
        <v>0</v>
      </c>
      <c r="D583" s="19">
        <v>265.45</v>
      </c>
      <c r="E583" s="19">
        <v>0</v>
      </c>
      <c r="F583" s="84">
        <f t="shared" si="20"/>
        <v>0</v>
      </c>
      <c r="G583" s="117">
        <f t="shared" si="21"/>
        <v>0</v>
      </c>
    </row>
    <row r="584" spans="1:7" ht="12.75" x14ac:dyDescent="0.15">
      <c r="A584" s="116" t="s">
        <v>733</v>
      </c>
      <c r="B584" s="19">
        <v>0</v>
      </c>
      <c r="C584" s="19">
        <v>0</v>
      </c>
      <c r="D584" s="19">
        <v>265.45</v>
      </c>
      <c r="E584" s="19">
        <v>0</v>
      </c>
      <c r="F584" s="84">
        <f t="shared" si="20"/>
        <v>0</v>
      </c>
      <c r="G584" s="117">
        <f t="shared" si="21"/>
        <v>0</v>
      </c>
    </row>
    <row r="585" spans="1:7" ht="12.75" x14ac:dyDescent="0.15">
      <c r="A585" s="114" t="s">
        <v>257</v>
      </c>
      <c r="B585" s="17">
        <v>24708.95</v>
      </c>
      <c r="C585" s="17">
        <v>27872</v>
      </c>
      <c r="D585" s="17">
        <v>25024.81</v>
      </c>
      <c r="E585" s="17">
        <v>21019.81</v>
      </c>
      <c r="F585" s="85">
        <f t="shared" si="20"/>
        <v>85.069620522118498</v>
      </c>
      <c r="G585" s="115">
        <f t="shared" si="21"/>
        <v>83.99588248622068</v>
      </c>
    </row>
    <row r="586" spans="1:7" ht="12.75" x14ac:dyDescent="0.15">
      <c r="A586" s="116" t="s">
        <v>729</v>
      </c>
      <c r="B586" s="19">
        <v>24708.95</v>
      </c>
      <c r="C586" s="19">
        <v>27872</v>
      </c>
      <c r="D586" s="19">
        <v>22387.57</v>
      </c>
      <c r="E586" s="19">
        <v>21019.81</v>
      </c>
      <c r="F586" s="84">
        <f t="shared" si="20"/>
        <v>85.069620522118498</v>
      </c>
      <c r="G586" s="117">
        <f t="shared" si="21"/>
        <v>93.890538365709205</v>
      </c>
    </row>
    <row r="587" spans="1:7" ht="12.75" x14ac:dyDescent="0.15">
      <c r="A587" s="116" t="s">
        <v>681</v>
      </c>
      <c r="B587" s="19">
        <v>24708.95</v>
      </c>
      <c r="C587" s="19">
        <v>27872</v>
      </c>
      <c r="D587" s="19">
        <v>22387.57</v>
      </c>
      <c r="E587" s="19">
        <v>21019.81</v>
      </c>
      <c r="F587" s="84">
        <f t="shared" si="20"/>
        <v>85.069620522118498</v>
      </c>
      <c r="G587" s="117">
        <f t="shared" si="21"/>
        <v>93.890538365709205</v>
      </c>
    </row>
    <row r="588" spans="1:7" ht="12.75" x14ac:dyDescent="0.15">
      <c r="A588" s="118" t="s">
        <v>675</v>
      </c>
      <c r="B588" s="20">
        <v>24708.95</v>
      </c>
      <c r="C588" s="20">
        <v>0</v>
      </c>
      <c r="D588" s="20">
        <v>0</v>
      </c>
      <c r="E588" s="20">
        <v>21019.81</v>
      </c>
      <c r="F588" s="83">
        <f t="shared" si="20"/>
        <v>85.069620522118498</v>
      </c>
      <c r="G588" s="119">
        <f t="shared" si="21"/>
        <v>0</v>
      </c>
    </row>
    <row r="589" spans="1:7" ht="12.75" x14ac:dyDescent="0.15">
      <c r="A589" s="116" t="s">
        <v>732</v>
      </c>
      <c r="B589" s="19">
        <v>0</v>
      </c>
      <c r="C589" s="19">
        <v>0</v>
      </c>
      <c r="D589" s="19">
        <v>2637.24</v>
      </c>
      <c r="E589" s="19">
        <v>0</v>
      </c>
      <c r="F589" s="84">
        <f t="shared" si="20"/>
        <v>0</v>
      </c>
      <c r="G589" s="117">
        <f t="shared" si="21"/>
        <v>0</v>
      </c>
    </row>
    <row r="590" spans="1:7" ht="12.75" x14ac:dyDescent="0.15">
      <c r="A590" s="116" t="s">
        <v>733</v>
      </c>
      <c r="B590" s="19">
        <v>0</v>
      </c>
      <c r="C590" s="19">
        <v>0</v>
      </c>
      <c r="D590" s="19">
        <v>2637.24</v>
      </c>
      <c r="E590" s="19">
        <v>0</v>
      </c>
      <c r="F590" s="84">
        <f t="shared" si="20"/>
        <v>0</v>
      </c>
      <c r="G590" s="117">
        <f t="shared" si="21"/>
        <v>0</v>
      </c>
    </row>
    <row r="591" spans="1:7" ht="12.75" x14ac:dyDescent="0.15">
      <c r="A591" s="114" t="s">
        <v>128</v>
      </c>
      <c r="B591" s="17">
        <v>54193.59</v>
      </c>
      <c r="C591" s="17">
        <v>76447</v>
      </c>
      <c r="D591" s="17">
        <v>81551.460000000006</v>
      </c>
      <c r="E591" s="17">
        <v>112275.57</v>
      </c>
      <c r="F591" s="85">
        <f t="shared" si="20"/>
        <v>207.17499984776802</v>
      </c>
      <c r="G591" s="115">
        <f t="shared" si="21"/>
        <v>137.6745063791623</v>
      </c>
    </row>
    <row r="592" spans="1:7" ht="12.75" x14ac:dyDescent="0.15">
      <c r="A592" s="116" t="s">
        <v>729</v>
      </c>
      <c r="B592" s="19">
        <v>54193.59</v>
      </c>
      <c r="C592" s="19">
        <v>76447</v>
      </c>
      <c r="D592" s="19">
        <v>81551.460000000006</v>
      </c>
      <c r="E592" s="19">
        <v>112275.57</v>
      </c>
      <c r="F592" s="84">
        <f t="shared" si="20"/>
        <v>207.17499984776802</v>
      </c>
      <c r="G592" s="117">
        <f t="shared" si="21"/>
        <v>137.6745063791623</v>
      </c>
    </row>
    <row r="593" spans="1:7" ht="12.75" x14ac:dyDescent="0.15">
      <c r="A593" s="116" t="s">
        <v>714</v>
      </c>
      <c r="B593" s="19">
        <v>54193.59</v>
      </c>
      <c r="C593" s="19">
        <v>76447</v>
      </c>
      <c r="D593" s="19">
        <v>81551.460000000006</v>
      </c>
      <c r="E593" s="19">
        <v>112275.57</v>
      </c>
      <c r="F593" s="84">
        <f t="shared" si="20"/>
        <v>207.17499984776802</v>
      </c>
      <c r="G593" s="117">
        <f t="shared" si="21"/>
        <v>137.6745063791623</v>
      </c>
    </row>
    <row r="594" spans="1:7" ht="12.75" x14ac:dyDescent="0.15">
      <c r="A594" s="118" t="s">
        <v>701</v>
      </c>
      <c r="B594" s="20">
        <v>44515.9</v>
      </c>
      <c r="C594" s="20">
        <v>0</v>
      </c>
      <c r="D594" s="20">
        <v>0</v>
      </c>
      <c r="E594" s="20">
        <v>111392.28</v>
      </c>
      <c r="F594" s="83">
        <f t="shared" si="20"/>
        <v>250.23032219948377</v>
      </c>
      <c r="G594" s="119">
        <f t="shared" si="21"/>
        <v>0</v>
      </c>
    </row>
    <row r="595" spans="1:7" ht="12.75" x14ac:dyDescent="0.15">
      <c r="A595" s="118" t="s">
        <v>700</v>
      </c>
      <c r="B595" s="20">
        <v>9677.69</v>
      </c>
      <c r="C595" s="20">
        <v>0</v>
      </c>
      <c r="D595" s="20">
        <v>0</v>
      </c>
      <c r="E595" s="20">
        <v>883.29</v>
      </c>
      <c r="F595" s="83">
        <f t="shared" si="20"/>
        <v>9.1270747461429327</v>
      </c>
      <c r="G595" s="119">
        <f t="shared" si="21"/>
        <v>0</v>
      </c>
    </row>
    <row r="596" spans="1:7" ht="12.75" x14ac:dyDescent="0.15">
      <c r="A596" s="114" t="s">
        <v>272</v>
      </c>
      <c r="B596" s="17">
        <v>457242.89</v>
      </c>
      <c r="C596" s="17">
        <v>457629</v>
      </c>
      <c r="D596" s="17">
        <v>582280</v>
      </c>
      <c r="E596" s="17">
        <v>559032.71</v>
      </c>
      <c r="F596" s="85">
        <f t="shared" si="20"/>
        <v>122.26165178861501</v>
      </c>
      <c r="G596" s="115">
        <f t="shared" si="21"/>
        <v>96.007541045545096</v>
      </c>
    </row>
    <row r="597" spans="1:7" ht="12.75" x14ac:dyDescent="0.15">
      <c r="A597" s="116" t="s">
        <v>729</v>
      </c>
      <c r="B597" s="19">
        <v>457242.89</v>
      </c>
      <c r="C597" s="19">
        <v>457629</v>
      </c>
      <c r="D597" s="19">
        <v>575102.06999999995</v>
      </c>
      <c r="E597" s="19">
        <v>559032.71</v>
      </c>
      <c r="F597" s="84">
        <f t="shared" si="20"/>
        <v>122.26165178861501</v>
      </c>
      <c r="G597" s="117">
        <f t="shared" si="21"/>
        <v>97.205824698214002</v>
      </c>
    </row>
    <row r="598" spans="1:7" ht="12.75" x14ac:dyDescent="0.15">
      <c r="A598" s="116" t="s">
        <v>714</v>
      </c>
      <c r="B598" s="19">
        <v>457242.89</v>
      </c>
      <c r="C598" s="19">
        <v>457629</v>
      </c>
      <c r="D598" s="19">
        <v>575102.06999999995</v>
      </c>
      <c r="E598" s="19">
        <v>559032.71</v>
      </c>
      <c r="F598" s="84">
        <f t="shared" ref="F598:F661" si="22">IFERROR(E598/B598*100,0)</f>
        <v>122.26165178861501</v>
      </c>
      <c r="G598" s="117">
        <f t="shared" ref="G598:G661" si="23">IFERROR(E598/D598*100,0)</f>
        <v>97.205824698214002</v>
      </c>
    </row>
    <row r="599" spans="1:7" ht="12.75" x14ac:dyDescent="0.15">
      <c r="A599" s="118" t="s">
        <v>701</v>
      </c>
      <c r="B599" s="20">
        <v>457242.89</v>
      </c>
      <c r="C599" s="20">
        <v>0</v>
      </c>
      <c r="D599" s="20">
        <v>0</v>
      </c>
      <c r="E599" s="20">
        <v>559032.71</v>
      </c>
      <c r="F599" s="83">
        <f t="shared" si="22"/>
        <v>122.26165178861501</v>
      </c>
      <c r="G599" s="119">
        <f t="shared" si="23"/>
        <v>0</v>
      </c>
    </row>
    <row r="600" spans="1:7" ht="12.75" x14ac:dyDescent="0.15">
      <c r="A600" s="116" t="s">
        <v>732</v>
      </c>
      <c r="B600" s="19">
        <v>0</v>
      </c>
      <c r="C600" s="19">
        <v>0</v>
      </c>
      <c r="D600" s="19">
        <v>7177.93</v>
      </c>
      <c r="E600" s="19">
        <v>0</v>
      </c>
      <c r="F600" s="84">
        <f t="shared" si="22"/>
        <v>0</v>
      </c>
      <c r="G600" s="117">
        <f t="shared" si="23"/>
        <v>0</v>
      </c>
    </row>
    <row r="601" spans="1:7" ht="12.75" x14ac:dyDescent="0.15">
      <c r="A601" s="116" t="s">
        <v>733</v>
      </c>
      <c r="B601" s="19">
        <v>0</v>
      </c>
      <c r="C601" s="19">
        <v>0</v>
      </c>
      <c r="D601" s="19">
        <v>7177.93</v>
      </c>
      <c r="E601" s="19">
        <v>0</v>
      </c>
      <c r="F601" s="84">
        <f t="shared" si="22"/>
        <v>0</v>
      </c>
      <c r="G601" s="117">
        <f t="shared" si="23"/>
        <v>0</v>
      </c>
    </row>
    <row r="602" spans="1:7" ht="12.75" x14ac:dyDescent="0.15">
      <c r="A602" s="114" t="s">
        <v>127</v>
      </c>
      <c r="B602" s="17">
        <v>9025.14</v>
      </c>
      <c r="C602" s="17">
        <v>3714</v>
      </c>
      <c r="D602" s="17">
        <v>5149.47</v>
      </c>
      <c r="E602" s="17">
        <v>1200</v>
      </c>
      <c r="F602" s="85">
        <f t="shared" si="22"/>
        <v>13.296192635238901</v>
      </c>
      <c r="G602" s="115">
        <f t="shared" si="23"/>
        <v>23.303369084585405</v>
      </c>
    </row>
    <row r="603" spans="1:7" ht="12.75" x14ac:dyDescent="0.15">
      <c r="A603" s="116" t="s">
        <v>729</v>
      </c>
      <c r="B603" s="19">
        <v>9025.14</v>
      </c>
      <c r="C603" s="19">
        <v>3714</v>
      </c>
      <c r="D603" s="19">
        <v>1164.76</v>
      </c>
      <c r="E603" s="19">
        <v>1200</v>
      </c>
      <c r="F603" s="84">
        <f t="shared" si="22"/>
        <v>13.296192635238901</v>
      </c>
      <c r="G603" s="117">
        <f t="shared" si="23"/>
        <v>103.02551598612591</v>
      </c>
    </row>
    <row r="604" spans="1:7" ht="12.75" x14ac:dyDescent="0.15">
      <c r="A604" s="116" t="s">
        <v>674</v>
      </c>
      <c r="B604" s="19">
        <v>9025.14</v>
      </c>
      <c r="C604" s="19">
        <v>3714</v>
      </c>
      <c r="D604" s="19">
        <v>1164.76</v>
      </c>
      <c r="E604" s="19">
        <v>1200</v>
      </c>
      <c r="F604" s="84">
        <f t="shared" si="22"/>
        <v>13.296192635238901</v>
      </c>
      <c r="G604" s="117">
        <f t="shared" si="23"/>
        <v>103.02551598612591</v>
      </c>
    </row>
    <row r="605" spans="1:7" ht="12.75" x14ac:dyDescent="0.15">
      <c r="A605" s="118" t="s">
        <v>669</v>
      </c>
      <c r="B605" s="20">
        <v>5043.46</v>
      </c>
      <c r="C605" s="20">
        <v>0</v>
      </c>
      <c r="D605" s="20">
        <v>0</v>
      </c>
      <c r="E605" s="20">
        <v>240</v>
      </c>
      <c r="F605" s="83">
        <f t="shared" si="22"/>
        <v>4.7586379192062589</v>
      </c>
      <c r="G605" s="119">
        <f t="shared" si="23"/>
        <v>0</v>
      </c>
    </row>
    <row r="606" spans="1:7" ht="12.75" x14ac:dyDescent="0.15">
      <c r="A606" s="118" t="s">
        <v>668</v>
      </c>
      <c r="B606" s="20">
        <v>3981.68</v>
      </c>
      <c r="C606" s="20">
        <v>0</v>
      </c>
      <c r="D606" s="20">
        <v>0</v>
      </c>
      <c r="E606" s="20">
        <v>960</v>
      </c>
      <c r="F606" s="83">
        <f t="shared" si="22"/>
        <v>24.110425749934702</v>
      </c>
      <c r="G606" s="119">
        <f t="shared" si="23"/>
        <v>0</v>
      </c>
    </row>
    <row r="607" spans="1:7" ht="12.75" x14ac:dyDescent="0.15">
      <c r="A607" s="116" t="s">
        <v>732</v>
      </c>
      <c r="B607" s="19">
        <v>0</v>
      </c>
      <c r="C607" s="19">
        <v>0</v>
      </c>
      <c r="D607" s="19">
        <v>3984.71</v>
      </c>
      <c r="E607" s="19">
        <v>0</v>
      </c>
      <c r="F607" s="84">
        <f t="shared" si="22"/>
        <v>0</v>
      </c>
      <c r="G607" s="117">
        <f t="shared" si="23"/>
        <v>0</v>
      </c>
    </row>
    <row r="608" spans="1:7" ht="12.75" x14ac:dyDescent="0.15">
      <c r="A608" s="116" t="s">
        <v>733</v>
      </c>
      <c r="B608" s="19">
        <v>0</v>
      </c>
      <c r="C608" s="19">
        <v>0</v>
      </c>
      <c r="D608" s="19">
        <v>3984.71</v>
      </c>
      <c r="E608" s="19">
        <v>0</v>
      </c>
      <c r="F608" s="84">
        <f t="shared" si="22"/>
        <v>0</v>
      </c>
      <c r="G608" s="117">
        <f t="shared" si="23"/>
        <v>0</v>
      </c>
    </row>
    <row r="609" spans="1:7" ht="12.75" x14ac:dyDescent="0.15">
      <c r="A609" s="114" t="s">
        <v>281</v>
      </c>
      <c r="B609" s="17">
        <v>12741.39</v>
      </c>
      <c r="C609" s="17">
        <v>13273</v>
      </c>
      <c r="D609" s="17">
        <v>5370.1</v>
      </c>
      <c r="E609" s="17">
        <v>0</v>
      </c>
      <c r="F609" s="85">
        <f t="shared" si="22"/>
        <v>0</v>
      </c>
      <c r="G609" s="115">
        <f t="shared" si="23"/>
        <v>0</v>
      </c>
    </row>
    <row r="610" spans="1:7" ht="12.75" x14ac:dyDescent="0.15">
      <c r="A610" s="116" t="s">
        <v>661</v>
      </c>
      <c r="B610" s="19">
        <v>12741.39</v>
      </c>
      <c r="C610" s="19">
        <v>13273</v>
      </c>
      <c r="D610" s="19">
        <v>0</v>
      </c>
      <c r="E610" s="19">
        <v>0</v>
      </c>
      <c r="F610" s="84">
        <f t="shared" si="22"/>
        <v>0</v>
      </c>
      <c r="G610" s="117">
        <f t="shared" si="23"/>
        <v>0</v>
      </c>
    </row>
    <row r="611" spans="1:7" ht="12.75" x14ac:dyDescent="0.15">
      <c r="A611" s="116" t="s">
        <v>657</v>
      </c>
      <c r="B611" s="19">
        <v>12741.39</v>
      </c>
      <c r="C611" s="19">
        <v>13273</v>
      </c>
      <c r="D611" s="19">
        <v>0</v>
      </c>
      <c r="E611" s="19">
        <v>0</v>
      </c>
      <c r="F611" s="84">
        <f t="shared" si="22"/>
        <v>0</v>
      </c>
      <c r="G611" s="117">
        <f t="shared" si="23"/>
        <v>0</v>
      </c>
    </row>
    <row r="612" spans="1:7" ht="12.75" x14ac:dyDescent="0.15">
      <c r="A612" s="118" t="s">
        <v>654</v>
      </c>
      <c r="B612" s="20">
        <v>12741.39</v>
      </c>
      <c r="C612" s="20">
        <v>0</v>
      </c>
      <c r="D612" s="20">
        <v>0</v>
      </c>
      <c r="E612" s="20">
        <v>0</v>
      </c>
      <c r="F612" s="83">
        <f t="shared" si="22"/>
        <v>0</v>
      </c>
      <c r="G612" s="119">
        <f t="shared" si="23"/>
        <v>0</v>
      </c>
    </row>
    <row r="613" spans="1:7" ht="12.75" x14ac:dyDescent="0.15">
      <c r="A613" s="116" t="s">
        <v>732</v>
      </c>
      <c r="B613" s="19">
        <v>0</v>
      </c>
      <c r="C613" s="19">
        <v>0</v>
      </c>
      <c r="D613" s="19">
        <v>5370.1</v>
      </c>
      <c r="E613" s="19">
        <v>0</v>
      </c>
      <c r="F613" s="84">
        <f t="shared" si="22"/>
        <v>0</v>
      </c>
      <c r="G613" s="117">
        <f t="shared" si="23"/>
        <v>0</v>
      </c>
    </row>
    <row r="614" spans="1:7" ht="12.75" x14ac:dyDescent="0.15">
      <c r="A614" s="116" t="s">
        <v>733</v>
      </c>
      <c r="B614" s="19">
        <v>0</v>
      </c>
      <c r="C614" s="19">
        <v>0</v>
      </c>
      <c r="D614" s="19">
        <v>5370.1</v>
      </c>
      <c r="E614" s="19">
        <v>0</v>
      </c>
      <c r="F614" s="84">
        <f t="shared" si="22"/>
        <v>0</v>
      </c>
      <c r="G614" s="117">
        <f t="shared" si="23"/>
        <v>0</v>
      </c>
    </row>
    <row r="615" spans="1:7" ht="12.75" x14ac:dyDescent="0.15">
      <c r="A615" s="122" t="s">
        <v>490</v>
      </c>
      <c r="B615" s="16">
        <v>979299.02</v>
      </c>
      <c r="C615" s="16">
        <v>840310</v>
      </c>
      <c r="D615" s="16">
        <v>894405</v>
      </c>
      <c r="E615" s="16">
        <v>879071.57</v>
      </c>
      <c r="F615" s="86">
        <f t="shared" si="22"/>
        <v>89.765388512285043</v>
      </c>
      <c r="G615" s="123">
        <f t="shared" si="23"/>
        <v>98.285627875515004</v>
      </c>
    </row>
    <row r="616" spans="1:7" ht="12.75" x14ac:dyDescent="0.15">
      <c r="A616" s="114" t="s">
        <v>44</v>
      </c>
      <c r="B616" s="17">
        <v>174.88</v>
      </c>
      <c r="C616" s="17">
        <v>330</v>
      </c>
      <c r="D616" s="17">
        <v>500</v>
      </c>
      <c r="E616" s="17">
        <v>285</v>
      </c>
      <c r="F616" s="85">
        <f t="shared" si="22"/>
        <v>162.96889295516925</v>
      </c>
      <c r="G616" s="115">
        <f t="shared" si="23"/>
        <v>56.999999999999993</v>
      </c>
    </row>
    <row r="617" spans="1:7" ht="12.75" x14ac:dyDescent="0.15">
      <c r="A617" s="116" t="s">
        <v>729</v>
      </c>
      <c r="B617" s="19">
        <v>174.88</v>
      </c>
      <c r="C617" s="19">
        <v>330</v>
      </c>
      <c r="D617" s="19">
        <v>500</v>
      </c>
      <c r="E617" s="19">
        <v>285</v>
      </c>
      <c r="F617" s="84">
        <f t="shared" si="22"/>
        <v>162.96889295516925</v>
      </c>
      <c r="G617" s="117">
        <f t="shared" si="23"/>
        <v>56.999999999999993</v>
      </c>
    </row>
    <row r="618" spans="1:7" ht="12.75" x14ac:dyDescent="0.15">
      <c r="A618" s="116" t="s">
        <v>674</v>
      </c>
      <c r="B618" s="19">
        <v>174.88</v>
      </c>
      <c r="C618" s="19">
        <v>330</v>
      </c>
      <c r="D618" s="19">
        <v>500</v>
      </c>
      <c r="E618" s="19">
        <v>285</v>
      </c>
      <c r="F618" s="84">
        <f t="shared" si="22"/>
        <v>162.96889295516925</v>
      </c>
      <c r="G618" s="117">
        <f t="shared" si="23"/>
        <v>56.999999999999993</v>
      </c>
    </row>
    <row r="619" spans="1:7" ht="12.75" x14ac:dyDescent="0.15">
      <c r="A619" s="118" t="s">
        <v>671</v>
      </c>
      <c r="B619" s="20">
        <v>174.88</v>
      </c>
      <c r="C619" s="20">
        <v>0</v>
      </c>
      <c r="D619" s="20">
        <v>0</v>
      </c>
      <c r="E619" s="20">
        <v>285</v>
      </c>
      <c r="F619" s="83">
        <f t="shared" si="22"/>
        <v>162.96889295516925</v>
      </c>
      <c r="G619" s="119">
        <f t="shared" si="23"/>
        <v>0</v>
      </c>
    </row>
    <row r="620" spans="1:7" ht="12.75" x14ac:dyDescent="0.15">
      <c r="A620" s="114" t="s">
        <v>257</v>
      </c>
      <c r="B620" s="17">
        <v>2928.11</v>
      </c>
      <c r="C620" s="17">
        <v>17000</v>
      </c>
      <c r="D620" s="17">
        <v>70</v>
      </c>
      <c r="E620" s="17">
        <v>297.31</v>
      </c>
      <c r="F620" s="85">
        <f t="shared" si="22"/>
        <v>10.153648599267104</v>
      </c>
      <c r="G620" s="115">
        <f t="shared" si="23"/>
        <v>424.7285714285714</v>
      </c>
    </row>
    <row r="621" spans="1:7" ht="12.75" x14ac:dyDescent="0.15">
      <c r="A621" s="116" t="s">
        <v>729</v>
      </c>
      <c r="B621" s="19">
        <v>2928.11</v>
      </c>
      <c r="C621" s="19">
        <v>17000</v>
      </c>
      <c r="D621" s="19">
        <v>70</v>
      </c>
      <c r="E621" s="19">
        <v>297.31</v>
      </c>
      <c r="F621" s="84">
        <f t="shared" si="22"/>
        <v>10.153648599267104</v>
      </c>
      <c r="G621" s="117">
        <f t="shared" si="23"/>
        <v>424.7285714285714</v>
      </c>
    </row>
    <row r="622" spans="1:7" ht="12.75" x14ac:dyDescent="0.15">
      <c r="A622" s="116" t="s">
        <v>681</v>
      </c>
      <c r="B622" s="19">
        <v>2928.11</v>
      </c>
      <c r="C622" s="19">
        <v>17000</v>
      </c>
      <c r="D622" s="19">
        <v>70</v>
      </c>
      <c r="E622" s="19">
        <v>297.31</v>
      </c>
      <c r="F622" s="84">
        <f t="shared" si="22"/>
        <v>10.153648599267104</v>
      </c>
      <c r="G622" s="117">
        <f t="shared" si="23"/>
        <v>424.7285714285714</v>
      </c>
    </row>
    <row r="623" spans="1:7" ht="12.75" x14ac:dyDescent="0.15">
      <c r="A623" s="118" t="s">
        <v>675</v>
      </c>
      <c r="B623" s="20">
        <v>2928.11</v>
      </c>
      <c r="C623" s="20">
        <v>0</v>
      </c>
      <c r="D623" s="20">
        <v>0</v>
      </c>
      <c r="E623" s="20">
        <v>297.31</v>
      </c>
      <c r="F623" s="83">
        <f t="shared" si="22"/>
        <v>10.153648599267104</v>
      </c>
      <c r="G623" s="119">
        <f t="shared" si="23"/>
        <v>0</v>
      </c>
    </row>
    <row r="624" spans="1:7" ht="12.75" x14ac:dyDescent="0.15">
      <c r="A624" s="114" t="s">
        <v>128</v>
      </c>
      <c r="B624" s="17">
        <v>288179.63</v>
      </c>
      <c r="C624" s="17">
        <v>41700</v>
      </c>
      <c r="D624" s="17">
        <v>42995</v>
      </c>
      <c r="E624" s="17">
        <v>58562.3</v>
      </c>
      <c r="F624" s="85">
        <f t="shared" si="22"/>
        <v>20.321457141158795</v>
      </c>
      <c r="G624" s="115">
        <f t="shared" si="23"/>
        <v>136.20723339923248</v>
      </c>
    </row>
    <row r="625" spans="1:7" ht="12.75" x14ac:dyDescent="0.15">
      <c r="A625" s="116" t="s">
        <v>729</v>
      </c>
      <c r="B625" s="19">
        <v>288179.63</v>
      </c>
      <c r="C625" s="19">
        <v>41700</v>
      </c>
      <c r="D625" s="19">
        <v>42995</v>
      </c>
      <c r="E625" s="19">
        <v>58562.3</v>
      </c>
      <c r="F625" s="84">
        <f t="shared" si="22"/>
        <v>20.321457141158795</v>
      </c>
      <c r="G625" s="117">
        <f t="shared" si="23"/>
        <v>136.20723339923248</v>
      </c>
    </row>
    <row r="626" spans="1:7" ht="12.75" x14ac:dyDescent="0.15">
      <c r="A626" s="116" t="s">
        <v>714</v>
      </c>
      <c r="B626" s="19">
        <v>288179.63</v>
      </c>
      <c r="C626" s="19">
        <v>41700</v>
      </c>
      <c r="D626" s="19">
        <v>42995</v>
      </c>
      <c r="E626" s="19">
        <v>58562.3</v>
      </c>
      <c r="F626" s="84">
        <f t="shared" si="22"/>
        <v>20.321457141158795</v>
      </c>
      <c r="G626" s="117">
        <f t="shared" si="23"/>
        <v>136.20723339923248</v>
      </c>
    </row>
    <row r="627" spans="1:7" ht="12.75" x14ac:dyDescent="0.15">
      <c r="A627" s="118" t="s">
        <v>701</v>
      </c>
      <c r="B627" s="20">
        <v>280619.03000000003</v>
      </c>
      <c r="C627" s="20">
        <v>0</v>
      </c>
      <c r="D627" s="20">
        <v>0</v>
      </c>
      <c r="E627" s="20">
        <v>51412.25</v>
      </c>
      <c r="F627" s="83">
        <f t="shared" si="22"/>
        <v>18.321013368195306</v>
      </c>
      <c r="G627" s="119">
        <f t="shared" si="23"/>
        <v>0</v>
      </c>
    </row>
    <row r="628" spans="1:7" ht="12.75" x14ac:dyDescent="0.15">
      <c r="A628" s="118" t="s">
        <v>700</v>
      </c>
      <c r="B628" s="20">
        <v>7560.6</v>
      </c>
      <c r="C628" s="20">
        <v>0</v>
      </c>
      <c r="D628" s="20">
        <v>0</v>
      </c>
      <c r="E628" s="20">
        <v>7150.05</v>
      </c>
      <c r="F628" s="83">
        <f t="shared" si="22"/>
        <v>94.569875406713749</v>
      </c>
      <c r="G628" s="119">
        <f t="shared" si="23"/>
        <v>0</v>
      </c>
    </row>
    <row r="629" spans="1:7" ht="12.75" x14ac:dyDescent="0.15">
      <c r="A629" s="114" t="s">
        <v>272</v>
      </c>
      <c r="B629" s="17">
        <v>687658.71</v>
      </c>
      <c r="C629" s="17">
        <v>771600</v>
      </c>
      <c r="D629" s="17">
        <v>850800</v>
      </c>
      <c r="E629" s="17">
        <v>819926.96</v>
      </c>
      <c r="F629" s="85">
        <f t="shared" si="22"/>
        <v>119.23457786203275</v>
      </c>
      <c r="G629" s="115">
        <f t="shared" si="23"/>
        <v>96.371292900799247</v>
      </c>
    </row>
    <row r="630" spans="1:7" ht="12.75" x14ac:dyDescent="0.15">
      <c r="A630" s="116" t="s">
        <v>729</v>
      </c>
      <c r="B630" s="19">
        <v>687658.71</v>
      </c>
      <c r="C630" s="19">
        <v>771600</v>
      </c>
      <c r="D630" s="19">
        <v>850800</v>
      </c>
      <c r="E630" s="19">
        <v>819926.96</v>
      </c>
      <c r="F630" s="84">
        <f t="shared" si="22"/>
        <v>119.23457786203275</v>
      </c>
      <c r="G630" s="117">
        <f t="shared" si="23"/>
        <v>96.371292900799247</v>
      </c>
    </row>
    <row r="631" spans="1:7" ht="12.75" x14ac:dyDescent="0.15">
      <c r="A631" s="116" t="s">
        <v>714</v>
      </c>
      <c r="B631" s="19">
        <v>687658.71</v>
      </c>
      <c r="C631" s="19">
        <v>771600</v>
      </c>
      <c r="D631" s="19">
        <v>850800</v>
      </c>
      <c r="E631" s="19">
        <v>819926.96</v>
      </c>
      <c r="F631" s="84">
        <f t="shared" si="22"/>
        <v>119.23457786203275</v>
      </c>
      <c r="G631" s="117">
        <f t="shared" si="23"/>
        <v>96.371292900799247</v>
      </c>
    </row>
    <row r="632" spans="1:7" ht="12.75" x14ac:dyDescent="0.15">
      <c r="A632" s="118" t="s">
        <v>701</v>
      </c>
      <c r="B632" s="20">
        <v>687658.71</v>
      </c>
      <c r="C632" s="20">
        <v>0</v>
      </c>
      <c r="D632" s="20">
        <v>0</v>
      </c>
      <c r="E632" s="20">
        <v>819926.96</v>
      </c>
      <c r="F632" s="83">
        <f t="shared" si="22"/>
        <v>119.23457786203275</v>
      </c>
      <c r="G632" s="119">
        <f t="shared" si="23"/>
        <v>0</v>
      </c>
    </row>
    <row r="633" spans="1:7" ht="12.75" x14ac:dyDescent="0.15">
      <c r="A633" s="114" t="s">
        <v>127</v>
      </c>
      <c r="B633" s="17">
        <v>357.69</v>
      </c>
      <c r="C633" s="17">
        <v>1380</v>
      </c>
      <c r="D633" s="17">
        <v>20</v>
      </c>
      <c r="E633" s="17">
        <v>0</v>
      </c>
      <c r="F633" s="85">
        <f t="shared" si="22"/>
        <v>0</v>
      </c>
      <c r="G633" s="115">
        <f t="shared" si="23"/>
        <v>0</v>
      </c>
    </row>
    <row r="634" spans="1:7" ht="12.75" x14ac:dyDescent="0.15">
      <c r="A634" s="116" t="s">
        <v>729</v>
      </c>
      <c r="B634" s="19">
        <v>357.69</v>
      </c>
      <c r="C634" s="19">
        <v>1380</v>
      </c>
      <c r="D634" s="19">
        <v>20</v>
      </c>
      <c r="E634" s="19">
        <v>0</v>
      </c>
      <c r="F634" s="84">
        <f t="shared" si="22"/>
        <v>0</v>
      </c>
      <c r="G634" s="117">
        <f t="shared" si="23"/>
        <v>0</v>
      </c>
    </row>
    <row r="635" spans="1:7" ht="12.75" x14ac:dyDescent="0.15">
      <c r="A635" s="116" t="s">
        <v>674</v>
      </c>
      <c r="B635" s="19">
        <v>357.69</v>
      </c>
      <c r="C635" s="19">
        <v>1380</v>
      </c>
      <c r="D635" s="19">
        <v>20</v>
      </c>
      <c r="E635" s="19">
        <v>0</v>
      </c>
      <c r="F635" s="84">
        <f t="shared" si="22"/>
        <v>0</v>
      </c>
      <c r="G635" s="117">
        <f t="shared" si="23"/>
        <v>0</v>
      </c>
    </row>
    <row r="636" spans="1:7" ht="12.75" x14ac:dyDescent="0.15">
      <c r="A636" s="118" t="s">
        <v>669</v>
      </c>
      <c r="B636" s="20">
        <v>357.69</v>
      </c>
      <c r="C636" s="20">
        <v>0</v>
      </c>
      <c r="D636" s="20">
        <v>0</v>
      </c>
      <c r="E636" s="20">
        <v>0</v>
      </c>
      <c r="F636" s="83">
        <f t="shared" si="22"/>
        <v>0</v>
      </c>
      <c r="G636" s="119">
        <f t="shared" si="23"/>
        <v>0</v>
      </c>
    </row>
    <row r="637" spans="1:7" ht="12.75" x14ac:dyDescent="0.15">
      <c r="A637" s="114" t="s">
        <v>281</v>
      </c>
      <c r="B637" s="17">
        <v>0</v>
      </c>
      <c r="C637" s="17">
        <v>8300</v>
      </c>
      <c r="D637" s="17">
        <v>20</v>
      </c>
      <c r="E637" s="17">
        <v>0</v>
      </c>
      <c r="F637" s="85">
        <f t="shared" si="22"/>
        <v>0</v>
      </c>
      <c r="G637" s="115">
        <f t="shared" si="23"/>
        <v>0</v>
      </c>
    </row>
    <row r="638" spans="1:7" ht="12.75" x14ac:dyDescent="0.15">
      <c r="A638" s="116" t="s">
        <v>729</v>
      </c>
      <c r="B638" s="19">
        <v>0</v>
      </c>
      <c r="C638" s="19">
        <v>8300</v>
      </c>
      <c r="D638" s="19">
        <v>20</v>
      </c>
      <c r="E638" s="19">
        <v>0</v>
      </c>
      <c r="F638" s="84">
        <f t="shared" si="22"/>
        <v>0</v>
      </c>
      <c r="G638" s="117">
        <f t="shared" si="23"/>
        <v>0</v>
      </c>
    </row>
    <row r="639" spans="1:7" ht="12.75" x14ac:dyDescent="0.15">
      <c r="A639" s="116" t="s">
        <v>681</v>
      </c>
      <c r="B639" s="19">
        <v>0</v>
      </c>
      <c r="C639" s="19">
        <v>8300</v>
      </c>
      <c r="D639" s="19">
        <v>20</v>
      </c>
      <c r="E639" s="19">
        <v>0</v>
      </c>
      <c r="F639" s="84">
        <f t="shared" si="22"/>
        <v>0</v>
      </c>
      <c r="G639" s="117">
        <f t="shared" si="23"/>
        <v>0</v>
      </c>
    </row>
    <row r="640" spans="1:7" ht="12.75" x14ac:dyDescent="0.15">
      <c r="A640" s="122" t="s">
        <v>491</v>
      </c>
      <c r="B640" s="16">
        <v>1341051.8799999999</v>
      </c>
      <c r="C640" s="16">
        <v>1467499</v>
      </c>
      <c r="D640" s="16">
        <v>1765457</v>
      </c>
      <c r="E640" s="16">
        <v>1750326.92</v>
      </c>
      <c r="F640" s="86">
        <f t="shared" si="22"/>
        <v>130.51895650748426</v>
      </c>
      <c r="G640" s="123">
        <f t="shared" si="23"/>
        <v>99.142993570503265</v>
      </c>
    </row>
    <row r="641" spans="1:7" ht="12.75" x14ac:dyDescent="0.15">
      <c r="A641" s="114" t="s">
        <v>44</v>
      </c>
      <c r="B641" s="17">
        <v>3184.45</v>
      </c>
      <c r="C641" s="17">
        <v>9052</v>
      </c>
      <c r="D641" s="17">
        <v>1000</v>
      </c>
      <c r="E641" s="17">
        <v>4658.1899999999996</v>
      </c>
      <c r="F641" s="85">
        <f t="shared" si="22"/>
        <v>146.27926329507451</v>
      </c>
      <c r="G641" s="115">
        <f t="shared" si="23"/>
        <v>465.81899999999996</v>
      </c>
    </row>
    <row r="642" spans="1:7" ht="12.75" x14ac:dyDescent="0.15">
      <c r="A642" s="116" t="s">
        <v>729</v>
      </c>
      <c r="B642" s="19">
        <v>3184.45</v>
      </c>
      <c r="C642" s="19">
        <v>9052</v>
      </c>
      <c r="D642" s="19">
        <v>1000</v>
      </c>
      <c r="E642" s="19">
        <v>4658.1899999999996</v>
      </c>
      <c r="F642" s="84">
        <f t="shared" si="22"/>
        <v>146.27926329507451</v>
      </c>
      <c r="G642" s="117">
        <f t="shared" si="23"/>
        <v>465.81899999999996</v>
      </c>
    </row>
    <row r="643" spans="1:7" ht="12.75" x14ac:dyDescent="0.15">
      <c r="A643" s="116" t="s">
        <v>693</v>
      </c>
      <c r="B643" s="19">
        <v>0.03</v>
      </c>
      <c r="C643" s="19">
        <v>13</v>
      </c>
      <c r="D643" s="19">
        <v>13</v>
      </c>
      <c r="E643" s="19">
        <v>0</v>
      </c>
      <c r="F643" s="84">
        <f t="shared" si="22"/>
        <v>0</v>
      </c>
      <c r="G643" s="117">
        <f t="shared" si="23"/>
        <v>0</v>
      </c>
    </row>
    <row r="644" spans="1:7" ht="12.75" x14ac:dyDescent="0.15">
      <c r="A644" s="118" t="s">
        <v>691</v>
      </c>
      <c r="B644" s="20">
        <v>0.03</v>
      </c>
      <c r="C644" s="20">
        <v>0</v>
      </c>
      <c r="D644" s="20">
        <v>0</v>
      </c>
      <c r="E644" s="20">
        <v>0</v>
      </c>
      <c r="F644" s="83">
        <f t="shared" si="22"/>
        <v>0</v>
      </c>
      <c r="G644" s="119">
        <f t="shared" si="23"/>
        <v>0</v>
      </c>
    </row>
    <row r="645" spans="1:7" ht="12.75" x14ac:dyDescent="0.15">
      <c r="A645" s="116" t="s">
        <v>681</v>
      </c>
      <c r="B645" s="19">
        <v>0</v>
      </c>
      <c r="C645" s="19">
        <v>319</v>
      </c>
      <c r="D645" s="19">
        <v>987</v>
      </c>
      <c r="E645" s="19">
        <v>0</v>
      </c>
      <c r="F645" s="84">
        <f t="shared" si="22"/>
        <v>0</v>
      </c>
      <c r="G645" s="117">
        <f t="shared" si="23"/>
        <v>0</v>
      </c>
    </row>
    <row r="646" spans="1:7" ht="12.75" x14ac:dyDescent="0.15">
      <c r="A646" s="116" t="s">
        <v>674</v>
      </c>
      <c r="B646" s="19">
        <v>3184.42</v>
      </c>
      <c r="C646" s="19">
        <v>8720</v>
      </c>
      <c r="D646" s="19">
        <v>0</v>
      </c>
      <c r="E646" s="19">
        <v>4658.1899999999996</v>
      </c>
      <c r="F646" s="84">
        <f t="shared" si="22"/>
        <v>146.28064137268325</v>
      </c>
      <c r="G646" s="117">
        <f t="shared" si="23"/>
        <v>0</v>
      </c>
    </row>
    <row r="647" spans="1:7" ht="12.75" x14ac:dyDescent="0.15">
      <c r="A647" s="118" t="s">
        <v>671</v>
      </c>
      <c r="B647" s="20">
        <v>3184.42</v>
      </c>
      <c r="C647" s="20">
        <v>0</v>
      </c>
      <c r="D647" s="20">
        <v>0</v>
      </c>
      <c r="E647" s="20">
        <v>4658.1899999999996</v>
      </c>
      <c r="F647" s="83">
        <f t="shared" si="22"/>
        <v>146.28064137268325</v>
      </c>
      <c r="G647" s="119">
        <f t="shared" si="23"/>
        <v>0</v>
      </c>
    </row>
    <row r="648" spans="1:7" ht="12.75" x14ac:dyDescent="0.15">
      <c r="A648" s="114" t="s">
        <v>257</v>
      </c>
      <c r="B648" s="17">
        <v>48656.31</v>
      </c>
      <c r="C648" s="17">
        <v>67052</v>
      </c>
      <c r="D648" s="17">
        <v>27645</v>
      </c>
      <c r="E648" s="17">
        <v>34451.870000000003</v>
      </c>
      <c r="F648" s="85">
        <f t="shared" si="22"/>
        <v>70.806581921234894</v>
      </c>
      <c r="G648" s="115">
        <f t="shared" si="23"/>
        <v>124.6224272020257</v>
      </c>
    </row>
    <row r="649" spans="1:7" ht="12.75" x14ac:dyDescent="0.15">
      <c r="A649" s="116" t="s">
        <v>729</v>
      </c>
      <c r="B649" s="19">
        <v>48656.31</v>
      </c>
      <c r="C649" s="19">
        <v>67052</v>
      </c>
      <c r="D649" s="19">
        <v>27645</v>
      </c>
      <c r="E649" s="19">
        <v>34451.870000000003</v>
      </c>
      <c r="F649" s="84">
        <f t="shared" si="22"/>
        <v>70.806581921234894</v>
      </c>
      <c r="G649" s="117">
        <f t="shared" si="23"/>
        <v>124.6224272020257</v>
      </c>
    </row>
    <row r="650" spans="1:7" ht="12.75" x14ac:dyDescent="0.15">
      <c r="A650" s="116" t="s">
        <v>681</v>
      </c>
      <c r="B650" s="19">
        <v>48656.31</v>
      </c>
      <c r="C650" s="19">
        <v>67052</v>
      </c>
      <c r="D650" s="19">
        <v>27645</v>
      </c>
      <c r="E650" s="19">
        <v>34451.870000000003</v>
      </c>
      <c r="F650" s="84">
        <f t="shared" si="22"/>
        <v>70.806581921234894</v>
      </c>
      <c r="G650" s="117">
        <f t="shared" si="23"/>
        <v>124.6224272020257</v>
      </c>
    </row>
    <row r="651" spans="1:7" ht="12.75" x14ac:dyDescent="0.15">
      <c r="A651" s="118" t="s">
        <v>675</v>
      </c>
      <c r="B651" s="20">
        <v>48656.31</v>
      </c>
      <c r="C651" s="20">
        <v>0</v>
      </c>
      <c r="D651" s="20">
        <v>0</v>
      </c>
      <c r="E651" s="20">
        <v>34451.870000000003</v>
      </c>
      <c r="F651" s="83">
        <f t="shared" si="22"/>
        <v>70.806581921234894</v>
      </c>
      <c r="G651" s="119">
        <f t="shared" si="23"/>
        <v>0</v>
      </c>
    </row>
    <row r="652" spans="1:7" ht="12.75" x14ac:dyDescent="0.15">
      <c r="A652" s="114" t="s">
        <v>128</v>
      </c>
      <c r="B652" s="17">
        <v>82577.429999999993</v>
      </c>
      <c r="C652" s="17">
        <v>122810</v>
      </c>
      <c r="D652" s="17">
        <v>200732</v>
      </c>
      <c r="E652" s="17">
        <v>237931.09</v>
      </c>
      <c r="F652" s="85">
        <f t="shared" si="22"/>
        <v>288.13089726817606</v>
      </c>
      <c r="G652" s="115">
        <f t="shared" si="23"/>
        <v>118.53171890879382</v>
      </c>
    </row>
    <row r="653" spans="1:7" ht="12.75" x14ac:dyDescent="0.15">
      <c r="A653" s="116" t="s">
        <v>729</v>
      </c>
      <c r="B653" s="19">
        <v>82577.429999999993</v>
      </c>
      <c r="C653" s="19">
        <v>122810</v>
      </c>
      <c r="D653" s="19">
        <v>200732</v>
      </c>
      <c r="E653" s="19">
        <v>237931.09</v>
      </c>
      <c r="F653" s="84">
        <f t="shared" si="22"/>
        <v>288.13089726817606</v>
      </c>
      <c r="G653" s="117">
        <f t="shared" si="23"/>
        <v>118.53171890879382</v>
      </c>
    </row>
    <row r="654" spans="1:7" ht="12.75" x14ac:dyDescent="0.15">
      <c r="A654" s="116" t="s">
        <v>714</v>
      </c>
      <c r="B654" s="19">
        <v>82577.429999999993</v>
      </c>
      <c r="C654" s="19">
        <v>122810</v>
      </c>
      <c r="D654" s="19">
        <v>200732</v>
      </c>
      <c r="E654" s="19">
        <v>237931.09</v>
      </c>
      <c r="F654" s="84">
        <f t="shared" si="22"/>
        <v>288.13089726817606</v>
      </c>
      <c r="G654" s="117">
        <f t="shared" si="23"/>
        <v>118.53171890879382</v>
      </c>
    </row>
    <row r="655" spans="1:7" ht="12.75" x14ac:dyDescent="0.15">
      <c r="A655" s="118" t="s">
        <v>701</v>
      </c>
      <c r="B655" s="20">
        <v>66222.45</v>
      </c>
      <c r="C655" s="20">
        <v>0</v>
      </c>
      <c r="D655" s="20">
        <v>0</v>
      </c>
      <c r="E655" s="20">
        <v>216157.61</v>
      </c>
      <c r="F655" s="83">
        <f t="shared" si="22"/>
        <v>326.4113755984564</v>
      </c>
      <c r="G655" s="119">
        <f t="shared" si="23"/>
        <v>0</v>
      </c>
    </row>
    <row r="656" spans="1:7" ht="12.75" x14ac:dyDescent="0.15">
      <c r="A656" s="118" t="s">
        <v>700</v>
      </c>
      <c r="B656" s="20">
        <v>16354.98</v>
      </c>
      <c r="C656" s="20">
        <v>0</v>
      </c>
      <c r="D656" s="20">
        <v>0</v>
      </c>
      <c r="E656" s="20">
        <v>21773.48</v>
      </c>
      <c r="F656" s="83">
        <f t="shared" si="22"/>
        <v>133.13058163323953</v>
      </c>
      <c r="G656" s="119">
        <f t="shared" si="23"/>
        <v>0</v>
      </c>
    </row>
    <row r="657" spans="1:7" ht="12.75" x14ac:dyDescent="0.15">
      <c r="A657" s="114" t="s">
        <v>272</v>
      </c>
      <c r="B657" s="17">
        <v>1199417.8600000001</v>
      </c>
      <c r="C657" s="17">
        <v>1257300</v>
      </c>
      <c r="D657" s="17">
        <v>1532980</v>
      </c>
      <c r="E657" s="17">
        <v>1472954.34</v>
      </c>
      <c r="F657" s="85">
        <f t="shared" si="22"/>
        <v>122.80577012585087</v>
      </c>
      <c r="G657" s="115">
        <f t="shared" si="23"/>
        <v>96.084380748607288</v>
      </c>
    </row>
    <row r="658" spans="1:7" ht="12.75" x14ac:dyDescent="0.15">
      <c r="A658" s="116" t="s">
        <v>729</v>
      </c>
      <c r="B658" s="19">
        <v>1199417.8600000001</v>
      </c>
      <c r="C658" s="19">
        <v>1257300</v>
      </c>
      <c r="D658" s="19">
        <v>1532980</v>
      </c>
      <c r="E658" s="19">
        <v>1472954.34</v>
      </c>
      <c r="F658" s="84">
        <f t="shared" si="22"/>
        <v>122.80577012585087</v>
      </c>
      <c r="G658" s="117">
        <f t="shared" si="23"/>
        <v>96.084380748607288</v>
      </c>
    </row>
    <row r="659" spans="1:7" ht="12.75" x14ac:dyDescent="0.15">
      <c r="A659" s="116" t="s">
        <v>714</v>
      </c>
      <c r="B659" s="19">
        <v>1199417.8600000001</v>
      </c>
      <c r="C659" s="19">
        <v>1257300</v>
      </c>
      <c r="D659" s="19">
        <v>1532980</v>
      </c>
      <c r="E659" s="19">
        <v>1472954.34</v>
      </c>
      <c r="F659" s="84">
        <f t="shared" si="22"/>
        <v>122.80577012585087</v>
      </c>
      <c r="G659" s="117">
        <f t="shared" si="23"/>
        <v>96.084380748607288</v>
      </c>
    </row>
    <row r="660" spans="1:7" ht="12.75" x14ac:dyDescent="0.15">
      <c r="A660" s="118" t="s">
        <v>701</v>
      </c>
      <c r="B660" s="20">
        <v>1199417.8600000001</v>
      </c>
      <c r="C660" s="20">
        <v>0</v>
      </c>
      <c r="D660" s="20">
        <v>0</v>
      </c>
      <c r="E660" s="20">
        <v>1472954.34</v>
      </c>
      <c r="F660" s="83">
        <f t="shared" si="22"/>
        <v>122.80577012585087</v>
      </c>
      <c r="G660" s="119">
        <f t="shared" si="23"/>
        <v>0</v>
      </c>
    </row>
    <row r="661" spans="1:7" ht="12.75" x14ac:dyDescent="0.15">
      <c r="A661" s="114" t="s">
        <v>127</v>
      </c>
      <c r="B661" s="17">
        <v>432.37</v>
      </c>
      <c r="C661" s="17">
        <v>3985</v>
      </c>
      <c r="D661" s="17">
        <v>800</v>
      </c>
      <c r="E661" s="17">
        <v>331.43</v>
      </c>
      <c r="F661" s="85">
        <f t="shared" si="22"/>
        <v>76.654254457987363</v>
      </c>
      <c r="G661" s="115">
        <f t="shared" si="23"/>
        <v>41.428750000000001</v>
      </c>
    </row>
    <row r="662" spans="1:7" ht="12.75" x14ac:dyDescent="0.15">
      <c r="A662" s="116" t="s">
        <v>729</v>
      </c>
      <c r="B662" s="19">
        <v>432.37</v>
      </c>
      <c r="C662" s="19">
        <v>3985</v>
      </c>
      <c r="D662" s="19">
        <v>800</v>
      </c>
      <c r="E662" s="19">
        <v>331.43</v>
      </c>
      <c r="F662" s="84">
        <f t="shared" ref="F662:F725" si="24">IFERROR(E662/B662*100,0)</f>
        <v>76.654254457987363</v>
      </c>
      <c r="G662" s="117">
        <f t="shared" ref="G662:G725" si="25">IFERROR(E662/D662*100,0)</f>
        <v>41.428750000000001</v>
      </c>
    </row>
    <row r="663" spans="1:7" ht="12.75" x14ac:dyDescent="0.15">
      <c r="A663" s="116" t="s">
        <v>674</v>
      </c>
      <c r="B663" s="19">
        <v>432.37</v>
      </c>
      <c r="C663" s="19">
        <v>3985</v>
      </c>
      <c r="D663" s="19">
        <v>800</v>
      </c>
      <c r="E663" s="19">
        <v>331.43</v>
      </c>
      <c r="F663" s="84">
        <f t="shared" si="24"/>
        <v>76.654254457987363</v>
      </c>
      <c r="G663" s="117">
        <f t="shared" si="25"/>
        <v>41.428750000000001</v>
      </c>
    </row>
    <row r="664" spans="1:7" ht="12.75" x14ac:dyDescent="0.15">
      <c r="A664" s="118" t="s">
        <v>669</v>
      </c>
      <c r="B664" s="20">
        <v>432.37</v>
      </c>
      <c r="C664" s="20">
        <v>0</v>
      </c>
      <c r="D664" s="20">
        <v>0</v>
      </c>
      <c r="E664" s="20">
        <v>331.43</v>
      </c>
      <c r="F664" s="83">
        <f t="shared" si="24"/>
        <v>76.654254457987363</v>
      </c>
      <c r="G664" s="119">
        <f t="shared" si="25"/>
        <v>0</v>
      </c>
    </row>
    <row r="665" spans="1:7" ht="12.75" x14ac:dyDescent="0.15">
      <c r="A665" s="114" t="s">
        <v>281</v>
      </c>
      <c r="B665" s="17">
        <v>6783.46</v>
      </c>
      <c r="C665" s="17">
        <v>7300</v>
      </c>
      <c r="D665" s="17">
        <v>2300</v>
      </c>
      <c r="E665" s="17">
        <v>0</v>
      </c>
      <c r="F665" s="85">
        <f t="shared" si="24"/>
        <v>0</v>
      </c>
      <c r="G665" s="115">
        <f t="shared" si="25"/>
        <v>0</v>
      </c>
    </row>
    <row r="666" spans="1:7" ht="12.75" x14ac:dyDescent="0.15">
      <c r="A666" s="116" t="s">
        <v>661</v>
      </c>
      <c r="B666" s="19">
        <v>6783.46</v>
      </c>
      <c r="C666" s="19">
        <v>7300</v>
      </c>
      <c r="D666" s="19">
        <v>2300</v>
      </c>
      <c r="E666" s="19">
        <v>0</v>
      </c>
      <c r="F666" s="84">
        <f t="shared" si="24"/>
        <v>0</v>
      </c>
      <c r="G666" s="117">
        <f t="shared" si="25"/>
        <v>0</v>
      </c>
    </row>
    <row r="667" spans="1:7" ht="12.75" x14ac:dyDescent="0.15">
      <c r="A667" s="116" t="s">
        <v>657</v>
      </c>
      <c r="B667" s="19">
        <v>6783.46</v>
      </c>
      <c r="C667" s="19">
        <v>7300</v>
      </c>
      <c r="D667" s="19">
        <v>2300</v>
      </c>
      <c r="E667" s="19">
        <v>0</v>
      </c>
      <c r="F667" s="84">
        <f t="shared" si="24"/>
        <v>0</v>
      </c>
      <c r="G667" s="117">
        <f t="shared" si="25"/>
        <v>0</v>
      </c>
    </row>
    <row r="668" spans="1:7" ht="12.75" x14ac:dyDescent="0.15">
      <c r="A668" s="118" t="s">
        <v>649</v>
      </c>
      <c r="B668" s="20">
        <v>6783.46</v>
      </c>
      <c r="C668" s="20">
        <v>0</v>
      </c>
      <c r="D668" s="20">
        <v>0</v>
      </c>
      <c r="E668" s="20">
        <v>0</v>
      </c>
      <c r="F668" s="83">
        <f t="shared" si="24"/>
        <v>0</v>
      </c>
      <c r="G668" s="119">
        <f t="shared" si="25"/>
        <v>0</v>
      </c>
    </row>
    <row r="669" spans="1:7" ht="12.75" x14ac:dyDescent="0.15">
      <c r="A669" s="122" t="s">
        <v>492</v>
      </c>
      <c r="B669" s="16">
        <v>713477.21</v>
      </c>
      <c r="C669" s="16">
        <v>862350</v>
      </c>
      <c r="D669" s="16">
        <v>900069.34</v>
      </c>
      <c r="E669" s="16">
        <v>875371.04</v>
      </c>
      <c r="F669" s="86">
        <f t="shared" si="24"/>
        <v>122.69082007538827</v>
      </c>
      <c r="G669" s="123">
        <f t="shared" si="25"/>
        <v>97.255955857800927</v>
      </c>
    </row>
    <row r="670" spans="1:7" ht="12.75" x14ac:dyDescent="0.15">
      <c r="A670" s="114" t="s">
        <v>44</v>
      </c>
      <c r="B670" s="17">
        <v>0</v>
      </c>
      <c r="C670" s="17">
        <v>350</v>
      </c>
      <c r="D670" s="17">
        <v>200</v>
      </c>
      <c r="E670" s="17">
        <v>30</v>
      </c>
      <c r="F670" s="85">
        <f t="shared" si="24"/>
        <v>0</v>
      </c>
      <c r="G670" s="115">
        <f t="shared" si="25"/>
        <v>15</v>
      </c>
    </row>
    <row r="671" spans="1:7" ht="12.75" x14ac:dyDescent="0.15">
      <c r="A671" s="116" t="s">
        <v>729</v>
      </c>
      <c r="B671" s="19">
        <v>0</v>
      </c>
      <c r="C671" s="19">
        <v>350</v>
      </c>
      <c r="D671" s="19">
        <v>200</v>
      </c>
      <c r="E671" s="19">
        <v>30</v>
      </c>
      <c r="F671" s="84">
        <f t="shared" si="24"/>
        <v>0</v>
      </c>
      <c r="G671" s="117">
        <f t="shared" si="25"/>
        <v>15</v>
      </c>
    </row>
    <row r="672" spans="1:7" ht="12.75" x14ac:dyDescent="0.15">
      <c r="A672" s="116" t="s">
        <v>674</v>
      </c>
      <c r="B672" s="19">
        <v>0</v>
      </c>
      <c r="C672" s="19">
        <v>350</v>
      </c>
      <c r="D672" s="19">
        <v>200</v>
      </c>
      <c r="E672" s="19">
        <v>30</v>
      </c>
      <c r="F672" s="84">
        <f t="shared" si="24"/>
        <v>0</v>
      </c>
      <c r="G672" s="117">
        <f t="shared" si="25"/>
        <v>15</v>
      </c>
    </row>
    <row r="673" spans="1:7" ht="12.75" x14ac:dyDescent="0.15">
      <c r="A673" s="118" t="s">
        <v>671</v>
      </c>
      <c r="B673" s="20">
        <v>0</v>
      </c>
      <c r="C673" s="20">
        <v>0</v>
      </c>
      <c r="D673" s="20">
        <v>0</v>
      </c>
      <c r="E673" s="20">
        <v>30</v>
      </c>
      <c r="F673" s="83">
        <f t="shared" si="24"/>
        <v>0</v>
      </c>
      <c r="G673" s="119">
        <f t="shared" si="25"/>
        <v>0</v>
      </c>
    </row>
    <row r="674" spans="1:7" ht="12.75" x14ac:dyDescent="0.15">
      <c r="A674" s="114" t="s">
        <v>257</v>
      </c>
      <c r="B674" s="17">
        <v>15064.28</v>
      </c>
      <c r="C674" s="17">
        <v>48300</v>
      </c>
      <c r="D674" s="17">
        <v>26030</v>
      </c>
      <c r="E674" s="17">
        <v>20778.52</v>
      </c>
      <c r="F674" s="85">
        <f t="shared" si="24"/>
        <v>137.93238043902528</v>
      </c>
      <c r="G674" s="115">
        <f t="shared" si="25"/>
        <v>79.825278524779094</v>
      </c>
    </row>
    <row r="675" spans="1:7" ht="12.75" x14ac:dyDescent="0.15">
      <c r="A675" s="116" t="s">
        <v>729</v>
      </c>
      <c r="B675" s="19">
        <v>15064.28</v>
      </c>
      <c r="C675" s="19">
        <v>48300</v>
      </c>
      <c r="D675" s="19">
        <v>23497.4</v>
      </c>
      <c r="E675" s="19">
        <v>20778.52</v>
      </c>
      <c r="F675" s="84">
        <f t="shared" si="24"/>
        <v>137.93238043902528</v>
      </c>
      <c r="G675" s="117">
        <f t="shared" si="25"/>
        <v>88.429017678551673</v>
      </c>
    </row>
    <row r="676" spans="1:7" ht="12.75" x14ac:dyDescent="0.15">
      <c r="A676" s="116" t="s">
        <v>681</v>
      </c>
      <c r="B676" s="19">
        <v>15064.28</v>
      </c>
      <c r="C676" s="19">
        <v>48300</v>
      </c>
      <c r="D676" s="19">
        <v>23497.4</v>
      </c>
      <c r="E676" s="19">
        <v>20778.52</v>
      </c>
      <c r="F676" s="84">
        <f t="shared" si="24"/>
        <v>137.93238043902528</v>
      </c>
      <c r="G676" s="117">
        <f t="shared" si="25"/>
        <v>88.429017678551673</v>
      </c>
    </row>
    <row r="677" spans="1:7" ht="12.75" x14ac:dyDescent="0.15">
      <c r="A677" s="118" t="s">
        <v>675</v>
      </c>
      <c r="B677" s="20">
        <v>15064.28</v>
      </c>
      <c r="C677" s="20">
        <v>0</v>
      </c>
      <c r="D677" s="20">
        <v>0</v>
      </c>
      <c r="E677" s="20">
        <v>20778.52</v>
      </c>
      <c r="F677" s="83">
        <f t="shared" si="24"/>
        <v>137.93238043902528</v>
      </c>
      <c r="G677" s="119">
        <f t="shared" si="25"/>
        <v>0</v>
      </c>
    </row>
    <row r="678" spans="1:7" ht="12.75" x14ac:dyDescent="0.15">
      <c r="A678" s="116" t="s">
        <v>732</v>
      </c>
      <c r="B678" s="19">
        <v>0</v>
      </c>
      <c r="C678" s="19">
        <v>0</v>
      </c>
      <c r="D678" s="19">
        <v>2532.6</v>
      </c>
      <c r="E678" s="19">
        <v>0</v>
      </c>
      <c r="F678" s="84">
        <f t="shared" si="24"/>
        <v>0</v>
      </c>
      <c r="G678" s="117">
        <f t="shared" si="25"/>
        <v>0</v>
      </c>
    </row>
    <row r="679" spans="1:7" ht="12.75" x14ac:dyDescent="0.15">
      <c r="A679" s="116" t="s">
        <v>733</v>
      </c>
      <c r="B679" s="19">
        <v>0</v>
      </c>
      <c r="C679" s="19">
        <v>0</v>
      </c>
      <c r="D679" s="19">
        <v>2532.6</v>
      </c>
      <c r="E679" s="19">
        <v>0</v>
      </c>
      <c r="F679" s="84">
        <f t="shared" si="24"/>
        <v>0</v>
      </c>
      <c r="G679" s="117">
        <f t="shared" si="25"/>
        <v>0</v>
      </c>
    </row>
    <row r="680" spans="1:7" ht="12.75" x14ac:dyDescent="0.15">
      <c r="A680" s="114" t="s">
        <v>263</v>
      </c>
      <c r="B680" s="17">
        <v>0</v>
      </c>
      <c r="C680" s="17">
        <v>1200</v>
      </c>
      <c r="D680" s="17">
        <v>0</v>
      </c>
      <c r="E680" s="17">
        <v>0</v>
      </c>
      <c r="F680" s="85">
        <f t="shared" si="24"/>
        <v>0</v>
      </c>
      <c r="G680" s="115">
        <f t="shared" si="25"/>
        <v>0</v>
      </c>
    </row>
    <row r="681" spans="1:7" ht="12.75" x14ac:dyDescent="0.15">
      <c r="A681" s="116" t="s">
        <v>729</v>
      </c>
      <c r="B681" s="19">
        <v>0</v>
      </c>
      <c r="C681" s="19">
        <v>1200</v>
      </c>
      <c r="D681" s="19">
        <v>0</v>
      </c>
      <c r="E681" s="19">
        <v>0</v>
      </c>
      <c r="F681" s="84">
        <f t="shared" si="24"/>
        <v>0</v>
      </c>
      <c r="G681" s="117">
        <f t="shared" si="25"/>
        <v>0</v>
      </c>
    </row>
    <row r="682" spans="1:7" ht="12.75" x14ac:dyDescent="0.15">
      <c r="A682" s="116" t="s">
        <v>714</v>
      </c>
      <c r="B682" s="19">
        <v>0</v>
      </c>
      <c r="C682" s="19">
        <v>1200</v>
      </c>
      <c r="D682" s="19">
        <v>0</v>
      </c>
      <c r="E682" s="19">
        <v>0</v>
      </c>
      <c r="F682" s="84">
        <f t="shared" si="24"/>
        <v>0</v>
      </c>
      <c r="G682" s="117">
        <f t="shared" si="25"/>
        <v>0</v>
      </c>
    </row>
    <row r="683" spans="1:7" ht="12.75" x14ac:dyDescent="0.15">
      <c r="A683" s="114" t="s">
        <v>128</v>
      </c>
      <c r="B683" s="17">
        <v>121571.38</v>
      </c>
      <c r="C683" s="17">
        <v>168000</v>
      </c>
      <c r="D683" s="17">
        <v>182980.04</v>
      </c>
      <c r="E683" s="17">
        <v>173494.42</v>
      </c>
      <c r="F683" s="85">
        <f t="shared" si="24"/>
        <v>142.70992070666634</v>
      </c>
      <c r="G683" s="115">
        <f t="shared" si="25"/>
        <v>94.81603567252472</v>
      </c>
    </row>
    <row r="684" spans="1:7" ht="12.75" x14ac:dyDescent="0.15">
      <c r="A684" s="116" t="s">
        <v>729</v>
      </c>
      <c r="B684" s="19">
        <v>121571.38</v>
      </c>
      <c r="C684" s="19">
        <v>168000</v>
      </c>
      <c r="D684" s="19">
        <v>182980.04</v>
      </c>
      <c r="E684" s="19">
        <v>173494.42</v>
      </c>
      <c r="F684" s="84">
        <f t="shared" si="24"/>
        <v>142.70992070666634</v>
      </c>
      <c r="G684" s="117">
        <f t="shared" si="25"/>
        <v>94.81603567252472</v>
      </c>
    </row>
    <row r="685" spans="1:7" ht="12.75" x14ac:dyDescent="0.15">
      <c r="A685" s="116" t="s">
        <v>714</v>
      </c>
      <c r="B685" s="19">
        <v>121571.38</v>
      </c>
      <c r="C685" s="19">
        <v>168000</v>
      </c>
      <c r="D685" s="19">
        <v>182980.04</v>
      </c>
      <c r="E685" s="19">
        <v>173494.42</v>
      </c>
      <c r="F685" s="84">
        <f t="shared" si="24"/>
        <v>142.70992070666634</v>
      </c>
      <c r="G685" s="117">
        <f t="shared" si="25"/>
        <v>94.81603567252472</v>
      </c>
    </row>
    <row r="686" spans="1:7" ht="12.75" x14ac:dyDescent="0.15">
      <c r="A686" s="118" t="s">
        <v>701</v>
      </c>
      <c r="B686" s="20">
        <v>78497.91</v>
      </c>
      <c r="C686" s="20">
        <v>0</v>
      </c>
      <c r="D686" s="20">
        <v>0</v>
      </c>
      <c r="E686" s="20">
        <v>155572.85999999999</v>
      </c>
      <c r="F686" s="83">
        <f t="shared" si="24"/>
        <v>198.18726383925377</v>
      </c>
      <c r="G686" s="119">
        <f t="shared" si="25"/>
        <v>0</v>
      </c>
    </row>
    <row r="687" spans="1:7" ht="12.75" x14ac:dyDescent="0.15">
      <c r="A687" s="118" t="s">
        <v>700</v>
      </c>
      <c r="B687" s="20">
        <v>43073.47</v>
      </c>
      <c r="C687" s="20">
        <v>0</v>
      </c>
      <c r="D687" s="20">
        <v>0</v>
      </c>
      <c r="E687" s="20">
        <v>17921.560000000001</v>
      </c>
      <c r="F687" s="83">
        <f t="shared" si="24"/>
        <v>41.606956671937503</v>
      </c>
      <c r="G687" s="119">
        <f t="shared" si="25"/>
        <v>0</v>
      </c>
    </row>
    <row r="688" spans="1:7" ht="12.75" x14ac:dyDescent="0.15">
      <c r="A688" s="114" t="s">
        <v>272</v>
      </c>
      <c r="B688" s="17">
        <v>576841.55000000005</v>
      </c>
      <c r="C688" s="17">
        <v>640500</v>
      </c>
      <c r="D688" s="17">
        <v>674200</v>
      </c>
      <c r="E688" s="17">
        <v>664508.81000000006</v>
      </c>
      <c r="F688" s="85">
        <f t="shared" si="24"/>
        <v>115.19780605263266</v>
      </c>
      <c r="G688" s="115">
        <f t="shared" si="25"/>
        <v>98.562564520913682</v>
      </c>
    </row>
    <row r="689" spans="1:7" ht="12.75" x14ac:dyDescent="0.15">
      <c r="A689" s="116" t="s">
        <v>729</v>
      </c>
      <c r="B689" s="19">
        <v>576841.55000000005</v>
      </c>
      <c r="C689" s="19">
        <v>640500</v>
      </c>
      <c r="D689" s="19">
        <v>674200</v>
      </c>
      <c r="E689" s="19">
        <v>664508.81000000006</v>
      </c>
      <c r="F689" s="84">
        <f t="shared" si="24"/>
        <v>115.19780605263266</v>
      </c>
      <c r="G689" s="117">
        <f t="shared" si="25"/>
        <v>98.562564520913682</v>
      </c>
    </row>
    <row r="690" spans="1:7" ht="12.75" x14ac:dyDescent="0.15">
      <c r="A690" s="116" t="s">
        <v>714</v>
      </c>
      <c r="B690" s="19">
        <v>576841.55000000005</v>
      </c>
      <c r="C690" s="19">
        <v>640500</v>
      </c>
      <c r="D690" s="19">
        <v>674200</v>
      </c>
      <c r="E690" s="19">
        <v>664508.81000000006</v>
      </c>
      <c r="F690" s="84">
        <f t="shared" si="24"/>
        <v>115.19780605263266</v>
      </c>
      <c r="G690" s="117">
        <f t="shared" si="25"/>
        <v>98.562564520913682</v>
      </c>
    </row>
    <row r="691" spans="1:7" ht="12.75" x14ac:dyDescent="0.15">
      <c r="A691" s="118" t="s">
        <v>701</v>
      </c>
      <c r="B691" s="20">
        <v>576841.55000000005</v>
      </c>
      <c r="C691" s="20">
        <v>0</v>
      </c>
      <c r="D691" s="20">
        <v>0</v>
      </c>
      <c r="E691" s="20">
        <v>664508.81000000006</v>
      </c>
      <c r="F691" s="83">
        <f t="shared" si="24"/>
        <v>115.19780605263266</v>
      </c>
      <c r="G691" s="119">
        <f t="shared" si="25"/>
        <v>0</v>
      </c>
    </row>
    <row r="692" spans="1:7" ht="12.75" x14ac:dyDescent="0.15">
      <c r="A692" s="114" t="s">
        <v>127</v>
      </c>
      <c r="B692" s="17">
        <v>0</v>
      </c>
      <c r="C692" s="17">
        <v>4000</v>
      </c>
      <c r="D692" s="17">
        <v>859.3</v>
      </c>
      <c r="E692" s="17">
        <v>759.29</v>
      </c>
      <c r="F692" s="85">
        <f t="shared" si="24"/>
        <v>0</v>
      </c>
      <c r="G692" s="115">
        <f t="shared" si="25"/>
        <v>88.361456999883629</v>
      </c>
    </row>
    <row r="693" spans="1:7" ht="12.75" x14ac:dyDescent="0.15">
      <c r="A693" s="116" t="s">
        <v>729</v>
      </c>
      <c r="B693" s="19">
        <v>0</v>
      </c>
      <c r="C693" s="19">
        <v>4000</v>
      </c>
      <c r="D693" s="19">
        <v>859.3</v>
      </c>
      <c r="E693" s="19">
        <v>759.29</v>
      </c>
      <c r="F693" s="84">
        <f t="shared" si="24"/>
        <v>0</v>
      </c>
      <c r="G693" s="117">
        <f t="shared" si="25"/>
        <v>88.361456999883629</v>
      </c>
    </row>
    <row r="694" spans="1:7" ht="12.75" x14ac:dyDescent="0.15">
      <c r="A694" s="116" t="s">
        <v>674</v>
      </c>
      <c r="B694" s="19">
        <v>0</v>
      </c>
      <c r="C694" s="19">
        <v>4000</v>
      </c>
      <c r="D694" s="19">
        <v>859.3</v>
      </c>
      <c r="E694" s="19">
        <v>759.29</v>
      </c>
      <c r="F694" s="84">
        <f t="shared" si="24"/>
        <v>0</v>
      </c>
      <c r="G694" s="117">
        <f t="shared" si="25"/>
        <v>88.361456999883629</v>
      </c>
    </row>
    <row r="695" spans="1:7" ht="12.75" x14ac:dyDescent="0.15">
      <c r="A695" s="118" t="s">
        <v>669</v>
      </c>
      <c r="B695" s="20">
        <v>0</v>
      </c>
      <c r="C695" s="20">
        <v>0</v>
      </c>
      <c r="D695" s="20">
        <v>0</v>
      </c>
      <c r="E695" s="20">
        <v>559.29</v>
      </c>
      <c r="F695" s="83">
        <f t="shared" si="24"/>
        <v>0</v>
      </c>
      <c r="G695" s="119">
        <f t="shared" si="25"/>
        <v>0</v>
      </c>
    </row>
    <row r="696" spans="1:7" ht="12.75" x14ac:dyDescent="0.15">
      <c r="A696" s="118" t="s">
        <v>668</v>
      </c>
      <c r="B696" s="20">
        <v>0</v>
      </c>
      <c r="C696" s="20">
        <v>0</v>
      </c>
      <c r="D696" s="20">
        <v>0</v>
      </c>
      <c r="E696" s="20">
        <v>200</v>
      </c>
      <c r="F696" s="83">
        <f t="shared" si="24"/>
        <v>0</v>
      </c>
      <c r="G696" s="119">
        <f t="shared" si="25"/>
        <v>0</v>
      </c>
    </row>
    <row r="697" spans="1:7" ht="12.75" x14ac:dyDescent="0.15">
      <c r="A697" s="114" t="s">
        <v>281</v>
      </c>
      <c r="B697" s="17">
        <v>0</v>
      </c>
      <c r="C697" s="17">
        <v>0</v>
      </c>
      <c r="D697" s="17">
        <v>15800</v>
      </c>
      <c r="E697" s="17">
        <v>15800</v>
      </c>
      <c r="F697" s="85">
        <f t="shared" si="24"/>
        <v>0</v>
      </c>
      <c r="G697" s="115">
        <f t="shared" si="25"/>
        <v>100</v>
      </c>
    </row>
    <row r="698" spans="1:7" ht="12.75" x14ac:dyDescent="0.15">
      <c r="A698" s="116" t="s">
        <v>661</v>
      </c>
      <c r="B698" s="19">
        <v>0</v>
      </c>
      <c r="C698" s="19">
        <v>0</v>
      </c>
      <c r="D698" s="19">
        <v>15800</v>
      </c>
      <c r="E698" s="19">
        <v>15800</v>
      </c>
      <c r="F698" s="84">
        <f t="shared" si="24"/>
        <v>0</v>
      </c>
      <c r="G698" s="117">
        <f t="shared" si="25"/>
        <v>100</v>
      </c>
    </row>
    <row r="699" spans="1:7" ht="12.75" x14ac:dyDescent="0.15">
      <c r="A699" s="116" t="s">
        <v>657</v>
      </c>
      <c r="B699" s="19">
        <v>0</v>
      </c>
      <c r="C699" s="19">
        <v>0</v>
      </c>
      <c r="D699" s="19">
        <v>15800</v>
      </c>
      <c r="E699" s="19">
        <v>15800</v>
      </c>
      <c r="F699" s="84">
        <f t="shared" si="24"/>
        <v>0</v>
      </c>
      <c r="G699" s="117">
        <f t="shared" si="25"/>
        <v>100</v>
      </c>
    </row>
    <row r="700" spans="1:7" ht="12.75" x14ac:dyDescent="0.15">
      <c r="A700" s="118" t="s">
        <v>654</v>
      </c>
      <c r="B700" s="20">
        <v>0</v>
      </c>
      <c r="C700" s="20">
        <v>0</v>
      </c>
      <c r="D700" s="20">
        <v>0</v>
      </c>
      <c r="E700" s="20">
        <v>15800</v>
      </c>
      <c r="F700" s="83">
        <f t="shared" si="24"/>
        <v>0</v>
      </c>
      <c r="G700" s="119">
        <f t="shared" si="25"/>
        <v>0</v>
      </c>
    </row>
    <row r="701" spans="1:7" ht="12.75" x14ac:dyDescent="0.15">
      <c r="A701" s="122" t="s">
        <v>493</v>
      </c>
      <c r="B701" s="16">
        <v>634953.68000000005</v>
      </c>
      <c r="C701" s="16">
        <v>743165</v>
      </c>
      <c r="D701" s="16">
        <v>880646.16</v>
      </c>
      <c r="E701" s="16">
        <v>783706.82</v>
      </c>
      <c r="F701" s="86">
        <f t="shared" si="24"/>
        <v>123.42740024752669</v>
      </c>
      <c r="G701" s="123">
        <f t="shared" si="25"/>
        <v>88.992248600731983</v>
      </c>
    </row>
    <row r="702" spans="1:7" ht="12.75" x14ac:dyDescent="0.15">
      <c r="A702" s="114" t="s">
        <v>44</v>
      </c>
      <c r="B702" s="17">
        <v>2418.21</v>
      </c>
      <c r="C702" s="17">
        <v>5600</v>
      </c>
      <c r="D702" s="17">
        <v>7600</v>
      </c>
      <c r="E702" s="17">
        <v>1861.06</v>
      </c>
      <c r="F702" s="85">
        <f t="shared" si="24"/>
        <v>76.960230914602121</v>
      </c>
      <c r="G702" s="115">
        <f t="shared" si="25"/>
        <v>24.487631578947365</v>
      </c>
    </row>
    <row r="703" spans="1:7" ht="12.75" x14ac:dyDescent="0.15">
      <c r="A703" s="116" t="s">
        <v>729</v>
      </c>
      <c r="B703" s="19">
        <v>2418.21</v>
      </c>
      <c r="C703" s="19">
        <v>5600</v>
      </c>
      <c r="D703" s="19">
        <v>1979.38</v>
      </c>
      <c r="E703" s="19">
        <v>1861.06</v>
      </c>
      <c r="F703" s="84">
        <f t="shared" si="24"/>
        <v>76.960230914602121</v>
      </c>
      <c r="G703" s="117">
        <f t="shared" si="25"/>
        <v>94.022370641311909</v>
      </c>
    </row>
    <row r="704" spans="1:7" ht="12.75" x14ac:dyDescent="0.15">
      <c r="A704" s="116" t="s">
        <v>674</v>
      </c>
      <c r="B704" s="19">
        <v>2418.21</v>
      </c>
      <c r="C704" s="19">
        <v>5600</v>
      </c>
      <c r="D704" s="19">
        <v>1979.38</v>
      </c>
      <c r="E704" s="19">
        <v>1861.06</v>
      </c>
      <c r="F704" s="84">
        <f t="shared" si="24"/>
        <v>76.960230914602121</v>
      </c>
      <c r="G704" s="117">
        <f t="shared" si="25"/>
        <v>94.022370641311909</v>
      </c>
    </row>
    <row r="705" spans="1:7" ht="12.75" x14ac:dyDescent="0.15">
      <c r="A705" s="118" t="s">
        <v>671</v>
      </c>
      <c r="B705" s="20">
        <v>2418.21</v>
      </c>
      <c r="C705" s="20">
        <v>0</v>
      </c>
      <c r="D705" s="20">
        <v>0</v>
      </c>
      <c r="E705" s="20">
        <v>1861.06</v>
      </c>
      <c r="F705" s="83">
        <f t="shared" si="24"/>
        <v>76.960230914602121</v>
      </c>
      <c r="G705" s="119">
        <f t="shared" si="25"/>
        <v>0</v>
      </c>
    </row>
    <row r="706" spans="1:7" ht="12.75" x14ac:dyDescent="0.15">
      <c r="A706" s="116" t="s">
        <v>732</v>
      </c>
      <c r="B706" s="19">
        <v>0</v>
      </c>
      <c r="C706" s="19">
        <v>0</v>
      </c>
      <c r="D706" s="19">
        <v>5620.62</v>
      </c>
      <c r="E706" s="19">
        <v>0</v>
      </c>
      <c r="F706" s="84">
        <f t="shared" si="24"/>
        <v>0</v>
      </c>
      <c r="G706" s="117">
        <f t="shared" si="25"/>
        <v>0</v>
      </c>
    </row>
    <row r="707" spans="1:7" ht="12.75" x14ac:dyDescent="0.15">
      <c r="A707" s="116" t="s">
        <v>733</v>
      </c>
      <c r="B707" s="19">
        <v>0</v>
      </c>
      <c r="C707" s="19">
        <v>0</v>
      </c>
      <c r="D707" s="19">
        <v>5620.62</v>
      </c>
      <c r="E707" s="19">
        <v>0</v>
      </c>
      <c r="F707" s="84">
        <f t="shared" si="24"/>
        <v>0</v>
      </c>
      <c r="G707" s="117">
        <f t="shared" si="25"/>
        <v>0</v>
      </c>
    </row>
    <row r="708" spans="1:7" ht="12.75" x14ac:dyDescent="0.15">
      <c r="A708" s="114" t="s">
        <v>257</v>
      </c>
      <c r="B708" s="17">
        <v>18602.099999999999</v>
      </c>
      <c r="C708" s="17">
        <v>23000</v>
      </c>
      <c r="D708" s="17">
        <v>11000</v>
      </c>
      <c r="E708" s="17">
        <v>4843.97</v>
      </c>
      <c r="F708" s="85">
        <f t="shared" si="24"/>
        <v>26.03990947258643</v>
      </c>
      <c r="G708" s="115">
        <f t="shared" si="25"/>
        <v>44.036090909090916</v>
      </c>
    </row>
    <row r="709" spans="1:7" ht="12.75" x14ac:dyDescent="0.15">
      <c r="A709" s="116" t="s">
        <v>729</v>
      </c>
      <c r="B709" s="19">
        <v>18602.099999999999</v>
      </c>
      <c r="C709" s="19">
        <v>23000</v>
      </c>
      <c r="D709" s="19">
        <v>7191.75</v>
      </c>
      <c r="E709" s="19">
        <v>4843.97</v>
      </c>
      <c r="F709" s="84">
        <f t="shared" si="24"/>
        <v>26.03990947258643</v>
      </c>
      <c r="G709" s="117">
        <f t="shared" si="25"/>
        <v>67.354538186116045</v>
      </c>
    </row>
    <row r="710" spans="1:7" ht="12.75" x14ac:dyDescent="0.15">
      <c r="A710" s="116" t="s">
        <v>681</v>
      </c>
      <c r="B710" s="19">
        <v>18602.099999999999</v>
      </c>
      <c r="C710" s="19">
        <v>23000</v>
      </c>
      <c r="D710" s="19">
        <v>7191.75</v>
      </c>
      <c r="E710" s="19">
        <v>4843.97</v>
      </c>
      <c r="F710" s="84">
        <f t="shared" si="24"/>
        <v>26.03990947258643</v>
      </c>
      <c r="G710" s="117">
        <f t="shared" si="25"/>
        <v>67.354538186116045</v>
      </c>
    </row>
    <row r="711" spans="1:7" ht="12.75" x14ac:dyDescent="0.15">
      <c r="A711" s="118" t="s">
        <v>675</v>
      </c>
      <c r="B711" s="20">
        <v>18602.099999999999</v>
      </c>
      <c r="C711" s="20">
        <v>0</v>
      </c>
      <c r="D711" s="20">
        <v>0</v>
      </c>
      <c r="E711" s="20">
        <v>4843.97</v>
      </c>
      <c r="F711" s="83">
        <f t="shared" si="24"/>
        <v>26.03990947258643</v>
      </c>
      <c r="G711" s="119">
        <f t="shared" si="25"/>
        <v>0</v>
      </c>
    </row>
    <row r="712" spans="1:7" ht="12.75" x14ac:dyDescent="0.15">
      <c r="A712" s="116" t="s">
        <v>732</v>
      </c>
      <c r="B712" s="19">
        <v>0</v>
      </c>
      <c r="C712" s="19">
        <v>0</v>
      </c>
      <c r="D712" s="19">
        <v>3808.25</v>
      </c>
      <c r="E712" s="19">
        <v>0</v>
      </c>
      <c r="F712" s="84">
        <f t="shared" si="24"/>
        <v>0</v>
      </c>
      <c r="G712" s="117">
        <f t="shared" si="25"/>
        <v>0</v>
      </c>
    </row>
    <row r="713" spans="1:7" ht="12.75" x14ac:dyDescent="0.15">
      <c r="A713" s="116" t="s">
        <v>733</v>
      </c>
      <c r="B713" s="19">
        <v>0</v>
      </c>
      <c r="C713" s="19">
        <v>0</v>
      </c>
      <c r="D713" s="19">
        <v>3808.25</v>
      </c>
      <c r="E713" s="19">
        <v>0</v>
      </c>
      <c r="F713" s="84">
        <f t="shared" si="24"/>
        <v>0</v>
      </c>
      <c r="G713" s="117">
        <f t="shared" si="25"/>
        <v>0</v>
      </c>
    </row>
    <row r="714" spans="1:7" ht="12.75" x14ac:dyDescent="0.15">
      <c r="A714" s="114" t="s">
        <v>263</v>
      </c>
      <c r="B714" s="17">
        <v>0</v>
      </c>
      <c r="C714" s="17">
        <v>10300</v>
      </c>
      <c r="D714" s="17">
        <v>0</v>
      </c>
      <c r="E714" s="17">
        <v>0</v>
      </c>
      <c r="F714" s="85">
        <f t="shared" si="24"/>
        <v>0</v>
      </c>
      <c r="G714" s="115">
        <f t="shared" si="25"/>
        <v>0</v>
      </c>
    </row>
    <row r="715" spans="1:7" ht="12.75" x14ac:dyDescent="0.15">
      <c r="A715" s="116" t="s">
        <v>729</v>
      </c>
      <c r="B715" s="19">
        <v>0</v>
      </c>
      <c r="C715" s="19">
        <v>10300</v>
      </c>
      <c r="D715" s="19">
        <v>0</v>
      </c>
      <c r="E715" s="19">
        <v>0</v>
      </c>
      <c r="F715" s="84">
        <f t="shared" si="24"/>
        <v>0</v>
      </c>
      <c r="G715" s="117">
        <f t="shared" si="25"/>
        <v>0</v>
      </c>
    </row>
    <row r="716" spans="1:7" ht="12.75" x14ac:dyDescent="0.15">
      <c r="A716" s="116" t="s">
        <v>714</v>
      </c>
      <c r="B716" s="19">
        <v>0</v>
      </c>
      <c r="C716" s="19">
        <v>10300</v>
      </c>
      <c r="D716" s="19">
        <v>0</v>
      </c>
      <c r="E716" s="19">
        <v>0</v>
      </c>
      <c r="F716" s="84">
        <f t="shared" si="24"/>
        <v>0</v>
      </c>
      <c r="G716" s="117">
        <f t="shared" si="25"/>
        <v>0</v>
      </c>
    </row>
    <row r="717" spans="1:7" ht="12.75" x14ac:dyDescent="0.15">
      <c r="A717" s="114" t="s">
        <v>128</v>
      </c>
      <c r="B717" s="17">
        <v>67412.7</v>
      </c>
      <c r="C717" s="17">
        <v>99800</v>
      </c>
      <c r="D717" s="17">
        <v>120547.88</v>
      </c>
      <c r="E717" s="17">
        <v>107967.01</v>
      </c>
      <c r="F717" s="85">
        <f t="shared" si="24"/>
        <v>160.15826394729777</v>
      </c>
      <c r="G717" s="115">
        <f t="shared" si="25"/>
        <v>89.563590832124135</v>
      </c>
    </row>
    <row r="718" spans="1:7" ht="12.75" x14ac:dyDescent="0.15">
      <c r="A718" s="116" t="s">
        <v>729</v>
      </c>
      <c r="B718" s="19">
        <v>67412.7</v>
      </c>
      <c r="C718" s="19">
        <v>99800</v>
      </c>
      <c r="D718" s="19">
        <v>104189.83</v>
      </c>
      <c r="E718" s="19">
        <v>107967.01</v>
      </c>
      <c r="F718" s="84">
        <f t="shared" si="24"/>
        <v>160.15826394729777</v>
      </c>
      <c r="G718" s="117">
        <f t="shared" si="25"/>
        <v>103.6252866522577</v>
      </c>
    </row>
    <row r="719" spans="1:7" ht="12.75" x14ac:dyDescent="0.15">
      <c r="A719" s="116" t="s">
        <v>714</v>
      </c>
      <c r="B719" s="19">
        <v>67412.7</v>
      </c>
      <c r="C719" s="19">
        <v>99800</v>
      </c>
      <c r="D719" s="19">
        <v>104189.83</v>
      </c>
      <c r="E719" s="19">
        <v>107967.01</v>
      </c>
      <c r="F719" s="84">
        <f t="shared" si="24"/>
        <v>160.15826394729777</v>
      </c>
      <c r="G719" s="117">
        <f t="shared" si="25"/>
        <v>103.6252866522577</v>
      </c>
    </row>
    <row r="720" spans="1:7" ht="12.75" x14ac:dyDescent="0.15">
      <c r="A720" s="118" t="s">
        <v>701</v>
      </c>
      <c r="B720" s="20">
        <v>48947.83</v>
      </c>
      <c r="C720" s="20">
        <v>0</v>
      </c>
      <c r="D720" s="20">
        <v>0</v>
      </c>
      <c r="E720" s="20">
        <v>100787.71</v>
      </c>
      <c r="F720" s="83">
        <f t="shared" si="24"/>
        <v>205.90843353014833</v>
      </c>
      <c r="G720" s="119">
        <f t="shared" si="25"/>
        <v>0</v>
      </c>
    </row>
    <row r="721" spans="1:7" ht="12.75" x14ac:dyDescent="0.15">
      <c r="A721" s="118" t="s">
        <v>700</v>
      </c>
      <c r="B721" s="20">
        <v>18464.87</v>
      </c>
      <c r="C721" s="20">
        <v>0</v>
      </c>
      <c r="D721" s="20">
        <v>0</v>
      </c>
      <c r="E721" s="20">
        <v>7179.3</v>
      </c>
      <c r="F721" s="83">
        <f t="shared" si="24"/>
        <v>38.880858625053953</v>
      </c>
      <c r="G721" s="119">
        <f t="shared" si="25"/>
        <v>0</v>
      </c>
    </row>
    <row r="722" spans="1:7" ht="12.75" x14ac:dyDescent="0.15">
      <c r="A722" s="116" t="s">
        <v>732</v>
      </c>
      <c r="B722" s="19">
        <v>0</v>
      </c>
      <c r="C722" s="19">
        <v>0</v>
      </c>
      <c r="D722" s="19">
        <v>16358.05</v>
      </c>
      <c r="E722" s="19">
        <v>0</v>
      </c>
      <c r="F722" s="84">
        <f t="shared" si="24"/>
        <v>0</v>
      </c>
      <c r="G722" s="117">
        <f t="shared" si="25"/>
        <v>0</v>
      </c>
    </row>
    <row r="723" spans="1:7" ht="12.75" x14ac:dyDescent="0.15">
      <c r="A723" s="116" t="s">
        <v>733</v>
      </c>
      <c r="B723" s="19">
        <v>0</v>
      </c>
      <c r="C723" s="19">
        <v>0</v>
      </c>
      <c r="D723" s="19">
        <v>16358.05</v>
      </c>
      <c r="E723" s="19">
        <v>0</v>
      </c>
      <c r="F723" s="84">
        <f t="shared" si="24"/>
        <v>0</v>
      </c>
      <c r="G723" s="117">
        <f t="shared" si="25"/>
        <v>0</v>
      </c>
    </row>
    <row r="724" spans="1:7" ht="12.75" x14ac:dyDescent="0.15">
      <c r="A724" s="114" t="s">
        <v>272</v>
      </c>
      <c r="B724" s="17">
        <v>540839.67000000004</v>
      </c>
      <c r="C724" s="17">
        <v>580000</v>
      </c>
      <c r="D724" s="17">
        <v>712000</v>
      </c>
      <c r="E724" s="17">
        <v>661549.55000000005</v>
      </c>
      <c r="F724" s="85">
        <f t="shared" si="24"/>
        <v>122.31897671263647</v>
      </c>
      <c r="G724" s="115">
        <f t="shared" si="25"/>
        <v>92.914262640449437</v>
      </c>
    </row>
    <row r="725" spans="1:7" ht="12.75" x14ac:dyDescent="0.15">
      <c r="A725" s="116" t="s">
        <v>729</v>
      </c>
      <c r="B725" s="19">
        <v>540839.67000000004</v>
      </c>
      <c r="C725" s="19">
        <v>580000</v>
      </c>
      <c r="D725" s="19">
        <v>712000</v>
      </c>
      <c r="E725" s="19">
        <v>661549.55000000005</v>
      </c>
      <c r="F725" s="84">
        <f t="shared" si="24"/>
        <v>122.31897671263647</v>
      </c>
      <c r="G725" s="117">
        <f t="shared" si="25"/>
        <v>92.914262640449437</v>
      </c>
    </row>
    <row r="726" spans="1:7" ht="12.75" x14ac:dyDescent="0.15">
      <c r="A726" s="116" t="s">
        <v>714</v>
      </c>
      <c r="B726" s="19">
        <v>540839.67000000004</v>
      </c>
      <c r="C726" s="19">
        <v>580000</v>
      </c>
      <c r="D726" s="19">
        <v>712000</v>
      </c>
      <c r="E726" s="19">
        <v>661549.55000000005</v>
      </c>
      <c r="F726" s="84">
        <f t="shared" ref="F726:F789" si="26">IFERROR(E726/B726*100,0)</f>
        <v>122.31897671263647</v>
      </c>
      <c r="G726" s="117">
        <f t="shared" ref="G726:G789" si="27">IFERROR(E726/D726*100,0)</f>
        <v>92.914262640449437</v>
      </c>
    </row>
    <row r="727" spans="1:7" ht="12.75" x14ac:dyDescent="0.15">
      <c r="A727" s="118" t="s">
        <v>701</v>
      </c>
      <c r="B727" s="20">
        <v>540839.67000000004</v>
      </c>
      <c r="C727" s="20">
        <v>0</v>
      </c>
      <c r="D727" s="20">
        <v>0</v>
      </c>
      <c r="E727" s="20">
        <v>661549.55000000005</v>
      </c>
      <c r="F727" s="83">
        <f t="shared" si="26"/>
        <v>122.31897671263647</v>
      </c>
      <c r="G727" s="119">
        <f t="shared" si="27"/>
        <v>0</v>
      </c>
    </row>
    <row r="728" spans="1:7" ht="12.75" x14ac:dyDescent="0.15">
      <c r="A728" s="114" t="s">
        <v>127</v>
      </c>
      <c r="B728" s="17">
        <v>5681</v>
      </c>
      <c r="C728" s="17">
        <v>17300</v>
      </c>
      <c r="D728" s="17">
        <v>23330</v>
      </c>
      <c r="E728" s="17">
        <v>7485.23</v>
      </c>
      <c r="F728" s="85">
        <f t="shared" si="26"/>
        <v>131.75902129906706</v>
      </c>
      <c r="G728" s="115">
        <f t="shared" si="27"/>
        <v>32.084140591513069</v>
      </c>
    </row>
    <row r="729" spans="1:7" ht="12.75" x14ac:dyDescent="0.15">
      <c r="A729" s="116" t="s">
        <v>729</v>
      </c>
      <c r="B729" s="19">
        <v>5681</v>
      </c>
      <c r="C729" s="19">
        <v>17300</v>
      </c>
      <c r="D729" s="19">
        <v>17949.349999999999</v>
      </c>
      <c r="E729" s="19">
        <v>7485.23</v>
      </c>
      <c r="F729" s="84">
        <f t="shared" si="26"/>
        <v>131.75902129906706</v>
      </c>
      <c r="G729" s="117">
        <f t="shared" si="27"/>
        <v>41.701955781128561</v>
      </c>
    </row>
    <row r="730" spans="1:7" ht="12.75" x14ac:dyDescent="0.15">
      <c r="A730" s="116" t="s">
        <v>674</v>
      </c>
      <c r="B730" s="19">
        <v>5681</v>
      </c>
      <c r="C730" s="19">
        <v>17300</v>
      </c>
      <c r="D730" s="19">
        <v>17949.349999999999</v>
      </c>
      <c r="E730" s="19">
        <v>7485.23</v>
      </c>
      <c r="F730" s="84">
        <f t="shared" si="26"/>
        <v>131.75902129906706</v>
      </c>
      <c r="G730" s="117">
        <f t="shared" si="27"/>
        <v>41.701955781128561</v>
      </c>
    </row>
    <row r="731" spans="1:7" ht="12.75" x14ac:dyDescent="0.15">
      <c r="A731" s="118" t="s">
        <v>669</v>
      </c>
      <c r="B731" s="20">
        <v>5681</v>
      </c>
      <c r="C731" s="20">
        <v>0</v>
      </c>
      <c r="D731" s="20">
        <v>0</v>
      </c>
      <c r="E731" s="20">
        <v>7485.23</v>
      </c>
      <c r="F731" s="83">
        <f t="shared" si="26"/>
        <v>131.75902129906706</v>
      </c>
      <c r="G731" s="119">
        <f t="shared" si="27"/>
        <v>0</v>
      </c>
    </row>
    <row r="732" spans="1:7" ht="12.75" x14ac:dyDescent="0.15">
      <c r="A732" s="116" t="s">
        <v>732</v>
      </c>
      <c r="B732" s="19">
        <v>0</v>
      </c>
      <c r="C732" s="19">
        <v>0</v>
      </c>
      <c r="D732" s="19">
        <v>5380.65</v>
      </c>
      <c r="E732" s="19">
        <v>0</v>
      </c>
      <c r="F732" s="84">
        <f t="shared" si="26"/>
        <v>0</v>
      </c>
      <c r="G732" s="117">
        <f t="shared" si="27"/>
        <v>0</v>
      </c>
    </row>
    <row r="733" spans="1:7" ht="12.75" x14ac:dyDescent="0.15">
      <c r="A733" s="116" t="s">
        <v>733</v>
      </c>
      <c r="B733" s="19">
        <v>0</v>
      </c>
      <c r="C733" s="19">
        <v>0</v>
      </c>
      <c r="D733" s="19">
        <v>5380.65</v>
      </c>
      <c r="E733" s="19">
        <v>0</v>
      </c>
      <c r="F733" s="84">
        <f t="shared" si="26"/>
        <v>0</v>
      </c>
      <c r="G733" s="117">
        <f t="shared" si="27"/>
        <v>0</v>
      </c>
    </row>
    <row r="734" spans="1:7" ht="12.75" x14ac:dyDescent="0.15">
      <c r="A734" s="114" t="s">
        <v>281</v>
      </c>
      <c r="B734" s="17">
        <v>0</v>
      </c>
      <c r="C734" s="17">
        <v>7165</v>
      </c>
      <c r="D734" s="17">
        <v>6168.28</v>
      </c>
      <c r="E734" s="17">
        <v>0</v>
      </c>
      <c r="F734" s="85">
        <f t="shared" si="26"/>
        <v>0</v>
      </c>
      <c r="G734" s="115">
        <f t="shared" si="27"/>
        <v>0</v>
      </c>
    </row>
    <row r="735" spans="1:7" ht="12.75" x14ac:dyDescent="0.15">
      <c r="A735" s="116" t="s">
        <v>661</v>
      </c>
      <c r="B735" s="19">
        <v>0</v>
      </c>
      <c r="C735" s="19">
        <v>7165</v>
      </c>
      <c r="D735" s="19">
        <v>0</v>
      </c>
      <c r="E735" s="19">
        <v>0</v>
      </c>
      <c r="F735" s="84">
        <f t="shared" si="26"/>
        <v>0</v>
      </c>
      <c r="G735" s="117">
        <f t="shared" si="27"/>
        <v>0</v>
      </c>
    </row>
    <row r="736" spans="1:7" ht="12.75" x14ac:dyDescent="0.15">
      <c r="A736" s="116" t="s">
        <v>660</v>
      </c>
      <c r="B736" s="19">
        <v>0</v>
      </c>
      <c r="C736" s="19">
        <v>7165</v>
      </c>
      <c r="D736" s="19">
        <v>0</v>
      </c>
      <c r="E736" s="19">
        <v>0</v>
      </c>
      <c r="F736" s="84">
        <f t="shared" si="26"/>
        <v>0</v>
      </c>
      <c r="G736" s="117">
        <f t="shared" si="27"/>
        <v>0</v>
      </c>
    </row>
    <row r="737" spans="1:7" ht="12.75" x14ac:dyDescent="0.15">
      <c r="A737" s="116" t="s">
        <v>732</v>
      </c>
      <c r="B737" s="19">
        <v>0</v>
      </c>
      <c r="C737" s="19">
        <v>0</v>
      </c>
      <c r="D737" s="19">
        <v>6168.28</v>
      </c>
      <c r="E737" s="19">
        <v>0</v>
      </c>
      <c r="F737" s="84">
        <f t="shared" si="26"/>
        <v>0</v>
      </c>
      <c r="G737" s="117">
        <f t="shared" si="27"/>
        <v>0</v>
      </c>
    </row>
    <row r="738" spans="1:7" ht="12.75" x14ac:dyDescent="0.15">
      <c r="A738" s="116" t="s">
        <v>733</v>
      </c>
      <c r="B738" s="19">
        <v>0</v>
      </c>
      <c r="C738" s="19">
        <v>0</v>
      </c>
      <c r="D738" s="19">
        <v>6168.28</v>
      </c>
      <c r="E738" s="19">
        <v>0</v>
      </c>
      <c r="F738" s="84">
        <f t="shared" si="26"/>
        <v>0</v>
      </c>
      <c r="G738" s="117">
        <f t="shared" si="27"/>
        <v>0</v>
      </c>
    </row>
    <row r="739" spans="1:7" ht="12.75" x14ac:dyDescent="0.15">
      <c r="A739" s="122" t="s">
        <v>494</v>
      </c>
      <c r="B739" s="16">
        <v>911435.24</v>
      </c>
      <c r="C739" s="16">
        <v>950400</v>
      </c>
      <c r="D739" s="16">
        <v>1115031</v>
      </c>
      <c r="E739" s="16">
        <v>1069709.32</v>
      </c>
      <c r="F739" s="86">
        <f t="shared" si="26"/>
        <v>117.36536761514731</v>
      </c>
      <c r="G739" s="123">
        <f t="shared" si="27"/>
        <v>95.935388343463103</v>
      </c>
    </row>
    <row r="740" spans="1:7" ht="12.75" x14ac:dyDescent="0.15">
      <c r="A740" s="114" t="s">
        <v>44</v>
      </c>
      <c r="B740" s="17">
        <v>7888</v>
      </c>
      <c r="C740" s="17">
        <v>6895</v>
      </c>
      <c r="D740" s="17">
        <v>16000</v>
      </c>
      <c r="E740" s="17">
        <v>10516.89</v>
      </c>
      <c r="F740" s="85">
        <f t="shared" si="26"/>
        <v>133.32771298174441</v>
      </c>
      <c r="G740" s="115">
        <f t="shared" si="27"/>
        <v>65.730562500000005</v>
      </c>
    </row>
    <row r="741" spans="1:7" ht="12.75" x14ac:dyDescent="0.15">
      <c r="A741" s="116" t="s">
        <v>729</v>
      </c>
      <c r="B741" s="19">
        <v>7888</v>
      </c>
      <c r="C741" s="19">
        <v>6895</v>
      </c>
      <c r="D741" s="19">
        <v>11516.44</v>
      </c>
      <c r="E741" s="19">
        <v>10516.89</v>
      </c>
      <c r="F741" s="84">
        <f t="shared" si="26"/>
        <v>133.32771298174441</v>
      </c>
      <c r="G741" s="117">
        <f t="shared" si="27"/>
        <v>91.320668539930736</v>
      </c>
    </row>
    <row r="742" spans="1:7" ht="12.75" x14ac:dyDescent="0.15">
      <c r="A742" s="116" t="s">
        <v>674</v>
      </c>
      <c r="B742" s="19">
        <v>7888</v>
      </c>
      <c r="C742" s="19">
        <v>6895</v>
      </c>
      <c r="D742" s="19">
        <v>11516.44</v>
      </c>
      <c r="E742" s="19">
        <v>10516.89</v>
      </c>
      <c r="F742" s="84">
        <f t="shared" si="26"/>
        <v>133.32771298174441</v>
      </c>
      <c r="G742" s="117">
        <f t="shared" si="27"/>
        <v>91.320668539930736</v>
      </c>
    </row>
    <row r="743" spans="1:7" ht="12.75" x14ac:dyDescent="0.15">
      <c r="A743" s="118" t="s">
        <v>671</v>
      </c>
      <c r="B743" s="20">
        <v>7888</v>
      </c>
      <c r="C743" s="20">
        <v>0</v>
      </c>
      <c r="D743" s="20">
        <v>0</v>
      </c>
      <c r="E743" s="20">
        <v>10516.89</v>
      </c>
      <c r="F743" s="83">
        <f t="shared" si="26"/>
        <v>133.32771298174441</v>
      </c>
      <c r="G743" s="119">
        <f t="shared" si="27"/>
        <v>0</v>
      </c>
    </row>
    <row r="744" spans="1:7" ht="12.75" x14ac:dyDescent="0.15">
      <c r="A744" s="116" t="s">
        <v>732</v>
      </c>
      <c r="B744" s="19">
        <v>0</v>
      </c>
      <c r="C744" s="19">
        <v>0</v>
      </c>
      <c r="D744" s="19">
        <v>4483.5600000000004</v>
      </c>
      <c r="E744" s="19">
        <v>0</v>
      </c>
      <c r="F744" s="84">
        <f t="shared" si="26"/>
        <v>0</v>
      </c>
      <c r="G744" s="117">
        <f t="shared" si="27"/>
        <v>0</v>
      </c>
    </row>
    <row r="745" spans="1:7" ht="12.75" x14ac:dyDescent="0.15">
      <c r="A745" s="116" t="s">
        <v>733</v>
      </c>
      <c r="B745" s="19">
        <v>0</v>
      </c>
      <c r="C745" s="19">
        <v>0</v>
      </c>
      <c r="D745" s="19">
        <v>4483.5600000000004</v>
      </c>
      <c r="E745" s="19">
        <v>0</v>
      </c>
      <c r="F745" s="84">
        <f t="shared" si="26"/>
        <v>0</v>
      </c>
      <c r="G745" s="117">
        <f t="shared" si="27"/>
        <v>0</v>
      </c>
    </row>
    <row r="746" spans="1:7" ht="12.75" x14ac:dyDescent="0.15">
      <c r="A746" s="114" t="s">
        <v>257</v>
      </c>
      <c r="B746" s="17">
        <v>41641.72</v>
      </c>
      <c r="C746" s="17">
        <v>39800</v>
      </c>
      <c r="D746" s="17">
        <v>24200</v>
      </c>
      <c r="E746" s="17">
        <v>23076.99</v>
      </c>
      <c r="F746" s="85">
        <f t="shared" si="26"/>
        <v>55.417955838519639</v>
      </c>
      <c r="G746" s="115">
        <f t="shared" si="27"/>
        <v>95.35946280991736</v>
      </c>
    </row>
    <row r="747" spans="1:7" ht="12.75" x14ac:dyDescent="0.15">
      <c r="A747" s="116" t="s">
        <v>729</v>
      </c>
      <c r="B747" s="19">
        <v>41641.72</v>
      </c>
      <c r="C747" s="19">
        <v>39800</v>
      </c>
      <c r="D747" s="19">
        <v>23734.3</v>
      </c>
      <c r="E747" s="19">
        <v>23076.99</v>
      </c>
      <c r="F747" s="84">
        <f t="shared" si="26"/>
        <v>55.417955838519639</v>
      </c>
      <c r="G747" s="117">
        <f t="shared" si="27"/>
        <v>97.230548193964012</v>
      </c>
    </row>
    <row r="748" spans="1:7" ht="12.75" x14ac:dyDescent="0.15">
      <c r="A748" s="116" t="s">
        <v>681</v>
      </c>
      <c r="B748" s="19">
        <v>41641.72</v>
      </c>
      <c r="C748" s="19">
        <v>39800</v>
      </c>
      <c r="D748" s="19">
        <v>23734.3</v>
      </c>
      <c r="E748" s="19">
        <v>23076.99</v>
      </c>
      <c r="F748" s="84">
        <f t="shared" si="26"/>
        <v>55.417955838519639</v>
      </c>
      <c r="G748" s="117">
        <f t="shared" si="27"/>
        <v>97.230548193964012</v>
      </c>
    </row>
    <row r="749" spans="1:7" ht="12.75" x14ac:dyDescent="0.15">
      <c r="A749" s="118" t="s">
        <v>675</v>
      </c>
      <c r="B749" s="20">
        <v>41641.72</v>
      </c>
      <c r="C749" s="20">
        <v>0</v>
      </c>
      <c r="D749" s="20">
        <v>0</v>
      </c>
      <c r="E749" s="20">
        <v>23076.99</v>
      </c>
      <c r="F749" s="83">
        <f t="shared" si="26"/>
        <v>55.417955838519639</v>
      </c>
      <c r="G749" s="119">
        <f t="shared" si="27"/>
        <v>0</v>
      </c>
    </row>
    <row r="750" spans="1:7" ht="12.75" x14ac:dyDescent="0.15">
      <c r="A750" s="116" t="s">
        <v>732</v>
      </c>
      <c r="B750" s="19">
        <v>0</v>
      </c>
      <c r="C750" s="19">
        <v>0</v>
      </c>
      <c r="D750" s="19">
        <v>465.7</v>
      </c>
      <c r="E750" s="19">
        <v>0</v>
      </c>
      <c r="F750" s="84">
        <f t="shared" si="26"/>
        <v>0</v>
      </c>
      <c r="G750" s="117">
        <f t="shared" si="27"/>
        <v>0</v>
      </c>
    </row>
    <row r="751" spans="1:7" ht="12.75" x14ac:dyDescent="0.15">
      <c r="A751" s="116" t="s">
        <v>733</v>
      </c>
      <c r="B751" s="19">
        <v>0</v>
      </c>
      <c r="C751" s="19">
        <v>0</v>
      </c>
      <c r="D751" s="19">
        <v>465.7</v>
      </c>
      <c r="E751" s="19">
        <v>0</v>
      </c>
      <c r="F751" s="84">
        <f t="shared" si="26"/>
        <v>0</v>
      </c>
      <c r="G751" s="117">
        <f t="shared" si="27"/>
        <v>0</v>
      </c>
    </row>
    <row r="752" spans="1:7" ht="12.75" x14ac:dyDescent="0.15">
      <c r="A752" s="114" t="s">
        <v>263</v>
      </c>
      <c r="B752" s="17">
        <v>0</v>
      </c>
      <c r="C752" s="17">
        <v>0</v>
      </c>
      <c r="D752" s="17">
        <v>0</v>
      </c>
      <c r="E752" s="17">
        <v>0</v>
      </c>
      <c r="F752" s="85">
        <f t="shared" si="26"/>
        <v>0</v>
      </c>
      <c r="G752" s="115">
        <f t="shared" si="27"/>
        <v>0</v>
      </c>
    </row>
    <row r="753" spans="1:7" ht="12.75" x14ac:dyDescent="0.15">
      <c r="A753" s="116" t="s">
        <v>729</v>
      </c>
      <c r="B753" s="19">
        <v>0</v>
      </c>
      <c r="C753" s="19">
        <v>0</v>
      </c>
      <c r="D753" s="19">
        <v>0</v>
      </c>
      <c r="E753" s="19">
        <v>0</v>
      </c>
      <c r="F753" s="84">
        <f t="shared" si="26"/>
        <v>0</v>
      </c>
      <c r="G753" s="117">
        <f t="shared" si="27"/>
        <v>0</v>
      </c>
    </row>
    <row r="754" spans="1:7" ht="12.75" x14ac:dyDescent="0.15">
      <c r="A754" s="116" t="s">
        <v>714</v>
      </c>
      <c r="B754" s="19">
        <v>0</v>
      </c>
      <c r="C754" s="19">
        <v>0</v>
      </c>
      <c r="D754" s="19">
        <v>0</v>
      </c>
      <c r="E754" s="19">
        <v>0</v>
      </c>
      <c r="F754" s="84">
        <f t="shared" si="26"/>
        <v>0</v>
      </c>
      <c r="G754" s="117">
        <f t="shared" si="27"/>
        <v>0</v>
      </c>
    </row>
    <row r="755" spans="1:7" ht="12.75" x14ac:dyDescent="0.15">
      <c r="A755" s="114" t="s">
        <v>128</v>
      </c>
      <c r="B755" s="17">
        <v>31705.61</v>
      </c>
      <c r="C755" s="17">
        <v>39800</v>
      </c>
      <c r="D755" s="17">
        <v>76231</v>
      </c>
      <c r="E755" s="17">
        <v>68715.360000000001</v>
      </c>
      <c r="F755" s="85">
        <f t="shared" si="26"/>
        <v>216.72934222050927</v>
      </c>
      <c r="G755" s="115">
        <f t="shared" si="27"/>
        <v>90.140966273563251</v>
      </c>
    </row>
    <row r="756" spans="1:7" ht="12.75" x14ac:dyDescent="0.15">
      <c r="A756" s="116" t="s">
        <v>729</v>
      </c>
      <c r="B756" s="19">
        <v>31705.61</v>
      </c>
      <c r="C756" s="19">
        <v>39800</v>
      </c>
      <c r="D756" s="19">
        <v>76170.58</v>
      </c>
      <c r="E756" s="19">
        <v>68715.360000000001</v>
      </c>
      <c r="F756" s="84">
        <f t="shared" si="26"/>
        <v>216.72934222050927</v>
      </c>
      <c r="G756" s="117">
        <f t="shared" si="27"/>
        <v>90.212467858325354</v>
      </c>
    </row>
    <row r="757" spans="1:7" ht="12.75" x14ac:dyDescent="0.15">
      <c r="A757" s="116" t="s">
        <v>714</v>
      </c>
      <c r="B757" s="19">
        <v>31705.61</v>
      </c>
      <c r="C757" s="19">
        <v>39800</v>
      </c>
      <c r="D757" s="19">
        <v>76170.58</v>
      </c>
      <c r="E757" s="19">
        <v>68715.360000000001</v>
      </c>
      <c r="F757" s="84">
        <f t="shared" si="26"/>
        <v>216.72934222050927</v>
      </c>
      <c r="G757" s="117">
        <f t="shared" si="27"/>
        <v>90.212467858325354</v>
      </c>
    </row>
    <row r="758" spans="1:7" ht="12.75" x14ac:dyDescent="0.15">
      <c r="A758" s="118" t="s">
        <v>701</v>
      </c>
      <c r="B758" s="20">
        <v>12351.46</v>
      </c>
      <c r="C758" s="20">
        <v>0</v>
      </c>
      <c r="D758" s="20">
        <v>0</v>
      </c>
      <c r="E758" s="20">
        <v>57009.57</v>
      </c>
      <c r="F758" s="83">
        <f t="shared" si="26"/>
        <v>461.56138626526746</v>
      </c>
      <c r="G758" s="119">
        <f t="shared" si="27"/>
        <v>0</v>
      </c>
    </row>
    <row r="759" spans="1:7" ht="12.75" x14ac:dyDescent="0.15">
      <c r="A759" s="118" t="s">
        <v>700</v>
      </c>
      <c r="B759" s="20">
        <v>19354.150000000001</v>
      </c>
      <c r="C759" s="20">
        <v>0</v>
      </c>
      <c r="D759" s="20">
        <v>0</v>
      </c>
      <c r="E759" s="20">
        <v>11705.79</v>
      </c>
      <c r="F759" s="83">
        <f t="shared" si="26"/>
        <v>60.482067153556216</v>
      </c>
      <c r="G759" s="119">
        <f t="shared" si="27"/>
        <v>0</v>
      </c>
    </row>
    <row r="760" spans="1:7" ht="12.75" x14ac:dyDescent="0.15">
      <c r="A760" s="116" t="s">
        <v>732</v>
      </c>
      <c r="B760" s="19">
        <v>0</v>
      </c>
      <c r="C760" s="19">
        <v>0</v>
      </c>
      <c r="D760" s="19">
        <v>60.42</v>
      </c>
      <c r="E760" s="19">
        <v>0</v>
      </c>
      <c r="F760" s="84">
        <f t="shared" si="26"/>
        <v>0</v>
      </c>
      <c r="G760" s="117">
        <f t="shared" si="27"/>
        <v>0</v>
      </c>
    </row>
    <row r="761" spans="1:7" ht="12.75" x14ac:dyDescent="0.15">
      <c r="A761" s="116" t="s">
        <v>733</v>
      </c>
      <c r="B761" s="19">
        <v>0</v>
      </c>
      <c r="C761" s="19">
        <v>0</v>
      </c>
      <c r="D761" s="19">
        <v>60.42</v>
      </c>
      <c r="E761" s="19">
        <v>0</v>
      </c>
      <c r="F761" s="84">
        <f t="shared" si="26"/>
        <v>0</v>
      </c>
      <c r="G761" s="117">
        <f t="shared" si="27"/>
        <v>0</v>
      </c>
    </row>
    <row r="762" spans="1:7" ht="12.75" x14ac:dyDescent="0.15">
      <c r="A762" s="114" t="s">
        <v>272</v>
      </c>
      <c r="B762" s="17">
        <v>820028.93</v>
      </c>
      <c r="C762" s="17">
        <v>831200</v>
      </c>
      <c r="D762" s="17">
        <v>976100</v>
      </c>
      <c r="E762" s="17">
        <v>952628.95</v>
      </c>
      <c r="F762" s="85">
        <f t="shared" si="26"/>
        <v>116.17016365507982</v>
      </c>
      <c r="G762" s="115">
        <f t="shared" si="27"/>
        <v>97.59542567359901</v>
      </c>
    </row>
    <row r="763" spans="1:7" ht="12.75" x14ac:dyDescent="0.15">
      <c r="A763" s="116" t="s">
        <v>729</v>
      </c>
      <c r="B763" s="19">
        <v>820028.93</v>
      </c>
      <c r="C763" s="19">
        <v>831200</v>
      </c>
      <c r="D763" s="19">
        <v>976100</v>
      </c>
      <c r="E763" s="19">
        <v>952628.95</v>
      </c>
      <c r="F763" s="84">
        <f t="shared" si="26"/>
        <v>116.17016365507982</v>
      </c>
      <c r="G763" s="117">
        <f t="shared" si="27"/>
        <v>97.59542567359901</v>
      </c>
    </row>
    <row r="764" spans="1:7" ht="12.75" x14ac:dyDescent="0.15">
      <c r="A764" s="116" t="s">
        <v>714</v>
      </c>
      <c r="B764" s="19">
        <v>820028.93</v>
      </c>
      <c r="C764" s="19">
        <v>831200</v>
      </c>
      <c r="D764" s="19">
        <v>976100</v>
      </c>
      <c r="E764" s="19">
        <v>952628.95</v>
      </c>
      <c r="F764" s="84">
        <f t="shared" si="26"/>
        <v>116.17016365507982</v>
      </c>
      <c r="G764" s="117">
        <f t="shared" si="27"/>
        <v>97.59542567359901</v>
      </c>
    </row>
    <row r="765" spans="1:7" ht="12.75" x14ac:dyDescent="0.15">
      <c r="A765" s="118" t="s">
        <v>701</v>
      </c>
      <c r="B765" s="20">
        <v>820028.93</v>
      </c>
      <c r="C765" s="20">
        <v>0</v>
      </c>
      <c r="D765" s="20">
        <v>0</v>
      </c>
      <c r="E765" s="20">
        <v>952628.95</v>
      </c>
      <c r="F765" s="83">
        <f t="shared" si="26"/>
        <v>116.17016365507982</v>
      </c>
      <c r="G765" s="119">
        <f t="shared" si="27"/>
        <v>0</v>
      </c>
    </row>
    <row r="766" spans="1:7" ht="12.75" x14ac:dyDescent="0.15">
      <c r="A766" s="114" t="s">
        <v>212</v>
      </c>
      <c r="B766" s="17">
        <v>0</v>
      </c>
      <c r="C766" s="17">
        <v>29225</v>
      </c>
      <c r="D766" s="17">
        <v>12000</v>
      </c>
      <c r="E766" s="17">
        <v>5192.2</v>
      </c>
      <c r="F766" s="85">
        <f t="shared" si="26"/>
        <v>0</v>
      </c>
      <c r="G766" s="115">
        <f t="shared" si="27"/>
        <v>43.268333333333331</v>
      </c>
    </row>
    <row r="767" spans="1:7" ht="12.75" x14ac:dyDescent="0.15">
      <c r="A767" s="116" t="s">
        <v>729</v>
      </c>
      <c r="B767" s="19">
        <v>0</v>
      </c>
      <c r="C767" s="19">
        <v>29225</v>
      </c>
      <c r="D767" s="19">
        <v>10677.08</v>
      </c>
      <c r="E767" s="19">
        <v>5192.2</v>
      </c>
      <c r="F767" s="84">
        <f t="shared" si="26"/>
        <v>0</v>
      </c>
      <c r="G767" s="117">
        <f t="shared" si="27"/>
        <v>48.629400547715292</v>
      </c>
    </row>
    <row r="768" spans="1:7" ht="12.75" x14ac:dyDescent="0.15">
      <c r="A768" s="116" t="s">
        <v>714</v>
      </c>
      <c r="B768" s="19">
        <v>0</v>
      </c>
      <c r="C768" s="19">
        <v>29225</v>
      </c>
      <c r="D768" s="19">
        <v>10677.08</v>
      </c>
      <c r="E768" s="19">
        <v>5192.2</v>
      </c>
      <c r="F768" s="84">
        <f t="shared" si="26"/>
        <v>0</v>
      </c>
      <c r="G768" s="117">
        <f t="shared" si="27"/>
        <v>48.629400547715292</v>
      </c>
    </row>
    <row r="769" spans="1:7" ht="12.75" x14ac:dyDescent="0.15">
      <c r="A769" s="118" t="s">
        <v>698</v>
      </c>
      <c r="B769" s="20">
        <v>0</v>
      </c>
      <c r="C769" s="20">
        <v>0</v>
      </c>
      <c r="D769" s="20">
        <v>0</v>
      </c>
      <c r="E769" s="20">
        <v>5192.2</v>
      </c>
      <c r="F769" s="83">
        <f t="shared" si="26"/>
        <v>0</v>
      </c>
      <c r="G769" s="119">
        <f t="shared" si="27"/>
        <v>0</v>
      </c>
    </row>
    <row r="770" spans="1:7" ht="12.75" x14ac:dyDescent="0.15">
      <c r="A770" s="116" t="s">
        <v>732</v>
      </c>
      <c r="B770" s="19">
        <v>0</v>
      </c>
      <c r="C770" s="19">
        <v>0</v>
      </c>
      <c r="D770" s="19">
        <v>1322.92</v>
      </c>
      <c r="E770" s="19">
        <v>0</v>
      </c>
      <c r="F770" s="84">
        <f t="shared" si="26"/>
        <v>0</v>
      </c>
      <c r="G770" s="117">
        <f t="shared" si="27"/>
        <v>0</v>
      </c>
    </row>
    <row r="771" spans="1:7" ht="12.75" x14ac:dyDescent="0.15">
      <c r="A771" s="116" t="s">
        <v>733</v>
      </c>
      <c r="B771" s="19">
        <v>0</v>
      </c>
      <c r="C771" s="19">
        <v>0</v>
      </c>
      <c r="D771" s="19">
        <v>1322.92</v>
      </c>
      <c r="E771" s="19">
        <v>0</v>
      </c>
      <c r="F771" s="84">
        <f t="shared" si="26"/>
        <v>0</v>
      </c>
      <c r="G771" s="117">
        <f t="shared" si="27"/>
        <v>0</v>
      </c>
    </row>
    <row r="772" spans="1:7" ht="12.75" x14ac:dyDescent="0.15">
      <c r="A772" s="114" t="s">
        <v>127</v>
      </c>
      <c r="B772" s="17">
        <v>9031.69</v>
      </c>
      <c r="C772" s="17">
        <v>3200</v>
      </c>
      <c r="D772" s="17">
        <v>2600</v>
      </c>
      <c r="E772" s="17">
        <v>1726.61</v>
      </c>
      <c r="F772" s="85">
        <f t="shared" si="26"/>
        <v>19.117241623660686</v>
      </c>
      <c r="G772" s="115">
        <f t="shared" si="27"/>
        <v>66.408076923076919</v>
      </c>
    </row>
    <row r="773" spans="1:7" ht="12.75" x14ac:dyDescent="0.15">
      <c r="A773" s="116" t="s">
        <v>729</v>
      </c>
      <c r="B773" s="19">
        <v>9031.69</v>
      </c>
      <c r="C773" s="19">
        <v>3200</v>
      </c>
      <c r="D773" s="19">
        <v>2400.9</v>
      </c>
      <c r="E773" s="19">
        <v>1726.61</v>
      </c>
      <c r="F773" s="84">
        <f t="shared" si="26"/>
        <v>19.117241623660686</v>
      </c>
      <c r="G773" s="117">
        <f t="shared" si="27"/>
        <v>71.915115165146389</v>
      </c>
    </row>
    <row r="774" spans="1:7" ht="12.75" x14ac:dyDescent="0.15">
      <c r="A774" s="116" t="s">
        <v>674</v>
      </c>
      <c r="B774" s="19">
        <v>9031.69</v>
      </c>
      <c r="C774" s="19">
        <v>3200</v>
      </c>
      <c r="D774" s="19">
        <v>2400.9</v>
      </c>
      <c r="E774" s="19">
        <v>1726.61</v>
      </c>
      <c r="F774" s="84">
        <f t="shared" si="26"/>
        <v>19.117241623660686</v>
      </c>
      <c r="G774" s="117">
        <f t="shared" si="27"/>
        <v>71.915115165146389</v>
      </c>
    </row>
    <row r="775" spans="1:7" ht="12.75" x14ac:dyDescent="0.15">
      <c r="A775" s="118" t="s">
        <v>669</v>
      </c>
      <c r="B775" s="20">
        <v>7598.28</v>
      </c>
      <c r="C775" s="20">
        <v>0</v>
      </c>
      <c r="D775" s="20">
        <v>0</v>
      </c>
      <c r="E775" s="20">
        <v>1526.61</v>
      </c>
      <c r="F775" s="83">
        <f t="shared" si="26"/>
        <v>20.091520712582319</v>
      </c>
      <c r="G775" s="119">
        <f t="shared" si="27"/>
        <v>0</v>
      </c>
    </row>
    <row r="776" spans="1:7" ht="12.75" x14ac:dyDescent="0.15">
      <c r="A776" s="118" t="s">
        <v>668</v>
      </c>
      <c r="B776" s="20">
        <v>1433.41</v>
      </c>
      <c r="C776" s="20">
        <v>0</v>
      </c>
      <c r="D776" s="20">
        <v>0</v>
      </c>
      <c r="E776" s="20">
        <v>200</v>
      </c>
      <c r="F776" s="83">
        <f t="shared" si="26"/>
        <v>13.952742062633858</v>
      </c>
      <c r="G776" s="119">
        <f t="shared" si="27"/>
        <v>0</v>
      </c>
    </row>
    <row r="777" spans="1:7" ht="12.75" x14ac:dyDescent="0.15">
      <c r="A777" s="116" t="s">
        <v>732</v>
      </c>
      <c r="B777" s="19">
        <v>0</v>
      </c>
      <c r="C777" s="19">
        <v>0</v>
      </c>
      <c r="D777" s="19">
        <v>199.1</v>
      </c>
      <c r="E777" s="19">
        <v>0</v>
      </c>
      <c r="F777" s="84">
        <f t="shared" si="26"/>
        <v>0</v>
      </c>
      <c r="G777" s="117">
        <f t="shared" si="27"/>
        <v>0</v>
      </c>
    </row>
    <row r="778" spans="1:7" ht="12.75" x14ac:dyDescent="0.15">
      <c r="A778" s="116" t="s">
        <v>733</v>
      </c>
      <c r="B778" s="19">
        <v>0</v>
      </c>
      <c r="C778" s="19">
        <v>0</v>
      </c>
      <c r="D778" s="19">
        <v>199.1</v>
      </c>
      <c r="E778" s="19">
        <v>0</v>
      </c>
      <c r="F778" s="84">
        <f t="shared" si="26"/>
        <v>0</v>
      </c>
      <c r="G778" s="117">
        <f t="shared" si="27"/>
        <v>0</v>
      </c>
    </row>
    <row r="779" spans="1:7" ht="12.75" x14ac:dyDescent="0.15">
      <c r="A779" s="114" t="s">
        <v>281</v>
      </c>
      <c r="B779" s="17">
        <v>1139.29</v>
      </c>
      <c r="C779" s="17">
        <v>280</v>
      </c>
      <c r="D779" s="17">
        <v>7900</v>
      </c>
      <c r="E779" s="17">
        <v>7852.32</v>
      </c>
      <c r="F779" s="85">
        <f t="shared" si="26"/>
        <v>689.22925681784272</v>
      </c>
      <c r="G779" s="115">
        <f t="shared" si="27"/>
        <v>99.396455696202523</v>
      </c>
    </row>
    <row r="780" spans="1:7" ht="12.75" x14ac:dyDescent="0.15">
      <c r="A780" s="116" t="s">
        <v>729</v>
      </c>
      <c r="B780" s="19">
        <v>276.58999999999997</v>
      </c>
      <c r="C780" s="19">
        <v>280</v>
      </c>
      <c r="D780" s="19">
        <v>7900</v>
      </c>
      <c r="E780" s="19">
        <v>7852.32</v>
      </c>
      <c r="F780" s="84">
        <f t="shared" si="26"/>
        <v>2838.9746556274631</v>
      </c>
      <c r="G780" s="117">
        <f t="shared" si="27"/>
        <v>99.396455696202523</v>
      </c>
    </row>
    <row r="781" spans="1:7" ht="12.75" x14ac:dyDescent="0.15">
      <c r="A781" s="116" t="s">
        <v>693</v>
      </c>
      <c r="B781" s="19">
        <v>276.58999999999997</v>
      </c>
      <c r="C781" s="19">
        <v>280</v>
      </c>
      <c r="D781" s="19">
        <v>324.27</v>
      </c>
      <c r="E781" s="19">
        <v>276.58999999999997</v>
      </c>
      <c r="F781" s="84">
        <f t="shared" si="26"/>
        <v>100</v>
      </c>
      <c r="G781" s="117">
        <f t="shared" si="27"/>
        <v>85.296203780799956</v>
      </c>
    </row>
    <row r="782" spans="1:7" ht="12.75" x14ac:dyDescent="0.15">
      <c r="A782" s="118" t="s">
        <v>685</v>
      </c>
      <c r="B782" s="20">
        <v>276.58999999999997</v>
      </c>
      <c r="C782" s="20">
        <v>0</v>
      </c>
      <c r="D782" s="20">
        <v>0</v>
      </c>
      <c r="E782" s="20">
        <v>276.58999999999997</v>
      </c>
      <c r="F782" s="83">
        <f t="shared" si="26"/>
        <v>100</v>
      </c>
      <c r="G782" s="119">
        <f t="shared" si="27"/>
        <v>0</v>
      </c>
    </row>
    <row r="783" spans="1:7" ht="12.75" x14ac:dyDescent="0.15">
      <c r="A783" s="116" t="s">
        <v>681</v>
      </c>
      <c r="B783" s="19">
        <v>0</v>
      </c>
      <c r="C783" s="19">
        <v>0</v>
      </c>
      <c r="D783" s="19">
        <v>7575.73</v>
      </c>
      <c r="E783" s="19">
        <v>7575.73</v>
      </c>
      <c r="F783" s="84">
        <f t="shared" si="26"/>
        <v>0</v>
      </c>
      <c r="G783" s="117">
        <f t="shared" si="27"/>
        <v>100</v>
      </c>
    </row>
    <row r="784" spans="1:7" ht="12.75" x14ac:dyDescent="0.15">
      <c r="A784" s="118" t="s">
        <v>675</v>
      </c>
      <c r="B784" s="20">
        <v>0</v>
      </c>
      <c r="C784" s="20">
        <v>0</v>
      </c>
      <c r="D784" s="20">
        <v>0</v>
      </c>
      <c r="E784" s="20">
        <v>7575.73</v>
      </c>
      <c r="F784" s="83">
        <f t="shared" si="26"/>
        <v>0</v>
      </c>
      <c r="G784" s="119">
        <f t="shared" si="27"/>
        <v>0</v>
      </c>
    </row>
    <row r="785" spans="1:7" ht="12.75" x14ac:dyDescent="0.15">
      <c r="A785" s="116" t="s">
        <v>661</v>
      </c>
      <c r="B785" s="19">
        <v>862.7</v>
      </c>
      <c r="C785" s="19">
        <v>0</v>
      </c>
      <c r="D785" s="19">
        <v>0</v>
      </c>
      <c r="E785" s="19">
        <v>0</v>
      </c>
      <c r="F785" s="84">
        <f t="shared" si="26"/>
        <v>0</v>
      </c>
      <c r="G785" s="117">
        <f t="shared" si="27"/>
        <v>0</v>
      </c>
    </row>
    <row r="786" spans="1:7" ht="12.75" x14ac:dyDescent="0.15">
      <c r="A786" s="116" t="s">
        <v>657</v>
      </c>
      <c r="B786" s="19">
        <v>862.7</v>
      </c>
      <c r="C786" s="19">
        <v>0</v>
      </c>
      <c r="D786" s="19">
        <v>0</v>
      </c>
      <c r="E786" s="19">
        <v>0</v>
      </c>
      <c r="F786" s="84">
        <f t="shared" si="26"/>
        <v>0</v>
      </c>
      <c r="G786" s="117">
        <f t="shared" si="27"/>
        <v>0</v>
      </c>
    </row>
    <row r="787" spans="1:7" ht="12.75" x14ac:dyDescent="0.15">
      <c r="A787" s="118" t="s">
        <v>649</v>
      </c>
      <c r="B787" s="20">
        <v>862.7</v>
      </c>
      <c r="C787" s="20">
        <v>0</v>
      </c>
      <c r="D787" s="20">
        <v>0</v>
      </c>
      <c r="E787" s="20">
        <v>0</v>
      </c>
      <c r="F787" s="83">
        <f t="shared" si="26"/>
        <v>0</v>
      </c>
      <c r="G787" s="119">
        <f t="shared" si="27"/>
        <v>0</v>
      </c>
    </row>
    <row r="788" spans="1:7" ht="12.75" x14ac:dyDescent="0.15">
      <c r="A788" s="122" t="s">
        <v>495</v>
      </c>
      <c r="B788" s="16">
        <v>1860787.85</v>
      </c>
      <c r="C788" s="16">
        <v>1828785</v>
      </c>
      <c r="D788" s="16">
        <v>2435064.52</v>
      </c>
      <c r="E788" s="16">
        <v>2201760.46</v>
      </c>
      <c r="F788" s="86">
        <f t="shared" si="26"/>
        <v>118.32409911747865</v>
      </c>
      <c r="G788" s="123">
        <f t="shared" si="27"/>
        <v>90.41897830288292</v>
      </c>
    </row>
    <row r="789" spans="1:7" ht="12.75" x14ac:dyDescent="0.15">
      <c r="A789" s="114" t="s">
        <v>44</v>
      </c>
      <c r="B789" s="17">
        <v>57621.36</v>
      </c>
      <c r="C789" s="17">
        <v>39040</v>
      </c>
      <c r="D789" s="17">
        <v>100294.46</v>
      </c>
      <c r="E789" s="17">
        <v>68892.179999999993</v>
      </c>
      <c r="F789" s="85">
        <f t="shared" si="26"/>
        <v>119.56014228057094</v>
      </c>
      <c r="G789" s="115">
        <f t="shared" si="27"/>
        <v>68.689915674305425</v>
      </c>
    </row>
    <row r="790" spans="1:7" ht="12.75" x14ac:dyDescent="0.15">
      <c r="A790" s="116" t="s">
        <v>729</v>
      </c>
      <c r="B790" s="19">
        <v>56793.85</v>
      </c>
      <c r="C790" s="19">
        <v>38000</v>
      </c>
      <c r="D790" s="19">
        <v>79291.679999999993</v>
      </c>
      <c r="E790" s="19">
        <v>68014.679999999993</v>
      </c>
      <c r="F790" s="84">
        <f t="shared" ref="F790:F853" si="28">IFERROR(E790/B790*100,0)</f>
        <v>119.75712158974959</v>
      </c>
      <c r="G790" s="117">
        <f t="shared" ref="G790:G853" si="29">IFERROR(E790/D790*100,0)</f>
        <v>85.777826879188339</v>
      </c>
    </row>
    <row r="791" spans="1:7" ht="12.75" x14ac:dyDescent="0.15">
      <c r="A791" s="116" t="s">
        <v>674</v>
      </c>
      <c r="B791" s="19">
        <v>56793.85</v>
      </c>
      <c r="C791" s="19">
        <v>38000</v>
      </c>
      <c r="D791" s="19">
        <v>79291.679999999993</v>
      </c>
      <c r="E791" s="19">
        <v>68014.679999999993</v>
      </c>
      <c r="F791" s="84">
        <f t="shared" si="28"/>
        <v>119.75712158974959</v>
      </c>
      <c r="G791" s="117">
        <f t="shared" si="29"/>
        <v>85.777826879188339</v>
      </c>
    </row>
    <row r="792" spans="1:7" ht="12.75" x14ac:dyDescent="0.15">
      <c r="A792" s="118" t="s">
        <v>672</v>
      </c>
      <c r="B792" s="20">
        <v>5759.24</v>
      </c>
      <c r="C792" s="20">
        <v>0</v>
      </c>
      <c r="D792" s="20">
        <v>0</v>
      </c>
      <c r="E792" s="20">
        <v>3400</v>
      </c>
      <c r="F792" s="83">
        <f t="shared" si="28"/>
        <v>59.03556719289351</v>
      </c>
      <c r="G792" s="119">
        <f t="shared" si="29"/>
        <v>0</v>
      </c>
    </row>
    <row r="793" spans="1:7" ht="12.75" x14ac:dyDescent="0.15">
      <c r="A793" s="118" t="s">
        <v>671</v>
      </c>
      <c r="B793" s="20">
        <v>51034.61</v>
      </c>
      <c r="C793" s="20">
        <v>0</v>
      </c>
      <c r="D793" s="20">
        <v>0</v>
      </c>
      <c r="E793" s="20">
        <v>64614.68</v>
      </c>
      <c r="F793" s="83">
        <f t="shared" si="28"/>
        <v>126.60953027759005</v>
      </c>
      <c r="G793" s="119">
        <f t="shared" si="29"/>
        <v>0</v>
      </c>
    </row>
    <row r="794" spans="1:7" ht="12.75" x14ac:dyDescent="0.15">
      <c r="A794" s="116" t="s">
        <v>661</v>
      </c>
      <c r="B794" s="19">
        <v>827.51</v>
      </c>
      <c r="C794" s="19">
        <v>1040</v>
      </c>
      <c r="D794" s="19">
        <v>1040</v>
      </c>
      <c r="E794" s="19">
        <v>877.5</v>
      </c>
      <c r="F794" s="84">
        <f t="shared" si="28"/>
        <v>106.04101461009535</v>
      </c>
      <c r="G794" s="117">
        <f t="shared" si="29"/>
        <v>84.375</v>
      </c>
    </row>
    <row r="795" spans="1:7" ht="12.75" x14ac:dyDescent="0.15">
      <c r="A795" s="116" t="s">
        <v>657</v>
      </c>
      <c r="B795" s="19">
        <v>827.51</v>
      </c>
      <c r="C795" s="19">
        <v>1040</v>
      </c>
      <c r="D795" s="19">
        <v>1040</v>
      </c>
      <c r="E795" s="19">
        <v>877.5</v>
      </c>
      <c r="F795" s="84">
        <f t="shared" si="28"/>
        <v>106.04101461009535</v>
      </c>
      <c r="G795" s="117">
        <f t="shared" si="29"/>
        <v>84.375</v>
      </c>
    </row>
    <row r="796" spans="1:7" ht="12.75" x14ac:dyDescent="0.15">
      <c r="A796" s="118" t="s">
        <v>655</v>
      </c>
      <c r="B796" s="20">
        <v>819.55</v>
      </c>
      <c r="C796" s="20">
        <v>0</v>
      </c>
      <c r="D796" s="20">
        <v>0</v>
      </c>
      <c r="E796" s="20">
        <v>857.6</v>
      </c>
      <c r="F796" s="83">
        <f t="shared" si="28"/>
        <v>104.64279177597462</v>
      </c>
      <c r="G796" s="119">
        <f t="shared" si="29"/>
        <v>0</v>
      </c>
    </row>
    <row r="797" spans="1:7" ht="12.75" x14ac:dyDescent="0.15">
      <c r="A797" s="118" t="s">
        <v>647</v>
      </c>
      <c r="B797" s="20">
        <v>7.96</v>
      </c>
      <c r="C797" s="20">
        <v>0</v>
      </c>
      <c r="D797" s="20">
        <v>0</v>
      </c>
      <c r="E797" s="20">
        <v>19.899999999999999</v>
      </c>
      <c r="F797" s="83">
        <f t="shared" si="28"/>
        <v>250</v>
      </c>
      <c r="G797" s="119">
        <f t="shared" si="29"/>
        <v>0</v>
      </c>
    </row>
    <row r="798" spans="1:7" ht="12.75" x14ac:dyDescent="0.15">
      <c r="A798" s="116" t="s">
        <v>732</v>
      </c>
      <c r="B798" s="19">
        <v>0</v>
      </c>
      <c r="C798" s="19">
        <v>0</v>
      </c>
      <c r="D798" s="19">
        <v>19962.78</v>
      </c>
      <c r="E798" s="19">
        <v>0</v>
      </c>
      <c r="F798" s="84">
        <f t="shared" si="28"/>
        <v>0</v>
      </c>
      <c r="G798" s="117">
        <f t="shared" si="29"/>
        <v>0</v>
      </c>
    </row>
    <row r="799" spans="1:7" ht="12.75" x14ac:dyDescent="0.15">
      <c r="A799" s="116" t="s">
        <v>733</v>
      </c>
      <c r="B799" s="19">
        <v>0</v>
      </c>
      <c r="C799" s="19">
        <v>0</v>
      </c>
      <c r="D799" s="19">
        <v>19962.78</v>
      </c>
      <c r="E799" s="19">
        <v>0</v>
      </c>
      <c r="F799" s="84">
        <f t="shared" si="28"/>
        <v>0</v>
      </c>
      <c r="G799" s="117">
        <f t="shared" si="29"/>
        <v>0</v>
      </c>
    </row>
    <row r="800" spans="1:7" ht="12.75" x14ac:dyDescent="0.15">
      <c r="A800" s="114" t="s">
        <v>257</v>
      </c>
      <c r="B800" s="17">
        <v>524685.84</v>
      </c>
      <c r="C800" s="17">
        <v>488280</v>
      </c>
      <c r="D800" s="17">
        <v>745350</v>
      </c>
      <c r="E800" s="17">
        <v>682082.62</v>
      </c>
      <c r="F800" s="85">
        <f t="shared" si="28"/>
        <v>129.99829002436965</v>
      </c>
      <c r="G800" s="115">
        <f t="shared" si="29"/>
        <v>91.511722009794056</v>
      </c>
    </row>
    <row r="801" spans="1:7" ht="12.75" x14ac:dyDescent="0.15">
      <c r="A801" s="116" t="s">
        <v>729</v>
      </c>
      <c r="B801" s="19">
        <v>524685.84</v>
      </c>
      <c r="C801" s="19">
        <v>488280</v>
      </c>
      <c r="D801" s="19">
        <v>745350</v>
      </c>
      <c r="E801" s="19">
        <v>682082.62</v>
      </c>
      <c r="F801" s="84">
        <f t="shared" si="28"/>
        <v>129.99829002436965</v>
      </c>
      <c r="G801" s="117">
        <f t="shared" si="29"/>
        <v>91.511722009794056</v>
      </c>
    </row>
    <row r="802" spans="1:7" ht="12.75" x14ac:dyDescent="0.15">
      <c r="A802" s="116" t="s">
        <v>681</v>
      </c>
      <c r="B802" s="19">
        <v>524685.84</v>
      </c>
      <c r="C802" s="19">
        <v>488280</v>
      </c>
      <c r="D802" s="19">
        <v>745350</v>
      </c>
      <c r="E802" s="19">
        <v>682082.62</v>
      </c>
      <c r="F802" s="84">
        <f t="shared" si="28"/>
        <v>129.99829002436965</v>
      </c>
      <c r="G802" s="117">
        <f t="shared" si="29"/>
        <v>91.511722009794056</v>
      </c>
    </row>
    <row r="803" spans="1:7" ht="12.75" x14ac:dyDescent="0.15">
      <c r="A803" s="118" t="s">
        <v>675</v>
      </c>
      <c r="B803" s="20">
        <v>524685.84</v>
      </c>
      <c r="C803" s="20">
        <v>0</v>
      </c>
      <c r="D803" s="20">
        <v>0</v>
      </c>
      <c r="E803" s="20">
        <v>682082.62</v>
      </c>
      <c r="F803" s="83">
        <f t="shared" si="28"/>
        <v>129.99829002436965</v>
      </c>
      <c r="G803" s="119">
        <f t="shared" si="29"/>
        <v>0</v>
      </c>
    </row>
    <row r="804" spans="1:7" ht="12.75" x14ac:dyDescent="0.15">
      <c r="A804" s="114" t="s">
        <v>128</v>
      </c>
      <c r="B804" s="17">
        <v>41111.230000000003</v>
      </c>
      <c r="C804" s="17">
        <v>16305</v>
      </c>
      <c r="D804" s="17">
        <v>13000.06</v>
      </c>
      <c r="E804" s="17">
        <v>19565.509999999998</v>
      </c>
      <c r="F804" s="85">
        <f t="shared" si="28"/>
        <v>47.591643451193256</v>
      </c>
      <c r="G804" s="115">
        <f t="shared" si="29"/>
        <v>150.50322844663793</v>
      </c>
    </row>
    <row r="805" spans="1:7" ht="12.75" x14ac:dyDescent="0.15">
      <c r="A805" s="116" t="s">
        <v>729</v>
      </c>
      <c r="B805" s="19">
        <v>41111.230000000003</v>
      </c>
      <c r="C805" s="19">
        <v>16305</v>
      </c>
      <c r="D805" s="19">
        <v>13000.06</v>
      </c>
      <c r="E805" s="19">
        <v>19565.509999999998</v>
      </c>
      <c r="F805" s="84">
        <f t="shared" si="28"/>
        <v>47.591643451193256</v>
      </c>
      <c r="G805" s="117">
        <f t="shared" si="29"/>
        <v>150.50322844663793</v>
      </c>
    </row>
    <row r="806" spans="1:7" ht="12.75" x14ac:dyDescent="0.15">
      <c r="A806" s="116" t="s">
        <v>714</v>
      </c>
      <c r="B806" s="19">
        <v>41111.230000000003</v>
      </c>
      <c r="C806" s="19">
        <v>16305</v>
      </c>
      <c r="D806" s="19">
        <v>13000.06</v>
      </c>
      <c r="E806" s="19">
        <v>19565.509999999998</v>
      </c>
      <c r="F806" s="84">
        <f t="shared" si="28"/>
        <v>47.591643451193256</v>
      </c>
      <c r="G806" s="117">
        <f t="shared" si="29"/>
        <v>150.50322844663793</v>
      </c>
    </row>
    <row r="807" spans="1:7" ht="12.75" x14ac:dyDescent="0.15">
      <c r="A807" s="118" t="s">
        <v>701</v>
      </c>
      <c r="B807" s="20">
        <v>39864.46</v>
      </c>
      <c r="C807" s="20">
        <v>0</v>
      </c>
      <c r="D807" s="20">
        <v>0</v>
      </c>
      <c r="E807" s="20">
        <v>17419.86</v>
      </c>
      <c r="F807" s="83">
        <f t="shared" si="28"/>
        <v>43.697719723282347</v>
      </c>
      <c r="G807" s="119">
        <f t="shared" si="29"/>
        <v>0</v>
      </c>
    </row>
    <row r="808" spans="1:7" ht="12.75" x14ac:dyDescent="0.15">
      <c r="A808" s="118" t="s">
        <v>700</v>
      </c>
      <c r="B808" s="20">
        <v>1246.77</v>
      </c>
      <c r="C808" s="20">
        <v>0</v>
      </c>
      <c r="D808" s="20">
        <v>0</v>
      </c>
      <c r="E808" s="20">
        <v>2145.65</v>
      </c>
      <c r="F808" s="83">
        <f t="shared" si="28"/>
        <v>172.09669786728909</v>
      </c>
      <c r="G808" s="119">
        <f t="shared" si="29"/>
        <v>0</v>
      </c>
    </row>
    <row r="809" spans="1:7" ht="12.75" x14ac:dyDescent="0.15">
      <c r="A809" s="114" t="s">
        <v>210</v>
      </c>
      <c r="B809" s="17">
        <v>5922.56</v>
      </c>
      <c r="C809" s="17">
        <v>0</v>
      </c>
      <c r="D809" s="17">
        <v>0</v>
      </c>
      <c r="E809" s="17">
        <v>0</v>
      </c>
      <c r="F809" s="85">
        <f t="shared" si="28"/>
        <v>0</v>
      </c>
      <c r="G809" s="115">
        <f t="shared" si="29"/>
        <v>0</v>
      </c>
    </row>
    <row r="810" spans="1:7" ht="12.75" x14ac:dyDescent="0.15">
      <c r="A810" s="116" t="s">
        <v>729</v>
      </c>
      <c r="B810" s="19">
        <v>5922.56</v>
      </c>
      <c r="C810" s="19">
        <v>0</v>
      </c>
      <c r="D810" s="19">
        <v>0</v>
      </c>
      <c r="E810" s="19">
        <v>0</v>
      </c>
      <c r="F810" s="84">
        <f t="shared" si="28"/>
        <v>0</v>
      </c>
      <c r="G810" s="117">
        <f t="shared" si="29"/>
        <v>0</v>
      </c>
    </row>
    <row r="811" spans="1:7" ht="12.75" x14ac:dyDescent="0.15">
      <c r="A811" s="116" t="s">
        <v>714</v>
      </c>
      <c r="B811" s="19">
        <v>5922.56</v>
      </c>
      <c r="C811" s="19">
        <v>0</v>
      </c>
      <c r="D811" s="19">
        <v>0</v>
      </c>
      <c r="E811" s="19">
        <v>0</v>
      </c>
      <c r="F811" s="84">
        <f t="shared" si="28"/>
        <v>0</v>
      </c>
      <c r="G811" s="117">
        <f t="shared" si="29"/>
        <v>0</v>
      </c>
    </row>
    <row r="812" spans="1:7" ht="12.75" x14ac:dyDescent="0.15">
      <c r="A812" s="118" t="s">
        <v>698</v>
      </c>
      <c r="B812" s="20">
        <v>5922.56</v>
      </c>
      <c r="C812" s="20">
        <v>0</v>
      </c>
      <c r="D812" s="20">
        <v>0</v>
      </c>
      <c r="E812" s="20">
        <v>0</v>
      </c>
      <c r="F812" s="83">
        <f t="shared" si="28"/>
        <v>0</v>
      </c>
      <c r="G812" s="119">
        <f t="shared" si="29"/>
        <v>0</v>
      </c>
    </row>
    <row r="813" spans="1:7" ht="12.75" x14ac:dyDescent="0.15">
      <c r="A813" s="114" t="s">
        <v>272</v>
      </c>
      <c r="B813" s="17">
        <v>1228982.52</v>
      </c>
      <c r="C813" s="17">
        <v>1279500</v>
      </c>
      <c r="D813" s="17">
        <v>1563700</v>
      </c>
      <c r="E813" s="17">
        <v>1420791.73</v>
      </c>
      <c r="F813" s="85">
        <f t="shared" si="28"/>
        <v>115.6071552588071</v>
      </c>
      <c r="G813" s="115">
        <f t="shared" si="29"/>
        <v>90.860889556820354</v>
      </c>
    </row>
    <row r="814" spans="1:7" ht="12.75" x14ac:dyDescent="0.15">
      <c r="A814" s="116" t="s">
        <v>729</v>
      </c>
      <c r="B814" s="19">
        <v>1228982.52</v>
      </c>
      <c r="C814" s="19">
        <v>1279500</v>
      </c>
      <c r="D814" s="19">
        <v>1563700</v>
      </c>
      <c r="E814" s="19">
        <v>1420791.73</v>
      </c>
      <c r="F814" s="84">
        <f t="shared" si="28"/>
        <v>115.6071552588071</v>
      </c>
      <c r="G814" s="117">
        <f t="shared" si="29"/>
        <v>90.860889556820354</v>
      </c>
    </row>
    <row r="815" spans="1:7" ht="12.75" x14ac:dyDescent="0.15">
      <c r="A815" s="116" t="s">
        <v>714</v>
      </c>
      <c r="B815" s="19">
        <v>1228982.52</v>
      </c>
      <c r="C815" s="19">
        <v>1279500</v>
      </c>
      <c r="D815" s="19">
        <v>1563700</v>
      </c>
      <c r="E815" s="19">
        <v>1420791.73</v>
      </c>
      <c r="F815" s="84">
        <f t="shared" si="28"/>
        <v>115.6071552588071</v>
      </c>
      <c r="G815" s="117">
        <f t="shared" si="29"/>
        <v>90.860889556820354</v>
      </c>
    </row>
    <row r="816" spans="1:7" ht="12.75" x14ac:dyDescent="0.15">
      <c r="A816" s="118" t="s">
        <v>701</v>
      </c>
      <c r="B816" s="20">
        <v>1228982.52</v>
      </c>
      <c r="C816" s="20">
        <v>0</v>
      </c>
      <c r="D816" s="20">
        <v>0</v>
      </c>
      <c r="E816" s="20">
        <v>1420791.73</v>
      </c>
      <c r="F816" s="83">
        <f t="shared" si="28"/>
        <v>115.6071552588071</v>
      </c>
      <c r="G816" s="119">
        <f t="shared" si="29"/>
        <v>0</v>
      </c>
    </row>
    <row r="817" spans="1:7" ht="12.75" x14ac:dyDescent="0.15">
      <c r="A817" s="114" t="s">
        <v>212</v>
      </c>
      <c r="B817" s="17">
        <v>0</v>
      </c>
      <c r="C817" s="17">
        <v>0</v>
      </c>
      <c r="D817" s="17">
        <v>680</v>
      </c>
      <c r="E817" s="17">
        <v>0</v>
      </c>
      <c r="F817" s="85">
        <f t="shared" si="28"/>
        <v>0</v>
      </c>
      <c r="G817" s="115">
        <f t="shared" si="29"/>
        <v>0</v>
      </c>
    </row>
    <row r="818" spans="1:7" ht="12.75" x14ac:dyDescent="0.15">
      <c r="A818" s="116" t="s">
        <v>729</v>
      </c>
      <c r="B818" s="19">
        <v>0</v>
      </c>
      <c r="C818" s="19">
        <v>0</v>
      </c>
      <c r="D818" s="19">
        <v>680</v>
      </c>
      <c r="E818" s="19">
        <v>0</v>
      </c>
      <c r="F818" s="84">
        <f t="shared" si="28"/>
        <v>0</v>
      </c>
      <c r="G818" s="117">
        <f t="shared" si="29"/>
        <v>0</v>
      </c>
    </row>
    <row r="819" spans="1:7" ht="12.75" x14ac:dyDescent="0.15">
      <c r="A819" s="116" t="s">
        <v>714</v>
      </c>
      <c r="B819" s="19">
        <v>0</v>
      </c>
      <c r="C819" s="19">
        <v>0</v>
      </c>
      <c r="D819" s="19">
        <v>680</v>
      </c>
      <c r="E819" s="19">
        <v>0</v>
      </c>
      <c r="F819" s="84">
        <f t="shared" si="28"/>
        <v>0</v>
      </c>
      <c r="G819" s="117">
        <f t="shared" si="29"/>
        <v>0</v>
      </c>
    </row>
    <row r="820" spans="1:7" ht="12.75" x14ac:dyDescent="0.15">
      <c r="A820" s="114" t="s">
        <v>127</v>
      </c>
      <c r="B820" s="17">
        <v>878.89</v>
      </c>
      <c r="C820" s="17">
        <v>5400</v>
      </c>
      <c r="D820" s="17">
        <v>8600</v>
      </c>
      <c r="E820" s="17">
        <v>1115.07</v>
      </c>
      <c r="F820" s="85">
        <f t="shared" si="28"/>
        <v>126.87253239882124</v>
      </c>
      <c r="G820" s="115">
        <f t="shared" si="29"/>
        <v>12.96593023255814</v>
      </c>
    </row>
    <row r="821" spans="1:7" ht="12.75" x14ac:dyDescent="0.15">
      <c r="A821" s="116" t="s">
        <v>729</v>
      </c>
      <c r="B821" s="19">
        <v>878.89</v>
      </c>
      <c r="C821" s="19">
        <v>5400</v>
      </c>
      <c r="D821" s="19">
        <v>8600</v>
      </c>
      <c r="E821" s="19">
        <v>1115.07</v>
      </c>
      <c r="F821" s="84">
        <f t="shared" si="28"/>
        <v>126.87253239882124</v>
      </c>
      <c r="G821" s="117">
        <f t="shared" si="29"/>
        <v>12.96593023255814</v>
      </c>
    </row>
    <row r="822" spans="1:7" ht="12.75" x14ac:dyDescent="0.15">
      <c r="A822" s="116" t="s">
        <v>674</v>
      </c>
      <c r="B822" s="19">
        <v>878.89</v>
      </c>
      <c r="C822" s="19">
        <v>5400</v>
      </c>
      <c r="D822" s="19">
        <v>8600</v>
      </c>
      <c r="E822" s="19">
        <v>1115.07</v>
      </c>
      <c r="F822" s="84">
        <f t="shared" si="28"/>
        <v>126.87253239882124</v>
      </c>
      <c r="G822" s="117">
        <f t="shared" si="29"/>
        <v>12.96593023255814</v>
      </c>
    </row>
    <row r="823" spans="1:7" ht="12.75" x14ac:dyDescent="0.15">
      <c r="A823" s="118" t="s">
        <v>669</v>
      </c>
      <c r="B823" s="20">
        <v>21.23</v>
      </c>
      <c r="C823" s="20">
        <v>0</v>
      </c>
      <c r="D823" s="20">
        <v>0</v>
      </c>
      <c r="E823" s="20">
        <v>978.17</v>
      </c>
      <c r="F823" s="83">
        <f t="shared" si="28"/>
        <v>4607.4894017899196</v>
      </c>
      <c r="G823" s="119">
        <f t="shared" si="29"/>
        <v>0</v>
      </c>
    </row>
    <row r="824" spans="1:7" ht="12.75" x14ac:dyDescent="0.15">
      <c r="A824" s="118" t="s">
        <v>668</v>
      </c>
      <c r="B824" s="20">
        <v>857.66</v>
      </c>
      <c r="C824" s="20">
        <v>0</v>
      </c>
      <c r="D824" s="20">
        <v>0</v>
      </c>
      <c r="E824" s="20">
        <v>136.9</v>
      </c>
      <c r="F824" s="83">
        <f t="shared" si="28"/>
        <v>15.962036238136326</v>
      </c>
      <c r="G824" s="119">
        <f t="shared" si="29"/>
        <v>0</v>
      </c>
    </row>
    <row r="825" spans="1:7" ht="12.75" x14ac:dyDescent="0.15">
      <c r="A825" s="114" t="s">
        <v>281</v>
      </c>
      <c r="B825" s="17">
        <v>1585.45</v>
      </c>
      <c r="C825" s="17">
        <v>260</v>
      </c>
      <c r="D825" s="17">
        <v>3440</v>
      </c>
      <c r="E825" s="17">
        <v>9313.35</v>
      </c>
      <c r="F825" s="85">
        <f t="shared" si="28"/>
        <v>587.42628275883817</v>
      </c>
      <c r="G825" s="115">
        <f t="shared" si="29"/>
        <v>270.73691860465118</v>
      </c>
    </row>
    <row r="826" spans="1:7" ht="12.75" x14ac:dyDescent="0.15">
      <c r="A826" s="116" t="s">
        <v>729</v>
      </c>
      <c r="B826" s="19">
        <v>1585.45</v>
      </c>
      <c r="C826" s="19">
        <v>260</v>
      </c>
      <c r="D826" s="19">
        <v>3440</v>
      </c>
      <c r="E826" s="19">
        <v>9313.35</v>
      </c>
      <c r="F826" s="84">
        <f t="shared" si="28"/>
        <v>587.42628275883817</v>
      </c>
      <c r="G826" s="117">
        <f t="shared" si="29"/>
        <v>270.73691860465118</v>
      </c>
    </row>
    <row r="827" spans="1:7" ht="12.75" x14ac:dyDescent="0.15">
      <c r="A827" s="116" t="s">
        <v>681</v>
      </c>
      <c r="B827" s="19">
        <v>1585.45</v>
      </c>
      <c r="C827" s="19">
        <v>260</v>
      </c>
      <c r="D827" s="19">
        <v>3440</v>
      </c>
      <c r="E827" s="19">
        <v>9313.35</v>
      </c>
      <c r="F827" s="84">
        <f t="shared" si="28"/>
        <v>587.42628275883817</v>
      </c>
      <c r="G827" s="117">
        <f t="shared" si="29"/>
        <v>270.73691860465118</v>
      </c>
    </row>
    <row r="828" spans="1:7" ht="12.75" x14ac:dyDescent="0.15">
      <c r="A828" s="118" t="s">
        <v>675</v>
      </c>
      <c r="B828" s="20">
        <v>1585.45</v>
      </c>
      <c r="C828" s="20">
        <v>0</v>
      </c>
      <c r="D828" s="20">
        <v>0</v>
      </c>
      <c r="E828" s="20">
        <v>9313.35</v>
      </c>
      <c r="F828" s="83">
        <f t="shared" si="28"/>
        <v>587.42628275883817</v>
      </c>
      <c r="G828" s="119">
        <f t="shared" si="29"/>
        <v>0</v>
      </c>
    </row>
    <row r="829" spans="1:7" ht="12.75" x14ac:dyDescent="0.15">
      <c r="A829" s="122" t="s">
        <v>496</v>
      </c>
      <c r="B829" s="16">
        <v>907441.64</v>
      </c>
      <c r="C829" s="16">
        <v>917873</v>
      </c>
      <c r="D829" s="16">
        <v>1187031.69</v>
      </c>
      <c r="E829" s="16">
        <v>1084572.3600000001</v>
      </c>
      <c r="F829" s="86">
        <f t="shared" si="28"/>
        <v>119.5197919284374</v>
      </c>
      <c r="G829" s="123">
        <f t="shared" si="29"/>
        <v>91.368441898969039</v>
      </c>
    </row>
    <row r="830" spans="1:7" ht="12.75" x14ac:dyDescent="0.15">
      <c r="A830" s="114" t="s">
        <v>44</v>
      </c>
      <c r="B830" s="17">
        <v>796.34</v>
      </c>
      <c r="C830" s="17">
        <v>531</v>
      </c>
      <c r="D830" s="17">
        <v>643.62</v>
      </c>
      <c r="E830" s="17">
        <v>172.55</v>
      </c>
      <c r="F830" s="85">
        <f t="shared" si="28"/>
        <v>21.667880553532413</v>
      </c>
      <c r="G830" s="115">
        <f t="shared" si="29"/>
        <v>26.809297411516113</v>
      </c>
    </row>
    <row r="831" spans="1:7" ht="12.75" x14ac:dyDescent="0.15">
      <c r="A831" s="116" t="s">
        <v>729</v>
      </c>
      <c r="B831" s="19">
        <v>796.34</v>
      </c>
      <c r="C831" s="19">
        <v>531</v>
      </c>
      <c r="D831" s="19">
        <v>643.62</v>
      </c>
      <c r="E831" s="19">
        <v>172.55</v>
      </c>
      <c r="F831" s="84">
        <f t="shared" si="28"/>
        <v>21.667880553532413</v>
      </c>
      <c r="G831" s="117">
        <f t="shared" si="29"/>
        <v>26.809297411516113</v>
      </c>
    </row>
    <row r="832" spans="1:7" ht="12.75" x14ac:dyDescent="0.15">
      <c r="A832" s="116" t="s">
        <v>674</v>
      </c>
      <c r="B832" s="19">
        <v>796.34</v>
      </c>
      <c r="C832" s="19">
        <v>531</v>
      </c>
      <c r="D832" s="19">
        <v>643.62</v>
      </c>
      <c r="E832" s="19">
        <v>172.55</v>
      </c>
      <c r="F832" s="84">
        <f t="shared" si="28"/>
        <v>21.667880553532413</v>
      </c>
      <c r="G832" s="117">
        <f t="shared" si="29"/>
        <v>26.809297411516113</v>
      </c>
    </row>
    <row r="833" spans="1:7" ht="12.75" x14ac:dyDescent="0.15">
      <c r="A833" s="118" t="s">
        <v>671</v>
      </c>
      <c r="B833" s="20">
        <v>796.34</v>
      </c>
      <c r="C833" s="20">
        <v>0</v>
      </c>
      <c r="D833" s="20">
        <v>0</v>
      </c>
      <c r="E833" s="20">
        <v>172.55</v>
      </c>
      <c r="F833" s="83">
        <f t="shared" si="28"/>
        <v>21.667880553532413</v>
      </c>
      <c r="G833" s="119">
        <f t="shared" si="29"/>
        <v>0</v>
      </c>
    </row>
    <row r="834" spans="1:7" ht="12.75" x14ac:dyDescent="0.15">
      <c r="A834" s="114" t="s">
        <v>257</v>
      </c>
      <c r="B834" s="17">
        <v>10036.49</v>
      </c>
      <c r="C834" s="17">
        <v>10260</v>
      </c>
      <c r="D834" s="17">
        <v>16816.669999999998</v>
      </c>
      <c r="E834" s="17">
        <v>12096.58</v>
      </c>
      <c r="F834" s="85">
        <f t="shared" si="28"/>
        <v>120.52600062372403</v>
      </c>
      <c r="G834" s="115">
        <f t="shared" si="29"/>
        <v>71.932076921292989</v>
      </c>
    </row>
    <row r="835" spans="1:7" ht="12.75" x14ac:dyDescent="0.15">
      <c r="A835" s="116" t="s">
        <v>729</v>
      </c>
      <c r="B835" s="19">
        <v>10036.49</v>
      </c>
      <c r="C835" s="19">
        <v>10260</v>
      </c>
      <c r="D835" s="19">
        <v>16816.669999999998</v>
      </c>
      <c r="E835" s="19">
        <v>12096.58</v>
      </c>
      <c r="F835" s="84">
        <f t="shared" si="28"/>
        <v>120.52600062372403</v>
      </c>
      <c r="G835" s="117">
        <f t="shared" si="29"/>
        <v>71.932076921292989</v>
      </c>
    </row>
    <row r="836" spans="1:7" ht="12.75" x14ac:dyDescent="0.15">
      <c r="A836" s="116" t="s">
        <v>681</v>
      </c>
      <c r="B836" s="19">
        <v>10036.49</v>
      </c>
      <c r="C836" s="19">
        <v>10260</v>
      </c>
      <c r="D836" s="19">
        <v>16816.669999999998</v>
      </c>
      <c r="E836" s="19">
        <v>12096.58</v>
      </c>
      <c r="F836" s="84">
        <f t="shared" si="28"/>
        <v>120.52600062372403</v>
      </c>
      <c r="G836" s="117">
        <f t="shared" si="29"/>
        <v>71.932076921292989</v>
      </c>
    </row>
    <row r="837" spans="1:7" ht="12.75" x14ac:dyDescent="0.15">
      <c r="A837" s="118" t="s">
        <v>675</v>
      </c>
      <c r="B837" s="20">
        <v>10036.49</v>
      </c>
      <c r="C837" s="20">
        <v>0</v>
      </c>
      <c r="D837" s="20">
        <v>0</v>
      </c>
      <c r="E837" s="20">
        <v>12096.58</v>
      </c>
      <c r="F837" s="83">
        <f t="shared" si="28"/>
        <v>120.52600062372403</v>
      </c>
      <c r="G837" s="119">
        <f t="shared" si="29"/>
        <v>0</v>
      </c>
    </row>
    <row r="838" spans="1:7" ht="12.75" x14ac:dyDescent="0.15">
      <c r="A838" s="114" t="s">
        <v>128</v>
      </c>
      <c r="B838" s="17">
        <v>871.72</v>
      </c>
      <c r="C838" s="17">
        <v>4844</v>
      </c>
      <c r="D838" s="17">
        <v>4159.3</v>
      </c>
      <c r="E838" s="17">
        <v>31375</v>
      </c>
      <c r="F838" s="85">
        <f t="shared" si="28"/>
        <v>3599.2061671178817</v>
      </c>
      <c r="G838" s="115">
        <f t="shared" si="29"/>
        <v>754.33366191426444</v>
      </c>
    </row>
    <row r="839" spans="1:7" ht="12.75" x14ac:dyDescent="0.15">
      <c r="A839" s="116" t="s">
        <v>729</v>
      </c>
      <c r="B839" s="19">
        <v>871.72</v>
      </c>
      <c r="C839" s="19">
        <v>4844</v>
      </c>
      <c r="D839" s="19">
        <v>4159.3</v>
      </c>
      <c r="E839" s="19">
        <v>31375</v>
      </c>
      <c r="F839" s="84">
        <f t="shared" si="28"/>
        <v>3599.2061671178817</v>
      </c>
      <c r="G839" s="117">
        <f t="shared" si="29"/>
        <v>754.33366191426444</v>
      </c>
    </row>
    <row r="840" spans="1:7" ht="12.75" x14ac:dyDescent="0.15">
      <c r="A840" s="116" t="s">
        <v>714</v>
      </c>
      <c r="B840" s="19">
        <v>871.72</v>
      </c>
      <c r="C840" s="19">
        <v>4844</v>
      </c>
      <c r="D840" s="19">
        <v>4159.3</v>
      </c>
      <c r="E840" s="19">
        <v>31375</v>
      </c>
      <c r="F840" s="84">
        <f t="shared" si="28"/>
        <v>3599.2061671178817</v>
      </c>
      <c r="G840" s="117">
        <f t="shared" si="29"/>
        <v>754.33366191426444</v>
      </c>
    </row>
    <row r="841" spans="1:7" ht="12.75" x14ac:dyDescent="0.15">
      <c r="A841" s="118" t="s">
        <v>701</v>
      </c>
      <c r="B841" s="20">
        <v>0</v>
      </c>
      <c r="C841" s="20">
        <v>0</v>
      </c>
      <c r="D841" s="20">
        <v>0</v>
      </c>
      <c r="E841" s="20">
        <v>29008.66</v>
      </c>
      <c r="F841" s="83">
        <f t="shared" si="28"/>
        <v>0</v>
      </c>
      <c r="G841" s="119">
        <f t="shared" si="29"/>
        <v>0</v>
      </c>
    </row>
    <row r="842" spans="1:7" ht="12.75" x14ac:dyDescent="0.15">
      <c r="A842" s="118" t="s">
        <v>700</v>
      </c>
      <c r="B842" s="20">
        <v>871.72</v>
      </c>
      <c r="C842" s="20">
        <v>0</v>
      </c>
      <c r="D842" s="20">
        <v>0</v>
      </c>
      <c r="E842" s="20">
        <v>1375.7</v>
      </c>
      <c r="F842" s="83">
        <f t="shared" si="28"/>
        <v>157.81443582801816</v>
      </c>
      <c r="G842" s="119">
        <f t="shared" si="29"/>
        <v>0</v>
      </c>
    </row>
    <row r="843" spans="1:7" ht="12.75" x14ac:dyDescent="0.15">
      <c r="A843" s="118" t="s">
        <v>695</v>
      </c>
      <c r="B843" s="20">
        <v>0</v>
      </c>
      <c r="C843" s="20">
        <v>0</v>
      </c>
      <c r="D843" s="20">
        <v>0</v>
      </c>
      <c r="E843" s="20">
        <v>990.64</v>
      </c>
      <c r="F843" s="83">
        <f t="shared" si="28"/>
        <v>0</v>
      </c>
      <c r="G843" s="119">
        <f t="shared" si="29"/>
        <v>0</v>
      </c>
    </row>
    <row r="844" spans="1:7" ht="12.75" x14ac:dyDescent="0.15">
      <c r="A844" s="114" t="s">
        <v>272</v>
      </c>
      <c r="B844" s="17">
        <v>856874.27</v>
      </c>
      <c r="C844" s="17">
        <v>892000</v>
      </c>
      <c r="D844" s="17">
        <v>1135700</v>
      </c>
      <c r="E844" s="17">
        <v>1029534.23</v>
      </c>
      <c r="F844" s="85">
        <f t="shared" si="28"/>
        <v>120.14997602857184</v>
      </c>
      <c r="G844" s="115">
        <f t="shared" si="29"/>
        <v>90.651952980540628</v>
      </c>
    </row>
    <row r="845" spans="1:7" ht="12.75" x14ac:dyDescent="0.15">
      <c r="A845" s="116" t="s">
        <v>729</v>
      </c>
      <c r="B845" s="19">
        <v>856874.27</v>
      </c>
      <c r="C845" s="19">
        <v>892000</v>
      </c>
      <c r="D845" s="19">
        <v>1135700</v>
      </c>
      <c r="E845" s="19">
        <v>1029534.23</v>
      </c>
      <c r="F845" s="84">
        <f t="shared" si="28"/>
        <v>120.14997602857184</v>
      </c>
      <c r="G845" s="117">
        <f t="shared" si="29"/>
        <v>90.651952980540628</v>
      </c>
    </row>
    <row r="846" spans="1:7" ht="12.75" x14ac:dyDescent="0.15">
      <c r="A846" s="116" t="s">
        <v>714</v>
      </c>
      <c r="B846" s="19">
        <v>856874.27</v>
      </c>
      <c r="C846" s="19">
        <v>892000</v>
      </c>
      <c r="D846" s="19">
        <v>1135700</v>
      </c>
      <c r="E846" s="19">
        <v>1029534.23</v>
      </c>
      <c r="F846" s="84">
        <f t="shared" si="28"/>
        <v>120.14997602857184</v>
      </c>
      <c r="G846" s="117">
        <f t="shared" si="29"/>
        <v>90.651952980540628</v>
      </c>
    </row>
    <row r="847" spans="1:7" ht="12.75" x14ac:dyDescent="0.15">
      <c r="A847" s="118" t="s">
        <v>701</v>
      </c>
      <c r="B847" s="20">
        <v>856874.27</v>
      </c>
      <c r="C847" s="20">
        <v>0</v>
      </c>
      <c r="D847" s="20">
        <v>0</v>
      </c>
      <c r="E847" s="20">
        <v>1029534.23</v>
      </c>
      <c r="F847" s="83">
        <f t="shared" si="28"/>
        <v>120.14997602857184</v>
      </c>
      <c r="G847" s="119">
        <f t="shared" si="29"/>
        <v>0</v>
      </c>
    </row>
    <row r="848" spans="1:7" ht="12.75" x14ac:dyDescent="0.15">
      <c r="A848" s="114" t="s">
        <v>212</v>
      </c>
      <c r="B848" s="17">
        <v>38813.050000000003</v>
      </c>
      <c r="C848" s="17">
        <v>9800</v>
      </c>
      <c r="D848" s="17">
        <v>27962.1</v>
      </c>
      <c r="E848" s="17">
        <v>9644</v>
      </c>
      <c r="F848" s="85">
        <f t="shared" si="28"/>
        <v>24.847312952731102</v>
      </c>
      <c r="G848" s="115">
        <f t="shared" si="29"/>
        <v>34.489541200410557</v>
      </c>
    </row>
    <row r="849" spans="1:7" ht="12.75" x14ac:dyDescent="0.15">
      <c r="A849" s="116" t="s">
        <v>729</v>
      </c>
      <c r="B849" s="19">
        <v>38813.050000000003</v>
      </c>
      <c r="C849" s="19">
        <v>9800</v>
      </c>
      <c r="D849" s="19">
        <v>27962.1</v>
      </c>
      <c r="E849" s="19">
        <v>9644</v>
      </c>
      <c r="F849" s="84">
        <f t="shared" si="28"/>
        <v>24.847312952731102</v>
      </c>
      <c r="G849" s="117">
        <f t="shared" si="29"/>
        <v>34.489541200410557</v>
      </c>
    </row>
    <row r="850" spans="1:7" ht="12.75" x14ac:dyDescent="0.15">
      <c r="A850" s="116" t="s">
        <v>714</v>
      </c>
      <c r="B850" s="19">
        <v>38813.050000000003</v>
      </c>
      <c r="C850" s="19">
        <v>9800</v>
      </c>
      <c r="D850" s="19">
        <v>27962.1</v>
      </c>
      <c r="E850" s="19">
        <v>9644</v>
      </c>
      <c r="F850" s="84">
        <f t="shared" si="28"/>
        <v>24.847312952731102</v>
      </c>
      <c r="G850" s="117">
        <f t="shared" si="29"/>
        <v>34.489541200410557</v>
      </c>
    </row>
    <row r="851" spans="1:7" ht="12.75" x14ac:dyDescent="0.15">
      <c r="A851" s="118" t="s">
        <v>698</v>
      </c>
      <c r="B851" s="20">
        <v>38813.050000000003</v>
      </c>
      <c r="C851" s="20">
        <v>0</v>
      </c>
      <c r="D851" s="20">
        <v>0</v>
      </c>
      <c r="E851" s="20">
        <v>9644</v>
      </c>
      <c r="F851" s="83">
        <f t="shared" si="28"/>
        <v>24.847312952731102</v>
      </c>
      <c r="G851" s="119">
        <f t="shared" si="29"/>
        <v>0</v>
      </c>
    </row>
    <row r="852" spans="1:7" ht="12.75" x14ac:dyDescent="0.15">
      <c r="A852" s="114" t="s">
        <v>127</v>
      </c>
      <c r="B852" s="17">
        <v>49.77</v>
      </c>
      <c r="C852" s="17">
        <v>438</v>
      </c>
      <c r="D852" s="17">
        <v>1750</v>
      </c>
      <c r="E852" s="17">
        <v>1750</v>
      </c>
      <c r="F852" s="85">
        <f t="shared" si="28"/>
        <v>3516.1744022503512</v>
      </c>
      <c r="G852" s="115">
        <f t="shared" si="29"/>
        <v>100</v>
      </c>
    </row>
    <row r="853" spans="1:7" ht="12.75" x14ac:dyDescent="0.15">
      <c r="A853" s="116" t="s">
        <v>729</v>
      </c>
      <c r="B853" s="19">
        <v>49.77</v>
      </c>
      <c r="C853" s="19">
        <v>438</v>
      </c>
      <c r="D853" s="19">
        <v>1750</v>
      </c>
      <c r="E853" s="19">
        <v>1750</v>
      </c>
      <c r="F853" s="84">
        <f t="shared" si="28"/>
        <v>3516.1744022503512</v>
      </c>
      <c r="G853" s="117">
        <f t="shared" si="29"/>
        <v>100</v>
      </c>
    </row>
    <row r="854" spans="1:7" ht="12.75" x14ac:dyDescent="0.15">
      <c r="A854" s="116" t="s">
        <v>674</v>
      </c>
      <c r="B854" s="19">
        <v>49.77</v>
      </c>
      <c r="C854" s="19">
        <v>438</v>
      </c>
      <c r="D854" s="19">
        <v>1750</v>
      </c>
      <c r="E854" s="19">
        <v>1750</v>
      </c>
      <c r="F854" s="84">
        <f t="shared" ref="F854:F917" si="30">IFERROR(E854/B854*100,0)</f>
        <v>3516.1744022503512</v>
      </c>
      <c r="G854" s="117">
        <f t="shared" ref="G854:G917" si="31">IFERROR(E854/D854*100,0)</f>
        <v>100</v>
      </c>
    </row>
    <row r="855" spans="1:7" ht="12.75" x14ac:dyDescent="0.15">
      <c r="A855" s="118" t="s">
        <v>669</v>
      </c>
      <c r="B855" s="20">
        <v>49.77</v>
      </c>
      <c r="C855" s="20">
        <v>0</v>
      </c>
      <c r="D855" s="20">
        <v>0</v>
      </c>
      <c r="E855" s="20">
        <v>1750</v>
      </c>
      <c r="F855" s="83">
        <f t="shared" si="30"/>
        <v>3516.1744022503512</v>
      </c>
      <c r="G855" s="119">
        <f t="shared" si="31"/>
        <v>0</v>
      </c>
    </row>
    <row r="856" spans="1:7" ht="12.75" x14ac:dyDescent="0.15">
      <c r="A856" s="122" t="s">
        <v>497</v>
      </c>
      <c r="B856" s="16">
        <v>1672568.65</v>
      </c>
      <c r="C856" s="16">
        <v>1756372</v>
      </c>
      <c r="D856" s="16">
        <v>2300142.17</v>
      </c>
      <c r="E856" s="16">
        <v>2082949.75</v>
      </c>
      <c r="F856" s="86">
        <f t="shared" si="30"/>
        <v>124.53597943498463</v>
      </c>
      <c r="G856" s="123">
        <f t="shared" si="31"/>
        <v>90.557434978030088</v>
      </c>
    </row>
    <row r="857" spans="1:7" ht="12.75" x14ac:dyDescent="0.15">
      <c r="A857" s="114" t="s">
        <v>44</v>
      </c>
      <c r="B857" s="17">
        <v>14704.3</v>
      </c>
      <c r="C857" s="17">
        <v>19000</v>
      </c>
      <c r="D857" s="17">
        <v>30188.77</v>
      </c>
      <c r="E857" s="17">
        <v>20278.04</v>
      </c>
      <c r="F857" s="85">
        <f t="shared" si="30"/>
        <v>137.90551063294413</v>
      </c>
      <c r="G857" s="115">
        <f t="shared" si="31"/>
        <v>67.170805567765768</v>
      </c>
    </row>
    <row r="858" spans="1:7" ht="12.75" x14ac:dyDescent="0.15">
      <c r="A858" s="116" t="s">
        <v>729</v>
      </c>
      <c r="B858" s="19">
        <v>14704.3</v>
      </c>
      <c r="C858" s="19">
        <v>19000</v>
      </c>
      <c r="D858" s="19">
        <v>20000</v>
      </c>
      <c r="E858" s="19">
        <v>20278.04</v>
      </c>
      <c r="F858" s="84">
        <f t="shared" si="30"/>
        <v>137.90551063294413</v>
      </c>
      <c r="G858" s="117">
        <f t="shared" si="31"/>
        <v>101.39020000000001</v>
      </c>
    </row>
    <row r="859" spans="1:7" ht="12.75" x14ac:dyDescent="0.15">
      <c r="A859" s="116" t="s">
        <v>674</v>
      </c>
      <c r="B859" s="19">
        <v>14704.3</v>
      </c>
      <c r="C859" s="19">
        <v>19000</v>
      </c>
      <c r="D859" s="19">
        <v>20000</v>
      </c>
      <c r="E859" s="19">
        <v>20278.04</v>
      </c>
      <c r="F859" s="84">
        <f t="shared" si="30"/>
        <v>137.90551063294413</v>
      </c>
      <c r="G859" s="117">
        <f t="shared" si="31"/>
        <v>101.39020000000001</v>
      </c>
    </row>
    <row r="860" spans="1:7" ht="12.75" x14ac:dyDescent="0.15">
      <c r="A860" s="118" t="s">
        <v>672</v>
      </c>
      <c r="B860" s="20">
        <v>0</v>
      </c>
      <c r="C860" s="20">
        <v>0</v>
      </c>
      <c r="D860" s="20">
        <v>0</v>
      </c>
      <c r="E860" s="20">
        <v>544</v>
      </c>
      <c r="F860" s="83">
        <f t="shared" si="30"/>
        <v>0</v>
      </c>
      <c r="G860" s="119">
        <f t="shared" si="31"/>
        <v>0</v>
      </c>
    </row>
    <row r="861" spans="1:7" ht="12.75" x14ac:dyDescent="0.15">
      <c r="A861" s="118" t="s">
        <v>671</v>
      </c>
      <c r="B861" s="20">
        <v>14704.3</v>
      </c>
      <c r="C861" s="20">
        <v>0</v>
      </c>
      <c r="D861" s="20">
        <v>0</v>
      </c>
      <c r="E861" s="20">
        <v>19734.04</v>
      </c>
      <c r="F861" s="83">
        <f t="shared" si="30"/>
        <v>134.20591255619107</v>
      </c>
      <c r="G861" s="119">
        <f t="shared" si="31"/>
        <v>0</v>
      </c>
    </row>
    <row r="862" spans="1:7" ht="12.75" x14ac:dyDescent="0.15">
      <c r="A862" s="116" t="s">
        <v>732</v>
      </c>
      <c r="B862" s="19">
        <v>0</v>
      </c>
      <c r="C862" s="19">
        <v>0</v>
      </c>
      <c r="D862" s="19">
        <v>10188.77</v>
      </c>
      <c r="E862" s="19">
        <v>0</v>
      </c>
      <c r="F862" s="84">
        <f t="shared" si="30"/>
        <v>0</v>
      </c>
      <c r="G862" s="117">
        <f t="shared" si="31"/>
        <v>0</v>
      </c>
    </row>
    <row r="863" spans="1:7" ht="12.75" x14ac:dyDescent="0.15">
      <c r="A863" s="116" t="s">
        <v>733</v>
      </c>
      <c r="B863" s="19">
        <v>0</v>
      </c>
      <c r="C863" s="19">
        <v>0</v>
      </c>
      <c r="D863" s="19">
        <v>10188.77</v>
      </c>
      <c r="E863" s="19">
        <v>0</v>
      </c>
      <c r="F863" s="84">
        <f t="shared" si="30"/>
        <v>0</v>
      </c>
      <c r="G863" s="117">
        <f t="shared" si="31"/>
        <v>0</v>
      </c>
    </row>
    <row r="864" spans="1:7" ht="12.75" x14ac:dyDescent="0.15">
      <c r="A864" s="114" t="s">
        <v>312</v>
      </c>
      <c r="B864" s="17">
        <v>0</v>
      </c>
      <c r="C864" s="17">
        <v>0</v>
      </c>
      <c r="D864" s="17">
        <v>60000</v>
      </c>
      <c r="E864" s="17">
        <v>60000</v>
      </c>
      <c r="F864" s="85">
        <f t="shared" si="30"/>
        <v>0</v>
      </c>
      <c r="G864" s="115">
        <f t="shared" si="31"/>
        <v>100</v>
      </c>
    </row>
    <row r="865" spans="1:7" ht="12.75" x14ac:dyDescent="0.15">
      <c r="A865" s="116" t="s">
        <v>558</v>
      </c>
      <c r="B865" s="19">
        <v>0</v>
      </c>
      <c r="C865" s="19">
        <v>0</v>
      </c>
      <c r="D865" s="19">
        <v>60000</v>
      </c>
      <c r="E865" s="19">
        <v>60000</v>
      </c>
      <c r="F865" s="84">
        <f t="shared" si="30"/>
        <v>0</v>
      </c>
      <c r="G865" s="117">
        <f t="shared" si="31"/>
        <v>100</v>
      </c>
    </row>
    <row r="866" spans="1:7" ht="12.75" x14ac:dyDescent="0.15">
      <c r="A866" s="116" t="s">
        <v>547</v>
      </c>
      <c r="B866" s="19">
        <v>0</v>
      </c>
      <c r="C866" s="19">
        <v>0</v>
      </c>
      <c r="D866" s="19">
        <v>60000</v>
      </c>
      <c r="E866" s="19">
        <v>60000</v>
      </c>
      <c r="F866" s="84">
        <f t="shared" si="30"/>
        <v>0</v>
      </c>
      <c r="G866" s="117">
        <f t="shared" si="31"/>
        <v>100</v>
      </c>
    </row>
    <row r="867" spans="1:7" ht="12.75" x14ac:dyDescent="0.15">
      <c r="A867" s="118" t="s">
        <v>545</v>
      </c>
      <c r="B867" s="20">
        <v>0</v>
      </c>
      <c r="C867" s="20">
        <v>0</v>
      </c>
      <c r="D867" s="20">
        <v>0</v>
      </c>
      <c r="E867" s="20">
        <v>60000</v>
      </c>
      <c r="F867" s="83">
        <f t="shared" si="30"/>
        <v>0</v>
      </c>
      <c r="G867" s="119">
        <f t="shared" si="31"/>
        <v>0</v>
      </c>
    </row>
    <row r="868" spans="1:7" ht="12.75" x14ac:dyDescent="0.15">
      <c r="A868" s="114" t="s">
        <v>257</v>
      </c>
      <c r="B868" s="17">
        <v>129000.25</v>
      </c>
      <c r="C868" s="17">
        <v>126000</v>
      </c>
      <c r="D868" s="17">
        <v>268804.59999999998</v>
      </c>
      <c r="E868" s="17">
        <v>164380.91</v>
      </c>
      <c r="F868" s="85">
        <f t="shared" si="30"/>
        <v>127.42681506431191</v>
      </c>
      <c r="G868" s="115">
        <f t="shared" si="31"/>
        <v>61.152565841507176</v>
      </c>
    </row>
    <row r="869" spans="1:7" ht="12.75" x14ac:dyDescent="0.15">
      <c r="A869" s="116" t="s">
        <v>729</v>
      </c>
      <c r="B869" s="19">
        <v>129000.25</v>
      </c>
      <c r="C869" s="19">
        <v>126000</v>
      </c>
      <c r="D869" s="19">
        <v>164000</v>
      </c>
      <c r="E869" s="19">
        <v>164380.91</v>
      </c>
      <c r="F869" s="84">
        <f t="shared" si="30"/>
        <v>127.42681506431191</v>
      </c>
      <c r="G869" s="117">
        <f t="shared" si="31"/>
        <v>100.23226219512196</v>
      </c>
    </row>
    <row r="870" spans="1:7" ht="12.75" x14ac:dyDescent="0.15">
      <c r="A870" s="116" t="s">
        <v>681</v>
      </c>
      <c r="B870" s="19">
        <v>129000.25</v>
      </c>
      <c r="C870" s="19">
        <v>126000</v>
      </c>
      <c r="D870" s="19">
        <v>164000</v>
      </c>
      <c r="E870" s="19">
        <v>164380.91</v>
      </c>
      <c r="F870" s="84">
        <f t="shared" si="30"/>
        <v>127.42681506431191</v>
      </c>
      <c r="G870" s="117">
        <f t="shared" si="31"/>
        <v>100.23226219512196</v>
      </c>
    </row>
    <row r="871" spans="1:7" ht="12.75" x14ac:dyDescent="0.15">
      <c r="A871" s="118" t="s">
        <v>675</v>
      </c>
      <c r="B871" s="20">
        <v>129000.25</v>
      </c>
      <c r="C871" s="20">
        <v>0</v>
      </c>
      <c r="D871" s="20">
        <v>0</v>
      </c>
      <c r="E871" s="20">
        <v>164380.91</v>
      </c>
      <c r="F871" s="83">
        <f t="shared" si="30"/>
        <v>127.42681506431191</v>
      </c>
      <c r="G871" s="119">
        <f t="shared" si="31"/>
        <v>0</v>
      </c>
    </row>
    <row r="872" spans="1:7" ht="12.75" x14ac:dyDescent="0.15">
      <c r="A872" s="116" t="s">
        <v>732</v>
      </c>
      <c r="B872" s="19">
        <v>0</v>
      </c>
      <c r="C872" s="19">
        <v>0</v>
      </c>
      <c r="D872" s="19">
        <v>104804.6</v>
      </c>
      <c r="E872" s="19">
        <v>0</v>
      </c>
      <c r="F872" s="84">
        <f t="shared" si="30"/>
        <v>0</v>
      </c>
      <c r="G872" s="117">
        <f t="shared" si="31"/>
        <v>0</v>
      </c>
    </row>
    <row r="873" spans="1:7" ht="12.75" x14ac:dyDescent="0.15">
      <c r="A873" s="116" t="s">
        <v>733</v>
      </c>
      <c r="B873" s="19">
        <v>0</v>
      </c>
      <c r="C873" s="19">
        <v>0</v>
      </c>
      <c r="D873" s="19">
        <v>104804.6</v>
      </c>
      <c r="E873" s="19">
        <v>0</v>
      </c>
      <c r="F873" s="84">
        <f t="shared" si="30"/>
        <v>0</v>
      </c>
      <c r="G873" s="117">
        <f t="shared" si="31"/>
        <v>0</v>
      </c>
    </row>
    <row r="874" spans="1:7" ht="12.75" x14ac:dyDescent="0.15">
      <c r="A874" s="114" t="s">
        <v>128</v>
      </c>
      <c r="B874" s="17">
        <v>47533.41</v>
      </c>
      <c r="C874" s="17">
        <v>72600</v>
      </c>
      <c r="D874" s="17">
        <v>79254.75</v>
      </c>
      <c r="E874" s="17">
        <v>67290.070000000007</v>
      </c>
      <c r="F874" s="85">
        <f t="shared" si="30"/>
        <v>141.56373380323438</v>
      </c>
      <c r="G874" s="115">
        <f t="shared" si="31"/>
        <v>84.903516823912767</v>
      </c>
    </row>
    <row r="875" spans="1:7" ht="12.75" x14ac:dyDescent="0.15">
      <c r="A875" s="116" t="s">
        <v>729</v>
      </c>
      <c r="B875" s="19">
        <v>47533.41</v>
      </c>
      <c r="C875" s="19">
        <v>72600</v>
      </c>
      <c r="D875" s="19">
        <v>68590.740000000005</v>
      </c>
      <c r="E875" s="19">
        <v>67290.070000000007</v>
      </c>
      <c r="F875" s="84">
        <f t="shared" si="30"/>
        <v>141.56373380323438</v>
      </c>
      <c r="G875" s="117">
        <f t="shared" si="31"/>
        <v>98.103723622168232</v>
      </c>
    </row>
    <row r="876" spans="1:7" ht="12.75" x14ac:dyDescent="0.15">
      <c r="A876" s="116" t="s">
        <v>714</v>
      </c>
      <c r="B876" s="19">
        <v>47533.41</v>
      </c>
      <c r="C876" s="19">
        <v>72600</v>
      </c>
      <c r="D876" s="19">
        <v>68590.740000000005</v>
      </c>
      <c r="E876" s="19">
        <v>67290.070000000007</v>
      </c>
      <c r="F876" s="84">
        <f t="shared" si="30"/>
        <v>141.56373380323438</v>
      </c>
      <c r="G876" s="117">
        <f t="shared" si="31"/>
        <v>98.103723622168232</v>
      </c>
    </row>
    <row r="877" spans="1:7" ht="12.75" x14ac:dyDescent="0.15">
      <c r="A877" s="118" t="s">
        <v>701</v>
      </c>
      <c r="B877" s="20">
        <v>36618.61</v>
      </c>
      <c r="C877" s="20">
        <v>0</v>
      </c>
      <c r="D877" s="20">
        <v>0</v>
      </c>
      <c r="E877" s="20">
        <v>26883.69</v>
      </c>
      <c r="F877" s="83">
        <f t="shared" si="30"/>
        <v>73.415375406111806</v>
      </c>
      <c r="G877" s="119">
        <f t="shared" si="31"/>
        <v>0</v>
      </c>
    </row>
    <row r="878" spans="1:7" ht="12.75" x14ac:dyDescent="0.15">
      <c r="A878" s="118" t="s">
        <v>700</v>
      </c>
      <c r="B878" s="20">
        <v>10914.8</v>
      </c>
      <c r="C878" s="20">
        <v>0</v>
      </c>
      <c r="D878" s="20">
        <v>0</v>
      </c>
      <c r="E878" s="20">
        <v>40406.379999999997</v>
      </c>
      <c r="F878" s="83">
        <f t="shared" si="30"/>
        <v>370.19807967163854</v>
      </c>
      <c r="G878" s="119">
        <f t="shared" si="31"/>
        <v>0</v>
      </c>
    </row>
    <row r="879" spans="1:7" ht="12.75" x14ac:dyDescent="0.15">
      <c r="A879" s="116" t="s">
        <v>732</v>
      </c>
      <c r="B879" s="19">
        <v>0</v>
      </c>
      <c r="C879" s="19">
        <v>0</v>
      </c>
      <c r="D879" s="19">
        <v>10664.01</v>
      </c>
      <c r="E879" s="19">
        <v>0</v>
      </c>
      <c r="F879" s="84">
        <f t="shared" si="30"/>
        <v>0</v>
      </c>
      <c r="G879" s="117">
        <f t="shared" si="31"/>
        <v>0</v>
      </c>
    </row>
    <row r="880" spans="1:7" ht="12.75" x14ac:dyDescent="0.15">
      <c r="A880" s="116" t="s">
        <v>733</v>
      </c>
      <c r="B880" s="19">
        <v>0</v>
      </c>
      <c r="C880" s="19">
        <v>0</v>
      </c>
      <c r="D880" s="19">
        <v>10664.01</v>
      </c>
      <c r="E880" s="19">
        <v>0</v>
      </c>
      <c r="F880" s="84">
        <f t="shared" si="30"/>
        <v>0</v>
      </c>
      <c r="G880" s="117">
        <f t="shared" si="31"/>
        <v>0</v>
      </c>
    </row>
    <row r="881" spans="1:7" ht="12.75" x14ac:dyDescent="0.15">
      <c r="A881" s="114" t="s">
        <v>210</v>
      </c>
      <c r="B881" s="17">
        <v>0</v>
      </c>
      <c r="C881" s="17">
        <v>0</v>
      </c>
      <c r="D881" s="17">
        <v>23393.59</v>
      </c>
      <c r="E881" s="17">
        <v>0</v>
      </c>
      <c r="F881" s="85">
        <f t="shared" si="30"/>
        <v>0</v>
      </c>
      <c r="G881" s="115">
        <f t="shared" si="31"/>
        <v>0</v>
      </c>
    </row>
    <row r="882" spans="1:7" ht="12.75" x14ac:dyDescent="0.15">
      <c r="A882" s="116" t="s">
        <v>729</v>
      </c>
      <c r="B882" s="19">
        <v>0</v>
      </c>
      <c r="C882" s="19">
        <v>0</v>
      </c>
      <c r="D882" s="19">
        <v>9115.6</v>
      </c>
      <c r="E882" s="19">
        <v>0</v>
      </c>
      <c r="F882" s="84">
        <f t="shared" si="30"/>
        <v>0</v>
      </c>
      <c r="G882" s="117">
        <f t="shared" si="31"/>
        <v>0</v>
      </c>
    </row>
    <row r="883" spans="1:7" ht="12.75" x14ac:dyDescent="0.15">
      <c r="A883" s="116" t="s">
        <v>714</v>
      </c>
      <c r="B883" s="19">
        <v>0</v>
      </c>
      <c r="C883" s="19">
        <v>0</v>
      </c>
      <c r="D883" s="19">
        <v>9115.6</v>
      </c>
      <c r="E883" s="19">
        <v>0</v>
      </c>
      <c r="F883" s="84">
        <f t="shared" si="30"/>
        <v>0</v>
      </c>
      <c r="G883" s="117">
        <f t="shared" si="31"/>
        <v>0</v>
      </c>
    </row>
    <row r="884" spans="1:7" ht="12.75" x14ac:dyDescent="0.15">
      <c r="A884" s="116" t="s">
        <v>732</v>
      </c>
      <c r="B884" s="19">
        <v>0</v>
      </c>
      <c r="C884" s="19">
        <v>0</v>
      </c>
      <c r="D884" s="19">
        <v>14277.99</v>
      </c>
      <c r="E884" s="19">
        <v>0</v>
      </c>
      <c r="F884" s="84">
        <f t="shared" si="30"/>
        <v>0</v>
      </c>
      <c r="G884" s="117">
        <f t="shared" si="31"/>
        <v>0</v>
      </c>
    </row>
    <row r="885" spans="1:7" ht="12.75" x14ac:dyDescent="0.15">
      <c r="A885" s="116" t="s">
        <v>733</v>
      </c>
      <c r="B885" s="19">
        <v>0</v>
      </c>
      <c r="C885" s="19">
        <v>0</v>
      </c>
      <c r="D885" s="19">
        <v>14277.99</v>
      </c>
      <c r="E885" s="19">
        <v>0</v>
      </c>
      <c r="F885" s="84">
        <f t="shared" si="30"/>
        <v>0</v>
      </c>
      <c r="G885" s="117">
        <f t="shared" si="31"/>
        <v>0</v>
      </c>
    </row>
    <row r="886" spans="1:7" ht="12.75" x14ac:dyDescent="0.15">
      <c r="A886" s="114" t="s">
        <v>272</v>
      </c>
      <c r="B886" s="17">
        <v>1481315.09</v>
      </c>
      <c r="C886" s="17">
        <v>1537000</v>
      </c>
      <c r="D886" s="17">
        <v>1829500</v>
      </c>
      <c r="E886" s="17">
        <v>1771000.73</v>
      </c>
      <c r="F886" s="85">
        <f t="shared" si="30"/>
        <v>119.55597711490267</v>
      </c>
      <c r="G886" s="115">
        <f t="shared" si="31"/>
        <v>96.802444930308823</v>
      </c>
    </row>
    <row r="887" spans="1:7" ht="12.75" x14ac:dyDescent="0.15">
      <c r="A887" s="116" t="s">
        <v>729</v>
      </c>
      <c r="B887" s="19">
        <v>1481315.09</v>
      </c>
      <c r="C887" s="19">
        <v>1537000</v>
      </c>
      <c r="D887" s="19">
        <v>1834976.34</v>
      </c>
      <c r="E887" s="19">
        <v>1771000.73</v>
      </c>
      <c r="F887" s="84">
        <f t="shared" si="30"/>
        <v>119.55597711490267</v>
      </c>
      <c r="G887" s="117">
        <f t="shared" si="31"/>
        <v>96.513545782285121</v>
      </c>
    </row>
    <row r="888" spans="1:7" ht="12.75" x14ac:dyDescent="0.15">
      <c r="A888" s="116" t="s">
        <v>714</v>
      </c>
      <c r="B888" s="19">
        <v>1481315.09</v>
      </c>
      <c r="C888" s="19">
        <v>1537000</v>
      </c>
      <c r="D888" s="19">
        <v>1834976.34</v>
      </c>
      <c r="E888" s="19">
        <v>1771000.73</v>
      </c>
      <c r="F888" s="84">
        <f t="shared" si="30"/>
        <v>119.55597711490267</v>
      </c>
      <c r="G888" s="117">
        <f t="shared" si="31"/>
        <v>96.513545782285121</v>
      </c>
    </row>
    <row r="889" spans="1:7" ht="12.75" x14ac:dyDescent="0.15">
      <c r="A889" s="118" t="s">
        <v>701</v>
      </c>
      <c r="B889" s="20">
        <v>1481315.09</v>
      </c>
      <c r="C889" s="20">
        <v>0</v>
      </c>
      <c r="D889" s="20">
        <v>0</v>
      </c>
      <c r="E889" s="20">
        <v>1771000.73</v>
      </c>
      <c r="F889" s="83">
        <f t="shared" si="30"/>
        <v>119.55597711490267</v>
      </c>
      <c r="G889" s="119">
        <f t="shared" si="31"/>
        <v>0</v>
      </c>
    </row>
    <row r="890" spans="1:7" ht="12.75" x14ac:dyDescent="0.15">
      <c r="A890" s="116" t="s">
        <v>732</v>
      </c>
      <c r="B890" s="19">
        <v>0</v>
      </c>
      <c r="C890" s="19">
        <v>0</v>
      </c>
      <c r="D890" s="19">
        <v>-5476.34</v>
      </c>
      <c r="E890" s="19">
        <v>0</v>
      </c>
      <c r="F890" s="84">
        <f t="shared" si="30"/>
        <v>0</v>
      </c>
      <c r="G890" s="117">
        <f t="shared" si="31"/>
        <v>0</v>
      </c>
    </row>
    <row r="891" spans="1:7" ht="12.75" x14ac:dyDescent="0.15">
      <c r="A891" s="116" t="s">
        <v>733</v>
      </c>
      <c r="B891" s="19">
        <v>0</v>
      </c>
      <c r="C891" s="19">
        <v>0</v>
      </c>
      <c r="D891" s="19">
        <v>-5476.34</v>
      </c>
      <c r="E891" s="19">
        <v>0</v>
      </c>
      <c r="F891" s="84">
        <f t="shared" si="30"/>
        <v>0</v>
      </c>
      <c r="G891" s="117">
        <f t="shared" si="31"/>
        <v>0</v>
      </c>
    </row>
    <row r="892" spans="1:7" ht="12.75" x14ac:dyDescent="0.15">
      <c r="A892" s="114" t="s">
        <v>127</v>
      </c>
      <c r="B892" s="17">
        <v>0</v>
      </c>
      <c r="C892" s="17">
        <v>1532</v>
      </c>
      <c r="D892" s="17">
        <v>4800.4399999999996</v>
      </c>
      <c r="E892" s="17">
        <v>0</v>
      </c>
      <c r="F892" s="85">
        <f t="shared" si="30"/>
        <v>0</v>
      </c>
      <c r="G892" s="115">
        <f t="shared" si="31"/>
        <v>0</v>
      </c>
    </row>
    <row r="893" spans="1:7" ht="12.75" x14ac:dyDescent="0.15">
      <c r="A893" s="116" t="s">
        <v>729</v>
      </c>
      <c r="B893" s="19">
        <v>0</v>
      </c>
      <c r="C893" s="19">
        <v>1532</v>
      </c>
      <c r="D893" s="19">
        <v>1532</v>
      </c>
      <c r="E893" s="19">
        <v>0</v>
      </c>
      <c r="F893" s="84">
        <f t="shared" si="30"/>
        <v>0</v>
      </c>
      <c r="G893" s="117">
        <f t="shared" si="31"/>
        <v>0</v>
      </c>
    </row>
    <row r="894" spans="1:7" ht="12.75" x14ac:dyDescent="0.15">
      <c r="A894" s="116" t="s">
        <v>674</v>
      </c>
      <c r="B894" s="19">
        <v>0</v>
      </c>
      <c r="C894" s="19">
        <v>1532</v>
      </c>
      <c r="D894" s="19">
        <v>1532</v>
      </c>
      <c r="E894" s="19">
        <v>0</v>
      </c>
      <c r="F894" s="84">
        <f t="shared" si="30"/>
        <v>0</v>
      </c>
      <c r="G894" s="117">
        <f t="shared" si="31"/>
        <v>0</v>
      </c>
    </row>
    <row r="895" spans="1:7" ht="12.75" x14ac:dyDescent="0.15">
      <c r="A895" s="116" t="s">
        <v>732</v>
      </c>
      <c r="B895" s="19">
        <v>0</v>
      </c>
      <c r="C895" s="19">
        <v>0</v>
      </c>
      <c r="D895" s="19">
        <v>3268.44</v>
      </c>
      <c r="E895" s="19">
        <v>0</v>
      </c>
      <c r="F895" s="84">
        <f t="shared" si="30"/>
        <v>0</v>
      </c>
      <c r="G895" s="117">
        <f t="shared" si="31"/>
        <v>0</v>
      </c>
    </row>
    <row r="896" spans="1:7" ht="12.75" x14ac:dyDescent="0.15">
      <c r="A896" s="116" t="s">
        <v>733</v>
      </c>
      <c r="B896" s="19">
        <v>0</v>
      </c>
      <c r="C896" s="19">
        <v>0</v>
      </c>
      <c r="D896" s="19">
        <v>3268.44</v>
      </c>
      <c r="E896" s="19">
        <v>0</v>
      </c>
      <c r="F896" s="84">
        <f t="shared" si="30"/>
        <v>0</v>
      </c>
      <c r="G896" s="117">
        <f t="shared" si="31"/>
        <v>0</v>
      </c>
    </row>
    <row r="897" spans="1:7" ht="12.75" x14ac:dyDescent="0.15">
      <c r="A897" s="114" t="s">
        <v>281</v>
      </c>
      <c r="B897" s="17">
        <v>15.6</v>
      </c>
      <c r="C897" s="17">
        <v>240</v>
      </c>
      <c r="D897" s="17">
        <v>4200.0200000000004</v>
      </c>
      <c r="E897" s="17">
        <v>0</v>
      </c>
      <c r="F897" s="85">
        <f t="shared" si="30"/>
        <v>0</v>
      </c>
      <c r="G897" s="115">
        <f t="shared" si="31"/>
        <v>0</v>
      </c>
    </row>
    <row r="898" spans="1:7" ht="12.75" x14ac:dyDescent="0.15">
      <c r="A898" s="116" t="s">
        <v>661</v>
      </c>
      <c r="B898" s="19">
        <v>15.6</v>
      </c>
      <c r="C898" s="19">
        <v>240</v>
      </c>
      <c r="D898" s="19">
        <v>240</v>
      </c>
      <c r="E898" s="19">
        <v>0</v>
      </c>
      <c r="F898" s="84">
        <f t="shared" si="30"/>
        <v>0</v>
      </c>
      <c r="G898" s="117">
        <f t="shared" si="31"/>
        <v>0</v>
      </c>
    </row>
    <row r="899" spans="1:7" ht="12.75" x14ac:dyDescent="0.15">
      <c r="A899" s="116" t="s">
        <v>657</v>
      </c>
      <c r="B899" s="19">
        <v>15.6</v>
      </c>
      <c r="C899" s="19">
        <v>240</v>
      </c>
      <c r="D899" s="19">
        <v>240</v>
      </c>
      <c r="E899" s="19">
        <v>0</v>
      </c>
      <c r="F899" s="84">
        <f t="shared" si="30"/>
        <v>0</v>
      </c>
      <c r="G899" s="117">
        <f t="shared" si="31"/>
        <v>0</v>
      </c>
    </row>
    <row r="900" spans="1:7" ht="12.75" x14ac:dyDescent="0.15">
      <c r="A900" s="118" t="s">
        <v>655</v>
      </c>
      <c r="B900" s="20">
        <v>15.6</v>
      </c>
      <c r="C900" s="20">
        <v>0</v>
      </c>
      <c r="D900" s="20">
        <v>0</v>
      </c>
      <c r="E900" s="20">
        <v>0</v>
      </c>
      <c r="F900" s="83">
        <f t="shared" si="30"/>
        <v>0</v>
      </c>
      <c r="G900" s="119">
        <f t="shared" si="31"/>
        <v>0</v>
      </c>
    </row>
    <row r="901" spans="1:7" ht="12.75" x14ac:dyDescent="0.15">
      <c r="A901" s="116" t="s">
        <v>732</v>
      </c>
      <c r="B901" s="19">
        <v>0</v>
      </c>
      <c r="C901" s="19">
        <v>0</v>
      </c>
      <c r="D901" s="19">
        <v>3960.02</v>
      </c>
      <c r="E901" s="19">
        <v>0</v>
      </c>
      <c r="F901" s="84">
        <f t="shared" si="30"/>
        <v>0</v>
      </c>
      <c r="G901" s="117">
        <f t="shared" si="31"/>
        <v>0</v>
      </c>
    </row>
    <row r="902" spans="1:7" ht="12.75" x14ac:dyDescent="0.15">
      <c r="A902" s="116" t="s">
        <v>733</v>
      </c>
      <c r="B902" s="19">
        <v>0</v>
      </c>
      <c r="C902" s="19">
        <v>0</v>
      </c>
      <c r="D902" s="19">
        <v>3960.02</v>
      </c>
      <c r="E902" s="19">
        <v>0</v>
      </c>
      <c r="F902" s="84">
        <f t="shared" si="30"/>
        <v>0</v>
      </c>
      <c r="G902" s="117">
        <f t="shared" si="31"/>
        <v>0</v>
      </c>
    </row>
    <row r="903" spans="1:7" ht="12.75" x14ac:dyDescent="0.15">
      <c r="A903" s="122" t="s">
        <v>498</v>
      </c>
      <c r="B903" s="16">
        <v>954626.04</v>
      </c>
      <c r="C903" s="16">
        <v>953500</v>
      </c>
      <c r="D903" s="16">
        <v>1080435</v>
      </c>
      <c r="E903" s="16">
        <v>1148416.07</v>
      </c>
      <c r="F903" s="86">
        <f t="shared" si="30"/>
        <v>120.3000988743194</v>
      </c>
      <c r="G903" s="123">
        <f t="shared" si="31"/>
        <v>106.2920092370203</v>
      </c>
    </row>
    <row r="904" spans="1:7" ht="12.75" x14ac:dyDescent="0.15">
      <c r="A904" s="114" t="s">
        <v>44</v>
      </c>
      <c r="B904" s="17">
        <v>17484.64</v>
      </c>
      <c r="C904" s="17">
        <v>18000</v>
      </c>
      <c r="D904" s="17">
        <v>21890</v>
      </c>
      <c r="E904" s="17">
        <v>15840.58</v>
      </c>
      <c r="F904" s="85">
        <f t="shared" si="30"/>
        <v>90.597118385051118</v>
      </c>
      <c r="G904" s="115">
        <f t="shared" si="31"/>
        <v>72.364458656920974</v>
      </c>
    </row>
    <row r="905" spans="1:7" ht="12.75" x14ac:dyDescent="0.15">
      <c r="A905" s="116" t="s">
        <v>729</v>
      </c>
      <c r="B905" s="19">
        <v>17484.64</v>
      </c>
      <c r="C905" s="19">
        <v>18000</v>
      </c>
      <c r="D905" s="19">
        <v>18184.419999999998</v>
      </c>
      <c r="E905" s="19">
        <v>15840.58</v>
      </c>
      <c r="F905" s="84">
        <f t="shared" si="30"/>
        <v>90.597118385051118</v>
      </c>
      <c r="G905" s="117">
        <f t="shared" si="31"/>
        <v>87.110724455330441</v>
      </c>
    </row>
    <row r="906" spans="1:7" ht="12.75" x14ac:dyDescent="0.15">
      <c r="A906" s="116" t="s">
        <v>674</v>
      </c>
      <c r="B906" s="19">
        <v>17484.64</v>
      </c>
      <c r="C906" s="19">
        <v>18000</v>
      </c>
      <c r="D906" s="19">
        <v>18184.419999999998</v>
      </c>
      <c r="E906" s="19">
        <v>15840.58</v>
      </c>
      <c r="F906" s="84">
        <f t="shared" si="30"/>
        <v>90.597118385051118</v>
      </c>
      <c r="G906" s="117">
        <f t="shared" si="31"/>
        <v>87.110724455330441</v>
      </c>
    </row>
    <row r="907" spans="1:7" ht="12.75" x14ac:dyDescent="0.15">
      <c r="A907" s="118" t="s">
        <v>671</v>
      </c>
      <c r="B907" s="20">
        <v>17484.64</v>
      </c>
      <c r="C907" s="20">
        <v>0</v>
      </c>
      <c r="D907" s="20">
        <v>0</v>
      </c>
      <c r="E907" s="20">
        <v>15840.58</v>
      </c>
      <c r="F907" s="83">
        <f t="shared" si="30"/>
        <v>90.597118385051118</v>
      </c>
      <c r="G907" s="119">
        <f t="shared" si="31"/>
        <v>0</v>
      </c>
    </row>
    <row r="908" spans="1:7" ht="12.75" x14ac:dyDescent="0.15">
      <c r="A908" s="116" t="s">
        <v>732</v>
      </c>
      <c r="B908" s="19">
        <v>0</v>
      </c>
      <c r="C908" s="19">
        <v>0</v>
      </c>
      <c r="D908" s="19">
        <v>3705.58</v>
      </c>
      <c r="E908" s="19">
        <v>0</v>
      </c>
      <c r="F908" s="84">
        <f t="shared" si="30"/>
        <v>0</v>
      </c>
      <c r="G908" s="117">
        <f t="shared" si="31"/>
        <v>0</v>
      </c>
    </row>
    <row r="909" spans="1:7" ht="12.75" x14ac:dyDescent="0.15">
      <c r="A909" s="116" t="s">
        <v>733</v>
      </c>
      <c r="B909" s="19">
        <v>0</v>
      </c>
      <c r="C909" s="19">
        <v>0</v>
      </c>
      <c r="D909" s="19">
        <v>3705.58</v>
      </c>
      <c r="E909" s="19">
        <v>0</v>
      </c>
      <c r="F909" s="84">
        <f t="shared" si="30"/>
        <v>0</v>
      </c>
      <c r="G909" s="117">
        <f t="shared" si="31"/>
        <v>0</v>
      </c>
    </row>
    <row r="910" spans="1:7" ht="12.75" x14ac:dyDescent="0.15">
      <c r="A910" s="114" t="s">
        <v>285</v>
      </c>
      <c r="B910" s="17">
        <v>0.44</v>
      </c>
      <c r="C910" s="17">
        <v>50</v>
      </c>
      <c r="D910" s="17">
        <v>20</v>
      </c>
      <c r="E910" s="17">
        <v>12.79</v>
      </c>
      <c r="F910" s="85">
        <f t="shared" si="30"/>
        <v>2906.8181818181815</v>
      </c>
      <c r="G910" s="115">
        <f t="shared" si="31"/>
        <v>63.949999999999996</v>
      </c>
    </row>
    <row r="911" spans="1:7" ht="12.75" x14ac:dyDescent="0.15">
      <c r="A911" s="116" t="s">
        <v>729</v>
      </c>
      <c r="B911" s="19">
        <v>0.44</v>
      </c>
      <c r="C911" s="19">
        <v>50</v>
      </c>
      <c r="D911" s="19">
        <v>20</v>
      </c>
      <c r="E911" s="19">
        <v>12.79</v>
      </c>
      <c r="F911" s="84">
        <f t="shared" si="30"/>
        <v>2906.8181818181815</v>
      </c>
      <c r="G911" s="117">
        <f t="shared" si="31"/>
        <v>63.949999999999996</v>
      </c>
    </row>
    <row r="912" spans="1:7" ht="12.75" x14ac:dyDescent="0.15">
      <c r="A912" s="116" t="s">
        <v>693</v>
      </c>
      <c r="B912" s="19">
        <v>0.44</v>
      </c>
      <c r="C912" s="19">
        <v>50</v>
      </c>
      <c r="D912" s="19">
        <v>20</v>
      </c>
      <c r="E912" s="19">
        <v>12.79</v>
      </c>
      <c r="F912" s="84">
        <f t="shared" si="30"/>
        <v>2906.8181818181815</v>
      </c>
      <c r="G912" s="117">
        <f t="shared" si="31"/>
        <v>63.949999999999996</v>
      </c>
    </row>
    <row r="913" spans="1:7" ht="12.75" x14ac:dyDescent="0.15">
      <c r="A913" s="118" t="s">
        <v>691</v>
      </c>
      <c r="B913" s="20">
        <v>0.44</v>
      </c>
      <c r="C913" s="20">
        <v>0</v>
      </c>
      <c r="D913" s="20">
        <v>0</v>
      </c>
      <c r="E913" s="20">
        <v>12.79</v>
      </c>
      <c r="F913" s="83">
        <f t="shared" si="30"/>
        <v>2906.8181818181815</v>
      </c>
      <c r="G913" s="119">
        <f t="shared" si="31"/>
        <v>0</v>
      </c>
    </row>
    <row r="914" spans="1:7" ht="12.75" x14ac:dyDescent="0.15">
      <c r="A914" s="114" t="s">
        <v>257</v>
      </c>
      <c r="B914" s="17">
        <v>8030.91</v>
      </c>
      <c r="C914" s="17">
        <v>7800</v>
      </c>
      <c r="D914" s="17">
        <v>5540</v>
      </c>
      <c r="E914" s="17">
        <v>4690</v>
      </c>
      <c r="F914" s="85">
        <f t="shared" si="30"/>
        <v>58.399359474829126</v>
      </c>
      <c r="G914" s="115">
        <f t="shared" si="31"/>
        <v>84.657039711191345</v>
      </c>
    </row>
    <row r="915" spans="1:7" ht="12.75" x14ac:dyDescent="0.15">
      <c r="A915" s="116" t="s">
        <v>729</v>
      </c>
      <c r="B915" s="19">
        <v>8030.91</v>
      </c>
      <c r="C915" s="19">
        <v>7800</v>
      </c>
      <c r="D915" s="19">
        <v>5540</v>
      </c>
      <c r="E915" s="19">
        <v>4690</v>
      </c>
      <c r="F915" s="84">
        <f t="shared" si="30"/>
        <v>58.399359474829126</v>
      </c>
      <c r="G915" s="117">
        <f t="shared" si="31"/>
        <v>84.657039711191345</v>
      </c>
    </row>
    <row r="916" spans="1:7" ht="12.75" x14ac:dyDescent="0.15">
      <c r="A916" s="116" t="s">
        <v>681</v>
      </c>
      <c r="B916" s="19">
        <v>8030.91</v>
      </c>
      <c r="C916" s="19">
        <v>7800</v>
      </c>
      <c r="D916" s="19">
        <v>5540</v>
      </c>
      <c r="E916" s="19">
        <v>4690</v>
      </c>
      <c r="F916" s="84">
        <f t="shared" si="30"/>
        <v>58.399359474829126</v>
      </c>
      <c r="G916" s="117">
        <f t="shared" si="31"/>
        <v>84.657039711191345</v>
      </c>
    </row>
    <row r="917" spans="1:7" ht="12.75" x14ac:dyDescent="0.15">
      <c r="A917" s="118" t="s">
        <v>675</v>
      </c>
      <c r="B917" s="20">
        <v>8030.91</v>
      </c>
      <c r="C917" s="20">
        <v>0</v>
      </c>
      <c r="D917" s="20">
        <v>0</v>
      </c>
      <c r="E917" s="20">
        <v>4690</v>
      </c>
      <c r="F917" s="83">
        <f t="shared" si="30"/>
        <v>58.399359474829126</v>
      </c>
      <c r="G917" s="119">
        <f t="shared" si="31"/>
        <v>0</v>
      </c>
    </row>
    <row r="918" spans="1:7" ht="12.75" x14ac:dyDescent="0.15">
      <c r="A918" s="114" t="s">
        <v>128</v>
      </c>
      <c r="B918" s="17">
        <v>5409.91</v>
      </c>
      <c r="C918" s="17">
        <v>9950</v>
      </c>
      <c r="D918" s="17">
        <v>5618.57</v>
      </c>
      <c r="E918" s="17">
        <v>14163.66</v>
      </c>
      <c r="F918" s="85">
        <f t="shared" ref="F918:F981" si="32">IFERROR(E918/B918*100,0)</f>
        <v>261.80953102731837</v>
      </c>
      <c r="G918" s="115">
        <f t="shared" ref="G918:G981" si="33">IFERROR(E918/D918*100,0)</f>
        <v>252.08656295107116</v>
      </c>
    </row>
    <row r="919" spans="1:7" ht="12.75" x14ac:dyDescent="0.15">
      <c r="A919" s="116" t="s">
        <v>729</v>
      </c>
      <c r="B919" s="19">
        <v>5409.91</v>
      </c>
      <c r="C919" s="19">
        <v>9950</v>
      </c>
      <c r="D919" s="19">
        <v>5618.57</v>
      </c>
      <c r="E919" s="19">
        <v>14163.66</v>
      </c>
      <c r="F919" s="84">
        <f t="shared" si="32"/>
        <v>261.80953102731837</v>
      </c>
      <c r="G919" s="117">
        <f t="shared" si="33"/>
        <v>252.08656295107116</v>
      </c>
    </row>
    <row r="920" spans="1:7" ht="12.75" x14ac:dyDescent="0.15">
      <c r="A920" s="116" t="s">
        <v>714</v>
      </c>
      <c r="B920" s="19">
        <v>5409.91</v>
      </c>
      <c r="C920" s="19">
        <v>9950</v>
      </c>
      <c r="D920" s="19">
        <v>5618.57</v>
      </c>
      <c r="E920" s="19">
        <v>14163.66</v>
      </c>
      <c r="F920" s="84">
        <f t="shared" si="32"/>
        <v>261.80953102731837</v>
      </c>
      <c r="G920" s="117">
        <f t="shared" si="33"/>
        <v>252.08656295107116</v>
      </c>
    </row>
    <row r="921" spans="1:7" ht="12.75" x14ac:dyDescent="0.15">
      <c r="A921" s="118" t="s">
        <v>701</v>
      </c>
      <c r="B921" s="20">
        <v>4879.0200000000004</v>
      </c>
      <c r="C921" s="20">
        <v>0</v>
      </c>
      <c r="D921" s="20">
        <v>0</v>
      </c>
      <c r="E921" s="20">
        <v>13725.66</v>
      </c>
      <c r="F921" s="83">
        <f t="shared" si="32"/>
        <v>281.32001918418041</v>
      </c>
      <c r="G921" s="119">
        <f t="shared" si="33"/>
        <v>0</v>
      </c>
    </row>
    <row r="922" spans="1:7" ht="12.75" x14ac:dyDescent="0.15">
      <c r="A922" s="118" t="s">
        <v>700</v>
      </c>
      <c r="B922" s="20">
        <v>530.89</v>
      </c>
      <c r="C922" s="20">
        <v>0</v>
      </c>
      <c r="D922" s="20">
        <v>0</v>
      </c>
      <c r="E922" s="20">
        <v>438</v>
      </c>
      <c r="F922" s="83">
        <f t="shared" si="32"/>
        <v>82.502966716268915</v>
      </c>
      <c r="G922" s="119">
        <f t="shared" si="33"/>
        <v>0</v>
      </c>
    </row>
    <row r="923" spans="1:7" ht="12.75" x14ac:dyDescent="0.15">
      <c r="A923" s="114" t="s">
        <v>210</v>
      </c>
      <c r="B923" s="17">
        <v>0</v>
      </c>
      <c r="C923" s="17">
        <v>0</v>
      </c>
      <c r="D923" s="17">
        <v>300</v>
      </c>
      <c r="E923" s="17">
        <v>6305</v>
      </c>
      <c r="F923" s="85">
        <f t="shared" si="32"/>
        <v>0</v>
      </c>
      <c r="G923" s="115">
        <f t="shared" si="33"/>
        <v>2101.6666666666665</v>
      </c>
    </row>
    <row r="924" spans="1:7" ht="12.75" x14ac:dyDescent="0.15">
      <c r="A924" s="116" t="s">
        <v>729</v>
      </c>
      <c r="B924" s="19">
        <v>0</v>
      </c>
      <c r="C924" s="19">
        <v>0</v>
      </c>
      <c r="D924" s="19">
        <v>300</v>
      </c>
      <c r="E924" s="19">
        <v>6305</v>
      </c>
      <c r="F924" s="84">
        <f t="shared" si="32"/>
        <v>0</v>
      </c>
      <c r="G924" s="117">
        <f t="shared" si="33"/>
        <v>2101.6666666666665</v>
      </c>
    </row>
    <row r="925" spans="1:7" ht="12.75" x14ac:dyDescent="0.15">
      <c r="A925" s="116" t="s">
        <v>714</v>
      </c>
      <c r="B925" s="19">
        <v>0</v>
      </c>
      <c r="C925" s="19">
        <v>0</v>
      </c>
      <c r="D925" s="19">
        <v>300</v>
      </c>
      <c r="E925" s="19">
        <v>6305</v>
      </c>
      <c r="F925" s="84">
        <f t="shared" si="32"/>
        <v>0</v>
      </c>
      <c r="G925" s="117">
        <f t="shared" si="33"/>
        <v>2101.6666666666665</v>
      </c>
    </row>
    <row r="926" spans="1:7" ht="12.75" x14ac:dyDescent="0.15">
      <c r="A926" s="118" t="s">
        <v>712</v>
      </c>
      <c r="B926" s="20">
        <v>0</v>
      </c>
      <c r="C926" s="20">
        <v>0</v>
      </c>
      <c r="D926" s="20">
        <v>0</v>
      </c>
      <c r="E926" s="20">
        <v>6305</v>
      </c>
      <c r="F926" s="83">
        <f t="shared" si="32"/>
        <v>0</v>
      </c>
      <c r="G926" s="119">
        <f t="shared" si="33"/>
        <v>0</v>
      </c>
    </row>
    <row r="927" spans="1:7" ht="12.75" x14ac:dyDescent="0.15">
      <c r="A927" s="114" t="s">
        <v>272</v>
      </c>
      <c r="B927" s="17">
        <v>920817.01</v>
      </c>
      <c r="C927" s="17">
        <v>899500</v>
      </c>
      <c r="D927" s="17">
        <v>1028300</v>
      </c>
      <c r="E927" s="17">
        <v>1102220.6000000001</v>
      </c>
      <c r="F927" s="85">
        <f t="shared" si="32"/>
        <v>119.70028659657363</v>
      </c>
      <c r="G927" s="115">
        <f t="shared" si="33"/>
        <v>107.18862199747157</v>
      </c>
    </row>
    <row r="928" spans="1:7" ht="12.75" x14ac:dyDescent="0.15">
      <c r="A928" s="116" t="s">
        <v>729</v>
      </c>
      <c r="B928" s="19">
        <v>920817.01</v>
      </c>
      <c r="C928" s="19">
        <v>899500</v>
      </c>
      <c r="D928" s="19">
        <v>1028300</v>
      </c>
      <c r="E928" s="19">
        <v>1102220.6000000001</v>
      </c>
      <c r="F928" s="84">
        <f t="shared" si="32"/>
        <v>119.70028659657363</v>
      </c>
      <c r="G928" s="117">
        <f t="shared" si="33"/>
        <v>107.18862199747157</v>
      </c>
    </row>
    <row r="929" spans="1:7" ht="12.75" x14ac:dyDescent="0.15">
      <c r="A929" s="116" t="s">
        <v>714</v>
      </c>
      <c r="B929" s="19">
        <v>920817.01</v>
      </c>
      <c r="C929" s="19">
        <v>899500</v>
      </c>
      <c r="D929" s="19">
        <v>1028300</v>
      </c>
      <c r="E929" s="19">
        <v>1102220.6000000001</v>
      </c>
      <c r="F929" s="84">
        <f t="shared" si="32"/>
        <v>119.70028659657363</v>
      </c>
      <c r="G929" s="117">
        <f t="shared" si="33"/>
        <v>107.18862199747157</v>
      </c>
    </row>
    <row r="930" spans="1:7" ht="12.75" x14ac:dyDescent="0.15">
      <c r="A930" s="118" t="s">
        <v>701</v>
      </c>
      <c r="B930" s="20">
        <v>920817.01</v>
      </c>
      <c r="C930" s="20">
        <v>0</v>
      </c>
      <c r="D930" s="20">
        <v>0</v>
      </c>
      <c r="E930" s="20">
        <v>1102220.6000000001</v>
      </c>
      <c r="F930" s="83">
        <f t="shared" si="32"/>
        <v>119.70028659657363</v>
      </c>
      <c r="G930" s="119">
        <f t="shared" si="33"/>
        <v>0</v>
      </c>
    </row>
    <row r="931" spans="1:7" ht="12.75" x14ac:dyDescent="0.15">
      <c r="A931" s="114" t="s">
        <v>212</v>
      </c>
      <c r="B931" s="17">
        <v>1366.28</v>
      </c>
      <c r="C931" s="17">
        <v>12900</v>
      </c>
      <c r="D931" s="17">
        <v>14266.43</v>
      </c>
      <c r="E931" s="17">
        <v>4412.2</v>
      </c>
      <c r="F931" s="85">
        <f t="shared" si="32"/>
        <v>322.93526949088033</v>
      </c>
      <c r="G931" s="115">
        <f t="shared" si="33"/>
        <v>30.927148557838223</v>
      </c>
    </row>
    <row r="932" spans="1:7" ht="12.75" x14ac:dyDescent="0.15">
      <c r="A932" s="116" t="s">
        <v>729</v>
      </c>
      <c r="B932" s="19">
        <v>1366.28</v>
      </c>
      <c r="C932" s="19">
        <v>4900</v>
      </c>
      <c r="D932" s="19">
        <v>8938.51</v>
      </c>
      <c r="E932" s="19">
        <v>4412.2</v>
      </c>
      <c r="F932" s="84">
        <f t="shared" si="32"/>
        <v>322.93526949088033</v>
      </c>
      <c r="G932" s="117">
        <f t="shared" si="33"/>
        <v>49.361694510606355</v>
      </c>
    </row>
    <row r="933" spans="1:7" ht="12.75" x14ac:dyDescent="0.15">
      <c r="A933" s="116" t="s">
        <v>714</v>
      </c>
      <c r="B933" s="19">
        <v>1366.28</v>
      </c>
      <c r="C933" s="19">
        <v>4900</v>
      </c>
      <c r="D933" s="19">
        <v>8938.51</v>
      </c>
      <c r="E933" s="19">
        <v>4412.2</v>
      </c>
      <c r="F933" s="84">
        <f t="shared" si="32"/>
        <v>322.93526949088033</v>
      </c>
      <c r="G933" s="117">
        <f t="shared" si="33"/>
        <v>49.361694510606355</v>
      </c>
    </row>
    <row r="934" spans="1:7" ht="12.75" x14ac:dyDescent="0.15">
      <c r="A934" s="118" t="s">
        <v>698</v>
      </c>
      <c r="B934" s="20">
        <v>1366.28</v>
      </c>
      <c r="C934" s="20">
        <v>0</v>
      </c>
      <c r="D934" s="20">
        <v>0</v>
      </c>
      <c r="E934" s="20">
        <v>4412.2</v>
      </c>
      <c r="F934" s="83">
        <f t="shared" si="32"/>
        <v>322.93526949088033</v>
      </c>
      <c r="G934" s="119">
        <f t="shared" si="33"/>
        <v>0</v>
      </c>
    </row>
    <row r="935" spans="1:7" ht="12.75" x14ac:dyDescent="0.15">
      <c r="A935" s="116" t="s">
        <v>732</v>
      </c>
      <c r="B935" s="19">
        <v>0</v>
      </c>
      <c r="C935" s="19">
        <v>8000</v>
      </c>
      <c r="D935" s="19">
        <v>5327.92</v>
      </c>
      <c r="E935" s="19">
        <v>0</v>
      </c>
      <c r="F935" s="84">
        <f t="shared" si="32"/>
        <v>0</v>
      </c>
      <c r="G935" s="117">
        <f t="shared" si="33"/>
        <v>0</v>
      </c>
    </row>
    <row r="936" spans="1:7" ht="12.75" x14ac:dyDescent="0.15">
      <c r="A936" s="116" t="s">
        <v>733</v>
      </c>
      <c r="B936" s="19">
        <v>0</v>
      </c>
      <c r="C936" s="19">
        <v>8000</v>
      </c>
      <c r="D936" s="19">
        <v>5327.92</v>
      </c>
      <c r="E936" s="19">
        <v>0</v>
      </c>
      <c r="F936" s="84">
        <f t="shared" si="32"/>
        <v>0</v>
      </c>
      <c r="G936" s="117">
        <f t="shared" si="33"/>
        <v>0</v>
      </c>
    </row>
    <row r="937" spans="1:7" ht="12.75" x14ac:dyDescent="0.15">
      <c r="A937" s="114" t="s">
        <v>127</v>
      </c>
      <c r="B937" s="17">
        <v>0</v>
      </c>
      <c r="C937" s="17">
        <v>2100</v>
      </c>
      <c r="D937" s="17">
        <v>1000</v>
      </c>
      <c r="E937" s="17">
        <v>530.86</v>
      </c>
      <c r="F937" s="85">
        <f t="shared" si="32"/>
        <v>0</v>
      </c>
      <c r="G937" s="115">
        <f t="shared" si="33"/>
        <v>53.085999999999999</v>
      </c>
    </row>
    <row r="938" spans="1:7" ht="12.75" x14ac:dyDescent="0.15">
      <c r="A938" s="116" t="s">
        <v>729</v>
      </c>
      <c r="B938" s="19">
        <v>0</v>
      </c>
      <c r="C938" s="19">
        <v>2100</v>
      </c>
      <c r="D938" s="19">
        <v>1000</v>
      </c>
      <c r="E938" s="19">
        <v>530.86</v>
      </c>
      <c r="F938" s="84">
        <f t="shared" si="32"/>
        <v>0</v>
      </c>
      <c r="G938" s="117">
        <f t="shared" si="33"/>
        <v>53.085999999999999</v>
      </c>
    </row>
    <row r="939" spans="1:7" ht="12.75" x14ac:dyDescent="0.15">
      <c r="A939" s="116" t="s">
        <v>674</v>
      </c>
      <c r="B939" s="19">
        <v>0</v>
      </c>
      <c r="C939" s="19">
        <v>2100</v>
      </c>
      <c r="D939" s="19">
        <v>1000</v>
      </c>
      <c r="E939" s="19">
        <v>530.86</v>
      </c>
      <c r="F939" s="84">
        <f t="shared" si="32"/>
        <v>0</v>
      </c>
      <c r="G939" s="117">
        <f t="shared" si="33"/>
        <v>53.085999999999999</v>
      </c>
    </row>
    <row r="940" spans="1:7" ht="12.75" x14ac:dyDescent="0.15">
      <c r="A940" s="118" t="s">
        <v>669</v>
      </c>
      <c r="B940" s="20">
        <v>0</v>
      </c>
      <c r="C940" s="20">
        <v>0</v>
      </c>
      <c r="D940" s="20">
        <v>0</v>
      </c>
      <c r="E940" s="20">
        <v>132.69999999999999</v>
      </c>
      <c r="F940" s="83">
        <f t="shared" si="32"/>
        <v>0</v>
      </c>
      <c r="G940" s="119">
        <f t="shared" si="33"/>
        <v>0</v>
      </c>
    </row>
    <row r="941" spans="1:7" ht="12.75" x14ac:dyDescent="0.15">
      <c r="A941" s="118" t="s">
        <v>668</v>
      </c>
      <c r="B941" s="20">
        <v>0</v>
      </c>
      <c r="C941" s="20">
        <v>0</v>
      </c>
      <c r="D941" s="20">
        <v>0</v>
      </c>
      <c r="E941" s="20">
        <v>398.16</v>
      </c>
      <c r="F941" s="83">
        <f t="shared" si="32"/>
        <v>0</v>
      </c>
      <c r="G941" s="119">
        <f t="shared" si="33"/>
        <v>0</v>
      </c>
    </row>
    <row r="942" spans="1:7" ht="12.75" x14ac:dyDescent="0.15">
      <c r="A942" s="114" t="s">
        <v>281</v>
      </c>
      <c r="B942" s="17">
        <v>1516.85</v>
      </c>
      <c r="C942" s="17">
        <v>3200</v>
      </c>
      <c r="D942" s="17">
        <v>3500</v>
      </c>
      <c r="E942" s="17">
        <v>240.38</v>
      </c>
      <c r="F942" s="85">
        <f t="shared" si="32"/>
        <v>15.847315159705971</v>
      </c>
      <c r="G942" s="115">
        <f t="shared" si="33"/>
        <v>6.8680000000000003</v>
      </c>
    </row>
    <row r="943" spans="1:7" ht="12.75" x14ac:dyDescent="0.15">
      <c r="A943" s="116" t="s">
        <v>729</v>
      </c>
      <c r="B943" s="19">
        <v>0</v>
      </c>
      <c r="C943" s="19">
        <v>650</v>
      </c>
      <c r="D943" s="19">
        <v>0</v>
      </c>
      <c r="E943" s="19">
        <v>0</v>
      </c>
      <c r="F943" s="84">
        <f t="shared" si="32"/>
        <v>0</v>
      </c>
      <c r="G943" s="117">
        <f t="shared" si="33"/>
        <v>0</v>
      </c>
    </row>
    <row r="944" spans="1:7" ht="12.75" x14ac:dyDescent="0.15">
      <c r="A944" s="116" t="s">
        <v>681</v>
      </c>
      <c r="B944" s="19">
        <v>0</v>
      </c>
      <c r="C944" s="19">
        <v>650</v>
      </c>
      <c r="D944" s="19">
        <v>0</v>
      </c>
      <c r="E944" s="19">
        <v>0</v>
      </c>
      <c r="F944" s="84">
        <f t="shared" si="32"/>
        <v>0</v>
      </c>
      <c r="G944" s="117">
        <f t="shared" si="33"/>
        <v>0</v>
      </c>
    </row>
    <row r="945" spans="1:7" ht="12.75" x14ac:dyDescent="0.15">
      <c r="A945" s="116" t="s">
        <v>661</v>
      </c>
      <c r="B945" s="19">
        <v>1516.85</v>
      </c>
      <c r="C945" s="19">
        <v>550</v>
      </c>
      <c r="D945" s="19">
        <v>337.44</v>
      </c>
      <c r="E945" s="19">
        <v>240.38</v>
      </c>
      <c r="F945" s="84">
        <f t="shared" si="32"/>
        <v>15.847315159705971</v>
      </c>
      <c r="G945" s="117">
        <f t="shared" si="33"/>
        <v>71.236367946894262</v>
      </c>
    </row>
    <row r="946" spans="1:7" ht="12.75" x14ac:dyDescent="0.15">
      <c r="A946" s="116" t="s">
        <v>657</v>
      </c>
      <c r="B946" s="19">
        <v>1516.85</v>
      </c>
      <c r="C946" s="19">
        <v>550</v>
      </c>
      <c r="D946" s="19">
        <v>337.44</v>
      </c>
      <c r="E946" s="19">
        <v>240.38</v>
      </c>
      <c r="F946" s="84">
        <f t="shared" si="32"/>
        <v>15.847315159705971</v>
      </c>
      <c r="G946" s="117">
        <f t="shared" si="33"/>
        <v>71.236367946894262</v>
      </c>
    </row>
    <row r="947" spans="1:7" ht="12.75" x14ac:dyDescent="0.15">
      <c r="A947" s="118" t="s">
        <v>655</v>
      </c>
      <c r="B947" s="20">
        <v>1516.85</v>
      </c>
      <c r="C947" s="20">
        <v>0</v>
      </c>
      <c r="D947" s="20">
        <v>0</v>
      </c>
      <c r="E947" s="20">
        <v>240.38</v>
      </c>
      <c r="F947" s="83">
        <f t="shared" si="32"/>
        <v>15.847315159705971</v>
      </c>
      <c r="G947" s="119">
        <f t="shared" si="33"/>
        <v>0</v>
      </c>
    </row>
    <row r="948" spans="1:7" ht="12.75" x14ac:dyDescent="0.15">
      <c r="A948" s="116" t="s">
        <v>732</v>
      </c>
      <c r="B948" s="19">
        <v>0</v>
      </c>
      <c r="C948" s="19">
        <v>2000</v>
      </c>
      <c r="D948" s="19">
        <v>3162.56</v>
      </c>
      <c r="E948" s="19">
        <v>0</v>
      </c>
      <c r="F948" s="84">
        <f t="shared" si="32"/>
        <v>0</v>
      </c>
      <c r="G948" s="117">
        <f t="shared" si="33"/>
        <v>0</v>
      </c>
    </row>
    <row r="949" spans="1:7" ht="12.75" x14ac:dyDescent="0.15">
      <c r="A949" s="116" t="s">
        <v>733</v>
      </c>
      <c r="B949" s="19">
        <v>0</v>
      </c>
      <c r="C949" s="19">
        <v>2000</v>
      </c>
      <c r="D949" s="19">
        <v>3162.56</v>
      </c>
      <c r="E949" s="19">
        <v>0</v>
      </c>
      <c r="F949" s="84">
        <f t="shared" si="32"/>
        <v>0</v>
      </c>
      <c r="G949" s="117">
        <f t="shared" si="33"/>
        <v>0</v>
      </c>
    </row>
    <row r="950" spans="1:7" ht="12.75" x14ac:dyDescent="0.15">
      <c r="A950" s="122" t="s">
        <v>499</v>
      </c>
      <c r="B950" s="16">
        <v>1437696.63</v>
      </c>
      <c r="C950" s="16">
        <v>3831250</v>
      </c>
      <c r="D950" s="16">
        <v>3617199.2</v>
      </c>
      <c r="E950" s="16">
        <v>2031102.23</v>
      </c>
      <c r="F950" s="86">
        <f t="shared" si="32"/>
        <v>141.27474375452908</v>
      </c>
      <c r="G950" s="123">
        <f t="shared" si="33"/>
        <v>56.151240716850758</v>
      </c>
    </row>
    <row r="951" spans="1:7" ht="12.75" x14ac:dyDescent="0.15">
      <c r="A951" s="114" t="s">
        <v>44</v>
      </c>
      <c r="B951" s="17">
        <v>122984.74</v>
      </c>
      <c r="C951" s="17">
        <v>96000</v>
      </c>
      <c r="D951" s="17">
        <v>170000</v>
      </c>
      <c r="E951" s="17">
        <v>102920.54</v>
      </c>
      <c r="F951" s="85">
        <f t="shared" si="32"/>
        <v>83.685618231985529</v>
      </c>
      <c r="G951" s="115">
        <f t="shared" si="33"/>
        <v>60.541494117647055</v>
      </c>
    </row>
    <row r="952" spans="1:7" ht="12.75" x14ac:dyDescent="0.15">
      <c r="A952" s="116" t="s">
        <v>729</v>
      </c>
      <c r="B952" s="19">
        <v>122984.74</v>
      </c>
      <c r="C952" s="19">
        <v>96000</v>
      </c>
      <c r="D952" s="19">
        <v>120443.15</v>
      </c>
      <c r="E952" s="19">
        <v>102920.54</v>
      </c>
      <c r="F952" s="84">
        <f t="shared" si="32"/>
        <v>83.685618231985529</v>
      </c>
      <c r="G952" s="117">
        <f t="shared" si="33"/>
        <v>85.451551209014383</v>
      </c>
    </row>
    <row r="953" spans="1:7" ht="12.75" x14ac:dyDescent="0.15">
      <c r="A953" s="116" t="s">
        <v>693</v>
      </c>
      <c r="B953" s="19">
        <v>1.3</v>
      </c>
      <c r="C953" s="19">
        <v>70</v>
      </c>
      <c r="D953" s="19">
        <v>43.15</v>
      </c>
      <c r="E953" s="19">
        <v>0.6</v>
      </c>
      <c r="F953" s="84">
        <f t="shared" si="32"/>
        <v>46.153846153846153</v>
      </c>
      <c r="G953" s="117">
        <f t="shared" si="33"/>
        <v>1.3904982618771726</v>
      </c>
    </row>
    <row r="954" spans="1:7" ht="12.75" x14ac:dyDescent="0.15">
      <c r="A954" s="118" t="s">
        <v>691</v>
      </c>
      <c r="B954" s="20">
        <v>1.3</v>
      </c>
      <c r="C954" s="20">
        <v>0</v>
      </c>
      <c r="D954" s="20">
        <v>0</v>
      </c>
      <c r="E954" s="20">
        <v>0.6</v>
      </c>
      <c r="F954" s="83">
        <f t="shared" si="32"/>
        <v>46.153846153846153</v>
      </c>
      <c r="G954" s="119">
        <f t="shared" si="33"/>
        <v>0</v>
      </c>
    </row>
    <row r="955" spans="1:7" ht="12.75" x14ac:dyDescent="0.15">
      <c r="A955" s="116" t="s">
        <v>681</v>
      </c>
      <c r="B955" s="19">
        <v>0</v>
      </c>
      <c r="C955" s="19">
        <v>4000</v>
      </c>
      <c r="D955" s="19">
        <v>0</v>
      </c>
      <c r="E955" s="19">
        <v>0</v>
      </c>
      <c r="F955" s="84">
        <f t="shared" si="32"/>
        <v>0</v>
      </c>
      <c r="G955" s="117">
        <f t="shared" si="33"/>
        <v>0</v>
      </c>
    </row>
    <row r="956" spans="1:7" ht="12.75" x14ac:dyDescent="0.15">
      <c r="A956" s="116" t="s">
        <v>674</v>
      </c>
      <c r="B956" s="19">
        <v>122839.34</v>
      </c>
      <c r="C956" s="19">
        <v>91930</v>
      </c>
      <c r="D956" s="19">
        <v>120400</v>
      </c>
      <c r="E956" s="19">
        <v>102919.94</v>
      </c>
      <c r="F956" s="84">
        <f t="shared" si="32"/>
        <v>83.784185099008184</v>
      </c>
      <c r="G956" s="117">
        <f t="shared" si="33"/>
        <v>85.481677740863788</v>
      </c>
    </row>
    <row r="957" spans="1:7" ht="12.75" x14ac:dyDescent="0.15">
      <c r="A957" s="118" t="s">
        <v>672</v>
      </c>
      <c r="B957" s="20">
        <v>6206.2</v>
      </c>
      <c r="C957" s="20">
        <v>0</v>
      </c>
      <c r="D957" s="20">
        <v>0</v>
      </c>
      <c r="E957" s="20">
        <v>4236.82</v>
      </c>
      <c r="F957" s="83">
        <f t="shared" si="32"/>
        <v>68.267538912700203</v>
      </c>
      <c r="G957" s="119">
        <f t="shared" si="33"/>
        <v>0</v>
      </c>
    </row>
    <row r="958" spans="1:7" ht="12.75" x14ac:dyDescent="0.15">
      <c r="A958" s="118" t="s">
        <v>671</v>
      </c>
      <c r="B958" s="20">
        <v>116633.14</v>
      </c>
      <c r="C958" s="20">
        <v>0</v>
      </c>
      <c r="D958" s="20">
        <v>0</v>
      </c>
      <c r="E958" s="20">
        <v>98683.12</v>
      </c>
      <c r="F958" s="83">
        <f t="shared" si="32"/>
        <v>84.609845880853413</v>
      </c>
      <c r="G958" s="119">
        <f t="shared" si="33"/>
        <v>0</v>
      </c>
    </row>
    <row r="959" spans="1:7" ht="12.75" x14ac:dyDescent="0.15">
      <c r="A959" s="116" t="s">
        <v>664</v>
      </c>
      <c r="B959" s="19">
        <v>144.1</v>
      </c>
      <c r="C959" s="19">
        <v>0</v>
      </c>
      <c r="D959" s="19">
        <v>0</v>
      </c>
      <c r="E959" s="19">
        <v>0</v>
      </c>
      <c r="F959" s="84">
        <f t="shared" si="32"/>
        <v>0</v>
      </c>
      <c r="G959" s="117">
        <f t="shared" si="33"/>
        <v>0</v>
      </c>
    </row>
    <row r="960" spans="1:7" ht="12.75" x14ac:dyDescent="0.15">
      <c r="A960" s="118" t="s">
        <v>662</v>
      </c>
      <c r="B960" s="20">
        <v>144.1</v>
      </c>
      <c r="C960" s="20">
        <v>0</v>
      </c>
      <c r="D960" s="20">
        <v>0</v>
      </c>
      <c r="E960" s="20">
        <v>0</v>
      </c>
      <c r="F960" s="83">
        <f t="shared" si="32"/>
        <v>0</v>
      </c>
      <c r="G960" s="119">
        <f t="shared" si="33"/>
        <v>0</v>
      </c>
    </row>
    <row r="961" spans="1:7" ht="12.75" x14ac:dyDescent="0.15">
      <c r="A961" s="116" t="s">
        <v>732</v>
      </c>
      <c r="B961" s="19">
        <v>0</v>
      </c>
      <c r="C961" s="19">
        <v>0</v>
      </c>
      <c r="D961" s="19">
        <v>49556.85</v>
      </c>
      <c r="E961" s="19">
        <v>0</v>
      </c>
      <c r="F961" s="84">
        <f t="shared" si="32"/>
        <v>0</v>
      </c>
      <c r="G961" s="117">
        <f t="shared" si="33"/>
        <v>0</v>
      </c>
    </row>
    <row r="962" spans="1:7" ht="12.75" x14ac:dyDescent="0.15">
      <c r="A962" s="116" t="s">
        <v>733</v>
      </c>
      <c r="B962" s="19">
        <v>0</v>
      </c>
      <c r="C962" s="19">
        <v>0</v>
      </c>
      <c r="D962" s="19">
        <v>49556.85</v>
      </c>
      <c r="E962" s="19">
        <v>0</v>
      </c>
      <c r="F962" s="84">
        <f t="shared" si="32"/>
        <v>0</v>
      </c>
      <c r="G962" s="117">
        <f t="shared" si="33"/>
        <v>0</v>
      </c>
    </row>
    <row r="963" spans="1:7" ht="12.75" x14ac:dyDescent="0.15">
      <c r="A963" s="114" t="s">
        <v>257</v>
      </c>
      <c r="B963" s="17">
        <v>546.02</v>
      </c>
      <c r="C963" s="17">
        <v>1200</v>
      </c>
      <c r="D963" s="17">
        <v>929.2</v>
      </c>
      <c r="E963" s="17">
        <v>929.2</v>
      </c>
      <c r="F963" s="85">
        <f t="shared" si="32"/>
        <v>170.17691659646169</v>
      </c>
      <c r="G963" s="115">
        <f t="shared" si="33"/>
        <v>100</v>
      </c>
    </row>
    <row r="964" spans="1:7" ht="12.75" x14ac:dyDescent="0.15">
      <c r="A964" s="116" t="s">
        <v>729</v>
      </c>
      <c r="B964" s="19">
        <v>546.02</v>
      </c>
      <c r="C964" s="19">
        <v>1200</v>
      </c>
      <c r="D964" s="19">
        <v>929.2</v>
      </c>
      <c r="E964" s="19">
        <v>929.2</v>
      </c>
      <c r="F964" s="84">
        <f t="shared" si="32"/>
        <v>170.17691659646169</v>
      </c>
      <c r="G964" s="117">
        <f t="shared" si="33"/>
        <v>100</v>
      </c>
    </row>
    <row r="965" spans="1:7" ht="12.75" x14ac:dyDescent="0.15">
      <c r="A965" s="116" t="s">
        <v>681</v>
      </c>
      <c r="B965" s="19">
        <v>546.02</v>
      </c>
      <c r="C965" s="19">
        <v>1200</v>
      </c>
      <c r="D965" s="19">
        <v>929.2</v>
      </c>
      <c r="E965" s="19">
        <v>929.2</v>
      </c>
      <c r="F965" s="84">
        <f t="shared" si="32"/>
        <v>170.17691659646169</v>
      </c>
      <c r="G965" s="117">
        <f t="shared" si="33"/>
        <v>100</v>
      </c>
    </row>
    <row r="966" spans="1:7" ht="12.75" x14ac:dyDescent="0.15">
      <c r="A966" s="118" t="s">
        <v>675</v>
      </c>
      <c r="B966" s="20">
        <v>546.02</v>
      </c>
      <c r="C966" s="20">
        <v>0</v>
      </c>
      <c r="D966" s="20">
        <v>0</v>
      </c>
      <c r="E966" s="20">
        <v>929.2</v>
      </c>
      <c r="F966" s="83">
        <f t="shared" si="32"/>
        <v>170.17691659646169</v>
      </c>
      <c r="G966" s="119">
        <f t="shared" si="33"/>
        <v>0</v>
      </c>
    </row>
    <row r="967" spans="1:7" ht="12.75" x14ac:dyDescent="0.15">
      <c r="A967" s="114" t="s">
        <v>128</v>
      </c>
      <c r="B967" s="17">
        <v>12678.88</v>
      </c>
      <c r="C967" s="17">
        <v>282950</v>
      </c>
      <c r="D967" s="17">
        <v>272715</v>
      </c>
      <c r="E967" s="17">
        <v>80536.83</v>
      </c>
      <c r="F967" s="85">
        <f t="shared" si="32"/>
        <v>635.20460797799183</v>
      </c>
      <c r="G967" s="115">
        <f t="shared" si="33"/>
        <v>29.531499917496291</v>
      </c>
    </row>
    <row r="968" spans="1:7" ht="12.75" x14ac:dyDescent="0.15">
      <c r="A968" s="116" t="s">
        <v>729</v>
      </c>
      <c r="B968" s="19">
        <v>12678.88</v>
      </c>
      <c r="C968" s="19">
        <v>282950</v>
      </c>
      <c r="D968" s="19">
        <v>266866.25</v>
      </c>
      <c r="E968" s="19">
        <v>80536.83</v>
      </c>
      <c r="F968" s="84">
        <f t="shared" si="32"/>
        <v>635.20460797799183</v>
      </c>
      <c r="G968" s="117">
        <f t="shared" si="33"/>
        <v>30.178724360986074</v>
      </c>
    </row>
    <row r="969" spans="1:7" ht="12.75" x14ac:dyDescent="0.15">
      <c r="A969" s="116" t="s">
        <v>714</v>
      </c>
      <c r="B969" s="19">
        <v>12678.88</v>
      </c>
      <c r="C969" s="19">
        <v>282950</v>
      </c>
      <c r="D969" s="19">
        <v>266866.25</v>
      </c>
      <c r="E969" s="19">
        <v>80536.83</v>
      </c>
      <c r="F969" s="84">
        <f t="shared" si="32"/>
        <v>635.20460797799183</v>
      </c>
      <c r="G969" s="117">
        <f t="shared" si="33"/>
        <v>30.178724360986074</v>
      </c>
    </row>
    <row r="970" spans="1:7" ht="12.75" x14ac:dyDescent="0.15">
      <c r="A970" s="118" t="s">
        <v>701</v>
      </c>
      <c r="B970" s="20">
        <v>12147.99</v>
      </c>
      <c r="C970" s="20">
        <v>0</v>
      </c>
      <c r="D970" s="20">
        <v>0</v>
      </c>
      <c r="E970" s="20">
        <v>28041.19</v>
      </c>
      <c r="F970" s="83">
        <f t="shared" si="32"/>
        <v>230.8298739132976</v>
      </c>
      <c r="G970" s="119">
        <f t="shared" si="33"/>
        <v>0</v>
      </c>
    </row>
    <row r="971" spans="1:7" ht="12.75" x14ac:dyDescent="0.15">
      <c r="A971" s="118" t="s">
        <v>700</v>
      </c>
      <c r="B971" s="20">
        <v>530.89</v>
      </c>
      <c r="C971" s="20">
        <v>0</v>
      </c>
      <c r="D971" s="20">
        <v>0</v>
      </c>
      <c r="E971" s="20">
        <v>52495.64</v>
      </c>
      <c r="F971" s="83">
        <f t="shared" si="32"/>
        <v>9888.2329672813576</v>
      </c>
      <c r="G971" s="119">
        <f t="shared" si="33"/>
        <v>0</v>
      </c>
    </row>
    <row r="972" spans="1:7" ht="12.75" x14ac:dyDescent="0.15">
      <c r="A972" s="116" t="s">
        <v>732</v>
      </c>
      <c r="B972" s="19">
        <v>0</v>
      </c>
      <c r="C972" s="19">
        <v>0</v>
      </c>
      <c r="D972" s="19">
        <v>5848.75</v>
      </c>
      <c r="E972" s="19">
        <v>0</v>
      </c>
      <c r="F972" s="84">
        <f t="shared" si="32"/>
        <v>0</v>
      </c>
      <c r="G972" s="117">
        <f t="shared" si="33"/>
        <v>0</v>
      </c>
    </row>
    <row r="973" spans="1:7" ht="12.75" x14ac:dyDescent="0.15">
      <c r="A973" s="116" t="s">
        <v>733</v>
      </c>
      <c r="B973" s="19">
        <v>0</v>
      </c>
      <c r="C973" s="19">
        <v>0</v>
      </c>
      <c r="D973" s="19">
        <v>5848.75</v>
      </c>
      <c r="E973" s="19">
        <v>0</v>
      </c>
      <c r="F973" s="84">
        <f t="shared" si="32"/>
        <v>0</v>
      </c>
      <c r="G973" s="117">
        <f t="shared" si="33"/>
        <v>0</v>
      </c>
    </row>
    <row r="974" spans="1:7" ht="12.75" x14ac:dyDescent="0.15">
      <c r="A974" s="114" t="s">
        <v>272</v>
      </c>
      <c r="B974" s="17">
        <v>1016826.28</v>
      </c>
      <c r="C974" s="17">
        <v>1166000</v>
      </c>
      <c r="D974" s="17">
        <v>1343000</v>
      </c>
      <c r="E974" s="17">
        <v>1184620.83</v>
      </c>
      <c r="F974" s="85">
        <f t="shared" si="32"/>
        <v>116.50179124009266</v>
      </c>
      <c r="G974" s="115">
        <f t="shared" si="33"/>
        <v>88.207061057334329</v>
      </c>
    </row>
    <row r="975" spans="1:7" ht="12.75" x14ac:dyDescent="0.15">
      <c r="A975" s="116" t="s">
        <v>729</v>
      </c>
      <c r="B975" s="19">
        <v>1016826.28</v>
      </c>
      <c r="C975" s="19">
        <v>1166000</v>
      </c>
      <c r="D975" s="19">
        <v>1343000</v>
      </c>
      <c r="E975" s="19">
        <v>1184620.83</v>
      </c>
      <c r="F975" s="84">
        <f t="shared" si="32"/>
        <v>116.50179124009266</v>
      </c>
      <c r="G975" s="117">
        <f t="shared" si="33"/>
        <v>88.207061057334329</v>
      </c>
    </row>
    <row r="976" spans="1:7" ht="12.75" x14ac:dyDescent="0.15">
      <c r="A976" s="116" t="s">
        <v>714</v>
      </c>
      <c r="B976" s="19">
        <v>1016826.28</v>
      </c>
      <c r="C976" s="19">
        <v>1166000</v>
      </c>
      <c r="D976" s="19">
        <v>1343000</v>
      </c>
      <c r="E976" s="19">
        <v>1184620.83</v>
      </c>
      <c r="F976" s="84">
        <f t="shared" si="32"/>
        <v>116.50179124009266</v>
      </c>
      <c r="G976" s="117">
        <f t="shared" si="33"/>
        <v>88.207061057334329</v>
      </c>
    </row>
    <row r="977" spans="1:7" ht="12.75" x14ac:dyDescent="0.15">
      <c r="A977" s="118" t="s">
        <v>701</v>
      </c>
      <c r="B977" s="20">
        <v>1016826.28</v>
      </c>
      <c r="C977" s="20">
        <v>0</v>
      </c>
      <c r="D977" s="20">
        <v>0</v>
      </c>
      <c r="E977" s="20">
        <v>1184620.83</v>
      </c>
      <c r="F977" s="83">
        <f t="shared" si="32"/>
        <v>116.50179124009266</v>
      </c>
      <c r="G977" s="119">
        <f t="shared" si="33"/>
        <v>0</v>
      </c>
    </row>
    <row r="978" spans="1:7" ht="12.75" x14ac:dyDescent="0.15">
      <c r="A978" s="114" t="s">
        <v>212</v>
      </c>
      <c r="B978" s="17">
        <v>283598.93</v>
      </c>
      <c r="C978" s="17">
        <v>2283900</v>
      </c>
      <c r="D978" s="17">
        <v>1825755</v>
      </c>
      <c r="E978" s="17">
        <v>657671.26</v>
      </c>
      <c r="F978" s="85">
        <f t="shared" si="32"/>
        <v>231.90188340978582</v>
      </c>
      <c r="G978" s="115">
        <f t="shared" si="33"/>
        <v>36.021879167796342</v>
      </c>
    </row>
    <row r="979" spans="1:7" ht="12.75" x14ac:dyDescent="0.15">
      <c r="A979" s="116" t="s">
        <v>729</v>
      </c>
      <c r="B979" s="19">
        <v>283598.93</v>
      </c>
      <c r="C979" s="19">
        <v>2283900</v>
      </c>
      <c r="D979" s="19">
        <v>1792612.1</v>
      </c>
      <c r="E979" s="19">
        <v>657671.26</v>
      </c>
      <c r="F979" s="84">
        <f t="shared" si="32"/>
        <v>231.90188340978582</v>
      </c>
      <c r="G979" s="117">
        <f t="shared" si="33"/>
        <v>36.687873522665612</v>
      </c>
    </row>
    <row r="980" spans="1:7" ht="12.75" x14ac:dyDescent="0.15">
      <c r="A980" s="116" t="s">
        <v>714</v>
      </c>
      <c r="B980" s="19">
        <v>283598.93</v>
      </c>
      <c r="C980" s="19">
        <v>2283900</v>
      </c>
      <c r="D980" s="19">
        <v>1792612.1</v>
      </c>
      <c r="E980" s="19">
        <v>657671.26</v>
      </c>
      <c r="F980" s="84">
        <f t="shared" si="32"/>
        <v>231.90188340978582</v>
      </c>
      <c r="G980" s="117">
        <f t="shared" si="33"/>
        <v>36.687873522665612</v>
      </c>
    </row>
    <row r="981" spans="1:7" ht="12.75" x14ac:dyDescent="0.15">
      <c r="A981" s="118" t="s">
        <v>698</v>
      </c>
      <c r="B981" s="20">
        <v>283598.93</v>
      </c>
      <c r="C981" s="20">
        <v>0</v>
      </c>
      <c r="D981" s="20">
        <v>0</v>
      </c>
      <c r="E981" s="20">
        <v>238140.92</v>
      </c>
      <c r="F981" s="83">
        <f t="shared" si="32"/>
        <v>83.971022034533078</v>
      </c>
      <c r="G981" s="119">
        <f t="shared" si="33"/>
        <v>0</v>
      </c>
    </row>
    <row r="982" spans="1:7" ht="12.75" x14ac:dyDescent="0.15">
      <c r="A982" s="118" t="s">
        <v>697</v>
      </c>
      <c r="B982" s="20">
        <v>0</v>
      </c>
      <c r="C982" s="20">
        <v>0</v>
      </c>
      <c r="D982" s="20">
        <v>0</v>
      </c>
      <c r="E982" s="20">
        <v>419530.34</v>
      </c>
      <c r="F982" s="83">
        <f t="shared" ref="F982:F1045" si="34">IFERROR(E982/B982*100,0)</f>
        <v>0</v>
      </c>
      <c r="G982" s="119">
        <f t="shared" ref="G982:G1045" si="35">IFERROR(E982/D982*100,0)</f>
        <v>0</v>
      </c>
    </row>
    <row r="983" spans="1:7" ht="12.75" x14ac:dyDescent="0.15">
      <c r="A983" s="116" t="s">
        <v>732</v>
      </c>
      <c r="B983" s="19">
        <v>0</v>
      </c>
      <c r="C983" s="19">
        <v>0</v>
      </c>
      <c r="D983" s="19">
        <v>33142.9</v>
      </c>
      <c r="E983" s="19">
        <v>0</v>
      </c>
      <c r="F983" s="84">
        <f t="shared" si="34"/>
        <v>0</v>
      </c>
      <c r="G983" s="117">
        <f t="shared" si="35"/>
        <v>0</v>
      </c>
    </row>
    <row r="984" spans="1:7" ht="12.75" x14ac:dyDescent="0.15">
      <c r="A984" s="116" t="s">
        <v>733</v>
      </c>
      <c r="B984" s="19">
        <v>0</v>
      </c>
      <c r="C984" s="19">
        <v>0</v>
      </c>
      <c r="D984" s="19">
        <v>33142.9</v>
      </c>
      <c r="E984" s="19">
        <v>0</v>
      </c>
      <c r="F984" s="84">
        <f t="shared" si="34"/>
        <v>0</v>
      </c>
      <c r="G984" s="117">
        <f t="shared" si="35"/>
        <v>0</v>
      </c>
    </row>
    <row r="985" spans="1:7" ht="12.75" x14ac:dyDescent="0.15">
      <c r="A985" s="114" t="s">
        <v>127</v>
      </c>
      <c r="B985" s="17">
        <v>1061.78</v>
      </c>
      <c r="C985" s="17">
        <v>1200</v>
      </c>
      <c r="D985" s="17">
        <v>4800</v>
      </c>
      <c r="E985" s="17">
        <v>4423.57</v>
      </c>
      <c r="F985" s="85">
        <f t="shared" si="34"/>
        <v>416.61832017932153</v>
      </c>
      <c r="G985" s="115">
        <f t="shared" si="35"/>
        <v>92.157708333333332</v>
      </c>
    </row>
    <row r="986" spans="1:7" ht="12.75" x14ac:dyDescent="0.15">
      <c r="A986" s="116" t="s">
        <v>729</v>
      </c>
      <c r="B986" s="19">
        <v>1061.78</v>
      </c>
      <c r="C986" s="19">
        <v>1200</v>
      </c>
      <c r="D986" s="19">
        <v>4800</v>
      </c>
      <c r="E986" s="19">
        <v>4423.57</v>
      </c>
      <c r="F986" s="84">
        <f t="shared" si="34"/>
        <v>416.61832017932153</v>
      </c>
      <c r="G986" s="117">
        <f t="shared" si="35"/>
        <v>92.157708333333332</v>
      </c>
    </row>
    <row r="987" spans="1:7" ht="12.75" x14ac:dyDescent="0.15">
      <c r="A987" s="116" t="s">
        <v>674</v>
      </c>
      <c r="B987" s="19">
        <v>1061.78</v>
      </c>
      <c r="C987" s="19">
        <v>1200</v>
      </c>
      <c r="D987" s="19">
        <v>4800</v>
      </c>
      <c r="E987" s="19">
        <v>4423.57</v>
      </c>
      <c r="F987" s="84">
        <f t="shared" si="34"/>
        <v>416.61832017932153</v>
      </c>
      <c r="G987" s="117">
        <f t="shared" si="35"/>
        <v>92.157708333333332</v>
      </c>
    </row>
    <row r="988" spans="1:7" ht="12.75" x14ac:dyDescent="0.15">
      <c r="A988" s="118" t="s">
        <v>669</v>
      </c>
      <c r="B988" s="20">
        <v>1061.78</v>
      </c>
      <c r="C988" s="20">
        <v>0</v>
      </c>
      <c r="D988" s="20">
        <v>0</v>
      </c>
      <c r="E988" s="20">
        <v>3423.57</v>
      </c>
      <c r="F988" s="83">
        <f t="shared" si="34"/>
        <v>322.43685132513332</v>
      </c>
      <c r="G988" s="119">
        <f t="shared" si="35"/>
        <v>0</v>
      </c>
    </row>
    <row r="989" spans="1:7" ht="12.75" x14ac:dyDescent="0.15">
      <c r="A989" s="118" t="s">
        <v>668</v>
      </c>
      <c r="B989" s="20">
        <v>0</v>
      </c>
      <c r="C989" s="20">
        <v>0</v>
      </c>
      <c r="D989" s="20">
        <v>0</v>
      </c>
      <c r="E989" s="20">
        <v>1000</v>
      </c>
      <c r="F989" s="83">
        <f t="shared" si="34"/>
        <v>0</v>
      </c>
      <c r="G989" s="119">
        <f t="shared" si="35"/>
        <v>0</v>
      </c>
    </row>
    <row r="990" spans="1:7" ht="12.75" x14ac:dyDescent="0.15">
      <c r="A990" s="114" t="s">
        <v>281</v>
      </c>
      <c r="B990" s="17">
        <v>0</v>
      </c>
      <c r="C990" s="17">
        <v>0</v>
      </c>
      <c r="D990" s="17">
        <v>0</v>
      </c>
      <c r="E990" s="17">
        <v>0</v>
      </c>
      <c r="F990" s="85">
        <f t="shared" si="34"/>
        <v>0</v>
      </c>
      <c r="G990" s="115">
        <f t="shared" si="35"/>
        <v>0</v>
      </c>
    </row>
    <row r="991" spans="1:7" ht="12.75" x14ac:dyDescent="0.15">
      <c r="A991" s="116" t="s">
        <v>729</v>
      </c>
      <c r="B991" s="19">
        <v>0</v>
      </c>
      <c r="C991" s="19">
        <v>0</v>
      </c>
      <c r="D991" s="19">
        <v>0</v>
      </c>
      <c r="E991" s="19">
        <v>0</v>
      </c>
      <c r="F991" s="84">
        <f t="shared" si="34"/>
        <v>0</v>
      </c>
      <c r="G991" s="117">
        <f t="shared" si="35"/>
        <v>0</v>
      </c>
    </row>
    <row r="992" spans="1:7" ht="12.75" x14ac:dyDescent="0.15">
      <c r="A992" s="116" t="s">
        <v>681</v>
      </c>
      <c r="B992" s="19">
        <v>0</v>
      </c>
      <c r="C992" s="19">
        <v>0</v>
      </c>
      <c r="D992" s="19">
        <v>0</v>
      </c>
      <c r="E992" s="19">
        <v>0</v>
      </c>
      <c r="F992" s="84">
        <f t="shared" si="34"/>
        <v>0</v>
      </c>
      <c r="G992" s="117">
        <f t="shared" si="35"/>
        <v>0</v>
      </c>
    </row>
    <row r="993" spans="1:7" ht="12.75" x14ac:dyDescent="0.15">
      <c r="A993" s="122" t="s">
        <v>500</v>
      </c>
      <c r="B993" s="16">
        <v>702347.62</v>
      </c>
      <c r="C993" s="16">
        <v>962409</v>
      </c>
      <c r="D993" s="16">
        <v>908389.62</v>
      </c>
      <c r="E993" s="16">
        <v>853300.84</v>
      </c>
      <c r="F993" s="86">
        <f t="shared" si="34"/>
        <v>121.49266484308725</v>
      </c>
      <c r="G993" s="123">
        <f t="shared" si="35"/>
        <v>93.935555978721979</v>
      </c>
    </row>
    <row r="994" spans="1:7" ht="12.75" x14ac:dyDescent="0.15">
      <c r="A994" s="114" t="s">
        <v>44</v>
      </c>
      <c r="B994" s="17">
        <v>11292.53</v>
      </c>
      <c r="C994" s="17">
        <v>11945</v>
      </c>
      <c r="D994" s="17">
        <v>15120</v>
      </c>
      <c r="E994" s="17">
        <v>13597.25</v>
      </c>
      <c r="F994" s="85">
        <f t="shared" si="34"/>
        <v>120.40924398695421</v>
      </c>
      <c r="G994" s="115">
        <f t="shared" si="35"/>
        <v>89.928902116402128</v>
      </c>
    </row>
    <row r="995" spans="1:7" ht="12.75" x14ac:dyDescent="0.15">
      <c r="A995" s="116" t="s">
        <v>729</v>
      </c>
      <c r="B995" s="19">
        <v>11292.53</v>
      </c>
      <c r="C995" s="19">
        <v>11945</v>
      </c>
      <c r="D995" s="19">
        <v>13298.39</v>
      </c>
      <c r="E995" s="19">
        <v>13597.25</v>
      </c>
      <c r="F995" s="84">
        <f t="shared" si="34"/>
        <v>120.40924398695421</v>
      </c>
      <c r="G995" s="117">
        <f t="shared" si="35"/>
        <v>102.24733971555955</v>
      </c>
    </row>
    <row r="996" spans="1:7" ht="12.75" x14ac:dyDescent="0.15">
      <c r="A996" s="116" t="s">
        <v>674</v>
      </c>
      <c r="B996" s="19">
        <v>11292.53</v>
      </c>
      <c r="C996" s="19">
        <v>11945</v>
      </c>
      <c r="D996" s="19">
        <v>13298.39</v>
      </c>
      <c r="E996" s="19">
        <v>13597.25</v>
      </c>
      <c r="F996" s="84">
        <f t="shared" si="34"/>
        <v>120.40924398695421</v>
      </c>
      <c r="G996" s="117">
        <f t="shared" si="35"/>
        <v>102.24733971555955</v>
      </c>
    </row>
    <row r="997" spans="1:7" ht="12.75" x14ac:dyDescent="0.15">
      <c r="A997" s="118" t="s">
        <v>671</v>
      </c>
      <c r="B997" s="20">
        <v>11292.53</v>
      </c>
      <c r="C997" s="20">
        <v>0</v>
      </c>
      <c r="D997" s="20">
        <v>0</v>
      </c>
      <c r="E997" s="20">
        <v>13597.25</v>
      </c>
      <c r="F997" s="83">
        <f t="shared" si="34"/>
        <v>120.40924398695421</v>
      </c>
      <c r="G997" s="119">
        <f t="shared" si="35"/>
        <v>0</v>
      </c>
    </row>
    <row r="998" spans="1:7" ht="12.75" x14ac:dyDescent="0.15">
      <c r="A998" s="116" t="s">
        <v>732</v>
      </c>
      <c r="B998" s="19">
        <v>0</v>
      </c>
      <c r="C998" s="19">
        <v>0</v>
      </c>
      <c r="D998" s="19">
        <v>1821.61</v>
      </c>
      <c r="E998" s="19">
        <v>0</v>
      </c>
      <c r="F998" s="84">
        <f t="shared" si="34"/>
        <v>0</v>
      </c>
      <c r="G998" s="117">
        <f t="shared" si="35"/>
        <v>0</v>
      </c>
    </row>
    <row r="999" spans="1:7" ht="12.75" x14ac:dyDescent="0.15">
      <c r="A999" s="116" t="s">
        <v>733</v>
      </c>
      <c r="B999" s="19">
        <v>0</v>
      </c>
      <c r="C999" s="19">
        <v>0</v>
      </c>
      <c r="D999" s="19">
        <v>1821.61</v>
      </c>
      <c r="E999" s="19">
        <v>0</v>
      </c>
      <c r="F999" s="84">
        <f t="shared" si="34"/>
        <v>0</v>
      </c>
      <c r="G999" s="117">
        <f t="shared" si="35"/>
        <v>0</v>
      </c>
    </row>
    <row r="1000" spans="1:7" ht="12.75" x14ac:dyDescent="0.15">
      <c r="A1000" s="114" t="s">
        <v>285</v>
      </c>
      <c r="B1000" s="17">
        <v>0.14000000000000001</v>
      </c>
      <c r="C1000" s="17">
        <v>13</v>
      </c>
      <c r="D1000" s="17">
        <v>0</v>
      </c>
      <c r="E1000" s="17">
        <v>0</v>
      </c>
      <c r="F1000" s="85">
        <f t="shared" si="34"/>
        <v>0</v>
      </c>
      <c r="G1000" s="115">
        <f t="shared" si="35"/>
        <v>0</v>
      </c>
    </row>
    <row r="1001" spans="1:7" ht="12.75" x14ac:dyDescent="0.15">
      <c r="A1001" s="116" t="s">
        <v>729</v>
      </c>
      <c r="B1001" s="19">
        <v>0.14000000000000001</v>
      </c>
      <c r="C1001" s="19">
        <v>13</v>
      </c>
      <c r="D1001" s="19">
        <v>0</v>
      </c>
      <c r="E1001" s="19">
        <v>0</v>
      </c>
      <c r="F1001" s="84">
        <f t="shared" si="34"/>
        <v>0</v>
      </c>
      <c r="G1001" s="117">
        <f t="shared" si="35"/>
        <v>0</v>
      </c>
    </row>
    <row r="1002" spans="1:7" ht="12.75" x14ac:dyDescent="0.15">
      <c r="A1002" s="116" t="s">
        <v>693</v>
      </c>
      <c r="B1002" s="19">
        <v>0.14000000000000001</v>
      </c>
      <c r="C1002" s="19">
        <v>13</v>
      </c>
      <c r="D1002" s="19">
        <v>0</v>
      </c>
      <c r="E1002" s="19">
        <v>0</v>
      </c>
      <c r="F1002" s="84">
        <f t="shared" si="34"/>
        <v>0</v>
      </c>
      <c r="G1002" s="117">
        <f t="shared" si="35"/>
        <v>0</v>
      </c>
    </row>
    <row r="1003" spans="1:7" ht="12.75" x14ac:dyDescent="0.15">
      <c r="A1003" s="118" t="s">
        <v>691</v>
      </c>
      <c r="B1003" s="20">
        <v>0.14000000000000001</v>
      </c>
      <c r="C1003" s="20">
        <v>0</v>
      </c>
      <c r="D1003" s="20">
        <v>0</v>
      </c>
      <c r="E1003" s="20">
        <v>0</v>
      </c>
      <c r="F1003" s="83">
        <f t="shared" si="34"/>
        <v>0</v>
      </c>
      <c r="G1003" s="119">
        <f t="shared" si="35"/>
        <v>0</v>
      </c>
    </row>
    <row r="1004" spans="1:7" ht="12.75" x14ac:dyDescent="0.15">
      <c r="A1004" s="114" t="s">
        <v>257</v>
      </c>
      <c r="B1004" s="17">
        <v>137.76</v>
      </c>
      <c r="C1004" s="17">
        <v>2031</v>
      </c>
      <c r="D1004" s="17">
        <v>140</v>
      </c>
      <c r="E1004" s="17">
        <v>90</v>
      </c>
      <c r="F1004" s="85">
        <f t="shared" si="34"/>
        <v>65.331010452961678</v>
      </c>
      <c r="G1004" s="115">
        <f t="shared" si="35"/>
        <v>64.285714285714292</v>
      </c>
    </row>
    <row r="1005" spans="1:7" ht="12.75" x14ac:dyDescent="0.15">
      <c r="A1005" s="116" t="s">
        <v>729</v>
      </c>
      <c r="B1005" s="19">
        <v>137.76</v>
      </c>
      <c r="C1005" s="19">
        <v>2031</v>
      </c>
      <c r="D1005" s="19">
        <v>140</v>
      </c>
      <c r="E1005" s="19">
        <v>90</v>
      </c>
      <c r="F1005" s="84">
        <f t="shared" si="34"/>
        <v>65.331010452961678</v>
      </c>
      <c r="G1005" s="117">
        <f t="shared" si="35"/>
        <v>64.285714285714292</v>
      </c>
    </row>
    <row r="1006" spans="1:7" ht="12.75" x14ac:dyDescent="0.15">
      <c r="A1006" s="116" t="s">
        <v>681</v>
      </c>
      <c r="B1006" s="19">
        <v>137.76</v>
      </c>
      <c r="C1006" s="19">
        <v>2031</v>
      </c>
      <c r="D1006" s="19">
        <v>140</v>
      </c>
      <c r="E1006" s="19">
        <v>90</v>
      </c>
      <c r="F1006" s="84">
        <f t="shared" si="34"/>
        <v>65.331010452961678</v>
      </c>
      <c r="G1006" s="117">
        <f t="shared" si="35"/>
        <v>64.285714285714292</v>
      </c>
    </row>
    <row r="1007" spans="1:7" ht="12.75" x14ac:dyDescent="0.15">
      <c r="A1007" s="118" t="s">
        <v>675</v>
      </c>
      <c r="B1007" s="20">
        <v>137.76</v>
      </c>
      <c r="C1007" s="20">
        <v>0</v>
      </c>
      <c r="D1007" s="20">
        <v>0</v>
      </c>
      <c r="E1007" s="20">
        <v>90</v>
      </c>
      <c r="F1007" s="83">
        <f t="shared" si="34"/>
        <v>65.331010452961678</v>
      </c>
      <c r="G1007" s="119">
        <f t="shared" si="35"/>
        <v>0</v>
      </c>
    </row>
    <row r="1008" spans="1:7" ht="12.75" x14ac:dyDescent="0.15">
      <c r="A1008" s="114" t="s">
        <v>128</v>
      </c>
      <c r="B1008" s="17">
        <v>3902.25</v>
      </c>
      <c r="C1008" s="17">
        <v>46676</v>
      </c>
      <c r="D1008" s="17">
        <v>21079.49</v>
      </c>
      <c r="E1008" s="17">
        <v>12657.46</v>
      </c>
      <c r="F1008" s="85">
        <f t="shared" si="34"/>
        <v>324.36312383881096</v>
      </c>
      <c r="G1008" s="115">
        <f t="shared" si="35"/>
        <v>60.046329394117215</v>
      </c>
    </row>
    <row r="1009" spans="1:7" ht="12.75" x14ac:dyDescent="0.15">
      <c r="A1009" s="116" t="s">
        <v>729</v>
      </c>
      <c r="B1009" s="19">
        <v>3902.25</v>
      </c>
      <c r="C1009" s="19">
        <v>46676</v>
      </c>
      <c r="D1009" s="19">
        <v>8146.78</v>
      </c>
      <c r="E1009" s="19">
        <v>12657.46</v>
      </c>
      <c r="F1009" s="84">
        <f t="shared" si="34"/>
        <v>324.36312383881096</v>
      </c>
      <c r="G1009" s="117">
        <f t="shared" si="35"/>
        <v>155.36764218501051</v>
      </c>
    </row>
    <row r="1010" spans="1:7" ht="12.75" x14ac:dyDescent="0.15">
      <c r="A1010" s="116" t="s">
        <v>714</v>
      </c>
      <c r="B1010" s="19">
        <v>3902.25</v>
      </c>
      <c r="C1010" s="19">
        <v>46676</v>
      </c>
      <c r="D1010" s="19">
        <v>8146.78</v>
      </c>
      <c r="E1010" s="19">
        <v>12657.46</v>
      </c>
      <c r="F1010" s="84">
        <f t="shared" si="34"/>
        <v>324.36312383881096</v>
      </c>
      <c r="G1010" s="117">
        <f t="shared" si="35"/>
        <v>155.36764218501051</v>
      </c>
    </row>
    <row r="1011" spans="1:7" ht="12.75" x14ac:dyDescent="0.15">
      <c r="A1011" s="118" t="s">
        <v>701</v>
      </c>
      <c r="B1011" s="20">
        <v>3220.72</v>
      </c>
      <c r="C1011" s="20">
        <v>0</v>
      </c>
      <c r="D1011" s="20">
        <v>0</v>
      </c>
      <c r="E1011" s="20">
        <v>5063.79</v>
      </c>
      <c r="F1011" s="83">
        <f t="shared" si="34"/>
        <v>157.2254030154748</v>
      </c>
      <c r="G1011" s="119">
        <f t="shared" si="35"/>
        <v>0</v>
      </c>
    </row>
    <row r="1012" spans="1:7" ht="12.75" x14ac:dyDescent="0.15">
      <c r="A1012" s="118" t="s">
        <v>700</v>
      </c>
      <c r="B1012" s="20">
        <v>681.53</v>
      </c>
      <c r="C1012" s="20">
        <v>0</v>
      </c>
      <c r="D1012" s="20">
        <v>0</v>
      </c>
      <c r="E1012" s="20">
        <v>7593.67</v>
      </c>
      <c r="F1012" s="83">
        <f t="shared" si="34"/>
        <v>1114.2092057576338</v>
      </c>
      <c r="G1012" s="119">
        <f t="shared" si="35"/>
        <v>0</v>
      </c>
    </row>
    <row r="1013" spans="1:7" ht="12.75" x14ac:dyDescent="0.15">
      <c r="A1013" s="116" t="s">
        <v>732</v>
      </c>
      <c r="B1013" s="19">
        <v>0</v>
      </c>
      <c r="C1013" s="19">
        <v>0</v>
      </c>
      <c r="D1013" s="19">
        <v>12932.71</v>
      </c>
      <c r="E1013" s="19">
        <v>0</v>
      </c>
      <c r="F1013" s="84">
        <f t="shared" si="34"/>
        <v>0</v>
      </c>
      <c r="G1013" s="117">
        <f t="shared" si="35"/>
        <v>0</v>
      </c>
    </row>
    <row r="1014" spans="1:7" ht="12.75" x14ac:dyDescent="0.15">
      <c r="A1014" s="116" t="s">
        <v>733</v>
      </c>
      <c r="B1014" s="19">
        <v>0</v>
      </c>
      <c r="C1014" s="19">
        <v>0</v>
      </c>
      <c r="D1014" s="19">
        <v>12932.71</v>
      </c>
      <c r="E1014" s="19">
        <v>0</v>
      </c>
      <c r="F1014" s="84">
        <f t="shared" si="34"/>
        <v>0</v>
      </c>
      <c r="G1014" s="117">
        <f t="shared" si="35"/>
        <v>0</v>
      </c>
    </row>
    <row r="1015" spans="1:7" ht="12.75" x14ac:dyDescent="0.15">
      <c r="A1015" s="114" t="s">
        <v>272</v>
      </c>
      <c r="B1015" s="17">
        <v>684435.5</v>
      </c>
      <c r="C1015" s="17">
        <v>745087</v>
      </c>
      <c r="D1015" s="17">
        <v>794179.13</v>
      </c>
      <c r="E1015" s="17">
        <v>783049.63</v>
      </c>
      <c r="F1015" s="85">
        <f t="shared" si="34"/>
        <v>114.40809689152593</v>
      </c>
      <c r="G1015" s="115">
        <f t="shared" si="35"/>
        <v>98.598615906716162</v>
      </c>
    </row>
    <row r="1016" spans="1:7" ht="12.75" x14ac:dyDescent="0.15">
      <c r="A1016" s="116" t="s">
        <v>729</v>
      </c>
      <c r="B1016" s="19">
        <v>684435.5</v>
      </c>
      <c r="C1016" s="19">
        <v>745087</v>
      </c>
      <c r="D1016" s="19">
        <v>794179.13</v>
      </c>
      <c r="E1016" s="19">
        <v>783049.63</v>
      </c>
      <c r="F1016" s="84">
        <f t="shared" si="34"/>
        <v>114.40809689152593</v>
      </c>
      <c r="G1016" s="117">
        <f t="shared" si="35"/>
        <v>98.598615906716162</v>
      </c>
    </row>
    <row r="1017" spans="1:7" ht="12.75" x14ac:dyDescent="0.15">
      <c r="A1017" s="116" t="s">
        <v>714</v>
      </c>
      <c r="B1017" s="19">
        <v>684435.5</v>
      </c>
      <c r="C1017" s="19">
        <v>745087</v>
      </c>
      <c r="D1017" s="19">
        <v>794179.13</v>
      </c>
      <c r="E1017" s="19">
        <v>783049.63</v>
      </c>
      <c r="F1017" s="84">
        <f t="shared" si="34"/>
        <v>114.40809689152593</v>
      </c>
      <c r="G1017" s="117">
        <f t="shared" si="35"/>
        <v>98.598615906716162</v>
      </c>
    </row>
    <row r="1018" spans="1:7" ht="12.75" x14ac:dyDescent="0.15">
      <c r="A1018" s="118" t="s">
        <v>701</v>
      </c>
      <c r="B1018" s="20">
        <v>684435.5</v>
      </c>
      <c r="C1018" s="20">
        <v>0</v>
      </c>
      <c r="D1018" s="20">
        <v>0</v>
      </c>
      <c r="E1018" s="20">
        <v>783049.63</v>
      </c>
      <c r="F1018" s="83">
        <f t="shared" si="34"/>
        <v>114.40809689152593</v>
      </c>
      <c r="G1018" s="119">
        <f t="shared" si="35"/>
        <v>0</v>
      </c>
    </row>
    <row r="1019" spans="1:7" ht="12.75" x14ac:dyDescent="0.15">
      <c r="A1019" s="114" t="s">
        <v>212</v>
      </c>
      <c r="B1019" s="17">
        <v>2491.4499999999998</v>
      </c>
      <c r="C1019" s="17">
        <v>154136</v>
      </c>
      <c r="D1019" s="17">
        <v>77621</v>
      </c>
      <c r="E1019" s="17">
        <v>43721.7</v>
      </c>
      <c r="F1019" s="85">
        <f t="shared" si="34"/>
        <v>1754.8696542174237</v>
      </c>
      <c r="G1019" s="115">
        <f t="shared" si="35"/>
        <v>56.327153734169876</v>
      </c>
    </row>
    <row r="1020" spans="1:7" ht="12.75" x14ac:dyDescent="0.15">
      <c r="A1020" s="116" t="s">
        <v>729</v>
      </c>
      <c r="B1020" s="19">
        <v>2491.4499999999998</v>
      </c>
      <c r="C1020" s="19">
        <v>154136</v>
      </c>
      <c r="D1020" s="19">
        <v>77621</v>
      </c>
      <c r="E1020" s="19">
        <v>43721.7</v>
      </c>
      <c r="F1020" s="84">
        <f t="shared" si="34"/>
        <v>1754.8696542174237</v>
      </c>
      <c r="G1020" s="117">
        <f t="shared" si="35"/>
        <v>56.327153734169876</v>
      </c>
    </row>
    <row r="1021" spans="1:7" ht="12.75" x14ac:dyDescent="0.15">
      <c r="A1021" s="116" t="s">
        <v>714</v>
      </c>
      <c r="B1021" s="19">
        <v>2491.4499999999998</v>
      </c>
      <c r="C1021" s="19">
        <v>154136</v>
      </c>
      <c r="D1021" s="19">
        <v>77621</v>
      </c>
      <c r="E1021" s="19">
        <v>43721.7</v>
      </c>
      <c r="F1021" s="84">
        <f t="shared" si="34"/>
        <v>1754.8696542174237</v>
      </c>
      <c r="G1021" s="117">
        <f t="shared" si="35"/>
        <v>56.327153734169876</v>
      </c>
    </row>
    <row r="1022" spans="1:7" ht="12.75" x14ac:dyDescent="0.15">
      <c r="A1022" s="118" t="s">
        <v>698</v>
      </c>
      <c r="B1022" s="20">
        <v>2491.4499999999998</v>
      </c>
      <c r="C1022" s="20">
        <v>0</v>
      </c>
      <c r="D1022" s="20">
        <v>0</v>
      </c>
      <c r="E1022" s="20">
        <v>4987.92</v>
      </c>
      <c r="F1022" s="83">
        <f t="shared" si="34"/>
        <v>200.20148909269705</v>
      </c>
      <c r="G1022" s="119">
        <f t="shared" si="35"/>
        <v>0</v>
      </c>
    </row>
    <row r="1023" spans="1:7" ht="12.75" x14ac:dyDescent="0.15">
      <c r="A1023" s="118" t="s">
        <v>697</v>
      </c>
      <c r="B1023" s="20">
        <v>0</v>
      </c>
      <c r="C1023" s="20">
        <v>0</v>
      </c>
      <c r="D1023" s="20">
        <v>0</v>
      </c>
      <c r="E1023" s="20">
        <v>38733.78</v>
      </c>
      <c r="F1023" s="83">
        <f t="shared" si="34"/>
        <v>0</v>
      </c>
      <c r="G1023" s="119">
        <f t="shared" si="35"/>
        <v>0</v>
      </c>
    </row>
    <row r="1024" spans="1:7" ht="12.75" x14ac:dyDescent="0.15">
      <c r="A1024" s="114" t="s">
        <v>127</v>
      </c>
      <c r="B1024" s="17">
        <v>0</v>
      </c>
      <c r="C1024" s="17">
        <v>2388</v>
      </c>
      <c r="D1024" s="17">
        <v>0</v>
      </c>
      <c r="E1024" s="17">
        <v>0</v>
      </c>
      <c r="F1024" s="85">
        <f t="shared" si="34"/>
        <v>0</v>
      </c>
      <c r="G1024" s="115">
        <f t="shared" si="35"/>
        <v>0</v>
      </c>
    </row>
    <row r="1025" spans="1:7" ht="12.75" x14ac:dyDescent="0.15">
      <c r="A1025" s="116" t="s">
        <v>729</v>
      </c>
      <c r="B1025" s="19">
        <v>0</v>
      </c>
      <c r="C1025" s="19">
        <v>2388</v>
      </c>
      <c r="D1025" s="19">
        <v>0</v>
      </c>
      <c r="E1025" s="19">
        <v>0</v>
      </c>
      <c r="F1025" s="84">
        <f t="shared" si="34"/>
        <v>0</v>
      </c>
      <c r="G1025" s="117">
        <f t="shared" si="35"/>
        <v>0</v>
      </c>
    </row>
    <row r="1026" spans="1:7" ht="12.75" x14ac:dyDescent="0.15">
      <c r="A1026" s="116" t="s">
        <v>674</v>
      </c>
      <c r="B1026" s="19">
        <v>0</v>
      </c>
      <c r="C1026" s="19">
        <v>2388</v>
      </c>
      <c r="D1026" s="19">
        <v>0</v>
      </c>
      <c r="E1026" s="19">
        <v>0</v>
      </c>
      <c r="F1026" s="84">
        <f t="shared" si="34"/>
        <v>0</v>
      </c>
      <c r="G1026" s="117">
        <f t="shared" si="35"/>
        <v>0</v>
      </c>
    </row>
    <row r="1027" spans="1:7" ht="12.75" x14ac:dyDescent="0.15">
      <c r="A1027" s="114" t="s">
        <v>281</v>
      </c>
      <c r="B1027" s="17">
        <v>87.99</v>
      </c>
      <c r="C1027" s="17">
        <v>133</v>
      </c>
      <c r="D1027" s="17">
        <v>250</v>
      </c>
      <c r="E1027" s="17">
        <v>184.8</v>
      </c>
      <c r="F1027" s="85">
        <f t="shared" si="34"/>
        <v>210.02386634844871</v>
      </c>
      <c r="G1027" s="115">
        <f t="shared" si="35"/>
        <v>73.92</v>
      </c>
    </row>
    <row r="1028" spans="1:7" ht="12.75" x14ac:dyDescent="0.15">
      <c r="A1028" s="116" t="s">
        <v>661</v>
      </c>
      <c r="B1028" s="19">
        <v>87.99</v>
      </c>
      <c r="C1028" s="19">
        <v>133</v>
      </c>
      <c r="D1028" s="19">
        <v>250</v>
      </c>
      <c r="E1028" s="19">
        <v>184.8</v>
      </c>
      <c r="F1028" s="84">
        <f t="shared" si="34"/>
        <v>210.02386634844871</v>
      </c>
      <c r="G1028" s="117">
        <f t="shared" si="35"/>
        <v>73.92</v>
      </c>
    </row>
    <row r="1029" spans="1:7" ht="12.75" x14ac:dyDescent="0.15">
      <c r="A1029" s="116" t="s">
        <v>657</v>
      </c>
      <c r="B1029" s="19">
        <v>87.99</v>
      </c>
      <c r="C1029" s="19">
        <v>133</v>
      </c>
      <c r="D1029" s="19">
        <v>250</v>
      </c>
      <c r="E1029" s="19">
        <v>184.8</v>
      </c>
      <c r="F1029" s="84">
        <f t="shared" si="34"/>
        <v>210.02386634844871</v>
      </c>
      <c r="G1029" s="117">
        <f t="shared" si="35"/>
        <v>73.92</v>
      </c>
    </row>
    <row r="1030" spans="1:7" ht="12.75" x14ac:dyDescent="0.15">
      <c r="A1030" s="118" t="s">
        <v>655</v>
      </c>
      <c r="B1030" s="20">
        <v>87.99</v>
      </c>
      <c r="C1030" s="20">
        <v>0</v>
      </c>
      <c r="D1030" s="20">
        <v>0</v>
      </c>
      <c r="E1030" s="20">
        <v>184.8</v>
      </c>
      <c r="F1030" s="83">
        <f t="shared" si="34"/>
        <v>210.02386634844871</v>
      </c>
      <c r="G1030" s="119">
        <f t="shared" si="35"/>
        <v>0</v>
      </c>
    </row>
    <row r="1031" spans="1:7" ht="12.75" x14ac:dyDescent="0.15">
      <c r="A1031" s="122" t="s">
        <v>501</v>
      </c>
      <c r="B1031" s="16">
        <v>1191808.27</v>
      </c>
      <c r="C1031" s="16">
        <v>1209205</v>
      </c>
      <c r="D1031" s="16">
        <v>1447543.93</v>
      </c>
      <c r="E1031" s="16">
        <v>1332302.2</v>
      </c>
      <c r="F1031" s="86">
        <f t="shared" si="34"/>
        <v>111.78829963984056</v>
      </c>
      <c r="G1031" s="123">
        <f t="shared" si="35"/>
        <v>92.038809488842261</v>
      </c>
    </row>
    <row r="1032" spans="1:7" ht="12.75" x14ac:dyDescent="0.15">
      <c r="A1032" s="114" t="s">
        <v>44</v>
      </c>
      <c r="B1032" s="17">
        <v>9108.1</v>
      </c>
      <c r="C1032" s="17">
        <v>6700</v>
      </c>
      <c r="D1032" s="17">
        <v>9000</v>
      </c>
      <c r="E1032" s="17">
        <v>8550.7099999999991</v>
      </c>
      <c r="F1032" s="85">
        <f t="shared" si="34"/>
        <v>93.880282386008034</v>
      </c>
      <c r="G1032" s="115">
        <f t="shared" si="35"/>
        <v>95.007888888888886</v>
      </c>
    </row>
    <row r="1033" spans="1:7" ht="12.75" x14ac:dyDescent="0.15">
      <c r="A1033" s="116" t="s">
        <v>729</v>
      </c>
      <c r="B1033" s="19">
        <v>9108.1</v>
      </c>
      <c r="C1033" s="19">
        <v>1400</v>
      </c>
      <c r="D1033" s="19">
        <v>8323.0300000000007</v>
      </c>
      <c r="E1033" s="19">
        <v>8550.7099999999991</v>
      </c>
      <c r="F1033" s="84">
        <f t="shared" si="34"/>
        <v>93.880282386008034</v>
      </c>
      <c r="G1033" s="117">
        <f t="shared" si="35"/>
        <v>102.73554222440625</v>
      </c>
    </row>
    <row r="1034" spans="1:7" ht="12.75" x14ac:dyDescent="0.15">
      <c r="A1034" s="116" t="s">
        <v>674</v>
      </c>
      <c r="B1034" s="19">
        <v>9108.1</v>
      </c>
      <c r="C1034" s="19">
        <v>1400</v>
      </c>
      <c r="D1034" s="19">
        <v>8323.0300000000007</v>
      </c>
      <c r="E1034" s="19">
        <v>8550.7099999999991</v>
      </c>
      <c r="F1034" s="84">
        <f t="shared" si="34"/>
        <v>93.880282386008034</v>
      </c>
      <c r="G1034" s="117">
        <f t="shared" si="35"/>
        <v>102.73554222440625</v>
      </c>
    </row>
    <row r="1035" spans="1:7" ht="12.75" x14ac:dyDescent="0.15">
      <c r="A1035" s="118" t="s">
        <v>672</v>
      </c>
      <c r="B1035" s="20">
        <v>215.14</v>
      </c>
      <c r="C1035" s="20">
        <v>0</v>
      </c>
      <c r="D1035" s="20">
        <v>0</v>
      </c>
      <c r="E1035" s="20">
        <v>481.8</v>
      </c>
      <c r="F1035" s="83">
        <f t="shared" si="34"/>
        <v>223.94719717393326</v>
      </c>
      <c r="G1035" s="119">
        <f t="shared" si="35"/>
        <v>0</v>
      </c>
    </row>
    <row r="1036" spans="1:7" ht="12.75" x14ac:dyDescent="0.15">
      <c r="A1036" s="118" t="s">
        <v>671</v>
      </c>
      <c r="B1036" s="20">
        <v>8892.9599999999991</v>
      </c>
      <c r="C1036" s="20">
        <v>0</v>
      </c>
      <c r="D1036" s="20">
        <v>0</v>
      </c>
      <c r="E1036" s="20">
        <v>8068.91</v>
      </c>
      <c r="F1036" s="83">
        <f t="shared" si="34"/>
        <v>90.733681473884957</v>
      </c>
      <c r="G1036" s="119">
        <f t="shared" si="35"/>
        <v>0</v>
      </c>
    </row>
    <row r="1037" spans="1:7" ht="12.75" x14ac:dyDescent="0.15">
      <c r="A1037" s="116" t="s">
        <v>732</v>
      </c>
      <c r="B1037" s="19">
        <v>0</v>
      </c>
      <c r="C1037" s="19">
        <v>5300</v>
      </c>
      <c r="D1037" s="19">
        <v>676.97</v>
      </c>
      <c r="E1037" s="19">
        <v>0</v>
      </c>
      <c r="F1037" s="84">
        <f t="shared" si="34"/>
        <v>0</v>
      </c>
      <c r="G1037" s="117">
        <f t="shared" si="35"/>
        <v>0</v>
      </c>
    </row>
    <row r="1038" spans="1:7" ht="12.75" x14ac:dyDescent="0.15">
      <c r="A1038" s="116" t="s">
        <v>733</v>
      </c>
      <c r="B1038" s="19">
        <v>0</v>
      </c>
      <c r="C1038" s="19">
        <v>5300</v>
      </c>
      <c r="D1038" s="19">
        <v>676.97</v>
      </c>
      <c r="E1038" s="19">
        <v>0</v>
      </c>
      <c r="F1038" s="84">
        <f t="shared" si="34"/>
        <v>0</v>
      </c>
      <c r="G1038" s="117">
        <f t="shared" si="35"/>
        <v>0</v>
      </c>
    </row>
    <row r="1039" spans="1:7" ht="12.75" x14ac:dyDescent="0.15">
      <c r="A1039" s="114" t="s">
        <v>285</v>
      </c>
      <c r="B1039" s="17">
        <v>1.1499999999999999</v>
      </c>
      <c r="C1039" s="17">
        <v>3</v>
      </c>
      <c r="D1039" s="17">
        <v>52.94</v>
      </c>
      <c r="E1039" s="17">
        <v>51.79</v>
      </c>
      <c r="F1039" s="85">
        <f t="shared" si="34"/>
        <v>4503.4782608695659</v>
      </c>
      <c r="G1039" s="115">
        <f t="shared" si="35"/>
        <v>97.827729505100109</v>
      </c>
    </row>
    <row r="1040" spans="1:7" ht="12.75" x14ac:dyDescent="0.15">
      <c r="A1040" s="116" t="s">
        <v>729</v>
      </c>
      <c r="B1040" s="19">
        <v>1.1499999999999999</v>
      </c>
      <c r="C1040" s="19">
        <v>3</v>
      </c>
      <c r="D1040" s="19">
        <v>51.79</v>
      </c>
      <c r="E1040" s="19">
        <v>51.79</v>
      </c>
      <c r="F1040" s="84">
        <f t="shared" si="34"/>
        <v>4503.4782608695659</v>
      </c>
      <c r="G1040" s="117">
        <f t="shared" si="35"/>
        <v>100</v>
      </c>
    </row>
    <row r="1041" spans="1:7" ht="12.75" x14ac:dyDescent="0.15">
      <c r="A1041" s="116" t="s">
        <v>693</v>
      </c>
      <c r="B1041" s="19">
        <v>1.1499999999999999</v>
      </c>
      <c r="C1041" s="19">
        <v>3</v>
      </c>
      <c r="D1041" s="19">
        <v>51.79</v>
      </c>
      <c r="E1041" s="19">
        <v>51.79</v>
      </c>
      <c r="F1041" s="84">
        <f t="shared" si="34"/>
        <v>4503.4782608695659</v>
      </c>
      <c r="G1041" s="117">
        <f t="shared" si="35"/>
        <v>100</v>
      </c>
    </row>
    <row r="1042" spans="1:7" ht="12.75" x14ac:dyDescent="0.15">
      <c r="A1042" s="118" t="s">
        <v>691</v>
      </c>
      <c r="B1042" s="20">
        <v>1.1499999999999999</v>
      </c>
      <c r="C1042" s="20">
        <v>0</v>
      </c>
      <c r="D1042" s="20">
        <v>0</v>
      </c>
      <c r="E1042" s="20">
        <v>51.79</v>
      </c>
      <c r="F1042" s="83">
        <f t="shared" si="34"/>
        <v>4503.4782608695659</v>
      </c>
      <c r="G1042" s="119">
        <f t="shared" si="35"/>
        <v>0</v>
      </c>
    </row>
    <row r="1043" spans="1:7" ht="12.75" x14ac:dyDescent="0.15">
      <c r="A1043" s="116" t="s">
        <v>732</v>
      </c>
      <c r="B1043" s="19">
        <v>0</v>
      </c>
      <c r="C1043" s="19">
        <v>0</v>
      </c>
      <c r="D1043" s="19">
        <v>1.1499999999999999</v>
      </c>
      <c r="E1043" s="19">
        <v>0</v>
      </c>
      <c r="F1043" s="84">
        <f t="shared" si="34"/>
        <v>0</v>
      </c>
      <c r="G1043" s="117">
        <f t="shared" si="35"/>
        <v>0</v>
      </c>
    </row>
    <row r="1044" spans="1:7" ht="12.75" x14ac:dyDescent="0.15">
      <c r="A1044" s="116" t="s">
        <v>733</v>
      </c>
      <c r="B1044" s="19">
        <v>0</v>
      </c>
      <c r="C1044" s="19">
        <v>0</v>
      </c>
      <c r="D1044" s="19">
        <v>1.1499999999999999</v>
      </c>
      <c r="E1044" s="19">
        <v>0</v>
      </c>
      <c r="F1044" s="84">
        <f t="shared" si="34"/>
        <v>0</v>
      </c>
      <c r="G1044" s="117">
        <f t="shared" si="35"/>
        <v>0</v>
      </c>
    </row>
    <row r="1045" spans="1:7" ht="12.75" x14ac:dyDescent="0.15">
      <c r="A1045" s="114" t="s">
        <v>257</v>
      </c>
      <c r="B1045" s="17">
        <v>3750.07</v>
      </c>
      <c r="C1045" s="17">
        <v>6080</v>
      </c>
      <c r="D1045" s="17">
        <v>7400</v>
      </c>
      <c r="E1045" s="17">
        <v>6404.1</v>
      </c>
      <c r="F1045" s="85">
        <f t="shared" si="34"/>
        <v>170.77281224083819</v>
      </c>
      <c r="G1045" s="115">
        <f t="shared" si="35"/>
        <v>86.541891891891893</v>
      </c>
    </row>
    <row r="1046" spans="1:7" ht="12.75" x14ac:dyDescent="0.15">
      <c r="A1046" s="116" t="s">
        <v>729</v>
      </c>
      <c r="B1046" s="19">
        <v>3750.07</v>
      </c>
      <c r="C1046" s="19">
        <v>6000</v>
      </c>
      <c r="D1046" s="19">
        <v>7351.55</v>
      </c>
      <c r="E1046" s="19">
        <v>6404.1</v>
      </c>
      <c r="F1046" s="84">
        <f t="shared" ref="F1046:F1109" si="36">IFERROR(E1046/B1046*100,0)</f>
        <v>170.77281224083819</v>
      </c>
      <c r="G1046" s="117">
        <f t="shared" ref="G1046:G1109" si="37">IFERROR(E1046/D1046*100,0)</f>
        <v>87.11224163611756</v>
      </c>
    </row>
    <row r="1047" spans="1:7" ht="12.75" x14ac:dyDescent="0.15">
      <c r="A1047" s="116" t="s">
        <v>681</v>
      </c>
      <c r="B1047" s="19">
        <v>3750.07</v>
      </c>
      <c r="C1047" s="19">
        <v>6000</v>
      </c>
      <c r="D1047" s="19">
        <v>7351.55</v>
      </c>
      <c r="E1047" s="19">
        <v>6404.1</v>
      </c>
      <c r="F1047" s="84">
        <f t="shared" si="36"/>
        <v>170.77281224083819</v>
      </c>
      <c r="G1047" s="117">
        <f t="shared" si="37"/>
        <v>87.11224163611756</v>
      </c>
    </row>
    <row r="1048" spans="1:7" ht="12.75" x14ac:dyDescent="0.15">
      <c r="A1048" s="118" t="s">
        <v>675</v>
      </c>
      <c r="B1048" s="20">
        <v>3750.07</v>
      </c>
      <c r="C1048" s="20">
        <v>0</v>
      </c>
      <c r="D1048" s="20">
        <v>0</v>
      </c>
      <c r="E1048" s="20">
        <v>6404.1</v>
      </c>
      <c r="F1048" s="83">
        <f t="shared" si="36"/>
        <v>170.77281224083819</v>
      </c>
      <c r="G1048" s="119">
        <f t="shared" si="37"/>
        <v>0</v>
      </c>
    </row>
    <row r="1049" spans="1:7" ht="12.75" x14ac:dyDescent="0.15">
      <c r="A1049" s="116" t="s">
        <v>732</v>
      </c>
      <c r="B1049" s="19">
        <v>0</v>
      </c>
      <c r="C1049" s="19">
        <v>80</v>
      </c>
      <c r="D1049" s="19">
        <v>48.45</v>
      </c>
      <c r="E1049" s="19">
        <v>0</v>
      </c>
      <c r="F1049" s="84">
        <f t="shared" si="36"/>
        <v>0</v>
      </c>
      <c r="G1049" s="117">
        <f t="shared" si="37"/>
        <v>0</v>
      </c>
    </row>
    <row r="1050" spans="1:7" ht="12.75" x14ac:dyDescent="0.15">
      <c r="A1050" s="116" t="s">
        <v>733</v>
      </c>
      <c r="B1050" s="19">
        <v>0</v>
      </c>
      <c r="C1050" s="19">
        <v>80</v>
      </c>
      <c r="D1050" s="19">
        <v>48.45</v>
      </c>
      <c r="E1050" s="19">
        <v>0</v>
      </c>
      <c r="F1050" s="84">
        <f t="shared" si="36"/>
        <v>0</v>
      </c>
      <c r="G1050" s="117">
        <f t="shared" si="37"/>
        <v>0</v>
      </c>
    </row>
    <row r="1051" spans="1:7" ht="12.75" x14ac:dyDescent="0.15">
      <c r="A1051" s="114" t="s">
        <v>128</v>
      </c>
      <c r="B1051" s="17">
        <v>6382.66</v>
      </c>
      <c r="C1051" s="17">
        <v>25822</v>
      </c>
      <c r="D1051" s="17">
        <v>20773.37</v>
      </c>
      <c r="E1051" s="17">
        <v>6948.22</v>
      </c>
      <c r="F1051" s="85">
        <f t="shared" si="36"/>
        <v>108.86088245339718</v>
      </c>
      <c r="G1051" s="115">
        <f t="shared" si="37"/>
        <v>33.447726584564762</v>
      </c>
    </row>
    <row r="1052" spans="1:7" ht="12.75" x14ac:dyDescent="0.15">
      <c r="A1052" s="116" t="s">
        <v>729</v>
      </c>
      <c r="B1052" s="19">
        <v>6382.66</v>
      </c>
      <c r="C1052" s="19">
        <v>12550</v>
      </c>
      <c r="D1052" s="19">
        <v>7387.18</v>
      </c>
      <c r="E1052" s="19">
        <v>6948.22</v>
      </c>
      <c r="F1052" s="84">
        <f t="shared" si="36"/>
        <v>108.86088245339718</v>
      </c>
      <c r="G1052" s="117">
        <f t="shared" si="37"/>
        <v>94.057813671793568</v>
      </c>
    </row>
    <row r="1053" spans="1:7" ht="12.75" x14ac:dyDescent="0.15">
      <c r="A1053" s="116" t="s">
        <v>714</v>
      </c>
      <c r="B1053" s="19">
        <v>6382.66</v>
      </c>
      <c r="C1053" s="19">
        <v>12550</v>
      </c>
      <c r="D1053" s="19">
        <v>7387.18</v>
      </c>
      <c r="E1053" s="19">
        <v>6948.22</v>
      </c>
      <c r="F1053" s="84">
        <f t="shared" si="36"/>
        <v>108.86088245339718</v>
      </c>
      <c r="G1053" s="117">
        <f t="shared" si="37"/>
        <v>94.057813671793568</v>
      </c>
    </row>
    <row r="1054" spans="1:7" ht="12.75" x14ac:dyDescent="0.15">
      <c r="A1054" s="118" t="s">
        <v>701</v>
      </c>
      <c r="B1054" s="20">
        <v>5318.2</v>
      </c>
      <c r="C1054" s="20">
        <v>0</v>
      </c>
      <c r="D1054" s="20">
        <v>0</v>
      </c>
      <c r="E1054" s="20">
        <v>6157.59</v>
      </c>
      <c r="F1054" s="83">
        <f t="shared" si="36"/>
        <v>115.78334774923846</v>
      </c>
      <c r="G1054" s="119">
        <f t="shared" si="37"/>
        <v>0</v>
      </c>
    </row>
    <row r="1055" spans="1:7" ht="12.75" x14ac:dyDescent="0.15">
      <c r="A1055" s="118" t="s">
        <v>700</v>
      </c>
      <c r="B1055" s="20">
        <v>1064.46</v>
      </c>
      <c r="C1055" s="20">
        <v>0</v>
      </c>
      <c r="D1055" s="20">
        <v>0</v>
      </c>
      <c r="E1055" s="20">
        <v>790.63</v>
      </c>
      <c r="F1055" s="83">
        <f t="shared" si="36"/>
        <v>74.275219360051096</v>
      </c>
      <c r="G1055" s="119">
        <f t="shared" si="37"/>
        <v>0</v>
      </c>
    </row>
    <row r="1056" spans="1:7" ht="12.75" x14ac:dyDescent="0.15">
      <c r="A1056" s="116" t="s">
        <v>732</v>
      </c>
      <c r="B1056" s="19">
        <v>0</v>
      </c>
      <c r="C1056" s="19">
        <v>13272</v>
      </c>
      <c r="D1056" s="19">
        <v>13386.19</v>
      </c>
      <c r="E1056" s="19">
        <v>0</v>
      </c>
      <c r="F1056" s="84">
        <f t="shared" si="36"/>
        <v>0</v>
      </c>
      <c r="G1056" s="117">
        <f t="shared" si="37"/>
        <v>0</v>
      </c>
    </row>
    <row r="1057" spans="1:7" ht="12.75" x14ac:dyDescent="0.15">
      <c r="A1057" s="116" t="s">
        <v>733</v>
      </c>
      <c r="B1057" s="19">
        <v>0</v>
      </c>
      <c r="C1057" s="19">
        <v>13272</v>
      </c>
      <c r="D1057" s="19">
        <v>13386.19</v>
      </c>
      <c r="E1057" s="19">
        <v>0</v>
      </c>
      <c r="F1057" s="84">
        <f t="shared" si="36"/>
        <v>0</v>
      </c>
      <c r="G1057" s="117">
        <f t="shared" si="37"/>
        <v>0</v>
      </c>
    </row>
    <row r="1058" spans="1:7" ht="12.75" x14ac:dyDescent="0.15">
      <c r="A1058" s="114" t="s">
        <v>272</v>
      </c>
      <c r="B1058" s="17">
        <v>1088942.45</v>
      </c>
      <c r="C1058" s="17">
        <v>1080000</v>
      </c>
      <c r="D1058" s="17">
        <v>1252100</v>
      </c>
      <c r="E1058" s="17">
        <v>1238116.1299999999</v>
      </c>
      <c r="F1058" s="85">
        <f t="shared" si="36"/>
        <v>113.69894983890103</v>
      </c>
      <c r="G1058" s="115">
        <f t="shared" si="37"/>
        <v>98.883166679977634</v>
      </c>
    </row>
    <row r="1059" spans="1:7" ht="12.75" x14ac:dyDescent="0.15">
      <c r="A1059" s="116" t="s">
        <v>729</v>
      </c>
      <c r="B1059" s="19">
        <v>1088942.45</v>
      </c>
      <c r="C1059" s="19">
        <v>1080000</v>
      </c>
      <c r="D1059" s="19">
        <v>1252100</v>
      </c>
      <c r="E1059" s="19">
        <v>1238116.1299999999</v>
      </c>
      <c r="F1059" s="84">
        <f t="shared" si="36"/>
        <v>113.69894983890103</v>
      </c>
      <c r="G1059" s="117">
        <f t="shared" si="37"/>
        <v>98.883166679977634</v>
      </c>
    </row>
    <row r="1060" spans="1:7" ht="12.75" x14ac:dyDescent="0.15">
      <c r="A1060" s="116" t="s">
        <v>714</v>
      </c>
      <c r="B1060" s="19">
        <v>1088942.45</v>
      </c>
      <c r="C1060" s="19">
        <v>1080000</v>
      </c>
      <c r="D1060" s="19">
        <v>1252100</v>
      </c>
      <c r="E1060" s="19">
        <v>1238116.1299999999</v>
      </c>
      <c r="F1060" s="84">
        <f t="shared" si="36"/>
        <v>113.69894983890103</v>
      </c>
      <c r="G1060" s="117">
        <f t="shared" si="37"/>
        <v>98.883166679977634</v>
      </c>
    </row>
    <row r="1061" spans="1:7" ht="12.75" x14ac:dyDescent="0.15">
      <c r="A1061" s="118" t="s">
        <v>701</v>
      </c>
      <c r="B1061" s="20">
        <v>1088942.45</v>
      </c>
      <c r="C1061" s="20">
        <v>0</v>
      </c>
      <c r="D1061" s="20">
        <v>0</v>
      </c>
      <c r="E1061" s="20">
        <v>1238116.1299999999</v>
      </c>
      <c r="F1061" s="83">
        <f t="shared" si="36"/>
        <v>113.69894983890103</v>
      </c>
      <c r="G1061" s="119">
        <f t="shared" si="37"/>
        <v>0</v>
      </c>
    </row>
    <row r="1062" spans="1:7" ht="12.75" x14ac:dyDescent="0.15">
      <c r="A1062" s="114" t="s">
        <v>212</v>
      </c>
      <c r="B1062" s="17">
        <v>81656.11</v>
      </c>
      <c r="C1062" s="17">
        <v>49500</v>
      </c>
      <c r="D1062" s="17">
        <v>121606.62</v>
      </c>
      <c r="E1062" s="17">
        <v>70758.2</v>
      </c>
      <c r="F1062" s="85">
        <f t="shared" si="36"/>
        <v>86.653895219843307</v>
      </c>
      <c r="G1062" s="115">
        <f t="shared" si="37"/>
        <v>58.186141511046031</v>
      </c>
    </row>
    <row r="1063" spans="1:7" ht="12.75" x14ac:dyDescent="0.15">
      <c r="A1063" s="116" t="s">
        <v>729</v>
      </c>
      <c r="B1063" s="19">
        <v>81656.11</v>
      </c>
      <c r="C1063" s="19">
        <v>16500</v>
      </c>
      <c r="D1063" s="19">
        <v>74424</v>
      </c>
      <c r="E1063" s="19">
        <v>70758.2</v>
      </c>
      <c r="F1063" s="84">
        <f t="shared" si="36"/>
        <v>86.653895219843307</v>
      </c>
      <c r="G1063" s="117">
        <f t="shared" si="37"/>
        <v>95.074438353219392</v>
      </c>
    </row>
    <row r="1064" spans="1:7" ht="12.75" x14ac:dyDescent="0.15">
      <c r="A1064" s="116" t="s">
        <v>714</v>
      </c>
      <c r="B1064" s="19">
        <v>81656.11</v>
      </c>
      <c r="C1064" s="19">
        <v>16500</v>
      </c>
      <c r="D1064" s="19">
        <v>74424</v>
      </c>
      <c r="E1064" s="19">
        <v>70758.2</v>
      </c>
      <c r="F1064" s="84">
        <f t="shared" si="36"/>
        <v>86.653895219843307</v>
      </c>
      <c r="G1064" s="117">
        <f t="shared" si="37"/>
        <v>95.074438353219392</v>
      </c>
    </row>
    <row r="1065" spans="1:7" ht="12.75" x14ac:dyDescent="0.15">
      <c r="A1065" s="118" t="s">
        <v>698</v>
      </c>
      <c r="B1065" s="20">
        <v>81656.11</v>
      </c>
      <c r="C1065" s="20">
        <v>0</v>
      </c>
      <c r="D1065" s="20">
        <v>0</v>
      </c>
      <c r="E1065" s="20">
        <v>70758.2</v>
      </c>
      <c r="F1065" s="83">
        <f t="shared" si="36"/>
        <v>86.653895219843307</v>
      </c>
      <c r="G1065" s="119">
        <f t="shared" si="37"/>
        <v>0</v>
      </c>
    </row>
    <row r="1066" spans="1:7" ht="12.75" x14ac:dyDescent="0.15">
      <c r="A1066" s="116" t="s">
        <v>732</v>
      </c>
      <c r="B1066" s="19">
        <v>0</v>
      </c>
      <c r="C1066" s="19">
        <v>33000</v>
      </c>
      <c r="D1066" s="19">
        <v>47182.62</v>
      </c>
      <c r="E1066" s="19">
        <v>0</v>
      </c>
      <c r="F1066" s="84">
        <f t="shared" si="36"/>
        <v>0</v>
      </c>
      <c r="G1066" s="117">
        <f t="shared" si="37"/>
        <v>0</v>
      </c>
    </row>
    <row r="1067" spans="1:7" ht="12.75" x14ac:dyDescent="0.15">
      <c r="A1067" s="116" t="s">
        <v>733</v>
      </c>
      <c r="B1067" s="19">
        <v>0</v>
      </c>
      <c r="C1067" s="19">
        <v>33000</v>
      </c>
      <c r="D1067" s="19">
        <v>47182.62</v>
      </c>
      <c r="E1067" s="19">
        <v>0</v>
      </c>
      <c r="F1067" s="84">
        <f t="shared" si="36"/>
        <v>0</v>
      </c>
      <c r="G1067" s="117">
        <f t="shared" si="37"/>
        <v>0</v>
      </c>
    </row>
    <row r="1068" spans="1:7" ht="12.75" x14ac:dyDescent="0.15">
      <c r="A1068" s="114" t="s">
        <v>127</v>
      </c>
      <c r="B1068" s="17">
        <v>1870.8</v>
      </c>
      <c r="C1068" s="17">
        <v>10000</v>
      </c>
      <c r="D1068" s="17">
        <v>4431</v>
      </c>
      <c r="E1068" s="17">
        <v>816.89</v>
      </c>
      <c r="F1068" s="85">
        <f t="shared" si="36"/>
        <v>43.665276886893309</v>
      </c>
      <c r="G1068" s="115">
        <f t="shared" si="37"/>
        <v>18.435793274655836</v>
      </c>
    </row>
    <row r="1069" spans="1:7" ht="12.75" x14ac:dyDescent="0.15">
      <c r="A1069" s="116" t="s">
        <v>729</v>
      </c>
      <c r="B1069" s="19">
        <v>1870.8</v>
      </c>
      <c r="C1069" s="19">
        <v>10000</v>
      </c>
      <c r="D1069" s="19">
        <v>4416.3500000000004</v>
      </c>
      <c r="E1069" s="19">
        <v>816.89</v>
      </c>
      <c r="F1069" s="84">
        <f t="shared" si="36"/>
        <v>43.665276886893309</v>
      </c>
      <c r="G1069" s="117">
        <f t="shared" si="37"/>
        <v>18.496948837841202</v>
      </c>
    </row>
    <row r="1070" spans="1:7" ht="12.75" x14ac:dyDescent="0.15">
      <c r="A1070" s="116" t="s">
        <v>674</v>
      </c>
      <c r="B1070" s="19">
        <v>1870.8</v>
      </c>
      <c r="C1070" s="19">
        <v>10000</v>
      </c>
      <c r="D1070" s="19">
        <v>4416.3500000000004</v>
      </c>
      <c r="E1070" s="19">
        <v>816.89</v>
      </c>
      <c r="F1070" s="84">
        <f t="shared" si="36"/>
        <v>43.665276886893309</v>
      </c>
      <c r="G1070" s="117">
        <f t="shared" si="37"/>
        <v>18.496948837841202</v>
      </c>
    </row>
    <row r="1071" spans="1:7" ht="12.75" x14ac:dyDescent="0.15">
      <c r="A1071" s="118" t="s">
        <v>669</v>
      </c>
      <c r="B1071" s="20">
        <v>1870.8</v>
      </c>
      <c r="C1071" s="20">
        <v>0</v>
      </c>
      <c r="D1071" s="20">
        <v>0</v>
      </c>
      <c r="E1071" s="20">
        <v>630.89</v>
      </c>
      <c r="F1071" s="83">
        <f t="shared" si="36"/>
        <v>33.723006200555908</v>
      </c>
      <c r="G1071" s="119">
        <f t="shared" si="37"/>
        <v>0</v>
      </c>
    </row>
    <row r="1072" spans="1:7" ht="12.75" x14ac:dyDescent="0.15">
      <c r="A1072" s="118" t="s">
        <v>668</v>
      </c>
      <c r="B1072" s="20">
        <v>0</v>
      </c>
      <c r="C1072" s="20">
        <v>0</v>
      </c>
      <c r="D1072" s="20">
        <v>0</v>
      </c>
      <c r="E1072" s="20">
        <v>186</v>
      </c>
      <c r="F1072" s="83">
        <f t="shared" si="36"/>
        <v>0</v>
      </c>
      <c r="G1072" s="119">
        <f t="shared" si="37"/>
        <v>0</v>
      </c>
    </row>
    <row r="1073" spans="1:7" ht="12.75" x14ac:dyDescent="0.15">
      <c r="A1073" s="116" t="s">
        <v>732</v>
      </c>
      <c r="B1073" s="19">
        <v>0</v>
      </c>
      <c r="C1073" s="19">
        <v>0</v>
      </c>
      <c r="D1073" s="19">
        <v>14.65</v>
      </c>
      <c r="E1073" s="19">
        <v>0</v>
      </c>
      <c r="F1073" s="84">
        <f t="shared" si="36"/>
        <v>0</v>
      </c>
      <c r="G1073" s="117">
        <f t="shared" si="37"/>
        <v>0</v>
      </c>
    </row>
    <row r="1074" spans="1:7" ht="12.75" x14ac:dyDescent="0.15">
      <c r="A1074" s="116" t="s">
        <v>733</v>
      </c>
      <c r="B1074" s="19">
        <v>0</v>
      </c>
      <c r="C1074" s="19">
        <v>0</v>
      </c>
      <c r="D1074" s="19">
        <v>14.65</v>
      </c>
      <c r="E1074" s="19">
        <v>0</v>
      </c>
      <c r="F1074" s="84">
        <f t="shared" si="36"/>
        <v>0</v>
      </c>
      <c r="G1074" s="117">
        <f t="shared" si="37"/>
        <v>0</v>
      </c>
    </row>
    <row r="1075" spans="1:7" ht="12.75" x14ac:dyDescent="0.15">
      <c r="A1075" s="114" t="s">
        <v>281</v>
      </c>
      <c r="B1075" s="17">
        <v>96.93</v>
      </c>
      <c r="C1075" s="17">
        <v>31100</v>
      </c>
      <c r="D1075" s="17">
        <v>32180</v>
      </c>
      <c r="E1075" s="17">
        <v>656.16</v>
      </c>
      <c r="F1075" s="85">
        <f t="shared" si="36"/>
        <v>676.9421231816774</v>
      </c>
      <c r="G1075" s="115">
        <f t="shared" si="37"/>
        <v>2.0390304536979489</v>
      </c>
    </row>
    <row r="1076" spans="1:7" ht="12.75" x14ac:dyDescent="0.15">
      <c r="A1076" s="116" t="s">
        <v>729</v>
      </c>
      <c r="B1076" s="19">
        <v>0</v>
      </c>
      <c r="C1076" s="19">
        <v>0</v>
      </c>
      <c r="D1076" s="19">
        <v>545</v>
      </c>
      <c r="E1076" s="19">
        <v>545</v>
      </c>
      <c r="F1076" s="84">
        <f t="shared" si="36"/>
        <v>0</v>
      </c>
      <c r="G1076" s="117">
        <f t="shared" si="37"/>
        <v>100</v>
      </c>
    </row>
    <row r="1077" spans="1:7" ht="12.75" x14ac:dyDescent="0.15">
      <c r="A1077" s="116" t="s">
        <v>681</v>
      </c>
      <c r="B1077" s="19">
        <v>0</v>
      </c>
      <c r="C1077" s="19">
        <v>0</v>
      </c>
      <c r="D1077" s="19">
        <v>545</v>
      </c>
      <c r="E1077" s="19">
        <v>545</v>
      </c>
      <c r="F1077" s="84">
        <f t="shared" si="36"/>
        <v>0</v>
      </c>
      <c r="G1077" s="117">
        <f t="shared" si="37"/>
        <v>100</v>
      </c>
    </row>
    <row r="1078" spans="1:7" ht="12.75" x14ac:dyDescent="0.15">
      <c r="A1078" s="118" t="s">
        <v>675</v>
      </c>
      <c r="B1078" s="20">
        <v>0</v>
      </c>
      <c r="C1078" s="20">
        <v>0</v>
      </c>
      <c r="D1078" s="20">
        <v>0</v>
      </c>
      <c r="E1078" s="20">
        <v>545</v>
      </c>
      <c r="F1078" s="83">
        <f t="shared" si="36"/>
        <v>0</v>
      </c>
      <c r="G1078" s="119">
        <f t="shared" si="37"/>
        <v>0</v>
      </c>
    </row>
    <row r="1079" spans="1:7" ht="12.75" x14ac:dyDescent="0.15">
      <c r="A1079" s="116" t="s">
        <v>661</v>
      </c>
      <c r="B1079" s="19">
        <v>96.93</v>
      </c>
      <c r="C1079" s="19">
        <v>100</v>
      </c>
      <c r="D1079" s="19">
        <v>161.58000000000001</v>
      </c>
      <c r="E1079" s="19">
        <v>111.16</v>
      </c>
      <c r="F1079" s="84">
        <f t="shared" si="36"/>
        <v>114.68069741050242</v>
      </c>
      <c r="G1079" s="117">
        <f t="shared" si="37"/>
        <v>68.795643025126864</v>
      </c>
    </row>
    <row r="1080" spans="1:7" ht="12.75" x14ac:dyDescent="0.15">
      <c r="A1080" s="116" t="s">
        <v>657</v>
      </c>
      <c r="B1080" s="19">
        <v>96.93</v>
      </c>
      <c r="C1080" s="19">
        <v>100</v>
      </c>
      <c r="D1080" s="19">
        <v>161.58000000000001</v>
      </c>
      <c r="E1080" s="19">
        <v>111.16</v>
      </c>
      <c r="F1080" s="84">
        <f t="shared" si="36"/>
        <v>114.68069741050242</v>
      </c>
      <c r="G1080" s="117">
        <f t="shared" si="37"/>
        <v>68.795643025126864</v>
      </c>
    </row>
    <row r="1081" spans="1:7" ht="12.75" x14ac:dyDescent="0.15">
      <c r="A1081" s="118" t="s">
        <v>655</v>
      </c>
      <c r="B1081" s="20">
        <v>96.93</v>
      </c>
      <c r="C1081" s="20">
        <v>0</v>
      </c>
      <c r="D1081" s="20">
        <v>0</v>
      </c>
      <c r="E1081" s="20">
        <v>111.16</v>
      </c>
      <c r="F1081" s="83">
        <f t="shared" si="36"/>
        <v>114.68069741050242</v>
      </c>
      <c r="G1081" s="119">
        <f t="shared" si="37"/>
        <v>0</v>
      </c>
    </row>
    <row r="1082" spans="1:7" ht="12.75" x14ac:dyDescent="0.15">
      <c r="A1082" s="116" t="s">
        <v>732</v>
      </c>
      <c r="B1082" s="19">
        <v>0</v>
      </c>
      <c r="C1082" s="19">
        <v>31000</v>
      </c>
      <c r="D1082" s="19">
        <v>31473.42</v>
      </c>
      <c r="E1082" s="19">
        <v>0</v>
      </c>
      <c r="F1082" s="84">
        <f t="shared" si="36"/>
        <v>0</v>
      </c>
      <c r="G1082" s="117">
        <f t="shared" si="37"/>
        <v>0</v>
      </c>
    </row>
    <row r="1083" spans="1:7" ht="12.75" x14ac:dyDescent="0.15">
      <c r="A1083" s="116" t="s">
        <v>733</v>
      </c>
      <c r="B1083" s="19">
        <v>0</v>
      </c>
      <c r="C1083" s="19">
        <v>31000</v>
      </c>
      <c r="D1083" s="19">
        <v>31473.42</v>
      </c>
      <c r="E1083" s="19">
        <v>0</v>
      </c>
      <c r="F1083" s="84">
        <f t="shared" si="36"/>
        <v>0</v>
      </c>
      <c r="G1083" s="117">
        <f t="shared" si="37"/>
        <v>0</v>
      </c>
    </row>
    <row r="1084" spans="1:7" ht="12.75" x14ac:dyDescent="0.15">
      <c r="A1084" s="122" t="s">
        <v>502</v>
      </c>
      <c r="B1084" s="16">
        <v>3890353.42</v>
      </c>
      <c r="C1084" s="16">
        <v>13344827</v>
      </c>
      <c r="D1084" s="16">
        <v>13290373.439999999</v>
      </c>
      <c r="E1084" s="16">
        <v>4398302.76</v>
      </c>
      <c r="F1084" s="86">
        <f t="shared" si="36"/>
        <v>113.05663740956471</v>
      </c>
      <c r="G1084" s="123">
        <f t="shared" si="37"/>
        <v>33.093898977755138</v>
      </c>
    </row>
    <row r="1085" spans="1:7" ht="12.75" x14ac:dyDescent="0.15">
      <c r="A1085" s="114" t="s">
        <v>44</v>
      </c>
      <c r="B1085" s="17">
        <v>227447.77</v>
      </c>
      <c r="C1085" s="17">
        <v>734180</v>
      </c>
      <c r="D1085" s="17">
        <v>501390</v>
      </c>
      <c r="E1085" s="17">
        <v>244262.12</v>
      </c>
      <c r="F1085" s="85">
        <f t="shared" si="36"/>
        <v>107.39262029256211</v>
      </c>
      <c r="G1085" s="115">
        <f t="shared" si="37"/>
        <v>48.716990765671433</v>
      </c>
    </row>
    <row r="1086" spans="1:7" ht="12.75" x14ac:dyDescent="0.15">
      <c r="A1086" s="116" t="s">
        <v>729</v>
      </c>
      <c r="B1086" s="19">
        <v>227447.77</v>
      </c>
      <c r="C1086" s="19">
        <v>664043</v>
      </c>
      <c r="D1086" s="19">
        <v>355332.77</v>
      </c>
      <c r="E1086" s="19">
        <v>244262.12</v>
      </c>
      <c r="F1086" s="84">
        <f t="shared" si="36"/>
        <v>107.39262029256211</v>
      </c>
      <c r="G1086" s="117">
        <f t="shared" si="37"/>
        <v>68.741793783894451</v>
      </c>
    </row>
    <row r="1087" spans="1:7" ht="12.75" x14ac:dyDescent="0.15">
      <c r="A1087" s="116" t="s">
        <v>693</v>
      </c>
      <c r="B1087" s="19">
        <v>3.09</v>
      </c>
      <c r="C1087" s="19">
        <v>1991</v>
      </c>
      <c r="D1087" s="19">
        <v>1991</v>
      </c>
      <c r="E1087" s="19">
        <v>190.43</v>
      </c>
      <c r="F1087" s="84">
        <f t="shared" si="36"/>
        <v>6162.7831715210359</v>
      </c>
      <c r="G1087" s="117">
        <f t="shared" si="37"/>
        <v>9.5645404319437475</v>
      </c>
    </row>
    <row r="1088" spans="1:7" ht="12.75" x14ac:dyDescent="0.15">
      <c r="A1088" s="118" t="s">
        <v>691</v>
      </c>
      <c r="B1088" s="20">
        <v>3.09</v>
      </c>
      <c r="C1088" s="20">
        <v>0</v>
      </c>
      <c r="D1088" s="20">
        <v>0</v>
      </c>
      <c r="E1088" s="20">
        <v>190.43</v>
      </c>
      <c r="F1088" s="83">
        <f t="shared" si="36"/>
        <v>6162.7831715210359</v>
      </c>
      <c r="G1088" s="119">
        <f t="shared" si="37"/>
        <v>0</v>
      </c>
    </row>
    <row r="1089" spans="1:7" ht="12.75" x14ac:dyDescent="0.15">
      <c r="A1089" s="116" t="s">
        <v>681</v>
      </c>
      <c r="B1089" s="19">
        <v>1890.9</v>
      </c>
      <c r="C1089" s="19">
        <v>3982</v>
      </c>
      <c r="D1089" s="19">
        <v>3982</v>
      </c>
      <c r="E1089" s="19">
        <v>1028.52</v>
      </c>
      <c r="F1089" s="84">
        <f t="shared" si="36"/>
        <v>54.393146120894812</v>
      </c>
      <c r="G1089" s="117">
        <f t="shared" si="37"/>
        <v>25.829231541938725</v>
      </c>
    </row>
    <row r="1090" spans="1:7" ht="12.75" x14ac:dyDescent="0.15">
      <c r="A1090" s="118" t="s">
        <v>675</v>
      </c>
      <c r="B1090" s="20">
        <v>1890.9</v>
      </c>
      <c r="C1090" s="20">
        <v>0</v>
      </c>
      <c r="D1090" s="20">
        <v>0</v>
      </c>
      <c r="E1090" s="20">
        <v>1028.52</v>
      </c>
      <c r="F1090" s="83">
        <f t="shared" si="36"/>
        <v>54.393146120894812</v>
      </c>
      <c r="G1090" s="119">
        <f t="shared" si="37"/>
        <v>0</v>
      </c>
    </row>
    <row r="1091" spans="1:7" ht="12.75" x14ac:dyDescent="0.15">
      <c r="A1091" s="116" t="s">
        <v>674</v>
      </c>
      <c r="B1091" s="19">
        <v>225553.78</v>
      </c>
      <c r="C1091" s="19">
        <v>653425</v>
      </c>
      <c r="D1091" s="19">
        <v>344714.77</v>
      </c>
      <c r="E1091" s="19">
        <v>243043.17</v>
      </c>
      <c r="F1091" s="84">
        <f t="shared" si="36"/>
        <v>107.75397778747046</v>
      </c>
      <c r="G1091" s="117">
        <f t="shared" si="37"/>
        <v>70.505586401186122</v>
      </c>
    </row>
    <row r="1092" spans="1:7" ht="12.75" x14ac:dyDescent="0.15">
      <c r="A1092" s="118" t="s">
        <v>671</v>
      </c>
      <c r="B1092" s="20">
        <v>225553.78</v>
      </c>
      <c r="C1092" s="20">
        <v>0</v>
      </c>
      <c r="D1092" s="20">
        <v>0</v>
      </c>
      <c r="E1092" s="20">
        <v>243043.17</v>
      </c>
      <c r="F1092" s="83">
        <f t="shared" si="36"/>
        <v>107.75397778747046</v>
      </c>
      <c r="G1092" s="119">
        <f t="shared" si="37"/>
        <v>0</v>
      </c>
    </row>
    <row r="1093" spans="1:7" ht="12.75" x14ac:dyDescent="0.15">
      <c r="A1093" s="116" t="s">
        <v>664</v>
      </c>
      <c r="B1093" s="19">
        <v>0</v>
      </c>
      <c r="C1093" s="19">
        <v>4645</v>
      </c>
      <c r="D1093" s="19">
        <v>4645</v>
      </c>
      <c r="E1093" s="19">
        <v>0</v>
      </c>
      <c r="F1093" s="84">
        <f t="shared" si="36"/>
        <v>0</v>
      </c>
      <c r="G1093" s="117">
        <f t="shared" si="37"/>
        <v>0</v>
      </c>
    </row>
    <row r="1094" spans="1:7" ht="12.75" x14ac:dyDescent="0.15">
      <c r="A1094" s="116" t="s">
        <v>732</v>
      </c>
      <c r="B1094" s="19">
        <v>0</v>
      </c>
      <c r="C1094" s="19">
        <v>70137</v>
      </c>
      <c r="D1094" s="19">
        <v>146057.23000000001</v>
      </c>
      <c r="E1094" s="19">
        <v>0</v>
      </c>
      <c r="F1094" s="84">
        <f t="shared" si="36"/>
        <v>0</v>
      </c>
      <c r="G1094" s="117">
        <f t="shared" si="37"/>
        <v>0</v>
      </c>
    </row>
    <row r="1095" spans="1:7" ht="12.75" x14ac:dyDescent="0.15">
      <c r="A1095" s="116" t="s">
        <v>733</v>
      </c>
      <c r="B1095" s="19">
        <v>0</v>
      </c>
      <c r="C1095" s="19">
        <v>70137</v>
      </c>
      <c r="D1095" s="19">
        <v>146057.23000000001</v>
      </c>
      <c r="E1095" s="19">
        <v>0</v>
      </c>
      <c r="F1095" s="84">
        <f t="shared" si="36"/>
        <v>0</v>
      </c>
      <c r="G1095" s="117">
        <f t="shared" si="37"/>
        <v>0</v>
      </c>
    </row>
    <row r="1096" spans="1:7" ht="12.75" x14ac:dyDescent="0.15">
      <c r="A1096" s="114" t="s">
        <v>128</v>
      </c>
      <c r="B1096" s="17">
        <v>320847.90000000002</v>
      </c>
      <c r="C1096" s="17">
        <v>10040</v>
      </c>
      <c r="D1096" s="17">
        <v>13660.42</v>
      </c>
      <c r="E1096" s="17">
        <v>12601.26</v>
      </c>
      <c r="F1096" s="85">
        <f t="shared" si="36"/>
        <v>3.9274871364281956</v>
      </c>
      <c r="G1096" s="115">
        <f t="shared" si="37"/>
        <v>92.246504865882599</v>
      </c>
    </row>
    <row r="1097" spans="1:7" ht="12.75" x14ac:dyDescent="0.15">
      <c r="A1097" s="116" t="s">
        <v>729</v>
      </c>
      <c r="B1097" s="19">
        <v>320847.90000000002</v>
      </c>
      <c r="C1097" s="19">
        <v>8643</v>
      </c>
      <c r="D1097" s="19">
        <v>13660.42</v>
      </c>
      <c r="E1097" s="19">
        <v>12601.26</v>
      </c>
      <c r="F1097" s="84">
        <f t="shared" si="36"/>
        <v>3.9274871364281956</v>
      </c>
      <c r="G1097" s="117">
        <f t="shared" si="37"/>
        <v>92.246504865882599</v>
      </c>
    </row>
    <row r="1098" spans="1:7" ht="12.75" x14ac:dyDescent="0.15">
      <c r="A1098" s="116" t="s">
        <v>714</v>
      </c>
      <c r="B1098" s="19">
        <v>320847.90000000002</v>
      </c>
      <c r="C1098" s="19">
        <v>8643</v>
      </c>
      <c r="D1098" s="19">
        <v>13660.42</v>
      </c>
      <c r="E1098" s="19">
        <v>12601.26</v>
      </c>
      <c r="F1098" s="84">
        <f t="shared" si="36"/>
        <v>3.9274871364281956</v>
      </c>
      <c r="G1098" s="117">
        <f t="shared" si="37"/>
        <v>92.246504865882599</v>
      </c>
    </row>
    <row r="1099" spans="1:7" ht="12.75" x14ac:dyDescent="0.15">
      <c r="A1099" s="118" t="s">
        <v>701</v>
      </c>
      <c r="B1099" s="20">
        <v>320021.27</v>
      </c>
      <c r="C1099" s="20">
        <v>0</v>
      </c>
      <c r="D1099" s="20">
        <v>0</v>
      </c>
      <c r="E1099" s="20">
        <v>11478.02</v>
      </c>
      <c r="F1099" s="83">
        <f t="shared" si="36"/>
        <v>3.5866428503330416</v>
      </c>
      <c r="G1099" s="119">
        <f t="shared" si="37"/>
        <v>0</v>
      </c>
    </row>
    <row r="1100" spans="1:7" ht="12.75" x14ac:dyDescent="0.15">
      <c r="A1100" s="118" t="s">
        <v>700</v>
      </c>
      <c r="B1100" s="20">
        <v>826.63</v>
      </c>
      <c r="C1100" s="20">
        <v>0</v>
      </c>
      <c r="D1100" s="20">
        <v>0</v>
      </c>
      <c r="E1100" s="20">
        <v>1123.24</v>
      </c>
      <c r="F1100" s="83">
        <f t="shared" si="36"/>
        <v>135.88183346841998</v>
      </c>
      <c r="G1100" s="119">
        <f t="shared" si="37"/>
        <v>0</v>
      </c>
    </row>
    <row r="1101" spans="1:7" ht="12.75" x14ac:dyDescent="0.15">
      <c r="A1101" s="116" t="s">
        <v>732</v>
      </c>
      <c r="B1101" s="19">
        <v>0</v>
      </c>
      <c r="C1101" s="19">
        <v>1397</v>
      </c>
      <c r="D1101" s="19">
        <v>0</v>
      </c>
      <c r="E1101" s="19">
        <v>0</v>
      </c>
      <c r="F1101" s="84">
        <f t="shared" si="36"/>
        <v>0</v>
      </c>
      <c r="G1101" s="117">
        <f t="shared" si="37"/>
        <v>0</v>
      </c>
    </row>
    <row r="1102" spans="1:7" ht="12.75" x14ac:dyDescent="0.15">
      <c r="A1102" s="116" t="s">
        <v>733</v>
      </c>
      <c r="B1102" s="19">
        <v>0</v>
      </c>
      <c r="C1102" s="19">
        <v>1397</v>
      </c>
      <c r="D1102" s="19">
        <v>0</v>
      </c>
      <c r="E1102" s="19">
        <v>0</v>
      </c>
      <c r="F1102" s="84">
        <f t="shared" si="36"/>
        <v>0</v>
      </c>
      <c r="G1102" s="117">
        <f t="shared" si="37"/>
        <v>0</v>
      </c>
    </row>
    <row r="1103" spans="1:7" ht="12.75" x14ac:dyDescent="0.15">
      <c r="A1103" s="114" t="s">
        <v>272</v>
      </c>
      <c r="B1103" s="17">
        <v>1660691.27</v>
      </c>
      <c r="C1103" s="17">
        <v>1927550</v>
      </c>
      <c r="D1103" s="17">
        <v>1909000</v>
      </c>
      <c r="E1103" s="17">
        <v>1865675.93</v>
      </c>
      <c r="F1103" s="85">
        <f t="shared" si="36"/>
        <v>112.34333338790901</v>
      </c>
      <c r="G1103" s="115">
        <f t="shared" si="37"/>
        <v>97.730535882661073</v>
      </c>
    </row>
    <row r="1104" spans="1:7" ht="12.75" x14ac:dyDescent="0.15">
      <c r="A1104" s="116" t="s">
        <v>729</v>
      </c>
      <c r="B1104" s="19">
        <v>1660691.27</v>
      </c>
      <c r="C1104" s="19">
        <v>1927550</v>
      </c>
      <c r="D1104" s="19">
        <v>1909000</v>
      </c>
      <c r="E1104" s="19">
        <v>1865675.93</v>
      </c>
      <c r="F1104" s="84">
        <f t="shared" si="36"/>
        <v>112.34333338790901</v>
      </c>
      <c r="G1104" s="117">
        <f t="shared" si="37"/>
        <v>97.730535882661073</v>
      </c>
    </row>
    <row r="1105" spans="1:7" ht="12.75" x14ac:dyDescent="0.15">
      <c r="A1105" s="116" t="s">
        <v>714</v>
      </c>
      <c r="B1105" s="19">
        <v>1660691.27</v>
      </c>
      <c r="C1105" s="19">
        <v>1927550</v>
      </c>
      <c r="D1105" s="19">
        <v>1909000</v>
      </c>
      <c r="E1105" s="19">
        <v>1865675.93</v>
      </c>
      <c r="F1105" s="84">
        <f t="shared" si="36"/>
        <v>112.34333338790901</v>
      </c>
      <c r="G1105" s="117">
        <f t="shared" si="37"/>
        <v>97.730535882661073</v>
      </c>
    </row>
    <row r="1106" spans="1:7" ht="12.75" x14ac:dyDescent="0.15">
      <c r="A1106" s="118" t="s">
        <v>701</v>
      </c>
      <c r="B1106" s="20">
        <v>1660691.27</v>
      </c>
      <c r="C1106" s="20">
        <v>0</v>
      </c>
      <c r="D1106" s="20">
        <v>0</v>
      </c>
      <c r="E1106" s="20">
        <v>1865675.93</v>
      </c>
      <c r="F1106" s="83">
        <f t="shared" si="36"/>
        <v>112.34333338790901</v>
      </c>
      <c r="G1106" s="119">
        <f t="shared" si="37"/>
        <v>0</v>
      </c>
    </row>
    <row r="1107" spans="1:7" ht="12.75" x14ac:dyDescent="0.15">
      <c r="A1107" s="114" t="s">
        <v>212</v>
      </c>
      <c r="B1107" s="17">
        <v>1674390.78</v>
      </c>
      <c r="C1107" s="17">
        <v>10669487</v>
      </c>
      <c r="D1107" s="17">
        <v>10840873.02</v>
      </c>
      <c r="E1107" s="17">
        <v>2270934.12</v>
      </c>
      <c r="F1107" s="85">
        <f t="shared" si="36"/>
        <v>135.62748595641457</v>
      </c>
      <c r="G1107" s="115">
        <f t="shared" si="37"/>
        <v>20.947889674663863</v>
      </c>
    </row>
    <row r="1108" spans="1:7" ht="12.75" x14ac:dyDescent="0.15">
      <c r="A1108" s="116" t="s">
        <v>729</v>
      </c>
      <c r="B1108" s="19">
        <v>1674390.78</v>
      </c>
      <c r="C1108" s="19">
        <v>10516424</v>
      </c>
      <c r="D1108" s="19">
        <v>10351789.01</v>
      </c>
      <c r="E1108" s="19">
        <v>2270934.12</v>
      </c>
      <c r="F1108" s="84">
        <f t="shared" si="36"/>
        <v>135.62748595641457</v>
      </c>
      <c r="G1108" s="117">
        <f t="shared" si="37"/>
        <v>21.937600523023026</v>
      </c>
    </row>
    <row r="1109" spans="1:7" ht="12.75" x14ac:dyDescent="0.15">
      <c r="A1109" s="116" t="s">
        <v>714</v>
      </c>
      <c r="B1109" s="19">
        <v>1674390.78</v>
      </c>
      <c r="C1109" s="19">
        <v>10516424</v>
      </c>
      <c r="D1109" s="19">
        <v>10351789.01</v>
      </c>
      <c r="E1109" s="19">
        <v>2270934.12</v>
      </c>
      <c r="F1109" s="84">
        <f t="shared" si="36"/>
        <v>135.62748595641457</v>
      </c>
      <c r="G1109" s="117">
        <f t="shared" si="37"/>
        <v>21.937600523023026</v>
      </c>
    </row>
    <row r="1110" spans="1:7" ht="12.75" x14ac:dyDescent="0.15">
      <c r="A1110" s="118" t="s">
        <v>698</v>
      </c>
      <c r="B1110" s="20">
        <v>1674390.78</v>
      </c>
      <c r="C1110" s="20">
        <v>0</v>
      </c>
      <c r="D1110" s="20">
        <v>0</v>
      </c>
      <c r="E1110" s="20">
        <v>931681.21</v>
      </c>
      <c r="F1110" s="83">
        <f t="shared" ref="F1110:F1173" si="38">IFERROR(E1110/B1110*100,0)</f>
        <v>55.642996911390064</v>
      </c>
      <c r="G1110" s="119">
        <f t="shared" ref="G1110:G1173" si="39">IFERROR(E1110/D1110*100,0)</f>
        <v>0</v>
      </c>
    </row>
    <row r="1111" spans="1:7" ht="12.75" x14ac:dyDescent="0.15">
      <c r="A1111" s="118" t="s">
        <v>697</v>
      </c>
      <c r="B1111" s="20">
        <v>0</v>
      </c>
      <c r="C1111" s="20">
        <v>0</v>
      </c>
      <c r="D1111" s="20">
        <v>0</v>
      </c>
      <c r="E1111" s="20">
        <v>1339252.9099999999</v>
      </c>
      <c r="F1111" s="83">
        <f t="shared" si="38"/>
        <v>0</v>
      </c>
      <c r="G1111" s="119">
        <f t="shared" si="39"/>
        <v>0</v>
      </c>
    </row>
    <row r="1112" spans="1:7" ht="12.75" x14ac:dyDescent="0.15">
      <c r="A1112" s="116" t="s">
        <v>732</v>
      </c>
      <c r="B1112" s="19">
        <v>0</v>
      </c>
      <c r="C1112" s="19">
        <v>153063</v>
      </c>
      <c r="D1112" s="19">
        <v>489084.01</v>
      </c>
      <c r="E1112" s="19">
        <v>0</v>
      </c>
      <c r="F1112" s="84">
        <f t="shared" si="38"/>
        <v>0</v>
      </c>
      <c r="G1112" s="117">
        <f t="shared" si="39"/>
        <v>0</v>
      </c>
    </row>
    <row r="1113" spans="1:7" ht="12.75" x14ac:dyDescent="0.15">
      <c r="A1113" s="116" t="s">
        <v>733</v>
      </c>
      <c r="B1113" s="19">
        <v>0</v>
      </c>
      <c r="C1113" s="19">
        <v>153063</v>
      </c>
      <c r="D1113" s="19">
        <v>489084.01</v>
      </c>
      <c r="E1113" s="19">
        <v>0</v>
      </c>
      <c r="F1113" s="84">
        <f t="shared" si="38"/>
        <v>0</v>
      </c>
      <c r="G1113" s="117">
        <f t="shared" si="39"/>
        <v>0</v>
      </c>
    </row>
    <row r="1114" spans="1:7" ht="12.75" x14ac:dyDescent="0.15">
      <c r="A1114" s="114" t="s">
        <v>127</v>
      </c>
      <c r="B1114" s="17">
        <v>0</v>
      </c>
      <c r="C1114" s="17">
        <v>2030</v>
      </c>
      <c r="D1114" s="17">
        <v>2660</v>
      </c>
      <c r="E1114" s="17">
        <v>294.91000000000003</v>
      </c>
      <c r="F1114" s="85">
        <f t="shared" si="38"/>
        <v>0</v>
      </c>
      <c r="G1114" s="115">
        <f t="shared" si="39"/>
        <v>11.086842105263159</v>
      </c>
    </row>
    <row r="1115" spans="1:7" ht="12.75" x14ac:dyDescent="0.15">
      <c r="A1115" s="116" t="s">
        <v>729</v>
      </c>
      <c r="B1115" s="19">
        <v>0</v>
      </c>
      <c r="C1115" s="19">
        <v>1986</v>
      </c>
      <c r="D1115" s="19">
        <v>2660</v>
      </c>
      <c r="E1115" s="19">
        <v>294.91000000000003</v>
      </c>
      <c r="F1115" s="84">
        <f t="shared" si="38"/>
        <v>0</v>
      </c>
      <c r="G1115" s="117">
        <f t="shared" si="39"/>
        <v>11.086842105263159</v>
      </c>
    </row>
    <row r="1116" spans="1:7" ht="12.75" x14ac:dyDescent="0.15">
      <c r="A1116" s="116" t="s">
        <v>674</v>
      </c>
      <c r="B1116" s="19">
        <v>0</v>
      </c>
      <c r="C1116" s="19">
        <v>1986</v>
      </c>
      <c r="D1116" s="19">
        <v>2660</v>
      </c>
      <c r="E1116" s="19">
        <v>294.91000000000003</v>
      </c>
      <c r="F1116" s="84">
        <f t="shared" si="38"/>
        <v>0</v>
      </c>
      <c r="G1116" s="117">
        <f t="shared" si="39"/>
        <v>11.086842105263159</v>
      </c>
    </row>
    <row r="1117" spans="1:7" ht="12.75" x14ac:dyDescent="0.15">
      <c r="A1117" s="118" t="s">
        <v>669</v>
      </c>
      <c r="B1117" s="20">
        <v>0</v>
      </c>
      <c r="C1117" s="20">
        <v>0</v>
      </c>
      <c r="D1117" s="20">
        <v>0</v>
      </c>
      <c r="E1117" s="20">
        <v>294.91000000000003</v>
      </c>
      <c r="F1117" s="83">
        <f t="shared" si="38"/>
        <v>0</v>
      </c>
      <c r="G1117" s="119">
        <f t="shared" si="39"/>
        <v>0</v>
      </c>
    </row>
    <row r="1118" spans="1:7" ht="12.75" x14ac:dyDescent="0.15">
      <c r="A1118" s="116" t="s">
        <v>732</v>
      </c>
      <c r="B1118" s="19">
        <v>0</v>
      </c>
      <c r="C1118" s="19">
        <v>44</v>
      </c>
      <c r="D1118" s="19">
        <v>0</v>
      </c>
      <c r="E1118" s="19">
        <v>0</v>
      </c>
      <c r="F1118" s="84">
        <f t="shared" si="38"/>
        <v>0</v>
      </c>
      <c r="G1118" s="117">
        <f t="shared" si="39"/>
        <v>0</v>
      </c>
    </row>
    <row r="1119" spans="1:7" ht="12.75" x14ac:dyDescent="0.15">
      <c r="A1119" s="116" t="s">
        <v>733</v>
      </c>
      <c r="B1119" s="19">
        <v>0</v>
      </c>
      <c r="C1119" s="19">
        <v>44</v>
      </c>
      <c r="D1119" s="19">
        <v>0</v>
      </c>
      <c r="E1119" s="19">
        <v>0</v>
      </c>
      <c r="F1119" s="84">
        <f t="shared" si="38"/>
        <v>0</v>
      </c>
      <c r="G1119" s="117">
        <f t="shared" si="39"/>
        <v>0</v>
      </c>
    </row>
    <row r="1120" spans="1:7" ht="12.75" x14ac:dyDescent="0.15">
      <c r="A1120" s="114" t="s">
        <v>281</v>
      </c>
      <c r="B1120" s="17">
        <v>6975.7</v>
      </c>
      <c r="C1120" s="17">
        <v>1540</v>
      </c>
      <c r="D1120" s="17">
        <v>22790</v>
      </c>
      <c r="E1120" s="17">
        <v>4534.42</v>
      </c>
      <c r="F1120" s="85">
        <f t="shared" si="38"/>
        <v>65.003082127958493</v>
      </c>
      <c r="G1120" s="115">
        <f t="shared" si="39"/>
        <v>19.896533567354101</v>
      </c>
    </row>
    <row r="1121" spans="1:7" ht="12.75" x14ac:dyDescent="0.15">
      <c r="A1121" s="116" t="s">
        <v>661</v>
      </c>
      <c r="B1121" s="19">
        <v>6975.7</v>
      </c>
      <c r="C1121" s="19">
        <v>760</v>
      </c>
      <c r="D1121" s="19">
        <v>22790</v>
      </c>
      <c r="E1121" s="19">
        <v>4534.42</v>
      </c>
      <c r="F1121" s="84">
        <f t="shared" si="38"/>
        <v>65.003082127958493</v>
      </c>
      <c r="G1121" s="117">
        <f t="shared" si="39"/>
        <v>19.896533567354101</v>
      </c>
    </row>
    <row r="1122" spans="1:7" ht="12.75" x14ac:dyDescent="0.15">
      <c r="A1122" s="116" t="s">
        <v>657</v>
      </c>
      <c r="B1122" s="19">
        <v>6975.7</v>
      </c>
      <c r="C1122" s="19">
        <v>760</v>
      </c>
      <c r="D1122" s="19">
        <v>22790</v>
      </c>
      <c r="E1122" s="19">
        <v>4534.42</v>
      </c>
      <c r="F1122" s="84">
        <f t="shared" si="38"/>
        <v>65.003082127958493</v>
      </c>
      <c r="G1122" s="117">
        <f t="shared" si="39"/>
        <v>19.896533567354101</v>
      </c>
    </row>
    <row r="1123" spans="1:7" ht="12.75" x14ac:dyDescent="0.15">
      <c r="A1123" s="118" t="s">
        <v>655</v>
      </c>
      <c r="B1123" s="20">
        <v>275.85000000000002</v>
      </c>
      <c r="C1123" s="20">
        <v>0</v>
      </c>
      <c r="D1123" s="20">
        <v>0</v>
      </c>
      <c r="E1123" s="20">
        <v>338.42</v>
      </c>
      <c r="F1123" s="83">
        <f t="shared" si="38"/>
        <v>122.6826173645097</v>
      </c>
      <c r="G1123" s="119">
        <f t="shared" si="39"/>
        <v>0</v>
      </c>
    </row>
    <row r="1124" spans="1:7" ht="12.75" x14ac:dyDescent="0.15">
      <c r="A1124" s="118" t="s">
        <v>651</v>
      </c>
      <c r="B1124" s="20">
        <v>0</v>
      </c>
      <c r="C1124" s="20">
        <v>0</v>
      </c>
      <c r="D1124" s="20">
        <v>0</v>
      </c>
      <c r="E1124" s="20">
        <v>4196</v>
      </c>
      <c r="F1124" s="83">
        <f t="shared" si="38"/>
        <v>0</v>
      </c>
      <c r="G1124" s="119">
        <f t="shared" si="39"/>
        <v>0</v>
      </c>
    </row>
    <row r="1125" spans="1:7" ht="12.75" x14ac:dyDescent="0.15">
      <c r="A1125" s="118" t="s">
        <v>649</v>
      </c>
      <c r="B1125" s="20">
        <v>6699.85</v>
      </c>
      <c r="C1125" s="20">
        <v>0</v>
      </c>
      <c r="D1125" s="20">
        <v>0</v>
      </c>
      <c r="E1125" s="20">
        <v>0</v>
      </c>
      <c r="F1125" s="83">
        <f t="shared" si="38"/>
        <v>0</v>
      </c>
      <c r="G1125" s="119">
        <f t="shared" si="39"/>
        <v>0</v>
      </c>
    </row>
    <row r="1126" spans="1:7" ht="12.75" x14ac:dyDescent="0.15">
      <c r="A1126" s="116" t="s">
        <v>732</v>
      </c>
      <c r="B1126" s="19">
        <v>0</v>
      </c>
      <c r="C1126" s="19">
        <v>780</v>
      </c>
      <c r="D1126" s="19">
        <v>0</v>
      </c>
      <c r="E1126" s="19">
        <v>0</v>
      </c>
      <c r="F1126" s="84">
        <f t="shared" si="38"/>
        <v>0</v>
      </c>
      <c r="G1126" s="117">
        <f t="shared" si="39"/>
        <v>0</v>
      </c>
    </row>
    <row r="1127" spans="1:7" ht="12.75" x14ac:dyDescent="0.15">
      <c r="A1127" s="116" t="s">
        <v>733</v>
      </c>
      <c r="B1127" s="19">
        <v>0</v>
      </c>
      <c r="C1127" s="19">
        <v>780</v>
      </c>
      <c r="D1127" s="19">
        <v>0</v>
      </c>
      <c r="E1127" s="19">
        <v>0</v>
      </c>
      <c r="F1127" s="84">
        <f t="shared" si="38"/>
        <v>0</v>
      </c>
      <c r="G1127" s="117">
        <f t="shared" si="39"/>
        <v>0</v>
      </c>
    </row>
    <row r="1128" spans="1:7" ht="12.75" x14ac:dyDescent="0.15">
      <c r="A1128" s="122" t="s">
        <v>503</v>
      </c>
      <c r="B1128" s="16">
        <v>1050828.29</v>
      </c>
      <c r="C1128" s="16">
        <v>1039847</v>
      </c>
      <c r="D1128" s="16">
        <v>1332216.83</v>
      </c>
      <c r="E1128" s="16">
        <v>1238056.44</v>
      </c>
      <c r="F1128" s="86">
        <f t="shared" si="38"/>
        <v>117.81719732726266</v>
      </c>
      <c r="G1128" s="123">
        <f t="shared" si="39"/>
        <v>92.932052209549084</v>
      </c>
    </row>
    <row r="1129" spans="1:7" ht="12.75" x14ac:dyDescent="0.15">
      <c r="A1129" s="114" t="s">
        <v>44</v>
      </c>
      <c r="B1129" s="17">
        <v>56372.6</v>
      </c>
      <c r="C1129" s="17">
        <v>52534</v>
      </c>
      <c r="D1129" s="17">
        <v>58546.93</v>
      </c>
      <c r="E1129" s="17">
        <v>34609.18</v>
      </c>
      <c r="F1129" s="85">
        <f t="shared" si="38"/>
        <v>61.393620304899898</v>
      </c>
      <c r="G1129" s="115">
        <f t="shared" si="39"/>
        <v>59.113569234116966</v>
      </c>
    </row>
    <row r="1130" spans="1:7" ht="12.75" x14ac:dyDescent="0.15">
      <c r="A1130" s="116" t="s">
        <v>729</v>
      </c>
      <c r="B1130" s="19">
        <v>56372.6</v>
      </c>
      <c r="C1130" s="19">
        <v>52534</v>
      </c>
      <c r="D1130" s="19">
        <v>40634</v>
      </c>
      <c r="E1130" s="19">
        <v>34609.18</v>
      </c>
      <c r="F1130" s="84">
        <f t="shared" si="38"/>
        <v>61.393620304899898</v>
      </c>
      <c r="G1130" s="117">
        <f t="shared" si="39"/>
        <v>85.172958606093417</v>
      </c>
    </row>
    <row r="1131" spans="1:7" ht="12.75" x14ac:dyDescent="0.15">
      <c r="A1131" s="116" t="s">
        <v>674</v>
      </c>
      <c r="B1131" s="19">
        <v>56372.6</v>
      </c>
      <c r="C1131" s="19">
        <v>52534</v>
      </c>
      <c r="D1131" s="19">
        <v>40634</v>
      </c>
      <c r="E1131" s="19">
        <v>34609.18</v>
      </c>
      <c r="F1131" s="84">
        <f t="shared" si="38"/>
        <v>61.393620304899898</v>
      </c>
      <c r="G1131" s="117">
        <f t="shared" si="39"/>
        <v>85.172958606093417</v>
      </c>
    </row>
    <row r="1132" spans="1:7" ht="12.75" x14ac:dyDescent="0.15">
      <c r="A1132" s="118" t="s">
        <v>671</v>
      </c>
      <c r="B1132" s="20">
        <v>56372.6</v>
      </c>
      <c r="C1132" s="20">
        <v>0</v>
      </c>
      <c r="D1132" s="20">
        <v>0</v>
      </c>
      <c r="E1132" s="20">
        <v>34609.18</v>
      </c>
      <c r="F1132" s="83">
        <f t="shared" si="38"/>
        <v>61.393620304899898</v>
      </c>
      <c r="G1132" s="119">
        <f t="shared" si="39"/>
        <v>0</v>
      </c>
    </row>
    <row r="1133" spans="1:7" ht="12.75" x14ac:dyDescent="0.15">
      <c r="A1133" s="116" t="s">
        <v>732</v>
      </c>
      <c r="B1133" s="19">
        <v>0</v>
      </c>
      <c r="C1133" s="19">
        <v>0</v>
      </c>
      <c r="D1133" s="19">
        <v>17912.93</v>
      </c>
      <c r="E1133" s="19">
        <v>0</v>
      </c>
      <c r="F1133" s="84">
        <f t="shared" si="38"/>
        <v>0</v>
      </c>
      <c r="G1133" s="117">
        <f t="shared" si="39"/>
        <v>0</v>
      </c>
    </row>
    <row r="1134" spans="1:7" ht="12.75" x14ac:dyDescent="0.15">
      <c r="A1134" s="116" t="s">
        <v>733</v>
      </c>
      <c r="B1134" s="19">
        <v>0</v>
      </c>
      <c r="C1134" s="19">
        <v>0</v>
      </c>
      <c r="D1134" s="19">
        <v>17912.93</v>
      </c>
      <c r="E1134" s="19">
        <v>0</v>
      </c>
      <c r="F1134" s="84">
        <f t="shared" si="38"/>
        <v>0</v>
      </c>
      <c r="G1134" s="117">
        <f t="shared" si="39"/>
        <v>0</v>
      </c>
    </row>
    <row r="1135" spans="1:7" ht="12.75" x14ac:dyDescent="0.15">
      <c r="A1135" s="114" t="s">
        <v>257</v>
      </c>
      <c r="B1135" s="17">
        <v>26238.23</v>
      </c>
      <c r="C1135" s="17">
        <v>16721</v>
      </c>
      <c r="D1135" s="17">
        <v>25663</v>
      </c>
      <c r="E1135" s="17">
        <v>37990.959999999999</v>
      </c>
      <c r="F1135" s="85">
        <f t="shared" si="38"/>
        <v>144.79238881586141</v>
      </c>
      <c r="G1135" s="115">
        <f t="shared" si="39"/>
        <v>148.03787554066164</v>
      </c>
    </row>
    <row r="1136" spans="1:7" ht="12.75" x14ac:dyDescent="0.15">
      <c r="A1136" s="116" t="s">
        <v>729</v>
      </c>
      <c r="B1136" s="19">
        <v>26238.23</v>
      </c>
      <c r="C1136" s="19">
        <v>16721</v>
      </c>
      <c r="D1136" s="19">
        <v>22344.93</v>
      </c>
      <c r="E1136" s="19">
        <v>37990.959999999999</v>
      </c>
      <c r="F1136" s="84">
        <f t="shared" si="38"/>
        <v>144.79238881586141</v>
      </c>
      <c r="G1136" s="117">
        <f t="shared" si="39"/>
        <v>170.02049234434836</v>
      </c>
    </row>
    <row r="1137" spans="1:7" ht="12.75" x14ac:dyDescent="0.15">
      <c r="A1137" s="116" t="s">
        <v>681</v>
      </c>
      <c r="B1137" s="19">
        <v>26238.23</v>
      </c>
      <c r="C1137" s="19">
        <v>16721</v>
      </c>
      <c r="D1137" s="19">
        <v>22344.93</v>
      </c>
      <c r="E1137" s="19">
        <v>37990.959999999999</v>
      </c>
      <c r="F1137" s="84">
        <f t="shared" si="38"/>
        <v>144.79238881586141</v>
      </c>
      <c r="G1137" s="117">
        <f t="shared" si="39"/>
        <v>170.02049234434836</v>
      </c>
    </row>
    <row r="1138" spans="1:7" ht="12.75" x14ac:dyDescent="0.15">
      <c r="A1138" s="118" t="s">
        <v>675</v>
      </c>
      <c r="B1138" s="20">
        <v>26238.23</v>
      </c>
      <c r="C1138" s="20">
        <v>0</v>
      </c>
      <c r="D1138" s="20">
        <v>0</v>
      </c>
      <c r="E1138" s="20">
        <v>37990.959999999999</v>
      </c>
      <c r="F1138" s="83">
        <f t="shared" si="38"/>
        <v>144.79238881586141</v>
      </c>
      <c r="G1138" s="119">
        <f t="shared" si="39"/>
        <v>0</v>
      </c>
    </row>
    <row r="1139" spans="1:7" ht="12.75" x14ac:dyDescent="0.15">
      <c r="A1139" s="116" t="s">
        <v>732</v>
      </c>
      <c r="B1139" s="19">
        <v>0</v>
      </c>
      <c r="C1139" s="19">
        <v>0</v>
      </c>
      <c r="D1139" s="19">
        <v>3318.07</v>
      </c>
      <c r="E1139" s="19">
        <v>0</v>
      </c>
      <c r="F1139" s="84">
        <f t="shared" si="38"/>
        <v>0</v>
      </c>
      <c r="G1139" s="117">
        <f t="shared" si="39"/>
        <v>0</v>
      </c>
    </row>
    <row r="1140" spans="1:7" ht="12.75" x14ac:dyDescent="0.15">
      <c r="A1140" s="116" t="s">
        <v>733</v>
      </c>
      <c r="B1140" s="19">
        <v>0</v>
      </c>
      <c r="C1140" s="19">
        <v>0</v>
      </c>
      <c r="D1140" s="19">
        <v>3318.07</v>
      </c>
      <c r="E1140" s="19">
        <v>0</v>
      </c>
      <c r="F1140" s="84">
        <f t="shared" si="38"/>
        <v>0</v>
      </c>
      <c r="G1140" s="117">
        <f t="shared" si="39"/>
        <v>0</v>
      </c>
    </row>
    <row r="1141" spans="1:7" ht="12.75" x14ac:dyDescent="0.15">
      <c r="A1141" s="114" t="s">
        <v>128</v>
      </c>
      <c r="B1141" s="17">
        <v>9936.9599999999991</v>
      </c>
      <c r="C1141" s="17">
        <v>11940</v>
      </c>
      <c r="D1141" s="17">
        <v>14748.5</v>
      </c>
      <c r="E1141" s="17">
        <v>20696.05</v>
      </c>
      <c r="F1141" s="85">
        <f t="shared" si="38"/>
        <v>208.27345586577786</v>
      </c>
      <c r="G1141" s="115">
        <f t="shared" si="39"/>
        <v>140.32647387869952</v>
      </c>
    </row>
    <row r="1142" spans="1:7" ht="12.75" x14ac:dyDescent="0.15">
      <c r="A1142" s="116" t="s">
        <v>729</v>
      </c>
      <c r="B1142" s="19">
        <v>9936.9599999999991</v>
      </c>
      <c r="C1142" s="19">
        <v>11940</v>
      </c>
      <c r="D1142" s="19">
        <v>12757.66</v>
      </c>
      <c r="E1142" s="19">
        <v>20696.05</v>
      </c>
      <c r="F1142" s="84">
        <f t="shared" si="38"/>
        <v>208.27345586577786</v>
      </c>
      <c r="G1142" s="117">
        <f t="shared" si="39"/>
        <v>162.22449885010261</v>
      </c>
    </row>
    <row r="1143" spans="1:7" ht="12.75" x14ac:dyDescent="0.15">
      <c r="A1143" s="116" t="s">
        <v>714</v>
      </c>
      <c r="B1143" s="19">
        <v>9936.9599999999991</v>
      </c>
      <c r="C1143" s="19">
        <v>11940</v>
      </c>
      <c r="D1143" s="19">
        <v>12757.66</v>
      </c>
      <c r="E1143" s="19">
        <v>20696.05</v>
      </c>
      <c r="F1143" s="84">
        <f t="shared" si="38"/>
        <v>208.27345586577786</v>
      </c>
      <c r="G1143" s="117">
        <f t="shared" si="39"/>
        <v>162.22449885010261</v>
      </c>
    </row>
    <row r="1144" spans="1:7" ht="12.75" x14ac:dyDescent="0.15">
      <c r="A1144" s="118" t="s">
        <v>701</v>
      </c>
      <c r="B1144" s="20">
        <v>9936.9599999999991</v>
      </c>
      <c r="C1144" s="20">
        <v>0</v>
      </c>
      <c r="D1144" s="20">
        <v>0</v>
      </c>
      <c r="E1144" s="20">
        <v>20696.05</v>
      </c>
      <c r="F1144" s="83">
        <f t="shared" si="38"/>
        <v>208.27345586577786</v>
      </c>
      <c r="G1144" s="119">
        <f t="shared" si="39"/>
        <v>0</v>
      </c>
    </row>
    <row r="1145" spans="1:7" ht="12.75" x14ac:dyDescent="0.15">
      <c r="A1145" s="116" t="s">
        <v>732</v>
      </c>
      <c r="B1145" s="19">
        <v>0</v>
      </c>
      <c r="C1145" s="19">
        <v>0</v>
      </c>
      <c r="D1145" s="19">
        <v>1990.84</v>
      </c>
      <c r="E1145" s="19">
        <v>0</v>
      </c>
      <c r="F1145" s="84">
        <f t="shared" si="38"/>
        <v>0</v>
      </c>
      <c r="G1145" s="117">
        <f t="shared" si="39"/>
        <v>0</v>
      </c>
    </row>
    <row r="1146" spans="1:7" ht="12.75" x14ac:dyDescent="0.15">
      <c r="A1146" s="116" t="s">
        <v>733</v>
      </c>
      <c r="B1146" s="19">
        <v>0</v>
      </c>
      <c r="C1146" s="19">
        <v>0</v>
      </c>
      <c r="D1146" s="19">
        <v>1990.84</v>
      </c>
      <c r="E1146" s="19">
        <v>0</v>
      </c>
      <c r="F1146" s="84">
        <f t="shared" si="38"/>
        <v>0</v>
      </c>
      <c r="G1146" s="117">
        <f t="shared" si="39"/>
        <v>0</v>
      </c>
    </row>
    <row r="1147" spans="1:7" ht="12.75" x14ac:dyDescent="0.15">
      <c r="A1147" s="114" t="s">
        <v>272</v>
      </c>
      <c r="B1147" s="17">
        <v>958127.95</v>
      </c>
      <c r="C1147" s="17">
        <v>958256</v>
      </c>
      <c r="D1147" s="17">
        <v>1167358</v>
      </c>
      <c r="E1147" s="17">
        <v>1078734.3400000001</v>
      </c>
      <c r="F1147" s="85">
        <f t="shared" si="38"/>
        <v>112.58771231963331</v>
      </c>
      <c r="G1147" s="115">
        <f t="shared" si="39"/>
        <v>92.408184978387098</v>
      </c>
    </row>
    <row r="1148" spans="1:7" ht="12.75" x14ac:dyDescent="0.15">
      <c r="A1148" s="116" t="s">
        <v>729</v>
      </c>
      <c r="B1148" s="19">
        <v>958127.95</v>
      </c>
      <c r="C1148" s="19">
        <v>958256</v>
      </c>
      <c r="D1148" s="19">
        <v>1167358</v>
      </c>
      <c r="E1148" s="19">
        <v>1078734.3400000001</v>
      </c>
      <c r="F1148" s="84">
        <f t="shared" si="38"/>
        <v>112.58771231963331</v>
      </c>
      <c r="G1148" s="117">
        <f t="shared" si="39"/>
        <v>92.408184978387098</v>
      </c>
    </row>
    <row r="1149" spans="1:7" ht="12.75" x14ac:dyDescent="0.15">
      <c r="A1149" s="116" t="s">
        <v>714</v>
      </c>
      <c r="B1149" s="19">
        <v>958127.95</v>
      </c>
      <c r="C1149" s="19">
        <v>958256</v>
      </c>
      <c r="D1149" s="19">
        <v>1167358</v>
      </c>
      <c r="E1149" s="19">
        <v>1078734.3400000001</v>
      </c>
      <c r="F1149" s="84">
        <f t="shared" si="38"/>
        <v>112.58771231963331</v>
      </c>
      <c r="G1149" s="117">
        <f t="shared" si="39"/>
        <v>92.408184978387098</v>
      </c>
    </row>
    <row r="1150" spans="1:7" ht="12.75" x14ac:dyDescent="0.15">
      <c r="A1150" s="118" t="s">
        <v>701</v>
      </c>
      <c r="B1150" s="20">
        <v>958127.95</v>
      </c>
      <c r="C1150" s="20">
        <v>0</v>
      </c>
      <c r="D1150" s="20">
        <v>0</v>
      </c>
      <c r="E1150" s="20">
        <v>1078734.3400000001</v>
      </c>
      <c r="F1150" s="83">
        <f t="shared" si="38"/>
        <v>112.58771231963331</v>
      </c>
      <c r="G1150" s="119">
        <f t="shared" si="39"/>
        <v>0</v>
      </c>
    </row>
    <row r="1151" spans="1:7" ht="12.75" x14ac:dyDescent="0.15">
      <c r="A1151" s="114" t="s">
        <v>212</v>
      </c>
      <c r="B1151" s="17">
        <v>0</v>
      </c>
      <c r="C1151" s="17">
        <v>0</v>
      </c>
      <c r="D1151" s="17">
        <v>65750.399999999994</v>
      </c>
      <c r="E1151" s="17">
        <v>65871.28</v>
      </c>
      <c r="F1151" s="85">
        <f t="shared" si="38"/>
        <v>0</v>
      </c>
      <c r="G1151" s="115">
        <f t="shared" si="39"/>
        <v>100.18384679028568</v>
      </c>
    </row>
    <row r="1152" spans="1:7" ht="12.75" x14ac:dyDescent="0.15">
      <c r="A1152" s="116" t="s">
        <v>729</v>
      </c>
      <c r="B1152" s="19">
        <v>0</v>
      </c>
      <c r="C1152" s="19">
        <v>0</v>
      </c>
      <c r="D1152" s="19">
        <v>65750.399999999994</v>
      </c>
      <c r="E1152" s="19">
        <v>65871.28</v>
      </c>
      <c r="F1152" s="84">
        <f t="shared" si="38"/>
        <v>0</v>
      </c>
      <c r="G1152" s="117">
        <f t="shared" si="39"/>
        <v>100.18384679028568</v>
      </c>
    </row>
    <row r="1153" spans="1:7" ht="12.75" x14ac:dyDescent="0.15">
      <c r="A1153" s="116" t="s">
        <v>714</v>
      </c>
      <c r="B1153" s="19">
        <v>0</v>
      </c>
      <c r="C1153" s="19">
        <v>0</v>
      </c>
      <c r="D1153" s="19">
        <v>65750.399999999994</v>
      </c>
      <c r="E1153" s="19">
        <v>65871.28</v>
      </c>
      <c r="F1153" s="84">
        <f t="shared" si="38"/>
        <v>0</v>
      </c>
      <c r="G1153" s="117">
        <f t="shared" si="39"/>
        <v>100.18384679028568</v>
      </c>
    </row>
    <row r="1154" spans="1:7" ht="12.75" x14ac:dyDescent="0.15">
      <c r="A1154" s="118" t="s">
        <v>698</v>
      </c>
      <c r="B1154" s="20">
        <v>0</v>
      </c>
      <c r="C1154" s="20">
        <v>0</v>
      </c>
      <c r="D1154" s="20">
        <v>0</v>
      </c>
      <c r="E1154" s="20">
        <v>65871.28</v>
      </c>
      <c r="F1154" s="83">
        <f t="shared" si="38"/>
        <v>0</v>
      </c>
      <c r="G1154" s="119">
        <f t="shared" si="39"/>
        <v>0</v>
      </c>
    </row>
    <row r="1155" spans="1:7" ht="12.75" x14ac:dyDescent="0.15">
      <c r="A1155" s="114" t="s">
        <v>127</v>
      </c>
      <c r="B1155" s="17">
        <v>4.6500000000000004</v>
      </c>
      <c r="C1155" s="17">
        <v>264</v>
      </c>
      <c r="D1155" s="17">
        <v>0</v>
      </c>
      <c r="E1155" s="17">
        <v>0</v>
      </c>
      <c r="F1155" s="85">
        <f t="shared" si="38"/>
        <v>0</v>
      </c>
      <c r="G1155" s="115">
        <f t="shared" si="39"/>
        <v>0</v>
      </c>
    </row>
    <row r="1156" spans="1:7" ht="12.75" x14ac:dyDescent="0.15">
      <c r="A1156" s="116" t="s">
        <v>729</v>
      </c>
      <c r="B1156" s="19">
        <v>4.6500000000000004</v>
      </c>
      <c r="C1156" s="19">
        <v>264</v>
      </c>
      <c r="D1156" s="19">
        <v>0</v>
      </c>
      <c r="E1156" s="19">
        <v>0</v>
      </c>
      <c r="F1156" s="84">
        <f t="shared" si="38"/>
        <v>0</v>
      </c>
      <c r="G1156" s="117">
        <f t="shared" si="39"/>
        <v>0</v>
      </c>
    </row>
    <row r="1157" spans="1:7" ht="12.75" x14ac:dyDescent="0.15">
      <c r="A1157" s="116" t="s">
        <v>674</v>
      </c>
      <c r="B1157" s="19">
        <v>4.6500000000000004</v>
      </c>
      <c r="C1157" s="19">
        <v>264</v>
      </c>
      <c r="D1157" s="19">
        <v>0</v>
      </c>
      <c r="E1157" s="19">
        <v>0</v>
      </c>
      <c r="F1157" s="84">
        <f t="shared" si="38"/>
        <v>0</v>
      </c>
      <c r="G1157" s="117">
        <f t="shared" si="39"/>
        <v>0</v>
      </c>
    </row>
    <row r="1158" spans="1:7" ht="12.75" x14ac:dyDescent="0.15">
      <c r="A1158" s="118" t="s">
        <v>668</v>
      </c>
      <c r="B1158" s="20">
        <v>4.6500000000000004</v>
      </c>
      <c r="C1158" s="20">
        <v>0</v>
      </c>
      <c r="D1158" s="20">
        <v>0</v>
      </c>
      <c r="E1158" s="20">
        <v>0</v>
      </c>
      <c r="F1158" s="83">
        <f t="shared" si="38"/>
        <v>0</v>
      </c>
      <c r="G1158" s="119">
        <f t="shared" si="39"/>
        <v>0</v>
      </c>
    </row>
    <row r="1159" spans="1:7" ht="12.75" x14ac:dyDescent="0.15">
      <c r="A1159" s="114" t="s">
        <v>281</v>
      </c>
      <c r="B1159" s="17">
        <v>147.9</v>
      </c>
      <c r="C1159" s="17">
        <v>132</v>
      </c>
      <c r="D1159" s="17">
        <v>150</v>
      </c>
      <c r="E1159" s="17">
        <v>154.63</v>
      </c>
      <c r="F1159" s="85">
        <f t="shared" si="38"/>
        <v>104.55037187288707</v>
      </c>
      <c r="G1159" s="115">
        <f t="shared" si="39"/>
        <v>103.08666666666666</v>
      </c>
    </row>
    <row r="1160" spans="1:7" ht="12.75" x14ac:dyDescent="0.15">
      <c r="A1160" s="116" t="s">
        <v>661</v>
      </c>
      <c r="B1160" s="19">
        <v>147.9</v>
      </c>
      <c r="C1160" s="19">
        <v>132</v>
      </c>
      <c r="D1160" s="19">
        <v>150</v>
      </c>
      <c r="E1160" s="19">
        <v>154.63</v>
      </c>
      <c r="F1160" s="84">
        <f t="shared" si="38"/>
        <v>104.55037187288707</v>
      </c>
      <c r="G1160" s="117">
        <f t="shared" si="39"/>
        <v>103.08666666666666</v>
      </c>
    </row>
    <row r="1161" spans="1:7" ht="12.75" x14ac:dyDescent="0.15">
      <c r="A1161" s="116" t="s">
        <v>657</v>
      </c>
      <c r="B1161" s="19">
        <v>147.9</v>
      </c>
      <c r="C1161" s="19">
        <v>132</v>
      </c>
      <c r="D1161" s="19">
        <v>150</v>
      </c>
      <c r="E1161" s="19">
        <v>154.63</v>
      </c>
      <c r="F1161" s="84">
        <f t="shared" si="38"/>
        <v>104.55037187288707</v>
      </c>
      <c r="G1161" s="117">
        <f t="shared" si="39"/>
        <v>103.08666666666666</v>
      </c>
    </row>
    <row r="1162" spans="1:7" ht="12.75" x14ac:dyDescent="0.15">
      <c r="A1162" s="118" t="s">
        <v>655</v>
      </c>
      <c r="B1162" s="20">
        <v>147.9</v>
      </c>
      <c r="C1162" s="20">
        <v>0</v>
      </c>
      <c r="D1162" s="20">
        <v>0</v>
      </c>
      <c r="E1162" s="20">
        <v>154.63</v>
      </c>
      <c r="F1162" s="83">
        <f t="shared" si="38"/>
        <v>104.55037187288707</v>
      </c>
      <c r="G1162" s="119">
        <f t="shared" si="39"/>
        <v>0</v>
      </c>
    </row>
    <row r="1163" spans="1:7" ht="12.75" x14ac:dyDescent="0.15">
      <c r="A1163" s="122" t="s">
        <v>504</v>
      </c>
      <c r="B1163" s="16">
        <v>1157253.08</v>
      </c>
      <c r="C1163" s="16">
        <v>1145880</v>
      </c>
      <c r="D1163" s="16">
        <v>1237154.1100000001</v>
      </c>
      <c r="E1163" s="16">
        <v>1202328.76</v>
      </c>
      <c r="F1163" s="86">
        <f t="shared" si="38"/>
        <v>103.89505811468653</v>
      </c>
      <c r="G1163" s="123">
        <f t="shared" si="39"/>
        <v>97.185043502785589</v>
      </c>
    </row>
    <row r="1164" spans="1:7" ht="12.75" x14ac:dyDescent="0.15">
      <c r="A1164" s="114" t="s">
        <v>44</v>
      </c>
      <c r="B1164" s="17">
        <v>41.47</v>
      </c>
      <c r="C1164" s="17">
        <v>2960</v>
      </c>
      <c r="D1164" s="17">
        <v>1010</v>
      </c>
      <c r="E1164" s="17">
        <v>857.09</v>
      </c>
      <c r="F1164" s="85">
        <f t="shared" si="38"/>
        <v>2066.7711598746087</v>
      </c>
      <c r="G1164" s="115">
        <f t="shared" si="39"/>
        <v>84.860396039603955</v>
      </c>
    </row>
    <row r="1165" spans="1:7" ht="12.75" x14ac:dyDescent="0.15">
      <c r="A1165" s="116" t="s">
        <v>729</v>
      </c>
      <c r="B1165" s="19">
        <v>41.47</v>
      </c>
      <c r="C1165" s="19">
        <v>2960</v>
      </c>
      <c r="D1165" s="19">
        <v>935.3</v>
      </c>
      <c r="E1165" s="19">
        <v>857.09</v>
      </c>
      <c r="F1165" s="84">
        <f t="shared" si="38"/>
        <v>2066.7711598746087</v>
      </c>
      <c r="G1165" s="117">
        <f t="shared" si="39"/>
        <v>91.637977119640766</v>
      </c>
    </row>
    <row r="1166" spans="1:7" ht="12.75" x14ac:dyDescent="0.15">
      <c r="A1166" s="116" t="s">
        <v>674</v>
      </c>
      <c r="B1166" s="19">
        <v>41.47</v>
      </c>
      <c r="C1166" s="19">
        <v>2960</v>
      </c>
      <c r="D1166" s="19">
        <v>935.3</v>
      </c>
      <c r="E1166" s="19">
        <v>857.09</v>
      </c>
      <c r="F1166" s="84">
        <f t="shared" si="38"/>
        <v>2066.7711598746087</v>
      </c>
      <c r="G1166" s="117">
        <f t="shared" si="39"/>
        <v>91.637977119640766</v>
      </c>
    </row>
    <row r="1167" spans="1:7" ht="12.75" x14ac:dyDescent="0.15">
      <c r="A1167" s="118" t="s">
        <v>671</v>
      </c>
      <c r="B1167" s="20">
        <v>41.47</v>
      </c>
      <c r="C1167" s="20">
        <v>0</v>
      </c>
      <c r="D1167" s="20">
        <v>0</v>
      </c>
      <c r="E1167" s="20">
        <v>857.09</v>
      </c>
      <c r="F1167" s="83">
        <f t="shared" si="38"/>
        <v>2066.7711598746087</v>
      </c>
      <c r="G1167" s="119">
        <f t="shared" si="39"/>
        <v>0</v>
      </c>
    </row>
    <row r="1168" spans="1:7" ht="12.75" x14ac:dyDescent="0.15">
      <c r="A1168" s="116" t="s">
        <v>732</v>
      </c>
      <c r="B1168" s="19">
        <v>0</v>
      </c>
      <c r="C1168" s="19">
        <v>0</v>
      </c>
      <c r="D1168" s="19">
        <v>74.7</v>
      </c>
      <c r="E1168" s="19">
        <v>0</v>
      </c>
      <c r="F1168" s="84">
        <f t="shared" si="38"/>
        <v>0</v>
      </c>
      <c r="G1168" s="117">
        <f t="shared" si="39"/>
        <v>0</v>
      </c>
    </row>
    <row r="1169" spans="1:7" ht="12.75" x14ac:dyDescent="0.15">
      <c r="A1169" s="116" t="s">
        <v>733</v>
      </c>
      <c r="B1169" s="19">
        <v>0</v>
      </c>
      <c r="C1169" s="19">
        <v>0</v>
      </c>
      <c r="D1169" s="19">
        <v>74.7</v>
      </c>
      <c r="E1169" s="19">
        <v>0</v>
      </c>
      <c r="F1169" s="84">
        <f t="shared" si="38"/>
        <v>0</v>
      </c>
      <c r="G1169" s="117">
        <f t="shared" si="39"/>
        <v>0</v>
      </c>
    </row>
    <row r="1170" spans="1:7" ht="12.75" x14ac:dyDescent="0.15">
      <c r="A1170" s="114" t="s">
        <v>257</v>
      </c>
      <c r="B1170" s="17">
        <v>7510.22</v>
      </c>
      <c r="C1170" s="17">
        <v>34430</v>
      </c>
      <c r="D1170" s="17">
        <v>17220</v>
      </c>
      <c r="E1170" s="17">
        <v>16341.02</v>
      </c>
      <c r="F1170" s="85">
        <f t="shared" si="38"/>
        <v>217.58377251265611</v>
      </c>
      <c r="G1170" s="115">
        <f t="shared" si="39"/>
        <v>94.895586527293858</v>
      </c>
    </row>
    <row r="1171" spans="1:7" ht="12.75" x14ac:dyDescent="0.15">
      <c r="A1171" s="116" t="s">
        <v>729</v>
      </c>
      <c r="B1171" s="19">
        <v>7510.22</v>
      </c>
      <c r="C1171" s="19">
        <v>34430</v>
      </c>
      <c r="D1171" s="19">
        <v>16840.689999999999</v>
      </c>
      <c r="E1171" s="19">
        <v>16341.02</v>
      </c>
      <c r="F1171" s="84">
        <f t="shared" si="38"/>
        <v>217.58377251265611</v>
      </c>
      <c r="G1171" s="117">
        <f t="shared" si="39"/>
        <v>97.032960050924288</v>
      </c>
    </row>
    <row r="1172" spans="1:7" ht="12.75" x14ac:dyDescent="0.15">
      <c r="A1172" s="116" t="s">
        <v>714</v>
      </c>
      <c r="B1172" s="19">
        <v>0</v>
      </c>
      <c r="C1172" s="19">
        <v>4000</v>
      </c>
      <c r="D1172" s="19">
        <v>0</v>
      </c>
      <c r="E1172" s="19">
        <v>0</v>
      </c>
      <c r="F1172" s="84">
        <f t="shared" si="38"/>
        <v>0</v>
      </c>
      <c r="G1172" s="117">
        <f t="shared" si="39"/>
        <v>0</v>
      </c>
    </row>
    <row r="1173" spans="1:7" ht="12.75" x14ac:dyDescent="0.15">
      <c r="A1173" s="116" t="s">
        <v>693</v>
      </c>
      <c r="B1173" s="19">
        <v>0.1</v>
      </c>
      <c r="C1173" s="19">
        <v>50</v>
      </c>
      <c r="D1173" s="19">
        <v>0</v>
      </c>
      <c r="E1173" s="19">
        <v>0</v>
      </c>
      <c r="F1173" s="84">
        <f t="shared" si="38"/>
        <v>0</v>
      </c>
      <c r="G1173" s="117">
        <f t="shared" si="39"/>
        <v>0</v>
      </c>
    </row>
    <row r="1174" spans="1:7" ht="12.75" x14ac:dyDescent="0.15">
      <c r="A1174" s="118" t="s">
        <v>691</v>
      </c>
      <c r="B1174" s="20">
        <v>0.1</v>
      </c>
      <c r="C1174" s="20">
        <v>0</v>
      </c>
      <c r="D1174" s="20">
        <v>0</v>
      </c>
      <c r="E1174" s="20">
        <v>0</v>
      </c>
      <c r="F1174" s="83">
        <f t="shared" ref="F1174:F1237" si="40">IFERROR(E1174/B1174*100,0)</f>
        <v>0</v>
      </c>
      <c r="G1174" s="119">
        <f t="shared" ref="G1174:G1237" si="41">IFERROR(E1174/D1174*100,0)</f>
        <v>0</v>
      </c>
    </row>
    <row r="1175" spans="1:7" ht="12.75" x14ac:dyDescent="0.15">
      <c r="A1175" s="116" t="s">
        <v>681</v>
      </c>
      <c r="B1175" s="19">
        <v>7510.12</v>
      </c>
      <c r="C1175" s="19">
        <v>30380</v>
      </c>
      <c r="D1175" s="19">
        <v>16840.689999999999</v>
      </c>
      <c r="E1175" s="19">
        <v>16341.02</v>
      </c>
      <c r="F1175" s="84">
        <f t="shared" si="40"/>
        <v>217.58666972032407</v>
      </c>
      <c r="G1175" s="117">
        <f t="shared" si="41"/>
        <v>97.032960050924288</v>
      </c>
    </row>
    <row r="1176" spans="1:7" ht="12.75" x14ac:dyDescent="0.15">
      <c r="A1176" s="118" t="s">
        <v>675</v>
      </c>
      <c r="B1176" s="20">
        <v>7510.12</v>
      </c>
      <c r="C1176" s="20">
        <v>0</v>
      </c>
      <c r="D1176" s="20">
        <v>0</v>
      </c>
      <c r="E1176" s="20">
        <v>16341.02</v>
      </c>
      <c r="F1176" s="83">
        <f t="shared" si="40"/>
        <v>217.58666972032407</v>
      </c>
      <c r="G1176" s="119">
        <f t="shared" si="41"/>
        <v>0</v>
      </c>
    </row>
    <row r="1177" spans="1:7" ht="12.75" x14ac:dyDescent="0.15">
      <c r="A1177" s="116" t="s">
        <v>732</v>
      </c>
      <c r="B1177" s="19">
        <v>0</v>
      </c>
      <c r="C1177" s="19">
        <v>0</v>
      </c>
      <c r="D1177" s="19">
        <v>379.31</v>
      </c>
      <c r="E1177" s="19">
        <v>0</v>
      </c>
      <c r="F1177" s="84">
        <f t="shared" si="40"/>
        <v>0</v>
      </c>
      <c r="G1177" s="117">
        <f t="shared" si="41"/>
        <v>0</v>
      </c>
    </row>
    <row r="1178" spans="1:7" ht="12.75" x14ac:dyDescent="0.15">
      <c r="A1178" s="116" t="s">
        <v>733</v>
      </c>
      <c r="B1178" s="19">
        <v>0</v>
      </c>
      <c r="C1178" s="19">
        <v>0</v>
      </c>
      <c r="D1178" s="19">
        <v>379.31</v>
      </c>
      <c r="E1178" s="19">
        <v>0</v>
      </c>
      <c r="F1178" s="84">
        <f t="shared" si="40"/>
        <v>0</v>
      </c>
      <c r="G1178" s="117">
        <f t="shared" si="41"/>
        <v>0</v>
      </c>
    </row>
    <row r="1179" spans="1:7" ht="12.75" x14ac:dyDescent="0.15">
      <c r="A1179" s="114" t="s">
        <v>128</v>
      </c>
      <c r="B1179" s="17">
        <v>14055.23</v>
      </c>
      <c r="C1179" s="17">
        <v>22720</v>
      </c>
      <c r="D1179" s="17">
        <v>17542.11</v>
      </c>
      <c r="E1179" s="17">
        <v>5995.59</v>
      </c>
      <c r="F1179" s="85">
        <f t="shared" si="40"/>
        <v>42.657359573624909</v>
      </c>
      <c r="G1179" s="115">
        <f t="shared" si="41"/>
        <v>34.178271599026573</v>
      </c>
    </row>
    <row r="1180" spans="1:7" ht="12.75" x14ac:dyDescent="0.15">
      <c r="A1180" s="116" t="s">
        <v>729</v>
      </c>
      <c r="B1180" s="19">
        <v>14055.23</v>
      </c>
      <c r="C1180" s="19">
        <v>22720</v>
      </c>
      <c r="D1180" s="19">
        <v>5731.73</v>
      </c>
      <c r="E1180" s="19">
        <v>5995.59</v>
      </c>
      <c r="F1180" s="84">
        <f t="shared" si="40"/>
        <v>42.657359573624909</v>
      </c>
      <c r="G1180" s="117">
        <f t="shared" si="41"/>
        <v>104.6034966755238</v>
      </c>
    </row>
    <row r="1181" spans="1:7" ht="12.75" x14ac:dyDescent="0.15">
      <c r="A1181" s="116" t="s">
        <v>714</v>
      </c>
      <c r="B1181" s="19">
        <v>14055.23</v>
      </c>
      <c r="C1181" s="19">
        <v>22720</v>
      </c>
      <c r="D1181" s="19">
        <v>5731.73</v>
      </c>
      <c r="E1181" s="19">
        <v>5995.59</v>
      </c>
      <c r="F1181" s="84">
        <f t="shared" si="40"/>
        <v>42.657359573624909</v>
      </c>
      <c r="G1181" s="117">
        <f t="shared" si="41"/>
        <v>104.6034966755238</v>
      </c>
    </row>
    <row r="1182" spans="1:7" ht="12.75" x14ac:dyDescent="0.15">
      <c r="A1182" s="118" t="s">
        <v>701</v>
      </c>
      <c r="B1182" s="20">
        <v>13114.94</v>
      </c>
      <c r="C1182" s="20">
        <v>0</v>
      </c>
      <c r="D1182" s="20">
        <v>0</v>
      </c>
      <c r="E1182" s="20">
        <v>5557.59</v>
      </c>
      <c r="F1182" s="83">
        <f t="shared" si="40"/>
        <v>42.376023069872986</v>
      </c>
      <c r="G1182" s="119">
        <f t="shared" si="41"/>
        <v>0</v>
      </c>
    </row>
    <row r="1183" spans="1:7" ht="12.75" x14ac:dyDescent="0.15">
      <c r="A1183" s="118" t="s">
        <v>700</v>
      </c>
      <c r="B1183" s="20">
        <v>940.29</v>
      </c>
      <c r="C1183" s="20">
        <v>0</v>
      </c>
      <c r="D1183" s="20">
        <v>0</v>
      </c>
      <c r="E1183" s="20">
        <v>438</v>
      </c>
      <c r="F1183" s="83">
        <f t="shared" si="40"/>
        <v>46.581373831477521</v>
      </c>
      <c r="G1183" s="119">
        <f t="shared" si="41"/>
        <v>0</v>
      </c>
    </row>
    <row r="1184" spans="1:7" ht="12.75" x14ac:dyDescent="0.15">
      <c r="A1184" s="116" t="s">
        <v>732</v>
      </c>
      <c r="B1184" s="19">
        <v>0</v>
      </c>
      <c r="C1184" s="19">
        <v>0</v>
      </c>
      <c r="D1184" s="19">
        <v>11810.38</v>
      </c>
      <c r="E1184" s="19">
        <v>0</v>
      </c>
      <c r="F1184" s="84">
        <f t="shared" si="40"/>
        <v>0</v>
      </c>
      <c r="G1184" s="117">
        <f t="shared" si="41"/>
        <v>0</v>
      </c>
    </row>
    <row r="1185" spans="1:7" ht="12.75" x14ac:dyDescent="0.15">
      <c r="A1185" s="116" t="s">
        <v>733</v>
      </c>
      <c r="B1185" s="19">
        <v>0</v>
      </c>
      <c r="C1185" s="19">
        <v>0</v>
      </c>
      <c r="D1185" s="19">
        <v>11810.38</v>
      </c>
      <c r="E1185" s="19">
        <v>0</v>
      </c>
      <c r="F1185" s="84">
        <f t="shared" si="40"/>
        <v>0</v>
      </c>
      <c r="G1185" s="117">
        <f t="shared" si="41"/>
        <v>0</v>
      </c>
    </row>
    <row r="1186" spans="1:7" ht="12.75" x14ac:dyDescent="0.15">
      <c r="A1186" s="114" t="s">
        <v>210</v>
      </c>
      <c r="B1186" s="17">
        <v>10038.950000000001</v>
      </c>
      <c r="C1186" s="17">
        <v>15400</v>
      </c>
      <c r="D1186" s="17">
        <v>15979.84</v>
      </c>
      <c r="E1186" s="17">
        <v>8196.7900000000009</v>
      </c>
      <c r="F1186" s="85">
        <f t="shared" si="40"/>
        <v>81.649873741775792</v>
      </c>
      <c r="G1186" s="115">
        <f t="shared" si="41"/>
        <v>51.294568656507202</v>
      </c>
    </row>
    <row r="1187" spans="1:7" ht="12.75" x14ac:dyDescent="0.15">
      <c r="A1187" s="116" t="s">
        <v>729</v>
      </c>
      <c r="B1187" s="19">
        <v>10038.950000000001</v>
      </c>
      <c r="C1187" s="19">
        <v>15400</v>
      </c>
      <c r="D1187" s="19">
        <v>8196.7900000000009</v>
      </c>
      <c r="E1187" s="19">
        <v>8196.7900000000009</v>
      </c>
      <c r="F1187" s="84">
        <f t="shared" si="40"/>
        <v>81.649873741775792</v>
      </c>
      <c r="G1187" s="117">
        <f t="shared" si="41"/>
        <v>100</v>
      </c>
    </row>
    <row r="1188" spans="1:7" ht="12.75" x14ac:dyDescent="0.15">
      <c r="A1188" s="116" t="s">
        <v>714</v>
      </c>
      <c r="B1188" s="19">
        <v>10038.950000000001</v>
      </c>
      <c r="C1188" s="19">
        <v>15400</v>
      </c>
      <c r="D1188" s="19">
        <v>8196.7900000000009</v>
      </c>
      <c r="E1188" s="19">
        <v>8196.7900000000009</v>
      </c>
      <c r="F1188" s="84">
        <f t="shared" si="40"/>
        <v>81.649873741775792</v>
      </c>
      <c r="G1188" s="117">
        <f t="shared" si="41"/>
        <v>100</v>
      </c>
    </row>
    <row r="1189" spans="1:7" ht="12.75" x14ac:dyDescent="0.15">
      <c r="A1189" s="118" t="s">
        <v>712</v>
      </c>
      <c r="B1189" s="20">
        <v>10038.950000000001</v>
      </c>
      <c r="C1189" s="20">
        <v>0</v>
      </c>
      <c r="D1189" s="20">
        <v>0</v>
      </c>
      <c r="E1189" s="20">
        <v>8196.7900000000009</v>
      </c>
      <c r="F1189" s="83">
        <f t="shared" si="40"/>
        <v>81.649873741775792</v>
      </c>
      <c r="G1189" s="119">
        <f t="shared" si="41"/>
        <v>0</v>
      </c>
    </row>
    <row r="1190" spans="1:7" ht="12.75" x14ac:dyDescent="0.15">
      <c r="A1190" s="116" t="s">
        <v>732</v>
      </c>
      <c r="B1190" s="19">
        <v>0</v>
      </c>
      <c r="C1190" s="19">
        <v>0</v>
      </c>
      <c r="D1190" s="19">
        <v>7783.05</v>
      </c>
      <c r="E1190" s="19">
        <v>0</v>
      </c>
      <c r="F1190" s="84">
        <f t="shared" si="40"/>
        <v>0</v>
      </c>
      <c r="G1190" s="117">
        <f t="shared" si="41"/>
        <v>0</v>
      </c>
    </row>
    <row r="1191" spans="1:7" ht="12.75" x14ac:dyDescent="0.15">
      <c r="A1191" s="116" t="s">
        <v>733</v>
      </c>
      <c r="B1191" s="19">
        <v>0</v>
      </c>
      <c r="C1191" s="19">
        <v>0</v>
      </c>
      <c r="D1191" s="19">
        <v>7783.05</v>
      </c>
      <c r="E1191" s="19">
        <v>0</v>
      </c>
      <c r="F1191" s="84">
        <f t="shared" si="40"/>
        <v>0</v>
      </c>
      <c r="G1191" s="117">
        <f t="shared" si="41"/>
        <v>0</v>
      </c>
    </row>
    <row r="1192" spans="1:7" ht="12.75" x14ac:dyDescent="0.15">
      <c r="A1192" s="114" t="s">
        <v>272</v>
      </c>
      <c r="B1192" s="17">
        <v>1122914.67</v>
      </c>
      <c r="C1192" s="17">
        <v>1058510</v>
      </c>
      <c r="D1192" s="17">
        <v>1179500</v>
      </c>
      <c r="E1192" s="17">
        <v>1167627.9099999999</v>
      </c>
      <c r="F1192" s="85">
        <f t="shared" si="40"/>
        <v>103.98189116186363</v>
      </c>
      <c r="G1192" s="115">
        <f t="shared" si="41"/>
        <v>98.993464179737174</v>
      </c>
    </row>
    <row r="1193" spans="1:7" ht="12.75" x14ac:dyDescent="0.15">
      <c r="A1193" s="116" t="s">
        <v>729</v>
      </c>
      <c r="B1193" s="19">
        <v>1122914.67</v>
      </c>
      <c r="C1193" s="19">
        <v>1058510</v>
      </c>
      <c r="D1193" s="19">
        <v>1179500</v>
      </c>
      <c r="E1193" s="19">
        <v>1167627.9099999999</v>
      </c>
      <c r="F1193" s="84">
        <f t="shared" si="40"/>
        <v>103.98189116186363</v>
      </c>
      <c r="G1193" s="117">
        <f t="shared" si="41"/>
        <v>98.993464179737174</v>
      </c>
    </row>
    <row r="1194" spans="1:7" ht="12.75" x14ac:dyDescent="0.15">
      <c r="A1194" s="116" t="s">
        <v>714</v>
      </c>
      <c r="B1194" s="19">
        <v>1122914.67</v>
      </c>
      <c r="C1194" s="19">
        <v>1058510</v>
      </c>
      <c r="D1194" s="19">
        <v>1179500</v>
      </c>
      <c r="E1194" s="19">
        <v>1167627.9099999999</v>
      </c>
      <c r="F1194" s="84">
        <f t="shared" si="40"/>
        <v>103.98189116186363</v>
      </c>
      <c r="G1194" s="117">
        <f t="shared" si="41"/>
        <v>98.993464179737174</v>
      </c>
    </row>
    <row r="1195" spans="1:7" ht="12.75" x14ac:dyDescent="0.15">
      <c r="A1195" s="118" t="s">
        <v>701</v>
      </c>
      <c r="B1195" s="20">
        <v>1122914.67</v>
      </c>
      <c r="C1195" s="20">
        <v>0</v>
      </c>
      <c r="D1195" s="20">
        <v>0</v>
      </c>
      <c r="E1195" s="20">
        <v>1167627.9099999999</v>
      </c>
      <c r="F1195" s="83">
        <f t="shared" si="40"/>
        <v>103.98189116186363</v>
      </c>
      <c r="G1195" s="119">
        <f t="shared" si="41"/>
        <v>0</v>
      </c>
    </row>
    <row r="1196" spans="1:7" ht="12.75" x14ac:dyDescent="0.15">
      <c r="A1196" s="114" t="s">
        <v>127</v>
      </c>
      <c r="B1196" s="17">
        <v>2209.23</v>
      </c>
      <c r="C1196" s="17">
        <v>10140</v>
      </c>
      <c r="D1196" s="17">
        <v>5182</v>
      </c>
      <c r="E1196" s="17">
        <v>3310.36</v>
      </c>
      <c r="F1196" s="85">
        <f t="shared" si="40"/>
        <v>149.84225273058939</v>
      </c>
      <c r="G1196" s="115">
        <f t="shared" si="41"/>
        <v>63.881898880741026</v>
      </c>
    </row>
    <row r="1197" spans="1:7" ht="12.75" x14ac:dyDescent="0.15">
      <c r="A1197" s="116" t="s">
        <v>729</v>
      </c>
      <c r="B1197" s="19">
        <v>2209.23</v>
      </c>
      <c r="C1197" s="19">
        <v>10140</v>
      </c>
      <c r="D1197" s="19">
        <v>3241.92</v>
      </c>
      <c r="E1197" s="19">
        <v>3310.36</v>
      </c>
      <c r="F1197" s="84">
        <f t="shared" si="40"/>
        <v>149.84225273058939</v>
      </c>
      <c r="G1197" s="117">
        <f t="shared" si="41"/>
        <v>102.1110946599546</v>
      </c>
    </row>
    <row r="1198" spans="1:7" ht="12.75" x14ac:dyDescent="0.15">
      <c r="A1198" s="116" t="s">
        <v>674</v>
      </c>
      <c r="B1198" s="19">
        <v>2209.23</v>
      </c>
      <c r="C1198" s="19">
        <v>10140</v>
      </c>
      <c r="D1198" s="19">
        <v>3241.92</v>
      </c>
      <c r="E1198" s="19">
        <v>3310.36</v>
      </c>
      <c r="F1198" s="84">
        <f t="shared" si="40"/>
        <v>149.84225273058939</v>
      </c>
      <c r="G1198" s="117">
        <f t="shared" si="41"/>
        <v>102.1110946599546</v>
      </c>
    </row>
    <row r="1199" spans="1:7" ht="12.75" x14ac:dyDescent="0.15">
      <c r="A1199" s="118" t="s">
        <v>669</v>
      </c>
      <c r="B1199" s="20">
        <v>1738.67</v>
      </c>
      <c r="C1199" s="20">
        <v>0</v>
      </c>
      <c r="D1199" s="20">
        <v>0</v>
      </c>
      <c r="E1199" s="20">
        <v>1271.55</v>
      </c>
      <c r="F1199" s="83">
        <f t="shared" si="40"/>
        <v>73.133487090707263</v>
      </c>
      <c r="G1199" s="119">
        <f t="shared" si="41"/>
        <v>0</v>
      </c>
    </row>
    <row r="1200" spans="1:7" ht="12.75" x14ac:dyDescent="0.15">
      <c r="A1200" s="118" t="s">
        <v>668</v>
      </c>
      <c r="B1200" s="20">
        <v>470.56</v>
      </c>
      <c r="C1200" s="20">
        <v>0</v>
      </c>
      <c r="D1200" s="20">
        <v>0</v>
      </c>
      <c r="E1200" s="20">
        <v>2038.81</v>
      </c>
      <c r="F1200" s="83">
        <f t="shared" si="40"/>
        <v>433.2731213872832</v>
      </c>
      <c r="G1200" s="119">
        <f t="shared" si="41"/>
        <v>0</v>
      </c>
    </row>
    <row r="1201" spans="1:7" ht="12.75" x14ac:dyDescent="0.15">
      <c r="A1201" s="116" t="s">
        <v>732</v>
      </c>
      <c r="B1201" s="19">
        <v>0</v>
      </c>
      <c r="C1201" s="19">
        <v>0</v>
      </c>
      <c r="D1201" s="19">
        <v>1940.08</v>
      </c>
      <c r="E1201" s="19">
        <v>0</v>
      </c>
      <c r="F1201" s="84">
        <f t="shared" si="40"/>
        <v>0</v>
      </c>
      <c r="G1201" s="117">
        <f t="shared" si="41"/>
        <v>0</v>
      </c>
    </row>
    <row r="1202" spans="1:7" ht="12.75" x14ac:dyDescent="0.15">
      <c r="A1202" s="116" t="s">
        <v>733</v>
      </c>
      <c r="B1202" s="19">
        <v>0</v>
      </c>
      <c r="C1202" s="19">
        <v>0</v>
      </c>
      <c r="D1202" s="19">
        <v>1940.08</v>
      </c>
      <c r="E1202" s="19">
        <v>0</v>
      </c>
      <c r="F1202" s="84">
        <f t="shared" si="40"/>
        <v>0</v>
      </c>
      <c r="G1202" s="117">
        <f t="shared" si="41"/>
        <v>0</v>
      </c>
    </row>
    <row r="1203" spans="1:7" ht="12.75" x14ac:dyDescent="0.15">
      <c r="A1203" s="114" t="s">
        <v>281</v>
      </c>
      <c r="B1203" s="17">
        <v>483.31</v>
      </c>
      <c r="C1203" s="17">
        <v>1720</v>
      </c>
      <c r="D1203" s="17">
        <v>720.16</v>
      </c>
      <c r="E1203" s="17">
        <v>0</v>
      </c>
      <c r="F1203" s="85">
        <f t="shared" si="40"/>
        <v>0</v>
      </c>
      <c r="G1203" s="115">
        <f t="shared" si="41"/>
        <v>0</v>
      </c>
    </row>
    <row r="1204" spans="1:7" ht="12.75" x14ac:dyDescent="0.15">
      <c r="A1204" s="116" t="s">
        <v>729</v>
      </c>
      <c r="B1204" s="19">
        <v>398.17</v>
      </c>
      <c r="C1204" s="19">
        <v>1720</v>
      </c>
      <c r="D1204" s="19">
        <v>400</v>
      </c>
      <c r="E1204" s="19">
        <v>0</v>
      </c>
      <c r="F1204" s="84">
        <f t="shared" si="40"/>
        <v>0</v>
      </c>
      <c r="G1204" s="117">
        <f t="shared" si="41"/>
        <v>0</v>
      </c>
    </row>
    <row r="1205" spans="1:7" ht="12.75" x14ac:dyDescent="0.15">
      <c r="A1205" s="116" t="s">
        <v>681</v>
      </c>
      <c r="B1205" s="19">
        <v>398.17</v>
      </c>
      <c r="C1205" s="19">
        <v>1720</v>
      </c>
      <c r="D1205" s="19">
        <v>400</v>
      </c>
      <c r="E1205" s="19">
        <v>0</v>
      </c>
      <c r="F1205" s="84">
        <f t="shared" si="40"/>
        <v>0</v>
      </c>
      <c r="G1205" s="117">
        <f t="shared" si="41"/>
        <v>0</v>
      </c>
    </row>
    <row r="1206" spans="1:7" ht="12.75" x14ac:dyDescent="0.15">
      <c r="A1206" s="118" t="s">
        <v>675</v>
      </c>
      <c r="B1206" s="20">
        <v>398.17</v>
      </c>
      <c r="C1206" s="20">
        <v>0</v>
      </c>
      <c r="D1206" s="20">
        <v>0</v>
      </c>
      <c r="E1206" s="20">
        <v>0</v>
      </c>
      <c r="F1206" s="83">
        <f t="shared" si="40"/>
        <v>0</v>
      </c>
      <c r="G1206" s="119">
        <f t="shared" si="41"/>
        <v>0</v>
      </c>
    </row>
    <row r="1207" spans="1:7" ht="12.75" x14ac:dyDescent="0.15">
      <c r="A1207" s="116" t="s">
        <v>661</v>
      </c>
      <c r="B1207" s="19">
        <v>85.14</v>
      </c>
      <c r="C1207" s="19">
        <v>0</v>
      </c>
      <c r="D1207" s="19">
        <v>0</v>
      </c>
      <c r="E1207" s="19">
        <v>0</v>
      </c>
      <c r="F1207" s="84">
        <f t="shared" si="40"/>
        <v>0</v>
      </c>
      <c r="G1207" s="117">
        <f t="shared" si="41"/>
        <v>0</v>
      </c>
    </row>
    <row r="1208" spans="1:7" ht="12.75" x14ac:dyDescent="0.15">
      <c r="A1208" s="116" t="s">
        <v>657</v>
      </c>
      <c r="B1208" s="19">
        <v>85.14</v>
      </c>
      <c r="C1208" s="19">
        <v>0</v>
      </c>
      <c r="D1208" s="19">
        <v>0</v>
      </c>
      <c r="E1208" s="19">
        <v>0</v>
      </c>
      <c r="F1208" s="84">
        <f t="shared" si="40"/>
        <v>0</v>
      </c>
      <c r="G1208" s="117">
        <f t="shared" si="41"/>
        <v>0</v>
      </c>
    </row>
    <row r="1209" spans="1:7" ht="12.75" x14ac:dyDescent="0.15">
      <c r="A1209" s="118" t="s">
        <v>655</v>
      </c>
      <c r="B1209" s="20">
        <v>85.14</v>
      </c>
      <c r="C1209" s="20">
        <v>0</v>
      </c>
      <c r="D1209" s="20">
        <v>0</v>
      </c>
      <c r="E1209" s="20">
        <v>0</v>
      </c>
      <c r="F1209" s="83">
        <f t="shared" si="40"/>
        <v>0</v>
      </c>
      <c r="G1209" s="119">
        <f t="shared" si="41"/>
        <v>0</v>
      </c>
    </row>
    <row r="1210" spans="1:7" ht="12.75" x14ac:dyDescent="0.15">
      <c r="A1210" s="116" t="s">
        <v>732</v>
      </c>
      <c r="B1210" s="19">
        <v>0</v>
      </c>
      <c r="C1210" s="19">
        <v>0</v>
      </c>
      <c r="D1210" s="19">
        <v>320.16000000000003</v>
      </c>
      <c r="E1210" s="19">
        <v>0</v>
      </c>
      <c r="F1210" s="84">
        <f t="shared" si="40"/>
        <v>0</v>
      </c>
      <c r="G1210" s="117">
        <f t="shared" si="41"/>
        <v>0</v>
      </c>
    </row>
    <row r="1211" spans="1:7" ht="12.75" x14ac:dyDescent="0.15">
      <c r="A1211" s="116" t="s">
        <v>733</v>
      </c>
      <c r="B1211" s="19">
        <v>0</v>
      </c>
      <c r="C1211" s="19">
        <v>0</v>
      </c>
      <c r="D1211" s="19">
        <v>320.16000000000003</v>
      </c>
      <c r="E1211" s="19">
        <v>0</v>
      </c>
      <c r="F1211" s="84">
        <f t="shared" si="40"/>
        <v>0</v>
      </c>
      <c r="G1211" s="117">
        <f t="shared" si="41"/>
        <v>0</v>
      </c>
    </row>
    <row r="1212" spans="1:7" ht="12.75" x14ac:dyDescent="0.15">
      <c r="A1212" s="122" t="s">
        <v>505</v>
      </c>
      <c r="B1212" s="16">
        <v>966749.57</v>
      </c>
      <c r="C1212" s="16">
        <v>1061253</v>
      </c>
      <c r="D1212" s="16">
        <v>1170407.68</v>
      </c>
      <c r="E1212" s="16">
        <v>1090973.18</v>
      </c>
      <c r="F1212" s="86">
        <f t="shared" si="40"/>
        <v>112.84961626618566</v>
      </c>
      <c r="G1212" s="123">
        <f t="shared" si="41"/>
        <v>93.213091356338325</v>
      </c>
    </row>
    <row r="1213" spans="1:7" ht="12.75" x14ac:dyDescent="0.15">
      <c r="A1213" s="114" t="s">
        <v>44</v>
      </c>
      <c r="B1213" s="17">
        <v>986.13</v>
      </c>
      <c r="C1213" s="17">
        <v>2355</v>
      </c>
      <c r="D1213" s="17">
        <v>8166</v>
      </c>
      <c r="E1213" s="17">
        <v>1021.14</v>
      </c>
      <c r="F1213" s="85">
        <f t="shared" si="40"/>
        <v>103.55024185452221</v>
      </c>
      <c r="G1213" s="115">
        <f t="shared" si="41"/>
        <v>12.504775900073476</v>
      </c>
    </row>
    <row r="1214" spans="1:7" ht="12.75" x14ac:dyDescent="0.15">
      <c r="A1214" s="116" t="s">
        <v>729</v>
      </c>
      <c r="B1214" s="19">
        <v>986.13</v>
      </c>
      <c r="C1214" s="19">
        <v>2355</v>
      </c>
      <c r="D1214" s="19">
        <v>1399.44</v>
      </c>
      <c r="E1214" s="19">
        <v>1021.14</v>
      </c>
      <c r="F1214" s="84">
        <f t="shared" si="40"/>
        <v>103.55024185452221</v>
      </c>
      <c r="G1214" s="117">
        <f t="shared" si="41"/>
        <v>72.967758531984217</v>
      </c>
    </row>
    <row r="1215" spans="1:7" ht="12.75" x14ac:dyDescent="0.15">
      <c r="A1215" s="116" t="s">
        <v>674</v>
      </c>
      <c r="B1215" s="19">
        <v>986.13</v>
      </c>
      <c r="C1215" s="19">
        <v>2355</v>
      </c>
      <c r="D1215" s="19">
        <v>1399.44</v>
      </c>
      <c r="E1215" s="19">
        <v>1021.14</v>
      </c>
      <c r="F1215" s="84">
        <f t="shared" si="40"/>
        <v>103.55024185452221</v>
      </c>
      <c r="G1215" s="117">
        <f t="shared" si="41"/>
        <v>72.967758531984217</v>
      </c>
    </row>
    <row r="1216" spans="1:7" ht="12.75" x14ac:dyDescent="0.15">
      <c r="A1216" s="118" t="s">
        <v>671</v>
      </c>
      <c r="B1216" s="20">
        <v>986.13</v>
      </c>
      <c r="C1216" s="20">
        <v>0</v>
      </c>
      <c r="D1216" s="20">
        <v>0</v>
      </c>
      <c r="E1216" s="20">
        <v>1021.14</v>
      </c>
      <c r="F1216" s="83">
        <f t="shared" si="40"/>
        <v>103.55024185452221</v>
      </c>
      <c r="G1216" s="119">
        <f t="shared" si="41"/>
        <v>0</v>
      </c>
    </row>
    <row r="1217" spans="1:7" ht="12.75" x14ac:dyDescent="0.15">
      <c r="A1217" s="116" t="s">
        <v>732</v>
      </c>
      <c r="B1217" s="19">
        <v>0</v>
      </c>
      <c r="C1217" s="19">
        <v>0</v>
      </c>
      <c r="D1217" s="19">
        <v>6766.56</v>
      </c>
      <c r="E1217" s="19">
        <v>0</v>
      </c>
      <c r="F1217" s="84">
        <f t="shared" si="40"/>
        <v>0</v>
      </c>
      <c r="G1217" s="117">
        <f t="shared" si="41"/>
        <v>0</v>
      </c>
    </row>
    <row r="1218" spans="1:7" ht="12.75" x14ac:dyDescent="0.15">
      <c r="A1218" s="116" t="s">
        <v>733</v>
      </c>
      <c r="B1218" s="19">
        <v>0</v>
      </c>
      <c r="C1218" s="19">
        <v>0</v>
      </c>
      <c r="D1218" s="19">
        <v>6766.56</v>
      </c>
      <c r="E1218" s="19">
        <v>0</v>
      </c>
      <c r="F1218" s="84">
        <f t="shared" si="40"/>
        <v>0</v>
      </c>
      <c r="G1218" s="117">
        <f t="shared" si="41"/>
        <v>0</v>
      </c>
    </row>
    <row r="1219" spans="1:7" ht="12.75" x14ac:dyDescent="0.15">
      <c r="A1219" s="114" t="s">
        <v>285</v>
      </c>
      <c r="B1219" s="17">
        <v>0.14000000000000001</v>
      </c>
      <c r="C1219" s="17">
        <v>14</v>
      </c>
      <c r="D1219" s="17">
        <v>7</v>
      </c>
      <c r="E1219" s="17">
        <v>0</v>
      </c>
      <c r="F1219" s="85">
        <f t="shared" si="40"/>
        <v>0</v>
      </c>
      <c r="G1219" s="115">
        <f t="shared" si="41"/>
        <v>0</v>
      </c>
    </row>
    <row r="1220" spans="1:7" ht="12.75" x14ac:dyDescent="0.15">
      <c r="A1220" s="116" t="s">
        <v>729</v>
      </c>
      <c r="B1220" s="19">
        <v>0.14000000000000001</v>
      </c>
      <c r="C1220" s="19">
        <v>14</v>
      </c>
      <c r="D1220" s="19">
        <v>12.18</v>
      </c>
      <c r="E1220" s="19">
        <v>0</v>
      </c>
      <c r="F1220" s="84">
        <f t="shared" si="40"/>
        <v>0</v>
      </c>
      <c r="G1220" s="117">
        <f t="shared" si="41"/>
        <v>0</v>
      </c>
    </row>
    <row r="1221" spans="1:7" ht="12.75" x14ac:dyDescent="0.15">
      <c r="A1221" s="116" t="s">
        <v>693</v>
      </c>
      <c r="B1221" s="19">
        <v>0.14000000000000001</v>
      </c>
      <c r="C1221" s="19">
        <v>14</v>
      </c>
      <c r="D1221" s="19">
        <v>12.18</v>
      </c>
      <c r="E1221" s="19">
        <v>0</v>
      </c>
      <c r="F1221" s="84">
        <f t="shared" si="40"/>
        <v>0</v>
      </c>
      <c r="G1221" s="117">
        <f t="shared" si="41"/>
        <v>0</v>
      </c>
    </row>
    <row r="1222" spans="1:7" ht="12.75" x14ac:dyDescent="0.15">
      <c r="A1222" s="118" t="s">
        <v>691</v>
      </c>
      <c r="B1222" s="20">
        <v>0.14000000000000001</v>
      </c>
      <c r="C1222" s="20">
        <v>0</v>
      </c>
      <c r="D1222" s="20">
        <v>0</v>
      </c>
      <c r="E1222" s="20">
        <v>0</v>
      </c>
      <c r="F1222" s="83">
        <f t="shared" si="40"/>
        <v>0</v>
      </c>
      <c r="G1222" s="119">
        <f t="shared" si="41"/>
        <v>0</v>
      </c>
    </row>
    <row r="1223" spans="1:7" ht="12.75" x14ac:dyDescent="0.15">
      <c r="A1223" s="116" t="s">
        <v>732</v>
      </c>
      <c r="B1223" s="19">
        <v>0</v>
      </c>
      <c r="C1223" s="19">
        <v>0</v>
      </c>
      <c r="D1223" s="19">
        <v>-5.18</v>
      </c>
      <c r="E1223" s="19">
        <v>0</v>
      </c>
      <c r="F1223" s="84">
        <f t="shared" si="40"/>
        <v>0</v>
      </c>
      <c r="G1223" s="117">
        <f t="shared" si="41"/>
        <v>0</v>
      </c>
    </row>
    <row r="1224" spans="1:7" ht="12.75" x14ac:dyDescent="0.15">
      <c r="A1224" s="116" t="s">
        <v>733</v>
      </c>
      <c r="B1224" s="19">
        <v>0</v>
      </c>
      <c r="C1224" s="19">
        <v>0</v>
      </c>
      <c r="D1224" s="19">
        <v>-5.18</v>
      </c>
      <c r="E1224" s="19">
        <v>0</v>
      </c>
      <c r="F1224" s="84">
        <f t="shared" si="40"/>
        <v>0</v>
      </c>
      <c r="G1224" s="117">
        <f t="shared" si="41"/>
        <v>0</v>
      </c>
    </row>
    <row r="1225" spans="1:7" ht="12.75" x14ac:dyDescent="0.15">
      <c r="A1225" s="114" t="s">
        <v>257</v>
      </c>
      <c r="B1225" s="17">
        <v>2126.23</v>
      </c>
      <c r="C1225" s="17">
        <v>11561</v>
      </c>
      <c r="D1225" s="17">
        <v>14350</v>
      </c>
      <c r="E1225" s="17">
        <v>5834.1</v>
      </c>
      <c r="F1225" s="85">
        <f t="shared" si="40"/>
        <v>274.38706066606153</v>
      </c>
      <c r="G1225" s="115">
        <f t="shared" si="41"/>
        <v>40.655749128919865</v>
      </c>
    </row>
    <row r="1226" spans="1:7" ht="12.75" x14ac:dyDescent="0.15">
      <c r="A1226" s="116" t="s">
        <v>729</v>
      </c>
      <c r="B1226" s="19">
        <v>2126.23</v>
      </c>
      <c r="C1226" s="19">
        <v>11561</v>
      </c>
      <c r="D1226" s="19">
        <v>5403.03</v>
      </c>
      <c r="E1226" s="19">
        <v>5834.1</v>
      </c>
      <c r="F1226" s="84">
        <f t="shared" si="40"/>
        <v>274.38706066606153</v>
      </c>
      <c r="G1226" s="117">
        <f t="shared" si="41"/>
        <v>107.97830106440276</v>
      </c>
    </row>
    <row r="1227" spans="1:7" ht="12.75" x14ac:dyDescent="0.15">
      <c r="A1227" s="116" t="s">
        <v>681</v>
      </c>
      <c r="B1227" s="19">
        <v>2126.23</v>
      </c>
      <c r="C1227" s="19">
        <v>11561</v>
      </c>
      <c r="D1227" s="19">
        <v>5403.03</v>
      </c>
      <c r="E1227" s="19">
        <v>5834.1</v>
      </c>
      <c r="F1227" s="84">
        <f t="shared" si="40"/>
        <v>274.38706066606153</v>
      </c>
      <c r="G1227" s="117">
        <f t="shared" si="41"/>
        <v>107.97830106440276</v>
      </c>
    </row>
    <row r="1228" spans="1:7" ht="12.75" x14ac:dyDescent="0.15">
      <c r="A1228" s="118" t="s">
        <v>675</v>
      </c>
      <c r="B1228" s="20">
        <v>2126.23</v>
      </c>
      <c r="C1228" s="20">
        <v>0</v>
      </c>
      <c r="D1228" s="20">
        <v>0</v>
      </c>
      <c r="E1228" s="20">
        <v>5834.1</v>
      </c>
      <c r="F1228" s="83">
        <f t="shared" si="40"/>
        <v>274.38706066606153</v>
      </c>
      <c r="G1228" s="119">
        <f t="shared" si="41"/>
        <v>0</v>
      </c>
    </row>
    <row r="1229" spans="1:7" ht="12.75" x14ac:dyDescent="0.15">
      <c r="A1229" s="116" t="s">
        <v>732</v>
      </c>
      <c r="B1229" s="19">
        <v>0</v>
      </c>
      <c r="C1229" s="19">
        <v>0</v>
      </c>
      <c r="D1229" s="19">
        <v>8946.9699999999993</v>
      </c>
      <c r="E1229" s="19">
        <v>0</v>
      </c>
      <c r="F1229" s="84">
        <f t="shared" si="40"/>
        <v>0</v>
      </c>
      <c r="G1229" s="117">
        <f t="shared" si="41"/>
        <v>0</v>
      </c>
    </row>
    <row r="1230" spans="1:7" ht="12.75" x14ac:dyDescent="0.15">
      <c r="A1230" s="116" t="s">
        <v>733</v>
      </c>
      <c r="B1230" s="19">
        <v>0</v>
      </c>
      <c r="C1230" s="19">
        <v>0</v>
      </c>
      <c r="D1230" s="19">
        <v>8946.9699999999993</v>
      </c>
      <c r="E1230" s="19">
        <v>0</v>
      </c>
      <c r="F1230" s="84">
        <f t="shared" si="40"/>
        <v>0</v>
      </c>
      <c r="G1230" s="117">
        <f t="shared" si="41"/>
        <v>0</v>
      </c>
    </row>
    <row r="1231" spans="1:7" ht="12.75" x14ac:dyDescent="0.15">
      <c r="A1231" s="114" t="s">
        <v>128</v>
      </c>
      <c r="B1231" s="17">
        <v>2587.5300000000002</v>
      </c>
      <c r="C1231" s="17">
        <v>25380</v>
      </c>
      <c r="D1231" s="17">
        <v>12900</v>
      </c>
      <c r="E1231" s="17">
        <v>4455.68</v>
      </c>
      <c r="F1231" s="85">
        <f t="shared" si="40"/>
        <v>172.19819673588324</v>
      </c>
      <c r="G1231" s="115">
        <f t="shared" si="41"/>
        <v>34.540155038759693</v>
      </c>
    </row>
    <row r="1232" spans="1:7" ht="12.75" x14ac:dyDescent="0.15">
      <c r="A1232" s="116" t="s">
        <v>729</v>
      </c>
      <c r="B1232" s="19">
        <v>2587.5300000000002</v>
      </c>
      <c r="C1232" s="19">
        <v>25380</v>
      </c>
      <c r="D1232" s="19">
        <v>12926.49</v>
      </c>
      <c r="E1232" s="19">
        <v>4455.68</v>
      </c>
      <c r="F1232" s="84">
        <f t="shared" si="40"/>
        <v>172.19819673588324</v>
      </c>
      <c r="G1232" s="117">
        <f t="shared" si="41"/>
        <v>34.469372582967225</v>
      </c>
    </row>
    <row r="1233" spans="1:7" ht="12.75" x14ac:dyDescent="0.15">
      <c r="A1233" s="116" t="s">
        <v>714</v>
      </c>
      <c r="B1233" s="19">
        <v>2587.5300000000002</v>
      </c>
      <c r="C1233" s="19">
        <v>25380</v>
      </c>
      <c r="D1233" s="19">
        <v>12926.49</v>
      </c>
      <c r="E1233" s="19">
        <v>4455.68</v>
      </c>
      <c r="F1233" s="84">
        <f t="shared" si="40"/>
        <v>172.19819673588324</v>
      </c>
      <c r="G1233" s="117">
        <f t="shared" si="41"/>
        <v>34.469372582967225</v>
      </c>
    </row>
    <row r="1234" spans="1:7" ht="12.75" x14ac:dyDescent="0.15">
      <c r="A1234" s="118" t="s">
        <v>701</v>
      </c>
      <c r="B1234" s="20">
        <v>1429.01</v>
      </c>
      <c r="C1234" s="20">
        <v>0</v>
      </c>
      <c r="D1234" s="20">
        <v>0</v>
      </c>
      <c r="E1234" s="20">
        <v>3697.3</v>
      </c>
      <c r="F1234" s="83">
        <f t="shared" si="40"/>
        <v>258.73156940819172</v>
      </c>
      <c r="G1234" s="119">
        <f t="shared" si="41"/>
        <v>0</v>
      </c>
    </row>
    <row r="1235" spans="1:7" ht="12.75" x14ac:dyDescent="0.15">
      <c r="A1235" s="118" t="s">
        <v>700</v>
      </c>
      <c r="B1235" s="20">
        <v>1158.52</v>
      </c>
      <c r="C1235" s="20">
        <v>0</v>
      </c>
      <c r="D1235" s="20">
        <v>0</v>
      </c>
      <c r="E1235" s="20">
        <v>758.38</v>
      </c>
      <c r="F1235" s="83">
        <f t="shared" si="40"/>
        <v>65.461105548458377</v>
      </c>
      <c r="G1235" s="119">
        <f t="shared" si="41"/>
        <v>0</v>
      </c>
    </row>
    <row r="1236" spans="1:7" ht="12.75" x14ac:dyDescent="0.15">
      <c r="A1236" s="116" t="s">
        <v>732</v>
      </c>
      <c r="B1236" s="19">
        <v>0</v>
      </c>
      <c r="C1236" s="19">
        <v>0</v>
      </c>
      <c r="D1236" s="19">
        <v>-26.49</v>
      </c>
      <c r="E1236" s="19">
        <v>0</v>
      </c>
      <c r="F1236" s="84">
        <f t="shared" si="40"/>
        <v>0</v>
      </c>
      <c r="G1236" s="117">
        <f t="shared" si="41"/>
        <v>0</v>
      </c>
    </row>
    <row r="1237" spans="1:7" ht="12.75" x14ac:dyDescent="0.15">
      <c r="A1237" s="116" t="s">
        <v>733</v>
      </c>
      <c r="B1237" s="19">
        <v>0</v>
      </c>
      <c r="C1237" s="19">
        <v>0</v>
      </c>
      <c r="D1237" s="19">
        <v>-26.49</v>
      </c>
      <c r="E1237" s="19">
        <v>0</v>
      </c>
      <c r="F1237" s="84">
        <f t="shared" si="40"/>
        <v>0</v>
      </c>
      <c r="G1237" s="117">
        <f t="shared" si="41"/>
        <v>0</v>
      </c>
    </row>
    <row r="1238" spans="1:7" ht="12.75" x14ac:dyDescent="0.15">
      <c r="A1238" s="114" t="s">
        <v>272</v>
      </c>
      <c r="B1238" s="17">
        <v>949833.44</v>
      </c>
      <c r="C1238" s="17">
        <v>989100</v>
      </c>
      <c r="D1238" s="17">
        <v>1107673.73</v>
      </c>
      <c r="E1238" s="17">
        <v>1070682.6299999999</v>
      </c>
      <c r="F1238" s="85">
        <f t="shared" ref="F1238:F1301" si="42">IFERROR(E1238/B1238*100,0)</f>
        <v>112.72319807986545</v>
      </c>
      <c r="G1238" s="115">
        <f t="shared" ref="G1238:G1301" si="43">IFERROR(E1238/D1238*100,0)</f>
        <v>96.660469685419002</v>
      </c>
    </row>
    <row r="1239" spans="1:7" ht="12.75" x14ac:dyDescent="0.15">
      <c r="A1239" s="116" t="s">
        <v>729</v>
      </c>
      <c r="B1239" s="19">
        <v>949833.44</v>
      </c>
      <c r="C1239" s="19">
        <v>989100</v>
      </c>
      <c r="D1239" s="19">
        <v>1107767.8799999999</v>
      </c>
      <c r="E1239" s="19">
        <v>1070682.6299999999</v>
      </c>
      <c r="F1239" s="84">
        <f t="shared" si="42"/>
        <v>112.72319807986545</v>
      </c>
      <c r="G1239" s="117">
        <f t="shared" si="43"/>
        <v>96.652254441607383</v>
      </c>
    </row>
    <row r="1240" spans="1:7" ht="12.75" x14ac:dyDescent="0.15">
      <c r="A1240" s="116" t="s">
        <v>714</v>
      </c>
      <c r="B1240" s="19">
        <v>949833.44</v>
      </c>
      <c r="C1240" s="19">
        <v>989100</v>
      </c>
      <c r="D1240" s="19">
        <v>1107767.8799999999</v>
      </c>
      <c r="E1240" s="19">
        <v>1070682.6299999999</v>
      </c>
      <c r="F1240" s="84">
        <f t="shared" si="42"/>
        <v>112.72319807986545</v>
      </c>
      <c r="G1240" s="117">
        <f t="shared" si="43"/>
        <v>96.652254441607383</v>
      </c>
    </row>
    <row r="1241" spans="1:7" ht="12.75" x14ac:dyDescent="0.15">
      <c r="A1241" s="118" t="s">
        <v>701</v>
      </c>
      <c r="B1241" s="20">
        <v>949833.44</v>
      </c>
      <c r="C1241" s="20">
        <v>0</v>
      </c>
      <c r="D1241" s="20">
        <v>0</v>
      </c>
      <c r="E1241" s="20">
        <v>1070682.6299999999</v>
      </c>
      <c r="F1241" s="83">
        <f t="shared" si="42"/>
        <v>112.72319807986545</v>
      </c>
      <c r="G1241" s="119">
        <f t="shared" si="43"/>
        <v>0</v>
      </c>
    </row>
    <row r="1242" spans="1:7" ht="12.75" x14ac:dyDescent="0.15">
      <c r="A1242" s="116" t="s">
        <v>732</v>
      </c>
      <c r="B1242" s="19">
        <v>0</v>
      </c>
      <c r="C1242" s="19">
        <v>0</v>
      </c>
      <c r="D1242" s="19">
        <v>-94.15</v>
      </c>
      <c r="E1242" s="19">
        <v>0</v>
      </c>
      <c r="F1242" s="84">
        <f t="shared" si="42"/>
        <v>0</v>
      </c>
      <c r="G1242" s="117">
        <f t="shared" si="43"/>
        <v>0</v>
      </c>
    </row>
    <row r="1243" spans="1:7" ht="12.75" x14ac:dyDescent="0.15">
      <c r="A1243" s="116" t="s">
        <v>733</v>
      </c>
      <c r="B1243" s="19">
        <v>0</v>
      </c>
      <c r="C1243" s="19">
        <v>0</v>
      </c>
      <c r="D1243" s="19">
        <v>-94.15</v>
      </c>
      <c r="E1243" s="19">
        <v>0</v>
      </c>
      <c r="F1243" s="84">
        <f t="shared" si="42"/>
        <v>0</v>
      </c>
      <c r="G1243" s="117">
        <f t="shared" si="43"/>
        <v>0</v>
      </c>
    </row>
    <row r="1244" spans="1:7" ht="12.75" x14ac:dyDescent="0.15">
      <c r="A1244" s="114" t="s">
        <v>212</v>
      </c>
      <c r="B1244" s="17">
        <v>7979.26</v>
      </c>
      <c r="C1244" s="17">
        <v>24552</v>
      </c>
      <c r="D1244" s="17">
        <v>9930</v>
      </c>
      <c r="E1244" s="17">
        <v>6155.37</v>
      </c>
      <c r="F1244" s="85">
        <f t="shared" si="42"/>
        <v>77.142115935562941</v>
      </c>
      <c r="G1244" s="115">
        <f t="shared" si="43"/>
        <v>61.987613293051361</v>
      </c>
    </row>
    <row r="1245" spans="1:7" ht="12.75" x14ac:dyDescent="0.15">
      <c r="A1245" s="116" t="s">
        <v>729</v>
      </c>
      <c r="B1245" s="19">
        <v>7979.26</v>
      </c>
      <c r="C1245" s="19">
        <v>24552</v>
      </c>
      <c r="D1245" s="19">
        <v>10197.790000000001</v>
      </c>
      <c r="E1245" s="19">
        <v>6155.37</v>
      </c>
      <c r="F1245" s="84">
        <f t="shared" si="42"/>
        <v>77.142115935562941</v>
      </c>
      <c r="G1245" s="117">
        <f t="shared" si="43"/>
        <v>60.359842671794574</v>
      </c>
    </row>
    <row r="1246" spans="1:7" ht="12.75" x14ac:dyDescent="0.15">
      <c r="A1246" s="116" t="s">
        <v>714</v>
      </c>
      <c r="B1246" s="19">
        <v>7979.26</v>
      </c>
      <c r="C1246" s="19">
        <v>24552</v>
      </c>
      <c r="D1246" s="19">
        <v>10197.790000000001</v>
      </c>
      <c r="E1246" s="19">
        <v>6155.37</v>
      </c>
      <c r="F1246" s="84">
        <f t="shared" si="42"/>
        <v>77.142115935562941</v>
      </c>
      <c r="G1246" s="117">
        <f t="shared" si="43"/>
        <v>60.359842671794574</v>
      </c>
    </row>
    <row r="1247" spans="1:7" ht="12.75" x14ac:dyDescent="0.15">
      <c r="A1247" s="118" t="s">
        <v>698</v>
      </c>
      <c r="B1247" s="20">
        <v>4588.8900000000003</v>
      </c>
      <c r="C1247" s="20">
        <v>0</v>
      </c>
      <c r="D1247" s="20">
        <v>0</v>
      </c>
      <c r="E1247" s="20">
        <v>4038.96</v>
      </c>
      <c r="F1247" s="83">
        <f t="shared" si="42"/>
        <v>88.016056170446447</v>
      </c>
      <c r="G1247" s="119">
        <f t="shared" si="43"/>
        <v>0</v>
      </c>
    </row>
    <row r="1248" spans="1:7" ht="12.75" x14ac:dyDescent="0.15">
      <c r="A1248" s="118" t="s">
        <v>694</v>
      </c>
      <c r="B1248" s="20">
        <v>3390.37</v>
      </c>
      <c r="C1248" s="20">
        <v>0</v>
      </c>
      <c r="D1248" s="20">
        <v>0</v>
      </c>
      <c r="E1248" s="20">
        <v>2116.41</v>
      </c>
      <c r="F1248" s="83">
        <f t="shared" si="42"/>
        <v>62.424160194904978</v>
      </c>
      <c r="G1248" s="119">
        <f t="shared" si="43"/>
        <v>0</v>
      </c>
    </row>
    <row r="1249" spans="1:7" ht="12.75" x14ac:dyDescent="0.15">
      <c r="A1249" s="116" t="s">
        <v>732</v>
      </c>
      <c r="B1249" s="19">
        <v>0</v>
      </c>
      <c r="C1249" s="19">
        <v>0</v>
      </c>
      <c r="D1249" s="19">
        <v>-267.79000000000002</v>
      </c>
      <c r="E1249" s="19">
        <v>0</v>
      </c>
      <c r="F1249" s="84">
        <f t="shared" si="42"/>
        <v>0</v>
      </c>
      <c r="G1249" s="117">
        <f t="shared" si="43"/>
        <v>0</v>
      </c>
    </row>
    <row r="1250" spans="1:7" ht="12.75" x14ac:dyDescent="0.15">
      <c r="A1250" s="116" t="s">
        <v>733</v>
      </c>
      <c r="B1250" s="19">
        <v>0</v>
      </c>
      <c r="C1250" s="19">
        <v>0</v>
      </c>
      <c r="D1250" s="19">
        <v>-267.79000000000002</v>
      </c>
      <c r="E1250" s="19">
        <v>0</v>
      </c>
      <c r="F1250" s="84">
        <f t="shared" si="42"/>
        <v>0</v>
      </c>
      <c r="G1250" s="117">
        <f t="shared" si="43"/>
        <v>0</v>
      </c>
    </row>
    <row r="1251" spans="1:7" ht="12.75" x14ac:dyDescent="0.15">
      <c r="A1251" s="114" t="s">
        <v>127</v>
      </c>
      <c r="B1251" s="17">
        <v>2737.14</v>
      </c>
      <c r="C1251" s="17">
        <v>7395</v>
      </c>
      <c r="D1251" s="17">
        <v>9720</v>
      </c>
      <c r="E1251" s="17">
        <v>2720.6</v>
      </c>
      <c r="F1251" s="85">
        <f t="shared" si="42"/>
        <v>99.395719619749073</v>
      </c>
      <c r="G1251" s="115">
        <f t="shared" si="43"/>
        <v>27.989711934156375</v>
      </c>
    </row>
    <row r="1252" spans="1:7" ht="12.75" x14ac:dyDescent="0.15">
      <c r="A1252" s="116" t="s">
        <v>729</v>
      </c>
      <c r="B1252" s="19">
        <v>2737.14</v>
      </c>
      <c r="C1252" s="19">
        <v>7395</v>
      </c>
      <c r="D1252" s="19">
        <v>8778.2000000000007</v>
      </c>
      <c r="E1252" s="19">
        <v>2720.6</v>
      </c>
      <c r="F1252" s="84">
        <f t="shared" si="42"/>
        <v>99.395719619749073</v>
      </c>
      <c r="G1252" s="117">
        <f t="shared" si="43"/>
        <v>30.992686427741447</v>
      </c>
    </row>
    <row r="1253" spans="1:7" ht="12.75" x14ac:dyDescent="0.15">
      <c r="A1253" s="116" t="s">
        <v>674</v>
      </c>
      <c r="B1253" s="19">
        <v>2737.14</v>
      </c>
      <c r="C1253" s="19">
        <v>7395</v>
      </c>
      <c r="D1253" s="19">
        <v>8778.2000000000007</v>
      </c>
      <c r="E1253" s="19">
        <v>2720.6</v>
      </c>
      <c r="F1253" s="84">
        <f t="shared" si="42"/>
        <v>99.395719619749073</v>
      </c>
      <c r="G1253" s="117">
        <f t="shared" si="43"/>
        <v>30.992686427741447</v>
      </c>
    </row>
    <row r="1254" spans="1:7" ht="12.75" x14ac:dyDescent="0.15">
      <c r="A1254" s="118" t="s">
        <v>669</v>
      </c>
      <c r="B1254" s="20">
        <v>441.97</v>
      </c>
      <c r="C1254" s="20">
        <v>0</v>
      </c>
      <c r="D1254" s="20">
        <v>0</v>
      </c>
      <c r="E1254" s="20">
        <v>170</v>
      </c>
      <c r="F1254" s="83">
        <f t="shared" si="42"/>
        <v>38.464149150394825</v>
      </c>
      <c r="G1254" s="119">
        <f t="shared" si="43"/>
        <v>0</v>
      </c>
    </row>
    <row r="1255" spans="1:7" ht="12.75" x14ac:dyDescent="0.15">
      <c r="A1255" s="118" t="s">
        <v>668</v>
      </c>
      <c r="B1255" s="20">
        <v>2295.17</v>
      </c>
      <c r="C1255" s="20">
        <v>0</v>
      </c>
      <c r="D1255" s="20">
        <v>0</v>
      </c>
      <c r="E1255" s="20">
        <v>2550.6</v>
      </c>
      <c r="F1255" s="83">
        <f t="shared" si="42"/>
        <v>111.12902312247022</v>
      </c>
      <c r="G1255" s="119">
        <f t="shared" si="43"/>
        <v>0</v>
      </c>
    </row>
    <row r="1256" spans="1:7" ht="12.75" x14ac:dyDescent="0.15">
      <c r="A1256" s="116" t="s">
        <v>732</v>
      </c>
      <c r="B1256" s="19">
        <v>0</v>
      </c>
      <c r="C1256" s="19">
        <v>0</v>
      </c>
      <c r="D1256" s="19">
        <v>941.8</v>
      </c>
      <c r="E1256" s="19">
        <v>0</v>
      </c>
      <c r="F1256" s="84">
        <f t="shared" si="42"/>
        <v>0</v>
      </c>
      <c r="G1256" s="117">
        <f t="shared" si="43"/>
        <v>0</v>
      </c>
    </row>
    <row r="1257" spans="1:7" ht="12.75" x14ac:dyDescent="0.15">
      <c r="A1257" s="116" t="s">
        <v>733</v>
      </c>
      <c r="B1257" s="19">
        <v>0</v>
      </c>
      <c r="C1257" s="19">
        <v>0</v>
      </c>
      <c r="D1257" s="19">
        <v>941.8</v>
      </c>
      <c r="E1257" s="19">
        <v>0</v>
      </c>
      <c r="F1257" s="84">
        <f t="shared" si="42"/>
        <v>0</v>
      </c>
      <c r="G1257" s="117">
        <f t="shared" si="43"/>
        <v>0</v>
      </c>
    </row>
    <row r="1258" spans="1:7" ht="12.75" x14ac:dyDescent="0.15">
      <c r="A1258" s="114" t="s">
        <v>281</v>
      </c>
      <c r="B1258" s="17">
        <v>499.7</v>
      </c>
      <c r="C1258" s="17">
        <v>896</v>
      </c>
      <c r="D1258" s="17">
        <v>7660.95</v>
      </c>
      <c r="E1258" s="17">
        <v>103.66</v>
      </c>
      <c r="F1258" s="85">
        <f t="shared" si="42"/>
        <v>20.744446668000801</v>
      </c>
      <c r="G1258" s="115">
        <f t="shared" si="43"/>
        <v>1.3530958954176699</v>
      </c>
    </row>
    <row r="1259" spans="1:7" ht="12.75" x14ac:dyDescent="0.15">
      <c r="A1259" s="116" t="s">
        <v>661</v>
      </c>
      <c r="B1259" s="19">
        <v>499.7</v>
      </c>
      <c r="C1259" s="19">
        <v>896</v>
      </c>
      <c r="D1259" s="19">
        <v>300</v>
      </c>
      <c r="E1259" s="19">
        <v>103.66</v>
      </c>
      <c r="F1259" s="84">
        <f t="shared" si="42"/>
        <v>20.744446668000801</v>
      </c>
      <c r="G1259" s="117">
        <f t="shared" si="43"/>
        <v>34.553333333333327</v>
      </c>
    </row>
    <row r="1260" spans="1:7" ht="12.75" x14ac:dyDescent="0.15">
      <c r="A1260" s="116" t="s">
        <v>657</v>
      </c>
      <c r="B1260" s="19">
        <v>499.7</v>
      </c>
      <c r="C1260" s="19">
        <v>896</v>
      </c>
      <c r="D1260" s="19">
        <v>300</v>
      </c>
      <c r="E1260" s="19">
        <v>103.66</v>
      </c>
      <c r="F1260" s="84">
        <f t="shared" si="42"/>
        <v>20.744446668000801</v>
      </c>
      <c r="G1260" s="117">
        <f t="shared" si="43"/>
        <v>34.553333333333327</v>
      </c>
    </row>
    <row r="1261" spans="1:7" ht="12.75" x14ac:dyDescent="0.15">
      <c r="A1261" s="118" t="s">
        <v>655</v>
      </c>
      <c r="B1261" s="20">
        <v>499.7</v>
      </c>
      <c r="C1261" s="20">
        <v>0</v>
      </c>
      <c r="D1261" s="20">
        <v>0</v>
      </c>
      <c r="E1261" s="20">
        <v>103.66</v>
      </c>
      <c r="F1261" s="83">
        <f t="shared" si="42"/>
        <v>20.744446668000801</v>
      </c>
      <c r="G1261" s="119">
        <f t="shared" si="43"/>
        <v>0</v>
      </c>
    </row>
    <row r="1262" spans="1:7" ht="12.75" x14ac:dyDescent="0.15">
      <c r="A1262" s="116" t="s">
        <v>732</v>
      </c>
      <c r="B1262" s="19">
        <v>0</v>
      </c>
      <c r="C1262" s="19">
        <v>0</v>
      </c>
      <c r="D1262" s="19">
        <v>7360.95</v>
      </c>
      <c r="E1262" s="19">
        <v>0</v>
      </c>
      <c r="F1262" s="84">
        <f t="shared" si="42"/>
        <v>0</v>
      </c>
      <c r="G1262" s="117">
        <f t="shared" si="43"/>
        <v>0</v>
      </c>
    </row>
    <row r="1263" spans="1:7" ht="12.75" x14ac:dyDescent="0.15">
      <c r="A1263" s="116" t="s">
        <v>733</v>
      </c>
      <c r="B1263" s="19">
        <v>0</v>
      </c>
      <c r="C1263" s="19">
        <v>0</v>
      </c>
      <c r="D1263" s="19">
        <v>7360.95</v>
      </c>
      <c r="E1263" s="19">
        <v>0</v>
      </c>
      <c r="F1263" s="84">
        <f t="shared" si="42"/>
        <v>0</v>
      </c>
      <c r="G1263" s="117">
        <f t="shared" si="43"/>
        <v>0</v>
      </c>
    </row>
    <row r="1264" spans="1:7" ht="12.75" x14ac:dyDescent="0.15">
      <c r="A1264" s="122" t="s">
        <v>506</v>
      </c>
      <c r="B1264" s="16">
        <v>1144802.49</v>
      </c>
      <c r="C1264" s="16">
        <v>1113670</v>
      </c>
      <c r="D1264" s="16">
        <v>1558244.11</v>
      </c>
      <c r="E1264" s="16">
        <v>1311565.8799999999</v>
      </c>
      <c r="F1264" s="86">
        <f t="shared" si="42"/>
        <v>114.5670009854713</v>
      </c>
      <c r="G1264" s="123">
        <f t="shared" si="43"/>
        <v>84.169474576098338</v>
      </c>
    </row>
    <row r="1265" spans="1:7" ht="12.75" x14ac:dyDescent="0.15">
      <c r="A1265" s="114" t="s">
        <v>44</v>
      </c>
      <c r="B1265" s="17">
        <v>154450.78</v>
      </c>
      <c r="C1265" s="17">
        <v>132500</v>
      </c>
      <c r="D1265" s="17">
        <v>145600</v>
      </c>
      <c r="E1265" s="17">
        <v>94465.56</v>
      </c>
      <c r="F1265" s="85">
        <f t="shared" si="42"/>
        <v>61.162242107161902</v>
      </c>
      <c r="G1265" s="115">
        <f t="shared" si="43"/>
        <v>64.880192307692312</v>
      </c>
    </row>
    <row r="1266" spans="1:7" ht="12.75" x14ac:dyDescent="0.15">
      <c r="A1266" s="116" t="s">
        <v>729</v>
      </c>
      <c r="B1266" s="19">
        <v>154450.78</v>
      </c>
      <c r="C1266" s="19">
        <v>144612</v>
      </c>
      <c r="D1266" s="19">
        <v>157712</v>
      </c>
      <c r="E1266" s="19">
        <v>94465.56</v>
      </c>
      <c r="F1266" s="84">
        <f t="shared" si="42"/>
        <v>61.162242107161902</v>
      </c>
      <c r="G1266" s="117">
        <f t="shared" si="43"/>
        <v>59.897509384193967</v>
      </c>
    </row>
    <row r="1267" spans="1:7" ht="12.75" x14ac:dyDescent="0.15">
      <c r="A1267" s="116" t="s">
        <v>674</v>
      </c>
      <c r="B1267" s="19">
        <v>154450.78</v>
      </c>
      <c r="C1267" s="19">
        <v>144612</v>
      </c>
      <c r="D1267" s="19">
        <v>157712</v>
      </c>
      <c r="E1267" s="19">
        <v>94465.56</v>
      </c>
      <c r="F1267" s="84">
        <f t="shared" si="42"/>
        <v>61.162242107161902</v>
      </c>
      <c r="G1267" s="117">
        <f t="shared" si="43"/>
        <v>59.897509384193967</v>
      </c>
    </row>
    <row r="1268" spans="1:7" ht="12.75" x14ac:dyDescent="0.15">
      <c r="A1268" s="118" t="s">
        <v>671</v>
      </c>
      <c r="B1268" s="20">
        <v>154450.78</v>
      </c>
      <c r="C1268" s="20">
        <v>0</v>
      </c>
      <c r="D1268" s="20">
        <v>0</v>
      </c>
      <c r="E1268" s="20">
        <v>94465.56</v>
      </c>
      <c r="F1268" s="83">
        <f t="shared" si="42"/>
        <v>61.162242107161902</v>
      </c>
      <c r="G1268" s="119">
        <f t="shared" si="43"/>
        <v>0</v>
      </c>
    </row>
    <row r="1269" spans="1:7" ht="12.75" x14ac:dyDescent="0.15">
      <c r="A1269" s="116" t="s">
        <v>732</v>
      </c>
      <c r="B1269" s="19">
        <v>0</v>
      </c>
      <c r="C1269" s="19">
        <v>-12112</v>
      </c>
      <c r="D1269" s="19">
        <v>-12112</v>
      </c>
      <c r="E1269" s="19">
        <v>0</v>
      </c>
      <c r="F1269" s="84">
        <f t="shared" si="42"/>
        <v>0</v>
      </c>
      <c r="G1269" s="117">
        <f t="shared" si="43"/>
        <v>0</v>
      </c>
    </row>
    <row r="1270" spans="1:7" ht="12.75" x14ac:dyDescent="0.15">
      <c r="A1270" s="116" t="s">
        <v>733</v>
      </c>
      <c r="B1270" s="19">
        <v>0</v>
      </c>
      <c r="C1270" s="19">
        <v>-12112</v>
      </c>
      <c r="D1270" s="19">
        <v>-12112</v>
      </c>
      <c r="E1270" s="19">
        <v>0</v>
      </c>
      <c r="F1270" s="84">
        <f t="shared" si="42"/>
        <v>0</v>
      </c>
      <c r="G1270" s="117">
        <f t="shared" si="43"/>
        <v>0</v>
      </c>
    </row>
    <row r="1271" spans="1:7" ht="12.75" x14ac:dyDescent="0.15">
      <c r="A1271" s="114" t="s">
        <v>257</v>
      </c>
      <c r="B1271" s="17">
        <v>6868.62</v>
      </c>
      <c r="C1271" s="17">
        <v>5000</v>
      </c>
      <c r="D1271" s="17">
        <v>10300</v>
      </c>
      <c r="E1271" s="17">
        <v>8877.16</v>
      </c>
      <c r="F1271" s="85">
        <f t="shared" si="42"/>
        <v>129.24226409380631</v>
      </c>
      <c r="G1271" s="115">
        <f t="shared" si="43"/>
        <v>86.18601941747572</v>
      </c>
    </row>
    <row r="1272" spans="1:7" ht="12.75" x14ac:dyDescent="0.15">
      <c r="A1272" s="116" t="s">
        <v>729</v>
      </c>
      <c r="B1272" s="19">
        <v>6868.62</v>
      </c>
      <c r="C1272" s="19">
        <v>5000</v>
      </c>
      <c r="D1272" s="19">
        <v>10300</v>
      </c>
      <c r="E1272" s="19">
        <v>8877.16</v>
      </c>
      <c r="F1272" s="84">
        <f t="shared" si="42"/>
        <v>129.24226409380631</v>
      </c>
      <c r="G1272" s="117">
        <f t="shared" si="43"/>
        <v>86.18601941747572</v>
      </c>
    </row>
    <row r="1273" spans="1:7" ht="12.75" x14ac:dyDescent="0.15">
      <c r="A1273" s="116" t="s">
        <v>681</v>
      </c>
      <c r="B1273" s="19">
        <v>6868.62</v>
      </c>
      <c r="C1273" s="19">
        <v>5000</v>
      </c>
      <c r="D1273" s="19">
        <v>10300</v>
      </c>
      <c r="E1273" s="19">
        <v>8877.16</v>
      </c>
      <c r="F1273" s="84">
        <f t="shared" si="42"/>
        <v>129.24226409380631</v>
      </c>
      <c r="G1273" s="117">
        <f t="shared" si="43"/>
        <v>86.18601941747572</v>
      </c>
    </row>
    <row r="1274" spans="1:7" ht="12.75" x14ac:dyDescent="0.15">
      <c r="A1274" s="118" t="s">
        <v>675</v>
      </c>
      <c r="B1274" s="20">
        <v>6868.62</v>
      </c>
      <c r="C1274" s="20">
        <v>0</v>
      </c>
      <c r="D1274" s="20">
        <v>0</v>
      </c>
      <c r="E1274" s="20">
        <v>8877.16</v>
      </c>
      <c r="F1274" s="83">
        <f t="shared" si="42"/>
        <v>129.24226409380631</v>
      </c>
      <c r="G1274" s="119">
        <f t="shared" si="43"/>
        <v>0</v>
      </c>
    </row>
    <row r="1275" spans="1:7" ht="12.75" x14ac:dyDescent="0.15">
      <c r="A1275" s="114" t="s">
        <v>128</v>
      </c>
      <c r="B1275" s="17">
        <v>52949.72</v>
      </c>
      <c r="C1275" s="17">
        <v>9000</v>
      </c>
      <c r="D1275" s="17">
        <v>51189.61</v>
      </c>
      <c r="E1275" s="17">
        <v>37035.14</v>
      </c>
      <c r="F1275" s="85">
        <f t="shared" si="42"/>
        <v>69.943977040860645</v>
      </c>
      <c r="G1275" s="115">
        <f t="shared" si="43"/>
        <v>72.348939560195902</v>
      </c>
    </row>
    <row r="1276" spans="1:7" ht="12.75" x14ac:dyDescent="0.15">
      <c r="A1276" s="116" t="s">
        <v>729</v>
      </c>
      <c r="B1276" s="19">
        <v>52949.72</v>
      </c>
      <c r="C1276" s="19">
        <v>9000</v>
      </c>
      <c r="D1276" s="19">
        <v>50170.7</v>
      </c>
      <c r="E1276" s="19">
        <v>37035.14</v>
      </c>
      <c r="F1276" s="84">
        <f t="shared" si="42"/>
        <v>69.943977040860645</v>
      </c>
      <c r="G1276" s="117">
        <f t="shared" si="43"/>
        <v>73.818264445184141</v>
      </c>
    </row>
    <row r="1277" spans="1:7" ht="12.75" x14ac:dyDescent="0.15">
      <c r="A1277" s="116" t="s">
        <v>714</v>
      </c>
      <c r="B1277" s="19">
        <v>52949.72</v>
      </c>
      <c r="C1277" s="19">
        <v>9000</v>
      </c>
      <c r="D1277" s="19">
        <v>50170.7</v>
      </c>
      <c r="E1277" s="19">
        <v>37035.14</v>
      </c>
      <c r="F1277" s="84">
        <f t="shared" si="42"/>
        <v>69.943977040860645</v>
      </c>
      <c r="G1277" s="117">
        <f t="shared" si="43"/>
        <v>73.818264445184141</v>
      </c>
    </row>
    <row r="1278" spans="1:7" ht="12.75" x14ac:dyDescent="0.15">
      <c r="A1278" s="118" t="s">
        <v>701</v>
      </c>
      <c r="B1278" s="20">
        <v>1451.59</v>
      </c>
      <c r="C1278" s="20">
        <v>0</v>
      </c>
      <c r="D1278" s="20">
        <v>0</v>
      </c>
      <c r="E1278" s="20">
        <v>4127.29</v>
      </c>
      <c r="F1278" s="83">
        <f t="shared" si="42"/>
        <v>284.32890830055322</v>
      </c>
      <c r="G1278" s="119">
        <f t="shared" si="43"/>
        <v>0</v>
      </c>
    </row>
    <row r="1279" spans="1:7" ht="12.75" x14ac:dyDescent="0.15">
      <c r="A1279" s="118" t="s">
        <v>700</v>
      </c>
      <c r="B1279" s="20">
        <v>51498.13</v>
      </c>
      <c r="C1279" s="20">
        <v>0</v>
      </c>
      <c r="D1279" s="20">
        <v>0</v>
      </c>
      <c r="E1279" s="20">
        <v>30116.82</v>
      </c>
      <c r="F1279" s="83">
        <f t="shared" si="42"/>
        <v>58.481385634779357</v>
      </c>
      <c r="G1279" s="119">
        <f t="shared" si="43"/>
        <v>0</v>
      </c>
    </row>
    <row r="1280" spans="1:7" ht="12.75" x14ac:dyDescent="0.15">
      <c r="A1280" s="118" t="s">
        <v>695</v>
      </c>
      <c r="B1280" s="20">
        <v>0</v>
      </c>
      <c r="C1280" s="20">
        <v>0</v>
      </c>
      <c r="D1280" s="20">
        <v>0</v>
      </c>
      <c r="E1280" s="20">
        <v>2791.03</v>
      </c>
      <c r="F1280" s="83">
        <f t="shared" si="42"/>
        <v>0</v>
      </c>
      <c r="G1280" s="119">
        <f t="shared" si="43"/>
        <v>0</v>
      </c>
    </row>
    <row r="1281" spans="1:7" ht="12.75" x14ac:dyDescent="0.15">
      <c r="A1281" s="116" t="s">
        <v>732</v>
      </c>
      <c r="B1281" s="19">
        <v>0</v>
      </c>
      <c r="C1281" s="19">
        <v>0</v>
      </c>
      <c r="D1281" s="19">
        <v>1018.91</v>
      </c>
      <c r="E1281" s="19">
        <v>0</v>
      </c>
      <c r="F1281" s="84">
        <f t="shared" si="42"/>
        <v>0</v>
      </c>
      <c r="G1281" s="117">
        <f t="shared" si="43"/>
        <v>0</v>
      </c>
    </row>
    <row r="1282" spans="1:7" ht="12.75" x14ac:dyDescent="0.15">
      <c r="A1282" s="116" t="s">
        <v>733</v>
      </c>
      <c r="B1282" s="19">
        <v>0</v>
      </c>
      <c r="C1282" s="19">
        <v>0</v>
      </c>
      <c r="D1282" s="19">
        <v>1018.91</v>
      </c>
      <c r="E1282" s="19">
        <v>0</v>
      </c>
      <c r="F1282" s="84">
        <f t="shared" si="42"/>
        <v>0</v>
      </c>
      <c r="G1282" s="117">
        <f t="shared" si="43"/>
        <v>0</v>
      </c>
    </row>
    <row r="1283" spans="1:7" ht="12.75" x14ac:dyDescent="0.15">
      <c r="A1283" s="114" t="s">
        <v>210</v>
      </c>
      <c r="B1283" s="17">
        <v>8526.94</v>
      </c>
      <c r="C1283" s="17">
        <v>11100</v>
      </c>
      <c r="D1283" s="17">
        <v>20000</v>
      </c>
      <c r="E1283" s="17">
        <v>11196.42</v>
      </c>
      <c r="F1283" s="85">
        <f t="shared" si="42"/>
        <v>131.3064241099386</v>
      </c>
      <c r="G1283" s="115">
        <f t="shared" si="43"/>
        <v>55.982100000000003</v>
      </c>
    </row>
    <row r="1284" spans="1:7" ht="12.75" x14ac:dyDescent="0.15">
      <c r="A1284" s="116" t="s">
        <v>729</v>
      </c>
      <c r="B1284" s="19">
        <v>8526.94</v>
      </c>
      <c r="C1284" s="19">
        <v>11100</v>
      </c>
      <c r="D1284" s="19">
        <v>16044.47</v>
      </c>
      <c r="E1284" s="19">
        <v>11196.42</v>
      </c>
      <c r="F1284" s="84">
        <f t="shared" si="42"/>
        <v>131.3064241099386</v>
      </c>
      <c r="G1284" s="117">
        <f t="shared" si="43"/>
        <v>69.783670012159959</v>
      </c>
    </row>
    <row r="1285" spans="1:7" ht="12.75" x14ac:dyDescent="0.15">
      <c r="A1285" s="116" t="s">
        <v>714</v>
      </c>
      <c r="B1285" s="19">
        <v>8526.94</v>
      </c>
      <c r="C1285" s="19">
        <v>11100</v>
      </c>
      <c r="D1285" s="19">
        <v>16044.47</v>
      </c>
      <c r="E1285" s="19">
        <v>11196.42</v>
      </c>
      <c r="F1285" s="84">
        <f t="shared" si="42"/>
        <v>131.3064241099386</v>
      </c>
      <c r="G1285" s="117">
        <f t="shared" si="43"/>
        <v>69.783670012159959</v>
      </c>
    </row>
    <row r="1286" spans="1:7" ht="12.75" x14ac:dyDescent="0.15">
      <c r="A1286" s="118" t="s">
        <v>711</v>
      </c>
      <c r="B1286" s="20">
        <v>8526.94</v>
      </c>
      <c r="C1286" s="20">
        <v>0</v>
      </c>
      <c r="D1286" s="20">
        <v>0</v>
      </c>
      <c r="E1286" s="20">
        <v>11196.42</v>
      </c>
      <c r="F1286" s="83">
        <f t="shared" si="42"/>
        <v>131.3064241099386</v>
      </c>
      <c r="G1286" s="119">
        <f t="shared" si="43"/>
        <v>0</v>
      </c>
    </row>
    <row r="1287" spans="1:7" ht="12.75" x14ac:dyDescent="0.15">
      <c r="A1287" s="116" t="s">
        <v>732</v>
      </c>
      <c r="B1287" s="19">
        <v>0</v>
      </c>
      <c r="C1287" s="19">
        <v>0</v>
      </c>
      <c r="D1287" s="19">
        <v>3955.53</v>
      </c>
      <c r="E1287" s="19">
        <v>0</v>
      </c>
      <c r="F1287" s="84">
        <f t="shared" si="42"/>
        <v>0</v>
      </c>
      <c r="G1287" s="117">
        <f t="shared" si="43"/>
        <v>0</v>
      </c>
    </row>
    <row r="1288" spans="1:7" ht="12.75" x14ac:dyDescent="0.15">
      <c r="A1288" s="116" t="s">
        <v>733</v>
      </c>
      <c r="B1288" s="19">
        <v>0</v>
      </c>
      <c r="C1288" s="19">
        <v>0</v>
      </c>
      <c r="D1288" s="19">
        <v>3955.53</v>
      </c>
      <c r="E1288" s="19">
        <v>0</v>
      </c>
      <c r="F1288" s="84">
        <f t="shared" si="42"/>
        <v>0</v>
      </c>
      <c r="G1288" s="117">
        <f t="shared" si="43"/>
        <v>0</v>
      </c>
    </row>
    <row r="1289" spans="1:7" ht="12.75" x14ac:dyDescent="0.15">
      <c r="A1289" s="114" t="s">
        <v>272</v>
      </c>
      <c r="B1289" s="17">
        <v>921725.75</v>
      </c>
      <c r="C1289" s="17">
        <v>954000</v>
      </c>
      <c r="D1289" s="17">
        <v>1226000</v>
      </c>
      <c r="E1289" s="17">
        <v>1092034.49</v>
      </c>
      <c r="F1289" s="85">
        <f t="shared" si="42"/>
        <v>118.47715982763853</v>
      </c>
      <c r="G1289" s="115">
        <f t="shared" si="43"/>
        <v>89.072960032626426</v>
      </c>
    </row>
    <row r="1290" spans="1:7" ht="12.75" x14ac:dyDescent="0.15">
      <c r="A1290" s="116" t="s">
        <v>729</v>
      </c>
      <c r="B1290" s="19">
        <v>921725.75</v>
      </c>
      <c r="C1290" s="19">
        <v>954000</v>
      </c>
      <c r="D1290" s="19">
        <v>1227992.3500000001</v>
      </c>
      <c r="E1290" s="19">
        <v>1092034.49</v>
      </c>
      <c r="F1290" s="84">
        <f t="shared" si="42"/>
        <v>118.47715982763853</v>
      </c>
      <c r="G1290" s="117">
        <f t="shared" si="43"/>
        <v>88.928444057489443</v>
      </c>
    </row>
    <row r="1291" spans="1:7" ht="12.75" x14ac:dyDescent="0.15">
      <c r="A1291" s="116" t="s">
        <v>714</v>
      </c>
      <c r="B1291" s="19">
        <v>921725.75</v>
      </c>
      <c r="C1291" s="19">
        <v>954000</v>
      </c>
      <c r="D1291" s="19">
        <v>1227992.3500000001</v>
      </c>
      <c r="E1291" s="19">
        <v>1092034.49</v>
      </c>
      <c r="F1291" s="84">
        <f t="shared" si="42"/>
        <v>118.47715982763853</v>
      </c>
      <c r="G1291" s="117">
        <f t="shared" si="43"/>
        <v>88.928444057489443</v>
      </c>
    </row>
    <row r="1292" spans="1:7" ht="12.75" x14ac:dyDescent="0.15">
      <c r="A1292" s="118" t="s">
        <v>701</v>
      </c>
      <c r="B1292" s="20">
        <v>921294.4</v>
      </c>
      <c r="C1292" s="20">
        <v>0</v>
      </c>
      <c r="D1292" s="20">
        <v>0</v>
      </c>
      <c r="E1292" s="20">
        <v>1092034.49</v>
      </c>
      <c r="F1292" s="83">
        <f t="shared" si="42"/>
        <v>118.53263082897281</v>
      </c>
      <c r="G1292" s="119">
        <f t="shared" si="43"/>
        <v>0</v>
      </c>
    </row>
    <row r="1293" spans="1:7" ht="12.75" x14ac:dyDescent="0.15">
      <c r="A1293" s="118" t="s">
        <v>700</v>
      </c>
      <c r="B1293" s="20">
        <v>431.35</v>
      </c>
      <c r="C1293" s="20">
        <v>0</v>
      </c>
      <c r="D1293" s="20">
        <v>0</v>
      </c>
      <c r="E1293" s="20">
        <v>0</v>
      </c>
      <c r="F1293" s="83">
        <f t="shared" si="42"/>
        <v>0</v>
      </c>
      <c r="G1293" s="119">
        <f t="shared" si="43"/>
        <v>0</v>
      </c>
    </row>
    <row r="1294" spans="1:7" ht="12.75" x14ac:dyDescent="0.15">
      <c r="A1294" s="116" t="s">
        <v>732</v>
      </c>
      <c r="B1294" s="19">
        <v>0</v>
      </c>
      <c r="C1294" s="19">
        <v>0</v>
      </c>
      <c r="D1294" s="19">
        <v>-1992.35</v>
      </c>
      <c r="E1294" s="19">
        <v>0</v>
      </c>
      <c r="F1294" s="84">
        <f t="shared" si="42"/>
        <v>0</v>
      </c>
      <c r="G1294" s="117">
        <f t="shared" si="43"/>
        <v>0</v>
      </c>
    </row>
    <row r="1295" spans="1:7" ht="12.75" x14ac:dyDescent="0.15">
      <c r="A1295" s="116" t="s">
        <v>733</v>
      </c>
      <c r="B1295" s="19">
        <v>0</v>
      </c>
      <c r="C1295" s="19">
        <v>0</v>
      </c>
      <c r="D1295" s="19">
        <v>-1992.35</v>
      </c>
      <c r="E1295" s="19">
        <v>0</v>
      </c>
      <c r="F1295" s="84">
        <f t="shared" si="42"/>
        <v>0</v>
      </c>
      <c r="G1295" s="117">
        <f t="shared" si="43"/>
        <v>0</v>
      </c>
    </row>
    <row r="1296" spans="1:7" ht="12.75" x14ac:dyDescent="0.15">
      <c r="A1296" s="114" t="s">
        <v>212</v>
      </c>
      <c r="B1296" s="17">
        <v>0</v>
      </c>
      <c r="C1296" s="17">
        <v>0</v>
      </c>
      <c r="D1296" s="17">
        <v>81194.5</v>
      </c>
      <c r="E1296" s="17">
        <v>64955.6</v>
      </c>
      <c r="F1296" s="85">
        <f t="shared" si="42"/>
        <v>0</v>
      </c>
      <c r="G1296" s="115">
        <f t="shared" si="43"/>
        <v>80</v>
      </c>
    </row>
    <row r="1297" spans="1:7" ht="12.75" x14ac:dyDescent="0.15">
      <c r="A1297" s="116" t="s">
        <v>729</v>
      </c>
      <c r="B1297" s="19">
        <v>0</v>
      </c>
      <c r="C1297" s="19">
        <v>0</v>
      </c>
      <c r="D1297" s="19">
        <v>81194.5</v>
      </c>
      <c r="E1297" s="19">
        <v>64955.6</v>
      </c>
      <c r="F1297" s="84">
        <f t="shared" si="42"/>
        <v>0</v>
      </c>
      <c r="G1297" s="117">
        <f t="shared" si="43"/>
        <v>80</v>
      </c>
    </row>
    <row r="1298" spans="1:7" ht="12.75" x14ac:dyDescent="0.15">
      <c r="A1298" s="116" t="s">
        <v>714</v>
      </c>
      <c r="B1298" s="19">
        <v>0</v>
      </c>
      <c r="C1298" s="19">
        <v>0</v>
      </c>
      <c r="D1298" s="19">
        <v>81194.5</v>
      </c>
      <c r="E1298" s="19">
        <v>64955.6</v>
      </c>
      <c r="F1298" s="84">
        <f t="shared" si="42"/>
        <v>0</v>
      </c>
      <c r="G1298" s="117">
        <f t="shared" si="43"/>
        <v>80</v>
      </c>
    </row>
    <row r="1299" spans="1:7" ht="12.75" x14ac:dyDescent="0.15">
      <c r="A1299" s="118" t="s">
        <v>698</v>
      </c>
      <c r="B1299" s="20">
        <v>0</v>
      </c>
      <c r="C1299" s="20">
        <v>0</v>
      </c>
      <c r="D1299" s="20">
        <v>0</v>
      </c>
      <c r="E1299" s="20">
        <v>64955.6</v>
      </c>
      <c r="F1299" s="83">
        <f t="shared" si="42"/>
        <v>0</v>
      </c>
      <c r="G1299" s="119">
        <f t="shared" si="43"/>
        <v>0</v>
      </c>
    </row>
    <row r="1300" spans="1:7" ht="12.75" x14ac:dyDescent="0.15">
      <c r="A1300" s="114" t="s">
        <v>127</v>
      </c>
      <c r="B1300" s="17">
        <v>219.37</v>
      </c>
      <c r="C1300" s="17">
        <v>2000</v>
      </c>
      <c r="D1300" s="17">
        <v>23280</v>
      </c>
      <c r="E1300" s="17">
        <v>2438.5100000000002</v>
      </c>
      <c r="F1300" s="85">
        <f t="shared" si="42"/>
        <v>1111.5968455121485</v>
      </c>
      <c r="G1300" s="115">
        <f t="shared" si="43"/>
        <v>10.474699312714778</v>
      </c>
    </row>
    <row r="1301" spans="1:7" ht="12.75" x14ac:dyDescent="0.15">
      <c r="A1301" s="116" t="s">
        <v>729</v>
      </c>
      <c r="B1301" s="19">
        <v>219.37</v>
      </c>
      <c r="C1301" s="19">
        <v>2000</v>
      </c>
      <c r="D1301" s="19">
        <v>23280</v>
      </c>
      <c r="E1301" s="19">
        <v>2438.5100000000002</v>
      </c>
      <c r="F1301" s="84">
        <f t="shared" si="42"/>
        <v>1111.5968455121485</v>
      </c>
      <c r="G1301" s="117">
        <f t="shared" si="43"/>
        <v>10.474699312714778</v>
      </c>
    </row>
    <row r="1302" spans="1:7" ht="12.75" x14ac:dyDescent="0.15">
      <c r="A1302" s="116" t="s">
        <v>674</v>
      </c>
      <c r="B1302" s="19">
        <v>219.37</v>
      </c>
      <c r="C1302" s="19">
        <v>2000</v>
      </c>
      <c r="D1302" s="19">
        <v>23280</v>
      </c>
      <c r="E1302" s="19">
        <v>2438.5100000000002</v>
      </c>
      <c r="F1302" s="84">
        <f t="shared" ref="F1302:F1365" si="44">IFERROR(E1302/B1302*100,0)</f>
        <v>1111.5968455121485</v>
      </c>
      <c r="G1302" s="117">
        <f t="shared" ref="G1302:G1365" si="45">IFERROR(E1302/D1302*100,0)</f>
        <v>10.474699312714778</v>
      </c>
    </row>
    <row r="1303" spans="1:7" ht="12.75" x14ac:dyDescent="0.15">
      <c r="A1303" s="118" t="s">
        <v>669</v>
      </c>
      <c r="B1303" s="20">
        <v>53.09</v>
      </c>
      <c r="C1303" s="20">
        <v>0</v>
      </c>
      <c r="D1303" s="20">
        <v>0</v>
      </c>
      <c r="E1303" s="20">
        <v>2030</v>
      </c>
      <c r="F1303" s="83">
        <f t="shared" si="44"/>
        <v>3823.6956112262192</v>
      </c>
      <c r="G1303" s="119">
        <f t="shared" si="45"/>
        <v>0</v>
      </c>
    </row>
    <row r="1304" spans="1:7" ht="12.75" x14ac:dyDescent="0.15">
      <c r="A1304" s="118" t="s">
        <v>668</v>
      </c>
      <c r="B1304" s="20">
        <v>166.28</v>
      </c>
      <c r="C1304" s="20">
        <v>0</v>
      </c>
      <c r="D1304" s="20">
        <v>0</v>
      </c>
      <c r="E1304" s="20">
        <v>408.51</v>
      </c>
      <c r="F1304" s="83">
        <f t="shared" si="44"/>
        <v>245.67596824633148</v>
      </c>
      <c r="G1304" s="119">
        <f t="shared" si="45"/>
        <v>0</v>
      </c>
    </row>
    <row r="1305" spans="1:7" ht="12.75" x14ac:dyDescent="0.15">
      <c r="A1305" s="114" t="s">
        <v>281</v>
      </c>
      <c r="B1305" s="17">
        <v>61.31</v>
      </c>
      <c r="C1305" s="17">
        <v>70</v>
      </c>
      <c r="D1305" s="17">
        <v>680</v>
      </c>
      <c r="E1305" s="17">
        <v>563</v>
      </c>
      <c r="F1305" s="85">
        <f t="shared" si="44"/>
        <v>918.28412983200121</v>
      </c>
      <c r="G1305" s="115">
        <f t="shared" si="45"/>
        <v>82.794117647058812</v>
      </c>
    </row>
    <row r="1306" spans="1:7" ht="12.75" x14ac:dyDescent="0.15">
      <c r="A1306" s="116" t="s">
        <v>729</v>
      </c>
      <c r="B1306" s="19">
        <v>0</v>
      </c>
      <c r="C1306" s="19">
        <v>0</v>
      </c>
      <c r="D1306" s="19">
        <v>500</v>
      </c>
      <c r="E1306" s="19">
        <v>500</v>
      </c>
      <c r="F1306" s="84">
        <f t="shared" si="44"/>
        <v>0</v>
      </c>
      <c r="G1306" s="117">
        <f t="shared" si="45"/>
        <v>100</v>
      </c>
    </row>
    <row r="1307" spans="1:7" ht="12.75" x14ac:dyDescent="0.15">
      <c r="A1307" s="116" t="s">
        <v>681</v>
      </c>
      <c r="B1307" s="19">
        <v>0</v>
      </c>
      <c r="C1307" s="19">
        <v>0</v>
      </c>
      <c r="D1307" s="19">
        <v>500</v>
      </c>
      <c r="E1307" s="19">
        <v>500</v>
      </c>
      <c r="F1307" s="84">
        <f t="shared" si="44"/>
        <v>0</v>
      </c>
      <c r="G1307" s="117">
        <f t="shared" si="45"/>
        <v>100</v>
      </c>
    </row>
    <row r="1308" spans="1:7" ht="12.75" x14ac:dyDescent="0.15">
      <c r="A1308" s="118" t="s">
        <v>675</v>
      </c>
      <c r="B1308" s="20">
        <v>0</v>
      </c>
      <c r="C1308" s="20">
        <v>0</v>
      </c>
      <c r="D1308" s="20">
        <v>0</v>
      </c>
      <c r="E1308" s="20">
        <v>500</v>
      </c>
      <c r="F1308" s="83">
        <f t="shared" si="44"/>
        <v>0</v>
      </c>
      <c r="G1308" s="119">
        <f t="shared" si="45"/>
        <v>0</v>
      </c>
    </row>
    <row r="1309" spans="1:7" ht="12.75" x14ac:dyDescent="0.15">
      <c r="A1309" s="116" t="s">
        <v>661</v>
      </c>
      <c r="B1309" s="19">
        <v>61.31</v>
      </c>
      <c r="C1309" s="19">
        <v>70</v>
      </c>
      <c r="D1309" s="19">
        <v>180</v>
      </c>
      <c r="E1309" s="19">
        <v>63</v>
      </c>
      <c r="F1309" s="84">
        <f t="shared" si="44"/>
        <v>102.75648344478878</v>
      </c>
      <c r="G1309" s="117">
        <f t="shared" si="45"/>
        <v>35</v>
      </c>
    </row>
    <row r="1310" spans="1:7" ht="12.75" x14ac:dyDescent="0.15">
      <c r="A1310" s="116" t="s">
        <v>657</v>
      </c>
      <c r="B1310" s="19">
        <v>61.31</v>
      </c>
      <c r="C1310" s="19">
        <v>70</v>
      </c>
      <c r="D1310" s="19">
        <v>180</v>
      </c>
      <c r="E1310" s="19">
        <v>63</v>
      </c>
      <c r="F1310" s="84">
        <f t="shared" si="44"/>
        <v>102.75648344478878</v>
      </c>
      <c r="G1310" s="117">
        <f t="shared" si="45"/>
        <v>35</v>
      </c>
    </row>
    <row r="1311" spans="1:7" ht="12.75" x14ac:dyDescent="0.15">
      <c r="A1311" s="118" t="s">
        <v>655</v>
      </c>
      <c r="B1311" s="20">
        <v>61.31</v>
      </c>
      <c r="C1311" s="20">
        <v>0</v>
      </c>
      <c r="D1311" s="20">
        <v>0</v>
      </c>
      <c r="E1311" s="20">
        <v>63</v>
      </c>
      <c r="F1311" s="83">
        <f t="shared" si="44"/>
        <v>102.75648344478878</v>
      </c>
      <c r="G1311" s="119">
        <f t="shared" si="45"/>
        <v>0</v>
      </c>
    </row>
    <row r="1312" spans="1:7" ht="12.75" x14ac:dyDescent="0.15">
      <c r="A1312" s="122" t="s">
        <v>507</v>
      </c>
      <c r="B1312" s="16">
        <v>677819.78</v>
      </c>
      <c r="C1312" s="16">
        <v>747070</v>
      </c>
      <c r="D1312" s="16">
        <v>842085</v>
      </c>
      <c r="E1312" s="16">
        <v>771453.14</v>
      </c>
      <c r="F1312" s="86">
        <f t="shared" si="44"/>
        <v>113.81390197848755</v>
      </c>
      <c r="G1312" s="123">
        <f t="shared" si="45"/>
        <v>91.612264795121632</v>
      </c>
    </row>
    <row r="1313" spans="1:7" ht="12.75" x14ac:dyDescent="0.15">
      <c r="A1313" s="114" t="s">
        <v>44</v>
      </c>
      <c r="B1313" s="17">
        <v>5329.93</v>
      </c>
      <c r="C1313" s="17">
        <v>16454</v>
      </c>
      <c r="D1313" s="17">
        <v>25377</v>
      </c>
      <c r="E1313" s="17">
        <v>6332.41</v>
      </c>
      <c r="F1313" s="85">
        <f t="shared" si="44"/>
        <v>118.8085021754507</v>
      </c>
      <c r="G1313" s="115">
        <f t="shared" si="45"/>
        <v>24.953343578831223</v>
      </c>
    </row>
    <row r="1314" spans="1:7" ht="12.75" x14ac:dyDescent="0.15">
      <c r="A1314" s="116" t="s">
        <v>729</v>
      </c>
      <c r="B1314" s="19">
        <v>5329.93</v>
      </c>
      <c r="C1314" s="19">
        <v>16454</v>
      </c>
      <c r="D1314" s="19">
        <v>6587.94</v>
      </c>
      <c r="E1314" s="19">
        <v>6332.41</v>
      </c>
      <c r="F1314" s="84">
        <f t="shared" si="44"/>
        <v>118.8085021754507</v>
      </c>
      <c r="G1314" s="117">
        <f t="shared" si="45"/>
        <v>96.12124579155244</v>
      </c>
    </row>
    <row r="1315" spans="1:7" ht="12.75" x14ac:dyDescent="0.15">
      <c r="A1315" s="116" t="s">
        <v>674</v>
      </c>
      <c r="B1315" s="19">
        <v>5329.93</v>
      </c>
      <c r="C1315" s="19">
        <v>16454</v>
      </c>
      <c r="D1315" s="19">
        <v>6587.94</v>
      </c>
      <c r="E1315" s="19">
        <v>6332.41</v>
      </c>
      <c r="F1315" s="84">
        <f t="shared" si="44"/>
        <v>118.8085021754507</v>
      </c>
      <c r="G1315" s="117">
        <f t="shared" si="45"/>
        <v>96.12124579155244</v>
      </c>
    </row>
    <row r="1316" spans="1:7" ht="12.75" x14ac:dyDescent="0.15">
      <c r="A1316" s="118" t="s">
        <v>671</v>
      </c>
      <c r="B1316" s="20">
        <v>5329.93</v>
      </c>
      <c r="C1316" s="20">
        <v>0</v>
      </c>
      <c r="D1316" s="20">
        <v>0</v>
      </c>
      <c r="E1316" s="20">
        <v>6332.41</v>
      </c>
      <c r="F1316" s="83">
        <f t="shared" si="44"/>
        <v>118.8085021754507</v>
      </c>
      <c r="G1316" s="119">
        <f t="shared" si="45"/>
        <v>0</v>
      </c>
    </row>
    <row r="1317" spans="1:7" ht="12.75" x14ac:dyDescent="0.15">
      <c r="A1317" s="116" t="s">
        <v>732</v>
      </c>
      <c r="B1317" s="19">
        <v>0</v>
      </c>
      <c r="C1317" s="19">
        <v>0</v>
      </c>
      <c r="D1317" s="19">
        <v>18789.060000000001</v>
      </c>
      <c r="E1317" s="19">
        <v>0</v>
      </c>
      <c r="F1317" s="84">
        <f t="shared" si="44"/>
        <v>0</v>
      </c>
      <c r="G1317" s="117">
        <f t="shared" si="45"/>
        <v>0</v>
      </c>
    </row>
    <row r="1318" spans="1:7" ht="12.75" x14ac:dyDescent="0.15">
      <c r="A1318" s="116" t="s">
        <v>733</v>
      </c>
      <c r="B1318" s="19">
        <v>0</v>
      </c>
      <c r="C1318" s="19">
        <v>0</v>
      </c>
      <c r="D1318" s="19">
        <v>18789.060000000001</v>
      </c>
      <c r="E1318" s="19">
        <v>0</v>
      </c>
      <c r="F1318" s="84">
        <f t="shared" si="44"/>
        <v>0</v>
      </c>
      <c r="G1318" s="117">
        <f t="shared" si="45"/>
        <v>0</v>
      </c>
    </row>
    <row r="1319" spans="1:7" ht="12.75" x14ac:dyDescent="0.15">
      <c r="A1319" s="114" t="s">
        <v>257</v>
      </c>
      <c r="B1319" s="17">
        <v>342.56</v>
      </c>
      <c r="C1319" s="17">
        <v>2388</v>
      </c>
      <c r="D1319" s="17">
        <v>1100</v>
      </c>
      <c r="E1319" s="17">
        <v>326.83999999999997</v>
      </c>
      <c r="F1319" s="85">
        <f t="shared" si="44"/>
        <v>95.411022886501627</v>
      </c>
      <c r="G1319" s="115">
        <f t="shared" si="45"/>
        <v>29.712727272727268</v>
      </c>
    </row>
    <row r="1320" spans="1:7" ht="12.75" x14ac:dyDescent="0.15">
      <c r="A1320" s="116" t="s">
        <v>729</v>
      </c>
      <c r="B1320" s="19">
        <v>342.56</v>
      </c>
      <c r="C1320" s="19">
        <v>2388</v>
      </c>
      <c r="D1320" s="19">
        <v>1100</v>
      </c>
      <c r="E1320" s="19">
        <v>326.83999999999997</v>
      </c>
      <c r="F1320" s="84">
        <f t="shared" si="44"/>
        <v>95.411022886501627</v>
      </c>
      <c r="G1320" s="117">
        <f t="shared" si="45"/>
        <v>29.712727272727268</v>
      </c>
    </row>
    <row r="1321" spans="1:7" ht="12.75" x14ac:dyDescent="0.15">
      <c r="A1321" s="116" t="s">
        <v>681</v>
      </c>
      <c r="B1321" s="19">
        <v>342.56</v>
      </c>
      <c r="C1321" s="19">
        <v>2388</v>
      </c>
      <c r="D1321" s="19">
        <v>1100</v>
      </c>
      <c r="E1321" s="19">
        <v>326.83999999999997</v>
      </c>
      <c r="F1321" s="84">
        <f t="shared" si="44"/>
        <v>95.411022886501627</v>
      </c>
      <c r="G1321" s="117">
        <f t="shared" si="45"/>
        <v>29.712727272727268</v>
      </c>
    </row>
    <row r="1322" spans="1:7" ht="12.75" x14ac:dyDescent="0.15">
      <c r="A1322" s="118" t="s">
        <v>675</v>
      </c>
      <c r="B1322" s="20">
        <v>342.56</v>
      </c>
      <c r="C1322" s="20">
        <v>0</v>
      </c>
      <c r="D1322" s="20">
        <v>0</v>
      </c>
      <c r="E1322" s="20">
        <v>326.83999999999997</v>
      </c>
      <c r="F1322" s="83">
        <f t="shared" si="44"/>
        <v>95.411022886501627</v>
      </c>
      <c r="G1322" s="119">
        <f t="shared" si="45"/>
        <v>0</v>
      </c>
    </row>
    <row r="1323" spans="1:7" ht="12.75" x14ac:dyDescent="0.15">
      <c r="A1323" s="114" t="s">
        <v>128</v>
      </c>
      <c r="B1323" s="17">
        <v>18463.009999999998</v>
      </c>
      <c r="C1323" s="17">
        <v>13136</v>
      </c>
      <c r="D1323" s="17">
        <v>13724</v>
      </c>
      <c r="E1323" s="17">
        <v>10859.53</v>
      </c>
      <c r="F1323" s="85">
        <f t="shared" si="44"/>
        <v>58.817765900576347</v>
      </c>
      <c r="G1323" s="115">
        <f t="shared" si="45"/>
        <v>79.128023899737684</v>
      </c>
    </row>
    <row r="1324" spans="1:7" ht="12.75" x14ac:dyDescent="0.15">
      <c r="A1324" s="116" t="s">
        <v>729</v>
      </c>
      <c r="B1324" s="19">
        <v>18463.009999999998</v>
      </c>
      <c r="C1324" s="19">
        <v>13136</v>
      </c>
      <c r="D1324" s="19">
        <v>13724</v>
      </c>
      <c r="E1324" s="19">
        <v>10859.53</v>
      </c>
      <c r="F1324" s="84">
        <f t="shared" si="44"/>
        <v>58.817765900576347</v>
      </c>
      <c r="G1324" s="117">
        <f t="shared" si="45"/>
        <v>79.128023899737684</v>
      </c>
    </row>
    <row r="1325" spans="1:7" ht="12.75" x14ac:dyDescent="0.15">
      <c r="A1325" s="116" t="s">
        <v>714</v>
      </c>
      <c r="B1325" s="19">
        <v>18463.009999999998</v>
      </c>
      <c r="C1325" s="19">
        <v>13136</v>
      </c>
      <c r="D1325" s="19">
        <v>13724</v>
      </c>
      <c r="E1325" s="19">
        <v>10859.53</v>
      </c>
      <c r="F1325" s="84">
        <f t="shared" si="44"/>
        <v>58.817765900576347</v>
      </c>
      <c r="G1325" s="117">
        <f t="shared" si="45"/>
        <v>79.128023899737684</v>
      </c>
    </row>
    <row r="1326" spans="1:7" ht="12.75" x14ac:dyDescent="0.15">
      <c r="A1326" s="118" t="s">
        <v>701</v>
      </c>
      <c r="B1326" s="20">
        <v>2093.36</v>
      </c>
      <c r="C1326" s="20">
        <v>0</v>
      </c>
      <c r="D1326" s="20">
        <v>0</v>
      </c>
      <c r="E1326" s="20">
        <v>7189.37</v>
      </c>
      <c r="F1326" s="83">
        <f t="shared" si="44"/>
        <v>343.43686704627964</v>
      </c>
      <c r="G1326" s="119">
        <f t="shared" si="45"/>
        <v>0</v>
      </c>
    </row>
    <row r="1327" spans="1:7" ht="12.75" x14ac:dyDescent="0.15">
      <c r="A1327" s="118" t="s">
        <v>700</v>
      </c>
      <c r="B1327" s="20">
        <v>16369.65</v>
      </c>
      <c r="C1327" s="20">
        <v>0</v>
      </c>
      <c r="D1327" s="20">
        <v>0</v>
      </c>
      <c r="E1327" s="20">
        <v>694.92</v>
      </c>
      <c r="F1327" s="83">
        <f t="shared" si="44"/>
        <v>4.2451732321705107</v>
      </c>
      <c r="G1327" s="119">
        <f t="shared" si="45"/>
        <v>0</v>
      </c>
    </row>
    <row r="1328" spans="1:7" ht="12.75" x14ac:dyDescent="0.15">
      <c r="A1328" s="118" t="s">
        <v>695</v>
      </c>
      <c r="B1328" s="20">
        <v>0</v>
      </c>
      <c r="C1328" s="20">
        <v>0</v>
      </c>
      <c r="D1328" s="20">
        <v>0</v>
      </c>
      <c r="E1328" s="20">
        <v>2975.24</v>
      </c>
      <c r="F1328" s="83">
        <f t="shared" si="44"/>
        <v>0</v>
      </c>
      <c r="G1328" s="119">
        <f t="shared" si="45"/>
        <v>0</v>
      </c>
    </row>
    <row r="1329" spans="1:7" ht="12.75" x14ac:dyDescent="0.15">
      <c r="A1329" s="114" t="s">
        <v>272</v>
      </c>
      <c r="B1329" s="17">
        <v>648769.96</v>
      </c>
      <c r="C1329" s="17">
        <v>697750</v>
      </c>
      <c r="D1329" s="17">
        <v>763100</v>
      </c>
      <c r="E1329" s="17">
        <v>739532.03</v>
      </c>
      <c r="F1329" s="85">
        <f t="shared" si="44"/>
        <v>113.98986938297821</v>
      </c>
      <c r="G1329" s="115">
        <f t="shared" si="45"/>
        <v>96.911548945092392</v>
      </c>
    </row>
    <row r="1330" spans="1:7" ht="12.75" x14ac:dyDescent="0.15">
      <c r="A1330" s="116" t="s">
        <v>729</v>
      </c>
      <c r="B1330" s="19">
        <v>648769.96</v>
      </c>
      <c r="C1330" s="19">
        <v>697750</v>
      </c>
      <c r="D1330" s="19">
        <v>763100</v>
      </c>
      <c r="E1330" s="19">
        <v>739532.03</v>
      </c>
      <c r="F1330" s="84">
        <f t="shared" si="44"/>
        <v>113.98986938297821</v>
      </c>
      <c r="G1330" s="117">
        <f t="shared" si="45"/>
        <v>96.911548945092392</v>
      </c>
    </row>
    <row r="1331" spans="1:7" ht="12.75" x14ac:dyDescent="0.15">
      <c r="A1331" s="116" t="s">
        <v>714</v>
      </c>
      <c r="B1331" s="19">
        <v>648769.96</v>
      </c>
      <c r="C1331" s="19">
        <v>697750</v>
      </c>
      <c r="D1331" s="19">
        <v>763100</v>
      </c>
      <c r="E1331" s="19">
        <v>739532.03</v>
      </c>
      <c r="F1331" s="84">
        <f t="shared" si="44"/>
        <v>113.98986938297821</v>
      </c>
      <c r="G1331" s="117">
        <f t="shared" si="45"/>
        <v>96.911548945092392</v>
      </c>
    </row>
    <row r="1332" spans="1:7" ht="12.75" x14ac:dyDescent="0.15">
      <c r="A1332" s="118" t="s">
        <v>701</v>
      </c>
      <c r="B1332" s="20">
        <v>648769.96</v>
      </c>
      <c r="C1332" s="20">
        <v>0</v>
      </c>
      <c r="D1332" s="20">
        <v>0</v>
      </c>
      <c r="E1332" s="20">
        <v>739532.03</v>
      </c>
      <c r="F1332" s="83">
        <f t="shared" si="44"/>
        <v>113.98986938297821</v>
      </c>
      <c r="G1332" s="119">
        <f t="shared" si="45"/>
        <v>0</v>
      </c>
    </row>
    <row r="1333" spans="1:7" ht="12.75" x14ac:dyDescent="0.15">
      <c r="A1333" s="114" t="s">
        <v>212</v>
      </c>
      <c r="B1333" s="17">
        <v>3997.08</v>
      </c>
      <c r="C1333" s="17">
        <v>11730</v>
      </c>
      <c r="D1333" s="17">
        <v>13352</v>
      </c>
      <c r="E1333" s="17">
        <v>4350.46</v>
      </c>
      <c r="F1333" s="85">
        <f t="shared" si="44"/>
        <v>108.84095389634435</v>
      </c>
      <c r="G1333" s="115">
        <f t="shared" si="45"/>
        <v>32.582834032354704</v>
      </c>
    </row>
    <row r="1334" spans="1:7" ht="12.75" x14ac:dyDescent="0.15">
      <c r="A1334" s="116" t="s">
        <v>729</v>
      </c>
      <c r="B1334" s="19">
        <v>3997.08</v>
      </c>
      <c r="C1334" s="19">
        <v>11730</v>
      </c>
      <c r="D1334" s="19">
        <v>12534.96</v>
      </c>
      <c r="E1334" s="19">
        <v>4350.46</v>
      </c>
      <c r="F1334" s="84">
        <f t="shared" si="44"/>
        <v>108.84095389634435</v>
      </c>
      <c r="G1334" s="117">
        <f t="shared" si="45"/>
        <v>34.706612546031259</v>
      </c>
    </row>
    <row r="1335" spans="1:7" ht="12.75" x14ac:dyDescent="0.15">
      <c r="A1335" s="116" t="s">
        <v>714</v>
      </c>
      <c r="B1335" s="19">
        <v>3997.08</v>
      </c>
      <c r="C1335" s="19">
        <v>11730</v>
      </c>
      <c r="D1335" s="19">
        <v>12534.96</v>
      </c>
      <c r="E1335" s="19">
        <v>4350.46</v>
      </c>
      <c r="F1335" s="84">
        <f t="shared" si="44"/>
        <v>108.84095389634435</v>
      </c>
      <c r="G1335" s="117">
        <f t="shared" si="45"/>
        <v>34.706612546031259</v>
      </c>
    </row>
    <row r="1336" spans="1:7" ht="12.75" x14ac:dyDescent="0.15">
      <c r="A1336" s="118" t="s">
        <v>698</v>
      </c>
      <c r="B1336" s="20">
        <v>3037.12</v>
      </c>
      <c r="C1336" s="20">
        <v>0</v>
      </c>
      <c r="D1336" s="20">
        <v>0</v>
      </c>
      <c r="E1336" s="20">
        <v>3437.54</v>
      </c>
      <c r="F1336" s="83">
        <f t="shared" si="44"/>
        <v>113.18420082183121</v>
      </c>
      <c r="G1336" s="119">
        <f t="shared" si="45"/>
        <v>0</v>
      </c>
    </row>
    <row r="1337" spans="1:7" ht="12.75" x14ac:dyDescent="0.15">
      <c r="A1337" s="118" t="s">
        <v>694</v>
      </c>
      <c r="B1337" s="20">
        <v>959.96</v>
      </c>
      <c r="C1337" s="20">
        <v>0</v>
      </c>
      <c r="D1337" s="20">
        <v>0</v>
      </c>
      <c r="E1337" s="20">
        <v>912.92</v>
      </c>
      <c r="F1337" s="83">
        <f t="shared" si="44"/>
        <v>95.099795824826032</v>
      </c>
      <c r="G1337" s="119">
        <f t="shared" si="45"/>
        <v>0</v>
      </c>
    </row>
    <row r="1338" spans="1:7" ht="12.75" x14ac:dyDescent="0.15">
      <c r="A1338" s="116" t="s">
        <v>732</v>
      </c>
      <c r="B1338" s="19">
        <v>0</v>
      </c>
      <c r="C1338" s="19">
        <v>0</v>
      </c>
      <c r="D1338" s="19">
        <v>817.04</v>
      </c>
      <c r="E1338" s="19">
        <v>0</v>
      </c>
      <c r="F1338" s="84">
        <f t="shared" si="44"/>
        <v>0</v>
      </c>
      <c r="G1338" s="117">
        <f t="shared" si="45"/>
        <v>0</v>
      </c>
    </row>
    <row r="1339" spans="1:7" ht="12.75" x14ac:dyDescent="0.15">
      <c r="A1339" s="116" t="s">
        <v>733</v>
      </c>
      <c r="B1339" s="19">
        <v>0</v>
      </c>
      <c r="C1339" s="19">
        <v>0</v>
      </c>
      <c r="D1339" s="19">
        <v>817.04</v>
      </c>
      <c r="E1339" s="19">
        <v>0</v>
      </c>
      <c r="F1339" s="84">
        <f t="shared" si="44"/>
        <v>0</v>
      </c>
      <c r="G1339" s="117">
        <f t="shared" si="45"/>
        <v>0</v>
      </c>
    </row>
    <row r="1340" spans="1:7" ht="12.75" x14ac:dyDescent="0.15">
      <c r="A1340" s="114" t="s">
        <v>127</v>
      </c>
      <c r="B1340" s="17">
        <v>411.44</v>
      </c>
      <c r="C1340" s="17">
        <v>1631</v>
      </c>
      <c r="D1340" s="17">
        <v>10232</v>
      </c>
      <c r="E1340" s="17">
        <v>9441.07</v>
      </c>
      <c r="F1340" s="85">
        <f t="shared" si="44"/>
        <v>2294.6407738673925</v>
      </c>
      <c r="G1340" s="115">
        <f t="shared" si="45"/>
        <v>92.270035183737292</v>
      </c>
    </row>
    <row r="1341" spans="1:7" ht="12.75" x14ac:dyDescent="0.15">
      <c r="A1341" s="116" t="s">
        <v>729</v>
      </c>
      <c r="B1341" s="19">
        <v>411.44</v>
      </c>
      <c r="C1341" s="19">
        <v>1631</v>
      </c>
      <c r="D1341" s="19">
        <v>9727.65</v>
      </c>
      <c r="E1341" s="19">
        <v>9441.07</v>
      </c>
      <c r="F1341" s="84">
        <f t="shared" si="44"/>
        <v>2294.6407738673925</v>
      </c>
      <c r="G1341" s="117">
        <f t="shared" si="45"/>
        <v>97.053964729405351</v>
      </c>
    </row>
    <row r="1342" spans="1:7" ht="12.75" x14ac:dyDescent="0.15">
      <c r="A1342" s="116" t="s">
        <v>674</v>
      </c>
      <c r="B1342" s="19">
        <v>411.44</v>
      </c>
      <c r="C1342" s="19">
        <v>1631</v>
      </c>
      <c r="D1342" s="19">
        <v>9727.65</v>
      </c>
      <c r="E1342" s="19">
        <v>9441.07</v>
      </c>
      <c r="F1342" s="84">
        <f t="shared" si="44"/>
        <v>2294.6407738673925</v>
      </c>
      <c r="G1342" s="117">
        <f t="shared" si="45"/>
        <v>97.053964729405351</v>
      </c>
    </row>
    <row r="1343" spans="1:7" ht="12.75" x14ac:dyDescent="0.15">
      <c r="A1343" s="118" t="s">
        <v>669</v>
      </c>
      <c r="B1343" s="20">
        <v>411.44</v>
      </c>
      <c r="C1343" s="20">
        <v>0</v>
      </c>
      <c r="D1343" s="20">
        <v>0</v>
      </c>
      <c r="E1343" s="20">
        <v>9441.07</v>
      </c>
      <c r="F1343" s="83">
        <f t="shared" si="44"/>
        <v>2294.6407738673925</v>
      </c>
      <c r="G1343" s="119">
        <f t="shared" si="45"/>
        <v>0</v>
      </c>
    </row>
    <row r="1344" spans="1:7" ht="12.75" x14ac:dyDescent="0.15">
      <c r="A1344" s="116" t="s">
        <v>732</v>
      </c>
      <c r="B1344" s="19">
        <v>0</v>
      </c>
      <c r="C1344" s="19">
        <v>0</v>
      </c>
      <c r="D1344" s="19">
        <v>504.35</v>
      </c>
      <c r="E1344" s="19">
        <v>0</v>
      </c>
      <c r="F1344" s="84">
        <f t="shared" si="44"/>
        <v>0</v>
      </c>
      <c r="G1344" s="117">
        <f t="shared" si="45"/>
        <v>0</v>
      </c>
    </row>
    <row r="1345" spans="1:7" ht="12.75" x14ac:dyDescent="0.15">
      <c r="A1345" s="116" t="s">
        <v>733</v>
      </c>
      <c r="B1345" s="19">
        <v>0</v>
      </c>
      <c r="C1345" s="19">
        <v>0</v>
      </c>
      <c r="D1345" s="19">
        <v>504.35</v>
      </c>
      <c r="E1345" s="19">
        <v>0</v>
      </c>
      <c r="F1345" s="84">
        <f t="shared" si="44"/>
        <v>0</v>
      </c>
      <c r="G1345" s="117">
        <f t="shared" si="45"/>
        <v>0</v>
      </c>
    </row>
    <row r="1346" spans="1:7" ht="12.75" x14ac:dyDescent="0.15">
      <c r="A1346" s="114" t="s">
        <v>281</v>
      </c>
      <c r="B1346" s="17">
        <v>505.8</v>
      </c>
      <c r="C1346" s="17">
        <v>3981</v>
      </c>
      <c r="D1346" s="17">
        <v>15200</v>
      </c>
      <c r="E1346" s="17">
        <v>610.79999999999995</v>
      </c>
      <c r="F1346" s="85">
        <f t="shared" si="44"/>
        <v>120.75919335705811</v>
      </c>
      <c r="G1346" s="115">
        <f t="shared" si="45"/>
        <v>4.0184210526315791</v>
      </c>
    </row>
    <row r="1347" spans="1:7" ht="12.75" x14ac:dyDescent="0.15">
      <c r="A1347" s="116" t="s">
        <v>661</v>
      </c>
      <c r="B1347" s="19">
        <v>505.8</v>
      </c>
      <c r="C1347" s="19">
        <v>3981</v>
      </c>
      <c r="D1347" s="19">
        <v>299.68</v>
      </c>
      <c r="E1347" s="19">
        <v>610.79999999999995</v>
      </c>
      <c r="F1347" s="84">
        <f t="shared" si="44"/>
        <v>120.75919335705811</v>
      </c>
      <c r="G1347" s="117">
        <f t="shared" si="45"/>
        <v>203.81740523224772</v>
      </c>
    </row>
    <row r="1348" spans="1:7" ht="12.75" x14ac:dyDescent="0.15">
      <c r="A1348" s="116" t="s">
        <v>657</v>
      </c>
      <c r="B1348" s="19">
        <v>505.8</v>
      </c>
      <c r="C1348" s="19">
        <v>3981</v>
      </c>
      <c r="D1348" s="19">
        <v>299.68</v>
      </c>
      <c r="E1348" s="19">
        <v>610.79999999999995</v>
      </c>
      <c r="F1348" s="84">
        <f t="shared" si="44"/>
        <v>120.75919335705811</v>
      </c>
      <c r="G1348" s="117">
        <f t="shared" si="45"/>
        <v>203.81740523224772</v>
      </c>
    </row>
    <row r="1349" spans="1:7" ht="12.75" x14ac:dyDescent="0.15">
      <c r="A1349" s="118" t="s">
        <v>655</v>
      </c>
      <c r="B1349" s="20">
        <v>505.8</v>
      </c>
      <c r="C1349" s="20">
        <v>0</v>
      </c>
      <c r="D1349" s="20">
        <v>0</v>
      </c>
      <c r="E1349" s="20">
        <v>610.79999999999995</v>
      </c>
      <c r="F1349" s="83">
        <f t="shared" si="44"/>
        <v>120.75919335705811</v>
      </c>
      <c r="G1349" s="119">
        <f t="shared" si="45"/>
        <v>0</v>
      </c>
    </row>
    <row r="1350" spans="1:7" ht="12.75" x14ac:dyDescent="0.15">
      <c r="A1350" s="116" t="s">
        <v>732</v>
      </c>
      <c r="B1350" s="19">
        <v>0</v>
      </c>
      <c r="C1350" s="19">
        <v>0</v>
      </c>
      <c r="D1350" s="19">
        <v>14900.32</v>
      </c>
      <c r="E1350" s="19">
        <v>0</v>
      </c>
      <c r="F1350" s="84">
        <f t="shared" si="44"/>
        <v>0</v>
      </c>
      <c r="G1350" s="117">
        <f t="shared" si="45"/>
        <v>0</v>
      </c>
    </row>
    <row r="1351" spans="1:7" ht="12.75" x14ac:dyDescent="0.15">
      <c r="A1351" s="116" t="s">
        <v>733</v>
      </c>
      <c r="B1351" s="19">
        <v>0</v>
      </c>
      <c r="C1351" s="19">
        <v>0</v>
      </c>
      <c r="D1351" s="19">
        <v>14900.32</v>
      </c>
      <c r="E1351" s="19">
        <v>0</v>
      </c>
      <c r="F1351" s="84">
        <f t="shared" si="44"/>
        <v>0</v>
      </c>
      <c r="G1351" s="117">
        <f t="shared" si="45"/>
        <v>0</v>
      </c>
    </row>
    <row r="1352" spans="1:7" ht="12.75" x14ac:dyDescent="0.15">
      <c r="A1352" s="122" t="s">
        <v>508</v>
      </c>
      <c r="B1352" s="16">
        <v>558896.62</v>
      </c>
      <c r="C1352" s="16">
        <v>699679</v>
      </c>
      <c r="D1352" s="16">
        <v>738261.03</v>
      </c>
      <c r="E1352" s="16">
        <v>606107.77</v>
      </c>
      <c r="F1352" s="86">
        <f t="shared" si="44"/>
        <v>108.44720621140991</v>
      </c>
      <c r="G1352" s="123">
        <f t="shared" si="45"/>
        <v>82.099385633290169</v>
      </c>
    </row>
    <row r="1353" spans="1:7" ht="12.75" x14ac:dyDescent="0.15">
      <c r="A1353" s="114" t="s">
        <v>44</v>
      </c>
      <c r="B1353" s="17">
        <v>19065.64</v>
      </c>
      <c r="C1353" s="17">
        <v>18716</v>
      </c>
      <c r="D1353" s="17">
        <v>28973.5</v>
      </c>
      <c r="E1353" s="17">
        <v>13613.41</v>
      </c>
      <c r="F1353" s="85">
        <f t="shared" si="44"/>
        <v>71.402848265256253</v>
      </c>
      <c r="G1353" s="115">
        <f t="shared" si="45"/>
        <v>46.985728337963998</v>
      </c>
    </row>
    <row r="1354" spans="1:7" ht="12.75" x14ac:dyDescent="0.15">
      <c r="A1354" s="116" t="s">
        <v>729</v>
      </c>
      <c r="B1354" s="19">
        <v>19065.64</v>
      </c>
      <c r="C1354" s="19">
        <v>18716</v>
      </c>
      <c r="D1354" s="19">
        <v>15146.78</v>
      </c>
      <c r="E1354" s="19">
        <v>13613.41</v>
      </c>
      <c r="F1354" s="84">
        <f t="shared" si="44"/>
        <v>71.402848265256253</v>
      </c>
      <c r="G1354" s="117">
        <f t="shared" si="45"/>
        <v>89.876594233229767</v>
      </c>
    </row>
    <row r="1355" spans="1:7" ht="12.75" x14ac:dyDescent="0.15">
      <c r="A1355" s="116" t="s">
        <v>693</v>
      </c>
      <c r="B1355" s="19">
        <v>1.6</v>
      </c>
      <c r="C1355" s="19">
        <v>2</v>
      </c>
      <c r="D1355" s="19">
        <v>146.78</v>
      </c>
      <c r="E1355" s="19">
        <v>119.26</v>
      </c>
      <c r="F1355" s="84">
        <f t="shared" si="44"/>
        <v>7453.7499999999991</v>
      </c>
      <c r="G1355" s="117">
        <f t="shared" si="45"/>
        <v>81.2508516146614</v>
      </c>
    </row>
    <row r="1356" spans="1:7" ht="12.75" x14ac:dyDescent="0.15">
      <c r="A1356" s="118" t="s">
        <v>691</v>
      </c>
      <c r="B1356" s="20">
        <v>1.6</v>
      </c>
      <c r="C1356" s="20">
        <v>0</v>
      </c>
      <c r="D1356" s="20">
        <v>0</v>
      </c>
      <c r="E1356" s="20">
        <v>52.48</v>
      </c>
      <c r="F1356" s="83">
        <f t="shared" si="44"/>
        <v>3279.9999999999995</v>
      </c>
      <c r="G1356" s="119">
        <f t="shared" si="45"/>
        <v>0</v>
      </c>
    </row>
    <row r="1357" spans="1:7" ht="12.75" x14ac:dyDescent="0.15">
      <c r="A1357" s="118" t="s">
        <v>690</v>
      </c>
      <c r="B1357" s="20">
        <v>0</v>
      </c>
      <c r="C1357" s="20">
        <v>0</v>
      </c>
      <c r="D1357" s="20">
        <v>0</v>
      </c>
      <c r="E1357" s="20">
        <v>66.78</v>
      </c>
      <c r="F1357" s="83">
        <f t="shared" si="44"/>
        <v>0</v>
      </c>
      <c r="G1357" s="119">
        <f t="shared" si="45"/>
        <v>0</v>
      </c>
    </row>
    <row r="1358" spans="1:7" ht="12.75" x14ac:dyDescent="0.15">
      <c r="A1358" s="116" t="s">
        <v>674</v>
      </c>
      <c r="B1358" s="19">
        <v>19064.04</v>
      </c>
      <c r="C1358" s="19">
        <v>18714</v>
      </c>
      <c r="D1358" s="19">
        <v>15000</v>
      </c>
      <c r="E1358" s="19">
        <v>13494.15</v>
      </c>
      <c r="F1358" s="84">
        <f t="shared" si="44"/>
        <v>70.783265247030528</v>
      </c>
      <c r="G1358" s="117">
        <f t="shared" si="45"/>
        <v>89.960999999999999</v>
      </c>
    </row>
    <row r="1359" spans="1:7" ht="12.75" x14ac:dyDescent="0.15">
      <c r="A1359" s="118" t="s">
        <v>672</v>
      </c>
      <c r="B1359" s="20">
        <v>210.76</v>
      </c>
      <c r="C1359" s="20">
        <v>0</v>
      </c>
      <c r="D1359" s="20">
        <v>0</v>
      </c>
      <c r="E1359" s="20">
        <v>0</v>
      </c>
      <c r="F1359" s="83">
        <f t="shared" si="44"/>
        <v>0</v>
      </c>
      <c r="G1359" s="119">
        <f t="shared" si="45"/>
        <v>0</v>
      </c>
    </row>
    <row r="1360" spans="1:7" ht="12.75" x14ac:dyDescent="0.15">
      <c r="A1360" s="118" t="s">
        <v>671</v>
      </c>
      <c r="B1360" s="20">
        <v>18853.28</v>
      </c>
      <c r="C1360" s="20">
        <v>0</v>
      </c>
      <c r="D1360" s="20">
        <v>0</v>
      </c>
      <c r="E1360" s="20">
        <v>13494.15</v>
      </c>
      <c r="F1360" s="83">
        <f t="shared" si="44"/>
        <v>71.574548301409621</v>
      </c>
      <c r="G1360" s="119">
        <f t="shared" si="45"/>
        <v>0</v>
      </c>
    </row>
    <row r="1361" spans="1:7" ht="12.75" x14ac:dyDescent="0.15">
      <c r="A1361" s="116" t="s">
        <v>732</v>
      </c>
      <c r="B1361" s="19">
        <v>0</v>
      </c>
      <c r="C1361" s="19">
        <v>0</v>
      </c>
      <c r="D1361" s="19">
        <v>13826.72</v>
      </c>
      <c r="E1361" s="19">
        <v>0</v>
      </c>
      <c r="F1361" s="84">
        <f t="shared" si="44"/>
        <v>0</v>
      </c>
      <c r="G1361" s="117">
        <f t="shared" si="45"/>
        <v>0</v>
      </c>
    </row>
    <row r="1362" spans="1:7" ht="12.75" x14ac:dyDescent="0.15">
      <c r="A1362" s="116" t="s">
        <v>733</v>
      </c>
      <c r="B1362" s="19">
        <v>0</v>
      </c>
      <c r="C1362" s="19">
        <v>0</v>
      </c>
      <c r="D1362" s="19">
        <v>13826.72</v>
      </c>
      <c r="E1362" s="19">
        <v>0</v>
      </c>
      <c r="F1362" s="84">
        <f t="shared" si="44"/>
        <v>0</v>
      </c>
      <c r="G1362" s="117">
        <f t="shared" si="45"/>
        <v>0</v>
      </c>
    </row>
    <row r="1363" spans="1:7" ht="12.75" x14ac:dyDescent="0.15">
      <c r="A1363" s="114" t="s">
        <v>257</v>
      </c>
      <c r="B1363" s="17">
        <v>122281.49</v>
      </c>
      <c r="C1363" s="17">
        <v>189889</v>
      </c>
      <c r="D1363" s="17">
        <v>181487.53</v>
      </c>
      <c r="E1363" s="17">
        <v>125350.14</v>
      </c>
      <c r="F1363" s="85">
        <f t="shared" si="44"/>
        <v>102.50949673576923</v>
      </c>
      <c r="G1363" s="115">
        <f t="shared" si="45"/>
        <v>69.068183362239822</v>
      </c>
    </row>
    <row r="1364" spans="1:7" ht="12.75" x14ac:dyDescent="0.15">
      <c r="A1364" s="116" t="s">
        <v>729</v>
      </c>
      <c r="B1364" s="19">
        <v>122281.49</v>
      </c>
      <c r="C1364" s="19">
        <v>136800</v>
      </c>
      <c r="D1364" s="19">
        <v>127102.39999999999</v>
      </c>
      <c r="E1364" s="19">
        <v>125350.14</v>
      </c>
      <c r="F1364" s="84">
        <f t="shared" si="44"/>
        <v>102.50949673576923</v>
      </c>
      <c r="G1364" s="117">
        <f t="shared" si="45"/>
        <v>98.621379297322477</v>
      </c>
    </row>
    <row r="1365" spans="1:7" ht="12.75" x14ac:dyDescent="0.15">
      <c r="A1365" s="116" t="s">
        <v>681</v>
      </c>
      <c r="B1365" s="19">
        <v>122281.49</v>
      </c>
      <c r="C1365" s="19">
        <v>136800</v>
      </c>
      <c r="D1365" s="19">
        <v>127102.39999999999</v>
      </c>
      <c r="E1365" s="19">
        <v>125350.14</v>
      </c>
      <c r="F1365" s="84">
        <f t="shared" si="44"/>
        <v>102.50949673576923</v>
      </c>
      <c r="G1365" s="117">
        <f t="shared" si="45"/>
        <v>98.621379297322477</v>
      </c>
    </row>
    <row r="1366" spans="1:7" ht="12.75" x14ac:dyDescent="0.15">
      <c r="A1366" s="118" t="s">
        <v>675</v>
      </c>
      <c r="B1366" s="20">
        <v>122281.49</v>
      </c>
      <c r="C1366" s="20">
        <v>0</v>
      </c>
      <c r="D1366" s="20">
        <v>0</v>
      </c>
      <c r="E1366" s="20">
        <v>125350.14</v>
      </c>
      <c r="F1366" s="83">
        <f t="shared" ref="F1366:F1429" si="46">IFERROR(E1366/B1366*100,0)</f>
        <v>102.50949673576923</v>
      </c>
      <c r="G1366" s="119">
        <f t="shared" ref="G1366:G1429" si="47">IFERROR(E1366/D1366*100,0)</f>
        <v>0</v>
      </c>
    </row>
    <row r="1367" spans="1:7" ht="12.75" x14ac:dyDescent="0.15">
      <c r="A1367" s="116" t="s">
        <v>732</v>
      </c>
      <c r="B1367" s="19">
        <v>0</v>
      </c>
      <c r="C1367" s="19">
        <v>53089</v>
      </c>
      <c r="D1367" s="19">
        <v>54385.13</v>
      </c>
      <c r="E1367" s="19">
        <v>0</v>
      </c>
      <c r="F1367" s="84">
        <f t="shared" si="46"/>
        <v>0</v>
      </c>
      <c r="G1367" s="117">
        <f t="shared" si="47"/>
        <v>0</v>
      </c>
    </row>
    <row r="1368" spans="1:7" ht="12.75" x14ac:dyDescent="0.15">
      <c r="A1368" s="116" t="s">
        <v>733</v>
      </c>
      <c r="B1368" s="19">
        <v>0</v>
      </c>
      <c r="C1368" s="19">
        <v>53089</v>
      </c>
      <c r="D1368" s="19">
        <v>54385.13</v>
      </c>
      <c r="E1368" s="19">
        <v>0</v>
      </c>
      <c r="F1368" s="84">
        <f t="shared" si="46"/>
        <v>0</v>
      </c>
      <c r="G1368" s="117">
        <f t="shared" si="47"/>
        <v>0</v>
      </c>
    </row>
    <row r="1369" spans="1:7" ht="12.75" x14ac:dyDescent="0.15">
      <c r="A1369" s="114" t="s">
        <v>128</v>
      </c>
      <c r="B1369" s="17">
        <v>6657.72</v>
      </c>
      <c r="C1369" s="17">
        <v>0</v>
      </c>
      <c r="D1369" s="17">
        <v>0</v>
      </c>
      <c r="E1369" s="17">
        <v>0</v>
      </c>
      <c r="F1369" s="85">
        <f t="shared" si="46"/>
        <v>0</v>
      </c>
      <c r="G1369" s="115">
        <f t="shared" si="47"/>
        <v>0</v>
      </c>
    </row>
    <row r="1370" spans="1:7" ht="12.75" x14ac:dyDescent="0.15">
      <c r="A1370" s="116" t="s">
        <v>729</v>
      </c>
      <c r="B1370" s="19">
        <v>6657.72</v>
      </c>
      <c r="C1370" s="19">
        <v>0</v>
      </c>
      <c r="D1370" s="19">
        <v>0</v>
      </c>
      <c r="E1370" s="19">
        <v>0</v>
      </c>
      <c r="F1370" s="84">
        <f t="shared" si="46"/>
        <v>0</v>
      </c>
      <c r="G1370" s="117">
        <f t="shared" si="47"/>
        <v>0</v>
      </c>
    </row>
    <row r="1371" spans="1:7" ht="12.75" x14ac:dyDescent="0.15">
      <c r="A1371" s="116" t="s">
        <v>714</v>
      </c>
      <c r="B1371" s="19">
        <v>6657.72</v>
      </c>
      <c r="C1371" s="19">
        <v>0</v>
      </c>
      <c r="D1371" s="19">
        <v>0</v>
      </c>
      <c r="E1371" s="19">
        <v>0</v>
      </c>
      <c r="F1371" s="84">
        <f t="shared" si="46"/>
        <v>0</v>
      </c>
      <c r="G1371" s="117">
        <f t="shared" si="47"/>
        <v>0</v>
      </c>
    </row>
    <row r="1372" spans="1:7" ht="12.75" x14ac:dyDescent="0.15">
      <c r="A1372" s="118" t="s">
        <v>701</v>
      </c>
      <c r="B1372" s="20">
        <v>218.99</v>
      </c>
      <c r="C1372" s="20">
        <v>0</v>
      </c>
      <c r="D1372" s="20">
        <v>0</v>
      </c>
      <c r="E1372" s="20">
        <v>0</v>
      </c>
      <c r="F1372" s="83">
        <f t="shared" si="46"/>
        <v>0</v>
      </c>
      <c r="G1372" s="119">
        <f t="shared" si="47"/>
        <v>0</v>
      </c>
    </row>
    <row r="1373" spans="1:7" ht="12.75" x14ac:dyDescent="0.15">
      <c r="A1373" s="118" t="s">
        <v>700</v>
      </c>
      <c r="B1373" s="20">
        <v>6438.73</v>
      </c>
      <c r="C1373" s="20">
        <v>0</v>
      </c>
      <c r="D1373" s="20">
        <v>0</v>
      </c>
      <c r="E1373" s="20">
        <v>0</v>
      </c>
      <c r="F1373" s="83">
        <f t="shared" si="46"/>
        <v>0</v>
      </c>
      <c r="G1373" s="119">
        <f t="shared" si="47"/>
        <v>0</v>
      </c>
    </row>
    <row r="1374" spans="1:7" ht="12.75" x14ac:dyDescent="0.15">
      <c r="A1374" s="114" t="s">
        <v>272</v>
      </c>
      <c r="B1374" s="17">
        <v>410308.75</v>
      </c>
      <c r="C1374" s="17">
        <v>491074</v>
      </c>
      <c r="D1374" s="17">
        <v>527800</v>
      </c>
      <c r="E1374" s="17">
        <v>467144.22</v>
      </c>
      <c r="F1374" s="85">
        <f t="shared" si="46"/>
        <v>113.85187861579847</v>
      </c>
      <c r="G1374" s="115">
        <f t="shared" si="47"/>
        <v>88.507809776430463</v>
      </c>
    </row>
    <row r="1375" spans="1:7" ht="12.75" x14ac:dyDescent="0.15">
      <c r="A1375" s="116" t="s">
        <v>729</v>
      </c>
      <c r="B1375" s="19">
        <v>410308.75</v>
      </c>
      <c r="C1375" s="19">
        <v>491074</v>
      </c>
      <c r="D1375" s="19">
        <v>527800</v>
      </c>
      <c r="E1375" s="19">
        <v>467144.22</v>
      </c>
      <c r="F1375" s="84">
        <f t="shared" si="46"/>
        <v>113.85187861579847</v>
      </c>
      <c r="G1375" s="117">
        <f t="shared" si="47"/>
        <v>88.507809776430463</v>
      </c>
    </row>
    <row r="1376" spans="1:7" ht="12.75" x14ac:dyDescent="0.15">
      <c r="A1376" s="116" t="s">
        <v>714</v>
      </c>
      <c r="B1376" s="19">
        <v>410308.75</v>
      </c>
      <c r="C1376" s="19">
        <v>491074</v>
      </c>
      <c r="D1376" s="19">
        <v>527800</v>
      </c>
      <c r="E1376" s="19">
        <v>467144.22</v>
      </c>
      <c r="F1376" s="84">
        <f t="shared" si="46"/>
        <v>113.85187861579847</v>
      </c>
      <c r="G1376" s="117">
        <f t="shared" si="47"/>
        <v>88.507809776430463</v>
      </c>
    </row>
    <row r="1377" spans="1:7" ht="12.75" x14ac:dyDescent="0.15">
      <c r="A1377" s="118" t="s">
        <v>701</v>
      </c>
      <c r="B1377" s="20">
        <v>410308.75</v>
      </c>
      <c r="C1377" s="20">
        <v>0</v>
      </c>
      <c r="D1377" s="20">
        <v>0</v>
      </c>
      <c r="E1377" s="20">
        <v>467144.22</v>
      </c>
      <c r="F1377" s="83">
        <f t="shared" si="46"/>
        <v>113.85187861579847</v>
      </c>
      <c r="G1377" s="119">
        <f t="shared" si="47"/>
        <v>0</v>
      </c>
    </row>
    <row r="1378" spans="1:7" ht="12.75" x14ac:dyDescent="0.15">
      <c r="A1378" s="114" t="s">
        <v>281</v>
      </c>
      <c r="B1378" s="17">
        <v>583.02</v>
      </c>
      <c r="C1378" s="17">
        <v>0</v>
      </c>
      <c r="D1378" s="17">
        <v>0</v>
      </c>
      <c r="E1378" s="17">
        <v>0</v>
      </c>
      <c r="F1378" s="85">
        <f t="shared" si="46"/>
        <v>0</v>
      </c>
      <c r="G1378" s="115">
        <f t="shared" si="47"/>
        <v>0</v>
      </c>
    </row>
    <row r="1379" spans="1:7" ht="12.75" x14ac:dyDescent="0.15">
      <c r="A1379" s="116" t="s">
        <v>729</v>
      </c>
      <c r="B1379" s="19">
        <v>490.28</v>
      </c>
      <c r="C1379" s="19">
        <v>0</v>
      </c>
      <c r="D1379" s="19">
        <v>0</v>
      </c>
      <c r="E1379" s="19">
        <v>0</v>
      </c>
      <c r="F1379" s="84">
        <f t="shared" si="46"/>
        <v>0</v>
      </c>
      <c r="G1379" s="117">
        <f t="shared" si="47"/>
        <v>0</v>
      </c>
    </row>
    <row r="1380" spans="1:7" ht="12.75" x14ac:dyDescent="0.15">
      <c r="A1380" s="116" t="s">
        <v>681</v>
      </c>
      <c r="B1380" s="19">
        <v>490.28</v>
      </c>
      <c r="C1380" s="19">
        <v>0</v>
      </c>
      <c r="D1380" s="19">
        <v>0</v>
      </c>
      <c r="E1380" s="19">
        <v>0</v>
      </c>
      <c r="F1380" s="84">
        <f t="shared" si="46"/>
        <v>0</v>
      </c>
      <c r="G1380" s="117">
        <f t="shared" si="47"/>
        <v>0</v>
      </c>
    </row>
    <row r="1381" spans="1:7" ht="12.75" x14ac:dyDescent="0.15">
      <c r="A1381" s="118" t="s">
        <v>675</v>
      </c>
      <c r="B1381" s="20">
        <v>490.28</v>
      </c>
      <c r="C1381" s="20">
        <v>0</v>
      </c>
      <c r="D1381" s="20">
        <v>0</v>
      </c>
      <c r="E1381" s="20">
        <v>0</v>
      </c>
      <c r="F1381" s="83">
        <f t="shared" si="46"/>
        <v>0</v>
      </c>
      <c r="G1381" s="119">
        <f t="shared" si="47"/>
        <v>0</v>
      </c>
    </row>
    <row r="1382" spans="1:7" ht="12.75" x14ac:dyDescent="0.15">
      <c r="A1382" s="116" t="s">
        <v>661</v>
      </c>
      <c r="B1382" s="19">
        <v>92.74</v>
      </c>
      <c r="C1382" s="19">
        <v>0</v>
      </c>
      <c r="D1382" s="19">
        <v>0</v>
      </c>
      <c r="E1382" s="19">
        <v>0</v>
      </c>
      <c r="F1382" s="84">
        <f t="shared" si="46"/>
        <v>0</v>
      </c>
      <c r="G1382" s="117">
        <f t="shared" si="47"/>
        <v>0</v>
      </c>
    </row>
    <row r="1383" spans="1:7" ht="12.75" x14ac:dyDescent="0.15">
      <c r="A1383" s="116" t="s">
        <v>657</v>
      </c>
      <c r="B1383" s="19">
        <v>92.74</v>
      </c>
      <c r="C1383" s="19">
        <v>0</v>
      </c>
      <c r="D1383" s="19">
        <v>0</v>
      </c>
      <c r="E1383" s="19">
        <v>0</v>
      </c>
      <c r="F1383" s="84">
        <f t="shared" si="46"/>
        <v>0</v>
      </c>
      <c r="G1383" s="117">
        <f t="shared" si="47"/>
        <v>0</v>
      </c>
    </row>
    <row r="1384" spans="1:7" ht="12.75" x14ac:dyDescent="0.15">
      <c r="A1384" s="118" t="s">
        <v>655</v>
      </c>
      <c r="B1384" s="20">
        <v>92.74</v>
      </c>
      <c r="C1384" s="20">
        <v>0</v>
      </c>
      <c r="D1384" s="20">
        <v>0</v>
      </c>
      <c r="E1384" s="20">
        <v>0</v>
      </c>
      <c r="F1384" s="83">
        <f t="shared" si="46"/>
        <v>0</v>
      </c>
      <c r="G1384" s="119">
        <f t="shared" si="47"/>
        <v>0</v>
      </c>
    </row>
    <row r="1385" spans="1:7" ht="12.75" x14ac:dyDescent="0.15">
      <c r="A1385" s="122" t="s">
        <v>509</v>
      </c>
      <c r="B1385" s="16">
        <v>302365.25</v>
      </c>
      <c r="C1385" s="16">
        <v>324124</v>
      </c>
      <c r="D1385" s="16">
        <v>442787.21</v>
      </c>
      <c r="E1385" s="16">
        <v>368790.63</v>
      </c>
      <c r="F1385" s="86">
        <f t="shared" si="46"/>
        <v>121.96858931375216</v>
      </c>
      <c r="G1385" s="123">
        <f t="shared" si="47"/>
        <v>83.288455870258758</v>
      </c>
    </row>
    <row r="1386" spans="1:7" ht="12.75" x14ac:dyDescent="0.15">
      <c r="A1386" s="114" t="s">
        <v>44</v>
      </c>
      <c r="B1386" s="17">
        <v>238.9</v>
      </c>
      <c r="C1386" s="17">
        <v>929</v>
      </c>
      <c r="D1386" s="17">
        <v>23414.82</v>
      </c>
      <c r="E1386" s="17">
        <v>15843.08</v>
      </c>
      <c r="F1386" s="85">
        <f t="shared" si="46"/>
        <v>6631.6785265801582</v>
      </c>
      <c r="G1386" s="115">
        <f t="shared" si="47"/>
        <v>67.66261709464348</v>
      </c>
    </row>
    <row r="1387" spans="1:7" ht="12.75" x14ac:dyDescent="0.15">
      <c r="A1387" s="116" t="s">
        <v>729</v>
      </c>
      <c r="B1387" s="19">
        <v>238.9</v>
      </c>
      <c r="C1387" s="19">
        <v>929</v>
      </c>
      <c r="D1387" s="19">
        <v>15303.08</v>
      </c>
      <c r="E1387" s="19">
        <v>15843.08</v>
      </c>
      <c r="F1387" s="84">
        <f t="shared" si="46"/>
        <v>6631.6785265801582</v>
      </c>
      <c r="G1387" s="117">
        <f t="shared" si="47"/>
        <v>103.52870141174195</v>
      </c>
    </row>
    <row r="1388" spans="1:7" ht="12.75" x14ac:dyDescent="0.15">
      <c r="A1388" s="116" t="s">
        <v>674</v>
      </c>
      <c r="B1388" s="19">
        <v>238.9</v>
      </c>
      <c r="C1388" s="19">
        <v>929</v>
      </c>
      <c r="D1388" s="19">
        <v>15303.08</v>
      </c>
      <c r="E1388" s="19">
        <v>15843.08</v>
      </c>
      <c r="F1388" s="84">
        <f t="shared" si="46"/>
        <v>6631.6785265801582</v>
      </c>
      <c r="G1388" s="117">
        <f t="shared" si="47"/>
        <v>103.52870141174195</v>
      </c>
    </row>
    <row r="1389" spans="1:7" ht="12.75" x14ac:dyDescent="0.15">
      <c r="A1389" s="118" t="s">
        <v>671</v>
      </c>
      <c r="B1389" s="20">
        <v>238.9</v>
      </c>
      <c r="C1389" s="20">
        <v>0</v>
      </c>
      <c r="D1389" s="20">
        <v>0</v>
      </c>
      <c r="E1389" s="20">
        <v>15843.08</v>
      </c>
      <c r="F1389" s="83">
        <f t="shared" si="46"/>
        <v>6631.6785265801582</v>
      </c>
      <c r="G1389" s="119">
        <f t="shared" si="47"/>
        <v>0</v>
      </c>
    </row>
    <row r="1390" spans="1:7" ht="12.75" x14ac:dyDescent="0.15">
      <c r="A1390" s="116" t="s">
        <v>732</v>
      </c>
      <c r="B1390" s="19">
        <v>0</v>
      </c>
      <c r="C1390" s="19">
        <v>0</v>
      </c>
      <c r="D1390" s="19">
        <v>8111.74</v>
      </c>
      <c r="E1390" s="19">
        <v>0</v>
      </c>
      <c r="F1390" s="84">
        <f t="shared" si="46"/>
        <v>0</v>
      </c>
      <c r="G1390" s="117">
        <f t="shared" si="47"/>
        <v>0</v>
      </c>
    </row>
    <row r="1391" spans="1:7" ht="12.75" x14ac:dyDescent="0.15">
      <c r="A1391" s="116" t="s">
        <v>733</v>
      </c>
      <c r="B1391" s="19">
        <v>0</v>
      </c>
      <c r="C1391" s="19">
        <v>0</v>
      </c>
      <c r="D1391" s="19">
        <v>8111.74</v>
      </c>
      <c r="E1391" s="19">
        <v>0</v>
      </c>
      <c r="F1391" s="84">
        <f t="shared" si="46"/>
        <v>0</v>
      </c>
      <c r="G1391" s="117">
        <f t="shared" si="47"/>
        <v>0</v>
      </c>
    </row>
    <row r="1392" spans="1:7" ht="12.75" x14ac:dyDescent="0.15">
      <c r="A1392" s="114" t="s">
        <v>257</v>
      </c>
      <c r="B1392" s="17">
        <v>34737.550000000003</v>
      </c>
      <c r="C1392" s="17">
        <v>41807</v>
      </c>
      <c r="D1392" s="17">
        <v>42500</v>
      </c>
      <c r="E1392" s="17">
        <v>36935.769999999997</v>
      </c>
      <c r="F1392" s="85">
        <f t="shared" si="46"/>
        <v>106.32808013230637</v>
      </c>
      <c r="G1392" s="115">
        <f t="shared" si="47"/>
        <v>86.907694117647054</v>
      </c>
    </row>
    <row r="1393" spans="1:7" ht="12.75" x14ac:dyDescent="0.15">
      <c r="A1393" s="116" t="s">
        <v>729</v>
      </c>
      <c r="B1393" s="19">
        <v>34737.550000000003</v>
      </c>
      <c r="C1393" s="19">
        <v>41807</v>
      </c>
      <c r="D1393" s="19">
        <v>35136.769999999997</v>
      </c>
      <c r="E1393" s="19">
        <v>36935.769999999997</v>
      </c>
      <c r="F1393" s="84">
        <f t="shared" si="46"/>
        <v>106.32808013230637</v>
      </c>
      <c r="G1393" s="117">
        <f t="shared" si="47"/>
        <v>105.1199925320398</v>
      </c>
    </row>
    <row r="1394" spans="1:7" ht="12.75" x14ac:dyDescent="0.15">
      <c r="A1394" s="116" t="s">
        <v>693</v>
      </c>
      <c r="B1394" s="19">
        <v>0.14000000000000001</v>
      </c>
      <c r="C1394" s="19">
        <v>0</v>
      </c>
      <c r="D1394" s="19">
        <v>0</v>
      </c>
      <c r="E1394" s="19">
        <v>18.239999999999998</v>
      </c>
      <c r="F1394" s="84">
        <f t="shared" si="46"/>
        <v>13028.571428571426</v>
      </c>
      <c r="G1394" s="117">
        <f t="shared" si="47"/>
        <v>0</v>
      </c>
    </row>
    <row r="1395" spans="1:7" ht="12.75" x14ac:dyDescent="0.15">
      <c r="A1395" s="118" t="s">
        <v>691</v>
      </c>
      <c r="B1395" s="20">
        <v>0.14000000000000001</v>
      </c>
      <c r="C1395" s="20">
        <v>0</v>
      </c>
      <c r="D1395" s="20">
        <v>0</v>
      </c>
      <c r="E1395" s="20">
        <v>18.239999999999998</v>
      </c>
      <c r="F1395" s="83">
        <f t="shared" si="46"/>
        <v>13028.571428571426</v>
      </c>
      <c r="G1395" s="119">
        <f t="shared" si="47"/>
        <v>0</v>
      </c>
    </row>
    <row r="1396" spans="1:7" ht="12.75" x14ac:dyDescent="0.15">
      <c r="A1396" s="116" t="s">
        <v>681</v>
      </c>
      <c r="B1396" s="19">
        <v>34737.410000000003</v>
      </c>
      <c r="C1396" s="19">
        <v>41807</v>
      </c>
      <c r="D1396" s="19">
        <v>35136.769999999997</v>
      </c>
      <c r="E1396" s="19">
        <v>36917.53</v>
      </c>
      <c r="F1396" s="84">
        <f t="shared" si="46"/>
        <v>106.27600042720513</v>
      </c>
      <c r="G1396" s="117">
        <f t="shared" si="47"/>
        <v>105.06808110136477</v>
      </c>
    </row>
    <row r="1397" spans="1:7" ht="12.75" x14ac:dyDescent="0.15">
      <c r="A1397" s="118" t="s">
        <v>675</v>
      </c>
      <c r="B1397" s="20">
        <v>34737.410000000003</v>
      </c>
      <c r="C1397" s="20">
        <v>0</v>
      </c>
      <c r="D1397" s="20">
        <v>0</v>
      </c>
      <c r="E1397" s="20">
        <v>36917.53</v>
      </c>
      <c r="F1397" s="83">
        <f t="shared" si="46"/>
        <v>106.27600042720513</v>
      </c>
      <c r="G1397" s="119">
        <f t="shared" si="47"/>
        <v>0</v>
      </c>
    </row>
    <row r="1398" spans="1:7" ht="12.75" x14ac:dyDescent="0.15">
      <c r="A1398" s="116" t="s">
        <v>732</v>
      </c>
      <c r="B1398" s="19">
        <v>0</v>
      </c>
      <c r="C1398" s="19">
        <v>0</v>
      </c>
      <c r="D1398" s="19">
        <v>7363.23</v>
      </c>
      <c r="E1398" s="19">
        <v>0</v>
      </c>
      <c r="F1398" s="84">
        <f t="shared" si="46"/>
        <v>0</v>
      </c>
      <c r="G1398" s="117">
        <f t="shared" si="47"/>
        <v>0</v>
      </c>
    </row>
    <row r="1399" spans="1:7" ht="12.75" x14ac:dyDescent="0.15">
      <c r="A1399" s="116" t="s">
        <v>733</v>
      </c>
      <c r="B1399" s="19">
        <v>0</v>
      </c>
      <c r="C1399" s="19">
        <v>0</v>
      </c>
      <c r="D1399" s="19">
        <v>7363.23</v>
      </c>
      <c r="E1399" s="19">
        <v>0</v>
      </c>
      <c r="F1399" s="84">
        <f t="shared" si="46"/>
        <v>0</v>
      </c>
      <c r="G1399" s="117">
        <f t="shared" si="47"/>
        <v>0</v>
      </c>
    </row>
    <row r="1400" spans="1:7" ht="12.75" x14ac:dyDescent="0.15">
      <c r="A1400" s="114" t="s">
        <v>128</v>
      </c>
      <c r="B1400" s="17">
        <v>4180.43</v>
      </c>
      <c r="C1400" s="17">
        <v>1327</v>
      </c>
      <c r="D1400" s="17">
        <v>5372.39</v>
      </c>
      <c r="E1400" s="17">
        <v>1984.5</v>
      </c>
      <c r="F1400" s="85">
        <f t="shared" si="46"/>
        <v>47.471193154771157</v>
      </c>
      <c r="G1400" s="115">
        <f t="shared" si="47"/>
        <v>36.938867059167336</v>
      </c>
    </row>
    <row r="1401" spans="1:7" ht="12.75" x14ac:dyDescent="0.15">
      <c r="A1401" s="116" t="s">
        <v>729</v>
      </c>
      <c r="B1401" s="19">
        <v>4180.43</v>
      </c>
      <c r="C1401" s="19">
        <v>1327</v>
      </c>
      <c r="D1401" s="19">
        <v>0</v>
      </c>
      <c r="E1401" s="19">
        <v>1984.5</v>
      </c>
      <c r="F1401" s="84">
        <f t="shared" si="46"/>
        <v>47.471193154771157</v>
      </c>
      <c r="G1401" s="117">
        <f t="shared" si="47"/>
        <v>0</v>
      </c>
    </row>
    <row r="1402" spans="1:7" ht="12.75" x14ac:dyDescent="0.15">
      <c r="A1402" s="116" t="s">
        <v>714</v>
      </c>
      <c r="B1402" s="19">
        <v>4180.43</v>
      </c>
      <c r="C1402" s="19">
        <v>1327</v>
      </c>
      <c r="D1402" s="19">
        <v>0</v>
      </c>
      <c r="E1402" s="19">
        <v>1984.5</v>
      </c>
      <c r="F1402" s="84">
        <f t="shared" si="46"/>
        <v>47.471193154771157</v>
      </c>
      <c r="G1402" s="117">
        <f t="shared" si="47"/>
        <v>0</v>
      </c>
    </row>
    <row r="1403" spans="1:7" ht="12.75" x14ac:dyDescent="0.15">
      <c r="A1403" s="118" t="s">
        <v>701</v>
      </c>
      <c r="B1403" s="20">
        <v>4180.43</v>
      </c>
      <c r="C1403" s="20">
        <v>0</v>
      </c>
      <c r="D1403" s="20">
        <v>0</v>
      </c>
      <c r="E1403" s="20">
        <v>1984.5</v>
      </c>
      <c r="F1403" s="83">
        <f t="shared" si="46"/>
        <v>47.471193154771157</v>
      </c>
      <c r="G1403" s="119">
        <f t="shared" si="47"/>
        <v>0</v>
      </c>
    </row>
    <row r="1404" spans="1:7" ht="12.75" x14ac:dyDescent="0.15">
      <c r="A1404" s="116" t="s">
        <v>732</v>
      </c>
      <c r="B1404" s="19">
        <v>0</v>
      </c>
      <c r="C1404" s="19">
        <v>0</v>
      </c>
      <c r="D1404" s="19">
        <v>5372.39</v>
      </c>
      <c r="E1404" s="19">
        <v>0</v>
      </c>
      <c r="F1404" s="84">
        <f t="shared" si="46"/>
        <v>0</v>
      </c>
      <c r="G1404" s="117">
        <f t="shared" si="47"/>
        <v>0</v>
      </c>
    </row>
    <row r="1405" spans="1:7" ht="12.75" x14ac:dyDescent="0.15">
      <c r="A1405" s="116" t="s">
        <v>733</v>
      </c>
      <c r="B1405" s="19">
        <v>0</v>
      </c>
      <c r="C1405" s="19">
        <v>0</v>
      </c>
      <c r="D1405" s="19">
        <v>5372.39</v>
      </c>
      <c r="E1405" s="19">
        <v>0</v>
      </c>
      <c r="F1405" s="84">
        <f t="shared" si="46"/>
        <v>0</v>
      </c>
      <c r="G1405" s="117">
        <f t="shared" si="47"/>
        <v>0</v>
      </c>
    </row>
    <row r="1406" spans="1:7" ht="12.75" x14ac:dyDescent="0.15">
      <c r="A1406" s="114" t="s">
        <v>272</v>
      </c>
      <c r="B1406" s="17">
        <v>263208.37</v>
      </c>
      <c r="C1406" s="17">
        <v>278733</v>
      </c>
      <c r="D1406" s="17">
        <v>371500</v>
      </c>
      <c r="E1406" s="17">
        <v>314027.28000000003</v>
      </c>
      <c r="F1406" s="85">
        <f t="shared" si="46"/>
        <v>119.30748250900989</v>
      </c>
      <c r="G1406" s="115">
        <f t="shared" si="47"/>
        <v>84.52955047106326</v>
      </c>
    </row>
    <row r="1407" spans="1:7" ht="12.75" x14ac:dyDescent="0.15">
      <c r="A1407" s="116" t="s">
        <v>729</v>
      </c>
      <c r="B1407" s="19">
        <v>263208.37</v>
      </c>
      <c r="C1407" s="19">
        <v>278733</v>
      </c>
      <c r="D1407" s="19">
        <v>371500</v>
      </c>
      <c r="E1407" s="19">
        <v>314027.28000000003</v>
      </c>
      <c r="F1407" s="84">
        <f t="shared" si="46"/>
        <v>119.30748250900989</v>
      </c>
      <c r="G1407" s="117">
        <f t="shared" si="47"/>
        <v>84.52955047106326</v>
      </c>
    </row>
    <row r="1408" spans="1:7" ht="12.75" x14ac:dyDescent="0.15">
      <c r="A1408" s="116" t="s">
        <v>714</v>
      </c>
      <c r="B1408" s="19">
        <v>263208.37</v>
      </c>
      <c r="C1408" s="19">
        <v>278733</v>
      </c>
      <c r="D1408" s="19">
        <v>371500</v>
      </c>
      <c r="E1408" s="19">
        <v>314027.28000000003</v>
      </c>
      <c r="F1408" s="84">
        <f t="shared" si="46"/>
        <v>119.30748250900989</v>
      </c>
      <c r="G1408" s="117">
        <f t="shared" si="47"/>
        <v>84.52955047106326</v>
      </c>
    </row>
    <row r="1409" spans="1:7" ht="12.75" x14ac:dyDescent="0.15">
      <c r="A1409" s="118" t="s">
        <v>701</v>
      </c>
      <c r="B1409" s="20">
        <v>263208.37</v>
      </c>
      <c r="C1409" s="20">
        <v>0</v>
      </c>
      <c r="D1409" s="20">
        <v>0</v>
      </c>
      <c r="E1409" s="20">
        <v>314027.28000000003</v>
      </c>
      <c r="F1409" s="83">
        <f t="shared" si="46"/>
        <v>119.30748250900989</v>
      </c>
      <c r="G1409" s="119">
        <f t="shared" si="47"/>
        <v>0</v>
      </c>
    </row>
    <row r="1410" spans="1:7" ht="12.75" x14ac:dyDescent="0.15">
      <c r="A1410" s="114" t="s">
        <v>127</v>
      </c>
      <c r="B1410" s="17">
        <v>0</v>
      </c>
      <c r="C1410" s="17">
        <v>1328</v>
      </c>
      <c r="D1410" s="17">
        <v>0</v>
      </c>
      <c r="E1410" s="17">
        <v>0</v>
      </c>
      <c r="F1410" s="85">
        <f t="shared" si="46"/>
        <v>0</v>
      </c>
      <c r="G1410" s="115">
        <f t="shared" si="47"/>
        <v>0</v>
      </c>
    </row>
    <row r="1411" spans="1:7" ht="12.75" x14ac:dyDescent="0.15">
      <c r="A1411" s="116" t="s">
        <v>729</v>
      </c>
      <c r="B1411" s="19">
        <v>0</v>
      </c>
      <c r="C1411" s="19">
        <v>1328</v>
      </c>
      <c r="D1411" s="19">
        <v>0</v>
      </c>
      <c r="E1411" s="19">
        <v>0</v>
      </c>
      <c r="F1411" s="84">
        <f t="shared" si="46"/>
        <v>0</v>
      </c>
      <c r="G1411" s="117">
        <f t="shared" si="47"/>
        <v>0</v>
      </c>
    </row>
    <row r="1412" spans="1:7" ht="12.75" x14ac:dyDescent="0.15">
      <c r="A1412" s="116" t="s">
        <v>674</v>
      </c>
      <c r="B1412" s="19">
        <v>0</v>
      </c>
      <c r="C1412" s="19">
        <v>1328</v>
      </c>
      <c r="D1412" s="19">
        <v>0</v>
      </c>
      <c r="E1412" s="19">
        <v>0</v>
      </c>
      <c r="F1412" s="84">
        <f t="shared" si="46"/>
        <v>0</v>
      </c>
      <c r="G1412" s="117">
        <f t="shared" si="47"/>
        <v>0</v>
      </c>
    </row>
    <row r="1413" spans="1:7" ht="12.75" x14ac:dyDescent="0.15">
      <c r="A1413" s="122" t="s">
        <v>510</v>
      </c>
      <c r="B1413" s="16">
        <v>49860.25</v>
      </c>
      <c r="C1413" s="16">
        <v>50170</v>
      </c>
      <c r="D1413" s="16">
        <v>53493.8</v>
      </c>
      <c r="E1413" s="16">
        <v>51435.65</v>
      </c>
      <c r="F1413" s="86">
        <f t="shared" si="46"/>
        <v>103.15963116911769</v>
      </c>
      <c r="G1413" s="123">
        <f t="shared" si="47"/>
        <v>96.152544780890494</v>
      </c>
    </row>
    <row r="1414" spans="1:7" ht="12.75" x14ac:dyDescent="0.15">
      <c r="A1414" s="114" t="s">
        <v>257</v>
      </c>
      <c r="B1414" s="17">
        <v>49860.25</v>
      </c>
      <c r="C1414" s="17">
        <v>50170</v>
      </c>
      <c r="D1414" s="17">
        <v>53493.8</v>
      </c>
      <c r="E1414" s="17">
        <v>51435.65</v>
      </c>
      <c r="F1414" s="85">
        <f t="shared" si="46"/>
        <v>103.15963116911769</v>
      </c>
      <c r="G1414" s="115">
        <f t="shared" si="47"/>
        <v>96.152544780890494</v>
      </c>
    </row>
    <row r="1415" spans="1:7" ht="12.75" x14ac:dyDescent="0.15">
      <c r="A1415" s="116" t="s">
        <v>729</v>
      </c>
      <c r="B1415" s="19">
        <v>49860.25</v>
      </c>
      <c r="C1415" s="19">
        <v>50170</v>
      </c>
      <c r="D1415" s="19">
        <v>53493.8</v>
      </c>
      <c r="E1415" s="19">
        <v>51435.65</v>
      </c>
      <c r="F1415" s="84">
        <f t="shared" si="46"/>
        <v>103.15963116911769</v>
      </c>
      <c r="G1415" s="117">
        <f t="shared" si="47"/>
        <v>96.152544780890494</v>
      </c>
    </row>
    <row r="1416" spans="1:7" ht="12.75" x14ac:dyDescent="0.15">
      <c r="A1416" s="116" t="s">
        <v>681</v>
      </c>
      <c r="B1416" s="19">
        <v>49860.25</v>
      </c>
      <c r="C1416" s="19">
        <v>50170</v>
      </c>
      <c r="D1416" s="19">
        <v>53493.8</v>
      </c>
      <c r="E1416" s="19">
        <v>51435.65</v>
      </c>
      <c r="F1416" s="84">
        <f t="shared" si="46"/>
        <v>103.15963116911769</v>
      </c>
      <c r="G1416" s="117">
        <f t="shared" si="47"/>
        <v>96.152544780890494</v>
      </c>
    </row>
    <row r="1417" spans="1:7" ht="12.75" x14ac:dyDescent="0.15">
      <c r="A1417" s="118" t="s">
        <v>675</v>
      </c>
      <c r="B1417" s="20">
        <v>49860.25</v>
      </c>
      <c r="C1417" s="20">
        <v>0</v>
      </c>
      <c r="D1417" s="20">
        <v>0</v>
      </c>
      <c r="E1417" s="20">
        <v>51435.65</v>
      </c>
      <c r="F1417" s="83">
        <f t="shared" si="46"/>
        <v>103.15963116911769</v>
      </c>
      <c r="G1417" s="119">
        <f t="shared" si="47"/>
        <v>0</v>
      </c>
    </row>
    <row r="1418" spans="1:7" ht="12.75" x14ac:dyDescent="0.15">
      <c r="A1418" s="120" t="s">
        <v>533</v>
      </c>
      <c r="B1418" s="15">
        <f>72644156.46+B1419</f>
        <v>73277227.129999995</v>
      </c>
      <c r="C1418" s="15">
        <v>90812009</v>
      </c>
      <c r="D1418" s="15">
        <v>101206946.11</v>
      </c>
      <c r="E1418" s="15">
        <f>79760034.08+E1419</f>
        <v>72449698.340000004</v>
      </c>
      <c r="F1418" s="89">
        <f t="shared" si="46"/>
        <v>98.870687630507788</v>
      </c>
      <c r="G1418" s="121">
        <f t="shared" si="47"/>
        <v>71.585697548126532</v>
      </c>
    </row>
    <row r="1419" spans="1:7" ht="12.75" x14ac:dyDescent="0.15">
      <c r="A1419" s="88" t="s">
        <v>762</v>
      </c>
      <c r="B1419" s="87">
        <v>633070.67000000004</v>
      </c>
      <c r="C1419" s="87">
        <v>-7015177</v>
      </c>
      <c r="D1419" s="87">
        <v>-7310335.7400000002</v>
      </c>
      <c r="E1419" s="87">
        <v>-7310335.7400000002</v>
      </c>
      <c r="F1419" s="87">
        <f t="shared" si="46"/>
        <v>-1154.7424460526659</v>
      </c>
      <c r="G1419" s="87">
        <f t="shared" si="47"/>
        <v>100</v>
      </c>
    </row>
    <row r="1420" spans="1:7" ht="12.75" x14ac:dyDescent="0.15">
      <c r="A1420" s="122" t="s">
        <v>513</v>
      </c>
      <c r="B1420" s="16">
        <v>38861312.579999998</v>
      </c>
      <c r="C1420" s="16">
        <v>46129802</v>
      </c>
      <c r="D1420" s="16">
        <v>50330876</v>
      </c>
      <c r="E1420" s="16">
        <v>41060209.729999997</v>
      </c>
      <c r="F1420" s="86">
        <f t="shared" si="46"/>
        <v>105.65831930013519</v>
      </c>
      <c r="G1420" s="123">
        <f t="shared" si="47"/>
        <v>81.580558482630011</v>
      </c>
    </row>
    <row r="1421" spans="1:7" ht="12.75" x14ac:dyDescent="0.15">
      <c r="A1421" s="114" t="s">
        <v>44</v>
      </c>
      <c r="B1421" s="17">
        <v>591892.27</v>
      </c>
      <c r="C1421" s="17">
        <v>1202469</v>
      </c>
      <c r="D1421" s="17">
        <v>1549746</v>
      </c>
      <c r="E1421" s="17">
        <v>809087.44</v>
      </c>
      <c r="F1421" s="85">
        <f t="shared" si="46"/>
        <v>136.69505094229393</v>
      </c>
      <c r="G1421" s="115">
        <f t="shared" si="47"/>
        <v>52.207745011117943</v>
      </c>
    </row>
    <row r="1422" spans="1:7" ht="12.75" x14ac:dyDescent="0.15">
      <c r="A1422" s="116" t="s">
        <v>729</v>
      </c>
      <c r="B1422" s="19">
        <v>591892.27</v>
      </c>
      <c r="C1422" s="19">
        <v>1202469</v>
      </c>
      <c r="D1422" s="19">
        <v>1549746</v>
      </c>
      <c r="E1422" s="19">
        <v>809087.44</v>
      </c>
      <c r="F1422" s="84">
        <f t="shared" si="46"/>
        <v>136.69505094229393</v>
      </c>
      <c r="G1422" s="117">
        <f t="shared" si="47"/>
        <v>52.207745011117943</v>
      </c>
    </row>
    <row r="1423" spans="1:7" ht="12.75" x14ac:dyDescent="0.15">
      <c r="A1423" s="116" t="s">
        <v>693</v>
      </c>
      <c r="B1423" s="19">
        <v>660.81</v>
      </c>
      <c r="C1423" s="19">
        <v>7963</v>
      </c>
      <c r="D1423" s="19">
        <v>7963</v>
      </c>
      <c r="E1423" s="19">
        <v>296.86</v>
      </c>
      <c r="F1423" s="84">
        <f t="shared" si="46"/>
        <v>44.923654303052317</v>
      </c>
      <c r="G1423" s="117">
        <f t="shared" si="47"/>
        <v>3.7279919628280798</v>
      </c>
    </row>
    <row r="1424" spans="1:7" ht="12.75" x14ac:dyDescent="0.15">
      <c r="A1424" s="118" t="s">
        <v>690</v>
      </c>
      <c r="B1424" s="20">
        <v>627.85</v>
      </c>
      <c r="C1424" s="20">
        <v>0</v>
      </c>
      <c r="D1424" s="20">
        <v>0</v>
      </c>
      <c r="E1424" s="20">
        <v>296.05</v>
      </c>
      <c r="F1424" s="83">
        <f t="shared" si="46"/>
        <v>47.152982400254842</v>
      </c>
      <c r="G1424" s="119">
        <f t="shared" si="47"/>
        <v>0</v>
      </c>
    </row>
    <row r="1425" spans="1:7" ht="12.75" x14ac:dyDescent="0.15">
      <c r="A1425" s="118" t="s">
        <v>689</v>
      </c>
      <c r="B1425" s="20">
        <v>32.96</v>
      </c>
      <c r="C1425" s="20">
        <v>0</v>
      </c>
      <c r="D1425" s="20">
        <v>0</v>
      </c>
      <c r="E1425" s="20">
        <v>0.81</v>
      </c>
      <c r="F1425" s="83">
        <f t="shared" si="46"/>
        <v>2.4575242718446599</v>
      </c>
      <c r="G1425" s="119">
        <f t="shared" si="47"/>
        <v>0</v>
      </c>
    </row>
    <row r="1426" spans="1:7" ht="12.75" x14ac:dyDescent="0.15">
      <c r="A1426" s="116" t="s">
        <v>674</v>
      </c>
      <c r="B1426" s="19">
        <v>522865.03</v>
      </c>
      <c r="C1426" s="19">
        <v>1061783</v>
      </c>
      <c r="D1426" s="19">
        <v>1191783</v>
      </c>
      <c r="E1426" s="19">
        <v>540674.48</v>
      </c>
      <c r="F1426" s="84">
        <f t="shared" si="46"/>
        <v>103.40612758133776</v>
      </c>
      <c r="G1426" s="117">
        <f t="shared" si="47"/>
        <v>45.366856214596112</v>
      </c>
    </row>
    <row r="1427" spans="1:7" ht="12.75" x14ac:dyDescent="0.15">
      <c r="A1427" s="118" t="s">
        <v>671</v>
      </c>
      <c r="B1427" s="20">
        <v>522865.03</v>
      </c>
      <c r="C1427" s="20">
        <v>0</v>
      </c>
      <c r="D1427" s="20">
        <v>0</v>
      </c>
      <c r="E1427" s="20">
        <v>540674.48</v>
      </c>
      <c r="F1427" s="83">
        <f t="shared" si="46"/>
        <v>103.40612758133776</v>
      </c>
      <c r="G1427" s="119">
        <f t="shared" si="47"/>
        <v>0</v>
      </c>
    </row>
    <row r="1428" spans="1:7" ht="12.75" x14ac:dyDescent="0.15">
      <c r="A1428" s="116" t="s">
        <v>664</v>
      </c>
      <c r="B1428" s="19">
        <v>68366.429999999993</v>
      </c>
      <c r="C1428" s="19">
        <v>132723</v>
      </c>
      <c r="D1428" s="19">
        <v>350000</v>
      </c>
      <c r="E1428" s="19">
        <v>268116.09999999998</v>
      </c>
      <c r="F1428" s="84">
        <f t="shared" si="46"/>
        <v>392.17507773917697</v>
      </c>
      <c r="G1428" s="117">
        <f t="shared" si="47"/>
        <v>76.604599999999991</v>
      </c>
    </row>
    <row r="1429" spans="1:7" ht="12.75" x14ac:dyDescent="0.15">
      <c r="A1429" s="118" t="s">
        <v>662</v>
      </c>
      <c r="B1429" s="20">
        <v>68366.429999999993</v>
      </c>
      <c r="C1429" s="20">
        <v>0</v>
      </c>
      <c r="D1429" s="20">
        <v>0</v>
      </c>
      <c r="E1429" s="20">
        <v>268116.09999999998</v>
      </c>
      <c r="F1429" s="83">
        <f t="shared" si="46"/>
        <v>392.17507773917697</v>
      </c>
      <c r="G1429" s="119">
        <f t="shared" si="47"/>
        <v>0</v>
      </c>
    </row>
    <row r="1430" spans="1:7" ht="12.75" x14ac:dyDescent="0.15">
      <c r="A1430" s="114" t="s">
        <v>257</v>
      </c>
      <c r="B1430" s="17">
        <v>3052251.91</v>
      </c>
      <c r="C1430" s="17">
        <v>3556971</v>
      </c>
      <c r="D1430" s="17">
        <v>4315248</v>
      </c>
      <c r="E1430" s="17">
        <v>4195332.5599999996</v>
      </c>
      <c r="F1430" s="85">
        <f t="shared" ref="F1430:F1493" si="48">IFERROR(E1430/B1430*100,0)</f>
        <v>137.45040329911694</v>
      </c>
      <c r="G1430" s="115">
        <f t="shared" ref="G1430:G1493" si="49">IFERROR(E1430/D1430*100,0)</f>
        <v>97.221122864780881</v>
      </c>
    </row>
    <row r="1431" spans="1:7" ht="12.75" x14ac:dyDescent="0.15">
      <c r="A1431" s="116" t="s">
        <v>729</v>
      </c>
      <c r="B1431" s="19">
        <v>3052251.91</v>
      </c>
      <c r="C1431" s="19">
        <v>3556971</v>
      </c>
      <c r="D1431" s="19">
        <v>4315248</v>
      </c>
      <c r="E1431" s="19">
        <v>4195332.5599999996</v>
      </c>
      <c r="F1431" s="84">
        <f t="shared" si="48"/>
        <v>137.45040329911694</v>
      </c>
      <c r="G1431" s="117">
        <f t="shared" si="49"/>
        <v>97.221122864780881</v>
      </c>
    </row>
    <row r="1432" spans="1:7" ht="12.75" x14ac:dyDescent="0.15">
      <c r="A1432" s="116" t="s">
        <v>681</v>
      </c>
      <c r="B1432" s="19">
        <v>3052251.91</v>
      </c>
      <c r="C1432" s="19">
        <v>3556971</v>
      </c>
      <c r="D1432" s="19">
        <v>4315248</v>
      </c>
      <c r="E1432" s="19">
        <v>4195332.5599999996</v>
      </c>
      <c r="F1432" s="84">
        <f t="shared" si="48"/>
        <v>137.45040329911694</v>
      </c>
      <c r="G1432" s="117">
        <f t="shared" si="49"/>
        <v>97.221122864780881</v>
      </c>
    </row>
    <row r="1433" spans="1:7" ht="12.75" x14ac:dyDescent="0.15">
      <c r="A1433" s="118" t="s">
        <v>675</v>
      </c>
      <c r="B1433" s="20">
        <v>3052251.91</v>
      </c>
      <c r="C1433" s="20">
        <v>0</v>
      </c>
      <c r="D1433" s="20">
        <v>0</v>
      </c>
      <c r="E1433" s="20">
        <v>4195332.5599999996</v>
      </c>
      <c r="F1433" s="83">
        <f t="shared" si="48"/>
        <v>137.45040329911694</v>
      </c>
      <c r="G1433" s="119">
        <f t="shared" si="49"/>
        <v>0</v>
      </c>
    </row>
    <row r="1434" spans="1:7" ht="12.75" x14ac:dyDescent="0.15">
      <c r="A1434" s="114" t="s">
        <v>370</v>
      </c>
      <c r="B1434" s="17">
        <v>27588962.690000001</v>
      </c>
      <c r="C1434" s="17">
        <v>31455305</v>
      </c>
      <c r="D1434" s="17">
        <v>34162711</v>
      </c>
      <c r="E1434" s="17">
        <v>32097078.91</v>
      </c>
      <c r="F1434" s="85">
        <f t="shared" si="48"/>
        <v>116.34028894328104</v>
      </c>
      <c r="G1434" s="115">
        <f t="shared" si="49"/>
        <v>93.953547509739494</v>
      </c>
    </row>
    <row r="1435" spans="1:7" ht="12.75" x14ac:dyDescent="0.15">
      <c r="A1435" s="116" t="s">
        <v>729</v>
      </c>
      <c r="B1435" s="19">
        <v>27588962.690000001</v>
      </c>
      <c r="C1435" s="19">
        <v>31455305</v>
      </c>
      <c r="D1435" s="19">
        <v>34162711</v>
      </c>
      <c r="E1435" s="19">
        <v>32097078.91</v>
      </c>
      <c r="F1435" s="84">
        <f t="shared" si="48"/>
        <v>116.34028894328104</v>
      </c>
      <c r="G1435" s="117">
        <f t="shared" si="49"/>
        <v>93.953547509739494</v>
      </c>
    </row>
    <row r="1436" spans="1:7" ht="12.75" x14ac:dyDescent="0.15">
      <c r="A1436" s="116" t="s">
        <v>667</v>
      </c>
      <c r="B1436" s="19">
        <v>27588962.690000001</v>
      </c>
      <c r="C1436" s="19">
        <v>31455305</v>
      </c>
      <c r="D1436" s="19">
        <v>34162711</v>
      </c>
      <c r="E1436" s="19">
        <v>32097078.91</v>
      </c>
      <c r="F1436" s="84">
        <f t="shared" si="48"/>
        <v>116.34028894328104</v>
      </c>
      <c r="G1436" s="117">
        <f t="shared" si="49"/>
        <v>93.953547509739494</v>
      </c>
    </row>
    <row r="1437" spans="1:7" ht="12.75" x14ac:dyDescent="0.15">
      <c r="A1437" s="118" t="s">
        <v>665</v>
      </c>
      <c r="B1437" s="20">
        <v>27588962.690000001</v>
      </c>
      <c r="C1437" s="20">
        <v>0</v>
      </c>
      <c r="D1437" s="20">
        <v>0</v>
      </c>
      <c r="E1437" s="20">
        <v>32097078.91</v>
      </c>
      <c r="F1437" s="83">
        <f t="shared" si="48"/>
        <v>116.34028894328104</v>
      </c>
      <c r="G1437" s="119">
        <f t="shared" si="49"/>
        <v>0</v>
      </c>
    </row>
    <row r="1438" spans="1:7" ht="12.75" x14ac:dyDescent="0.15">
      <c r="A1438" s="114" t="s">
        <v>128</v>
      </c>
      <c r="B1438" s="17">
        <v>7382264.7699999996</v>
      </c>
      <c r="C1438" s="17">
        <v>9403411</v>
      </c>
      <c r="D1438" s="17">
        <v>9767703</v>
      </c>
      <c r="E1438" s="17">
        <v>3745951.15</v>
      </c>
      <c r="F1438" s="85">
        <f t="shared" si="48"/>
        <v>50.74257381315789</v>
      </c>
      <c r="G1438" s="115">
        <f t="shared" si="49"/>
        <v>38.350379306168506</v>
      </c>
    </row>
    <row r="1439" spans="1:7" ht="12.75" x14ac:dyDescent="0.15">
      <c r="A1439" s="116" t="s">
        <v>729</v>
      </c>
      <c r="B1439" s="19">
        <v>7382264.7699999996</v>
      </c>
      <c r="C1439" s="19">
        <v>16561310</v>
      </c>
      <c r="D1439" s="19">
        <v>16925602</v>
      </c>
      <c r="E1439" s="19">
        <v>3745951.15</v>
      </c>
      <c r="F1439" s="84">
        <f t="shared" si="48"/>
        <v>50.74257381315789</v>
      </c>
      <c r="G1439" s="117">
        <f t="shared" si="49"/>
        <v>22.131863611114095</v>
      </c>
    </row>
    <row r="1440" spans="1:7" ht="12.75" x14ac:dyDescent="0.15">
      <c r="A1440" s="116" t="s">
        <v>714</v>
      </c>
      <c r="B1440" s="19">
        <v>7382264.7699999996</v>
      </c>
      <c r="C1440" s="19">
        <v>16561310</v>
      </c>
      <c r="D1440" s="19">
        <v>16925602</v>
      </c>
      <c r="E1440" s="19">
        <v>3745951.15</v>
      </c>
      <c r="F1440" s="84">
        <f t="shared" si="48"/>
        <v>50.74257381315789</v>
      </c>
      <c r="G1440" s="117">
        <f t="shared" si="49"/>
        <v>22.131863611114095</v>
      </c>
    </row>
    <row r="1441" spans="1:7" ht="12.75" x14ac:dyDescent="0.15">
      <c r="A1441" s="118" t="s">
        <v>706</v>
      </c>
      <c r="B1441" s="20">
        <v>215369.76</v>
      </c>
      <c r="C1441" s="20">
        <v>0</v>
      </c>
      <c r="D1441" s="20">
        <v>0</v>
      </c>
      <c r="E1441" s="20">
        <v>2665704.1</v>
      </c>
      <c r="F1441" s="83">
        <f t="shared" si="48"/>
        <v>1237.733700404365</v>
      </c>
      <c r="G1441" s="119">
        <f t="shared" si="49"/>
        <v>0</v>
      </c>
    </row>
    <row r="1442" spans="1:7" ht="12.75" x14ac:dyDescent="0.15">
      <c r="A1442" s="118" t="s">
        <v>701</v>
      </c>
      <c r="B1442" s="20">
        <v>7166895.0099999998</v>
      </c>
      <c r="C1442" s="20">
        <v>0</v>
      </c>
      <c r="D1442" s="20">
        <v>0</v>
      </c>
      <c r="E1442" s="20">
        <v>1080247.05</v>
      </c>
      <c r="F1442" s="83">
        <f t="shared" si="48"/>
        <v>15.072734405802327</v>
      </c>
      <c r="G1442" s="119">
        <f t="shared" si="49"/>
        <v>0</v>
      </c>
    </row>
    <row r="1443" spans="1:7" ht="12.75" x14ac:dyDescent="0.15">
      <c r="A1443" s="116" t="s">
        <v>732</v>
      </c>
      <c r="B1443" s="19">
        <v>0</v>
      </c>
      <c r="C1443" s="19">
        <v>-7157899</v>
      </c>
      <c r="D1443" s="19">
        <v>-7157899</v>
      </c>
      <c r="E1443" s="19">
        <v>0</v>
      </c>
      <c r="F1443" s="84">
        <f t="shared" si="48"/>
        <v>0</v>
      </c>
      <c r="G1443" s="117">
        <f t="shared" si="49"/>
        <v>0</v>
      </c>
    </row>
    <row r="1444" spans="1:7" ht="12.75" x14ac:dyDescent="0.15">
      <c r="A1444" s="116" t="s">
        <v>733</v>
      </c>
      <c r="B1444" s="19">
        <v>0</v>
      </c>
      <c r="C1444" s="19">
        <v>-7157899</v>
      </c>
      <c r="D1444" s="19">
        <v>-7157899</v>
      </c>
      <c r="E1444" s="19">
        <v>0</v>
      </c>
      <c r="F1444" s="84">
        <f t="shared" si="48"/>
        <v>0</v>
      </c>
      <c r="G1444" s="117">
        <f t="shared" si="49"/>
        <v>0</v>
      </c>
    </row>
    <row r="1445" spans="1:7" ht="12.75" x14ac:dyDescent="0.15">
      <c r="A1445" s="114" t="s">
        <v>127</v>
      </c>
      <c r="B1445" s="17">
        <v>145245.92000000001</v>
      </c>
      <c r="C1445" s="17">
        <v>398168</v>
      </c>
      <c r="D1445" s="17">
        <v>398168</v>
      </c>
      <c r="E1445" s="17">
        <v>128852.32</v>
      </c>
      <c r="F1445" s="85">
        <f t="shared" si="48"/>
        <v>88.713211359052295</v>
      </c>
      <c r="G1445" s="115">
        <f t="shared" si="49"/>
        <v>32.36129472986277</v>
      </c>
    </row>
    <row r="1446" spans="1:7" ht="12.75" x14ac:dyDescent="0.15">
      <c r="A1446" s="116" t="s">
        <v>729</v>
      </c>
      <c r="B1446" s="19">
        <v>145245.92000000001</v>
      </c>
      <c r="C1446" s="19">
        <v>398168</v>
      </c>
      <c r="D1446" s="19">
        <v>398168</v>
      </c>
      <c r="E1446" s="19">
        <v>128852.32</v>
      </c>
      <c r="F1446" s="84">
        <f t="shared" si="48"/>
        <v>88.713211359052295</v>
      </c>
      <c r="G1446" s="117">
        <f t="shared" si="49"/>
        <v>32.36129472986277</v>
      </c>
    </row>
    <row r="1447" spans="1:7" ht="12.75" x14ac:dyDescent="0.15">
      <c r="A1447" s="116" t="s">
        <v>674</v>
      </c>
      <c r="B1447" s="19">
        <v>145245.92000000001</v>
      </c>
      <c r="C1447" s="19">
        <v>398168</v>
      </c>
      <c r="D1447" s="19">
        <v>398168</v>
      </c>
      <c r="E1447" s="19">
        <v>128852.32</v>
      </c>
      <c r="F1447" s="84">
        <f t="shared" si="48"/>
        <v>88.713211359052295</v>
      </c>
      <c r="G1447" s="117">
        <f t="shared" si="49"/>
        <v>32.36129472986277</v>
      </c>
    </row>
    <row r="1448" spans="1:7" ht="12.75" x14ac:dyDescent="0.15">
      <c r="A1448" s="118" t="s">
        <v>669</v>
      </c>
      <c r="B1448" s="20">
        <v>78889.7</v>
      </c>
      <c r="C1448" s="20">
        <v>0</v>
      </c>
      <c r="D1448" s="20">
        <v>0</v>
      </c>
      <c r="E1448" s="20">
        <v>117419.05</v>
      </c>
      <c r="F1448" s="83">
        <f t="shared" si="48"/>
        <v>148.83951897395985</v>
      </c>
      <c r="G1448" s="119">
        <f t="shared" si="49"/>
        <v>0</v>
      </c>
    </row>
    <row r="1449" spans="1:7" ht="12.75" x14ac:dyDescent="0.15">
      <c r="A1449" s="118" t="s">
        <v>668</v>
      </c>
      <c r="B1449" s="20">
        <v>66356.22</v>
      </c>
      <c r="C1449" s="20">
        <v>0</v>
      </c>
      <c r="D1449" s="20">
        <v>0</v>
      </c>
      <c r="E1449" s="20">
        <v>11433.27</v>
      </c>
      <c r="F1449" s="83">
        <f t="shared" si="48"/>
        <v>17.230140595712054</v>
      </c>
      <c r="G1449" s="119">
        <f t="shared" si="49"/>
        <v>0</v>
      </c>
    </row>
    <row r="1450" spans="1:7" ht="12.75" x14ac:dyDescent="0.15">
      <c r="A1450" s="114" t="s">
        <v>281</v>
      </c>
      <c r="B1450" s="17">
        <v>100695.02</v>
      </c>
      <c r="C1450" s="17">
        <v>113478</v>
      </c>
      <c r="D1450" s="17">
        <v>137300</v>
      </c>
      <c r="E1450" s="17">
        <v>83907.35</v>
      </c>
      <c r="F1450" s="85">
        <f t="shared" si="48"/>
        <v>83.328202328178691</v>
      </c>
      <c r="G1450" s="115">
        <f t="shared" si="49"/>
        <v>61.112418062636564</v>
      </c>
    </row>
    <row r="1451" spans="1:7" ht="12.75" x14ac:dyDescent="0.15">
      <c r="A1451" s="116" t="s">
        <v>729</v>
      </c>
      <c r="B1451" s="19">
        <v>95374.03</v>
      </c>
      <c r="C1451" s="19">
        <v>106178</v>
      </c>
      <c r="D1451" s="19">
        <v>130000</v>
      </c>
      <c r="E1451" s="19">
        <v>82485.740000000005</v>
      </c>
      <c r="F1451" s="84">
        <f t="shared" si="48"/>
        <v>86.486583402211281</v>
      </c>
      <c r="G1451" s="117">
        <f t="shared" si="49"/>
        <v>63.45056923076924</v>
      </c>
    </row>
    <row r="1452" spans="1:7" ht="12.75" x14ac:dyDescent="0.15">
      <c r="A1452" s="116" t="s">
        <v>681</v>
      </c>
      <c r="B1452" s="19">
        <v>95374.03</v>
      </c>
      <c r="C1452" s="19">
        <v>106178</v>
      </c>
      <c r="D1452" s="19">
        <v>130000</v>
      </c>
      <c r="E1452" s="19">
        <v>82485.740000000005</v>
      </c>
      <c r="F1452" s="84">
        <f t="shared" si="48"/>
        <v>86.486583402211281</v>
      </c>
      <c r="G1452" s="117">
        <f t="shared" si="49"/>
        <v>63.45056923076924</v>
      </c>
    </row>
    <row r="1453" spans="1:7" ht="12.75" x14ac:dyDescent="0.15">
      <c r="A1453" s="118" t="s">
        <v>675</v>
      </c>
      <c r="B1453" s="20">
        <v>95374.03</v>
      </c>
      <c r="C1453" s="20">
        <v>0</v>
      </c>
      <c r="D1453" s="20">
        <v>0</v>
      </c>
      <c r="E1453" s="20">
        <v>82485.740000000005</v>
      </c>
      <c r="F1453" s="83">
        <f t="shared" si="48"/>
        <v>86.486583402211281</v>
      </c>
      <c r="G1453" s="119">
        <f t="shared" si="49"/>
        <v>0</v>
      </c>
    </row>
    <row r="1454" spans="1:7" ht="12.75" x14ac:dyDescent="0.15">
      <c r="A1454" s="116" t="s">
        <v>661</v>
      </c>
      <c r="B1454" s="19">
        <v>5320.99</v>
      </c>
      <c r="C1454" s="19">
        <v>7300</v>
      </c>
      <c r="D1454" s="19">
        <v>7300</v>
      </c>
      <c r="E1454" s="19">
        <v>1421.61</v>
      </c>
      <c r="F1454" s="84">
        <f t="shared" si="48"/>
        <v>26.717020704793654</v>
      </c>
      <c r="G1454" s="117">
        <f t="shared" si="49"/>
        <v>19.474109589041095</v>
      </c>
    </row>
    <row r="1455" spans="1:7" ht="12.75" x14ac:dyDescent="0.15">
      <c r="A1455" s="116" t="s">
        <v>657</v>
      </c>
      <c r="B1455" s="19">
        <v>5320.99</v>
      </c>
      <c r="C1455" s="19">
        <v>7300</v>
      </c>
      <c r="D1455" s="19">
        <v>7300</v>
      </c>
      <c r="E1455" s="19">
        <v>1421.61</v>
      </c>
      <c r="F1455" s="84">
        <f t="shared" si="48"/>
        <v>26.717020704793654</v>
      </c>
      <c r="G1455" s="117">
        <f t="shared" si="49"/>
        <v>19.474109589041095</v>
      </c>
    </row>
    <row r="1456" spans="1:7" ht="12.75" x14ac:dyDescent="0.15">
      <c r="A1456" s="118" t="s">
        <v>655</v>
      </c>
      <c r="B1456" s="20">
        <v>1847.63</v>
      </c>
      <c r="C1456" s="20">
        <v>0</v>
      </c>
      <c r="D1456" s="20">
        <v>0</v>
      </c>
      <c r="E1456" s="20">
        <v>1421.61</v>
      </c>
      <c r="F1456" s="83">
        <f t="shared" si="48"/>
        <v>76.9423531767724</v>
      </c>
      <c r="G1456" s="119">
        <f t="shared" si="49"/>
        <v>0</v>
      </c>
    </row>
    <row r="1457" spans="1:7" ht="12.75" x14ac:dyDescent="0.15">
      <c r="A1457" s="118" t="s">
        <v>649</v>
      </c>
      <c r="B1457" s="20">
        <v>3473.36</v>
      </c>
      <c r="C1457" s="20">
        <v>0</v>
      </c>
      <c r="D1457" s="20">
        <v>0</v>
      </c>
      <c r="E1457" s="20">
        <v>0</v>
      </c>
      <c r="F1457" s="83">
        <f t="shared" si="48"/>
        <v>0</v>
      </c>
      <c r="G1457" s="119">
        <f t="shared" si="49"/>
        <v>0</v>
      </c>
    </row>
    <row r="1458" spans="1:7" ht="12.75" x14ac:dyDescent="0.15">
      <c r="A1458" s="122" t="s">
        <v>514</v>
      </c>
      <c r="B1458" s="16">
        <v>8344440.8499999996</v>
      </c>
      <c r="C1458" s="16">
        <v>14914185</v>
      </c>
      <c r="D1458" s="16">
        <v>16954352.870000001</v>
      </c>
      <c r="E1458" s="16">
        <v>9980220.9800000004</v>
      </c>
      <c r="F1458" s="86">
        <f t="shared" si="48"/>
        <v>119.60323237236443</v>
      </c>
      <c r="G1458" s="123">
        <f t="shared" si="49"/>
        <v>58.86524278764761</v>
      </c>
    </row>
    <row r="1459" spans="1:7" ht="12.75" x14ac:dyDescent="0.15">
      <c r="A1459" s="114" t="s">
        <v>44</v>
      </c>
      <c r="B1459" s="17">
        <v>98309.119999999995</v>
      </c>
      <c r="C1459" s="17">
        <v>209000</v>
      </c>
      <c r="D1459" s="17">
        <v>234000</v>
      </c>
      <c r="E1459" s="17">
        <v>106239.91</v>
      </c>
      <c r="F1459" s="85">
        <f t="shared" si="48"/>
        <v>108.06719661410864</v>
      </c>
      <c r="G1459" s="115">
        <f t="shared" si="49"/>
        <v>45.401670940170938</v>
      </c>
    </row>
    <row r="1460" spans="1:7" ht="12.75" x14ac:dyDescent="0.15">
      <c r="A1460" s="116" t="s">
        <v>729</v>
      </c>
      <c r="B1460" s="19">
        <v>98309.119999999995</v>
      </c>
      <c r="C1460" s="19">
        <v>209000</v>
      </c>
      <c r="D1460" s="19">
        <v>234000</v>
      </c>
      <c r="E1460" s="19">
        <v>106239.91</v>
      </c>
      <c r="F1460" s="84">
        <f t="shared" si="48"/>
        <v>108.06719661410864</v>
      </c>
      <c r="G1460" s="117">
        <f t="shared" si="49"/>
        <v>45.401670940170938</v>
      </c>
    </row>
    <row r="1461" spans="1:7" ht="12.75" x14ac:dyDescent="0.15">
      <c r="A1461" s="116" t="s">
        <v>674</v>
      </c>
      <c r="B1461" s="19">
        <v>98309.119999999995</v>
      </c>
      <c r="C1461" s="19">
        <v>209000</v>
      </c>
      <c r="D1461" s="19">
        <v>234000</v>
      </c>
      <c r="E1461" s="19">
        <v>106239.91</v>
      </c>
      <c r="F1461" s="84">
        <f t="shared" si="48"/>
        <v>108.06719661410864</v>
      </c>
      <c r="G1461" s="117">
        <f t="shared" si="49"/>
        <v>45.401670940170938</v>
      </c>
    </row>
    <row r="1462" spans="1:7" ht="12.75" x14ac:dyDescent="0.15">
      <c r="A1462" s="118" t="s">
        <v>671</v>
      </c>
      <c r="B1462" s="20">
        <v>98309.119999999995</v>
      </c>
      <c r="C1462" s="20">
        <v>0</v>
      </c>
      <c r="D1462" s="20">
        <v>0</v>
      </c>
      <c r="E1462" s="20">
        <v>106239.91</v>
      </c>
      <c r="F1462" s="83">
        <f t="shared" si="48"/>
        <v>108.06719661410864</v>
      </c>
      <c r="G1462" s="119">
        <f t="shared" si="49"/>
        <v>0</v>
      </c>
    </row>
    <row r="1463" spans="1:7" ht="12.75" x14ac:dyDescent="0.15">
      <c r="A1463" s="114" t="s">
        <v>257</v>
      </c>
      <c r="B1463" s="17">
        <v>887161.53</v>
      </c>
      <c r="C1463" s="17">
        <v>1317800</v>
      </c>
      <c r="D1463" s="17">
        <v>1361131</v>
      </c>
      <c r="E1463" s="17">
        <v>1086020.48</v>
      </c>
      <c r="F1463" s="85">
        <f t="shared" si="48"/>
        <v>122.41519083903469</v>
      </c>
      <c r="G1463" s="115">
        <f t="shared" si="49"/>
        <v>79.788093871934436</v>
      </c>
    </row>
    <row r="1464" spans="1:7" ht="12.75" x14ac:dyDescent="0.15">
      <c r="A1464" s="116" t="s">
        <v>729</v>
      </c>
      <c r="B1464" s="19">
        <v>887161.53</v>
      </c>
      <c r="C1464" s="19">
        <v>1317800</v>
      </c>
      <c r="D1464" s="19">
        <v>1361131</v>
      </c>
      <c r="E1464" s="19">
        <v>1086020.48</v>
      </c>
      <c r="F1464" s="84">
        <f t="shared" si="48"/>
        <v>122.41519083903469</v>
      </c>
      <c r="G1464" s="117">
        <f t="shared" si="49"/>
        <v>79.788093871934436</v>
      </c>
    </row>
    <row r="1465" spans="1:7" ht="12.75" x14ac:dyDescent="0.15">
      <c r="A1465" s="116" t="s">
        <v>714</v>
      </c>
      <c r="B1465" s="19">
        <v>42222.44</v>
      </c>
      <c r="C1465" s="19">
        <v>79500</v>
      </c>
      <c r="D1465" s="19">
        <v>79500</v>
      </c>
      <c r="E1465" s="19">
        <v>21473.06</v>
      </c>
      <c r="F1465" s="84">
        <f t="shared" si="48"/>
        <v>50.856985053445513</v>
      </c>
      <c r="G1465" s="117">
        <f t="shared" si="49"/>
        <v>27.010138364779873</v>
      </c>
    </row>
    <row r="1466" spans="1:7" ht="12.75" x14ac:dyDescent="0.15">
      <c r="A1466" s="118" t="s">
        <v>706</v>
      </c>
      <c r="B1466" s="20">
        <v>42222.44</v>
      </c>
      <c r="C1466" s="20">
        <v>0</v>
      </c>
      <c r="D1466" s="20">
        <v>0</v>
      </c>
      <c r="E1466" s="20">
        <v>21473.06</v>
      </c>
      <c r="F1466" s="83">
        <f t="shared" si="48"/>
        <v>50.856985053445513</v>
      </c>
      <c r="G1466" s="119">
        <f t="shared" si="49"/>
        <v>0</v>
      </c>
    </row>
    <row r="1467" spans="1:7" ht="12.75" x14ac:dyDescent="0.15">
      <c r="A1467" s="116" t="s">
        <v>693</v>
      </c>
      <c r="B1467" s="19">
        <v>337.29</v>
      </c>
      <c r="C1467" s="19">
        <v>13300</v>
      </c>
      <c r="D1467" s="19">
        <v>13300</v>
      </c>
      <c r="E1467" s="19">
        <v>265.74</v>
      </c>
      <c r="F1467" s="84">
        <f t="shared" si="48"/>
        <v>78.786800675976167</v>
      </c>
      <c r="G1467" s="117">
        <f t="shared" si="49"/>
        <v>1.998045112781955</v>
      </c>
    </row>
    <row r="1468" spans="1:7" ht="12.75" x14ac:dyDescent="0.15">
      <c r="A1468" s="118" t="s">
        <v>691</v>
      </c>
      <c r="B1468" s="20">
        <v>1.51</v>
      </c>
      <c r="C1468" s="20">
        <v>0</v>
      </c>
      <c r="D1468" s="20">
        <v>0</v>
      </c>
      <c r="E1468" s="20">
        <v>0</v>
      </c>
      <c r="F1468" s="83">
        <f t="shared" si="48"/>
        <v>0</v>
      </c>
      <c r="G1468" s="119">
        <f t="shared" si="49"/>
        <v>0</v>
      </c>
    </row>
    <row r="1469" spans="1:7" ht="12.75" x14ac:dyDescent="0.15">
      <c r="A1469" s="118" t="s">
        <v>690</v>
      </c>
      <c r="B1469" s="20">
        <v>335.78</v>
      </c>
      <c r="C1469" s="20">
        <v>0</v>
      </c>
      <c r="D1469" s="20">
        <v>0</v>
      </c>
      <c r="E1469" s="20">
        <v>265.74</v>
      </c>
      <c r="F1469" s="83">
        <f t="shared" si="48"/>
        <v>79.141104294478538</v>
      </c>
      <c r="G1469" s="119">
        <f t="shared" si="49"/>
        <v>0</v>
      </c>
    </row>
    <row r="1470" spans="1:7" ht="12.75" x14ac:dyDescent="0.15">
      <c r="A1470" s="116" t="s">
        <v>681</v>
      </c>
      <c r="B1470" s="19">
        <v>836196.4</v>
      </c>
      <c r="C1470" s="19">
        <v>1225000</v>
      </c>
      <c r="D1470" s="19">
        <v>1268331</v>
      </c>
      <c r="E1470" s="19">
        <v>1064281.68</v>
      </c>
      <c r="F1470" s="84">
        <f t="shared" si="48"/>
        <v>127.27652020506186</v>
      </c>
      <c r="G1470" s="117">
        <f t="shared" si="49"/>
        <v>83.911981966852494</v>
      </c>
    </row>
    <row r="1471" spans="1:7" ht="12.75" x14ac:dyDescent="0.15">
      <c r="A1471" s="118" t="s">
        <v>675</v>
      </c>
      <c r="B1471" s="20">
        <v>836196.4</v>
      </c>
      <c r="C1471" s="20">
        <v>0</v>
      </c>
      <c r="D1471" s="20">
        <v>0</v>
      </c>
      <c r="E1471" s="20">
        <v>1064281.68</v>
      </c>
      <c r="F1471" s="83">
        <f t="shared" si="48"/>
        <v>127.27652020506186</v>
      </c>
      <c r="G1471" s="119">
        <f t="shared" si="49"/>
        <v>0</v>
      </c>
    </row>
    <row r="1472" spans="1:7" ht="12.75" x14ac:dyDescent="0.15">
      <c r="A1472" s="116" t="s">
        <v>664</v>
      </c>
      <c r="B1472" s="19">
        <v>8405.4</v>
      </c>
      <c r="C1472" s="19">
        <v>0</v>
      </c>
      <c r="D1472" s="19">
        <v>0</v>
      </c>
      <c r="E1472" s="19">
        <v>0</v>
      </c>
      <c r="F1472" s="84">
        <f t="shared" si="48"/>
        <v>0</v>
      </c>
      <c r="G1472" s="117">
        <f t="shared" si="49"/>
        <v>0</v>
      </c>
    </row>
    <row r="1473" spans="1:7" ht="12.75" x14ac:dyDescent="0.15">
      <c r="A1473" s="118" t="s">
        <v>662</v>
      </c>
      <c r="B1473" s="20">
        <v>8405.4</v>
      </c>
      <c r="C1473" s="20">
        <v>0</v>
      </c>
      <c r="D1473" s="20">
        <v>0</v>
      </c>
      <c r="E1473" s="20">
        <v>0</v>
      </c>
      <c r="F1473" s="83">
        <f t="shared" si="48"/>
        <v>0</v>
      </c>
      <c r="G1473" s="119">
        <f t="shared" si="49"/>
        <v>0</v>
      </c>
    </row>
    <row r="1474" spans="1:7" ht="12.75" x14ac:dyDescent="0.15">
      <c r="A1474" s="114" t="s">
        <v>370</v>
      </c>
      <c r="B1474" s="17">
        <v>6370637.7800000003</v>
      </c>
      <c r="C1474" s="17">
        <v>10458600</v>
      </c>
      <c r="D1474" s="17">
        <v>11623345.66</v>
      </c>
      <c r="E1474" s="17">
        <v>7539651.3899999997</v>
      </c>
      <c r="F1474" s="85">
        <f t="shared" si="48"/>
        <v>118.35002476000133</v>
      </c>
      <c r="G1474" s="115">
        <f t="shared" si="49"/>
        <v>64.866447325459646</v>
      </c>
    </row>
    <row r="1475" spans="1:7" ht="12.75" x14ac:dyDescent="0.15">
      <c r="A1475" s="116" t="s">
        <v>729</v>
      </c>
      <c r="B1475" s="19">
        <v>6370637.7800000003</v>
      </c>
      <c r="C1475" s="19">
        <v>10458600</v>
      </c>
      <c r="D1475" s="19">
        <v>12123345.66</v>
      </c>
      <c r="E1475" s="19">
        <v>7539651.3899999997</v>
      </c>
      <c r="F1475" s="84">
        <f t="shared" si="48"/>
        <v>118.35002476000133</v>
      </c>
      <c r="G1475" s="117">
        <f t="shared" si="49"/>
        <v>62.1911772661607</v>
      </c>
    </row>
    <row r="1476" spans="1:7" ht="12.75" x14ac:dyDescent="0.15">
      <c r="A1476" s="116" t="s">
        <v>667</v>
      </c>
      <c r="B1476" s="19">
        <v>6370637.7800000003</v>
      </c>
      <c r="C1476" s="19">
        <v>10458600</v>
      </c>
      <c r="D1476" s="19">
        <v>12123345.66</v>
      </c>
      <c r="E1476" s="19">
        <v>7539651.3899999997</v>
      </c>
      <c r="F1476" s="84">
        <f t="shared" si="48"/>
        <v>118.35002476000133</v>
      </c>
      <c r="G1476" s="117">
        <f t="shared" si="49"/>
        <v>62.1911772661607</v>
      </c>
    </row>
    <row r="1477" spans="1:7" ht="12.75" x14ac:dyDescent="0.15">
      <c r="A1477" s="118" t="s">
        <v>665</v>
      </c>
      <c r="B1477" s="20">
        <v>6370637.7800000003</v>
      </c>
      <c r="C1477" s="20">
        <v>0</v>
      </c>
      <c r="D1477" s="20">
        <v>0</v>
      </c>
      <c r="E1477" s="20">
        <v>7539651.3899999997</v>
      </c>
      <c r="F1477" s="83">
        <f t="shared" si="48"/>
        <v>118.35002476000133</v>
      </c>
      <c r="G1477" s="119">
        <f t="shared" si="49"/>
        <v>0</v>
      </c>
    </row>
    <row r="1478" spans="1:7" ht="12.75" x14ac:dyDescent="0.15">
      <c r="A1478" s="116" t="s">
        <v>732</v>
      </c>
      <c r="B1478" s="19">
        <v>0</v>
      </c>
      <c r="C1478" s="19">
        <v>0</v>
      </c>
      <c r="D1478" s="19">
        <v>-500000</v>
      </c>
      <c r="E1478" s="19">
        <v>0</v>
      </c>
      <c r="F1478" s="84">
        <f t="shared" si="48"/>
        <v>0</v>
      </c>
      <c r="G1478" s="117">
        <f t="shared" si="49"/>
        <v>0</v>
      </c>
    </row>
    <row r="1479" spans="1:7" ht="12.75" x14ac:dyDescent="0.15">
      <c r="A1479" s="116" t="s">
        <v>733</v>
      </c>
      <c r="B1479" s="19">
        <v>0</v>
      </c>
      <c r="C1479" s="19">
        <v>0</v>
      </c>
      <c r="D1479" s="19">
        <v>-500000</v>
      </c>
      <c r="E1479" s="19">
        <v>0</v>
      </c>
      <c r="F1479" s="84">
        <f t="shared" si="48"/>
        <v>0</v>
      </c>
      <c r="G1479" s="117">
        <f t="shared" si="49"/>
        <v>0</v>
      </c>
    </row>
    <row r="1480" spans="1:7" ht="12.75" x14ac:dyDescent="0.15">
      <c r="A1480" s="114" t="s">
        <v>263</v>
      </c>
      <c r="B1480" s="17">
        <v>0</v>
      </c>
      <c r="C1480" s="17">
        <v>1300</v>
      </c>
      <c r="D1480" s="17">
        <v>1300</v>
      </c>
      <c r="E1480" s="17">
        <v>0</v>
      </c>
      <c r="F1480" s="85">
        <f t="shared" si="48"/>
        <v>0</v>
      </c>
      <c r="G1480" s="115">
        <f t="shared" si="49"/>
        <v>0</v>
      </c>
    </row>
    <row r="1481" spans="1:7" ht="12.75" x14ac:dyDescent="0.15">
      <c r="A1481" s="116" t="s">
        <v>729</v>
      </c>
      <c r="B1481" s="19">
        <v>0</v>
      </c>
      <c r="C1481" s="19">
        <v>1300</v>
      </c>
      <c r="D1481" s="19">
        <v>1300</v>
      </c>
      <c r="E1481" s="19">
        <v>0</v>
      </c>
      <c r="F1481" s="84">
        <f t="shared" si="48"/>
        <v>0</v>
      </c>
      <c r="G1481" s="117">
        <f t="shared" si="49"/>
        <v>0</v>
      </c>
    </row>
    <row r="1482" spans="1:7" ht="12.75" x14ac:dyDescent="0.15">
      <c r="A1482" s="116" t="s">
        <v>714</v>
      </c>
      <c r="B1482" s="19">
        <v>0</v>
      </c>
      <c r="C1482" s="19">
        <v>1300</v>
      </c>
      <c r="D1482" s="19">
        <v>1300</v>
      </c>
      <c r="E1482" s="19">
        <v>0</v>
      </c>
      <c r="F1482" s="84">
        <f t="shared" si="48"/>
        <v>0</v>
      </c>
      <c r="G1482" s="117">
        <f t="shared" si="49"/>
        <v>0</v>
      </c>
    </row>
    <row r="1483" spans="1:7" ht="12.75" x14ac:dyDescent="0.15">
      <c r="A1483" s="118" t="s">
        <v>706</v>
      </c>
      <c r="B1483" s="20">
        <v>0</v>
      </c>
      <c r="C1483" s="20">
        <v>0</v>
      </c>
      <c r="D1483" s="20">
        <v>0</v>
      </c>
      <c r="E1483" s="20">
        <v>0</v>
      </c>
      <c r="F1483" s="83">
        <f t="shared" si="48"/>
        <v>0</v>
      </c>
      <c r="G1483" s="119">
        <f t="shared" si="49"/>
        <v>0</v>
      </c>
    </row>
    <row r="1484" spans="1:7" ht="12.75" x14ac:dyDescent="0.15">
      <c r="A1484" s="114" t="s">
        <v>128</v>
      </c>
      <c r="B1484" s="17">
        <v>981184.89</v>
      </c>
      <c r="C1484" s="17">
        <v>2743372</v>
      </c>
      <c r="D1484" s="17">
        <v>3578958.08</v>
      </c>
      <c r="E1484" s="17">
        <v>1133759.19</v>
      </c>
      <c r="F1484" s="85">
        <f t="shared" si="48"/>
        <v>115.55000505562208</v>
      </c>
      <c r="G1484" s="115">
        <f t="shared" si="49"/>
        <v>31.678470791141532</v>
      </c>
    </row>
    <row r="1485" spans="1:7" ht="12.75" x14ac:dyDescent="0.15">
      <c r="A1485" s="116" t="s">
        <v>729</v>
      </c>
      <c r="B1485" s="19">
        <v>981184.89</v>
      </c>
      <c r="C1485" s="19">
        <v>2743372</v>
      </c>
      <c r="D1485" s="19">
        <v>3578958.08</v>
      </c>
      <c r="E1485" s="19">
        <v>1133759.19</v>
      </c>
      <c r="F1485" s="84">
        <f t="shared" si="48"/>
        <v>115.55000505562208</v>
      </c>
      <c r="G1485" s="117">
        <f t="shared" si="49"/>
        <v>31.678470791141532</v>
      </c>
    </row>
    <row r="1486" spans="1:7" ht="12.75" x14ac:dyDescent="0.15">
      <c r="A1486" s="116" t="s">
        <v>714</v>
      </c>
      <c r="B1486" s="19">
        <v>981184.89</v>
      </c>
      <c r="C1486" s="19">
        <v>2743372</v>
      </c>
      <c r="D1486" s="19">
        <v>3578958.08</v>
      </c>
      <c r="E1486" s="19">
        <v>1133759.19</v>
      </c>
      <c r="F1486" s="84">
        <f t="shared" si="48"/>
        <v>115.55000505562208</v>
      </c>
      <c r="G1486" s="117">
        <f t="shared" si="49"/>
        <v>31.678470791141532</v>
      </c>
    </row>
    <row r="1487" spans="1:7" ht="12.75" x14ac:dyDescent="0.15">
      <c r="A1487" s="118" t="s">
        <v>706</v>
      </c>
      <c r="B1487" s="20">
        <v>0</v>
      </c>
      <c r="C1487" s="20">
        <v>0</v>
      </c>
      <c r="D1487" s="20">
        <v>0</v>
      </c>
      <c r="E1487" s="20">
        <v>334607</v>
      </c>
      <c r="F1487" s="83">
        <f t="shared" si="48"/>
        <v>0</v>
      </c>
      <c r="G1487" s="119">
        <f t="shared" si="49"/>
        <v>0</v>
      </c>
    </row>
    <row r="1488" spans="1:7" ht="12.75" x14ac:dyDescent="0.15">
      <c r="A1488" s="118" t="s">
        <v>701</v>
      </c>
      <c r="B1488" s="20">
        <v>974150.58</v>
      </c>
      <c r="C1488" s="20">
        <v>0</v>
      </c>
      <c r="D1488" s="20">
        <v>0</v>
      </c>
      <c r="E1488" s="20">
        <v>769570.51</v>
      </c>
      <c r="F1488" s="83">
        <f t="shared" si="48"/>
        <v>78.999132762411335</v>
      </c>
      <c r="G1488" s="119">
        <f t="shared" si="49"/>
        <v>0</v>
      </c>
    </row>
    <row r="1489" spans="1:7" ht="12.75" x14ac:dyDescent="0.15">
      <c r="A1489" s="118" t="s">
        <v>700</v>
      </c>
      <c r="B1489" s="20">
        <v>7034.31</v>
      </c>
      <c r="C1489" s="20">
        <v>0</v>
      </c>
      <c r="D1489" s="20">
        <v>0</v>
      </c>
      <c r="E1489" s="20">
        <v>29581.68</v>
      </c>
      <c r="F1489" s="83">
        <f t="shared" si="48"/>
        <v>420.53421017839707</v>
      </c>
      <c r="G1489" s="119">
        <f t="shared" si="49"/>
        <v>0</v>
      </c>
    </row>
    <row r="1490" spans="1:7" ht="12.75" x14ac:dyDescent="0.15">
      <c r="A1490" s="114" t="s">
        <v>127</v>
      </c>
      <c r="B1490" s="17">
        <v>6174.37</v>
      </c>
      <c r="C1490" s="17">
        <v>85500</v>
      </c>
      <c r="D1490" s="17">
        <v>57000</v>
      </c>
      <c r="E1490" s="17">
        <v>21058.63</v>
      </c>
      <c r="F1490" s="85">
        <f t="shared" si="48"/>
        <v>341.06524228382813</v>
      </c>
      <c r="G1490" s="115">
        <f t="shared" si="49"/>
        <v>36.944964912280703</v>
      </c>
    </row>
    <row r="1491" spans="1:7" ht="12.75" x14ac:dyDescent="0.15">
      <c r="A1491" s="116" t="s">
        <v>729</v>
      </c>
      <c r="B1491" s="19">
        <v>6174.37</v>
      </c>
      <c r="C1491" s="19">
        <v>85500</v>
      </c>
      <c r="D1491" s="19">
        <v>57000</v>
      </c>
      <c r="E1491" s="19">
        <v>21058.63</v>
      </c>
      <c r="F1491" s="84">
        <f t="shared" si="48"/>
        <v>341.06524228382813</v>
      </c>
      <c r="G1491" s="117">
        <f t="shared" si="49"/>
        <v>36.944964912280703</v>
      </c>
    </row>
    <row r="1492" spans="1:7" ht="12.75" x14ac:dyDescent="0.15">
      <c r="A1492" s="116" t="s">
        <v>674</v>
      </c>
      <c r="B1492" s="19">
        <v>6174.37</v>
      </c>
      <c r="C1492" s="19">
        <v>85500</v>
      </c>
      <c r="D1492" s="19">
        <v>57000</v>
      </c>
      <c r="E1492" s="19">
        <v>21058.63</v>
      </c>
      <c r="F1492" s="84">
        <f t="shared" si="48"/>
        <v>341.06524228382813</v>
      </c>
      <c r="G1492" s="117">
        <f t="shared" si="49"/>
        <v>36.944964912280703</v>
      </c>
    </row>
    <row r="1493" spans="1:7" ht="12.75" x14ac:dyDescent="0.15">
      <c r="A1493" s="118" t="s">
        <v>669</v>
      </c>
      <c r="B1493" s="20">
        <v>3313.93</v>
      </c>
      <c r="C1493" s="20">
        <v>0</v>
      </c>
      <c r="D1493" s="20">
        <v>0</v>
      </c>
      <c r="E1493" s="20">
        <v>1472.09</v>
      </c>
      <c r="F1493" s="83">
        <f t="shared" si="48"/>
        <v>44.421276249045697</v>
      </c>
      <c r="G1493" s="119">
        <f t="shared" si="49"/>
        <v>0</v>
      </c>
    </row>
    <row r="1494" spans="1:7" ht="12.75" x14ac:dyDescent="0.15">
      <c r="A1494" s="118" t="s">
        <v>668</v>
      </c>
      <c r="B1494" s="20">
        <v>2860.44</v>
      </c>
      <c r="C1494" s="20">
        <v>0</v>
      </c>
      <c r="D1494" s="20">
        <v>0</v>
      </c>
      <c r="E1494" s="20">
        <v>19586.54</v>
      </c>
      <c r="F1494" s="83">
        <f t="shared" ref="F1494:F1557" si="50">IFERROR(E1494/B1494*100,0)</f>
        <v>684.73871152689799</v>
      </c>
      <c r="G1494" s="119">
        <f t="shared" ref="G1494:G1557" si="51">IFERROR(E1494/D1494*100,0)</f>
        <v>0</v>
      </c>
    </row>
    <row r="1495" spans="1:7" ht="12.75" x14ac:dyDescent="0.15">
      <c r="A1495" s="114" t="s">
        <v>281</v>
      </c>
      <c r="B1495" s="17">
        <v>973.16</v>
      </c>
      <c r="C1495" s="17">
        <v>98613</v>
      </c>
      <c r="D1495" s="17">
        <v>98618.13</v>
      </c>
      <c r="E1495" s="17">
        <v>93491.38</v>
      </c>
      <c r="F1495" s="85">
        <f t="shared" si="50"/>
        <v>9606.9896008878295</v>
      </c>
      <c r="G1495" s="115">
        <f t="shared" si="51"/>
        <v>94.801412275815821</v>
      </c>
    </row>
    <row r="1496" spans="1:7" ht="12.75" x14ac:dyDescent="0.15">
      <c r="A1496" s="116" t="s">
        <v>729</v>
      </c>
      <c r="B1496" s="19">
        <v>0</v>
      </c>
      <c r="C1496" s="19">
        <v>2654</v>
      </c>
      <c r="D1496" s="19">
        <v>2659</v>
      </c>
      <c r="E1496" s="19">
        <v>0</v>
      </c>
      <c r="F1496" s="84">
        <f t="shared" si="50"/>
        <v>0</v>
      </c>
      <c r="G1496" s="117">
        <f t="shared" si="51"/>
        <v>0</v>
      </c>
    </row>
    <row r="1497" spans="1:7" ht="12.75" x14ac:dyDescent="0.15">
      <c r="A1497" s="116" t="s">
        <v>681</v>
      </c>
      <c r="B1497" s="19">
        <v>0</v>
      </c>
      <c r="C1497" s="19">
        <v>2654</v>
      </c>
      <c r="D1497" s="19">
        <v>2659</v>
      </c>
      <c r="E1497" s="19">
        <v>0</v>
      </c>
      <c r="F1497" s="84">
        <f t="shared" si="50"/>
        <v>0</v>
      </c>
      <c r="G1497" s="117">
        <f t="shared" si="51"/>
        <v>0</v>
      </c>
    </row>
    <row r="1498" spans="1:7" ht="12.75" x14ac:dyDescent="0.15">
      <c r="A1498" s="116" t="s">
        <v>661</v>
      </c>
      <c r="B1498" s="19">
        <v>973.16</v>
      </c>
      <c r="C1498" s="19">
        <v>95959</v>
      </c>
      <c r="D1498" s="19">
        <v>95959.13</v>
      </c>
      <c r="E1498" s="19">
        <v>93491.38</v>
      </c>
      <c r="F1498" s="84">
        <f t="shared" si="50"/>
        <v>9606.9896008878295</v>
      </c>
      <c r="G1498" s="117">
        <f t="shared" si="51"/>
        <v>97.428332249364914</v>
      </c>
    </row>
    <row r="1499" spans="1:7" ht="12.75" x14ac:dyDescent="0.15">
      <c r="A1499" s="116" t="s">
        <v>657</v>
      </c>
      <c r="B1499" s="19">
        <v>973.16</v>
      </c>
      <c r="C1499" s="19">
        <v>95959</v>
      </c>
      <c r="D1499" s="19">
        <v>95959.13</v>
      </c>
      <c r="E1499" s="19">
        <v>93491.38</v>
      </c>
      <c r="F1499" s="84">
        <f t="shared" si="50"/>
        <v>9606.9896008878295</v>
      </c>
      <c r="G1499" s="117">
        <f t="shared" si="51"/>
        <v>97.428332249364914</v>
      </c>
    </row>
    <row r="1500" spans="1:7" ht="12.75" x14ac:dyDescent="0.15">
      <c r="A1500" s="118" t="s">
        <v>655</v>
      </c>
      <c r="B1500" s="20">
        <v>973.16</v>
      </c>
      <c r="C1500" s="20">
        <v>0</v>
      </c>
      <c r="D1500" s="20">
        <v>0</v>
      </c>
      <c r="E1500" s="20">
        <v>187.25</v>
      </c>
      <c r="F1500" s="83">
        <f t="shared" si="50"/>
        <v>19.241440256484033</v>
      </c>
      <c r="G1500" s="119">
        <f t="shared" si="51"/>
        <v>0</v>
      </c>
    </row>
    <row r="1501" spans="1:7" ht="12.75" x14ac:dyDescent="0.15">
      <c r="A1501" s="118" t="s">
        <v>654</v>
      </c>
      <c r="B1501" s="20">
        <v>0</v>
      </c>
      <c r="C1501" s="20">
        <v>0</v>
      </c>
      <c r="D1501" s="20">
        <v>0</v>
      </c>
      <c r="E1501" s="20">
        <v>93304.13</v>
      </c>
      <c r="F1501" s="83">
        <f t="shared" si="50"/>
        <v>0</v>
      </c>
      <c r="G1501" s="119">
        <f t="shared" si="51"/>
        <v>0</v>
      </c>
    </row>
    <row r="1502" spans="1:7" ht="12.75" x14ac:dyDescent="0.15">
      <c r="A1502" s="122" t="s">
        <v>515</v>
      </c>
      <c r="B1502" s="16">
        <v>5108935.29</v>
      </c>
      <c r="C1502" s="16">
        <v>5190644</v>
      </c>
      <c r="D1502" s="16">
        <v>6802977.7199999997</v>
      </c>
      <c r="E1502" s="16">
        <v>6175731.4699999997</v>
      </c>
      <c r="F1502" s="86">
        <f t="shared" si="50"/>
        <v>120.88098829687858</v>
      </c>
      <c r="G1502" s="123">
        <f t="shared" si="51"/>
        <v>90.779827954515184</v>
      </c>
    </row>
    <row r="1503" spans="1:7" ht="12.75" x14ac:dyDescent="0.15">
      <c r="A1503" s="114" t="s">
        <v>44</v>
      </c>
      <c r="B1503" s="17">
        <v>165171.24</v>
      </c>
      <c r="C1503" s="17">
        <v>66361</v>
      </c>
      <c r="D1503" s="17">
        <v>153361</v>
      </c>
      <c r="E1503" s="17">
        <v>172377.09</v>
      </c>
      <c r="F1503" s="85">
        <f t="shared" si="50"/>
        <v>104.36265417635661</v>
      </c>
      <c r="G1503" s="115">
        <f t="shared" si="51"/>
        <v>112.39956051408116</v>
      </c>
    </row>
    <row r="1504" spans="1:7" ht="12.75" x14ac:dyDescent="0.15">
      <c r="A1504" s="116" t="s">
        <v>729</v>
      </c>
      <c r="B1504" s="19">
        <v>165171.24</v>
      </c>
      <c r="C1504" s="19">
        <v>66361</v>
      </c>
      <c r="D1504" s="19">
        <v>153361</v>
      </c>
      <c r="E1504" s="19">
        <v>172377.09</v>
      </c>
      <c r="F1504" s="84">
        <f t="shared" si="50"/>
        <v>104.36265417635661</v>
      </c>
      <c r="G1504" s="117">
        <f t="shared" si="51"/>
        <v>112.39956051408116</v>
      </c>
    </row>
    <row r="1505" spans="1:7" ht="12.75" x14ac:dyDescent="0.15">
      <c r="A1505" s="116" t="s">
        <v>674</v>
      </c>
      <c r="B1505" s="19">
        <v>165171.24</v>
      </c>
      <c r="C1505" s="19">
        <v>66361</v>
      </c>
      <c r="D1505" s="19">
        <v>153361</v>
      </c>
      <c r="E1505" s="19">
        <v>172377.09</v>
      </c>
      <c r="F1505" s="84">
        <f t="shared" si="50"/>
        <v>104.36265417635661</v>
      </c>
      <c r="G1505" s="117">
        <f t="shared" si="51"/>
        <v>112.39956051408116</v>
      </c>
    </row>
    <row r="1506" spans="1:7" ht="12.75" x14ac:dyDescent="0.15">
      <c r="A1506" s="118" t="s">
        <v>671</v>
      </c>
      <c r="B1506" s="20">
        <v>165171.24</v>
      </c>
      <c r="C1506" s="20">
        <v>0</v>
      </c>
      <c r="D1506" s="20">
        <v>0</v>
      </c>
      <c r="E1506" s="20">
        <v>172377.09</v>
      </c>
      <c r="F1506" s="83">
        <f t="shared" si="50"/>
        <v>104.36265417635661</v>
      </c>
      <c r="G1506" s="119">
        <f t="shared" si="51"/>
        <v>0</v>
      </c>
    </row>
    <row r="1507" spans="1:7" ht="12.75" x14ac:dyDescent="0.15">
      <c r="A1507" s="114" t="s">
        <v>257</v>
      </c>
      <c r="B1507" s="17">
        <v>88418.01</v>
      </c>
      <c r="C1507" s="17">
        <v>26809</v>
      </c>
      <c r="D1507" s="17">
        <v>229309</v>
      </c>
      <c r="E1507" s="17">
        <v>84528.88</v>
      </c>
      <c r="F1507" s="85">
        <f t="shared" si="50"/>
        <v>95.601427808655743</v>
      </c>
      <c r="G1507" s="115">
        <f t="shared" si="51"/>
        <v>36.862434531570933</v>
      </c>
    </row>
    <row r="1508" spans="1:7" ht="12.75" x14ac:dyDescent="0.15">
      <c r="A1508" s="116" t="s">
        <v>729</v>
      </c>
      <c r="B1508" s="19">
        <v>88418.01</v>
      </c>
      <c r="C1508" s="19">
        <v>26809</v>
      </c>
      <c r="D1508" s="19">
        <v>229309</v>
      </c>
      <c r="E1508" s="19">
        <v>84528.88</v>
      </c>
      <c r="F1508" s="84">
        <f t="shared" si="50"/>
        <v>95.601427808655743</v>
      </c>
      <c r="G1508" s="117">
        <f t="shared" si="51"/>
        <v>36.862434531570933</v>
      </c>
    </row>
    <row r="1509" spans="1:7" ht="12.75" x14ac:dyDescent="0.15">
      <c r="A1509" s="116" t="s">
        <v>714</v>
      </c>
      <c r="B1509" s="19">
        <v>29694.12</v>
      </c>
      <c r="C1509" s="19">
        <v>0</v>
      </c>
      <c r="D1509" s="19">
        <v>169500</v>
      </c>
      <c r="E1509" s="19">
        <v>18341.77</v>
      </c>
      <c r="F1509" s="84">
        <f t="shared" si="50"/>
        <v>61.769030366954816</v>
      </c>
      <c r="G1509" s="117">
        <f t="shared" si="51"/>
        <v>10.821103244837758</v>
      </c>
    </row>
    <row r="1510" spans="1:7" ht="12.75" x14ac:dyDescent="0.15">
      <c r="A1510" s="118" t="s">
        <v>706</v>
      </c>
      <c r="B1510" s="20">
        <v>29694.12</v>
      </c>
      <c r="C1510" s="20">
        <v>0</v>
      </c>
      <c r="D1510" s="20">
        <v>0</v>
      </c>
      <c r="E1510" s="20">
        <v>18341.77</v>
      </c>
      <c r="F1510" s="83">
        <f t="shared" si="50"/>
        <v>61.769030366954816</v>
      </c>
      <c r="G1510" s="119">
        <f t="shared" si="51"/>
        <v>0</v>
      </c>
    </row>
    <row r="1511" spans="1:7" ht="12.75" x14ac:dyDescent="0.15">
      <c r="A1511" s="116" t="s">
        <v>693</v>
      </c>
      <c r="B1511" s="19">
        <v>84.56</v>
      </c>
      <c r="C1511" s="19">
        <v>265</v>
      </c>
      <c r="D1511" s="19">
        <v>265</v>
      </c>
      <c r="E1511" s="19">
        <v>107.97</v>
      </c>
      <c r="F1511" s="84">
        <f t="shared" si="50"/>
        <v>127.6844843897824</v>
      </c>
      <c r="G1511" s="117">
        <f t="shared" si="51"/>
        <v>40.743396226415094</v>
      </c>
    </row>
    <row r="1512" spans="1:7" ht="12.75" x14ac:dyDescent="0.15">
      <c r="A1512" s="118" t="s">
        <v>691</v>
      </c>
      <c r="B1512" s="20">
        <v>84.56</v>
      </c>
      <c r="C1512" s="20">
        <v>0</v>
      </c>
      <c r="D1512" s="20">
        <v>0</v>
      </c>
      <c r="E1512" s="20">
        <v>107.97</v>
      </c>
      <c r="F1512" s="83">
        <f t="shared" si="50"/>
        <v>127.6844843897824</v>
      </c>
      <c r="G1512" s="119">
        <f t="shared" si="51"/>
        <v>0</v>
      </c>
    </row>
    <row r="1513" spans="1:7" ht="12.75" x14ac:dyDescent="0.15">
      <c r="A1513" s="116" t="s">
        <v>681</v>
      </c>
      <c r="B1513" s="19">
        <v>58611.32</v>
      </c>
      <c r="C1513" s="19">
        <v>26544</v>
      </c>
      <c r="D1513" s="19">
        <v>58544</v>
      </c>
      <c r="E1513" s="19">
        <v>65717.56</v>
      </c>
      <c r="F1513" s="84">
        <f t="shared" si="50"/>
        <v>112.12434731038303</v>
      </c>
      <c r="G1513" s="117">
        <f t="shared" si="51"/>
        <v>112.25327958458595</v>
      </c>
    </row>
    <row r="1514" spans="1:7" ht="12.75" x14ac:dyDescent="0.15">
      <c r="A1514" s="118" t="s">
        <v>675</v>
      </c>
      <c r="B1514" s="20">
        <v>58611.32</v>
      </c>
      <c r="C1514" s="20">
        <v>0</v>
      </c>
      <c r="D1514" s="20">
        <v>0</v>
      </c>
      <c r="E1514" s="20">
        <v>65717.56</v>
      </c>
      <c r="F1514" s="83">
        <f t="shared" si="50"/>
        <v>112.12434731038303</v>
      </c>
      <c r="G1514" s="119">
        <f t="shared" si="51"/>
        <v>0</v>
      </c>
    </row>
    <row r="1515" spans="1:7" ht="12.75" x14ac:dyDescent="0.15">
      <c r="A1515" s="116" t="s">
        <v>664</v>
      </c>
      <c r="B1515" s="19">
        <v>28.01</v>
      </c>
      <c r="C1515" s="19">
        <v>0</v>
      </c>
      <c r="D1515" s="19">
        <v>1000</v>
      </c>
      <c r="E1515" s="19">
        <v>361.58</v>
      </c>
      <c r="F1515" s="84">
        <f t="shared" si="50"/>
        <v>1290.8961085326669</v>
      </c>
      <c r="G1515" s="117">
        <f t="shared" si="51"/>
        <v>36.157999999999994</v>
      </c>
    </row>
    <row r="1516" spans="1:7" ht="12.75" x14ac:dyDescent="0.15">
      <c r="A1516" s="118" t="s">
        <v>662</v>
      </c>
      <c r="B1516" s="20">
        <v>28.01</v>
      </c>
      <c r="C1516" s="20">
        <v>0</v>
      </c>
      <c r="D1516" s="20">
        <v>0</v>
      </c>
      <c r="E1516" s="20">
        <v>361.58</v>
      </c>
      <c r="F1516" s="83">
        <f t="shared" si="50"/>
        <v>1290.8961085326669</v>
      </c>
      <c r="G1516" s="119">
        <f t="shared" si="51"/>
        <v>0</v>
      </c>
    </row>
    <row r="1517" spans="1:7" ht="12.75" x14ac:dyDescent="0.15">
      <c r="A1517" s="114" t="s">
        <v>370</v>
      </c>
      <c r="B1517" s="17">
        <v>4132474.04</v>
      </c>
      <c r="C1517" s="17">
        <v>4821012</v>
      </c>
      <c r="D1517" s="17">
        <v>5342512</v>
      </c>
      <c r="E1517" s="17">
        <v>5367678.83</v>
      </c>
      <c r="F1517" s="85">
        <f t="shared" si="50"/>
        <v>129.89020083475225</v>
      </c>
      <c r="G1517" s="115">
        <f t="shared" si="51"/>
        <v>100.47106735558104</v>
      </c>
    </row>
    <row r="1518" spans="1:7" ht="12.75" x14ac:dyDescent="0.15">
      <c r="A1518" s="116" t="s">
        <v>729</v>
      </c>
      <c r="B1518" s="19">
        <v>4132474.04</v>
      </c>
      <c r="C1518" s="19">
        <v>5170684</v>
      </c>
      <c r="D1518" s="19">
        <v>5692184</v>
      </c>
      <c r="E1518" s="19">
        <v>5367678.83</v>
      </c>
      <c r="F1518" s="84">
        <f t="shared" si="50"/>
        <v>129.89020083475225</v>
      </c>
      <c r="G1518" s="117">
        <f t="shared" si="51"/>
        <v>94.299109621192855</v>
      </c>
    </row>
    <row r="1519" spans="1:7" ht="12.75" x14ac:dyDescent="0.15">
      <c r="A1519" s="116" t="s">
        <v>681</v>
      </c>
      <c r="B1519" s="19">
        <v>434871.15</v>
      </c>
      <c r="C1519" s="19">
        <v>610525</v>
      </c>
      <c r="D1519" s="19">
        <v>575525</v>
      </c>
      <c r="E1519" s="19">
        <v>531445.93999999994</v>
      </c>
      <c r="F1519" s="84">
        <f t="shared" si="50"/>
        <v>122.2076792171658</v>
      </c>
      <c r="G1519" s="117">
        <f t="shared" si="51"/>
        <v>92.341069458320661</v>
      </c>
    </row>
    <row r="1520" spans="1:7" ht="12.75" x14ac:dyDescent="0.15">
      <c r="A1520" s="118" t="s">
        <v>675</v>
      </c>
      <c r="B1520" s="20">
        <v>434871.15</v>
      </c>
      <c r="C1520" s="20">
        <v>0</v>
      </c>
      <c r="D1520" s="20">
        <v>0</v>
      </c>
      <c r="E1520" s="20">
        <v>531445.93999999994</v>
      </c>
      <c r="F1520" s="83">
        <f t="shared" si="50"/>
        <v>122.2076792171658</v>
      </c>
      <c r="G1520" s="119">
        <f t="shared" si="51"/>
        <v>0</v>
      </c>
    </row>
    <row r="1521" spans="1:7" ht="12.75" x14ac:dyDescent="0.15">
      <c r="A1521" s="116" t="s">
        <v>667</v>
      </c>
      <c r="B1521" s="19">
        <v>3697602.89</v>
      </c>
      <c r="C1521" s="19">
        <v>4560159</v>
      </c>
      <c r="D1521" s="19">
        <v>5115659</v>
      </c>
      <c r="E1521" s="19">
        <v>4836228.1900000004</v>
      </c>
      <c r="F1521" s="84">
        <f t="shared" si="50"/>
        <v>130.793606935979</v>
      </c>
      <c r="G1521" s="117">
        <f t="shared" si="51"/>
        <v>94.53773580295325</v>
      </c>
    </row>
    <row r="1522" spans="1:7" ht="12.75" x14ac:dyDescent="0.15">
      <c r="A1522" s="118" t="s">
        <v>665</v>
      </c>
      <c r="B1522" s="20">
        <v>3697602.89</v>
      </c>
      <c r="C1522" s="20">
        <v>0</v>
      </c>
      <c r="D1522" s="20">
        <v>0</v>
      </c>
      <c r="E1522" s="20">
        <v>4836228.1900000004</v>
      </c>
      <c r="F1522" s="83">
        <f t="shared" si="50"/>
        <v>130.793606935979</v>
      </c>
      <c r="G1522" s="119">
        <f t="shared" si="51"/>
        <v>0</v>
      </c>
    </row>
    <row r="1523" spans="1:7" ht="12.75" x14ac:dyDescent="0.15">
      <c r="A1523" s="116" t="s">
        <v>664</v>
      </c>
      <c r="B1523" s="19">
        <v>0</v>
      </c>
      <c r="C1523" s="19">
        <v>0</v>
      </c>
      <c r="D1523" s="19">
        <v>1000</v>
      </c>
      <c r="E1523" s="19">
        <v>4.7</v>
      </c>
      <c r="F1523" s="84">
        <f t="shared" si="50"/>
        <v>0</v>
      </c>
      <c r="G1523" s="117">
        <f t="shared" si="51"/>
        <v>0.47000000000000003</v>
      </c>
    </row>
    <row r="1524" spans="1:7" ht="12.75" x14ac:dyDescent="0.15">
      <c r="A1524" s="118" t="s">
        <v>662</v>
      </c>
      <c r="B1524" s="20">
        <v>0</v>
      </c>
      <c r="C1524" s="20">
        <v>0</v>
      </c>
      <c r="D1524" s="20">
        <v>0</v>
      </c>
      <c r="E1524" s="20">
        <v>4.7</v>
      </c>
      <c r="F1524" s="83">
        <f t="shared" si="50"/>
        <v>0</v>
      </c>
      <c r="G1524" s="119">
        <f t="shared" si="51"/>
        <v>0</v>
      </c>
    </row>
    <row r="1525" spans="1:7" ht="12.75" x14ac:dyDescent="0.15">
      <c r="A1525" s="116" t="s">
        <v>732</v>
      </c>
      <c r="B1525" s="19">
        <v>0</v>
      </c>
      <c r="C1525" s="19">
        <v>-349672</v>
      </c>
      <c r="D1525" s="19">
        <v>-349672</v>
      </c>
      <c r="E1525" s="19">
        <v>0</v>
      </c>
      <c r="F1525" s="84">
        <f t="shared" si="50"/>
        <v>0</v>
      </c>
      <c r="G1525" s="117">
        <f t="shared" si="51"/>
        <v>0</v>
      </c>
    </row>
    <row r="1526" spans="1:7" ht="12.75" x14ac:dyDescent="0.15">
      <c r="A1526" s="116" t="s">
        <v>733</v>
      </c>
      <c r="B1526" s="19">
        <v>0</v>
      </c>
      <c r="C1526" s="19">
        <v>-349672</v>
      </c>
      <c r="D1526" s="19">
        <v>-349672</v>
      </c>
      <c r="E1526" s="19">
        <v>0</v>
      </c>
      <c r="F1526" s="84">
        <f t="shared" si="50"/>
        <v>0</v>
      </c>
      <c r="G1526" s="117">
        <f t="shared" si="51"/>
        <v>0</v>
      </c>
    </row>
    <row r="1527" spans="1:7" ht="12.75" x14ac:dyDescent="0.15">
      <c r="A1527" s="114" t="s">
        <v>263</v>
      </c>
      <c r="B1527" s="17">
        <v>45004.59</v>
      </c>
      <c r="C1527" s="17">
        <v>22563</v>
      </c>
      <c r="D1527" s="17">
        <v>82598.89</v>
      </c>
      <c r="E1527" s="17">
        <v>62881.61</v>
      </c>
      <c r="F1527" s="85">
        <f t="shared" si="50"/>
        <v>139.72265939985235</v>
      </c>
      <c r="G1527" s="115">
        <f t="shared" si="51"/>
        <v>76.128880182288157</v>
      </c>
    </row>
    <row r="1528" spans="1:7" ht="12.75" x14ac:dyDescent="0.15">
      <c r="A1528" s="116" t="s">
        <v>729</v>
      </c>
      <c r="B1528" s="19">
        <v>45004.59</v>
      </c>
      <c r="C1528" s="19">
        <v>22563</v>
      </c>
      <c r="D1528" s="19">
        <v>50963</v>
      </c>
      <c r="E1528" s="19">
        <v>62881.61</v>
      </c>
      <c r="F1528" s="84">
        <f t="shared" si="50"/>
        <v>139.72265939985235</v>
      </c>
      <c r="G1528" s="117">
        <f t="shared" si="51"/>
        <v>123.38679041657674</v>
      </c>
    </row>
    <row r="1529" spans="1:7" ht="12.75" x14ac:dyDescent="0.15">
      <c r="A1529" s="116" t="s">
        <v>714</v>
      </c>
      <c r="B1529" s="19">
        <v>45004.59</v>
      </c>
      <c r="C1529" s="19">
        <v>22563</v>
      </c>
      <c r="D1529" s="19">
        <v>50963</v>
      </c>
      <c r="E1529" s="19">
        <v>62881.61</v>
      </c>
      <c r="F1529" s="84">
        <f t="shared" si="50"/>
        <v>139.72265939985235</v>
      </c>
      <c r="G1529" s="117">
        <f t="shared" si="51"/>
        <v>123.38679041657674</v>
      </c>
    </row>
    <row r="1530" spans="1:7" ht="12.75" x14ac:dyDescent="0.15">
      <c r="A1530" s="118" t="s">
        <v>706</v>
      </c>
      <c r="B1530" s="20">
        <v>45004.59</v>
      </c>
      <c r="C1530" s="20">
        <v>0</v>
      </c>
      <c r="D1530" s="20">
        <v>0</v>
      </c>
      <c r="E1530" s="20">
        <v>62881.61</v>
      </c>
      <c r="F1530" s="83">
        <f t="shared" si="50"/>
        <v>139.72265939985235</v>
      </c>
      <c r="G1530" s="119">
        <f t="shared" si="51"/>
        <v>0</v>
      </c>
    </row>
    <row r="1531" spans="1:7" ht="12.75" x14ac:dyDescent="0.15">
      <c r="A1531" s="116" t="s">
        <v>732</v>
      </c>
      <c r="B1531" s="19">
        <v>0</v>
      </c>
      <c r="C1531" s="19">
        <v>0</v>
      </c>
      <c r="D1531" s="19">
        <v>31635.89</v>
      </c>
      <c r="E1531" s="19">
        <v>0</v>
      </c>
      <c r="F1531" s="84">
        <f t="shared" si="50"/>
        <v>0</v>
      </c>
      <c r="G1531" s="117">
        <f t="shared" si="51"/>
        <v>0</v>
      </c>
    </row>
    <row r="1532" spans="1:7" ht="12.75" x14ac:dyDescent="0.15">
      <c r="A1532" s="116" t="s">
        <v>733</v>
      </c>
      <c r="B1532" s="19">
        <v>0</v>
      </c>
      <c r="C1532" s="19">
        <v>0</v>
      </c>
      <c r="D1532" s="19">
        <v>31635.89</v>
      </c>
      <c r="E1532" s="19">
        <v>0</v>
      </c>
      <c r="F1532" s="84">
        <f t="shared" si="50"/>
        <v>0</v>
      </c>
      <c r="G1532" s="117">
        <f t="shared" si="51"/>
        <v>0</v>
      </c>
    </row>
    <row r="1533" spans="1:7" ht="12.75" x14ac:dyDescent="0.15">
      <c r="A1533" s="114" t="s">
        <v>128</v>
      </c>
      <c r="B1533" s="17">
        <v>653685.67000000004</v>
      </c>
      <c r="C1533" s="17">
        <v>238901</v>
      </c>
      <c r="D1533" s="17">
        <v>868901</v>
      </c>
      <c r="E1533" s="17">
        <v>480190.65</v>
      </c>
      <c r="F1533" s="85">
        <f t="shared" si="50"/>
        <v>73.458953138746324</v>
      </c>
      <c r="G1533" s="115">
        <f t="shared" si="51"/>
        <v>55.264138262011443</v>
      </c>
    </row>
    <row r="1534" spans="1:7" ht="12.75" x14ac:dyDescent="0.15">
      <c r="A1534" s="116" t="s">
        <v>729</v>
      </c>
      <c r="B1534" s="19">
        <v>653685.67000000004</v>
      </c>
      <c r="C1534" s="19">
        <v>238901</v>
      </c>
      <c r="D1534" s="19">
        <v>868901</v>
      </c>
      <c r="E1534" s="19">
        <v>480190.65</v>
      </c>
      <c r="F1534" s="84">
        <f t="shared" si="50"/>
        <v>73.458953138746324</v>
      </c>
      <c r="G1534" s="117">
        <f t="shared" si="51"/>
        <v>55.264138262011443</v>
      </c>
    </row>
    <row r="1535" spans="1:7" ht="12.75" x14ac:dyDescent="0.15">
      <c r="A1535" s="116" t="s">
        <v>714</v>
      </c>
      <c r="B1535" s="19">
        <v>653685.67000000004</v>
      </c>
      <c r="C1535" s="19">
        <v>238901</v>
      </c>
      <c r="D1535" s="19">
        <v>868901</v>
      </c>
      <c r="E1535" s="19">
        <v>480190.65</v>
      </c>
      <c r="F1535" s="84">
        <f t="shared" si="50"/>
        <v>73.458953138746324</v>
      </c>
      <c r="G1535" s="117">
        <f t="shared" si="51"/>
        <v>55.264138262011443</v>
      </c>
    </row>
    <row r="1536" spans="1:7" ht="12.75" x14ac:dyDescent="0.15">
      <c r="A1536" s="118" t="s">
        <v>706</v>
      </c>
      <c r="B1536" s="20">
        <v>0</v>
      </c>
      <c r="C1536" s="20">
        <v>0</v>
      </c>
      <c r="D1536" s="20">
        <v>0</v>
      </c>
      <c r="E1536" s="20">
        <v>249981</v>
      </c>
      <c r="F1536" s="83">
        <f t="shared" si="50"/>
        <v>0</v>
      </c>
      <c r="G1536" s="119">
        <f t="shared" si="51"/>
        <v>0</v>
      </c>
    </row>
    <row r="1537" spans="1:7" ht="12.75" x14ac:dyDescent="0.15">
      <c r="A1537" s="118" t="s">
        <v>701</v>
      </c>
      <c r="B1537" s="20">
        <v>450921.72</v>
      </c>
      <c r="C1537" s="20">
        <v>0</v>
      </c>
      <c r="D1537" s="20">
        <v>0</v>
      </c>
      <c r="E1537" s="20">
        <v>230209.65</v>
      </c>
      <c r="F1537" s="83">
        <f t="shared" si="50"/>
        <v>51.053129576459519</v>
      </c>
      <c r="G1537" s="119">
        <f t="shared" si="51"/>
        <v>0</v>
      </c>
    </row>
    <row r="1538" spans="1:7" ht="12.75" x14ac:dyDescent="0.15">
      <c r="A1538" s="118" t="s">
        <v>700</v>
      </c>
      <c r="B1538" s="20">
        <v>202763.95</v>
      </c>
      <c r="C1538" s="20">
        <v>0</v>
      </c>
      <c r="D1538" s="20">
        <v>0</v>
      </c>
      <c r="E1538" s="20">
        <v>0</v>
      </c>
      <c r="F1538" s="83">
        <f t="shared" si="50"/>
        <v>0</v>
      </c>
      <c r="G1538" s="119">
        <f t="shared" si="51"/>
        <v>0</v>
      </c>
    </row>
    <row r="1539" spans="1:7" ht="12.75" x14ac:dyDescent="0.15">
      <c r="A1539" s="114" t="s">
        <v>212</v>
      </c>
      <c r="B1539" s="17">
        <v>0</v>
      </c>
      <c r="C1539" s="17">
        <v>0</v>
      </c>
      <c r="D1539" s="17">
        <v>93125</v>
      </c>
      <c r="E1539" s="17">
        <v>0</v>
      </c>
      <c r="F1539" s="85">
        <f t="shared" si="50"/>
        <v>0</v>
      </c>
      <c r="G1539" s="115">
        <f t="shared" si="51"/>
        <v>0</v>
      </c>
    </row>
    <row r="1540" spans="1:7" ht="12.75" x14ac:dyDescent="0.15">
      <c r="A1540" s="116" t="s">
        <v>729</v>
      </c>
      <c r="B1540" s="19">
        <v>0</v>
      </c>
      <c r="C1540" s="19">
        <v>0</v>
      </c>
      <c r="D1540" s="19">
        <v>93125</v>
      </c>
      <c r="E1540" s="19">
        <v>0</v>
      </c>
      <c r="F1540" s="84">
        <f t="shared" si="50"/>
        <v>0</v>
      </c>
      <c r="G1540" s="117">
        <f t="shared" si="51"/>
        <v>0</v>
      </c>
    </row>
    <row r="1541" spans="1:7" ht="12.75" x14ac:dyDescent="0.15">
      <c r="A1541" s="116" t="s">
        <v>714</v>
      </c>
      <c r="B1541" s="19">
        <v>0</v>
      </c>
      <c r="C1541" s="19">
        <v>0</v>
      </c>
      <c r="D1541" s="19">
        <v>93125</v>
      </c>
      <c r="E1541" s="19">
        <v>0</v>
      </c>
      <c r="F1541" s="84">
        <f t="shared" si="50"/>
        <v>0</v>
      </c>
      <c r="G1541" s="117">
        <f t="shared" si="51"/>
        <v>0</v>
      </c>
    </row>
    <row r="1542" spans="1:7" ht="12.75" x14ac:dyDescent="0.15">
      <c r="A1542" s="114" t="s">
        <v>127</v>
      </c>
      <c r="B1542" s="17">
        <v>6237.45</v>
      </c>
      <c r="C1542" s="17">
        <v>14600</v>
      </c>
      <c r="D1542" s="17">
        <v>14600</v>
      </c>
      <c r="E1542" s="17">
        <v>7983.6</v>
      </c>
      <c r="F1542" s="85">
        <f t="shared" si="50"/>
        <v>127.99461318327201</v>
      </c>
      <c r="G1542" s="115">
        <f t="shared" si="51"/>
        <v>54.682191780821924</v>
      </c>
    </row>
    <row r="1543" spans="1:7" ht="12.75" x14ac:dyDescent="0.15">
      <c r="A1543" s="116" t="s">
        <v>729</v>
      </c>
      <c r="B1543" s="19">
        <v>6237.45</v>
      </c>
      <c r="C1543" s="19">
        <v>14600</v>
      </c>
      <c r="D1543" s="19">
        <v>14600</v>
      </c>
      <c r="E1543" s="19">
        <v>7983.6</v>
      </c>
      <c r="F1543" s="84">
        <f t="shared" si="50"/>
        <v>127.99461318327201</v>
      </c>
      <c r="G1543" s="117">
        <f t="shared" si="51"/>
        <v>54.682191780821924</v>
      </c>
    </row>
    <row r="1544" spans="1:7" ht="12.75" x14ac:dyDescent="0.15">
      <c r="A1544" s="116" t="s">
        <v>674</v>
      </c>
      <c r="B1544" s="19">
        <v>6237.45</v>
      </c>
      <c r="C1544" s="19">
        <v>14600</v>
      </c>
      <c r="D1544" s="19">
        <v>14600</v>
      </c>
      <c r="E1544" s="19">
        <v>7983.6</v>
      </c>
      <c r="F1544" s="84">
        <f t="shared" si="50"/>
        <v>127.99461318327201</v>
      </c>
      <c r="G1544" s="117">
        <f t="shared" si="51"/>
        <v>54.682191780821924</v>
      </c>
    </row>
    <row r="1545" spans="1:7" ht="12.75" x14ac:dyDescent="0.15">
      <c r="A1545" s="118" t="s">
        <v>669</v>
      </c>
      <c r="B1545" s="20">
        <v>89.71</v>
      </c>
      <c r="C1545" s="20">
        <v>0</v>
      </c>
      <c r="D1545" s="20">
        <v>0</v>
      </c>
      <c r="E1545" s="20">
        <v>4925.29</v>
      </c>
      <c r="F1545" s="83">
        <f t="shared" si="50"/>
        <v>5490.2352023185831</v>
      </c>
      <c r="G1545" s="119">
        <f t="shared" si="51"/>
        <v>0</v>
      </c>
    </row>
    <row r="1546" spans="1:7" ht="12.75" x14ac:dyDescent="0.15">
      <c r="A1546" s="118" t="s">
        <v>668</v>
      </c>
      <c r="B1546" s="20">
        <v>6147.74</v>
      </c>
      <c r="C1546" s="20">
        <v>0</v>
      </c>
      <c r="D1546" s="20">
        <v>0</v>
      </c>
      <c r="E1546" s="20">
        <v>3058.31</v>
      </c>
      <c r="F1546" s="83">
        <f t="shared" si="50"/>
        <v>49.746898860394225</v>
      </c>
      <c r="G1546" s="119">
        <f t="shared" si="51"/>
        <v>0</v>
      </c>
    </row>
    <row r="1547" spans="1:7" ht="12.75" x14ac:dyDescent="0.15">
      <c r="A1547" s="114" t="s">
        <v>281</v>
      </c>
      <c r="B1547" s="17">
        <v>17944.29</v>
      </c>
      <c r="C1547" s="17">
        <v>398</v>
      </c>
      <c r="D1547" s="17">
        <v>18570.830000000002</v>
      </c>
      <c r="E1547" s="17">
        <v>90.81</v>
      </c>
      <c r="F1547" s="85">
        <f t="shared" si="50"/>
        <v>0.50606627512150104</v>
      </c>
      <c r="G1547" s="115">
        <f t="shared" si="51"/>
        <v>0.48899268368726651</v>
      </c>
    </row>
    <row r="1548" spans="1:7" ht="12.75" x14ac:dyDescent="0.15">
      <c r="A1548" s="116" t="s">
        <v>661</v>
      </c>
      <c r="B1548" s="19">
        <v>17944.29</v>
      </c>
      <c r="C1548" s="19">
        <v>398</v>
      </c>
      <c r="D1548" s="19">
        <v>398</v>
      </c>
      <c r="E1548" s="19">
        <v>90.81</v>
      </c>
      <c r="F1548" s="84">
        <f t="shared" si="50"/>
        <v>0.50606627512150104</v>
      </c>
      <c r="G1548" s="117">
        <f t="shared" si="51"/>
        <v>22.816582914572862</v>
      </c>
    </row>
    <row r="1549" spans="1:7" ht="12.75" x14ac:dyDescent="0.15">
      <c r="A1549" s="116" t="s">
        <v>657</v>
      </c>
      <c r="B1549" s="19">
        <v>17944.29</v>
      </c>
      <c r="C1549" s="19">
        <v>398</v>
      </c>
      <c r="D1549" s="19">
        <v>398</v>
      </c>
      <c r="E1549" s="19">
        <v>90.81</v>
      </c>
      <c r="F1549" s="84">
        <f t="shared" si="50"/>
        <v>0.50606627512150104</v>
      </c>
      <c r="G1549" s="117">
        <f t="shared" si="51"/>
        <v>22.816582914572862</v>
      </c>
    </row>
    <row r="1550" spans="1:7" ht="12.75" x14ac:dyDescent="0.15">
      <c r="A1550" s="118" t="s">
        <v>655</v>
      </c>
      <c r="B1550" s="20">
        <v>159.43</v>
      </c>
      <c r="C1550" s="20">
        <v>0</v>
      </c>
      <c r="D1550" s="20">
        <v>0</v>
      </c>
      <c r="E1550" s="20">
        <v>90.81</v>
      </c>
      <c r="F1550" s="83">
        <f t="shared" si="50"/>
        <v>56.959167032553474</v>
      </c>
      <c r="G1550" s="119">
        <f t="shared" si="51"/>
        <v>0</v>
      </c>
    </row>
    <row r="1551" spans="1:7" ht="12.75" x14ac:dyDescent="0.15">
      <c r="A1551" s="118" t="s">
        <v>652</v>
      </c>
      <c r="B1551" s="20">
        <v>17784.86</v>
      </c>
      <c r="C1551" s="20">
        <v>0</v>
      </c>
      <c r="D1551" s="20">
        <v>0</v>
      </c>
      <c r="E1551" s="20">
        <v>0</v>
      </c>
      <c r="F1551" s="83">
        <f t="shared" si="50"/>
        <v>0</v>
      </c>
      <c r="G1551" s="119">
        <f t="shared" si="51"/>
        <v>0</v>
      </c>
    </row>
    <row r="1552" spans="1:7" ht="12.75" x14ac:dyDescent="0.15">
      <c r="A1552" s="116" t="s">
        <v>732</v>
      </c>
      <c r="B1552" s="19">
        <v>0</v>
      </c>
      <c r="C1552" s="19">
        <v>0</v>
      </c>
      <c r="D1552" s="19">
        <v>18172.830000000002</v>
      </c>
      <c r="E1552" s="19">
        <v>0</v>
      </c>
      <c r="F1552" s="84">
        <f t="shared" si="50"/>
        <v>0</v>
      </c>
      <c r="G1552" s="117">
        <f t="shared" si="51"/>
        <v>0</v>
      </c>
    </row>
    <row r="1553" spans="1:7" ht="12.75" x14ac:dyDescent="0.15">
      <c r="A1553" s="116" t="s">
        <v>733</v>
      </c>
      <c r="B1553" s="19">
        <v>0</v>
      </c>
      <c r="C1553" s="19">
        <v>0</v>
      </c>
      <c r="D1553" s="19">
        <v>18172.830000000002</v>
      </c>
      <c r="E1553" s="19">
        <v>0</v>
      </c>
      <c r="F1553" s="84">
        <f t="shared" si="50"/>
        <v>0</v>
      </c>
      <c r="G1553" s="117">
        <f t="shared" si="51"/>
        <v>0</v>
      </c>
    </row>
    <row r="1554" spans="1:7" ht="12.75" x14ac:dyDescent="0.15">
      <c r="A1554" s="122" t="s">
        <v>516</v>
      </c>
      <c r="B1554" s="16">
        <v>3424881.51</v>
      </c>
      <c r="C1554" s="16">
        <v>4157588</v>
      </c>
      <c r="D1554" s="16">
        <v>5318135</v>
      </c>
      <c r="E1554" s="16">
        <v>3981846.21</v>
      </c>
      <c r="F1554" s="86">
        <f t="shared" si="50"/>
        <v>116.26230567024784</v>
      </c>
      <c r="G1554" s="123">
        <f t="shared" si="51"/>
        <v>74.872981035645012</v>
      </c>
    </row>
    <row r="1555" spans="1:7" ht="12.75" x14ac:dyDescent="0.15">
      <c r="A1555" s="114" t="s">
        <v>44</v>
      </c>
      <c r="B1555" s="17">
        <v>229742.56</v>
      </c>
      <c r="C1555" s="17">
        <v>383569</v>
      </c>
      <c r="D1555" s="17">
        <v>222692</v>
      </c>
      <c r="E1555" s="17">
        <v>169293.48</v>
      </c>
      <c r="F1555" s="85">
        <f t="shared" si="50"/>
        <v>73.688340549526401</v>
      </c>
      <c r="G1555" s="115">
        <f t="shared" si="51"/>
        <v>76.021356851615678</v>
      </c>
    </row>
    <row r="1556" spans="1:7" ht="12.75" x14ac:dyDescent="0.15">
      <c r="A1556" s="116" t="s">
        <v>729</v>
      </c>
      <c r="B1556" s="19">
        <v>229742.56</v>
      </c>
      <c r="C1556" s="19">
        <v>383569</v>
      </c>
      <c r="D1556" s="19">
        <v>214000</v>
      </c>
      <c r="E1556" s="19">
        <v>169293.48</v>
      </c>
      <c r="F1556" s="84">
        <f t="shared" si="50"/>
        <v>73.688340549526401</v>
      </c>
      <c r="G1556" s="117">
        <f t="shared" si="51"/>
        <v>79.109102803738324</v>
      </c>
    </row>
    <row r="1557" spans="1:7" ht="12.75" x14ac:dyDescent="0.15">
      <c r="A1557" s="116" t="s">
        <v>674</v>
      </c>
      <c r="B1557" s="19">
        <v>229742.56</v>
      </c>
      <c r="C1557" s="19">
        <v>383569</v>
      </c>
      <c r="D1557" s="19">
        <v>214000</v>
      </c>
      <c r="E1557" s="19">
        <v>169293.48</v>
      </c>
      <c r="F1557" s="84">
        <f t="shared" si="50"/>
        <v>73.688340549526401</v>
      </c>
      <c r="G1557" s="117">
        <f t="shared" si="51"/>
        <v>79.109102803738324</v>
      </c>
    </row>
    <row r="1558" spans="1:7" ht="12.75" x14ac:dyDescent="0.15">
      <c r="A1558" s="118" t="s">
        <v>671</v>
      </c>
      <c r="B1558" s="20">
        <v>229742.56</v>
      </c>
      <c r="C1558" s="20">
        <v>0</v>
      </c>
      <c r="D1558" s="20">
        <v>0</v>
      </c>
      <c r="E1558" s="20">
        <v>169293.48</v>
      </c>
      <c r="F1558" s="83">
        <f t="shared" ref="F1558:F1621" si="52">IFERROR(E1558/B1558*100,0)</f>
        <v>73.688340549526401</v>
      </c>
      <c r="G1558" s="119">
        <f t="shared" ref="G1558:G1621" si="53">IFERROR(E1558/D1558*100,0)</f>
        <v>0</v>
      </c>
    </row>
    <row r="1559" spans="1:7" ht="12.75" x14ac:dyDescent="0.15">
      <c r="A1559" s="116" t="s">
        <v>732</v>
      </c>
      <c r="B1559" s="19">
        <v>0</v>
      </c>
      <c r="C1559" s="19">
        <v>0</v>
      </c>
      <c r="D1559" s="19">
        <v>8692</v>
      </c>
      <c r="E1559" s="19">
        <v>0</v>
      </c>
      <c r="F1559" s="84">
        <f t="shared" si="52"/>
        <v>0</v>
      </c>
      <c r="G1559" s="117">
        <f t="shared" si="53"/>
        <v>0</v>
      </c>
    </row>
    <row r="1560" spans="1:7" ht="12.75" x14ac:dyDescent="0.15">
      <c r="A1560" s="116" t="s">
        <v>733</v>
      </c>
      <c r="B1560" s="19">
        <v>0</v>
      </c>
      <c r="C1560" s="19">
        <v>0</v>
      </c>
      <c r="D1560" s="19">
        <v>8692</v>
      </c>
      <c r="E1560" s="19">
        <v>0</v>
      </c>
      <c r="F1560" s="84">
        <f t="shared" si="52"/>
        <v>0</v>
      </c>
      <c r="G1560" s="117">
        <f t="shared" si="53"/>
        <v>0</v>
      </c>
    </row>
    <row r="1561" spans="1:7" ht="12.75" x14ac:dyDescent="0.15">
      <c r="A1561" s="114" t="s">
        <v>257</v>
      </c>
      <c r="B1561" s="17">
        <v>97838.16</v>
      </c>
      <c r="C1561" s="17">
        <v>86270</v>
      </c>
      <c r="D1561" s="17">
        <v>139686</v>
      </c>
      <c r="E1561" s="17">
        <v>122486.82</v>
      </c>
      <c r="F1561" s="85">
        <f t="shared" si="52"/>
        <v>125.19329881101606</v>
      </c>
      <c r="G1561" s="115">
        <f t="shared" si="53"/>
        <v>87.687255702074665</v>
      </c>
    </row>
    <row r="1562" spans="1:7" ht="12.75" x14ac:dyDescent="0.15">
      <c r="A1562" s="116" t="s">
        <v>729</v>
      </c>
      <c r="B1562" s="19">
        <v>97838.16</v>
      </c>
      <c r="C1562" s="19">
        <v>86270</v>
      </c>
      <c r="D1562" s="19">
        <v>125000</v>
      </c>
      <c r="E1562" s="19">
        <v>122486.82</v>
      </c>
      <c r="F1562" s="84">
        <f t="shared" si="52"/>
        <v>125.19329881101606</v>
      </c>
      <c r="G1562" s="117">
        <f t="shared" si="53"/>
        <v>97.989456000000004</v>
      </c>
    </row>
    <row r="1563" spans="1:7" ht="12.75" x14ac:dyDescent="0.15">
      <c r="A1563" s="116" t="s">
        <v>681</v>
      </c>
      <c r="B1563" s="19">
        <v>97838.16</v>
      </c>
      <c r="C1563" s="19">
        <v>86270</v>
      </c>
      <c r="D1563" s="19">
        <v>125000</v>
      </c>
      <c r="E1563" s="19">
        <v>122486.82</v>
      </c>
      <c r="F1563" s="84">
        <f t="shared" si="52"/>
        <v>125.19329881101606</v>
      </c>
      <c r="G1563" s="117">
        <f t="shared" si="53"/>
        <v>97.989456000000004</v>
      </c>
    </row>
    <row r="1564" spans="1:7" ht="12.75" x14ac:dyDescent="0.15">
      <c r="A1564" s="118" t="s">
        <v>675</v>
      </c>
      <c r="B1564" s="20">
        <v>97838.16</v>
      </c>
      <c r="C1564" s="20">
        <v>0</v>
      </c>
      <c r="D1564" s="20">
        <v>0</v>
      </c>
      <c r="E1564" s="20">
        <v>122486.82</v>
      </c>
      <c r="F1564" s="83">
        <f t="shared" si="52"/>
        <v>125.19329881101606</v>
      </c>
      <c r="G1564" s="119">
        <f t="shared" si="53"/>
        <v>0</v>
      </c>
    </row>
    <row r="1565" spans="1:7" ht="12.75" x14ac:dyDescent="0.15">
      <c r="A1565" s="116" t="s">
        <v>732</v>
      </c>
      <c r="B1565" s="19">
        <v>0</v>
      </c>
      <c r="C1565" s="19">
        <v>0</v>
      </c>
      <c r="D1565" s="19">
        <v>14686</v>
      </c>
      <c r="E1565" s="19">
        <v>0</v>
      </c>
      <c r="F1565" s="84">
        <f t="shared" si="52"/>
        <v>0</v>
      </c>
      <c r="G1565" s="117">
        <f t="shared" si="53"/>
        <v>0</v>
      </c>
    </row>
    <row r="1566" spans="1:7" ht="12.75" x14ac:dyDescent="0.15">
      <c r="A1566" s="116" t="s">
        <v>733</v>
      </c>
      <c r="B1566" s="19">
        <v>0</v>
      </c>
      <c r="C1566" s="19">
        <v>0</v>
      </c>
      <c r="D1566" s="19">
        <v>14686</v>
      </c>
      <c r="E1566" s="19">
        <v>0</v>
      </c>
      <c r="F1566" s="84">
        <f t="shared" si="52"/>
        <v>0</v>
      </c>
      <c r="G1566" s="117">
        <f t="shared" si="53"/>
        <v>0</v>
      </c>
    </row>
    <row r="1567" spans="1:7" ht="12.75" x14ac:dyDescent="0.15">
      <c r="A1567" s="114" t="s">
        <v>370</v>
      </c>
      <c r="B1567" s="17">
        <v>3079449.91</v>
      </c>
      <c r="C1567" s="17">
        <v>3518527</v>
      </c>
      <c r="D1567" s="17">
        <v>4372706</v>
      </c>
      <c r="E1567" s="17">
        <v>3580728.49</v>
      </c>
      <c r="F1567" s="85">
        <f t="shared" si="52"/>
        <v>116.2781858659945</v>
      </c>
      <c r="G1567" s="115">
        <f t="shared" si="53"/>
        <v>81.888160100404647</v>
      </c>
    </row>
    <row r="1568" spans="1:7" ht="12.75" x14ac:dyDescent="0.15">
      <c r="A1568" s="116" t="s">
        <v>729</v>
      </c>
      <c r="B1568" s="19">
        <v>3079449.91</v>
      </c>
      <c r="C1568" s="19">
        <v>3172473</v>
      </c>
      <c r="D1568" s="19">
        <v>4125000</v>
      </c>
      <c r="E1568" s="19">
        <v>3580728.49</v>
      </c>
      <c r="F1568" s="84">
        <f t="shared" si="52"/>
        <v>116.2781858659945</v>
      </c>
      <c r="G1568" s="117">
        <f t="shared" si="53"/>
        <v>86.805539151515148</v>
      </c>
    </row>
    <row r="1569" spans="1:7" ht="12.75" x14ac:dyDescent="0.15">
      <c r="A1569" s="116" t="s">
        <v>714</v>
      </c>
      <c r="B1569" s="19">
        <v>54895.66</v>
      </c>
      <c r="C1569" s="19">
        <v>55744</v>
      </c>
      <c r="D1569" s="19">
        <v>30000</v>
      </c>
      <c r="E1569" s="19">
        <v>26133.51</v>
      </c>
      <c r="F1569" s="84">
        <f t="shared" si="52"/>
        <v>47.605785229652028</v>
      </c>
      <c r="G1569" s="117">
        <f t="shared" si="53"/>
        <v>87.111699999999985</v>
      </c>
    </row>
    <row r="1570" spans="1:7" ht="12.75" x14ac:dyDescent="0.15">
      <c r="A1570" s="118" t="s">
        <v>706</v>
      </c>
      <c r="B1570" s="20">
        <v>54895.66</v>
      </c>
      <c r="C1570" s="20">
        <v>0</v>
      </c>
      <c r="D1570" s="20">
        <v>0</v>
      </c>
      <c r="E1570" s="20">
        <v>26133.51</v>
      </c>
      <c r="F1570" s="83">
        <f t="shared" si="52"/>
        <v>47.605785229652028</v>
      </c>
      <c r="G1570" s="119">
        <f t="shared" si="53"/>
        <v>0</v>
      </c>
    </row>
    <row r="1571" spans="1:7" ht="12.75" x14ac:dyDescent="0.15">
      <c r="A1571" s="116" t="s">
        <v>667</v>
      </c>
      <c r="B1571" s="19">
        <v>3024554.25</v>
      </c>
      <c r="C1571" s="19">
        <v>3116729</v>
      </c>
      <c r="D1571" s="19">
        <v>4095000</v>
      </c>
      <c r="E1571" s="19">
        <v>3554594.98</v>
      </c>
      <c r="F1571" s="84">
        <f t="shared" si="52"/>
        <v>117.52458994577466</v>
      </c>
      <c r="G1571" s="117">
        <f t="shared" si="53"/>
        <v>86.803296214896221</v>
      </c>
    </row>
    <row r="1572" spans="1:7" ht="12.75" x14ac:dyDescent="0.15">
      <c r="A1572" s="118" t="s">
        <v>665</v>
      </c>
      <c r="B1572" s="20">
        <v>3024554.25</v>
      </c>
      <c r="C1572" s="20">
        <v>0</v>
      </c>
      <c r="D1572" s="20">
        <v>0</v>
      </c>
      <c r="E1572" s="20">
        <v>3554594.98</v>
      </c>
      <c r="F1572" s="83">
        <f t="shared" si="52"/>
        <v>117.52458994577466</v>
      </c>
      <c r="G1572" s="119">
        <f t="shared" si="53"/>
        <v>0</v>
      </c>
    </row>
    <row r="1573" spans="1:7" ht="12.75" x14ac:dyDescent="0.15">
      <c r="A1573" s="116" t="s">
        <v>732</v>
      </c>
      <c r="B1573" s="19">
        <v>0</v>
      </c>
      <c r="C1573" s="19">
        <v>346054</v>
      </c>
      <c r="D1573" s="19">
        <v>247706</v>
      </c>
      <c r="E1573" s="19">
        <v>0</v>
      </c>
      <c r="F1573" s="84">
        <f t="shared" si="52"/>
        <v>0</v>
      </c>
      <c r="G1573" s="117">
        <f t="shared" si="53"/>
        <v>0</v>
      </c>
    </row>
    <row r="1574" spans="1:7" ht="12.75" x14ac:dyDescent="0.15">
      <c r="A1574" s="116" t="s">
        <v>733</v>
      </c>
      <c r="B1574" s="19">
        <v>0</v>
      </c>
      <c r="C1574" s="19">
        <v>346054</v>
      </c>
      <c r="D1574" s="19">
        <v>247706</v>
      </c>
      <c r="E1574" s="19">
        <v>0</v>
      </c>
      <c r="F1574" s="84">
        <f t="shared" si="52"/>
        <v>0</v>
      </c>
      <c r="G1574" s="117">
        <f t="shared" si="53"/>
        <v>0</v>
      </c>
    </row>
    <row r="1575" spans="1:7" ht="12.75" x14ac:dyDescent="0.15">
      <c r="A1575" s="114" t="s">
        <v>263</v>
      </c>
      <c r="B1575" s="17">
        <v>0</v>
      </c>
      <c r="C1575" s="17">
        <v>3982</v>
      </c>
      <c r="D1575" s="17">
        <v>0</v>
      </c>
      <c r="E1575" s="17">
        <v>0</v>
      </c>
      <c r="F1575" s="85">
        <f t="shared" si="52"/>
        <v>0</v>
      </c>
      <c r="G1575" s="115">
        <f t="shared" si="53"/>
        <v>0</v>
      </c>
    </row>
    <row r="1576" spans="1:7" ht="12.75" x14ac:dyDescent="0.15">
      <c r="A1576" s="116" t="s">
        <v>729</v>
      </c>
      <c r="B1576" s="19">
        <v>0</v>
      </c>
      <c r="C1576" s="19">
        <v>3982</v>
      </c>
      <c r="D1576" s="19">
        <v>0</v>
      </c>
      <c r="E1576" s="19">
        <v>0</v>
      </c>
      <c r="F1576" s="84">
        <f t="shared" si="52"/>
        <v>0</v>
      </c>
      <c r="G1576" s="117">
        <f t="shared" si="53"/>
        <v>0</v>
      </c>
    </row>
    <row r="1577" spans="1:7" ht="12.75" x14ac:dyDescent="0.15">
      <c r="A1577" s="116" t="s">
        <v>714</v>
      </c>
      <c r="B1577" s="19">
        <v>0</v>
      </c>
      <c r="C1577" s="19">
        <v>3982</v>
      </c>
      <c r="D1577" s="19">
        <v>0</v>
      </c>
      <c r="E1577" s="19">
        <v>0</v>
      </c>
      <c r="F1577" s="84">
        <f t="shared" si="52"/>
        <v>0</v>
      </c>
      <c r="G1577" s="117">
        <f t="shared" si="53"/>
        <v>0</v>
      </c>
    </row>
    <row r="1578" spans="1:7" ht="12.75" x14ac:dyDescent="0.15">
      <c r="A1578" s="114" t="s">
        <v>128</v>
      </c>
      <c r="B1578" s="17">
        <v>14027.23</v>
      </c>
      <c r="C1578" s="17">
        <v>38490</v>
      </c>
      <c r="D1578" s="17">
        <v>48400</v>
      </c>
      <c r="E1578" s="17">
        <v>26712.98</v>
      </c>
      <c r="F1578" s="85">
        <f t="shared" si="52"/>
        <v>190.43660081142178</v>
      </c>
      <c r="G1578" s="115">
        <f t="shared" si="53"/>
        <v>55.192107438016521</v>
      </c>
    </row>
    <row r="1579" spans="1:7" ht="12.75" x14ac:dyDescent="0.15">
      <c r="A1579" s="116" t="s">
        <v>729</v>
      </c>
      <c r="B1579" s="19">
        <v>14027.23</v>
      </c>
      <c r="C1579" s="19">
        <v>38490</v>
      </c>
      <c r="D1579" s="19">
        <v>48400</v>
      </c>
      <c r="E1579" s="19">
        <v>26712.98</v>
      </c>
      <c r="F1579" s="84">
        <f t="shared" si="52"/>
        <v>190.43660081142178</v>
      </c>
      <c r="G1579" s="117">
        <f t="shared" si="53"/>
        <v>55.192107438016521</v>
      </c>
    </row>
    <row r="1580" spans="1:7" ht="12.75" x14ac:dyDescent="0.15">
      <c r="A1580" s="116" t="s">
        <v>714</v>
      </c>
      <c r="B1580" s="19">
        <v>14027.23</v>
      </c>
      <c r="C1580" s="19">
        <v>38490</v>
      </c>
      <c r="D1580" s="19">
        <v>48400</v>
      </c>
      <c r="E1580" s="19">
        <v>26712.98</v>
      </c>
      <c r="F1580" s="84">
        <f t="shared" si="52"/>
        <v>190.43660081142178</v>
      </c>
      <c r="G1580" s="117">
        <f t="shared" si="53"/>
        <v>55.192107438016521</v>
      </c>
    </row>
    <row r="1581" spans="1:7" ht="12.75" x14ac:dyDescent="0.15">
      <c r="A1581" s="118" t="s">
        <v>701</v>
      </c>
      <c r="B1581" s="20">
        <v>10045.549999999999</v>
      </c>
      <c r="C1581" s="20">
        <v>0</v>
      </c>
      <c r="D1581" s="20">
        <v>0</v>
      </c>
      <c r="E1581" s="20">
        <v>17495.169999999998</v>
      </c>
      <c r="F1581" s="83">
        <f t="shared" si="52"/>
        <v>174.15840844951248</v>
      </c>
      <c r="G1581" s="119">
        <f t="shared" si="53"/>
        <v>0</v>
      </c>
    </row>
    <row r="1582" spans="1:7" ht="12.75" x14ac:dyDescent="0.15">
      <c r="A1582" s="118" t="s">
        <v>700</v>
      </c>
      <c r="B1582" s="20">
        <v>3981.68</v>
      </c>
      <c r="C1582" s="20">
        <v>0</v>
      </c>
      <c r="D1582" s="20">
        <v>0</v>
      </c>
      <c r="E1582" s="20">
        <v>9217.81</v>
      </c>
      <c r="F1582" s="83">
        <f t="shared" si="52"/>
        <v>231.5055453979225</v>
      </c>
      <c r="G1582" s="119">
        <f t="shared" si="53"/>
        <v>0</v>
      </c>
    </row>
    <row r="1583" spans="1:7" ht="12.75" x14ac:dyDescent="0.15">
      <c r="A1583" s="114" t="s">
        <v>212</v>
      </c>
      <c r="B1583" s="17">
        <v>0</v>
      </c>
      <c r="C1583" s="17">
        <v>111487</v>
      </c>
      <c r="D1583" s="17">
        <v>509500</v>
      </c>
      <c r="E1583" s="17">
        <v>79975.62</v>
      </c>
      <c r="F1583" s="85">
        <f t="shared" si="52"/>
        <v>0</v>
      </c>
      <c r="G1583" s="115">
        <f t="shared" si="53"/>
        <v>15.696883218842</v>
      </c>
    </row>
    <row r="1584" spans="1:7" ht="12.75" x14ac:dyDescent="0.15">
      <c r="A1584" s="116" t="s">
        <v>729</v>
      </c>
      <c r="B1584" s="19">
        <v>0</v>
      </c>
      <c r="C1584" s="19">
        <v>111487</v>
      </c>
      <c r="D1584" s="19">
        <v>509500</v>
      </c>
      <c r="E1584" s="19">
        <v>79975.62</v>
      </c>
      <c r="F1584" s="84">
        <f t="shared" si="52"/>
        <v>0</v>
      </c>
      <c r="G1584" s="117">
        <f t="shared" si="53"/>
        <v>15.696883218842</v>
      </c>
    </row>
    <row r="1585" spans="1:7" ht="12.75" x14ac:dyDescent="0.15">
      <c r="A1585" s="116" t="s">
        <v>714</v>
      </c>
      <c r="B1585" s="19">
        <v>0</v>
      </c>
      <c r="C1585" s="19">
        <v>111487</v>
      </c>
      <c r="D1585" s="19">
        <v>509500</v>
      </c>
      <c r="E1585" s="19">
        <v>79975.62</v>
      </c>
      <c r="F1585" s="84">
        <f t="shared" si="52"/>
        <v>0</v>
      </c>
      <c r="G1585" s="117">
        <f t="shared" si="53"/>
        <v>15.696883218842</v>
      </c>
    </row>
    <row r="1586" spans="1:7" ht="12.75" x14ac:dyDescent="0.15">
      <c r="A1586" s="118" t="s">
        <v>698</v>
      </c>
      <c r="B1586" s="20">
        <v>0</v>
      </c>
      <c r="C1586" s="20">
        <v>0</v>
      </c>
      <c r="D1586" s="20">
        <v>0</v>
      </c>
      <c r="E1586" s="20">
        <v>79975.62</v>
      </c>
      <c r="F1586" s="83">
        <f t="shared" si="52"/>
        <v>0</v>
      </c>
      <c r="G1586" s="119">
        <f t="shared" si="53"/>
        <v>0</v>
      </c>
    </row>
    <row r="1587" spans="1:7" ht="12.75" x14ac:dyDescent="0.15">
      <c r="A1587" s="114" t="s">
        <v>127</v>
      </c>
      <c r="B1587" s="17">
        <v>530.9</v>
      </c>
      <c r="C1587" s="17">
        <v>3318</v>
      </c>
      <c r="D1587" s="17">
        <v>3318</v>
      </c>
      <c r="E1587" s="17">
        <v>0</v>
      </c>
      <c r="F1587" s="85">
        <f t="shared" si="52"/>
        <v>0</v>
      </c>
      <c r="G1587" s="115">
        <f t="shared" si="53"/>
        <v>0</v>
      </c>
    </row>
    <row r="1588" spans="1:7" ht="12.75" x14ac:dyDescent="0.15">
      <c r="A1588" s="116" t="s">
        <v>729</v>
      </c>
      <c r="B1588" s="19">
        <v>530.9</v>
      </c>
      <c r="C1588" s="19">
        <v>3318</v>
      </c>
      <c r="D1588" s="19">
        <v>3318</v>
      </c>
      <c r="E1588" s="19">
        <v>0</v>
      </c>
      <c r="F1588" s="84">
        <f t="shared" si="52"/>
        <v>0</v>
      </c>
      <c r="G1588" s="117">
        <f t="shared" si="53"/>
        <v>0</v>
      </c>
    </row>
    <row r="1589" spans="1:7" ht="12.75" x14ac:dyDescent="0.15">
      <c r="A1589" s="116" t="s">
        <v>674</v>
      </c>
      <c r="B1589" s="19">
        <v>530.9</v>
      </c>
      <c r="C1589" s="19">
        <v>3318</v>
      </c>
      <c r="D1589" s="19">
        <v>3318</v>
      </c>
      <c r="E1589" s="19">
        <v>0</v>
      </c>
      <c r="F1589" s="84">
        <f t="shared" si="52"/>
        <v>0</v>
      </c>
      <c r="G1589" s="117">
        <f t="shared" si="53"/>
        <v>0</v>
      </c>
    </row>
    <row r="1590" spans="1:7" ht="12.75" x14ac:dyDescent="0.15">
      <c r="A1590" s="118" t="s">
        <v>669</v>
      </c>
      <c r="B1590" s="20">
        <v>796.35</v>
      </c>
      <c r="C1590" s="20">
        <v>0</v>
      </c>
      <c r="D1590" s="20">
        <v>0</v>
      </c>
      <c r="E1590" s="20">
        <v>0</v>
      </c>
      <c r="F1590" s="83">
        <f t="shared" si="52"/>
        <v>0</v>
      </c>
      <c r="G1590" s="119">
        <f t="shared" si="53"/>
        <v>0</v>
      </c>
    </row>
    <row r="1591" spans="1:7" ht="12.75" x14ac:dyDescent="0.15">
      <c r="A1591" s="118" t="s">
        <v>668</v>
      </c>
      <c r="B1591" s="20">
        <v>-265.45</v>
      </c>
      <c r="C1591" s="20">
        <v>0</v>
      </c>
      <c r="D1591" s="20">
        <v>0</v>
      </c>
      <c r="E1591" s="20">
        <v>0</v>
      </c>
      <c r="F1591" s="83">
        <f t="shared" si="52"/>
        <v>0</v>
      </c>
      <c r="G1591" s="119">
        <f t="shared" si="53"/>
        <v>0</v>
      </c>
    </row>
    <row r="1592" spans="1:7" ht="12.75" x14ac:dyDescent="0.15">
      <c r="A1592" s="114" t="s">
        <v>281</v>
      </c>
      <c r="B1592" s="17">
        <v>3292.75</v>
      </c>
      <c r="C1592" s="17">
        <v>11945</v>
      </c>
      <c r="D1592" s="17">
        <v>21833</v>
      </c>
      <c r="E1592" s="17">
        <v>2648.82</v>
      </c>
      <c r="F1592" s="85">
        <f t="shared" si="52"/>
        <v>80.444005770252829</v>
      </c>
      <c r="G1592" s="115">
        <f t="shared" si="53"/>
        <v>12.132185224201898</v>
      </c>
    </row>
    <row r="1593" spans="1:7" ht="12.75" x14ac:dyDescent="0.15">
      <c r="A1593" s="116" t="s">
        <v>661</v>
      </c>
      <c r="B1593" s="19">
        <v>3292.75</v>
      </c>
      <c r="C1593" s="19">
        <v>11945</v>
      </c>
      <c r="D1593" s="19">
        <v>9000</v>
      </c>
      <c r="E1593" s="19">
        <v>2648.82</v>
      </c>
      <c r="F1593" s="84">
        <f t="shared" si="52"/>
        <v>80.444005770252829</v>
      </c>
      <c r="G1593" s="117">
        <f t="shared" si="53"/>
        <v>29.431333333333338</v>
      </c>
    </row>
    <row r="1594" spans="1:7" ht="12.75" x14ac:dyDescent="0.15">
      <c r="A1594" s="116" t="s">
        <v>657</v>
      </c>
      <c r="B1594" s="19">
        <v>3292.75</v>
      </c>
      <c r="C1594" s="19">
        <v>11945</v>
      </c>
      <c r="D1594" s="19">
        <v>9000</v>
      </c>
      <c r="E1594" s="19">
        <v>2648.82</v>
      </c>
      <c r="F1594" s="84">
        <f t="shared" si="52"/>
        <v>80.444005770252829</v>
      </c>
      <c r="G1594" s="117">
        <f t="shared" si="53"/>
        <v>29.431333333333338</v>
      </c>
    </row>
    <row r="1595" spans="1:7" ht="12.75" x14ac:dyDescent="0.15">
      <c r="A1595" s="118" t="s">
        <v>655</v>
      </c>
      <c r="B1595" s="20">
        <v>1579.17</v>
      </c>
      <c r="C1595" s="20">
        <v>0</v>
      </c>
      <c r="D1595" s="20">
        <v>0</v>
      </c>
      <c r="E1595" s="20">
        <v>998.82</v>
      </c>
      <c r="F1595" s="83">
        <f t="shared" si="52"/>
        <v>63.249681794866916</v>
      </c>
      <c r="G1595" s="119">
        <f t="shared" si="53"/>
        <v>0</v>
      </c>
    </row>
    <row r="1596" spans="1:7" ht="12.75" x14ac:dyDescent="0.15">
      <c r="A1596" s="118" t="s">
        <v>649</v>
      </c>
      <c r="B1596" s="20">
        <v>1713.58</v>
      </c>
      <c r="C1596" s="20">
        <v>0</v>
      </c>
      <c r="D1596" s="20">
        <v>0</v>
      </c>
      <c r="E1596" s="20">
        <v>1650</v>
      </c>
      <c r="F1596" s="83">
        <f t="shared" si="52"/>
        <v>96.289639234818338</v>
      </c>
      <c r="G1596" s="119">
        <f t="shared" si="53"/>
        <v>0</v>
      </c>
    </row>
    <row r="1597" spans="1:7" ht="12.75" x14ac:dyDescent="0.15">
      <c r="A1597" s="116" t="s">
        <v>732</v>
      </c>
      <c r="B1597" s="19">
        <v>0</v>
      </c>
      <c r="C1597" s="19">
        <v>0</v>
      </c>
      <c r="D1597" s="19">
        <v>12833</v>
      </c>
      <c r="E1597" s="19">
        <v>0</v>
      </c>
      <c r="F1597" s="84">
        <f t="shared" si="52"/>
        <v>0</v>
      </c>
      <c r="G1597" s="117">
        <f t="shared" si="53"/>
        <v>0</v>
      </c>
    </row>
    <row r="1598" spans="1:7" ht="12.75" x14ac:dyDescent="0.15">
      <c r="A1598" s="116" t="s">
        <v>733</v>
      </c>
      <c r="B1598" s="19">
        <v>0</v>
      </c>
      <c r="C1598" s="19">
        <v>0</v>
      </c>
      <c r="D1598" s="19">
        <v>12833</v>
      </c>
      <c r="E1598" s="19">
        <v>0</v>
      </c>
      <c r="F1598" s="84">
        <f t="shared" si="52"/>
        <v>0</v>
      </c>
      <c r="G1598" s="117">
        <f t="shared" si="53"/>
        <v>0</v>
      </c>
    </row>
    <row r="1599" spans="1:7" ht="12.75" x14ac:dyDescent="0.15">
      <c r="A1599" s="122" t="s">
        <v>517</v>
      </c>
      <c r="B1599" s="16">
        <v>1643066.31</v>
      </c>
      <c r="C1599" s="16">
        <v>2066800</v>
      </c>
      <c r="D1599" s="16">
        <v>2143524</v>
      </c>
      <c r="E1599" s="16">
        <v>1891885.51</v>
      </c>
      <c r="F1599" s="86">
        <f t="shared" si="52"/>
        <v>115.1435884532256</v>
      </c>
      <c r="G1599" s="123">
        <f t="shared" si="53"/>
        <v>88.260523791662706</v>
      </c>
    </row>
    <row r="1600" spans="1:7" ht="12.75" x14ac:dyDescent="0.15">
      <c r="A1600" s="114" t="s">
        <v>44</v>
      </c>
      <c r="B1600" s="17">
        <v>204165.86</v>
      </c>
      <c r="C1600" s="17">
        <v>321700</v>
      </c>
      <c r="D1600" s="17">
        <v>266513</v>
      </c>
      <c r="E1600" s="17">
        <v>181847.82</v>
      </c>
      <c r="F1600" s="85">
        <f t="shared" si="52"/>
        <v>89.068671912140459</v>
      </c>
      <c r="G1600" s="115">
        <f t="shared" si="53"/>
        <v>68.232251334831702</v>
      </c>
    </row>
    <row r="1601" spans="1:7" ht="12.75" x14ac:dyDescent="0.15">
      <c r="A1601" s="116" t="s">
        <v>729</v>
      </c>
      <c r="B1601" s="19">
        <v>204165.86</v>
      </c>
      <c r="C1601" s="19">
        <v>321700</v>
      </c>
      <c r="D1601" s="19">
        <v>266513</v>
      </c>
      <c r="E1601" s="19">
        <v>181847.82</v>
      </c>
      <c r="F1601" s="84">
        <f t="shared" si="52"/>
        <v>89.068671912140459</v>
      </c>
      <c r="G1601" s="117">
        <f t="shared" si="53"/>
        <v>68.232251334831702</v>
      </c>
    </row>
    <row r="1602" spans="1:7" ht="12.75" x14ac:dyDescent="0.15">
      <c r="A1602" s="116" t="s">
        <v>674</v>
      </c>
      <c r="B1602" s="19">
        <v>204165.86</v>
      </c>
      <c r="C1602" s="19">
        <v>321700</v>
      </c>
      <c r="D1602" s="19">
        <v>266513</v>
      </c>
      <c r="E1602" s="19">
        <v>181847.82</v>
      </c>
      <c r="F1602" s="84">
        <f t="shared" si="52"/>
        <v>89.068671912140459</v>
      </c>
      <c r="G1602" s="117">
        <f t="shared" si="53"/>
        <v>68.232251334831702</v>
      </c>
    </row>
    <row r="1603" spans="1:7" ht="12.75" x14ac:dyDescent="0.15">
      <c r="A1603" s="118" t="s">
        <v>671</v>
      </c>
      <c r="B1603" s="20">
        <v>204165.86</v>
      </c>
      <c r="C1603" s="20">
        <v>0</v>
      </c>
      <c r="D1603" s="20">
        <v>0</v>
      </c>
      <c r="E1603" s="20">
        <v>181847.82</v>
      </c>
      <c r="F1603" s="83">
        <f t="shared" si="52"/>
        <v>89.068671912140459</v>
      </c>
      <c r="G1603" s="119">
        <f t="shared" si="53"/>
        <v>0</v>
      </c>
    </row>
    <row r="1604" spans="1:7" ht="12.75" x14ac:dyDescent="0.15">
      <c r="A1604" s="114" t="s">
        <v>257</v>
      </c>
      <c r="B1604" s="17">
        <v>52341.14</v>
      </c>
      <c r="C1604" s="17">
        <v>53000</v>
      </c>
      <c r="D1604" s="17">
        <v>98010</v>
      </c>
      <c r="E1604" s="17">
        <v>89063.19</v>
      </c>
      <c r="F1604" s="85">
        <f t="shared" si="52"/>
        <v>170.15905652800075</v>
      </c>
      <c r="G1604" s="115">
        <f t="shared" si="53"/>
        <v>90.871533516988066</v>
      </c>
    </row>
    <row r="1605" spans="1:7" ht="12.75" x14ac:dyDescent="0.15">
      <c r="A1605" s="116" t="s">
        <v>729</v>
      </c>
      <c r="B1605" s="19">
        <v>52341.14</v>
      </c>
      <c r="C1605" s="19">
        <v>53000</v>
      </c>
      <c r="D1605" s="19">
        <v>98010</v>
      </c>
      <c r="E1605" s="19">
        <v>89063.19</v>
      </c>
      <c r="F1605" s="84">
        <f t="shared" si="52"/>
        <v>170.15905652800075</v>
      </c>
      <c r="G1605" s="117">
        <f t="shared" si="53"/>
        <v>90.871533516988066</v>
      </c>
    </row>
    <row r="1606" spans="1:7" ht="12.75" x14ac:dyDescent="0.15">
      <c r="A1606" s="116" t="s">
        <v>714</v>
      </c>
      <c r="B1606" s="19">
        <v>15240.31</v>
      </c>
      <c r="C1606" s="19">
        <v>14990</v>
      </c>
      <c r="D1606" s="19">
        <v>60000</v>
      </c>
      <c r="E1606" s="19">
        <v>7592.25</v>
      </c>
      <c r="F1606" s="84">
        <f t="shared" si="52"/>
        <v>49.816900049933373</v>
      </c>
      <c r="G1606" s="117">
        <f t="shared" si="53"/>
        <v>12.65375</v>
      </c>
    </row>
    <row r="1607" spans="1:7" ht="12.75" x14ac:dyDescent="0.15">
      <c r="A1607" s="118" t="s">
        <v>706</v>
      </c>
      <c r="B1607" s="20">
        <v>15240.31</v>
      </c>
      <c r="C1607" s="20">
        <v>0</v>
      </c>
      <c r="D1607" s="20">
        <v>0</v>
      </c>
      <c r="E1607" s="20">
        <v>7592.25</v>
      </c>
      <c r="F1607" s="83">
        <f t="shared" si="52"/>
        <v>49.816900049933373</v>
      </c>
      <c r="G1607" s="119">
        <f t="shared" si="53"/>
        <v>0</v>
      </c>
    </row>
    <row r="1608" spans="1:7" ht="12.75" x14ac:dyDescent="0.15">
      <c r="A1608" s="116" t="s">
        <v>693</v>
      </c>
      <c r="B1608" s="19">
        <v>1.56</v>
      </c>
      <c r="C1608" s="19">
        <v>10</v>
      </c>
      <c r="D1608" s="19">
        <v>10</v>
      </c>
      <c r="E1608" s="19">
        <v>9.8000000000000007</v>
      </c>
      <c r="F1608" s="84">
        <f t="shared" si="52"/>
        <v>628.20512820512818</v>
      </c>
      <c r="G1608" s="117">
        <f t="shared" si="53"/>
        <v>98.000000000000014</v>
      </c>
    </row>
    <row r="1609" spans="1:7" ht="12.75" x14ac:dyDescent="0.15">
      <c r="A1609" s="118" t="s">
        <v>691</v>
      </c>
      <c r="B1609" s="20">
        <v>1.21</v>
      </c>
      <c r="C1609" s="20">
        <v>0</v>
      </c>
      <c r="D1609" s="20">
        <v>0</v>
      </c>
      <c r="E1609" s="20">
        <v>0</v>
      </c>
      <c r="F1609" s="83">
        <f t="shared" si="52"/>
        <v>0</v>
      </c>
      <c r="G1609" s="119">
        <f t="shared" si="53"/>
        <v>0</v>
      </c>
    </row>
    <row r="1610" spans="1:7" ht="12.75" x14ac:dyDescent="0.15">
      <c r="A1610" s="118" t="s">
        <v>690</v>
      </c>
      <c r="B1610" s="20">
        <v>0</v>
      </c>
      <c r="C1610" s="20">
        <v>0</v>
      </c>
      <c r="D1610" s="20">
        <v>0</v>
      </c>
      <c r="E1610" s="20">
        <v>9.67</v>
      </c>
      <c r="F1610" s="83">
        <f t="shared" si="52"/>
        <v>0</v>
      </c>
      <c r="G1610" s="119">
        <f t="shared" si="53"/>
        <v>0</v>
      </c>
    </row>
    <row r="1611" spans="1:7" ht="12.75" x14ac:dyDescent="0.15">
      <c r="A1611" s="118" t="s">
        <v>689</v>
      </c>
      <c r="B1611" s="20">
        <v>0.35</v>
      </c>
      <c r="C1611" s="20">
        <v>0</v>
      </c>
      <c r="D1611" s="20">
        <v>0</v>
      </c>
      <c r="E1611" s="20">
        <v>0.13</v>
      </c>
      <c r="F1611" s="83">
        <f t="shared" si="52"/>
        <v>37.142857142857146</v>
      </c>
      <c r="G1611" s="119">
        <f t="shared" si="53"/>
        <v>0</v>
      </c>
    </row>
    <row r="1612" spans="1:7" ht="12.75" x14ac:dyDescent="0.15">
      <c r="A1612" s="116" t="s">
        <v>681</v>
      </c>
      <c r="B1612" s="19">
        <v>36398.36</v>
      </c>
      <c r="C1612" s="19">
        <v>38000</v>
      </c>
      <c r="D1612" s="19">
        <v>38000</v>
      </c>
      <c r="E1612" s="19">
        <v>36040.42</v>
      </c>
      <c r="F1612" s="84">
        <f t="shared" si="52"/>
        <v>99.016604044797617</v>
      </c>
      <c r="G1612" s="117">
        <f t="shared" si="53"/>
        <v>94.843210526315787</v>
      </c>
    </row>
    <row r="1613" spans="1:7" ht="12.75" x14ac:dyDescent="0.15">
      <c r="A1613" s="118" t="s">
        <v>675</v>
      </c>
      <c r="B1613" s="20">
        <v>36398.36</v>
      </c>
      <c r="C1613" s="20">
        <v>0</v>
      </c>
      <c r="D1613" s="20">
        <v>0</v>
      </c>
      <c r="E1613" s="20">
        <v>36040.42</v>
      </c>
      <c r="F1613" s="83">
        <f t="shared" si="52"/>
        <v>99.016604044797617</v>
      </c>
      <c r="G1613" s="119">
        <f t="shared" si="53"/>
        <v>0</v>
      </c>
    </row>
    <row r="1614" spans="1:7" ht="12.75" x14ac:dyDescent="0.15">
      <c r="A1614" s="116" t="s">
        <v>667</v>
      </c>
      <c r="B1614" s="19">
        <v>0</v>
      </c>
      <c r="C1614" s="19">
        <v>0</v>
      </c>
      <c r="D1614" s="19">
        <v>0</v>
      </c>
      <c r="E1614" s="19">
        <v>45420.72</v>
      </c>
      <c r="F1614" s="84">
        <f t="shared" si="52"/>
        <v>0</v>
      </c>
      <c r="G1614" s="117">
        <f t="shared" si="53"/>
        <v>0</v>
      </c>
    </row>
    <row r="1615" spans="1:7" ht="12.75" x14ac:dyDescent="0.15">
      <c r="A1615" s="118" t="s">
        <v>665</v>
      </c>
      <c r="B1615" s="20">
        <v>0</v>
      </c>
      <c r="C1615" s="20">
        <v>0</v>
      </c>
      <c r="D1615" s="20">
        <v>0</v>
      </c>
      <c r="E1615" s="20">
        <v>45420.72</v>
      </c>
      <c r="F1615" s="83">
        <f t="shared" si="52"/>
        <v>0</v>
      </c>
      <c r="G1615" s="119">
        <f t="shared" si="53"/>
        <v>0</v>
      </c>
    </row>
    <row r="1616" spans="1:7" ht="12.75" x14ac:dyDescent="0.15">
      <c r="A1616" s="116" t="s">
        <v>664</v>
      </c>
      <c r="B1616" s="19">
        <v>700.91</v>
      </c>
      <c r="C1616" s="19">
        <v>0</v>
      </c>
      <c r="D1616" s="19">
        <v>0</v>
      </c>
      <c r="E1616" s="19">
        <v>0</v>
      </c>
      <c r="F1616" s="84">
        <f t="shared" si="52"/>
        <v>0</v>
      </c>
      <c r="G1616" s="117">
        <f t="shared" si="53"/>
        <v>0</v>
      </c>
    </row>
    <row r="1617" spans="1:7" ht="12.75" x14ac:dyDescent="0.15">
      <c r="A1617" s="118" t="s">
        <v>662</v>
      </c>
      <c r="B1617" s="20">
        <v>700.91</v>
      </c>
      <c r="C1617" s="20">
        <v>0</v>
      </c>
      <c r="D1617" s="20">
        <v>0</v>
      </c>
      <c r="E1617" s="20">
        <v>0</v>
      </c>
      <c r="F1617" s="83">
        <f t="shared" si="52"/>
        <v>0</v>
      </c>
      <c r="G1617" s="119">
        <f t="shared" si="53"/>
        <v>0</v>
      </c>
    </row>
    <row r="1618" spans="1:7" ht="12.75" x14ac:dyDescent="0.15">
      <c r="A1618" s="114" t="s">
        <v>370</v>
      </c>
      <c r="B1618" s="17">
        <v>1311324.54</v>
      </c>
      <c r="C1618" s="17">
        <v>1652500</v>
      </c>
      <c r="D1618" s="17">
        <v>1694546</v>
      </c>
      <c r="E1618" s="17">
        <v>1551982.98</v>
      </c>
      <c r="F1618" s="85">
        <f t="shared" si="52"/>
        <v>118.352317268462</v>
      </c>
      <c r="G1618" s="115">
        <f t="shared" si="53"/>
        <v>91.586948952698833</v>
      </c>
    </row>
    <row r="1619" spans="1:7" ht="12.75" x14ac:dyDescent="0.15">
      <c r="A1619" s="116" t="s">
        <v>729</v>
      </c>
      <c r="B1619" s="19">
        <v>1311324.54</v>
      </c>
      <c r="C1619" s="19">
        <v>1652500</v>
      </c>
      <c r="D1619" s="19">
        <v>1707545</v>
      </c>
      <c r="E1619" s="19">
        <v>1551982.98</v>
      </c>
      <c r="F1619" s="84">
        <f t="shared" si="52"/>
        <v>118.352317268462</v>
      </c>
      <c r="G1619" s="117">
        <f t="shared" si="53"/>
        <v>90.889726478657948</v>
      </c>
    </row>
    <row r="1620" spans="1:7" ht="12.75" x14ac:dyDescent="0.15">
      <c r="A1620" s="116" t="s">
        <v>667</v>
      </c>
      <c r="B1620" s="19">
        <v>1311324.54</v>
      </c>
      <c r="C1620" s="19">
        <v>1652500</v>
      </c>
      <c r="D1620" s="19">
        <v>1707545</v>
      </c>
      <c r="E1620" s="19">
        <v>1551982.98</v>
      </c>
      <c r="F1620" s="84">
        <f t="shared" si="52"/>
        <v>118.352317268462</v>
      </c>
      <c r="G1620" s="117">
        <f t="shared" si="53"/>
        <v>90.889726478657948</v>
      </c>
    </row>
    <row r="1621" spans="1:7" ht="12.75" x14ac:dyDescent="0.15">
      <c r="A1621" s="118" t="s">
        <v>665</v>
      </c>
      <c r="B1621" s="20">
        <v>1311324.54</v>
      </c>
      <c r="C1621" s="20">
        <v>0</v>
      </c>
      <c r="D1621" s="20">
        <v>0</v>
      </c>
      <c r="E1621" s="20">
        <v>1551982.98</v>
      </c>
      <c r="F1621" s="83">
        <f t="shared" si="52"/>
        <v>118.352317268462</v>
      </c>
      <c r="G1621" s="119">
        <f t="shared" si="53"/>
        <v>0</v>
      </c>
    </row>
    <row r="1622" spans="1:7" ht="12.75" x14ac:dyDescent="0.15">
      <c r="A1622" s="116" t="s">
        <v>732</v>
      </c>
      <c r="B1622" s="19">
        <v>0</v>
      </c>
      <c r="C1622" s="19">
        <v>0</v>
      </c>
      <c r="D1622" s="19">
        <v>-12999</v>
      </c>
      <c r="E1622" s="19">
        <v>0</v>
      </c>
      <c r="F1622" s="84">
        <f t="shared" ref="F1622:F1685" si="54">IFERROR(E1622/B1622*100,0)</f>
        <v>0</v>
      </c>
      <c r="G1622" s="117">
        <f t="shared" ref="G1622:G1685" si="55">IFERROR(E1622/D1622*100,0)</f>
        <v>0</v>
      </c>
    </row>
    <row r="1623" spans="1:7" ht="12.75" x14ac:dyDescent="0.15">
      <c r="A1623" s="116" t="s">
        <v>733</v>
      </c>
      <c r="B1623" s="19">
        <v>0</v>
      </c>
      <c r="C1623" s="19">
        <v>0</v>
      </c>
      <c r="D1623" s="19">
        <v>-12999</v>
      </c>
      <c r="E1623" s="19">
        <v>0</v>
      </c>
      <c r="F1623" s="84">
        <f t="shared" si="54"/>
        <v>0</v>
      </c>
      <c r="G1623" s="117">
        <f t="shared" si="55"/>
        <v>0</v>
      </c>
    </row>
    <row r="1624" spans="1:7" ht="12.75" x14ac:dyDescent="0.15">
      <c r="A1624" s="114" t="s">
        <v>263</v>
      </c>
      <c r="B1624" s="17">
        <v>7337.01</v>
      </c>
      <c r="C1624" s="17">
        <v>10100</v>
      </c>
      <c r="D1624" s="17">
        <v>10200</v>
      </c>
      <c r="E1624" s="17">
        <v>0</v>
      </c>
      <c r="F1624" s="85">
        <f t="shared" si="54"/>
        <v>0</v>
      </c>
      <c r="G1624" s="115">
        <f t="shared" si="55"/>
        <v>0</v>
      </c>
    </row>
    <row r="1625" spans="1:7" ht="12.75" x14ac:dyDescent="0.15">
      <c r="A1625" s="116" t="s">
        <v>729</v>
      </c>
      <c r="B1625" s="19">
        <v>7337.01</v>
      </c>
      <c r="C1625" s="19">
        <v>10100</v>
      </c>
      <c r="D1625" s="19">
        <v>10200</v>
      </c>
      <c r="E1625" s="19">
        <v>0</v>
      </c>
      <c r="F1625" s="84">
        <f t="shared" si="54"/>
        <v>0</v>
      </c>
      <c r="G1625" s="117">
        <f t="shared" si="55"/>
        <v>0</v>
      </c>
    </row>
    <row r="1626" spans="1:7" ht="12.75" x14ac:dyDescent="0.15">
      <c r="A1626" s="116" t="s">
        <v>714</v>
      </c>
      <c r="B1626" s="19">
        <v>7337.01</v>
      </c>
      <c r="C1626" s="19">
        <v>10100</v>
      </c>
      <c r="D1626" s="19">
        <v>10200</v>
      </c>
      <c r="E1626" s="19">
        <v>0</v>
      </c>
      <c r="F1626" s="84">
        <f t="shared" si="54"/>
        <v>0</v>
      </c>
      <c r="G1626" s="117">
        <f t="shared" si="55"/>
        <v>0</v>
      </c>
    </row>
    <row r="1627" spans="1:7" ht="12.75" x14ac:dyDescent="0.15">
      <c r="A1627" s="118" t="s">
        <v>706</v>
      </c>
      <c r="B1627" s="20">
        <v>7337.01</v>
      </c>
      <c r="C1627" s="20">
        <v>0</v>
      </c>
      <c r="D1627" s="20">
        <v>0</v>
      </c>
      <c r="E1627" s="20">
        <v>0</v>
      </c>
      <c r="F1627" s="83">
        <f t="shared" si="54"/>
        <v>0</v>
      </c>
      <c r="G1627" s="119">
        <f t="shared" si="55"/>
        <v>0</v>
      </c>
    </row>
    <row r="1628" spans="1:7" ht="12.75" x14ac:dyDescent="0.15">
      <c r="A1628" s="114" t="s">
        <v>128</v>
      </c>
      <c r="B1628" s="17">
        <v>17752.41</v>
      </c>
      <c r="C1628" s="17">
        <v>7600</v>
      </c>
      <c r="D1628" s="17">
        <v>21255</v>
      </c>
      <c r="E1628" s="17">
        <v>21139.98</v>
      </c>
      <c r="F1628" s="85">
        <f t="shared" si="54"/>
        <v>119.08231051445972</v>
      </c>
      <c r="G1628" s="115">
        <f t="shared" si="55"/>
        <v>99.458856739590686</v>
      </c>
    </row>
    <row r="1629" spans="1:7" ht="12.75" x14ac:dyDescent="0.15">
      <c r="A1629" s="116" t="s">
        <v>729</v>
      </c>
      <c r="B1629" s="19">
        <v>17752.41</v>
      </c>
      <c r="C1629" s="19">
        <v>7600</v>
      </c>
      <c r="D1629" s="19">
        <v>21255</v>
      </c>
      <c r="E1629" s="19">
        <v>21139.98</v>
      </c>
      <c r="F1629" s="84">
        <f t="shared" si="54"/>
        <v>119.08231051445972</v>
      </c>
      <c r="G1629" s="117">
        <f t="shared" si="55"/>
        <v>99.458856739590686</v>
      </c>
    </row>
    <row r="1630" spans="1:7" ht="12.75" x14ac:dyDescent="0.15">
      <c r="A1630" s="116" t="s">
        <v>714</v>
      </c>
      <c r="B1630" s="19">
        <v>17752.41</v>
      </c>
      <c r="C1630" s="19">
        <v>7600</v>
      </c>
      <c r="D1630" s="19">
        <v>21255</v>
      </c>
      <c r="E1630" s="19">
        <v>21139.98</v>
      </c>
      <c r="F1630" s="84">
        <f t="shared" si="54"/>
        <v>119.08231051445972</v>
      </c>
      <c r="G1630" s="117">
        <f t="shared" si="55"/>
        <v>99.458856739590686</v>
      </c>
    </row>
    <row r="1631" spans="1:7" ht="12.75" x14ac:dyDescent="0.15">
      <c r="A1631" s="118" t="s">
        <v>701</v>
      </c>
      <c r="B1631" s="20">
        <v>13004.55</v>
      </c>
      <c r="C1631" s="20">
        <v>0</v>
      </c>
      <c r="D1631" s="20">
        <v>0</v>
      </c>
      <c r="E1631" s="20">
        <v>11185.77</v>
      </c>
      <c r="F1631" s="83">
        <f t="shared" si="54"/>
        <v>86.014279617518497</v>
      </c>
      <c r="G1631" s="119">
        <f t="shared" si="55"/>
        <v>0</v>
      </c>
    </row>
    <row r="1632" spans="1:7" ht="12.75" x14ac:dyDescent="0.15">
      <c r="A1632" s="118" t="s">
        <v>700</v>
      </c>
      <c r="B1632" s="20">
        <v>4747.8599999999997</v>
      </c>
      <c r="C1632" s="20">
        <v>0</v>
      </c>
      <c r="D1632" s="20">
        <v>0</v>
      </c>
      <c r="E1632" s="20">
        <v>9954.2099999999991</v>
      </c>
      <c r="F1632" s="83">
        <f t="shared" si="54"/>
        <v>209.65677168240003</v>
      </c>
      <c r="G1632" s="119">
        <f t="shared" si="55"/>
        <v>0</v>
      </c>
    </row>
    <row r="1633" spans="1:7" ht="12.75" x14ac:dyDescent="0.15">
      <c r="A1633" s="114" t="s">
        <v>212</v>
      </c>
      <c r="B1633" s="17">
        <v>48220.959999999999</v>
      </c>
      <c r="C1633" s="17">
        <v>21900</v>
      </c>
      <c r="D1633" s="17">
        <v>52000</v>
      </c>
      <c r="E1633" s="17">
        <v>46899.56</v>
      </c>
      <c r="F1633" s="85">
        <f t="shared" si="54"/>
        <v>97.259697857529176</v>
      </c>
      <c r="G1633" s="115">
        <f t="shared" si="55"/>
        <v>90.191461538461539</v>
      </c>
    </row>
    <row r="1634" spans="1:7" ht="12.75" x14ac:dyDescent="0.15">
      <c r="A1634" s="116" t="s">
        <v>729</v>
      </c>
      <c r="B1634" s="19">
        <v>48220.959999999999</v>
      </c>
      <c r="C1634" s="19">
        <v>21900</v>
      </c>
      <c r="D1634" s="19">
        <v>52000</v>
      </c>
      <c r="E1634" s="19">
        <v>46899.56</v>
      </c>
      <c r="F1634" s="84">
        <f t="shared" si="54"/>
        <v>97.259697857529176</v>
      </c>
      <c r="G1634" s="117">
        <f t="shared" si="55"/>
        <v>90.191461538461539</v>
      </c>
    </row>
    <row r="1635" spans="1:7" ht="12.75" x14ac:dyDescent="0.15">
      <c r="A1635" s="116" t="s">
        <v>714</v>
      </c>
      <c r="B1635" s="19">
        <v>48220.959999999999</v>
      </c>
      <c r="C1635" s="19">
        <v>21900</v>
      </c>
      <c r="D1635" s="19">
        <v>52000</v>
      </c>
      <c r="E1635" s="19">
        <v>46899.56</v>
      </c>
      <c r="F1635" s="84">
        <f t="shared" si="54"/>
        <v>97.259697857529176</v>
      </c>
      <c r="G1635" s="117">
        <f t="shared" si="55"/>
        <v>90.191461538461539</v>
      </c>
    </row>
    <row r="1636" spans="1:7" ht="12.75" x14ac:dyDescent="0.15">
      <c r="A1636" s="118" t="s">
        <v>698</v>
      </c>
      <c r="B1636" s="20">
        <v>48220.959999999999</v>
      </c>
      <c r="C1636" s="20">
        <v>0</v>
      </c>
      <c r="D1636" s="20">
        <v>0</v>
      </c>
      <c r="E1636" s="20">
        <v>46899.56</v>
      </c>
      <c r="F1636" s="83">
        <f t="shared" si="54"/>
        <v>97.259697857529176</v>
      </c>
      <c r="G1636" s="119">
        <f t="shared" si="55"/>
        <v>0</v>
      </c>
    </row>
    <row r="1637" spans="1:7" ht="12.75" x14ac:dyDescent="0.15">
      <c r="A1637" s="114" t="s">
        <v>127</v>
      </c>
      <c r="B1637" s="17">
        <v>1924.39</v>
      </c>
      <c r="C1637" s="17">
        <v>0</v>
      </c>
      <c r="D1637" s="17">
        <v>1000</v>
      </c>
      <c r="E1637" s="17">
        <v>951.98</v>
      </c>
      <c r="F1637" s="85">
        <f t="shared" si="54"/>
        <v>49.469182442228444</v>
      </c>
      <c r="G1637" s="115">
        <f t="shared" si="55"/>
        <v>95.198000000000008</v>
      </c>
    </row>
    <row r="1638" spans="1:7" ht="12.75" x14ac:dyDescent="0.15">
      <c r="A1638" s="116" t="s">
        <v>729</v>
      </c>
      <c r="B1638" s="19">
        <v>1924.39</v>
      </c>
      <c r="C1638" s="19">
        <v>0</v>
      </c>
      <c r="D1638" s="19">
        <v>1000</v>
      </c>
      <c r="E1638" s="19">
        <v>951.98</v>
      </c>
      <c r="F1638" s="84">
        <f t="shared" si="54"/>
        <v>49.469182442228444</v>
      </c>
      <c r="G1638" s="117">
        <f t="shared" si="55"/>
        <v>95.198000000000008</v>
      </c>
    </row>
    <row r="1639" spans="1:7" ht="12.75" x14ac:dyDescent="0.15">
      <c r="A1639" s="116" t="s">
        <v>674</v>
      </c>
      <c r="B1639" s="19">
        <v>1924.39</v>
      </c>
      <c r="C1639" s="19">
        <v>0</v>
      </c>
      <c r="D1639" s="19">
        <v>1000</v>
      </c>
      <c r="E1639" s="19">
        <v>951.98</v>
      </c>
      <c r="F1639" s="84">
        <f t="shared" si="54"/>
        <v>49.469182442228444</v>
      </c>
      <c r="G1639" s="117">
        <f t="shared" si="55"/>
        <v>95.198000000000008</v>
      </c>
    </row>
    <row r="1640" spans="1:7" ht="12.75" x14ac:dyDescent="0.15">
      <c r="A1640" s="118" t="s">
        <v>669</v>
      </c>
      <c r="B1640" s="20">
        <v>260.25</v>
      </c>
      <c r="C1640" s="20">
        <v>0</v>
      </c>
      <c r="D1640" s="20">
        <v>0</v>
      </c>
      <c r="E1640" s="20">
        <v>951.98</v>
      </c>
      <c r="F1640" s="83">
        <f t="shared" si="54"/>
        <v>365.79442843419787</v>
      </c>
      <c r="G1640" s="119">
        <f t="shared" si="55"/>
        <v>0</v>
      </c>
    </row>
    <row r="1641" spans="1:7" ht="12.75" x14ac:dyDescent="0.15">
      <c r="A1641" s="118" t="s">
        <v>668</v>
      </c>
      <c r="B1641" s="20">
        <v>1664.14</v>
      </c>
      <c r="C1641" s="20">
        <v>0</v>
      </c>
      <c r="D1641" s="20">
        <v>0</v>
      </c>
      <c r="E1641" s="20">
        <v>0</v>
      </c>
      <c r="F1641" s="83">
        <f t="shared" si="54"/>
        <v>0</v>
      </c>
      <c r="G1641" s="119">
        <f t="shared" si="55"/>
        <v>0</v>
      </c>
    </row>
    <row r="1642" spans="1:7" ht="12.75" x14ac:dyDescent="0.15">
      <c r="A1642" s="122" t="s">
        <v>518</v>
      </c>
      <c r="B1642" s="16">
        <v>1076112.67</v>
      </c>
      <c r="C1642" s="16">
        <v>1502200</v>
      </c>
      <c r="D1642" s="16">
        <v>1598500</v>
      </c>
      <c r="E1642" s="16">
        <v>1332584.72</v>
      </c>
      <c r="F1642" s="86">
        <f t="shared" si="54"/>
        <v>123.8331967599638</v>
      </c>
      <c r="G1642" s="123">
        <f t="shared" si="55"/>
        <v>83.364699405692832</v>
      </c>
    </row>
    <row r="1643" spans="1:7" ht="12.75" x14ac:dyDescent="0.15">
      <c r="A1643" s="114" t="s">
        <v>44</v>
      </c>
      <c r="B1643" s="17">
        <v>64510.98</v>
      </c>
      <c r="C1643" s="17">
        <v>81000</v>
      </c>
      <c r="D1643" s="17">
        <v>71000</v>
      </c>
      <c r="E1643" s="17">
        <v>56386.33</v>
      </c>
      <c r="F1643" s="85">
        <f t="shared" si="54"/>
        <v>87.405787355888876</v>
      </c>
      <c r="G1643" s="115">
        <f t="shared" si="55"/>
        <v>79.4173661971831</v>
      </c>
    </row>
    <row r="1644" spans="1:7" ht="12.75" x14ac:dyDescent="0.15">
      <c r="A1644" s="116" t="s">
        <v>729</v>
      </c>
      <c r="B1644" s="19">
        <v>64510.98</v>
      </c>
      <c r="C1644" s="19">
        <v>81000</v>
      </c>
      <c r="D1644" s="19">
        <v>71000</v>
      </c>
      <c r="E1644" s="19">
        <v>56386.33</v>
      </c>
      <c r="F1644" s="84">
        <f t="shared" si="54"/>
        <v>87.405787355888876</v>
      </c>
      <c r="G1644" s="117">
        <f t="shared" si="55"/>
        <v>79.4173661971831</v>
      </c>
    </row>
    <row r="1645" spans="1:7" ht="12.75" x14ac:dyDescent="0.15">
      <c r="A1645" s="116" t="s">
        <v>674</v>
      </c>
      <c r="B1645" s="19">
        <v>64510.98</v>
      </c>
      <c r="C1645" s="19">
        <v>81000</v>
      </c>
      <c r="D1645" s="19">
        <v>71000</v>
      </c>
      <c r="E1645" s="19">
        <v>56386.33</v>
      </c>
      <c r="F1645" s="84">
        <f t="shared" si="54"/>
        <v>87.405787355888876</v>
      </c>
      <c r="G1645" s="117">
        <f t="shared" si="55"/>
        <v>79.4173661971831</v>
      </c>
    </row>
    <row r="1646" spans="1:7" ht="12.75" x14ac:dyDescent="0.15">
      <c r="A1646" s="118" t="s">
        <v>671</v>
      </c>
      <c r="B1646" s="20">
        <v>64510.98</v>
      </c>
      <c r="C1646" s="20">
        <v>0</v>
      </c>
      <c r="D1646" s="20">
        <v>0</v>
      </c>
      <c r="E1646" s="20">
        <v>56386.33</v>
      </c>
      <c r="F1646" s="83">
        <f t="shared" si="54"/>
        <v>87.405787355888876</v>
      </c>
      <c r="G1646" s="119">
        <f t="shared" si="55"/>
        <v>0</v>
      </c>
    </row>
    <row r="1647" spans="1:7" ht="12.75" x14ac:dyDescent="0.15">
      <c r="A1647" s="114" t="s">
        <v>257</v>
      </c>
      <c r="B1647" s="17">
        <v>53400.93</v>
      </c>
      <c r="C1647" s="17">
        <v>63000</v>
      </c>
      <c r="D1647" s="17">
        <v>126000</v>
      </c>
      <c r="E1647" s="17">
        <v>68659.820000000007</v>
      </c>
      <c r="F1647" s="85">
        <f t="shared" si="54"/>
        <v>128.57420273392245</v>
      </c>
      <c r="G1647" s="115">
        <f t="shared" si="55"/>
        <v>54.491920634920646</v>
      </c>
    </row>
    <row r="1648" spans="1:7" ht="12.75" x14ac:dyDescent="0.15">
      <c r="A1648" s="116" t="s">
        <v>729</v>
      </c>
      <c r="B1648" s="19">
        <v>53400.93</v>
      </c>
      <c r="C1648" s="19">
        <v>63000</v>
      </c>
      <c r="D1648" s="19">
        <v>126000</v>
      </c>
      <c r="E1648" s="19">
        <v>68659.820000000007</v>
      </c>
      <c r="F1648" s="84">
        <f t="shared" si="54"/>
        <v>128.57420273392245</v>
      </c>
      <c r="G1648" s="117">
        <f t="shared" si="55"/>
        <v>54.491920634920646</v>
      </c>
    </row>
    <row r="1649" spans="1:7" ht="12.75" x14ac:dyDescent="0.15">
      <c r="A1649" s="116" t="s">
        <v>714</v>
      </c>
      <c r="B1649" s="19">
        <v>11374.64</v>
      </c>
      <c r="C1649" s="19">
        <v>10000</v>
      </c>
      <c r="D1649" s="19">
        <v>42000</v>
      </c>
      <c r="E1649" s="19">
        <v>6387.84</v>
      </c>
      <c r="F1649" s="84">
        <f t="shared" si="54"/>
        <v>56.158612492351409</v>
      </c>
      <c r="G1649" s="117">
        <f t="shared" si="55"/>
        <v>15.209142857142858</v>
      </c>
    </row>
    <row r="1650" spans="1:7" ht="12.75" x14ac:dyDescent="0.15">
      <c r="A1650" s="118" t="s">
        <v>706</v>
      </c>
      <c r="B1650" s="20">
        <v>11374.64</v>
      </c>
      <c r="C1650" s="20">
        <v>0</v>
      </c>
      <c r="D1650" s="20">
        <v>0</v>
      </c>
      <c r="E1650" s="20">
        <v>6387.84</v>
      </c>
      <c r="F1650" s="83">
        <f t="shared" si="54"/>
        <v>56.158612492351409</v>
      </c>
      <c r="G1650" s="119">
        <f t="shared" si="55"/>
        <v>0</v>
      </c>
    </row>
    <row r="1651" spans="1:7" ht="12.75" x14ac:dyDescent="0.15">
      <c r="A1651" s="116" t="s">
        <v>681</v>
      </c>
      <c r="B1651" s="19">
        <v>42026.29</v>
      </c>
      <c r="C1651" s="19">
        <v>53000</v>
      </c>
      <c r="D1651" s="19">
        <v>84000</v>
      </c>
      <c r="E1651" s="19">
        <v>62271.98</v>
      </c>
      <c r="F1651" s="84">
        <f t="shared" si="54"/>
        <v>148.17386926135998</v>
      </c>
      <c r="G1651" s="117">
        <f t="shared" si="55"/>
        <v>74.13330952380953</v>
      </c>
    </row>
    <row r="1652" spans="1:7" ht="12.75" x14ac:dyDescent="0.15">
      <c r="A1652" s="118" t="s">
        <v>675</v>
      </c>
      <c r="B1652" s="20">
        <v>42026.29</v>
      </c>
      <c r="C1652" s="20">
        <v>0</v>
      </c>
      <c r="D1652" s="20">
        <v>0</v>
      </c>
      <c r="E1652" s="20">
        <v>62271.98</v>
      </c>
      <c r="F1652" s="83">
        <f t="shared" si="54"/>
        <v>148.17386926135998</v>
      </c>
      <c r="G1652" s="119">
        <f t="shared" si="55"/>
        <v>0</v>
      </c>
    </row>
    <row r="1653" spans="1:7" ht="12.75" x14ac:dyDescent="0.15">
      <c r="A1653" s="114" t="s">
        <v>370</v>
      </c>
      <c r="B1653" s="17">
        <v>949350.2</v>
      </c>
      <c r="C1653" s="17">
        <v>1356700</v>
      </c>
      <c r="D1653" s="17">
        <v>1369500</v>
      </c>
      <c r="E1653" s="17">
        <v>1177537.57</v>
      </c>
      <c r="F1653" s="85">
        <f t="shared" si="54"/>
        <v>124.03616389399825</v>
      </c>
      <c r="G1653" s="115">
        <f t="shared" si="55"/>
        <v>85.983028112449801</v>
      </c>
    </row>
    <row r="1654" spans="1:7" ht="12.75" x14ac:dyDescent="0.15">
      <c r="A1654" s="116" t="s">
        <v>729</v>
      </c>
      <c r="B1654" s="19">
        <v>949350.2</v>
      </c>
      <c r="C1654" s="19">
        <v>1356700</v>
      </c>
      <c r="D1654" s="19">
        <v>1369500</v>
      </c>
      <c r="E1654" s="19">
        <v>1177537.57</v>
      </c>
      <c r="F1654" s="84">
        <f t="shared" si="54"/>
        <v>124.03616389399825</v>
      </c>
      <c r="G1654" s="117">
        <f t="shared" si="55"/>
        <v>85.983028112449801</v>
      </c>
    </row>
    <row r="1655" spans="1:7" ht="12.75" x14ac:dyDescent="0.15">
      <c r="A1655" s="116" t="s">
        <v>667</v>
      </c>
      <c r="B1655" s="19">
        <v>949350.2</v>
      </c>
      <c r="C1655" s="19">
        <v>1356700</v>
      </c>
      <c r="D1655" s="19">
        <v>1369500</v>
      </c>
      <c r="E1655" s="19">
        <v>1177537.57</v>
      </c>
      <c r="F1655" s="84">
        <f t="shared" si="54"/>
        <v>124.03616389399825</v>
      </c>
      <c r="G1655" s="117">
        <f t="shared" si="55"/>
        <v>85.983028112449801</v>
      </c>
    </row>
    <row r="1656" spans="1:7" ht="12.75" x14ac:dyDescent="0.15">
      <c r="A1656" s="118" t="s">
        <v>665</v>
      </c>
      <c r="B1656" s="20">
        <v>949350.2</v>
      </c>
      <c r="C1656" s="20">
        <v>0</v>
      </c>
      <c r="D1656" s="20">
        <v>0</v>
      </c>
      <c r="E1656" s="20">
        <v>1177537.57</v>
      </c>
      <c r="F1656" s="83">
        <f t="shared" si="54"/>
        <v>124.03616389399825</v>
      </c>
      <c r="G1656" s="119">
        <f t="shared" si="55"/>
        <v>0</v>
      </c>
    </row>
    <row r="1657" spans="1:7" ht="12.75" x14ac:dyDescent="0.15">
      <c r="A1657" s="114" t="s">
        <v>128</v>
      </c>
      <c r="B1657" s="17">
        <v>4467.42</v>
      </c>
      <c r="C1657" s="17">
        <v>0</v>
      </c>
      <c r="D1657" s="17">
        <v>0</v>
      </c>
      <c r="E1657" s="17">
        <v>0</v>
      </c>
      <c r="F1657" s="85">
        <f t="shared" si="54"/>
        <v>0</v>
      </c>
      <c r="G1657" s="115">
        <f t="shared" si="55"/>
        <v>0</v>
      </c>
    </row>
    <row r="1658" spans="1:7" ht="12.75" x14ac:dyDescent="0.15">
      <c r="A1658" s="116" t="s">
        <v>729</v>
      </c>
      <c r="B1658" s="19">
        <v>4467.42</v>
      </c>
      <c r="C1658" s="19">
        <v>0</v>
      </c>
      <c r="D1658" s="19">
        <v>0</v>
      </c>
      <c r="E1658" s="19">
        <v>0</v>
      </c>
      <c r="F1658" s="84">
        <f t="shared" si="54"/>
        <v>0</v>
      </c>
      <c r="G1658" s="117">
        <f t="shared" si="55"/>
        <v>0</v>
      </c>
    </row>
    <row r="1659" spans="1:7" ht="12.75" x14ac:dyDescent="0.15">
      <c r="A1659" s="116" t="s">
        <v>714</v>
      </c>
      <c r="B1659" s="19">
        <v>4467.42</v>
      </c>
      <c r="C1659" s="19">
        <v>0</v>
      </c>
      <c r="D1659" s="19">
        <v>0</v>
      </c>
      <c r="E1659" s="19">
        <v>0</v>
      </c>
      <c r="F1659" s="84">
        <f t="shared" si="54"/>
        <v>0</v>
      </c>
      <c r="G1659" s="117">
        <f t="shared" si="55"/>
        <v>0</v>
      </c>
    </row>
    <row r="1660" spans="1:7" ht="12.75" x14ac:dyDescent="0.15">
      <c r="A1660" s="118" t="s">
        <v>701</v>
      </c>
      <c r="B1660" s="20">
        <v>4467.42</v>
      </c>
      <c r="C1660" s="20">
        <v>0</v>
      </c>
      <c r="D1660" s="20">
        <v>0</v>
      </c>
      <c r="E1660" s="20">
        <v>0</v>
      </c>
      <c r="F1660" s="83">
        <f t="shared" si="54"/>
        <v>0</v>
      </c>
      <c r="G1660" s="119">
        <f t="shared" si="55"/>
        <v>0</v>
      </c>
    </row>
    <row r="1661" spans="1:7" ht="12.75" x14ac:dyDescent="0.15">
      <c r="A1661" s="114" t="s">
        <v>281</v>
      </c>
      <c r="B1661" s="17">
        <v>4383.1400000000003</v>
      </c>
      <c r="C1661" s="17">
        <v>1500</v>
      </c>
      <c r="D1661" s="17">
        <v>32000</v>
      </c>
      <c r="E1661" s="17">
        <v>30001</v>
      </c>
      <c r="F1661" s="85">
        <f t="shared" si="54"/>
        <v>684.4636493472716</v>
      </c>
      <c r="G1661" s="115">
        <f t="shared" si="55"/>
        <v>93.753124999999997</v>
      </c>
    </row>
    <row r="1662" spans="1:7" ht="12.75" x14ac:dyDescent="0.15">
      <c r="A1662" s="116" t="s">
        <v>729</v>
      </c>
      <c r="B1662" s="19">
        <v>1566.76</v>
      </c>
      <c r="C1662" s="19">
        <v>1500</v>
      </c>
      <c r="D1662" s="19">
        <v>1995</v>
      </c>
      <c r="E1662" s="19">
        <v>0</v>
      </c>
      <c r="F1662" s="84">
        <f t="shared" si="54"/>
        <v>0</v>
      </c>
      <c r="G1662" s="117">
        <f t="shared" si="55"/>
        <v>0</v>
      </c>
    </row>
    <row r="1663" spans="1:7" ht="12.75" x14ac:dyDescent="0.15">
      <c r="A1663" s="116" t="s">
        <v>681</v>
      </c>
      <c r="B1663" s="19">
        <v>1566.76</v>
      </c>
      <c r="C1663" s="19">
        <v>1500</v>
      </c>
      <c r="D1663" s="19">
        <v>1995</v>
      </c>
      <c r="E1663" s="19">
        <v>0</v>
      </c>
      <c r="F1663" s="84">
        <f t="shared" si="54"/>
        <v>0</v>
      </c>
      <c r="G1663" s="117">
        <f t="shared" si="55"/>
        <v>0</v>
      </c>
    </row>
    <row r="1664" spans="1:7" ht="12.75" x14ac:dyDescent="0.15">
      <c r="A1664" s="118" t="s">
        <v>675</v>
      </c>
      <c r="B1664" s="20">
        <v>1566.76</v>
      </c>
      <c r="C1664" s="20">
        <v>0</v>
      </c>
      <c r="D1664" s="20">
        <v>0</v>
      </c>
      <c r="E1664" s="20">
        <v>0</v>
      </c>
      <c r="F1664" s="83">
        <f t="shared" si="54"/>
        <v>0</v>
      </c>
      <c r="G1664" s="119">
        <f t="shared" si="55"/>
        <v>0</v>
      </c>
    </row>
    <row r="1665" spans="1:7" ht="12.75" x14ac:dyDescent="0.15">
      <c r="A1665" s="116" t="s">
        <v>661</v>
      </c>
      <c r="B1665" s="19">
        <v>2816.38</v>
      </c>
      <c r="C1665" s="19">
        <v>0</v>
      </c>
      <c r="D1665" s="19">
        <v>30005</v>
      </c>
      <c r="E1665" s="19">
        <v>30001</v>
      </c>
      <c r="F1665" s="84">
        <f t="shared" si="54"/>
        <v>1065.2326745680625</v>
      </c>
      <c r="G1665" s="117">
        <f t="shared" si="55"/>
        <v>99.986668888518579</v>
      </c>
    </row>
    <row r="1666" spans="1:7" ht="12.75" x14ac:dyDescent="0.15">
      <c r="A1666" s="116" t="s">
        <v>657</v>
      </c>
      <c r="B1666" s="19">
        <v>2816.38</v>
      </c>
      <c r="C1666" s="19">
        <v>0</v>
      </c>
      <c r="D1666" s="19">
        <v>30005</v>
      </c>
      <c r="E1666" s="19">
        <v>30001</v>
      </c>
      <c r="F1666" s="84">
        <f t="shared" si="54"/>
        <v>1065.2326745680625</v>
      </c>
      <c r="G1666" s="117">
        <f t="shared" si="55"/>
        <v>99.986668888518579</v>
      </c>
    </row>
    <row r="1667" spans="1:7" ht="12.75" x14ac:dyDescent="0.15">
      <c r="A1667" s="118" t="s">
        <v>655</v>
      </c>
      <c r="B1667" s="20">
        <v>0</v>
      </c>
      <c r="C1667" s="20">
        <v>0</v>
      </c>
      <c r="D1667" s="20">
        <v>0</v>
      </c>
      <c r="E1667" s="20">
        <v>0</v>
      </c>
      <c r="F1667" s="83">
        <f t="shared" si="54"/>
        <v>0</v>
      </c>
      <c r="G1667" s="119">
        <f t="shared" si="55"/>
        <v>0</v>
      </c>
    </row>
    <row r="1668" spans="1:7" ht="12.75" x14ac:dyDescent="0.15">
      <c r="A1668" s="118" t="s">
        <v>654</v>
      </c>
      <c r="B1668" s="20">
        <v>0</v>
      </c>
      <c r="C1668" s="20">
        <v>0</v>
      </c>
      <c r="D1668" s="20">
        <v>0</v>
      </c>
      <c r="E1668" s="20">
        <v>30001</v>
      </c>
      <c r="F1668" s="83">
        <f t="shared" si="54"/>
        <v>0</v>
      </c>
      <c r="G1668" s="119">
        <f t="shared" si="55"/>
        <v>0</v>
      </c>
    </row>
    <row r="1669" spans="1:7" ht="12.75" x14ac:dyDescent="0.15">
      <c r="A1669" s="118" t="s">
        <v>649</v>
      </c>
      <c r="B1669" s="20">
        <v>2816.38</v>
      </c>
      <c r="C1669" s="20">
        <v>0</v>
      </c>
      <c r="D1669" s="20">
        <v>0</v>
      </c>
      <c r="E1669" s="20">
        <v>0</v>
      </c>
      <c r="F1669" s="83">
        <f t="shared" si="54"/>
        <v>0</v>
      </c>
      <c r="G1669" s="119">
        <f t="shared" si="55"/>
        <v>0</v>
      </c>
    </row>
    <row r="1670" spans="1:7" ht="12.75" x14ac:dyDescent="0.15">
      <c r="A1670" s="122" t="s">
        <v>519</v>
      </c>
      <c r="B1670" s="16">
        <v>1183910.1499999999</v>
      </c>
      <c r="C1670" s="16">
        <v>1493522</v>
      </c>
      <c r="D1670" s="16">
        <v>1582782</v>
      </c>
      <c r="E1670" s="16">
        <v>1348462.46</v>
      </c>
      <c r="F1670" s="86">
        <f t="shared" si="54"/>
        <v>113.8990539104678</v>
      </c>
      <c r="G1670" s="123">
        <f t="shared" si="55"/>
        <v>85.195716150423749</v>
      </c>
    </row>
    <row r="1671" spans="1:7" ht="12.75" x14ac:dyDescent="0.15">
      <c r="A1671" s="114" t="s">
        <v>44</v>
      </c>
      <c r="B1671" s="17">
        <v>117732.57</v>
      </c>
      <c r="C1671" s="17">
        <v>132723</v>
      </c>
      <c r="D1671" s="17">
        <v>120000</v>
      </c>
      <c r="E1671" s="17">
        <v>112721.47</v>
      </c>
      <c r="F1671" s="85">
        <f t="shared" si="54"/>
        <v>95.743658700391904</v>
      </c>
      <c r="G1671" s="115">
        <f t="shared" si="55"/>
        <v>93.934558333333328</v>
      </c>
    </row>
    <row r="1672" spans="1:7" ht="12.75" x14ac:dyDescent="0.15">
      <c r="A1672" s="116" t="s">
        <v>729</v>
      </c>
      <c r="B1672" s="19">
        <v>117732.57</v>
      </c>
      <c r="C1672" s="19">
        <v>132723</v>
      </c>
      <c r="D1672" s="19">
        <v>117974.77</v>
      </c>
      <c r="E1672" s="19">
        <v>112721.47</v>
      </c>
      <c r="F1672" s="84">
        <f t="shared" si="54"/>
        <v>95.743658700391904</v>
      </c>
      <c r="G1672" s="117">
        <f t="shared" si="55"/>
        <v>95.547098756793503</v>
      </c>
    </row>
    <row r="1673" spans="1:7" ht="12.75" x14ac:dyDescent="0.15">
      <c r="A1673" s="116" t="s">
        <v>674</v>
      </c>
      <c r="B1673" s="19">
        <v>117732.57</v>
      </c>
      <c r="C1673" s="19">
        <v>132723</v>
      </c>
      <c r="D1673" s="19">
        <v>117974.77</v>
      </c>
      <c r="E1673" s="19">
        <v>112721.47</v>
      </c>
      <c r="F1673" s="84">
        <f t="shared" si="54"/>
        <v>95.743658700391904</v>
      </c>
      <c r="G1673" s="117">
        <f t="shared" si="55"/>
        <v>95.547098756793503</v>
      </c>
    </row>
    <row r="1674" spans="1:7" ht="12.75" x14ac:dyDescent="0.15">
      <c r="A1674" s="118" t="s">
        <v>671</v>
      </c>
      <c r="B1674" s="20">
        <v>117732.57</v>
      </c>
      <c r="C1674" s="20">
        <v>0</v>
      </c>
      <c r="D1674" s="20">
        <v>0</v>
      </c>
      <c r="E1674" s="20">
        <v>112721.47</v>
      </c>
      <c r="F1674" s="83">
        <f t="shared" si="54"/>
        <v>95.743658700391904</v>
      </c>
      <c r="G1674" s="119">
        <f t="shared" si="55"/>
        <v>0</v>
      </c>
    </row>
    <row r="1675" spans="1:7" ht="12.75" x14ac:dyDescent="0.15">
      <c r="A1675" s="116" t="s">
        <v>732</v>
      </c>
      <c r="B1675" s="19">
        <v>0</v>
      </c>
      <c r="C1675" s="19">
        <v>0</v>
      </c>
      <c r="D1675" s="19">
        <v>2025.23</v>
      </c>
      <c r="E1675" s="19">
        <v>0</v>
      </c>
      <c r="F1675" s="84">
        <f t="shared" si="54"/>
        <v>0</v>
      </c>
      <c r="G1675" s="117">
        <f t="shared" si="55"/>
        <v>0</v>
      </c>
    </row>
    <row r="1676" spans="1:7" ht="12.75" x14ac:dyDescent="0.15">
      <c r="A1676" s="116" t="s">
        <v>733</v>
      </c>
      <c r="B1676" s="19">
        <v>0</v>
      </c>
      <c r="C1676" s="19">
        <v>0</v>
      </c>
      <c r="D1676" s="19">
        <v>2025.23</v>
      </c>
      <c r="E1676" s="19">
        <v>0</v>
      </c>
      <c r="F1676" s="84">
        <f t="shared" si="54"/>
        <v>0</v>
      </c>
      <c r="G1676" s="117">
        <f t="shared" si="55"/>
        <v>0</v>
      </c>
    </row>
    <row r="1677" spans="1:7" ht="12.75" x14ac:dyDescent="0.15">
      <c r="A1677" s="114" t="s">
        <v>257</v>
      </c>
      <c r="B1677" s="17">
        <v>41101.870000000003</v>
      </c>
      <c r="C1677" s="17">
        <v>43400</v>
      </c>
      <c r="D1677" s="17">
        <v>75364</v>
      </c>
      <c r="E1677" s="17">
        <v>67678.100000000006</v>
      </c>
      <c r="F1677" s="85">
        <f t="shared" si="54"/>
        <v>164.65941817245786</v>
      </c>
      <c r="G1677" s="115">
        <f t="shared" si="55"/>
        <v>89.801629425189759</v>
      </c>
    </row>
    <row r="1678" spans="1:7" ht="12.75" x14ac:dyDescent="0.15">
      <c r="A1678" s="116" t="s">
        <v>729</v>
      </c>
      <c r="B1678" s="19">
        <v>41101.870000000003</v>
      </c>
      <c r="C1678" s="19">
        <v>43400</v>
      </c>
      <c r="D1678" s="19">
        <v>67268.990000000005</v>
      </c>
      <c r="E1678" s="19">
        <v>67678.100000000006</v>
      </c>
      <c r="F1678" s="84">
        <f t="shared" si="54"/>
        <v>164.65941817245786</v>
      </c>
      <c r="G1678" s="117">
        <f t="shared" si="55"/>
        <v>100.60817027281071</v>
      </c>
    </row>
    <row r="1679" spans="1:7" ht="12.75" x14ac:dyDescent="0.15">
      <c r="A1679" s="116" t="s">
        <v>714</v>
      </c>
      <c r="B1679" s="19">
        <v>15211.41</v>
      </c>
      <c r="C1679" s="19">
        <v>13272</v>
      </c>
      <c r="D1679" s="19">
        <v>34704.99</v>
      </c>
      <c r="E1679" s="19">
        <v>8609.8799999999992</v>
      </c>
      <c r="F1679" s="84">
        <f t="shared" si="54"/>
        <v>56.601459036341794</v>
      </c>
      <c r="G1679" s="117">
        <f t="shared" si="55"/>
        <v>24.808766693204635</v>
      </c>
    </row>
    <row r="1680" spans="1:7" ht="12.75" x14ac:dyDescent="0.15">
      <c r="A1680" s="118" t="s">
        <v>706</v>
      </c>
      <c r="B1680" s="20">
        <v>15211.41</v>
      </c>
      <c r="C1680" s="20">
        <v>0</v>
      </c>
      <c r="D1680" s="20">
        <v>0</v>
      </c>
      <c r="E1680" s="20">
        <v>8609.8799999999992</v>
      </c>
      <c r="F1680" s="83">
        <f t="shared" si="54"/>
        <v>56.601459036341794</v>
      </c>
      <c r="G1680" s="119">
        <f t="shared" si="55"/>
        <v>0</v>
      </c>
    </row>
    <row r="1681" spans="1:7" ht="12.75" x14ac:dyDescent="0.15">
      <c r="A1681" s="116" t="s">
        <v>693</v>
      </c>
      <c r="B1681" s="19">
        <v>4.82</v>
      </c>
      <c r="C1681" s="19">
        <v>265</v>
      </c>
      <c r="D1681" s="19">
        <v>400</v>
      </c>
      <c r="E1681" s="19">
        <v>166.9</v>
      </c>
      <c r="F1681" s="84">
        <f t="shared" si="54"/>
        <v>3462.655601659751</v>
      </c>
      <c r="G1681" s="117">
        <f t="shared" si="55"/>
        <v>41.725000000000001</v>
      </c>
    </row>
    <row r="1682" spans="1:7" ht="12.75" x14ac:dyDescent="0.15">
      <c r="A1682" s="118" t="s">
        <v>691</v>
      </c>
      <c r="B1682" s="20">
        <v>4.82</v>
      </c>
      <c r="C1682" s="20">
        <v>0</v>
      </c>
      <c r="D1682" s="20">
        <v>0</v>
      </c>
      <c r="E1682" s="20">
        <v>166.9</v>
      </c>
      <c r="F1682" s="83">
        <f t="shared" si="54"/>
        <v>3462.655601659751</v>
      </c>
      <c r="G1682" s="119">
        <f t="shared" si="55"/>
        <v>0</v>
      </c>
    </row>
    <row r="1683" spans="1:7" ht="12.75" x14ac:dyDescent="0.15">
      <c r="A1683" s="116" t="s">
        <v>681</v>
      </c>
      <c r="B1683" s="19">
        <v>25885.64</v>
      </c>
      <c r="C1683" s="19">
        <v>29199</v>
      </c>
      <c r="D1683" s="19">
        <v>31500</v>
      </c>
      <c r="E1683" s="19">
        <v>30147</v>
      </c>
      <c r="F1683" s="84">
        <f t="shared" si="54"/>
        <v>116.46225474819244</v>
      </c>
      <c r="G1683" s="117">
        <f t="shared" si="55"/>
        <v>95.704761904761909</v>
      </c>
    </row>
    <row r="1684" spans="1:7" ht="12.75" x14ac:dyDescent="0.15">
      <c r="A1684" s="118" t="s">
        <v>675</v>
      </c>
      <c r="B1684" s="20">
        <v>25885.64</v>
      </c>
      <c r="C1684" s="20">
        <v>0</v>
      </c>
      <c r="D1684" s="20">
        <v>0</v>
      </c>
      <c r="E1684" s="20">
        <v>30147</v>
      </c>
      <c r="F1684" s="83">
        <f t="shared" si="54"/>
        <v>116.46225474819244</v>
      </c>
      <c r="G1684" s="119">
        <f t="shared" si="55"/>
        <v>0</v>
      </c>
    </row>
    <row r="1685" spans="1:7" ht="12.75" x14ac:dyDescent="0.15">
      <c r="A1685" s="116" t="s">
        <v>667</v>
      </c>
      <c r="B1685" s="19">
        <v>0</v>
      </c>
      <c r="C1685" s="19">
        <v>0</v>
      </c>
      <c r="D1685" s="19">
        <v>0</v>
      </c>
      <c r="E1685" s="19">
        <v>28754.32</v>
      </c>
      <c r="F1685" s="84">
        <f t="shared" si="54"/>
        <v>0</v>
      </c>
      <c r="G1685" s="117">
        <f t="shared" si="55"/>
        <v>0</v>
      </c>
    </row>
    <row r="1686" spans="1:7" ht="12.75" x14ac:dyDescent="0.15">
      <c r="A1686" s="118" t="s">
        <v>665</v>
      </c>
      <c r="B1686" s="20">
        <v>0</v>
      </c>
      <c r="C1686" s="20">
        <v>0</v>
      </c>
      <c r="D1686" s="20">
        <v>0</v>
      </c>
      <c r="E1686" s="20">
        <v>28754.32</v>
      </c>
      <c r="F1686" s="83">
        <f t="shared" ref="F1686:F1749" si="56">IFERROR(E1686/B1686*100,0)</f>
        <v>0</v>
      </c>
      <c r="G1686" s="119">
        <f t="shared" ref="G1686:G1749" si="57">IFERROR(E1686/D1686*100,0)</f>
        <v>0</v>
      </c>
    </row>
    <row r="1687" spans="1:7" ht="12.75" x14ac:dyDescent="0.15">
      <c r="A1687" s="116" t="s">
        <v>664</v>
      </c>
      <c r="B1687" s="19">
        <v>0</v>
      </c>
      <c r="C1687" s="19">
        <v>664</v>
      </c>
      <c r="D1687" s="19">
        <v>664</v>
      </c>
      <c r="E1687" s="19">
        <v>0</v>
      </c>
      <c r="F1687" s="84">
        <f t="shared" si="56"/>
        <v>0</v>
      </c>
      <c r="G1687" s="117">
        <f t="shared" si="57"/>
        <v>0</v>
      </c>
    </row>
    <row r="1688" spans="1:7" ht="12.75" x14ac:dyDescent="0.15">
      <c r="A1688" s="116" t="s">
        <v>732</v>
      </c>
      <c r="B1688" s="19">
        <v>0</v>
      </c>
      <c r="C1688" s="19">
        <v>0</v>
      </c>
      <c r="D1688" s="19">
        <v>8095.01</v>
      </c>
      <c r="E1688" s="19">
        <v>0</v>
      </c>
      <c r="F1688" s="84">
        <f t="shared" si="56"/>
        <v>0</v>
      </c>
      <c r="G1688" s="117">
        <f t="shared" si="57"/>
        <v>0</v>
      </c>
    </row>
    <row r="1689" spans="1:7" ht="12.75" x14ac:dyDescent="0.15">
      <c r="A1689" s="116" t="s">
        <v>733</v>
      </c>
      <c r="B1689" s="19">
        <v>0</v>
      </c>
      <c r="C1689" s="19">
        <v>0</v>
      </c>
      <c r="D1689" s="19">
        <v>8095.01</v>
      </c>
      <c r="E1689" s="19">
        <v>0</v>
      </c>
      <c r="F1689" s="84">
        <f t="shared" si="56"/>
        <v>0</v>
      </c>
      <c r="G1689" s="117">
        <f t="shared" si="57"/>
        <v>0</v>
      </c>
    </row>
    <row r="1690" spans="1:7" ht="12.75" x14ac:dyDescent="0.15">
      <c r="A1690" s="114" t="s">
        <v>370</v>
      </c>
      <c r="B1690" s="17">
        <v>1015544.1</v>
      </c>
      <c r="C1690" s="17">
        <v>1115217</v>
      </c>
      <c r="D1690" s="17">
        <v>1265466</v>
      </c>
      <c r="E1690" s="17">
        <v>1079315.95</v>
      </c>
      <c r="F1690" s="85">
        <f t="shared" si="56"/>
        <v>106.27957466347351</v>
      </c>
      <c r="G1690" s="115">
        <f t="shared" si="57"/>
        <v>85.289999889368815</v>
      </c>
    </row>
    <row r="1691" spans="1:7" ht="12.75" x14ac:dyDescent="0.15">
      <c r="A1691" s="116" t="s">
        <v>729</v>
      </c>
      <c r="B1691" s="19">
        <v>1015544.1</v>
      </c>
      <c r="C1691" s="19">
        <v>1035238</v>
      </c>
      <c r="D1691" s="19">
        <v>1059178.25</v>
      </c>
      <c r="E1691" s="19">
        <v>1079315.95</v>
      </c>
      <c r="F1691" s="84">
        <f t="shared" si="56"/>
        <v>106.27957466347351</v>
      </c>
      <c r="G1691" s="117">
        <f t="shared" si="57"/>
        <v>101.90125694140717</v>
      </c>
    </row>
    <row r="1692" spans="1:7" ht="12.75" x14ac:dyDescent="0.15">
      <c r="A1692" s="116" t="s">
        <v>681</v>
      </c>
      <c r="B1692" s="19">
        <v>27763.14</v>
      </c>
      <c r="C1692" s="19">
        <v>26545</v>
      </c>
      <c r="D1692" s="19">
        <v>27884.26</v>
      </c>
      <c r="E1692" s="19">
        <v>27324.32</v>
      </c>
      <c r="F1692" s="84">
        <f t="shared" si="56"/>
        <v>98.419415094978447</v>
      </c>
      <c r="G1692" s="117">
        <f t="shared" si="57"/>
        <v>97.991913717631391</v>
      </c>
    </row>
    <row r="1693" spans="1:7" ht="12.75" x14ac:dyDescent="0.15">
      <c r="A1693" s="118" t="s">
        <v>675</v>
      </c>
      <c r="B1693" s="20">
        <v>27763.14</v>
      </c>
      <c r="C1693" s="20">
        <v>0</v>
      </c>
      <c r="D1693" s="20">
        <v>0</v>
      </c>
      <c r="E1693" s="20">
        <v>27324.32</v>
      </c>
      <c r="F1693" s="83">
        <f t="shared" si="56"/>
        <v>98.419415094978447</v>
      </c>
      <c r="G1693" s="119">
        <f t="shared" si="57"/>
        <v>0</v>
      </c>
    </row>
    <row r="1694" spans="1:7" ht="12.75" x14ac:dyDescent="0.15">
      <c r="A1694" s="116" t="s">
        <v>667</v>
      </c>
      <c r="B1694" s="19">
        <v>987780.96</v>
      </c>
      <c r="C1694" s="19">
        <v>1008693</v>
      </c>
      <c r="D1694" s="19">
        <v>1031293.99</v>
      </c>
      <c r="E1694" s="19">
        <v>1051991.6299999999</v>
      </c>
      <c r="F1694" s="84">
        <f t="shared" si="56"/>
        <v>106.50049683079534</v>
      </c>
      <c r="G1694" s="117">
        <f t="shared" si="57"/>
        <v>102.00695826802986</v>
      </c>
    </row>
    <row r="1695" spans="1:7" ht="12.75" x14ac:dyDescent="0.15">
      <c r="A1695" s="118" t="s">
        <v>665</v>
      </c>
      <c r="B1695" s="20">
        <v>987780.96</v>
      </c>
      <c r="C1695" s="20">
        <v>0</v>
      </c>
      <c r="D1695" s="20">
        <v>0</v>
      </c>
      <c r="E1695" s="20">
        <v>1051991.6299999999</v>
      </c>
      <c r="F1695" s="83">
        <f t="shared" si="56"/>
        <v>106.50049683079534</v>
      </c>
      <c r="G1695" s="119">
        <f t="shared" si="57"/>
        <v>0</v>
      </c>
    </row>
    <row r="1696" spans="1:7" ht="12.75" x14ac:dyDescent="0.15">
      <c r="A1696" s="116" t="s">
        <v>732</v>
      </c>
      <c r="B1696" s="19">
        <v>0</v>
      </c>
      <c r="C1696" s="19">
        <v>79979</v>
      </c>
      <c r="D1696" s="19">
        <v>206287.75</v>
      </c>
      <c r="E1696" s="19">
        <v>0</v>
      </c>
      <c r="F1696" s="84">
        <f t="shared" si="56"/>
        <v>0</v>
      </c>
      <c r="G1696" s="117">
        <f t="shared" si="57"/>
        <v>0</v>
      </c>
    </row>
    <row r="1697" spans="1:7" ht="12.75" x14ac:dyDescent="0.15">
      <c r="A1697" s="116" t="s">
        <v>733</v>
      </c>
      <c r="B1697" s="19">
        <v>0</v>
      </c>
      <c r="C1697" s="19">
        <v>79979</v>
      </c>
      <c r="D1697" s="19">
        <v>206287.75</v>
      </c>
      <c r="E1697" s="19">
        <v>0</v>
      </c>
      <c r="F1697" s="84">
        <f t="shared" si="56"/>
        <v>0</v>
      </c>
      <c r="G1697" s="117">
        <f t="shared" si="57"/>
        <v>0</v>
      </c>
    </row>
    <row r="1698" spans="1:7" ht="12.75" x14ac:dyDescent="0.15">
      <c r="A1698" s="114" t="s">
        <v>128</v>
      </c>
      <c r="B1698" s="17">
        <v>4011.31</v>
      </c>
      <c r="C1698" s="17">
        <v>16044</v>
      </c>
      <c r="D1698" s="17">
        <v>23600</v>
      </c>
      <c r="E1698" s="17">
        <v>19861.98</v>
      </c>
      <c r="F1698" s="85">
        <f t="shared" si="56"/>
        <v>495.14946488802912</v>
      </c>
      <c r="G1698" s="115">
        <f t="shared" si="57"/>
        <v>84.16093220338982</v>
      </c>
    </row>
    <row r="1699" spans="1:7" ht="12.75" x14ac:dyDescent="0.15">
      <c r="A1699" s="116" t="s">
        <v>729</v>
      </c>
      <c r="B1699" s="19">
        <v>4011.31</v>
      </c>
      <c r="C1699" s="19">
        <v>16044</v>
      </c>
      <c r="D1699" s="19">
        <v>23600</v>
      </c>
      <c r="E1699" s="19">
        <v>19861.98</v>
      </c>
      <c r="F1699" s="84">
        <f t="shared" si="56"/>
        <v>495.14946488802912</v>
      </c>
      <c r="G1699" s="117">
        <f t="shared" si="57"/>
        <v>84.16093220338982</v>
      </c>
    </row>
    <row r="1700" spans="1:7" ht="12.75" x14ac:dyDescent="0.15">
      <c r="A1700" s="116" t="s">
        <v>714</v>
      </c>
      <c r="B1700" s="19">
        <v>4011.31</v>
      </c>
      <c r="C1700" s="19">
        <v>16044</v>
      </c>
      <c r="D1700" s="19">
        <v>23600</v>
      </c>
      <c r="E1700" s="19">
        <v>19861.98</v>
      </c>
      <c r="F1700" s="84">
        <f t="shared" si="56"/>
        <v>495.14946488802912</v>
      </c>
      <c r="G1700" s="117">
        <f t="shared" si="57"/>
        <v>84.16093220338982</v>
      </c>
    </row>
    <row r="1701" spans="1:7" ht="12.75" x14ac:dyDescent="0.15">
      <c r="A1701" s="118" t="s">
        <v>701</v>
      </c>
      <c r="B1701" s="20">
        <v>4011.31</v>
      </c>
      <c r="C1701" s="20">
        <v>0</v>
      </c>
      <c r="D1701" s="20">
        <v>0</v>
      </c>
      <c r="E1701" s="20">
        <v>19861.98</v>
      </c>
      <c r="F1701" s="83">
        <f t="shared" si="56"/>
        <v>495.14946488802912</v>
      </c>
      <c r="G1701" s="119">
        <f t="shared" si="57"/>
        <v>0</v>
      </c>
    </row>
    <row r="1702" spans="1:7" ht="12.75" x14ac:dyDescent="0.15">
      <c r="A1702" s="114" t="s">
        <v>212</v>
      </c>
      <c r="B1702" s="17">
        <v>0</v>
      </c>
      <c r="C1702" s="17">
        <v>183749</v>
      </c>
      <c r="D1702" s="17">
        <v>93963</v>
      </c>
      <c r="E1702" s="17">
        <v>66374.63</v>
      </c>
      <c r="F1702" s="85">
        <f t="shared" si="56"/>
        <v>0</v>
      </c>
      <c r="G1702" s="115">
        <f t="shared" si="57"/>
        <v>70.639113267988478</v>
      </c>
    </row>
    <row r="1703" spans="1:7" ht="12.75" x14ac:dyDescent="0.15">
      <c r="A1703" s="116" t="s">
        <v>729</v>
      </c>
      <c r="B1703" s="19">
        <v>0</v>
      </c>
      <c r="C1703" s="19">
        <v>183749</v>
      </c>
      <c r="D1703" s="19">
        <v>124789.25</v>
      </c>
      <c r="E1703" s="19">
        <v>66374.63</v>
      </c>
      <c r="F1703" s="84">
        <f t="shared" si="56"/>
        <v>0</v>
      </c>
      <c r="G1703" s="117">
        <f t="shared" si="57"/>
        <v>53.189381296866522</v>
      </c>
    </row>
    <row r="1704" spans="1:7" ht="12.75" x14ac:dyDescent="0.15">
      <c r="A1704" s="116" t="s">
        <v>714</v>
      </c>
      <c r="B1704" s="19">
        <v>0</v>
      </c>
      <c r="C1704" s="19">
        <v>183749</v>
      </c>
      <c r="D1704" s="19">
        <v>124789.25</v>
      </c>
      <c r="E1704" s="19">
        <v>66374.63</v>
      </c>
      <c r="F1704" s="84">
        <f t="shared" si="56"/>
        <v>0</v>
      </c>
      <c r="G1704" s="117">
        <f t="shared" si="57"/>
        <v>53.189381296866522</v>
      </c>
    </row>
    <row r="1705" spans="1:7" ht="12.75" x14ac:dyDescent="0.15">
      <c r="A1705" s="118" t="s">
        <v>698</v>
      </c>
      <c r="B1705" s="20">
        <v>0</v>
      </c>
      <c r="C1705" s="20">
        <v>0</v>
      </c>
      <c r="D1705" s="20">
        <v>0</v>
      </c>
      <c r="E1705" s="20">
        <v>66374.63</v>
      </c>
      <c r="F1705" s="83">
        <f t="shared" si="56"/>
        <v>0</v>
      </c>
      <c r="G1705" s="119">
        <f t="shared" si="57"/>
        <v>0</v>
      </c>
    </row>
    <row r="1706" spans="1:7" ht="12.75" x14ac:dyDescent="0.15">
      <c r="A1706" s="116" t="s">
        <v>732</v>
      </c>
      <c r="B1706" s="19">
        <v>0</v>
      </c>
      <c r="C1706" s="19">
        <v>0</v>
      </c>
      <c r="D1706" s="19">
        <v>-30826.25</v>
      </c>
      <c r="E1706" s="19">
        <v>0</v>
      </c>
      <c r="F1706" s="84">
        <f t="shared" si="56"/>
        <v>0</v>
      </c>
      <c r="G1706" s="117">
        <f t="shared" si="57"/>
        <v>0</v>
      </c>
    </row>
    <row r="1707" spans="1:7" ht="12.75" x14ac:dyDescent="0.15">
      <c r="A1707" s="116" t="s">
        <v>733</v>
      </c>
      <c r="B1707" s="19">
        <v>0</v>
      </c>
      <c r="C1707" s="19">
        <v>0</v>
      </c>
      <c r="D1707" s="19">
        <v>-30826.25</v>
      </c>
      <c r="E1707" s="19">
        <v>0</v>
      </c>
      <c r="F1707" s="84">
        <f t="shared" si="56"/>
        <v>0</v>
      </c>
      <c r="G1707" s="117">
        <f t="shared" si="57"/>
        <v>0</v>
      </c>
    </row>
    <row r="1708" spans="1:7" ht="12.75" x14ac:dyDescent="0.15">
      <c r="A1708" s="114" t="s">
        <v>127</v>
      </c>
      <c r="B1708" s="17">
        <v>0</v>
      </c>
      <c r="C1708" s="17">
        <v>1062</v>
      </c>
      <c r="D1708" s="17">
        <v>3062</v>
      </c>
      <c r="E1708" s="17">
        <v>2090.4</v>
      </c>
      <c r="F1708" s="85">
        <f t="shared" si="56"/>
        <v>0</v>
      </c>
      <c r="G1708" s="115">
        <f t="shared" si="57"/>
        <v>68.269105160026129</v>
      </c>
    </row>
    <row r="1709" spans="1:7" ht="12.75" x14ac:dyDescent="0.15">
      <c r="A1709" s="116" t="s">
        <v>729</v>
      </c>
      <c r="B1709" s="19">
        <v>0</v>
      </c>
      <c r="C1709" s="19">
        <v>1062</v>
      </c>
      <c r="D1709" s="19">
        <v>3062</v>
      </c>
      <c r="E1709" s="19">
        <v>2090.4</v>
      </c>
      <c r="F1709" s="84">
        <f t="shared" si="56"/>
        <v>0</v>
      </c>
      <c r="G1709" s="117">
        <f t="shared" si="57"/>
        <v>68.269105160026129</v>
      </c>
    </row>
    <row r="1710" spans="1:7" ht="12.75" x14ac:dyDescent="0.15">
      <c r="A1710" s="116" t="s">
        <v>674</v>
      </c>
      <c r="B1710" s="19">
        <v>0</v>
      </c>
      <c r="C1710" s="19">
        <v>1062</v>
      </c>
      <c r="D1710" s="19">
        <v>3062</v>
      </c>
      <c r="E1710" s="19">
        <v>2090.4</v>
      </c>
      <c r="F1710" s="84">
        <f t="shared" si="56"/>
        <v>0</v>
      </c>
      <c r="G1710" s="117">
        <f t="shared" si="57"/>
        <v>68.269105160026129</v>
      </c>
    </row>
    <row r="1711" spans="1:7" ht="12.75" x14ac:dyDescent="0.15">
      <c r="A1711" s="118" t="s">
        <v>668</v>
      </c>
      <c r="B1711" s="20">
        <v>0</v>
      </c>
      <c r="C1711" s="20">
        <v>0</v>
      </c>
      <c r="D1711" s="20">
        <v>0</v>
      </c>
      <c r="E1711" s="20">
        <v>2090.4</v>
      </c>
      <c r="F1711" s="83">
        <f t="shared" si="56"/>
        <v>0</v>
      </c>
      <c r="G1711" s="119">
        <f t="shared" si="57"/>
        <v>0</v>
      </c>
    </row>
    <row r="1712" spans="1:7" ht="12.75" x14ac:dyDescent="0.15">
      <c r="A1712" s="114" t="s">
        <v>281</v>
      </c>
      <c r="B1712" s="17">
        <v>5520.3</v>
      </c>
      <c r="C1712" s="17">
        <v>1327</v>
      </c>
      <c r="D1712" s="17">
        <v>1327</v>
      </c>
      <c r="E1712" s="17">
        <v>419.93</v>
      </c>
      <c r="F1712" s="85">
        <f t="shared" si="56"/>
        <v>7.6070141115519085</v>
      </c>
      <c r="G1712" s="115">
        <f t="shared" si="57"/>
        <v>31.645064054257727</v>
      </c>
    </row>
    <row r="1713" spans="1:7" ht="12.75" x14ac:dyDescent="0.15">
      <c r="A1713" s="116" t="s">
        <v>729</v>
      </c>
      <c r="B1713" s="19">
        <v>1720.85</v>
      </c>
      <c r="C1713" s="19">
        <v>1327</v>
      </c>
      <c r="D1713" s="19">
        <v>615.74</v>
      </c>
      <c r="E1713" s="19">
        <v>419.93</v>
      </c>
      <c r="F1713" s="84">
        <f t="shared" si="56"/>
        <v>24.4024755208182</v>
      </c>
      <c r="G1713" s="117">
        <f t="shared" si="57"/>
        <v>68.199239938935264</v>
      </c>
    </row>
    <row r="1714" spans="1:7" ht="12.75" x14ac:dyDescent="0.15">
      <c r="A1714" s="116" t="s">
        <v>681</v>
      </c>
      <c r="B1714" s="19">
        <v>1720.85</v>
      </c>
      <c r="C1714" s="19">
        <v>1327</v>
      </c>
      <c r="D1714" s="19">
        <v>615.74</v>
      </c>
      <c r="E1714" s="19">
        <v>419.93</v>
      </c>
      <c r="F1714" s="84">
        <f t="shared" si="56"/>
        <v>24.4024755208182</v>
      </c>
      <c r="G1714" s="117">
        <f t="shared" si="57"/>
        <v>68.199239938935264</v>
      </c>
    </row>
    <row r="1715" spans="1:7" ht="12.75" x14ac:dyDescent="0.15">
      <c r="A1715" s="118" t="s">
        <v>675</v>
      </c>
      <c r="B1715" s="20">
        <v>1720.85</v>
      </c>
      <c r="C1715" s="20">
        <v>0</v>
      </c>
      <c r="D1715" s="20">
        <v>0</v>
      </c>
      <c r="E1715" s="20">
        <v>419.93</v>
      </c>
      <c r="F1715" s="83">
        <f t="shared" si="56"/>
        <v>24.4024755208182</v>
      </c>
      <c r="G1715" s="119">
        <f t="shared" si="57"/>
        <v>0</v>
      </c>
    </row>
    <row r="1716" spans="1:7" ht="12.75" x14ac:dyDescent="0.15">
      <c r="A1716" s="116" t="s">
        <v>661</v>
      </c>
      <c r="B1716" s="19">
        <v>3799.45</v>
      </c>
      <c r="C1716" s="19">
        <v>0</v>
      </c>
      <c r="D1716" s="19">
        <v>0</v>
      </c>
      <c r="E1716" s="19">
        <v>0</v>
      </c>
      <c r="F1716" s="84">
        <f t="shared" si="56"/>
        <v>0</v>
      </c>
      <c r="G1716" s="117">
        <f t="shared" si="57"/>
        <v>0</v>
      </c>
    </row>
    <row r="1717" spans="1:7" ht="12.75" x14ac:dyDescent="0.15">
      <c r="A1717" s="116" t="s">
        <v>657</v>
      </c>
      <c r="B1717" s="19">
        <v>3799.45</v>
      </c>
      <c r="C1717" s="19">
        <v>0</v>
      </c>
      <c r="D1717" s="19">
        <v>0</v>
      </c>
      <c r="E1717" s="19">
        <v>0</v>
      </c>
      <c r="F1717" s="84">
        <f t="shared" si="56"/>
        <v>0</v>
      </c>
      <c r="G1717" s="117">
        <f t="shared" si="57"/>
        <v>0</v>
      </c>
    </row>
    <row r="1718" spans="1:7" ht="12.75" x14ac:dyDescent="0.15">
      <c r="A1718" s="118" t="s">
        <v>655</v>
      </c>
      <c r="B1718" s="20">
        <v>83.21</v>
      </c>
      <c r="C1718" s="20">
        <v>0</v>
      </c>
      <c r="D1718" s="20">
        <v>0</v>
      </c>
      <c r="E1718" s="20">
        <v>0</v>
      </c>
      <c r="F1718" s="83">
        <f t="shared" si="56"/>
        <v>0</v>
      </c>
      <c r="G1718" s="119">
        <f t="shared" si="57"/>
        <v>0</v>
      </c>
    </row>
    <row r="1719" spans="1:7" ht="12.75" x14ac:dyDescent="0.15">
      <c r="A1719" s="118" t="s">
        <v>649</v>
      </c>
      <c r="B1719" s="20">
        <v>3716.24</v>
      </c>
      <c r="C1719" s="20">
        <v>0</v>
      </c>
      <c r="D1719" s="20">
        <v>0</v>
      </c>
      <c r="E1719" s="20">
        <v>0</v>
      </c>
      <c r="F1719" s="83">
        <f t="shared" si="56"/>
        <v>0</v>
      </c>
      <c r="G1719" s="119">
        <f t="shared" si="57"/>
        <v>0</v>
      </c>
    </row>
    <row r="1720" spans="1:7" ht="12.75" x14ac:dyDescent="0.15">
      <c r="A1720" s="116" t="s">
        <v>732</v>
      </c>
      <c r="B1720" s="19">
        <v>0</v>
      </c>
      <c r="C1720" s="19">
        <v>0</v>
      </c>
      <c r="D1720" s="19">
        <v>711.26</v>
      </c>
      <c r="E1720" s="19">
        <v>0</v>
      </c>
      <c r="F1720" s="84">
        <f t="shared" si="56"/>
        <v>0</v>
      </c>
      <c r="G1720" s="117">
        <f t="shared" si="57"/>
        <v>0</v>
      </c>
    </row>
    <row r="1721" spans="1:7" ht="12.75" x14ac:dyDescent="0.15">
      <c r="A1721" s="116" t="s">
        <v>733</v>
      </c>
      <c r="B1721" s="19">
        <v>0</v>
      </c>
      <c r="C1721" s="19">
        <v>0</v>
      </c>
      <c r="D1721" s="19">
        <v>711.26</v>
      </c>
      <c r="E1721" s="19">
        <v>0</v>
      </c>
      <c r="F1721" s="84">
        <f t="shared" si="56"/>
        <v>0</v>
      </c>
      <c r="G1721" s="117">
        <f t="shared" si="57"/>
        <v>0</v>
      </c>
    </row>
    <row r="1722" spans="1:7" ht="12.75" x14ac:dyDescent="0.15">
      <c r="A1722" s="122" t="s">
        <v>520</v>
      </c>
      <c r="B1722" s="16">
        <v>1124800.08</v>
      </c>
      <c r="C1722" s="16">
        <v>1375576</v>
      </c>
      <c r="D1722" s="16">
        <v>1874302</v>
      </c>
      <c r="E1722" s="16">
        <v>1660561.48</v>
      </c>
      <c r="F1722" s="86">
        <f t="shared" si="56"/>
        <v>147.63170002619486</v>
      </c>
      <c r="G1722" s="123">
        <f t="shared" si="57"/>
        <v>88.5962603678596</v>
      </c>
    </row>
    <row r="1723" spans="1:7" ht="12.75" x14ac:dyDescent="0.15">
      <c r="A1723" s="114" t="s">
        <v>44</v>
      </c>
      <c r="B1723" s="17">
        <v>188308.87</v>
      </c>
      <c r="C1723" s="17">
        <v>246864</v>
      </c>
      <c r="D1723" s="17">
        <v>275000</v>
      </c>
      <c r="E1723" s="17">
        <v>246225.32</v>
      </c>
      <c r="F1723" s="85">
        <f t="shared" si="56"/>
        <v>130.75609237100727</v>
      </c>
      <c r="G1723" s="115">
        <f t="shared" si="57"/>
        <v>89.536480000000012</v>
      </c>
    </row>
    <row r="1724" spans="1:7" ht="12.75" x14ac:dyDescent="0.15">
      <c r="A1724" s="116" t="s">
        <v>729</v>
      </c>
      <c r="B1724" s="19">
        <v>188308.87</v>
      </c>
      <c r="C1724" s="19">
        <v>246864</v>
      </c>
      <c r="D1724" s="19">
        <v>275000</v>
      </c>
      <c r="E1724" s="19">
        <v>246225.32</v>
      </c>
      <c r="F1724" s="84">
        <f t="shared" si="56"/>
        <v>130.75609237100727</v>
      </c>
      <c r="G1724" s="117">
        <f t="shared" si="57"/>
        <v>89.536480000000012</v>
      </c>
    </row>
    <row r="1725" spans="1:7" ht="12.75" x14ac:dyDescent="0.15">
      <c r="A1725" s="116" t="s">
        <v>674</v>
      </c>
      <c r="B1725" s="19">
        <v>188308.87</v>
      </c>
      <c r="C1725" s="19">
        <v>246864</v>
      </c>
      <c r="D1725" s="19">
        <v>275000</v>
      </c>
      <c r="E1725" s="19">
        <v>246225.32</v>
      </c>
      <c r="F1725" s="84">
        <f t="shared" si="56"/>
        <v>130.75609237100727</v>
      </c>
      <c r="G1725" s="117">
        <f t="shared" si="57"/>
        <v>89.536480000000012</v>
      </c>
    </row>
    <row r="1726" spans="1:7" ht="12.75" x14ac:dyDescent="0.15">
      <c r="A1726" s="118" t="s">
        <v>672</v>
      </c>
      <c r="B1726" s="20">
        <v>101889.07</v>
      </c>
      <c r="C1726" s="20">
        <v>0</v>
      </c>
      <c r="D1726" s="20">
        <v>0</v>
      </c>
      <c r="E1726" s="20">
        <v>163355.94</v>
      </c>
      <c r="F1726" s="83">
        <f t="shared" si="56"/>
        <v>160.32724609224522</v>
      </c>
      <c r="G1726" s="119">
        <f t="shared" si="57"/>
        <v>0</v>
      </c>
    </row>
    <row r="1727" spans="1:7" ht="12.75" x14ac:dyDescent="0.15">
      <c r="A1727" s="118" t="s">
        <v>671</v>
      </c>
      <c r="B1727" s="20">
        <v>86419.8</v>
      </c>
      <c r="C1727" s="20">
        <v>0</v>
      </c>
      <c r="D1727" s="20">
        <v>0</v>
      </c>
      <c r="E1727" s="20">
        <v>82869.38</v>
      </c>
      <c r="F1727" s="83">
        <f t="shared" si="56"/>
        <v>95.891659087385079</v>
      </c>
      <c r="G1727" s="119">
        <f t="shared" si="57"/>
        <v>0</v>
      </c>
    </row>
    <row r="1728" spans="1:7" ht="12.75" x14ac:dyDescent="0.15">
      <c r="A1728" s="114" t="s">
        <v>257</v>
      </c>
      <c r="B1728" s="17">
        <v>40121.46</v>
      </c>
      <c r="C1728" s="17">
        <v>34614</v>
      </c>
      <c r="D1728" s="17">
        <v>90013</v>
      </c>
      <c r="E1728" s="17">
        <v>49723.79</v>
      </c>
      <c r="F1728" s="85">
        <f t="shared" si="56"/>
        <v>123.93315198400059</v>
      </c>
      <c r="G1728" s="115">
        <f t="shared" si="57"/>
        <v>55.240676346749915</v>
      </c>
    </row>
    <row r="1729" spans="1:7" ht="12.75" x14ac:dyDescent="0.15">
      <c r="A1729" s="116" t="s">
        <v>729</v>
      </c>
      <c r="B1729" s="19">
        <v>40121.46</v>
      </c>
      <c r="C1729" s="19">
        <v>34614</v>
      </c>
      <c r="D1729" s="19">
        <v>90013</v>
      </c>
      <c r="E1729" s="19">
        <v>49723.79</v>
      </c>
      <c r="F1729" s="84">
        <f t="shared" si="56"/>
        <v>123.93315198400059</v>
      </c>
      <c r="G1729" s="117">
        <f t="shared" si="57"/>
        <v>55.240676346749915</v>
      </c>
    </row>
    <row r="1730" spans="1:7" ht="12.75" x14ac:dyDescent="0.15">
      <c r="A1730" s="116" t="s">
        <v>714</v>
      </c>
      <c r="B1730" s="19">
        <v>12661.42</v>
      </c>
      <c r="C1730" s="19">
        <v>11308</v>
      </c>
      <c r="D1730" s="19">
        <v>43000</v>
      </c>
      <c r="E1730" s="19">
        <v>9578.65</v>
      </c>
      <c r="F1730" s="84">
        <f t="shared" si="56"/>
        <v>75.652257013826258</v>
      </c>
      <c r="G1730" s="117">
        <f t="shared" si="57"/>
        <v>22.275930232558139</v>
      </c>
    </row>
    <row r="1731" spans="1:7" ht="12.75" x14ac:dyDescent="0.15">
      <c r="A1731" s="118" t="s">
        <v>706</v>
      </c>
      <c r="B1731" s="20">
        <v>12661.42</v>
      </c>
      <c r="C1731" s="20">
        <v>0</v>
      </c>
      <c r="D1731" s="20">
        <v>0</v>
      </c>
      <c r="E1731" s="20">
        <v>9578.65</v>
      </c>
      <c r="F1731" s="83">
        <f t="shared" si="56"/>
        <v>75.652257013826258</v>
      </c>
      <c r="G1731" s="119">
        <f t="shared" si="57"/>
        <v>0</v>
      </c>
    </row>
    <row r="1732" spans="1:7" ht="12.75" x14ac:dyDescent="0.15">
      <c r="A1732" s="116" t="s">
        <v>693</v>
      </c>
      <c r="B1732" s="19">
        <v>0</v>
      </c>
      <c r="C1732" s="19">
        <v>13</v>
      </c>
      <c r="D1732" s="19">
        <v>13</v>
      </c>
      <c r="E1732" s="19">
        <v>0</v>
      </c>
      <c r="F1732" s="84">
        <f t="shared" si="56"/>
        <v>0</v>
      </c>
      <c r="G1732" s="117">
        <f t="shared" si="57"/>
        <v>0</v>
      </c>
    </row>
    <row r="1733" spans="1:7" ht="12.75" x14ac:dyDescent="0.15">
      <c r="A1733" s="116" t="s">
        <v>681</v>
      </c>
      <c r="B1733" s="19">
        <v>6483.01</v>
      </c>
      <c r="C1733" s="19">
        <v>4181</v>
      </c>
      <c r="D1733" s="19">
        <v>20000</v>
      </c>
      <c r="E1733" s="19">
        <v>16738.79</v>
      </c>
      <c r="F1733" s="84">
        <f t="shared" si="56"/>
        <v>258.19472744913242</v>
      </c>
      <c r="G1733" s="117">
        <f t="shared" si="57"/>
        <v>83.693950000000001</v>
      </c>
    </row>
    <row r="1734" spans="1:7" ht="12.75" x14ac:dyDescent="0.15">
      <c r="A1734" s="118" t="s">
        <v>675</v>
      </c>
      <c r="B1734" s="20">
        <v>6483.01</v>
      </c>
      <c r="C1734" s="20">
        <v>0</v>
      </c>
      <c r="D1734" s="20">
        <v>0</v>
      </c>
      <c r="E1734" s="20">
        <v>16738.79</v>
      </c>
      <c r="F1734" s="83">
        <f t="shared" si="56"/>
        <v>258.19472744913242</v>
      </c>
      <c r="G1734" s="119">
        <f t="shared" si="57"/>
        <v>0</v>
      </c>
    </row>
    <row r="1735" spans="1:7" ht="12.75" x14ac:dyDescent="0.15">
      <c r="A1735" s="116" t="s">
        <v>664</v>
      </c>
      <c r="B1735" s="19">
        <v>20977.03</v>
      </c>
      <c r="C1735" s="19">
        <v>19112</v>
      </c>
      <c r="D1735" s="19">
        <v>27000</v>
      </c>
      <c r="E1735" s="19">
        <v>23406.35</v>
      </c>
      <c r="F1735" s="84">
        <f t="shared" si="56"/>
        <v>111.58085772866797</v>
      </c>
      <c r="G1735" s="117">
        <f t="shared" si="57"/>
        <v>86.690185185185172</v>
      </c>
    </row>
    <row r="1736" spans="1:7" ht="12.75" x14ac:dyDescent="0.15">
      <c r="A1736" s="118" t="s">
        <v>662</v>
      </c>
      <c r="B1736" s="20">
        <v>20977.03</v>
      </c>
      <c r="C1736" s="20">
        <v>0</v>
      </c>
      <c r="D1736" s="20">
        <v>0</v>
      </c>
      <c r="E1736" s="20">
        <v>23406.35</v>
      </c>
      <c r="F1736" s="83">
        <f t="shared" si="56"/>
        <v>111.58085772866797</v>
      </c>
      <c r="G1736" s="119">
        <f t="shared" si="57"/>
        <v>0</v>
      </c>
    </row>
    <row r="1737" spans="1:7" ht="12.75" x14ac:dyDescent="0.15">
      <c r="A1737" s="114" t="s">
        <v>370</v>
      </c>
      <c r="B1737" s="17">
        <v>788733.49</v>
      </c>
      <c r="C1737" s="17">
        <v>904108</v>
      </c>
      <c r="D1737" s="17">
        <v>1235800</v>
      </c>
      <c r="E1737" s="17">
        <v>1128746.03</v>
      </c>
      <c r="F1737" s="85">
        <f t="shared" si="56"/>
        <v>143.10867286743459</v>
      </c>
      <c r="G1737" s="115">
        <f t="shared" si="57"/>
        <v>91.337273830716953</v>
      </c>
    </row>
    <row r="1738" spans="1:7" ht="12.75" x14ac:dyDescent="0.15">
      <c r="A1738" s="116" t="s">
        <v>729</v>
      </c>
      <c r="B1738" s="19">
        <v>788733.49</v>
      </c>
      <c r="C1738" s="19">
        <v>890836</v>
      </c>
      <c r="D1738" s="19">
        <v>1235800</v>
      </c>
      <c r="E1738" s="19">
        <v>1128746.03</v>
      </c>
      <c r="F1738" s="84">
        <f t="shared" si="56"/>
        <v>143.10867286743459</v>
      </c>
      <c r="G1738" s="117">
        <f t="shared" si="57"/>
        <v>91.337273830716953</v>
      </c>
    </row>
    <row r="1739" spans="1:7" ht="12.75" x14ac:dyDescent="0.15">
      <c r="A1739" s="116" t="s">
        <v>681</v>
      </c>
      <c r="B1739" s="19">
        <v>45510.03</v>
      </c>
      <c r="C1739" s="19">
        <v>90119</v>
      </c>
      <c r="D1739" s="19">
        <v>65800</v>
      </c>
      <c r="E1739" s="19">
        <v>51201.4</v>
      </c>
      <c r="F1739" s="84">
        <f t="shared" si="56"/>
        <v>112.50574873275187</v>
      </c>
      <c r="G1739" s="117">
        <f t="shared" si="57"/>
        <v>77.81367781155015</v>
      </c>
    </row>
    <row r="1740" spans="1:7" ht="12.75" x14ac:dyDescent="0.15">
      <c r="A1740" s="118" t="s">
        <v>675</v>
      </c>
      <c r="B1740" s="20">
        <v>45510.03</v>
      </c>
      <c r="C1740" s="20">
        <v>0</v>
      </c>
      <c r="D1740" s="20">
        <v>0</v>
      </c>
      <c r="E1740" s="20">
        <v>51201.4</v>
      </c>
      <c r="F1740" s="83">
        <f t="shared" si="56"/>
        <v>112.50574873275187</v>
      </c>
      <c r="G1740" s="119">
        <f t="shared" si="57"/>
        <v>0</v>
      </c>
    </row>
    <row r="1741" spans="1:7" ht="12.75" x14ac:dyDescent="0.15">
      <c r="A1741" s="116" t="s">
        <v>667</v>
      </c>
      <c r="B1741" s="19">
        <v>743223.46</v>
      </c>
      <c r="C1741" s="19">
        <v>800717</v>
      </c>
      <c r="D1741" s="19">
        <v>1170000</v>
      </c>
      <c r="E1741" s="19">
        <v>1077544.6299999999</v>
      </c>
      <c r="F1741" s="84">
        <f t="shared" si="56"/>
        <v>144.98259110389222</v>
      </c>
      <c r="G1741" s="117">
        <f t="shared" si="57"/>
        <v>92.097831623931611</v>
      </c>
    </row>
    <row r="1742" spans="1:7" ht="12.75" x14ac:dyDescent="0.15">
      <c r="A1742" s="118" t="s">
        <v>665</v>
      </c>
      <c r="B1742" s="20">
        <v>743223.46</v>
      </c>
      <c r="C1742" s="20">
        <v>0</v>
      </c>
      <c r="D1742" s="20">
        <v>0</v>
      </c>
      <c r="E1742" s="20">
        <v>1077544.6299999999</v>
      </c>
      <c r="F1742" s="83">
        <f t="shared" si="56"/>
        <v>144.98259110389222</v>
      </c>
      <c r="G1742" s="119">
        <f t="shared" si="57"/>
        <v>0</v>
      </c>
    </row>
    <row r="1743" spans="1:7" ht="12.75" x14ac:dyDescent="0.15">
      <c r="A1743" s="116" t="s">
        <v>732</v>
      </c>
      <c r="B1743" s="19">
        <v>0</v>
      </c>
      <c r="C1743" s="19">
        <v>13272</v>
      </c>
      <c r="D1743" s="19">
        <v>0</v>
      </c>
      <c r="E1743" s="19">
        <v>0</v>
      </c>
      <c r="F1743" s="84">
        <f t="shared" si="56"/>
        <v>0</v>
      </c>
      <c r="G1743" s="117">
        <f t="shared" si="57"/>
        <v>0</v>
      </c>
    </row>
    <row r="1744" spans="1:7" ht="12.75" x14ac:dyDescent="0.15">
      <c r="A1744" s="116" t="s">
        <v>733</v>
      </c>
      <c r="B1744" s="19">
        <v>0</v>
      </c>
      <c r="C1744" s="19">
        <v>13272</v>
      </c>
      <c r="D1744" s="19">
        <v>0</v>
      </c>
      <c r="E1744" s="19">
        <v>0</v>
      </c>
      <c r="F1744" s="84">
        <f t="shared" si="56"/>
        <v>0</v>
      </c>
      <c r="G1744" s="117">
        <f t="shared" si="57"/>
        <v>0</v>
      </c>
    </row>
    <row r="1745" spans="1:7" ht="12.75" x14ac:dyDescent="0.15">
      <c r="A1745" s="114" t="s">
        <v>263</v>
      </c>
      <c r="B1745" s="17">
        <v>26525.95</v>
      </c>
      <c r="C1745" s="17">
        <v>25217</v>
      </c>
      <c r="D1745" s="17">
        <v>69000</v>
      </c>
      <c r="E1745" s="17">
        <v>65221.42</v>
      </c>
      <c r="F1745" s="85">
        <f t="shared" si="56"/>
        <v>245.87779137033735</v>
      </c>
      <c r="G1745" s="115">
        <f t="shared" si="57"/>
        <v>94.523797101449276</v>
      </c>
    </row>
    <row r="1746" spans="1:7" ht="12.75" x14ac:dyDescent="0.15">
      <c r="A1746" s="116" t="s">
        <v>729</v>
      </c>
      <c r="B1746" s="19">
        <v>26525.95</v>
      </c>
      <c r="C1746" s="19">
        <v>25217</v>
      </c>
      <c r="D1746" s="19">
        <v>69000</v>
      </c>
      <c r="E1746" s="19">
        <v>65221.42</v>
      </c>
      <c r="F1746" s="84">
        <f t="shared" si="56"/>
        <v>245.87779137033735</v>
      </c>
      <c r="G1746" s="117">
        <f t="shared" si="57"/>
        <v>94.523797101449276</v>
      </c>
    </row>
    <row r="1747" spans="1:7" ht="12.75" x14ac:dyDescent="0.15">
      <c r="A1747" s="116" t="s">
        <v>714</v>
      </c>
      <c r="B1747" s="19">
        <v>26525.95</v>
      </c>
      <c r="C1747" s="19">
        <v>25217</v>
      </c>
      <c r="D1747" s="19">
        <v>69000</v>
      </c>
      <c r="E1747" s="19">
        <v>65221.42</v>
      </c>
      <c r="F1747" s="84">
        <f t="shared" si="56"/>
        <v>245.87779137033735</v>
      </c>
      <c r="G1747" s="117">
        <f t="shared" si="57"/>
        <v>94.523797101449276</v>
      </c>
    </row>
    <row r="1748" spans="1:7" ht="12.75" x14ac:dyDescent="0.15">
      <c r="A1748" s="118" t="s">
        <v>706</v>
      </c>
      <c r="B1748" s="20">
        <v>26525.95</v>
      </c>
      <c r="C1748" s="20">
        <v>0</v>
      </c>
      <c r="D1748" s="20">
        <v>0</v>
      </c>
      <c r="E1748" s="20">
        <v>65221.42</v>
      </c>
      <c r="F1748" s="83">
        <f t="shared" si="56"/>
        <v>245.87779137033735</v>
      </c>
      <c r="G1748" s="119">
        <f t="shared" si="57"/>
        <v>0</v>
      </c>
    </row>
    <row r="1749" spans="1:7" ht="12.75" x14ac:dyDescent="0.15">
      <c r="A1749" s="114" t="s">
        <v>128</v>
      </c>
      <c r="B1749" s="17">
        <v>43692.46</v>
      </c>
      <c r="C1749" s="17">
        <v>39830</v>
      </c>
      <c r="D1749" s="17">
        <v>38065</v>
      </c>
      <c r="E1749" s="17">
        <v>37159.46</v>
      </c>
      <c r="F1749" s="85">
        <f t="shared" si="56"/>
        <v>85.047763389838877</v>
      </c>
      <c r="G1749" s="115">
        <f t="shared" si="57"/>
        <v>97.62106922369631</v>
      </c>
    </row>
    <row r="1750" spans="1:7" ht="12.75" x14ac:dyDescent="0.15">
      <c r="A1750" s="116" t="s">
        <v>729</v>
      </c>
      <c r="B1750" s="19">
        <v>43692.46</v>
      </c>
      <c r="C1750" s="19">
        <v>39830</v>
      </c>
      <c r="D1750" s="19">
        <v>38065</v>
      </c>
      <c r="E1750" s="19">
        <v>37159.46</v>
      </c>
      <c r="F1750" s="84">
        <f t="shared" ref="F1750:F1813" si="58">IFERROR(E1750/B1750*100,0)</f>
        <v>85.047763389838877</v>
      </c>
      <c r="G1750" s="117">
        <f t="shared" ref="G1750:G1813" si="59">IFERROR(E1750/D1750*100,0)</f>
        <v>97.62106922369631</v>
      </c>
    </row>
    <row r="1751" spans="1:7" ht="12.75" x14ac:dyDescent="0.15">
      <c r="A1751" s="116" t="s">
        <v>714</v>
      </c>
      <c r="B1751" s="19">
        <v>43692.46</v>
      </c>
      <c r="C1751" s="19">
        <v>39830</v>
      </c>
      <c r="D1751" s="19">
        <v>38065</v>
      </c>
      <c r="E1751" s="19">
        <v>37159.46</v>
      </c>
      <c r="F1751" s="84">
        <f t="shared" si="58"/>
        <v>85.047763389838877</v>
      </c>
      <c r="G1751" s="117">
        <f t="shared" si="59"/>
        <v>97.62106922369631</v>
      </c>
    </row>
    <row r="1752" spans="1:7" ht="12.75" x14ac:dyDescent="0.15">
      <c r="A1752" s="118" t="s">
        <v>701</v>
      </c>
      <c r="B1752" s="20">
        <v>43692.46</v>
      </c>
      <c r="C1752" s="20">
        <v>0</v>
      </c>
      <c r="D1752" s="20">
        <v>0</v>
      </c>
      <c r="E1752" s="20">
        <v>546.09</v>
      </c>
      <c r="F1752" s="83">
        <f t="shared" si="58"/>
        <v>1.2498495163696437</v>
      </c>
      <c r="G1752" s="119">
        <f t="shared" si="59"/>
        <v>0</v>
      </c>
    </row>
    <row r="1753" spans="1:7" ht="12.75" x14ac:dyDescent="0.15">
      <c r="A1753" s="118" t="s">
        <v>700</v>
      </c>
      <c r="B1753" s="20">
        <v>0</v>
      </c>
      <c r="C1753" s="20">
        <v>0</v>
      </c>
      <c r="D1753" s="20">
        <v>0</v>
      </c>
      <c r="E1753" s="20">
        <v>36613.370000000003</v>
      </c>
      <c r="F1753" s="83">
        <f t="shared" si="58"/>
        <v>0</v>
      </c>
      <c r="G1753" s="119">
        <f t="shared" si="59"/>
        <v>0</v>
      </c>
    </row>
    <row r="1754" spans="1:7" ht="12.75" x14ac:dyDescent="0.15">
      <c r="A1754" s="114" t="s">
        <v>212</v>
      </c>
      <c r="B1754" s="17">
        <v>30724.93</v>
      </c>
      <c r="C1754" s="17">
        <v>109613</v>
      </c>
      <c r="D1754" s="17">
        <v>149094</v>
      </c>
      <c r="E1754" s="17">
        <v>127808.11</v>
      </c>
      <c r="F1754" s="85">
        <f t="shared" si="58"/>
        <v>415.97526829190497</v>
      </c>
      <c r="G1754" s="115">
        <f t="shared" si="59"/>
        <v>85.72317464150133</v>
      </c>
    </row>
    <row r="1755" spans="1:7" ht="12.75" x14ac:dyDescent="0.15">
      <c r="A1755" s="116" t="s">
        <v>729</v>
      </c>
      <c r="B1755" s="19">
        <v>30724.93</v>
      </c>
      <c r="C1755" s="19">
        <v>109613</v>
      </c>
      <c r="D1755" s="19">
        <v>149094</v>
      </c>
      <c r="E1755" s="19">
        <v>127808.11</v>
      </c>
      <c r="F1755" s="84">
        <f t="shared" si="58"/>
        <v>415.97526829190497</v>
      </c>
      <c r="G1755" s="117">
        <f t="shared" si="59"/>
        <v>85.72317464150133</v>
      </c>
    </row>
    <row r="1756" spans="1:7" ht="12.75" x14ac:dyDescent="0.15">
      <c r="A1756" s="116" t="s">
        <v>714</v>
      </c>
      <c r="B1756" s="19">
        <v>30724.93</v>
      </c>
      <c r="C1756" s="19">
        <v>109613</v>
      </c>
      <c r="D1756" s="19">
        <v>149094</v>
      </c>
      <c r="E1756" s="19">
        <v>127808.11</v>
      </c>
      <c r="F1756" s="84">
        <f t="shared" si="58"/>
        <v>415.97526829190497</v>
      </c>
      <c r="G1756" s="117">
        <f t="shared" si="59"/>
        <v>85.72317464150133</v>
      </c>
    </row>
    <row r="1757" spans="1:7" ht="12.75" x14ac:dyDescent="0.15">
      <c r="A1757" s="118" t="s">
        <v>698</v>
      </c>
      <c r="B1757" s="20">
        <v>30724.93</v>
      </c>
      <c r="C1757" s="20">
        <v>0</v>
      </c>
      <c r="D1757" s="20">
        <v>0</v>
      </c>
      <c r="E1757" s="20">
        <v>127808.11</v>
      </c>
      <c r="F1757" s="83">
        <f t="shared" si="58"/>
        <v>415.97526829190497</v>
      </c>
      <c r="G1757" s="119">
        <f t="shared" si="59"/>
        <v>0</v>
      </c>
    </row>
    <row r="1758" spans="1:7" ht="12.75" x14ac:dyDescent="0.15">
      <c r="A1758" s="114" t="s">
        <v>127</v>
      </c>
      <c r="B1758" s="17">
        <v>5160.33</v>
      </c>
      <c r="C1758" s="17">
        <v>8893</v>
      </c>
      <c r="D1758" s="17">
        <v>10893</v>
      </c>
      <c r="E1758" s="17">
        <v>5063.37</v>
      </c>
      <c r="F1758" s="85">
        <f t="shared" si="58"/>
        <v>98.121050397939669</v>
      </c>
      <c r="G1758" s="115">
        <f t="shared" si="59"/>
        <v>46.482787110988703</v>
      </c>
    </row>
    <row r="1759" spans="1:7" ht="12.75" x14ac:dyDescent="0.15">
      <c r="A1759" s="116" t="s">
        <v>729</v>
      </c>
      <c r="B1759" s="19">
        <v>5160.33</v>
      </c>
      <c r="C1759" s="19">
        <v>8893</v>
      </c>
      <c r="D1759" s="19">
        <v>10893</v>
      </c>
      <c r="E1759" s="19">
        <v>5063.37</v>
      </c>
      <c r="F1759" s="84">
        <f t="shared" si="58"/>
        <v>98.121050397939669</v>
      </c>
      <c r="G1759" s="117">
        <f t="shared" si="59"/>
        <v>46.482787110988703</v>
      </c>
    </row>
    <row r="1760" spans="1:7" ht="12.75" x14ac:dyDescent="0.15">
      <c r="A1760" s="116" t="s">
        <v>674</v>
      </c>
      <c r="B1760" s="19">
        <v>5160.33</v>
      </c>
      <c r="C1760" s="19">
        <v>8893</v>
      </c>
      <c r="D1760" s="19">
        <v>10893</v>
      </c>
      <c r="E1760" s="19">
        <v>5063.37</v>
      </c>
      <c r="F1760" s="84">
        <f t="shared" si="58"/>
        <v>98.121050397939669</v>
      </c>
      <c r="G1760" s="117">
        <f t="shared" si="59"/>
        <v>46.482787110988703</v>
      </c>
    </row>
    <row r="1761" spans="1:7" ht="12.75" x14ac:dyDescent="0.15">
      <c r="A1761" s="118" t="s">
        <v>669</v>
      </c>
      <c r="B1761" s="20">
        <v>1725.39</v>
      </c>
      <c r="C1761" s="20">
        <v>0</v>
      </c>
      <c r="D1761" s="20">
        <v>0</v>
      </c>
      <c r="E1761" s="20">
        <v>0</v>
      </c>
      <c r="F1761" s="83">
        <f t="shared" si="58"/>
        <v>0</v>
      </c>
      <c r="G1761" s="119">
        <f t="shared" si="59"/>
        <v>0</v>
      </c>
    </row>
    <row r="1762" spans="1:7" ht="12.75" x14ac:dyDescent="0.15">
      <c r="A1762" s="118" t="s">
        <v>668</v>
      </c>
      <c r="B1762" s="20">
        <v>3434.94</v>
      </c>
      <c r="C1762" s="20">
        <v>0</v>
      </c>
      <c r="D1762" s="20">
        <v>0</v>
      </c>
      <c r="E1762" s="20">
        <v>5063.37</v>
      </c>
      <c r="F1762" s="83">
        <f t="shared" si="58"/>
        <v>147.40781498366783</v>
      </c>
      <c r="G1762" s="119">
        <f t="shared" si="59"/>
        <v>0</v>
      </c>
    </row>
    <row r="1763" spans="1:7" ht="12.75" x14ac:dyDescent="0.15">
      <c r="A1763" s="114" t="s">
        <v>281</v>
      </c>
      <c r="B1763" s="17">
        <v>1532.59</v>
      </c>
      <c r="C1763" s="17">
        <v>6437</v>
      </c>
      <c r="D1763" s="17">
        <v>6437</v>
      </c>
      <c r="E1763" s="17">
        <v>613.98</v>
      </c>
      <c r="F1763" s="85">
        <f t="shared" si="58"/>
        <v>40.061595077613717</v>
      </c>
      <c r="G1763" s="115">
        <f t="shared" si="59"/>
        <v>9.5382942364455499</v>
      </c>
    </row>
    <row r="1764" spans="1:7" ht="12.75" x14ac:dyDescent="0.15">
      <c r="A1764" s="116" t="s">
        <v>729</v>
      </c>
      <c r="B1764" s="19">
        <v>66.36</v>
      </c>
      <c r="C1764" s="19">
        <v>1792</v>
      </c>
      <c r="D1764" s="19">
        <v>1792</v>
      </c>
      <c r="E1764" s="19">
        <v>613.98</v>
      </c>
      <c r="F1764" s="84">
        <f t="shared" si="58"/>
        <v>925.22603978300197</v>
      </c>
      <c r="G1764" s="117">
        <f t="shared" si="59"/>
        <v>34.262276785714285</v>
      </c>
    </row>
    <row r="1765" spans="1:7" ht="12.75" x14ac:dyDescent="0.15">
      <c r="A1765" s="116" t="s">
        <v>681</v>
      </c>
      <c r="B1765" s="19">
        <v>66.36</v>
      </c>
      <c r="C1765" s="19">
        <v>1792</v>
      </c>
      <c r="D1765" s="19">
        <v>1792</v>
      </c>
      <c r="E1765" s="19">
        <v>613.98</v>
      </c>
      <c r="F1765" s="84">
        <f t="shared" si="58"/>
        <v>925.22603978300197</v>
      </c>
      <c r="G1765" s="117">
        <f t="shared" si="59"/>
        <v>34.262276785714285</v>
      </c>
    </row>
    <row r="1766" spans="1:7" ht="12.75" x14ac:dyDescent="0.15">
      <c r="A1766" s="118" t="s">
        <v>675</v>
      </c>
      <c r="B1766" s="20">
        <v>66.36</v>
      </c>
      <c r="C1766" s="20">
        <v>0</v>
      </c>
      <c r="D1766" s="20">
        <v>0</v>
      </c>
      <c r="E1766" s="20">
        <v>613.98</v>
      </c>
      <c r="F1766" s="83">
        <f t="shared" si="58"/>
        <v>925.22603978300197</v>
      </c>
      <c r="G1766" s="119">
        <f t="shared" si="59"/>
        <v>0</v>
      </c>
    </row>
    <row r="1767" spans="1:7" ht="12.75" x14ac:dyDescent="0.15">
      <c r="A1767" s="116" t="s">
        <v>661</v>
      </c>
      <c r="B1767" s="19">
        <v>1466.23</v>
      </c>
      <c r="C1767" s="19">
        <v>4645</v>
      </c>
      <c r="D1767" s="19">
        <v>4645</v>
      </c>
      <c r="E1767" s="19">
        <v>0</v>
      </c>
      <c r="F1767" s="84">
        <f t="shared" si="58"/>
        <v>0</v>
      </c>
      <c r="G1767" s="117">
        <f t="shared" si="59"/>
        <v>0</v>
      </c>
    </row>
    <row r="1768" spans="1:7" ht="12.75" x14ac:dyDescent="0.15">
      <c r="A1768" s="116" t="s">
        <v>657</v>
      </c>
      <c r="B1768" s="19">
        <v>1466.23</v>
      </c>
      <c r="C1768" s="19">
        <v>4645</v>
      </c>
      <c r="D1768" s="19">
        <v>4645</v>
      </c>
      <c r="E1768" s="19">
        <v>0</v>
      </c>
      <c r="F1768" s="84">
        <f t="shared" si="58"/>
        <v>0</v>
      </c>
      <c r="G1768" s="117">
        <f t="shared" si="59"/>
        <v>0</v>
      </c>
    </row>
    <row r="1769" spans="1:7" ht="12.75" x14ac:dyDescent="0.15">
      <c r="A1769" s="118" t="s">
        <v>655</v>
      </c>
      <c r="B1769" s="20">
        <v>139</v>
      </c>
      <c r="C1769" s="20">
        <v>0</v>
      </c>
      <c r="D1769" s="20">
        <v>0</v>
      </c>
      <c r="E1769" s="20">
        <v>0</v>
      </c>
      <c r="F1769" s="83">
        <f t="shared" si="58"/>
        <v>0</v>
      </c>
      <c r="G1769" s="119">
        <f t="shared" si="59"/>
        <v>0</v>
      </c>
    </row>
    <row r="1770" spans="1:7" ht="12.75" x14ac:dyDescent="0.15">
      <c r="A1770" s="118" t="s">
        <v>649</v>
      </c>
      <c r="B1770" s="20">
        <v>1327.23</v>
      </c>
      <c r="C1770" s="20">
        <v>0</v>
      </c>
      <c r="D1770" s="20">
        <v>0</v>
      </c>
      <c r="E1770" s="20">
        <v>0</v>
      </c>
      <c r="F1770" s="83">
        <f t="shared" si="58"/>
        <v>0</v>
      </c>
      <c r="G1770" s="119">
        <f t="shared" si="59"/>
        <v>0</v>
      </c>
    </row>
    <row r="1771" spans="1:7" ht="12.75" x14ac:dyDescent="0.15">
      <c r="A1771" s="122" t="s">
        <v>521</v>
      </c>
      <c r="B1771" s="16">
        <v>734256.56</v>
      </c>
      <c r="C1771" s="16">
        <v>1049281</v>
      </c>
      <c r="D1771" s="16">
        <v>1050732</v>
      </c>
      <c r="E1771" s="16">
        <v>856447.77</v>
      </c>
      <c r="F1771" s="86">
        <f t="shared" si="58"/>
        <v>116.64148700285359</v>
      </c>
      <c r="G1771" s="123">
        <f t="shared" si="59"/>
        <v>81.509630429072317</v>
      </c>
    </row>
    <row r="1772" spans="1:7" ht="12.75" x14ac:dyDescent="0.15">
      <c r="A1772" s="114" t="s">
        <v>44</v>
      </c>
      <c r="B1772" s="17">
        <v>35728.57</v>
      </c>
      <c r="C1772" s="17">
        <v>205721</v>
      </c>
      <c r="D1772" s="17">
        <v>27326</v>
      </c>
      <c r="E1772" s="17">
        <v>23101.31</v>
      </c>
      <c r="F1772" s="85">
        <f t="shared" si="58"/>
        <v>64.657807463326975</v>
      </c>
      <c r="G1772" s="115">
        <f t="shared" si="59"/>
        <v>84.539669179535977</v>
      </c>
    </row>
    <row r="1773" spans="1:7" ht="12.75" x14ac:dyDescent="0.15">
      <c r="A1773" s="116" t="s">
        <v>729</v>
      </c>
      <c r="B1773" s="19">
        <v>32012.33</v>
      </c>
      <c r="C1773" s="19">
        <v>200412</v>
      </c>
      <c r="D1773" s="19">
        <v>27326</v>
      </c>
      <c r="E1773" s="19">
        <v>23101.31</v>
      </c>
      <c r="F1773" s="84">
        <f t="shared" si="58"/>
        <v>72.163788140382152</v>
      </c>
      <c r="G1773" s="117">
        <f t="shared" si="59"/>
        <v>84.539669179535977</v>
      </c>
    </row>
    <row r="1774" spans="1:7" ht="12.75" x14ac:dyDescent="0.15">
      <c r="A1774" s="116" t="s">
        <v>693</v>
      </c>
      <c r="B1774" s="19">
        <v>1.55</v>
      </c>
      <c r="C1774" s="19">
        <v>531</v>
      </c>
      <c r="D1774" s="19">
        <v>531</v>
      </c>
      <c r="E1774" s="19">
        <v>29.12</v>
      </c>
      <c r="F1774" s="84">
        <f t="shared" si="58"/>
        <v>1878.7096774193551</v>
      </c>
      <c r="G1774" s="117">
        <f t="shared" si="59"/>
        <v>5.4839924670433149</v>
      </c>
    </row>
    <row r="1775" spans="1:7" ht="12.75" x14ac:dyDescent="0.15">
      <c r="A1775" s="118" t="s">
        <v>691</v>
      </c>
      <c r="B1775" s="20">
        <v>1.55</v>
      </c>
      <c r="C1775" s="20">
        <v>0</v>
      </c>
      <c r="D1775" s="20">
        <v>0</v>
      </c>
      <c r="E1775" s="20">
        <v>29.12</v>
      </c>
      <c r="F1775" s="83">
        <f t="shared" si="58"/>
        <v>1878.7096774193551</v>
      </c>
      <c r="G1775" s="119">
        <f t="shared" si="59"/>
        <v>0</v>
      </c>
    </row>
    <row r="1776" spans="1:7" ht="12.75" x14ac:dyDescent="0.15">
      <c r="A1776" s="116" t="s">
        <v>674</v>
      </c>
      <c r="B1776" s="19">
        <v>32010.78</v>
      </c>
      <c r="C1776" s="19">
        <v>199881</v>
      </c>
      <c r="D1776" s="19">
        <v>26795</v>
      </c>
      <c r="E1776" s="19">
        <v>23072.19</v>
      </c>
      <c r="F1776" s="84">
        <f t="shared" si="58"/>
        <v>72.076313042043964</v>
      </c>
      <c r="G1776" s="117">
        <f t="shared" si="59"/>
        <v>86.106325807053551</v>
      </c>
    </row>
    <row r="1777" spans="1:7" ht="12.75" x14ac:dyDescent="0.15">
      <c r="A1777" s="118" t="s">
        <v>671</v>
      </c>
      <c r="B1777" s="20">
        <v>32010.78</v>
      </c>
      <c r="C1777" s="20">
        <v>0</v>
      </c>
      <c r="D1777" s="20">
        <v>0</v>
      </c>
      <c r="E1777" s="20">
        <v>23072.19</v>
      </c>
      <c r="F1777" s="83">
        <f t="shared" si="58"/>
        <v>72.076313042043964</v>
      </c>
      <c r="G1777" s="119">
        <f t="shared" si="59"/>
        <v>0</v>
      </c>
    </row>
    <row r="1778" spans="1:7" ht="12.75" x14ac:dyDescent="0.15">
      <c r="A1778" s="116" t="s">
        <v>661</v>
      </c>
      <c r="B1778" s="19">
        <v>3716.24</v>
      </c>
      <c r="C1778" s="19">
        <v>5309</v>
      </c>
      <c r="D1778" s="19">
        <v>0</v>
      </c>
      <c r="E1778" s="19">
        <v>0</v>
      </c>
      <c r="F1778" s="84">
        <f t="shared" si="58"/>
        <v>0</v>
      </c>
      <c r="G1778" s="117">
        <f t="shared" si="59"/>
        <v>0</v>
      </c>
    </row>
    <row r="1779" spans="1:7" ht="12.75" x14ac:dyDescent="0.15">
      <c r="A1779" s="116" t="s">
        <v>657</v>
      </c>
      <c r="B1779" s="19">
        <v>3716.24</v>
      </c>
      <c r="C1779" s="19">
        <v>5309</v>
      </c>
      <c r="D1779" s="19">
        <v>0</v>
      </c>
      <c r="E1779" s="19">
        <v>0</v>
      </c>
      <c r="F1779" s="84">
        <f t="shared" si="58"/>
        <v>0</v>
      </c>
      <c r="G1779" s="117">
        <f t="shared" si="59"/>
        <v>0</v>
      </c>
    </row>
    <row r="1780" spans="1:7" ht="12.75" x14ac:dyDescent="0.15">
      <c r="A1780" s="118" t="s">
        <v>649</v>
      </c>
      <c r="B1780" s="20">
        <v>3716.24</v>
      </c>
      <c r="C1780" s="20">
        <v>0</v>
      </c>
      <c r="D1780" s="20">
        <v>0</v>
      </c>
      <c r="E1780" s="20">
        <v>0</v>
      </c>
      <c r="F1780" s="83">
        <f t="shared" si="58"/>
        <v>0</v>
      </c>
      <c r="G1780" s="119">
        <f t="shared" si="59"/>
        <v>0</v>
      </c>
    </row>
    <row r="1781" spans="1:7" ht="12.75" x14ac:dyDescent="0.15">
      <c r="A1781" s="114" t="s">
        <v>370</v>
      </c>
      <c r="B1781" s="17">
        <v>679049.79</v>
      </c>
      <c r="C1781" s="17">
        <v>778127</v>
      </c>
      <c r="D1781" s="17">
        <v>963522</v>
      </c>
      <c r="E1781" s="17">
        <v>785501.52</v>
      </c>
      <c r="F1781" s="85">
        <f t="shared" si="58"/>
        <v>115.67657211115549</v>
      </c>
      <c r="G1781" s="115">
        <f t="shared" si="59"/>
        <v>81.523983884125116</v>
      </c>
    </row>
    <row r="1782" spans="1:7" ht="12.75" x14ac:dyDescent="0.15">
      <c r="A1782" s="116" t="s">
        <v>729</v>
      </c>
      <c r="B1782" s="19">
        <v>679049.79</v>
      </c>
      <c r="C1782" s="19">
        <v>764855</v>
      </c>
      <c r="D1782" s="19">
        <v>950250</v>
      </c>
      <c r="E1782" s="19">
        <v>785501.52</v>
      </c>
      <c r="F1782" s="84">
        <f t="shared" si="58"/>
        <v>115.67657211115549</v>
      </c>
      <c r="G1782" s="117">
        <f t="shared" si="59"/>
        <v>82.66261720599843</v>
      </c>
    </row>
    <row r="1783" spans="1:7" ht="12.75" x14ac:dyDescent="0.15">
      <c r="A1783" s="116" t="s">
        <v>681</v>
      </c>
      <c r="B1783" s="19">
        <v>10326.81</v>
      </c>
      <c r="C1783" s="19">
        <v>13272</v>
      </c>
      <c r="D1783" s="19">
        <v>13272</v>
      </c>
      <c r="E1783" s="19">
        <v>13386.15</v>
      </c>
      <c r="F1783" s="84">
        <f t="shared" si="58"/>
        <v>129.62521824261316</v>
      </c>
      <c r="G1783" s="117">
        <f t="shared" si="59"/>
        <v>100.86008137432188</v>
      </c>
    </row>
    <row r="1784" spans="1:7" ht="12.75" x14ac:dyDescent="0.15">
      <c r="A1784" s="118" t="s">
        <v>675</v>
      </c>
      <c r="B1784" s="20">
        <v>10326.81</v>
      </c>
      <c r="C1784" s="20">
        <v>0</v>
      </c>
      <c r="D1784" s="20">
        <v>0</v>
      </c>
      <c r="E1784" s="20">
        <v>13386.15</v>
      </c>
      <c r="F1784" s="83">
        <f t="shared" si="58"/>
        <v>129.62521824261316</v>
      </c>
      <c r="G1784" s="119">
        <f t="shared" si="59"/>
        <v>0</v>
      </c>
    </row>
    <row r="1785" spans="1:7" ht="12.75" x14ac:dyDescent="0.15">
      <c r="A1785" s="116" t="s">
        <v>667</v>
      </c>
      <c r="B1785" s="19">
        <v>668722.98</v>
      </c>
      <c r="C1785" s="19">
        <v>751583</v>
      </c>
      <c r="D1785" s="19">
        <v>936978</v>
      </c>
      <c r="E1785" s="19">
        <v>772115.37</v>
      </c>
      <c r="F1785" s="84">
        <f t="shared" si="58"/>
        <v>115.46116898809132</v>
      </c>
      <c r="G1785" s="117">
        <f t="shared" si="59"/>
        <v>82.404855823722642</v>
      </c>
    </row>
    <row r="1786" spans="1:7" ht="12.75" x14ac:dyDescent="0.15">
      <c r="A1786" s="118" t="s">
        <v>665</v>
      </c>
      <c r="B1786" s="20">
        <v>668722.98</v>
      </c>
      <c r="C1786" s="20">
        <v>0</v>
      </c>
      <c r="D1786" s="20">
        <v>0</v>
      </c>
      <c r="E1786" s="20">
        <v>772115.37</v>
      </c>
      <c r="F1786" s="83">
        <f t="shared" si="58"/>
        <v>115.46116898809132</v>
      </c>
      <c r="G1786" s="119">
        <f t="shared" si="59"/>
        <v>0</v>
      </c>
    </row>
    <row r="1787" spans="1:7" ht="12.75" x14ac:dyDescent="0.15">
      <c r="A1787" s="116" t="s">
        <v>732</v>
      </c>
      <c r="B1787" s="19">
        <v>0</v>
      </c>
      <c r="C1787" s="19">
        <v>13272</v>
      </c>
      <c r="D1787" s="19">
        <v>13272</v>
      </c>
      <c r="E1787" s="19">
        <v>0</v>
      </c>
      <c r="F1787" s="84">
        <f t="shared" si="58"/>
        <v>0</v>
      </c>
      <c r="G1787" s="117">
        <f t="shared" si="59"/>
        <v>0</v>
      </c>
    </row>
    <row r="1788" spans="1:7" ht="12.75" x14ac:dyDescent="0.15">
      <c r="A1788" s="116" t="s">
        <v>733</v>
      </c>
      <c r="B1788" s="19">
        <v>0</v>
      </c>
      <c r="C1788" s="19">
        <v>13272</v>
      </c>
      <c r="D1788" s="19">
        <v>13272</v>
      </c>
      <c r="E1788" s="19">
        <v>0</v>
      </c>
      <c r="F1788" s="84">
        <f t="shared" si="58"/>
        <v>0</v>
      </c>
      <c r="G1788" s="117">
        <f t="shared" si="59"/>
        <v>0</v>
      </c>
    </row>
    <row r="1789" spans="1:7" ht="12.75" x14ac:dyDescent="0.15">
      <c r="A1789" s="114" t="s">
        <v>128</v>
      </c>
      <c r="B1789" s="17">
        <v>5312.74</v>
      </c>
      <c r="C1789" s="17">
        <v>27872</v>
      </c>
      <c r="D1789" s="17">
        <v>27872</v>
      </c>
      <c r="E1789" s="17">
        <v>22350.38</v>
      </c>
      <c r="F1789" s="85">
        <f t="shared" si="58"/>
        <v>420.69402982265274</v>
      </c>
      <c r="G1789" s="115">
        <f t="shared" si="59"/>
        <v>80.189365671641795</v>
      </c>
    </row>
    <row r="1790" spans="1:7" ht="12.75" x14ac:dyDescent="0.15">
      <c r="A1790" s="116" t="s">
        <v>729</v>
      </c>
      <c r="B1790" s="19">
        <v>5312.74</v>
      </c>
      <c r="C1790" s="19">
        <v>27872</v>
      </c>
      <c r="D1790" s="19">
        <v>27872</v>
      </c>
      <c r="E1790" s="19">
        <v>22350.38</v>
      </c>
      <c r="F1790" s="84">
        <f t="shared" si="58"/>
        <v>420.69402982265274</v>
      </c>
      <c r="G1790" s="117">
        <f t="shared" si="59"/>
        <v>80.189365671641795</v>
      </c>
    </row>
    <row r="1791" spans="1:7" ht="12.75" x14ac:dyDescent="0.15">
      <c r="A1791" s="116" t="s">
        <v>714</v>
      </c>
      <c r="B1791" s="19">
        <v>5312.74</v>
      </c>
      <c r="C1791" s="19">
        <v>27872</v>
      </c>
      <c r="D1791" s="19">
        <v>27872</v>
      </c>
      <c r="E1791" s="19">
        <v>22350.38</v>
      </c>
      <c r="F1791" s="84">
        <f t="shared" si="58"/>
        <v>420.69402982265274</v>
      </c>
      <c r="G1791" s="117">
        <f t="shared" si="59"/>
        <v>80.189365671641795</v>
      </c>
    </row>
    <row r="1792" spans="1:7" ht="12.75" x14ac:dyDescent="0.15">
      <c r="A1792" s="118" t="s">
        <v>701</v>
      </c>
      <c r="B1792" s="20">
        <v>5312.74</v>
      </c>
      <c r="C1792" s="20">
        <v>0</v>
      </c>
      <c r="D1792" s="20">
        <v>0</v>
      </c>
      <c r="E1792" s="20">
        <v>22350.38</v>
      </c>
      <c r="F1792" s="83">
        <f t="shared" si="58"/>
        <v>420.69402982265274</v>
      </c>
      <c r="G1792" s="119">
        <f t="shared" si="59"/>
        <v>0</v>
      </c>
    </row>
    <row r="1793" spans="1:7" ht="12.75" x14ac:dyDescent="0.15">
      <c r="A1793" s="114" t="s">
        <v>212</v>
      </c>
      <c r="B1793" s="17">
        <v>14165.46</v>
      </c>
      <c r="C1793" s="17">
        <v>37561</v>
      </c>
      <c r="D1793" s="17">
        <v>32012</v>
      </c>
      <c r="E1793" s="17">
        <v>25494.560000000001</v>
      </c>
      <c r="F1793" s="85">
        <f t="shared" si="58"/>
        <v>179.97692979966766</v>
      </c>
      <c r="G1793" s="115">
        <f t="shared" si="59"/>
        <v>79.640634761964264</v>
      </c>
    </row>
    <row r="1794" spans="1:7" ht="12.75" x14ac:dyDescent="0.15">
      <c r="A1794" s="116" t="s">
        <v>729</v>
      </c>
      <c r="B1794" s="19">
        <v>14165.46</v>
      </c>
      <c r="C1794" s="19">
        <v>37561</v>
      </c>
      <c r="D1794" s="19">
        <v>32012</v>
      </c>
      <c r="E1794" s="19">
        <v>25494.560000000001</v>
      </c>
      <c r="F1794" s="84">
        <f t="shared" si="58"/>
        <v>179.97692979966766</v>
      </c>
      <c r="G1794" s="117">
        <f t="shared" si="59"/>
        <v>79.640634761964264</v>
      </c>
    </row>
    <row r="1795" spans="1:7" ht="12.75" x14ac:dyDescent="0.15">
      <c r="A1795" s="116" t="s">
        <v>714</v>
      </c>
      <c r="B1795" s="19">
        <v>14165.46</v>
      </c>
      <c r="C1795" s="19">
        <v>37561</v>
      </c>
      <c r="D1795" s="19">
        <v>32012</v>
      </c>
      <c r="E1795" s="19">
        <v>25494.560000000001</v>
      </c>
      <c r="F1795" s="84">
        <f t="shared" si="58"/>
        <v>179.97692979966766</v>
      </c>
      <c r="G1795" s="117">
        <f t="shared" si="59"/>
        <v>79.640634761964264</v>
      </c>
    </row>
    <row r="1796" spans="1:7" ht="12.75" x14ac:dyDescent="0.15">
      <c r="A1796" s="118" t="s">
        <v>698</v>
      </c>
      <c r="B1796" s="20">
        <v>14165.46</v>
      </c>
      <c r="C1796" s="20">
        <v>0</v>
      </c>
      <c r="D1796" s="20">
        <v>0</v>
      </c>
      <c r="E1796" s="20">
        <v>25494.560000000001</v>
      </c>
      <c r="F1796" s="83">
        <f t="shared" si="58"/>
        <v>179.97692979966766</v>
      </c>
      <c r="G1796" s="119">
        <f t="shared" si="59"/>
        <v>0</v>
      </c>
    </row>
    <row r="1797" spans="1:7" ht="12.75" x14ac:dyDescent="0.15">
      <c r="A1797" s="122" t="s">
        <v>522</v>
      </c>
      <c r="B1797" s="16">
        <v>3729917.54</v>
      </c>
      <c r="C1797" s="16">
        <v>4722012</v>
      </c>
      <c r="D1797" s="16">
        <v>3618454.78</v>
      </c>
      <c r="E1797" s="16">
        <v>3146895.22</v>
      </c>
      <c r="F1797" s="86">
        <f t="shared" si="58"/>
        <v>84.369029241327425</v>
      </c>
      <c r="G1797" s="123">
        <f t="shared" si="59"/>
        <v>86.967929995797832</v>
      </c>
    </row>
    <row r="1798" spans="1:7" ht="12.75" x14ac:dyDescent="0.15">
      <c r="A1798" s="114" t="s">
        <v>44</v>
      </c>
      <c r="B1798" s="17">
        <v>843896.98</v>
      </c>
      <c r="C1798" s="17">
        <v>1272813</v>
      </c>
      <c r="D1798" s="17">
        <v>1056228</v>
      </c>
      <c r="E1798" s="17">
        <v>1402668.68</v>
      </c>
      <c r="F1798" s="85">
        <f t="shared" si="58"/>
        <v>166.21325982230675</v>
      </c>
      <c r="G1798" s="115">
        <f t="shared" si="59"/>
        <v>132.79980080058471</v>
      </c>
    </row>
    <row r="1799" spans="1:7" ht="12.75" x14ac:dyDescent="0.15">
      <c r="A1799" s="116" t="s">
        <v>729</v>
      </c>
      <c r="B1799" s="19">
        <v>843896.98</v>
      </c>
      <c r="C1799" s="19">
        <v>1113546</v>
      </c>
      <c r="D1799" s="19">
        <v>605767</v>
      </c>
      <c r="E1799" s="19">
        <v>952175.52</v>
      </c>
      <c r="F1799" s="84">
        <f t="shared" si="58"/>
        <v>112.83077704579534</v>
      </c>
      <c r="G1799" s="117">
        <f t="shared" si="59"/>
        <v>157.18510912611615</v>
      </c>
    </row>
    <row r="1800" spans="1:7" ht="12.75" x14ac:dyDescent="0.15">
      <c r="A1800" s="116" t="s">
        <v>674</v>
      </c>
      <c r="B1800" s="19">
        <v>843294.01</v>
      </c>
      <c r="C1800" s="19">
        <v>1110892</v>
      </c>
      <c r="D1800" s="19">
        <v>603113</v>
      </c>
      <c r="E1800" s="19">
        <v>940728.64</v>
      </c>
      <c r="F1800" s="84">
        <f t="shared" si="58"/>
        <v>111.55405218637804</v>
      </c>
      <c r="G1800" s="117">
        <f t="shared" si="59"/>
        <v>155.97883647011423</v>
      </c>
    </row>
    <row r="1801" spans="1:7" ht="12.75" x14ac:dyDescent="0.15">
      <c r="A1801" s="118" t="s">
        <v>671</v>
      </c>
      <c r="B1801" s="20">
        <v>843294.01</v>
      </c>
      <c r="C1801" s="20">
        <v>0</v>
      </c>
      <c r="D1801" s="20">
        <v>0</v>
      </c>
      <c r="E1801" s="20">
        <v>940728.64</v>
      </c>
      <c r="F1801" s="83">
        <f t="shared" si="58"/>
        <v>111.55405218637804</v>
      </c>
      <c r="G1801" s="119">
        <f t="shared" si="59"/>
        <v>0</v>
      </c>
    </row>
    <row r="1802" spans="1:7" ht="12.75" x14ac:dyDescent="0.15">
      <c r="A1802" s="116" t="s">
        <v>664</v>
      </c>
      <c r="B1802" s="19">
        <v>602.97</v>
      </c>
      <c r="C1802" s="19">
        <v>2654</v>
      </c>
      <c r="D1802" s="19">
        <v>2654</v>
      </c>
      <c r="E1802" s="19">
        <v>11446.88</v>
      </c>
      <c r="F1802" s="84">
        <f t="shared" si="58"/>
        <v>1898.4161732756188</v>
      </c>
      <c r="G1802" s="117">
        <f t="shared" si="59"/>
        <v>431.30670685757349</v>
      </c>
    </row>
    <row r="1803" spans="1:7" ht="12.75" x14ac:dyDescent="0.15">
      <c r="A1803" s="118" t="s">
        <v>662</v>
      </c>
      <c r="B1803" s="20">
        <v>602.97</v>
      </c>
      <c r="C1803" s="20">
        <v>0</v>
      </c>
      <c r="D1803" s="20">
        <v>0</v>
      </c>
      <c r="E1803" s="20">
        <v>11446.88</v>
      </c>
      <c r="F1803" s="83">
        <f t="shared" si="58"/>
        <v>1898.4161732756188</v>
      </c>
      <c r="G1803" s="119">
        <f t="shared" si="59"/>
        <v>0</v>
      </c>
    </row>
    <row r="1804" spans="1:7" ht="12.75" x14ac:dyDescent="0.15">
      <c r="A1804" s="116" t="s">
        <v>558</v>
      </c>
      <c r="B1804" s="19">
        <v>0</v>
      </c>
      <c r="C1804" s="19">
        <v>159267</v>
      </c>
      <c r="D1804" s="19">
        <v>450461</v>
      </c>
      <c r="E1804" s="19">
        <v>450493.16</v>
      </c>
      <c r="F1804" s="84">
        <f t="shared" si="58"/>
        <v>0</v>
      </c>
      <c r="G1804" s="117">
        <f t="shared" si="59"/>
        <v>100.00713935279634</v>
      </c>
    </row>
    <row r="1805" spans="1:7" ht="12.75" x14ac:dyDescent="0.15">
      <c r="A1805" s="116" t="s">
        <v>557</v>
      </c>
      <c r="B1805" s="19">
        <v>0</v>
      </c>
      <c r="C1805" s="19">
        <v>159267</v>
      </c>
      <c r="D1805" s="19">
        <v>450461</v>
      </c>
      <c r="E1805" s="19">
        <v>450493.16</v>
      </c>
      <c r="F1805" s="84">
        <f t="shared" si="58"/>
        <v>0</v>
      </c>
      <c r="G1805" s="117">
        <f t="shared" si="59"/>
        <v>100.00713935279634</v>
      </c>
    </row>
    <row r="1806" spans="1:7" ht="12.75" x14ac:dyDescent="0.15">
      <c r="A1806" s="118" t="s">
        <v>551</v>
      </c>
      <c r="B1806" s="20">
        <v>0</v>
      </c>
      <c r="C1806" s="20">
        <v>0</v>
      </c>
      <c r="D1806" s="20">
        <v>0</v>
      </c>
      <c r="E1806" s="20">
        <v>450493.16</v>
      </c>
      <c r="F1806" s="83">
        <f t="shared" si="58"/>
        <v>0</v>
      </c>
      <c r="G1806" s="119">
        <f t="shared" si="59"/>
        <v>0</v>
      </c>
    </row>
    <row r="1807" spans="1:7" ht="12.75" x14ac:dyDescent="0.15">
      <c r="A1807" s="114" t="s">
        <v>257</v>
      </c>
      <c r="B1807" s="17">
        <v>101791.76</v>
      </c>
      <c r="C1807" s="17">
        <v>179175</v>
      </c>
      <c r="D1807" s="17">
        <v>86998</v>
      </c>
      <c r="E1807" s="17">
        <v>89047.13</v>
      </c>
      <c r="F1807" s="85">
        <f t="shared" si="58"/>
        <v>87.479703661671635</v>
      </c>
      <c r="G1807" s="115">
        <f t="shared" si="59"/>
        <v>102.35537598565485</v>
      </c>
    </row>
    <row r="1808" spans="1:7" ht="12.75" x14ac:dyDescent="0.15">
      <c r="A1808" s="116" t="s">
        <v>729</v>
      </c>
      <c r="B1808" s="19">
        <v>101791.76</v>
      </c>
      <c r="C1808" s="19">
        <v>179175</v>
      </c>
      <c r="D1808" s="19">
        <v>86998</v>
      </c>
      <c r="E1808" s="19">
        <v>89047.13</v>
      </c>
      <c r="F1808" s="84">
        <f t="shared" si="58"/>
        <v>87.479703661671635</v>
      </c>
      <c r="G1808" s="117">
        <f t="shared" si="59"/>
        <v>102.35537598565485</v>
      </c>
    </row>
    <row r="1809" spans="1:7" ht="12.75" x14ac:dyDescent="0.15">
      <c r="A1809" s="116" t="s">
        <v>714</v>
      </c>
      <c r="B1809" s="19">
        <v>43081.4</v>
      </c>
      <c r="C1809" s="19">
        <v>106177</v>
      </c>
      <c r="D1809" s="19">
        <v>11000</v>
      </c>
      <c r="E1809" s="19">
        <v>10139.700000000001</v>
      </c>
      <c r="F1809" s="84">
        <f t="shared" si="58"/>
        <v>23.536143207973744</v>
      </c>
      <c r="G1809" s="117">
        <f t="shared" si="59"/>
        <v>92.179090909090917</v>
      </c>
    </row>
    <row r="1810" spans="1:7" ht="12.75" x14ac:dyDescent="0.15">
      <c r="A1810" s="118" t="s">
        <v>706</v>
      </c>
      <c r="B1810" s="20">
        <v>43081.4</v>
      </c>
      <c r="C1810" s="20">
        <v>0</v>
      </c>
      <c r="D1810" s="20">
        <v>0</v>
      </c>
      <c r="E1810" s="20">
        <v>10139.700000000001</v>
      </c>
      <c r="F1810" s="83">
        <f t="shared" si="58"/>
        <v>23.536143207973744</v>
      </c>
      <c r="G1810" s="119">
        <f t="shared" si="59"/>
        <v>0</v>
      </c>
    </row>
    <row r="1811" spans="1:7" ht="12.75" x14ac:dyDescent="0.15">
      <c r="A1811" s="116" t="s">
        <v>681</v>
      </c>
      <c r="B1811" s="19">
        <v>58710.36</v>
      </c>
      <c r="C1811" s="19">
        <v>72998</v>
      </c>
      <c r="D1811" s="19">
        <v>75998</v>
      </c>
      <c r="E1811" s="19">
        <v>78907.429999999993</v>
      </c>
      <c r="F1811" s="84">
        <f t="shared" si="58"/>
        <v>134.40120278601594</v>
      </c>
      <c r="G1811" s="117">
        <f t="shared" si="59"/>
        <v>103.82829811310823</v>
      </c>
    </row>
    <row r="1812" spans="1:7" ht="12.75" x14ac:dyDescent="0.15">
      <c r="A1812" s="118" t="s">
        <v>675</v>
      </c>
      <c r="B1812" s="20">
        <v>58710.36</v>
      </c>
      <c r="C1812" s="20">
        <v>0</v>
      </c>
      <c r="D1812" s="20">
        <v>0</v>
      </c>
      <c r="E1812" s="20">
        <v>78907.429999999993</v>
      </c>
      <c r="F1812" s="83">
        <f t="shared" si="58"/>
        <v>134.40120278601594</v>
      </c>
      <c r="G1812" s="119">
        <f t="shared" si="59"/>
        <v>0</v>
      </c>
    </row>
    <row r="1813" spans="1:7" ht="12.75" x14ac:dyDescent="0.15">
      <c r="A1813" s="114" t="s">
        <v>370</v>
      </c>
      <c r="B1813" s="17">
        <v>2734590.89</v>
      </c>
      <c r="C1813" s="17">
        <v>3226889</v>
      </c>
      <c r="D1813" s="17">
        <v>2365631</v>
      </c>
      <c r="E1813" s="17">
        <v>1460705.03</v>
      </c>
      <c r="F1813" s="85">
        <f t="shared" si="58"/>
        <v>53.415852270318943</v>
      </c>
      <c r="G1813" s="115">
        <f t="shared" si="59"/>
        <v>61.746951658986546</v>
      </c>
    </row>
    <row r="1814" spans="1:7" ht="12.75" x14ac:dyDescent="0.15">
      <c r="A1814" s="116" t="s">
        <v>729</v>
      </c>
      <c r="B1814" s="19">
        <v>2734590.89</v>
      </c>
      <c r="C1814" s="19">
        <v>3226889</v>
      </c>
      <c r="D1814" s="19">
        <v>2365631</v>
      </c>
      <c r="E1814" s="19">
        <v>1460705.03</v>
      </c>
      <c r="F1814" s="84">
        <f t="shared" ref="F1814:F1877" si="60">IFERROR(E1814/B1814*100,0)</f>
        <v>53.415852270318943</v>
      </c>
      <c r="G1814" s="117">
        <f t="shared" ref="G1814:G1877" si="61">IFERROR(E1814/D1814*100,0)</f>
        <v>61.746951658986546</v>
      </c>
    </row>
    <row r="1815" spans="1:7" ht="12.75" x14ac:dyDescent="0.15">
      <c r="A1815" s="116" t="s">
        <v>667</v>
      </c>
      <c r="B1815" s="19">
        <v>2734590.89</v>
      </c>
      <c r="C1815" s="19">
        <v>3226889</v>
      </c>
      <c r="D1815" s="19">
        <v>2365631</v>
      </c>
      <c r="E1815" s="19">
        <v>1460705.03</v>
      </c>
      <c r="F1815" s="84">
        <f t="shared" si="60"/>
        <v>53.415852270318943</v>
      </c>
      <c r="G1815" s="117">
        <f t="shared" si="61"/>
        <v>61.746951658986546</v>
      </c>
    </row>
    <row r="1816" spans="1:7" ht="12.75" x14ac:dyDescent="0.15">
      <c r="A1816" s="118" t="s">
        <v>665</v>
      </c>
      <c r="B1816" s="20">
        <v>2734590.89</v>
      </c>
      <c r="C1816" s="20">
        <v>0</v>
      </c>
      <c r="D1816" s="20">
        <v>0</v>
      </c>
      <c r="E1816" s="20">
        <v>1460705.03</v>
      </c>
      <c r="F1816" s="83">
        <f t="shared" si="60"/>
        <v>53.415852270318943</v>
      </c>
      <c r="G1816" s="119">
        <f t="shared" si="61"/>
        <v>0</v>
      </c>
    </row>
    <row r="1817" spans="1:7" ht="12.75" x14ac:dyDescent="0.15">
      <c r="A1817" s="114" t="s">
        <v>263</v>
      </c>
      <c r="B1817" s="17">
        <v>39067.300000000003</v>
      </c>
      <c r="C1817" s="17">
        <v>39817</v>
      </c>
      <c r="D1817" s="17">
        <v>39817</v>
      </c>
      <c r="E1817" s="17">
        <v>115542.01</v>
      </c>
      <c r="F1817" s="85">
        <f t="shared" si="60"/>
        <v>295.75120369209026</v>
      </c>
      <c r="G1817" s="115">
        <f t="shared" si="61"/>
        <v>290.18261044277568</v>
      </c>
    </row>
    <row r="1818" spans="1:7" ht="12.75" x14ac:dyDescent="0.15">
      <c r="A1818" s="116" t="s">
        <v>729</v>
      </c>
      <c r="B1818" s="19">
        <v>39067.300000000003</v>
      </c>
      <c r="C1818" s="19">
        <v>39817</v>
      </c>
      <c r="D1818" s="19">
        <v>39817</v>
      </c>
      <c r="E1818" s="19">
        <v>115542.01</v>
      </c>
      <c r="F1818" s="84">
        <f t="shared" si="60"/>
        <v>295.75120369209026</v>
      </c>
      <c r="G1818" s="117">
        <f t="shared" si="61"/>
        <v>290.18261044277568</v>
      </c>
    </row>
    <row r="1819" spans="1:7" ht="12.75" x14ac:dyDescent="0.15">
      <c r="A1819" s="116" t="s">
        <v>714</v>
      </c>
      <c r="B1819" s="19">
        <v>39067.300000000003</v>
      </c>
      <c r="C1819" s="19">
        <v>39817</v>
      </c>
      <c r="D1819" s="19">
        <v>39817</v>
      </c>
      <c r="E1819" s="19">
        <v>115542.01</v>
      </c>
      <c r="F1819" s="84">
        <f t="shared" si="60"/>
        <v>295.75120369209026</v>
      </c>
      <c r="G1819" s="117">
        <f t="shared" si="61"/>
        <v>290.18261044277568</v>
      </c>
    </row>
    <row r="1820" spans="1:7" ht="12.75" x14ac:dyDescent="0.15">
      <c r="A1820" s="118" t="s">
        <v>706</v>
      </c>
      <c r="B1820" s="20">
        <v>39067.300000000003</v>
      </c>
      <c r="C1820" s="20">
        <v>0</v>
      </c>
      <c r="D1820" s="20">
        <v>0</v>
      </c>
      <c r="E1820" s="20">
        <v>115542.01</v>
      </c>
      <c r="F1820" s="83">
        <f t="shared" si="60"/>
        <v>295.75120369209026</v>
      </c>
      <c r="G1820" s="119">
        <f t="shared" si="61"/>
        <v>0</v>
      </c>
    </row>
    <row r="1821" spans="1:7" ht="12.75" x14ac:dyDescent="0.15">
      <c r="A1821" s="114" t="s">
        <v>128</v>
      </c>
      <c r="B1821" s="17">
        <v>4956.8900000000003</v>
      </c>
      <c r="C1821" s="17">
        <v>0</v>
      </c>
      <c r="D1821" s="17">
        <v>69780.78</v>
      </c>
      <c r="E1821" s="17">
        <v>78813.08</v>
      </c>
      <c r="F1821" s="85">
        <f t="shared" si="60"/>
        <v>1589.9703241346892</v>
      </c>
      <c r="G1821" s="115">
        <f t="shared" si="61"/>
        <v>112.94382206676394</v>
      </c>
    </row>
    <row r="1822" spans="1:7" ht="12.75" x14ac:dyDescent="0.15">
      <c r="A1822" s="116" t="s">
        <v>729</v>
      </c>
      <c r="B1822" s="19">
        <v>4956.8900000000003</v>
      </c>
      <c r="C1822" s="19">
        <v>0</v>
      </c>
      <c r="D1822" s="19">
        <v>69780.78</v>
      </c>
      <c r="E1822" s="19">
        <v>78813.08</v>
      </c>
      <c r="F1822" s="84">
        <f t="shared" si="60"/>
        <v>1589.9703241346892</v>
      </c>
      <c r="G1822" s="117">
        <f t="shared" si="61"/>
        <v>112.94382206676394</v>
      </c>
    </row>
    <row r="1823" spans="1:7" ht="12.75" x14ac:dyDescent="0.15">
      <c r="A1823" s="116" t="s">
        <v>714</v>
      </c>
      <c r="B1823" s="19">
        <v>4956.8900000000003</v>
      </c>
      <c r="C1823" s="19">
        <v>0</v>
      </c>
      <c r="D1823" s="19">
        <v>69780.78</v>
      </c>
      <c r="E1823" s="19">
        <v>78813.08</v>
      </c>
      <c r="F1823" s="84">
        <f t="shared" si="60"/>
        <v>1589.9703241346892</v>
      </c>
      <c r="G1823" s="117">
        <f t="shared" si="61"/>
        <v>112.94382206676394</v>
      </c>
    </row>
    <row r="1824" spans="1:7" ht="12.75" x14ac:dyDescent="0.15">
      <c r="A1824" s="118" t="s">
        <v>701</v>
      </c>
      <c r="B1824" s="20">
        <v>4956.8900000000003</v>
      </c>
      <c r="C1824" s="20">
        <v>0</v>
      </c>
      <c r="D1824" s="20">
        <v>0</v>
      </c>
      <c r="E1824" s="20">
        <v>9032.2999999999993</v>
      </c>
      <c r="F1824" s="83">
        <f t="shared" si="60"/>
        <v>182.21707562604777</v>
      </c>
      <c r="G1824" s="119">
        <f t="shared" si="61"/>
        <v>0</v>
      </c>
    </row>
    <row r="1825" spans="1:7" ht="12.75" x14ac:dyDescent="0.15">
      <c r="A1825" s="118" t="s">
        <v>700</v>
      </c>
      <c r="B1825" s="20">
        <v>0</v>
      </c>
      <c r="C1825" s="20">
        <v>0</v>
      </c>
      <c r="D1825" s="20">
        <v>0</v>
      </c>
      <c r="E1825" s="20">
        <v>69780.78</v>
      </c>
      <c r="F1825" s="83">
        <f t="shared" si="60"/>
        <v>0</v>
      </c>
      <c r="G1825" s="119">
        <f t="shared" si="61"/>
        <v>0</v>
      </c>
    </row>
    <row r="1826" spans="1:7" ht="12.75" x14ac:dyDescent="0.15">
      <c r="A1826" s="114" t="s">
        <v>281</v>
      </c>
      <c r="B1826" s="17">
        <v>5613.72</v>
      </c>
      <c r="C1826" s="17">
        <v>3318</v>
      </c>
      <c r="D1826" s="17">
        <v>0</v>
      </c>
      <c r="E1826" s="17">
        <v>119.29</v>
      </c>
      <c r="F1826" s="85">
        <f t="shared" si="60"/>
        <v>2.1249723890753369</v>
      </c>
      <c r="G1826" s="115">
        <f t="shared" si="61"/>
        <v>0</v>
      </c>
    </row>
    <row r="1827" spans="1:7" ht="12.75" x14ac:dyDescent="0.15">
      <c r="A1827" s="116" t="s">
        <v>661</v>
      </c>
      <c r="B1827" s="19">
        <v>5613.72</v>
      </c>
      <c r="C1827" s="19">
        <v>3318</v>
      </c>
      <c r="D1827" s="19">
        <v>0</v>
      </c>
      <c r="E1827" s="19">
        <v>119.29</v>
      </c>
      <c r="F1827" s="84">
        <f t="shared" si="60"/>
        <v>2.1249723890753369</v>
      </c>
      <c r="G1827" s="117">
        <f t="shared" si="61"/>
        <v>0</v>
      </c>
    </row>
    <row r="1828" spans="1:7" ht="12.75" x14ac:dyDescent="0.15">
      <c r="A1828" s="116" t="s">
        <v>657</v>
      </c>
      <c r="B1828" s="19">
        <v>5613.72</v>
      </c>
      <c r="C1828" s="19">
        <v>3318</v>
      </c>
      <c r="D1828" s="19">
        <v>0</v>
      </c>
      <c r="E1828" s="19">
        <v>119.29</v>
      </c>
      <c r="F1828" s="84">
        <f t="shared" si="60"/>
        <v>2.1249723890753369</v>
      </c>
      <c r="G1828" s="117">
        <f t="shared" si="61"/>
        <v>0</v>
      </c>
    </row>
    <row r="1829" spans="1:7" ht="12.75" x14ac:dyDescent="0.15">
      <c r="A1829" s="118" t="s">
        <v>655</v>
      </c>
      <c r="B1829" s="20">
        <v>597.01</v>
      </c>
      <c r="C1829" s="20">
        <v>0</v>
      </c>
      <c r="D1829" s="20">
        <v>0</v>
      </c>
      <c r="E1829" s="20">
        <v>119.29</v>
      </c>
      <c r="F1829" s="83">
        <f t="shared" si="60"/>
        <v>19.981239845228725</v>
      </c>
      <c r="G1829" s="119">
        <f t="shared" si="61"/>
        <v>0</v>
      </c>
    </row>
    <row r="1830" spans="1:7" ht="12.75" x14ac:dyDescent="0.15">
      <c r="A1830" s="118" t="s">
        <v>649</v>
      </c>
      <c r="B1830" s="20">
        <v>5016.71</v>
      </c>
      <c r="C1830" s="20">
        <v>0</v>
      </c>
      <c r="D1830" s="20">
        <v>0</v>
      </c>
      <c r="E1830" s="20">
        <v>0</v>
      </c>
      <c r="F1830" s="83">
        <f t="shared" si="60"/>
        <v>0</v>
      </c>
      <c r="G1830" s="119">
        <f t="shared" si="61"/>
        <v>0</v>
      </c>
    </row>
    <row r="1831" spans="1:7" ht="12.75" x14ac:dyDescent="0.15">
      <c r="A1831" s="122" t="s">
        <v>523</v>
      </c>
      <c r="B1831" s="16">
        <v>4620365.09</v>
      </c>
      <c r="C1831" s="16">
        <v>5352078</v>
      </c>
      <c r="D1831" s="16">
        <v>6537966.5499999998</v>
      </c>
      <c r="E1831" s="16">
        <v>5211281.62</v>
      </c>
      <c r="F1831" s="86">
        <f t="shared" si="60"/>
        <v>112.78939041589892</v>
      </c>
      <c r="G1831" s="123">
        <f t="shared" si="61"/>
        <v>79.707988411167392</v>
      </c>
    </row>
    <row r="1832" spans="1:7" ht="12.75" x14ac:dyDescent="0.15">
      <c r="A1832" s="114" t="s">
        <v>44</v>
      </c>
      <c r="B1832" s="17">
        <v>220001.94</v>
      </c>
      <c r="C1832" s="17">
        <v>138820</v>
      </c>
      <c r="D1832" s="17">
        <v>260560</v>
      </c>
      <c r="E1832" s="17">
        <v>64462.66</v>
      </c>
      <c r="F1832" s="85">
        <f t="shared" si="60"/>
        <v>29.30095070979829</v>
      </c>
      <c r="G1832" s="115">
        <f t="shared" si="61"/>
        <v>24.740044519496472</v>
      </c>
    </row>
    <row r="1833" spans="1:7" ht="12.75" x14ac:dyDescent="0.15">
      <c r="A1833" s="116" t="s">
        <v>729</v>
      </c>
      <c r="B1833" s="19">
        <v>220001.94</v>
      </c>
      <c r="C1833" s="19">
        <v>138820</v>
      </c>
      <c r="D1833" s="19">
        <v>196953.09</v>
      </c>
      <c r="E1833" s="19">
        <v>64462.66</v>
      </c>
      <c r="F1833" s="84">
        <f t="shared" si="60"/>
        <v>29.30095070979829</v>
      </c>
      <c r="G1833" s="117">
        <f t="shared" si="61"/>
        <v>32.729956153518593</v>
      </c>
    </row>
    <row r="1834" spans="1:7" ht="12.75" x14ac:dyDescent="0.15">
      <c r="A1834" s="116" t="s">
        <v>674</v>
      </c>
      <c r="B1834" s="19">
        <v>220001.94</v>
      </c>
      <c r="C1834" s="19">
        <v>138820</v>
      </c>
      <c r="D1834" s="19">
        <v>196953.09</v>
      </c>
      <c r="E1834" s="19">
        <v>64462.66</v>
      </c>
      <c r="F1834" s="84">
        <f t="shared" si="60"/>
        <v>29.30095070979829</v>
      </c>
      <c r="G1834" s="117">
        <f t="shared" si="61"/>
        <v>32.729956153518593</v>
      </c>
    </row>
    <row r="1835" spans="1:7" ht="12.75" x14ac:dyDescent="0.15">
      <c r="A1835" s="118" t="s">
        <v>671</v>
      </c>
      <c r="B1835" s="20">
        <v>220001.94</v>
      </c>
      <c r="C1835" s="20">
        <v>0</v>
      </c>
      <c r="D1835" s="20">
        <v>0</v>
      </c>
      <c r="E1835" s="20">
        <v>64462.66</v>
      </c>
      <c r="F1835" s="83">
        <f t="shared" si="60"/>
        <v>29.30095070979829</v>
      </c>
      <c r="G1835" s="119">
        <f t="shared" si="61"/>
        <v>0</v>
      </c>
    </row>
    <row r="1836" spans="1:7" ht="12.75" x14ac:dyDescent="0.15">
      <c r="A1836" s="116" t="s">
        <v>732</v>
      </c>
      <c r="B1836" s="19">
        <v>0</v>
      </c>
      <c r="C1836" s="19">
        <v>0</v>
      </c>
      <c r="D1836" s="19">
        <v>63606.91</v>
      </c>
      <c r="E1836" s="19">
        <v>0</v>
      </c>
      <c r="F1836" s="84">
        <f t="shared" si="60"/>
        <v>0</v>
      </c>
      <c r="G1836" s="117">
        <f t="shared" si="61"/>
        <v>0</v>
      </c>
    </row>
    <row r="1837" spans="1:7" ht="12.75" x14ac:dyDescent="0.15">
      <c r="A1837" s="116" t="s">
        <v>733</v>
      </c>
      <c r="B1837" s="19">
        <v>0</v>
      </c>
      <c r="C1837" s="19">
        <v>0</v>
      </c>
      <c r="D1837" s="19">
        <v>63606.91</v>
      </c>
      <c r="E1837" s="19">
        <v>0</v>
      </c>
      <c r="F1837" s="84">
        <f t="shared" si="60"/>
        <v>0</v>
      </c>
      <c r="G1837" s="117">
        <f t="shared" si="61"/>
        <v>0</v>
      </c>
    </row>
    <row r="1838" spans="1:7" ht="12.75" x14ac:dyDescent="0.15">
      <c r="A1838" s="114" t="s">
        <v>285</v>
      </c>
      <c r="B1838" s="17">
        <v>4179.05</v>
      </c>
      <c r="C1838" s="17">
        <v>2542</v>
      </c>
      <c r="D1838" s="17">
        <v>6741.05</v>
      </c>
      <c r="E1838" s="17">
        <v>508.17</v>
      </c>
      <c r="F1838" s="85">
        <f t="shared" si="60"/>
        <v>12.159940656369271</v>
      </c>
      <c r="G1838" s="115">
        <f t="shared" si="61"/>
        <v>7.5384398572922615</v>
      </c>
    </row>
    <row r="1839" spans="1:7" ht="12.75" x14ac:dyDescent="0.15">
      <c r="A1839" s="116" t="s">
        <v>729</v>
      </c>
      <c r="B1839" s="19">
        <v>4179.05</v>
      </c>
      <c r="C1839" s="19">
        <v>2542</v>
      </c>
      <c r="D1839" s="19">
        <v>2542</v>
      </c>
      <c r="E1839" s="19">
        <v>508.17</v>
      </c>
      <c r="F1839" s="84">
        <f t="shared" si="60"/>
        <v>12.159940656369271</v>
      </c>
      <c r="G1839" s="117">
        <f t="shared" si="61"/>
        <v>19.990952006294258</v>
      </c>
    </row>
    <row r="1840" spans="1:7" ht="12.75" x14ac:dyDescent="0.15">
      <c r="A1840" s="116" t="s">
        <v>693</v>
      </c>
      <c r="B1840" s="19">
        <v>18.48</v>
      </c>
      <c r="C1840" s="19">
        <v>531</v>
      </c>
      <c r="D1840" s="19">
        <v>531</v>
      </c>
      <c r="E1840" s="19">
        <v>259.27999999999997</v>
      </c>
      <c r="F1840" s="84">
        <f t="shared" si="60"/>
        <v>1403.030303030303</v>
      </c>
      <c r="G1840" s="117">
        <f t="shared" si="61"/>
        <v>48.828625235404893</v>
      </c>
    </row>
    <row r="1841" spans="1:7" ht="12.75" x14ac:dyDescent="0.15">
      <c r="A1841" s="118" t="s">
        <v>691</v>
      </c>
      <c r="B1841" s="20">
        <v>5.34</v>
      </c>
      <c r="C1841" s="20">
        <v>0</v>
      </c>
      <c r="D1841" s="20">
        <v>0</v>
      </c>
      <c r="E1841" s="20">
        <v>259.27999999999997</v>
      </c>
      <c r="F1841" s="83">
        <f t="shared" si="60"/>
        <v>4855.4307116104865</v>
      </c>
      <c r="G1841" s="119">
        <f t="shared" si="61"/>
        <v>0</v>
      </c>
    </row>
    <row r="1842" spans="1:7" ht="12.75" x14ac:dyDescent="0.15">
      <c r="A1842" s="118" t="s">
        <v>689</v>
      </c>
      <c r="B1842" s="20">
        <v>13.14</v>
      </c>
      <c r="C1842" s="20">
        <v>0</v>
      </c>
      <c r="D1842" s="20">
        <v>0</v>
      </c>
      <c r="E1842" s="20">
        <v>0</v>
      </c>
      <c r="F1842" s="83">
        <f t="shared" si="60"/>
        <v>0</v>
      </c>
      <c r="G1842" s="119">
        <f t="shared" si="61"/>
        <v>0</v>
      </c>
    </row>
    <row r="1843" spans="1:7" ht="12.75" x14ac:dyDescent="0.15">
      <c r="A1843" s="116" t="s">
        <v>664</v>
      </c>
      <c r="B1843" s="19">
        <v>4160.57</v>
      </c>
      <c r="C1843" s="19">
        <v>2011</v>
      </c>
      <c r="D1843" s="19">
        <v>2011</v>
      </c>
      <c r="E1843" s="19">
        <v>248.89</v>
      </c>
      <c r="F1843" s="84">
        <f t="shared" si="60"/>
        <v>5.9821130277822512</v>
      </c>
      <c r="G1843" s="117">
        <f t="shared" si="61"/>
        <v>12.376429636996518</v>
      </c>
    </row>
    <row r="1844" spans="1:7" ht="12.75" x14ac:dyDescent="0.15">
      <c r="A1844" s="118" t="s">
        <v>662</v>
      </c>
      <c r="B1844" s="20">
        <v>4160.57</v>
      </c>
      <c r="C1844" s="20">
        <v>0</v>
      </c>
      <c r="D1844" s="20">
        <v>0</v>
      </c>
      <c r="E1844" s="20">
        <v>248.89</v>
      </c>
      <c r="F1844" s="83">
        <f t="shared" si="60"/>
        <v>5.9821130277822512</v>
      </c>
      <c r="G1844" s="119">
        <f t="shared" si="61"/>
        <v>0</v>
      </c>
    </row>
    <row r="1845" spans="1:7" ht="12.75" x14ac:dyDescent="0.15">
      <c r="A1845" s="116" t="s">
        <v>732</v>
      </c>
      <c r="B1845" s="19">
        <v>0</v>
      </c>
      <c r="C1845" s="19">
        <v>0</v>
      </c>
      <c r="D1845" s="19">
        <v>4199.05</v>
      </c>
      <c r="E1845" s="19">
        <v>0</v>
      </c>
      <c r="F1845" s="84">
        <f t="shared" si="60"/>
        <v>0</v>
      </c>
      <c r="G1845" s="117">
        <f t="shared" si="61"/>
        <v>0</v>
      </c>
    </row>
    <row r="1846" spans="1:7" ht="12.75" x14ac:dyDescent="0.15">
      <c r="A1846" s="116" t="s">
        <v>733</v>
      </c>
      <c r="B1846" s="19">
        <v>0</v>
      </c>
      <c r="C1846" s="19">
        <v>0</v>
      </c>
      <c r="D1846" s="19">
        <v>4199.05</v>
      </c>
      <c r="E1846" s="19">
        <v>0</v>
      </c>
      <c r="F1846" s="84">
        <f t="shared" si="60"/>
        <v>0</v>
      </c>
      <c r="G1846" s="117">
        <f t="shared" si="61"/>
        <v>0</v>
      </c>
    </row>
    <row r="1847" spans="1:7" ht="12.75" x14ac:dyDescent="0.15">
      <c r="A1847" s="114" t="s">
        <v>257</v>
      </c>
      <c r="B1847" s="17">
        <v>0</v>
      </c>
      <c r="C1847" s="17">
        <v>33380</v>
      </c>
      <c r="D1847" s="17">
        <v>33380</v>
      </c>
      <c r="E1847" s="17">
        <v>1733.98</v>
      </c>
      <c r="F1847" s="85">
        <f t="shared" si="60"/>
        <v>0</v>
      </c>
      <c r="G1847" s="115">
        <f t="shared" si="61"/>
        <v>5.1946674655482328</v>
      </c>
    </row>
    <row r="1848" spans="1:7" ht="12.75" x14ac:dyDescent="0.15">
      <c r="A1848" s="116" t="s">
        <v>729</v>
      </c>
      <c r="B1848" s="19">
        <v>0</v>
      </c>
      <c r="C1848" s="19">
        <v>33380</v>
      </c>
      <c r="D1848" s="19">
        <v>35113.980000000003</v>
      </c>
      <c r="E1848" s="19">
        <v>1733.98</v>
      </c>
      <c r="F1848" s="84">
        <f t="shared" si="60"/>
        <v>0</v>
      </c>
      <c r="G1848" s="117">
        <f t="shared" si="61"/>
        <v>4.9381471425341124</v>
      </c>
    </row>
    <row r="1849" spans="1:7" ht="12.75" x14ac:dyDescent="0.15">
      <c r="A1849" s="116" t="s">
        <v>714</v>
      </c>
      <c r="B1849" s="19">
        <v>0</v>
      </c>
      <c r="C1849" s="19">
        <v>33380</v>
      </c>
      <c r="D1849" s="19">
        <v>35113.980000000003</v>
      </c>
      <c r="E1849" s="19">
        <v>1733.98</v>
      </c>
      <c r="F1849" s="84">
        <f t="shared" si="60"/>
        <v>0</v>
      </c>
      <c r="G1849" s="117">
        <f t="shared" si="61"/>
        <v>4.9381471425341124</v>
      </c>
    </row>
    <row r="1850" spans="1:7" ht="12.75" x14ac:dyDescent="0.15">
      <c r="A1850" s="118" t="s">
        <v>706</v>
      </c>
      <c r="B1850" s="20">
        <v>0</v>
      </c>
      <c r="C1850" s="20">
        <v>0</v>
      </c>
      <c r="D1850" s="20">
        <v>0</v>
      </c>
      <c r="E1850" s="20">
        <v>1733.98</v>
      </c>
      <c r="F1850" s="83">
        <f t="shared" si="60"/>
        <v>0</v>
      </c>
      <c r="G1850" s="119">
        <f t="shared" si="61"/>
        <v>0</v>
      </c>
    </row>
    <row r="1851" spans="1:7" ht="12.75" x14ac:dyDescent="0.15">
      <c r="A1851" s="116" t="s">
        <v>732</v>
      </c>
      <c r="B1851" s="19">
        <v>0</v>
      </c>
      <c r="C1851" s="19">
        <v>0</v>
      </c>
      <c r="D1851" s="19">
        <v>-1733.98</v>
      </c>
      <c r="E1851" s="19">
        <v>0</v>
      </c>
      <c r="F1851" s="84">
        <f t="shared" si="60"/>
        <v>0</v>
      </c>
      <c r="G1851" s="117">
        <f t="shared" si="61"/>
        <v>0</v>
      </c>
    </row>
    <row r="1852" spans="1:7" ht="12.75" x14ac:dyDescent="0.15">
      <c r="A1852" s="116" t="s">
        <v>733</v>
      </c>
      <c r="B1852" s="19">
        <v>0</v>
      </c>
      <c r="C1852" s="19">
        <v>0</v>
      </c>
      <c r="D1852" s="19">
        <v>-1733.98</v>
      </c>
      <c r="E1852" s="19">
        <v>0</v>
      </c>
      <c r="F1852" s="84">
        <f t="shared" si="60"/>
        <v>0</v>
      </c>
      <c r="G1852" s="117">
        <f t="shared" si="61"/>
        <v>0</v>
      </c>
    </row>
    <row r="1853" spans="1:7" ht="12.75" x14ac:dyDescent="0.15">
      <c r="A1853" s="114" t="s">
        <v>370</v>
      </c>
      <c r="B1853" s="17">
        <v>4252987.3499999996</v>
      </c>
      <c r="C1853" s="17">
        <v>4834879</v>
      </c>
      <c r="D1853" s="17">
        <v>5730509</v>
      </c>
      <c r="E1853" s="17">
        <v>4989466.59</v>
      </c>
      <c r="F1853" s="85">
        <f t="shared" si="60"/>
        <v>117.31675124780232</v>
      </c>
      <c r="G1853" s="115">
        <f t="shared" si="61"/>
        <v>87.068471404547125</v>
      </c>
    </row>
    <row r="1854" spans="1:7" ht="12.75" x14ac:dyDescent="0.15">
      <c r="A1854" s="116" t="s">
        <v>729</v>
      </c>
      <c r="B1854" s="19">
        <v>4252987.3499999996</v>
      </c>
      <c r="C1854" s="19">
        <v>4834879</v>
      </c>
      <c r="D1854" s="19">
        <v>5730509</v>
      </c>
      <c r="E1854" s="19">
        <v>4989466.59</v>
      </c>
      <c r="F1854" s="84">
        <f t="shared" si="60"/>
        <v>117.31675124780232</v>
      </c>
      <c r="G1854" s="117">
        <f t="shared" si="61"/>
        <v>87.068471404547125</v>
      </c>
    </row>
    <row r="1855" spans="1:7" ht="12.75" x14ac:dyDescent="0.15">
      <c r="A1855" s="116" t="s">
        <v>714</v>
      </c>
      <c r="B1855" s="19">
        <v>132799.49</v>
      </c>
      <c r="C1855" s="19">
        <v>148740</v>
      </c>
      <c r="D1855" s="19">
        <v>180000</v>
      </c>
      <c r="E1855" s="19">
        <v>162483.26999999999</v>
      </c>
      <c r="F1855" s="84">
        <f t="shared" si="60"/>
        <v>122.35232981692927</v>
      </c>
      <c r="G1855" s="117">
        <f t="shared" si="61"/>
        <v>90.268483333333322</v>
      </c>
    </row>
    <row r="1856" spans="1:7" ht="12.75" x14ac:dyDescent="0.15">
      <c r="A1856" s="118" t="s">
        <v>706</v>
      </c>
      <c r="B1856" s="20">
        <v>132799.49</v>
      </c>
      <c r="C1856" s="20">
        <v>0</v>
      </c>
      <c r="D1856" s="20">
        <v>0</v>
      </c>
      <c r="E1856" s="20">
        <v>162483.26999999999</v>
      </c>
      <c r="F1856" s="83">
        <f t="shared" si="60"/>
        <v>122.35232981692927</v>
      </c>
      <c r="G1856" s="119">
        <f t="shared" si="61"/>
        <v>0</v>
      </c>
    </row>
    <row r="1857" spans="1:7" ht="12.75" x14ac:dyDescent="0.15">
      <c r="A1857" s="116" t="s">
        <v>667</v>
      </c>
      <c r="B1857" s="19">
        <v>4120187.86</v>
      </c>
      <c r="C1857" s="19">
        <v>4686139</v>
      </c>
      <c r="D1857" s="19">
        <v>5550509</v>
      </c>
      <c r="E1857" s="19">
        <v>4826983.32</v>
      </c>
      <c r="F1857" s="84">
        <f t="shared" si="60"/>
        <v>117.15444741881259</v>
      </c>
      <c r="G1857" s="117">
        <f t="shared" si="61"/>
        <v>86.964696751234897</v>
      </c>
    </row>
    <row r="1858" spans="1:7" ht="12.75" x14ac:dyDescent="0.15">
      <c r="A1858" s="118" t="s">
        <v>665</v>
      </c>
      <c r="B1858" s="20">
        <v>4120187.86</v>
      </c>
      <c r="C1858" s="20">
        <v>0</v>
      </c>
      <c r="D1858" s="20">
        <v>0</v>
      </c>
      <c r="E1858" s="20">
        <v>4826983.32</v>
      </c>
      <c r="F1858" s="83">
        <f t="shared" si="60"/>
        <v>117.15444741881259</v>
      </c>
      <c r="G1858" s="119">
        <f t="shared" si="61"/>
        <v>0</v>
      </c>
    </row>
    <row r="1859" spans="1:7" ht="12.75" x14ac:dyDescent="0.15">
      <c r="A1859" s="114" t="s">
        <v>128</v>
      </c>
      <c r="B1859" s="17">
        <v>66417.16</v>
      </c>
      <c r="C1859" s="17">
        <v>187946</v>
      </c>
      <c r="D1859" s="17">
        <v>193440</v>
      </c>
      <c r="E1859" s="17">
        <v>114445.74</v>
      </c>
      <c r="F1859" s="85">
        <f t="shared" si="60"/>
        <v>172.31351054456408</v>
      </c>
      <c r="G1859" s="115">
        <f t="shared" si="61"/>
        <v>59.163430521091811</v>
      </c>
    </row>
    <row r="1860" spans="1:7" ht="12.75" x14ac:dyDescent="0.15">
      <c r="A1860" s="116" t="s">
        <v>729</v>
      </c>
      <c r="B1860" s="19">
        <v>66417.16</v>
      </c>
      <c r="C1860" s="19">
        <v>187946</v>
      </c>
      <c r="D1860" s="19">
        <v>193439.61</v>
      </c>
      <c r="E1860" s="19">
        <v>114445.74</v>
      </c>
      <c r="F1860" s="84">
        <f t="shared" si="60"/>
        <v>172.31351054456408</v>
      </c>
      <c r="G1860" s="117">
        <f t="shared" si="61"/>
        <v>59.163549802442226</v>
      </c>
    </row>
    <row r="1861" spans="1:7" ht="12.75" x14ac:dyDescent="0.15">
      <c r="A1861" s="116" t="s">
        <v>714</v>
      </c>
      <c r="B1861" s="19">
        <v>66417.16</v>
      </c>
      <c r="C1861" s="19">
        <v>187946</v>
      </c>
      <c r="D1861" s="19">
        <v>193439.61</v>
      </c>
      <c r="E1861" s="19">
        <v>114445.74</v>
      </c>
      <c r="F1861" s="84">
        <f t="shared" si="60"/>
        <v>172.31351054456408</v>
      </c>
      <c r="G1861" s="117">
        <f t="shared" si="61"/>
        <v>59.163549802442226</v>
      </c>
    </row>
    <row r="1862" spans="1:7" ht="12.75" x14ac:dyDescent="0.15">
      <c r="A1862" s="118" t="s">
        <v>701</v>
      </c>
      <c r="B1862" s="20">
        <v>66417.16</v>
      </c>
      <c r="C1862" s="20">
        <v>0</v>
      </c>
      <c r="D1862" s="20">
        <v>0</v>
      </c>
      <c r="E1862" s="20">
        <v>114445.74</v>
      </c>
      <c r="F1862" s="83">
        <f t="shared" si="60"/>
        <v>172.31351054456408</v>
      </c>
      <c r="G1862" s="119">
        <f t="shared" si="61"/>
        <v>0</v>
      </c>
    </row>
    <row r="1863" spans="1:7" ht="12.75" x14ac:dyDescent="0.15">
      <c r="A1863" s="116" t="s">
        <v>732</v>
      </c>
      <c r="B1863" s="19">
        <v>0</v>
      </c>
      <c r="C1863" s="19">
        <v>0</v>
      </c>
      <c r="D1863" s="19">
        <v>0.39</v>
      </c>
      <c r="E1863" s="19">
        <v>0</v>
      </c>
      <c r="F1863" s="84">
        <f t="shared" si="60"/>
        <v>0</v>
      </c>
      <c r="G1863" s="117">
        <f t="shared" si="61"/>
        <v>0</v>
      </c>
    </row>
    <row r="1864" spans="1:7" ht="12.75" x14ac:dyDescent="0.15">
      <c r="A1864" s="116" t="s">
        <v>733</v>
      </c>
      <c r="B1864" s="19">
        <v>0</v>
      </c>
      <c r="C1864" s="19">
        <v>0</v>
      </c>
      <c r="D1864" s="19">
        <v>0.39</v>
      </c>
      <c r="E1864" s="19">
        <v>0</v>
      </c>
      <c r="F1864" s="84">
        <f t="shared" si="60"/>
        <v>0</v>
      </c>
      <c r="G1864" s="117">
        <f t="shared" si="61"/>
        <v>0</v>
      </c>
    </row>
    <row r="1865" spans="1:7" ht="12.75" x14ac:dyDescent="0.15">
      <c r="A1865" s="114" t="s">
        <v>212</v>
      </c>
      <c r="B1865" s="17">
        <v>57202.31</v>
      </c>
      <c r="C1865" s="17">
        <v>101701</v>
      </c>
      <c r="D1865" s="17">
        <v>257919</v>
      </c>
      <c r="E1865" s="17">
        <v>36418.839999999997</v>
      </c>
      <c r="F1865" s="85">
        <f t="shared" si="60"/>
        <v>63.666729542915313</v>
      </c>
      <c r="G1865" s="115">
        <f t="shared" si="61"/>
        <v>14.120262563052741</v>
      </c>
    </row>
    <row r="1866" spans="1:7" ht="12.75" x14ac:dyDescent="0.15">
      <c r="A1866" s="116" t="s">
        <v>729</v>
      </c>
      <c r="B1866" s="19">
        <v>57202.31</v>
      </c>
      <c r="C1866" s="19">
        <v>101701</v>
      </c>
      <c r="D1866" s="19">
        <v>281942.52</v>
      </c>
      <c r="E1866" s="19">
        <v>36418.839999999997</v>
      </c>
      <c r="F1866" s="84">
        <f t="shared" si="60"/>
        <v>63.666729542915313</v>
      </c>
      <c r="G1866" s="117">
        <f t="shared" si="61"/>
        <v>12.91711516233876</v>
      </c>
    </row>
    <row r="1867" spans="1:7" ht="12.75" x14ac:dyDescent="0.15">
      <c r="A1867" s="116" t="s">
        <v>714</v>
      </c>
      <c r="B1867" s="19">
        <v>57202.31</v>
      </c>
      <c r="C1867" s="19">
        <v>101701</v>
      </c>
      <c r="D1867" s="19">
        <v>281942.52</v>
      </c>
      <c r="E1867" s="19">
        <v>36418.839999999997</v>
      </c>
      <c r="F1867" s="84">
        <f t="shared" si="60"/>
        <v>63.666729542915313</v>
      </c>
      <c r="G1867" s="117">
        <f t="shared" si="61"/>
        <v>12.91711516233876</v>
      </c>
    </row>
    <row r="1868" spans="1:7" ht="12.75" x14ac:dyDescent="0.15">
      <c r="A1868" s="118" t="s">
        <v>698</v>
      </c>
      <c r="B1868" s="20">
        <v>57202.31</v>
      </c>
      <c r="C1868" s="20">
        <v>0</v>
      </c>
      <c r="D1868" s="20">
        <v>0</v>
      </c>
      <c r="E1868" s="20">
        <v>36418.839999999997</v>
      </c>
      <c r="F1868" s="83">
        <f t="shared" si="60"/>
        <v>63.666729542915313</v>
      </c>
      <c r="G1868" s="119">
        <f t="shared" si="61"/>
        <v>0</v>
      </c>
    </row>
    <row r="1869" spans="1:7" ht="12.75" x14ac:dyDescent="0.15">
      <c r="A1869" s="116" t="s">
        <v>732</v>
      </c>
      <c r="B1869" s="19">
        <v>0</v>
      </c>
      <c r="C1869" s="19">
        <v>0</v>
      </c>
      <c r="D1869" s="19">
        <v>-24023.52</v>
      </c>
      <c r="E1869" s="19">
        <v>0</v>
      </c>
      <c r="F1869" s="84">
        <f t="shared" si="60"/>
        <v>0</v>
      </c>
      <c r="G1869" s="117">
        <f t="shared" si="61"/>
        <v>0</v>
      </c>
    </row>
    <row r="1870" spans="1:7" ht="12.75" x14ac:dyDescent="0.15">
      <c r="A1870" s="116" t="s">
        <v>733</v>
      </c>
      <c r="B1870" s="19">
        <v>0</v>
      </c>
      <c r="C1870" s="19">
        <v>0</v>
      </c>
      <c r="D1870" s="19">
        <v>-24023.52</v>
      </c>
      <c r="E1870" s="19">
        <v>0</v>
      </c>
      <c r="F1870" s="84">
        <f t="shared" si="60"/>
        <v>0</v>
      </c>
      <c r="G1870" s="117">
        <f t="shared" si="61"/>
        <v>0</v>
      </c>
    </row>
    <row r="1871" spans="1:7" ht="12.75" x14ac:dyDescent="0.15">
      <c r="A1871" s="114" t="s">
        <v>127</v>
      </c>
      <c r="B1871" s="17">
        <v>6536.27</v>
      </c>
      <c r="C1871" s="17">
        <v>10200</v>
      </c>
      <c r="D1871" s="17">
        <v>11758.99</v>
      </c>
      <c r="E1871" s="17">
        <v>0</v>
      </c>
      <c r="F1871" s="85">
        <f t="shared" si="60"/>
        <v>0</v>
      </c>
      <c r="G1871" s="115">
        <f t="shared" si="61"/>
        <v>0</v>
      </c>
    </row>
    <row r="1872" spans="1:7" ht="12.75" x14ac:dyDescent="0.15">
      <c r="A1872" s="116" t="s">
        <v>729</v>
      </c>
      <c r="B1872" s="19">
        <v>6536.27</v>
      </c>
      <c r="C1872" s="19">
        <v>10200</v>
      </c>
      <c r="D1872" s="19">
        <v>10200</v>
      </c>
      <c r="E1872" s="19">
        <v>0</v>
      </c>
      <c r="F1872" s="84">
        <f t="shared" si="60"/>
        <v>0</v>
      </c>
      <c r="G1872" s="117">
        <f t="shared" si="61"/>
        <v>0</v>
      </c>
    </row>
    <row r="1873" spans="1:7" ht="12.75" x14ac:dyDescent="0.15">
      <c r="A1873" s="116" t="s">
        <v>674</v>
      </c>
      <c r="B1873" s="19">
        <v>6536.27</v>
      </c>
      <c r="C1873" s="19">
        <v>10200</v>
      </c>
      <c r="D1873" s="19">
        <v>10200</v>
      </c>
      <c r="E1873" s="19">
        <v>0</v>
      </c>
      <c r="F1873" s="84">
        <f t="shared" si="60"/>
        <v>0</v>
      </c>
      <c r="G1873" s="117">
        <f t="shared" si="61"/>
        <v>0</v>
      </c>
    </row>
    <row r="1874" spans="1:7" ht="12.75" x14ac:dyDescent="0.15">
      <c r="A1874" s="118" t="s">
        <v>668</v>
      </c>
      <c r="B1874" s="20">
        <v>6536.27</v>
      </c>
      <c r="C1874" s="20">
        <v>0</v>
      </c>
      <c r="D1874" s="20">
        <v>0</v>
      </c>
      <c r="E1874" s="20">
        <v>0</v>
      </c>
      <c r="F1874" s="83">
        <f t="shared" si="60"/>
        <v>0</v>
      </c>
      <c r="G1874" s="119">
        <f t="shared" si="61"/>
        <v>0</v>
      </c>
    </row>
    <row r="1875" spans="1:7" ht="12.75" x14ac:dyDescent="0.15">
      <c r="A1875" s="116" t="s">
        <v>732</v>
      </c>
      <c r="B1875" s="19">
        <v>0</v>
      </c>
      <c r="C1875" s="19">
        <v>0</v>
      </c>
      <c r="D1875" s="19">
        <v>1558.99</v>
      </c>
      <c r="E1875" s="19">
        <v>0</v>
      </c>
      <c r="F1875" s="84">
        <f t="shared" si="60"/>
        <v>0</v>
      </c>
      <c r="G1875" s="117">
        <f t="shared" si="61"/>
        <v>0</v>
      </c>
    </row>
    <row r="1876" spans="1:7" ht="12.75" x14ac:dyDescent="0.15">
      <c r="A1876" s="116" t="s">
        <v>733</v>
      </c>
      <c r="B1876" s="19">
        <v>0</v>
      </c>
      <c r="C1876" s="19">
        <v>0</v>
      </c>
      <c r="D1876" s="19">
        <v>1558.99</v>
      </c>
      <c r="E1876" s="19">
        <v>0</v>
      </c>
      <c r="F1876" s="84">
        <f t="shared" si="60"/>
        <v>0</v>
      </c>
      <c r="G1876" s="117">
        <f t="shared" si="61"/>
        <v>0</v>
      </c>
    </row>
    <row r="1877" spans="1:7" ht="12.75" x14ac:dyDescent="0.15">
      <c r="A1877" s="114" t="s">
        <v>281</v>
      </c>
      <c r="B1877" s="17">
        <v>13041.01</v>
      </c>
      <c r="C1877" s="17">
        <v>42610</v>
      </c>
      <c r="D1877" s="17">
        <v>43658.51</v>
      </c>
      <c r="E1877" s="17">
        <v>4245.6400000000003</v>
      </c>
      <c r="F1877" s="85">
        <f t="shared" si="60"/>
        <v>32.55606735981339</v>
      </c>
      <c r="G1877" s="115">
        <f t="shared" si="61"/>
        <v>9.7246562010476314</v>
      </c>
    </row>
    <row r="1878" spans="1:7" ht="12.75" x14ac:dyDescent="0.15">
      <c r="A1878" s="116" t="s">
        <v>729</v>
      </c>
      <c r="B1878" s="19">
        <v>11992.5</v>
      </c>
      <c r="C1878" s="19">
        <v>38610</v>
      </c>
      <c r="D1878" s="19">
        <v>38610</v>
      </c>
      <c r="E1878" s="19">
        <v>4245.6400000000003</v>
      </c>
      <c r="F1878" s="84">
        <f t="shared" ref="F1878:F1941" si="62">IFERROR(E1878/B1878*100,0)</f>
        <v>35.402459870752558</v>
      </c>
      <c r="G1878" s="117">
        <f t="shared" ref="G1878:G1941" si="63">IFERROR(E1878/D1878*100,0)</f>
        <v>10.996218596218597</v>
      </c>
    </row>
    <row r="1879" spans="1:7" ht="12.75" x14ac:dyDescent="0.15">
      <c r="A1879" s="116" t="s">
        <v>681</v>
      </c>
      <c r="B1879" s="19">
        <v>11992.5</v>
      </c>
      <c r="C1879" s="19">
        <v>38610</v>
      </c>
      <c r="D1879" s="19">
        <v>38610</v>
      </c>
      <c r="E1879" s="19">
        <v>4245.6400000000003</v>
      </c>
      <c r="F1879" s="84">
        <f t="shared" si="62"/>
        <v>35.402459870752558</v>
      </c>
      <c r="G1879" s="117">
        <f t="shared" si="63"/>
        <v>10.996218596218597</v>
      </c>
    </row>
    <row r="1880" spans="1:7" ht="12.75" x14ac:dyDescent="0.15">
      <c r="A1880" s="118" t="s">
        <v>675</v>
      </c>
      <c r="B1880" s="20">
        <v>11992.5</v>
      </c>
      <c r="C1880" s="20">
        <v>0</v>
      </c>
      <c r="D1880" s="20">
        <v>0</v>
      </c>
      <c r="E1880" s="20">
        <v>4245.6400000000003</v>
      </c>
      <c r="F1880" s="83">
        <f t="shared" si="62"/>
        <v>35.402459870752558</v>
      </c>
      <c r="G1880" s="119">
        <f t="shared" si="63"/>
        <v>0</v>
      </c>
    </row>
    <row r="1881" spans="1:7" ht="12.75" x14ac:dyDescent="0.15">
      <c r="A1881" s="116" t="s">
        <v>661</v>
      </c>
      <c r="B1881" s="19">
        <v>1048.51</v>
      </c>
      <c r="C1881" s="19">
        <v>4000</v>
      </c>
      <c r="D1881" s="19">
        <v>4000</v>
      </c>
      <c r="E1881" s="19">
        <v>0</v>
      </c>
      <c r="F1881" s="84">
        <f t="shared" si="62"/>
        <v>0</v>
      </c>
      <c r="G1881" s="117">
        <f t="shared" si="63"/>
        <v>0</v>
      </c>
    </row>
    <row r="1882" spans="1:7" ht="12.75" x14ac:dyDescent="0.15">
      <c r="A1882" s="116" t="s">
        <v>657</v>
      </c>
      <c r="B1882" s="19">
        <v>1048.51</v>
      </c>
      <c r="C1882" s="19">
        <v>4000</v>
      </c>
      <c r="D1882" s="19">
        <v>4000</v>
      </c>
      <c r="E1882" s="19">
        <v>0</v>
      </c>
      <c r="F1882" s="84">
        <f t="shared" si="62"/>
        <v>0</v>
      </c>
      <c r="G1882" s="117">
        <f t="shared" si="63"/>
        <v>0</v>
      </c>
    </row>
    <row r="1883" spans="1:7" ht="12.75" x14ac:dyDescent="0.15">
      <c r="A1883" s="118" t="s">
        <v>649</v>
      </c>
      <c r="B1883" s="20">
        <v>1048.51</v>
      </c>
      <c r="C1883" s="20">
        <v>0</v>
      </c>
      <c r="D1883" s="20">
        <v>0</v>
      </c>
      <c r="E1883" s="20">
        <v>0</v>
      </c>
      <c r="F1883" s="83">
        <f t="shared" si="62"/>
        <v>0</v>
      </c>
      <c r="G1883" s="119">
        <f t="shared" si="63"/>
        <v>0</v>
      </c>
    </row>
    <row r="1884" spans="1:7" ht="12.75" x14ac:dyDescent="0.15">
      <c r="A1884" s="116" t="s">
        <v>732</v>
      </c>
      <c r="B1884" s="19">
        <v>0</v>
      </c>
      <c r="C1884" s="19">
        <v>0</v>
      </c>
      <c r="D1884" s="19">
        <v>1048.51</v>
      </c>
      <c r="E1884" s="19">
        <v>0</v>
      </c>
      <c r="F1884" s="84">
        <f t="shared" si="62"/>
        <v>0</v>
      </c>
      <c r="G1884" s="117">
        <f t="shared" si="63"/>
        <v>0</v>
      </c>
    </row>
    <row r="1885" spans="1:7" ht="12.75" x14ac:dyDescent="0.15">
      <c r="A1885" s="116" t="s">
        <v>733</v>
      </c>
      <c r="B1885" s="19">
        <v>0</v>
      </c>
      <c r="C1885" s="19">
        <v>0</v>
      </c>
      <c r="D1885" s="19">
        <v>1048.51</v>
      </c>
      <c r="E1885" s="19">
        <v>0</v>
      </c>
      <c r="F1885" s="84">
        <f t="shared" si="62"/>
        <v>0</v>
      </c>
      <c r="G1885" s="117">
        <f t="shared" si="63"/>
        <v>0</v>
      </c>
    </row>
    <row r="1886" spans="1:7" ht="12.75" x14ac:dyDescent="0.15">
      <c r="A1886" s="122" t="s">
        <v>524</v>
      </c>
      <c r="B1886" s="16">
        <v>588954.13</v>
      </c>
      <c r="C1886" s="16">
        <v>628261</v>
      </c>
      <c r="D1886" s="16">
        <v>695922</v>
      </c>
      <c r="E1886" s="16">
        <v>604769.89</v>
      </c>
      <c r="F1886" s="86">
        <f t="shared" si="62"/>
        <v>102.68539758775441</v>
      </c>
      <c r="G1886" s="123">
        <f t="shared" si="63"/>
        <v>86.901964587985432</v>
      </c>
    </row>
    <row r="1887" spans="1:7" ht="12.75" x14ac:dyDescent="0.15">
      <c r="A1887" s="114" t="s">
        <v>44</v>
      </c>
      <c r="B1887" s="17">
        <v>13318.27</v>
      </c>
      <c r="C1887" s="17">
        <v>13272</v>
      </c>
      <c r="D1887" s="17">
        <v>13500</v>
      </c>
      <c r="E1887" s="17">
        <v>13452</v>
      </c>
      <c r="F1887" s="85">
        <f t="shared" si="62"/>
        <v>101.00410939258626</v>
      </c>
      <c r="G1887" s="115">
        <f t="shared" si="63"/>
        <v>99.644444444444446</v>
      </c>
    </row>
    <row r="1888" spans="1:7" ht="12.75" x14ac:dyDescent="0.15">
      <c r="A1888" s="116" t="s">
        <v>729</v>
      </c>
      <c r="B1888" s="19">
        <v>13318.27</v>
      </c>
      <c r="C1888" s="19">
        <v>13272</v>
      </c>
      <c r="D1888" s="19">
        <v>13500</v>
      </c>
      <c r="E1888" s="19">
        <v>13452</v>
      </c>
      <c r="F1888" s="84">
        <f t="shared" si="62"/>
        <v>101.00410939258626</v>
      </c>
      <c r="G1888" s="117">
        <f t="shared" si="63"/>
        <v>99.644444444444446</v>
      </c>
    </row>
    <row r="1889" spans="1:7" ht="12.75" x14ac:dyDescent="0.15">
      <c r="A1889" s="116" t="s">
        <v>674</v>
      </c>
      <c r="B1889" s="19">
        <v>13318.27</v>
      </c>
      <c r="C1889" s="19">
        <v>13272</v>
      </c>
      <c r="D1889" s="19">
        <v>13500</v>
      </c>
      <c r="E1889" s="19">
        <v>13452</v>
      </c>
      <c r="F1889" s="84">
        <f t="shared" si="62"/>
        <v>101.00410939258626</v>
      </c>
      <c r="G1889" s="117">
        <f t="shared" si="63"/>
        <v>99.644444444444446</v>
      </c>
    </row>
    <row r="1890" spans="1:7" ht="12.75" x14ac:dyDescent="0.15">
      <c r="A1890" s="118" t="s">
        <v>671</v>
      </c>
      <c r="B1890" s="20">
        <v>13318.27</v>
      </c>
      <c r="C1890" s="20">
        <v>0</v>
      </c>
      <c r="D1890" s="20">
        <v>0</v>
      </c>
      <c r="E1890" s="20">
        <v>13452</v>
      </c>
      <c r="F1890" s="83">
        <f t="shared" si="62"/>
        <v>101.00410939258626</v>
      </c>
      <c r="G1890" s="119">
        <f t="shared" si="63"/>
        <v>0</v>
      </c>
    </row>
    <row r="1891" spans="1:7" ht="12.75" x14ac:dyDescent="0.15">
      <c r="A1891" s="114" t="s">
        <v>285</v>
      </c>
      <c r="B1891" s="17">
        <v>2.67</v>
      </c>
      <c r="C1891" s="17">
        <v>2</v>
      </c>
      <c r="D1891" s="17">
        <v>140</v>
      </c>
      <c r="E1891" s="17">
        <v>128.32</v>
      </c>
      <c r="F1891" s="85">
        <f t="shared" si="62"/>
        <v>4805.9925093632955</v>
      </c>
      <c r="G1891" s="115">
        <f t="shared" si="63"/>
        <v>91.657142857142844</v>
      </c>
    </row>
    <row r="1892" spans="1:7" ht="12.75" x14ac:dyDescent="0.15">
      <c r="A1892" s="116" t="s">
        <v>729</v>
      </c>
      <c r="B1892" s="19">
        <v>2.67</v>
      </c>
      <c r="C1892" s="19">
        <v>2</v>
      </c>
      <c r="D1892" s="19">
        <v>140</v>
      </c>
      <c r="E1892" s="19">
        <v>128.32</v>
      </c>
      <c r="F1892" s="84">
        <f t="shared" si="62"/>
        <v>4805.9925093632955</v>
      </c>
      <c r="G1892" s="117">
        <f t="shared" si="63"/>
        <v>91.657142857142844</v>
      </c>
    </row>
    <row r="1893" spans="1:7" ht="12.75" x14ac:dyDescent="0.15">
      <c r="A1893" s="116" t="s">
        <v>693</v>
      </c>
      <c r="B1893" s="19">
        <v>2.67</v>
      </c>
      <c r="C1893" s="19">
        <v>2</v>
      </c>
      <c r="D1893" s="19">
        <v>140</v>
      </c>
      <c r="E1893" s="19">
        <v>128.32</v>
      </c>
      <c r="F1893" s="84">
        <f t="shared" si="62"/>
        <v>4805.9925093632955</v>
      </c>
      <c r="G1893" s="117">
        <f t="shared" si="63"/>
        <v>91.657142857142844</v>
      </c>
    </row>
    <row r="1894" spans="1:7" ht="12.75" x14ac:dyDescent="0.15">
      <c r="A1894" s="118" t="s">
        <v>691</v>
      </c>
      <c r="B1894" s="20">
        <v>2.67</v>
      </c>
      <c r="C1894" s="20">
        <v>0</v>
      </c>
      <c r="D1894" s="20">
        <v>0</v>
      </c>
      <c r="E1894" s="20">
        <v>128.32</v>
      </c>
      <c r="F1894" s="83">
        <f t="shared" si="62"/>
        <v>4805.9925093632955</v>
      </c>
      <c r="G1894" s="119">
        <f t="shared" si="63"/>
        <v>0</v>
      </c>
    </row>
    <row r="1895" spans="1:7" ht="12.75" x14ac:dyDescent="0.15">
      <c r="A1895" s="114" t="s">
        <v>257</v>
      </c>
      <c r="B1895" s="17">
        <v>218.48</v>
      </c>
      <c r="C1895" s="17">
        <v>531</v>
      </c>
      <c r="D1895" s="17">
        <v>15700</v>
      </c>
      <c r="E1895" s="17">
        <v>672.01</v>
      </c>
      <c r="F1895" s="85">
        <f t="shared" si="62"/>
        <v>307.58421823507877</v>
      </c>
      <c r="G1895" s="115">
        <f t="shared" si="63"/>
        <v>4.2803184713375799</v>
      </c>
    </row>
    <row r="1896" spans="1:7" ht="12.75" x14ac:dyDescent="0.15">
      <c r="A1896" s="116" t="s">
        <v>729</v>
      </c>
      <c r="B1896" s="19">
        <v>218.48</v>
      </c>
      <c r="C1896" s="19">
        <v>531</v>
      </c>
      <c r="D1896" s="19">
        <v>15700</v>
      </c>
      <c r="E1896" s="19">
        <v>672.01</v>
      </c>
      <c r="F1896" s="84">
        <f t="shared" si="62"/>
        <v>307.58421823507877</v>
      </c>
      <c r="G1896" s="117">
        <f t="shared" si="63"/>
        <v>4.2803184713375799</v>
      </c>
    </row>
    <row r="1897" spans="1:7" ht="12.75" x14ac:dyDescent="0.15">
      <c r="A1897" s="116" t="s">
        <v>714</v>
      </c>
      <c r="B1897" s="19">
        <v>0</v>
      </c>
      <c r="C1897" s="19">
        <v>0</v>
      </c>
      <c r="D1897" s="19">
        <v>15000</v>
      </c>
      <c r="E1897" s="19">
        <v>0</v>
      </c>
      <c r="F1897" s="84">
        <f t="shared" si="62"/>
        <v>0</v>
      </c>
      <c r="G1897" s="117">
        <f t="shared" si="63"/>
        <v>0</v>
      </c>
    </row>
    <row r="1898" spans="1:7" ht="12.75" x14ac:dyDescent="0.15">
      <c r="A1898" s="118" t="s">
        <v>706</v>
      </c>
      <c r="B1898" s="20">
        <v>0</v>
      </c>
      <c r="C1898" s="20">
        <v>0</v>
      </c>
      <c r="D1898" s="20">
        <v>0</v>
      </c>
      <c r="E1898" s="20">
        <v>0</v>
      </c>
      <c r="F1898" s="83">
        <f t="shared" si="62"/>
        <v>0</v>
      </c>
      <c r="G1898" s="119">
        <f t="shared" si="63"/>
        <v>0</v>
      </c>
    </row>
    <row r="1899" spans="1:7" ht="12.75" x14ac:dyDescent="0.15">
      <c r="A1899" s="116" t="s">
        <v>681</v>
      </c>
      <c r="B1899" s="19">
        <v>218.48</v>
      </c>
      <c r="C1899" s="19">
        <v>531</v>
      </c>
      <c r="D1899" s="19">
        <v>700</v>
      </c>
      <c r="E1899" s="19">
        <v>672.01</v>
      </c>
      <c r="F1899" s="84">
        <f t="shared" si="62"/>
        <v>307.58421823507877</v>
      </c>
      <c r="G1899" s="117">
        <f t="shared" si="63"/>
        <v>96.001428571428576</v>
      </c>
    </row>
    <row r="1900" spans="1:7" ht="12.75" x14ac:dyDescent="0.15">
      <c r="A1900" s="118" t="s">
        <v>675</v>
      </c>
      <c r="B1900" s="20">
        <v>218.48</v>
      </c>
      <c r="C1900" s="20">
        <v>0</v>
      </c>
      <c r="D1900" s="20">
        <v>0</v>
      </c>
      <c r="E1900" s="20">
        <v>672.01</v>
      </c>
      <c r="F1900" s="83">
        <f t="shared" si="62"/>
        <v>307.58421823507877</v>
      </c>
      <c r="G1900" s="119">
        <f t="shared" si="63"/>
        <v>0</v>
      </c>
    </row>
    <row r="1901" spans="1:7" ht="12.75" x14ac:dyDescent="0.15">
      <c r="A1901" s="114" t="s">
        <v>370</v>
      </c>
      <c r="B1901" s="17">
        <v>546214.22</v>
      </c>
      <c r="C1901" s="17">
        <v>580611</v>
      </c>
      <c r="D1901" s="17">
        <v>658082</v>
      </c>
      <c r="E1901" s="17">
        <v>582867.56000000006</v>
      </c>
      <c r="F1901" s="85">
        <f t="shared" si="62"/>
        <v>106.71043313372546</v>
      </c>
      <c r="G1901" s="115">
        <f t="shared" si="63"/>
        <v>88.570658367802196</v>
      </c>
    </row>
    <row r="1902" spans="1:7" ht="12.75" x14ac:dyDescent="0.15">
      <c r="A1902" s="116" t="s">
        <v>729</v>
      </c>
      <c r="B1902" s="19">
        <v>546214.22</v>
      </c>
      <c r="C1902" s="19">
        <v>540794</v>
      </c>
      <c r="D1902" s="19">
        <v>618265</v>
      </c>
      <c r="E1902" s="19">
        <v>582867.56000000006</v>
      </c>
      <c r="F1902" s="84">
        <f t="shared" si="62"/>
        <v>106.71043313372546</v>
      </c>
      <c r="G1902" s="117">
        <f t="shared" si="63"/>
        <v>94.274713917171454</v>
      </c>
    </row>
    <row r="1903" spans="1:7" ht="12.75" x14ac:dyDescent="0.15">
      <c r="A1903" s="116" t="s">
        <v>681</v>
      </c>
      <c r="B1903" s="19">
        <v>4354.33</v>
      </c>
      <c r="C1903" s="19">
        <v>7300</v>
      </c>
      <c r="D1903" s="19">
        <v>7300</v>
      </c>
      <c r="E1903" s="19">
        <v>4254.41</v>
      </c>
      <c r="F1903" s="84">
        <f t="shared" si="62"/>
        <v>97.705272682594099</v>
      </c>
      <c r="G1903" s="117">
        <f t="shared" si="63"/>
        <v>58.279589041095889</v>
      </c>
    </row>
    <row r="1904" spans="1:7" ht="12.75" x14ac:dyDescent="0.15">
      <c r="A1904" s="118" t="s">
        <v>675</v>
      </c>
      <c r="B1904" s="20">
        <v>4354.33</v>
      </c>
      <c r="C1904" s="20">
        <v>0</v>
      </c>
      <c r="D1904" s="20">
        <v>0</v>
      </c>
      <c r="E1904" s="20">
        <v>4254.41</v>
      </c>
      <c r="F1904" s="83">
        <f t="shared" si="62"/>
        <v>97.705272682594099</v>
      </c>
      <c r="G1904" s="119">
        <f t="shared" si="63"/>
        <v>0</v>
      </c>
    </row>
    <row r="1905" spans="1:7" ht="12.75" x14ac:dyDescent="0.15">
      <c r="A1905" s="116" t="s">
        <v>667</v>
      </c>
      <c r="B1905" s="19">
        <v>541859.89</v>
      </c>
      <c r="C1905" s="19">
        <v>533494</v>
      </c>
      <c r="D1905" s="19">
        <v>610965</v>
      </c>
      <c r="E1905" s="19">
        <v>578613.15</v>
      </c>
      <c r="F1905" s="84">
        <f t="shared" si="62"/>
        <v>106.78279767118397</v>
      </c>
      <c r="G1905" s="117">
        <f t="shared" si="63"/>
        <v>94.70479487368344</v>
      </c>
    </row>
    <row r="1906" spans="1:7" ht="12.75" x14ac:dyDescent="0.15">
      <c r="A1906" s="118" t="s">
        <v>665</v>
      </c>
      <c r="B1906" s="20">
        <v>541859.89</v>
      </c>
      <c r="C1906" s="20">
        <v>0</v>
      </c>
      <c r="D1906" s="20">
        <v>0</v>
      </c>
      <c r="E1906" s="20">
        <v>578613.15</v>
      </c>
      <c r="F1906" s="83">
        <f t="shared" si="62"/>
        <v>106.78279767118397</v>
      </c>
      <c r="G1906" s="119">
        <f t="shared" si="63"/>
        <v>0</v>
      </c>
    </row>
    <row r="1907" spans="1:7" ht="12.75" x14ac:dyDescent="0.15">
      <c r="A1907" s="116" t="s">
        <v>732</v>
      </c>
      <c r="B1907" s="19">
        <v>0</v>
      </c>
      <c r="C1907" s="19">
        <v>39817</v>
      </c>
      <c r="D1907" s="19">
        <v>39817</v>
      </c>
      <c r="E1907" s="19">
        <v>0</v>
      </c>
      <c r="F1907" s="84">
        <f t="shared" si="62"/>
        <v>0</v>
      </c>
      <c r="G1907" s="117">
        <f t="shared" si="63"/>
        <v>0</v>
      </c>
    </row>
    <row r="1908" spans="1:7" ht="12.75" x14ac:dyDescent="0.15">
      <c r="A1908" s="116" t="s">
        <v>733</v>
      </c>
      <c r="B1908" s="19">
        <v>0</v>
      </c>
      <c r="C1908" s="19">
        <v>39817</v>
      </c>
      <c r="D1908" s="19">
        <v>39817</v>
      </c>
      <c r="E1908" s="19">
        <v>0</v>
      </c>
      <c r="F1908" s="84">
        <f t="shared" si="62"/>
        <v>0</v>
      </c>
      <c r="G1908" s="117">
        <f t="shared" si="63"/>
        <v>0</v>
      </c>
    </row>
    <row r="1909" spans="1:7" ht="12.75" x14ac:dyDescent="0.15">
      <c r="A1909" s="114" t="s">
        <v>128</v>
      </c>
      <c r="B1909" s="17">
        <v>28139.77</v>
      </c>
      <c r="C1909" s="17">
        <v>33181</v>
      </c>
      <c r="D1909" s="17">
        <v>3500</v>
      </c>
      <c r="E1909" s="17">
        <v>3500</v>
      </c>
      <c r="F1909" s="85">
        <f t="shared" si="62"/>
        <v>12.437912605540131</v>
      </c>
      <c r="G1909" s="115">
        <f t="shared" si="63"/>
        <v>100</v>
      </c>
    </row>
    <row r="1910" spans="1:7" ht="12.75" x14ac:dyDescent="0.15">
      <c r="A1910" s="116" t="s">
        <v>729</v>
      </c>
      <c r="B1910" s="19">
        <v>28139.77</v>
      </c>
      <c r="C1910" s="19">
        <v>33181</v>
      </c>
      <c r="D1910" s="19">
        <v>3500</v>
      </c>
      <c r="E1910" s="19">
        <v>3500</v>
      </c>
      <c r="F1910" s="84">
        <f t="shared" si="62"/>
        <v>12.437912605540131</v>
      </c>
      <c r="G1910" s="117">
        <f t="shared" si="63"/>
        <v>100</v>
      </c>
    </row>
    <row r="1911" spans="1:7" ht="12.75" x14ac:dyDescent="0.15">
      <c r="A1911" s="116" t="s">
        <v>714</v>
      </c>
      <c r="B1911" s="19">
        <v>28139.77</v>
      </c>
      <c r="C1911" s="19">
        <v>33181</v>
      </c>
      <c r="D1911" s="19">
        <v>3500</v>
      </c>
      <c r="E1911" s="19">
        <v>3500</v>
      </c>
      <c r="F1911" s="84">
        <f t="shared" si="62"/>
        <v>12.437912605540131</v>
      </c>
      <c r="G1911" s="117">
        <f t="shared" si="63"/>
        <v>100</v>
      </c>
    </row>
    <row r="1912" spans="1:7" ht="12.75" x14ac:dyDescent="0.15">
      <c r="A1912" s="118" t="s">
        <v>701</v>
      </c>
      <c r="B1912" s="20">
        <v>267.98</v>
      </c>
      <c r="C1912" s="20">
        <v>0</v>
      </c>
      <c r="D1912" s="20">
        <v>0</v>
      </c>
      <c r="E1912" s="20">
        <v>0</v>
      </c>
      <c r="F1912" s="83">
        <f t="shared" si="62"/>
        <v>0</v>
      </c>
      <c r="G1912" s="119">
        <f t="shared" si="63"/>
        <v>0</v>
      </c>
    </row>
    <row r="1913" spans="1:7" ht="12.75" x14ac:dyDescent="0.15">
      <c r="A1913" s="118" t="s">
        <v>700</v>
      </c>
      <c r="B1913" s="20">
        <v>27871.79</v>
      </c>
      <c r="C1913" s="20">
        <v>0</v>
      </c>
      <c r="D1913" s="20">
        <v>0</v>
      </c>
      <c r="E1913" s="20">
        <v>3500</v>
      </c>
      <c r="F1913" s="83">
        <f t="shared" si="62"/>
        <v>12.55749989505518</v>
      </c>
      <c r="G1913" s="119">
        <f t="shared" si="63"/>
        <v>0</v>
      </c>
    </row>
    <row r="1914" spans="1:7" ht="12.75" x14ac:dyDescent="0.15">
      <c r="A1914" s="114" t="s">
        <v>127</v>
      </c>
      <c r="B1914" s="17">
        <v>1060.72</v>
      </c>
      <c r="C1914" s="17">
        <v>664</v>
      </c>
      <c r="D1914" s="17">
        <v>2000</v>
      </c>
      <c r="E1914" s="17">
        <v>1150</v>
      </c>
      <c r="F1914" s="85">
        <f t="shared" si="62"/>
        <v>108.41692435326948</v>
      </c>
      <c r="G1914" s="115">
        <f t="shared" si="63"/>
        <v>57.499999999999993</v>
      </c>
    </row>
    <row r="1915" spans="1:7" ht="12.75" x14ac:dyDescent="0.15">
      <c r="A1915" s="116" t="s">
        <v>729</v>
      </c>
      <c r="B1915" s="19">
        <v>1060.72</v>
      </c>
      <c r="C1915" s="19">
        <v>664</v>
      </c>
      <c r="D1915" s="19">
        <v>2000</v>
      </c>
      <c r="E1915" s="19">
        <v>1150</v>
      </c>
      <c r="F1915" s="84">
        <f t="shared" si="62"/>
        <v>108.41692435326948</v>
      </c>
      <c r="G1915" s="117">
        <f t="shared" si="63"/>
        <v>57.499999999999993</v>
      </c>
    </row>
    <row r="1916" spans="1:7" ht="12.75" x14ac:dyDescent="0.15">
      <c r="A1916" s="116" t="s">
        <v>674</v>
      </c>
      <c r="B1916" s="19">
        <v>1060.72</v>
      </c>
      <c r="C1916" s="19">
        <v>664</v>
      </c>
      <c r="D1916" s="19">
        <v>2000</v>
      </c>
      <c r="E1916" s="19">
        <v>1150</v>
      </c>
      <c r="F1916" s="84">
        <f t="shared" si="62"/>
        <v>108.41692435326948</v>
      </c>
      <c r="G1916" s="117">
        <f t="shared" si="63"/>
        <v>57.499999999999993</v>
      </c>
    </row>
    <row r="1917" spans="1:7" ht="12.75" x14ac:dyDescent="0.15">
      <c r="A1917" s="118" t="s">
        <v>668</v>
      </c>
      <c r="B1917" s="20">
        <v>1060.72</v>
      </c>
      <c r="C1917" s="20">
        <v>0</v>
      </c>
      <c r="D1917" s="20">
        <v>0</v>
      </c>
      <c r="E1917" s="20">
        <v>1150</v>
      </c>
      <c r="F1917" s="83">
        <f t="shared" si="62"/>
        <v>108.41692435326948</v>
      </c>
      <c r="G1917" s="119">
        <f t="shared" si="63"/>
        <v>0</v>
      </c>
    </row>
    <row r="1918" spans="1:7" ht="12.75" x14ac:dyDescent="0.15">
      <c r="A1918" s="114" t="s">
        <v>281</v>
      </c>
      <c r="B1918" s="17">
        <v>0</v>
      </c>
      <c r="C1918" s="17">
        <v>0</v>
      </c>
      <c r="D1918" s="17">
        <v>3000</v>
      </c>
      <c r="E1918" s="17">
        <v>3000</v>
      </c>
      <c r="F1918" s="85">
        <f t="shared" si="62"/>
        <v>0</v>
      </c>
      <c r="G1918" s="115">
        <f t="shared" si="63"/>
        <v>100</v>
      </c>
    </row>
    <row r="1919" spans="1:7" ht="12.75" x14ac:dyDescent="0.15">
      <c r="A1919" s="116" t="s">
        <v>661</v>
      </c>
      <c r="B1919" s="19">
        <v>0</v>
      </c>
      <c r="C1919" s="19">
        <v>0</v>
      </c>
      <c r="D1919" s="19">
        <v>3000</v>
      </c>
      <c r="E1919" s="19">
        <v>3000</v>
      </c>
      <c r="F1919" s="84">
        <f t="shared" si="62"/>
        <v>0</v>
      </c>
      <c r="G1919" s="117">
        <f t="shared" si="63"/>
        <v>100</v>
      </c>
    </row>
    <row r="1920" spans="1:7" ht="12.75" x14ac:dyDescent="0.15">
      <c r="A1920" s="116" t="s">
        <v>657</v>
      </c>
      <c r="B1920" s="19">
        <v>0</v>
      </c>
      <c r="C1920" s="19">
        <v>0</v>
      </c>
      <c r="D1920" s="19">
        <v>3000</v>
      </c>
      <c r="E1920" s="19">
        <v>3000</v>
      </c>
      <c r="F1920" s="84">
        <f t="shared" si="62"/>
        <v>0</v>
      </c>
      <c r="G1920" s="117">
        <f t="shared" si="63"/>
        <v>100</v>
      </c>
    </row>
    <row r="1921" spans="1:7" ht="12.75" x14ac:dyDescent="0.15">
      <c r="A1921" s="118" t="s">
        <v>649</v>
      </c>
      <c r="B1921" s="20">
        <v>0</v>
      </c>
      <c r="C1921" s="20">
        <v>0</v>
      </c>
      <c r="D1921" s="20">
        <v>0</v>
      </c>
      <c r="E1921" s="20">
        <v>3000</v>
      </c>
      <c r="F1921" s="83">
        <f t="shared" si="62"/>
        <v>0</v>
      </c>
      <c r="G1921" s="119">
        <f t="shared" si="63"/>
        <v>0</v>
      </c>
    </row>
    <row r="1922" spans="1:7" ht="12.75" x14ac:dyDescent="0.15">
      <c r="A1922" s="122" t="s">
        <v>525</v>
      </c>
      <c r="B1922" s="16">
        <v>946672.08</v>
      </c>
      <c r="C1922" s="16">
        <v>968330</v>
      </c>
      <c r="D1922" s="16">
        <v>1208698</v>
      </c>
      <c r="E1922" s="16">
        <v>1134581.1299999999</v>
      </c>
      <c r="F1922" s="86">
        <f t="shared" si="62"/>
        <v>119.84943402999694</v>
      </c>
      <c r="G1922" s="123">
        <f t="shared" si="63"/>
        <v>93.868040652007352</v>
      </c>
    </row>
    <row r="1923" spans="1:7" ht="12.75" x14ac:dyDescent="0.15">
      <c r="A1923" s="114" t="s">
        <v>44</v>
      </c>
      <c r="B1923" s="17">
        <v>102693.4</v>
      </c>
      <c r="C1923" s="17">
        <v>96230</v>
      </c>
      <c r="D1923" s="17">
        <v>111350</v>
      </c>
      <c r="E1923" s="17">
        <v>107350.55</v>
      </c>
      <c r="F1923" s="85">
        <f t="shared" si="62"/>
        <v>104.53500419695911</v>
      </c>
      <c r="G1923" s="115">
        <f t="shared" si="63"/>
        <v>96.408217332734623</v>
      </c>
    </row>
    <row r="1924" spans="1:7" ht="12.75" x14ac:dyDescent="0.15">
      <c r="A1924" s="116" t="s">
        <v>729</v>
      </c>
      <c r="B1924" s="19">
        <v>102693.4</v>
      </c>
      <c r="C1924" s="19">
        <v>96230</v>
      </c>
      <c r="D1924" s="19">
        <v>111350</v>
      </c>
      <c r="E1924" s="19">
        <v>107350.55</v>
      </c>
      <c r="F1924" s="84">
        <f t="shared" si="62"/>
        <v>104.53500419695911</v>
      </c>
      <c r="G1924" s="117">
        <f t="shared" si="63"/>
        <v>96.408217332734623</v>
      </c>
    </row>
    <row r="1925" spans="1:7" ht="12.75" x14ac:dyDescent="0.15">
      <c r="A1925" s="116" t="s">
        <v>674</v>
      </c>
      <c r="B1925" s="19">
        <v>99768.22</v>
      </c>
      <c r="C1925" s="19">
        <v>94900</v>
      </c>
      <c r="D1925" s="19">
        <v>109350</v>
      </c>
      <c r="E1925" s="19">
        <v>106232.83</v>
      </c>
      <c r="F1925" s="84">
        <f t="shared" si="62"/>
        <v>106.47962848289767</v>
      </c>
      <c r="G1925" s="117">
        <f t="shared" si="63"/>
        <v>97.149364426154548</v>
      </c>
    </row>
    <row r="1926" spans="1:7" ht="12.75" x14ac:dyDescent="0.15">
      <c r="A1926" s="118" t="s">
        <v>671</v>
      </c>
      <c r="B1926" s="20">
        <v>99768.22</v>
      </c>
      <c r="C1926" s="20">
        <v>0</v>
      </c>
      <c r="D1926" s="20">
        <v>0</v>
      </c>
      <c r="E1926" s="20">
        <v>106232.83</v>
      </c>
      <c r="F1926" s="83">
        <f t="shared" si="62"/>
        <v>106.47962848289767</v>
      </c>
      <c r="G1926" s="119">
        <f t="shared" si="63"/>
        <v>0</v>
      </c>
    </row>
    <row r="1927" spans="1:7" ht="12.75" x14ac:dyDescent="0.15">
      <c r="A1927" s="116" t="s">
        <v>664</v>
      </c>
      <c r="B1927" s="19">
        <v>2925.18</v>
      </c>
      <c r="C1927" s="19">
        <v>1330</v>
      </c>
      <c r="D1927" s="19">
        <v>2000</v>
      </c>
      <c r="E1927" s="19">
        <v>1117.72</v>
      </c>
      <c r="F1927" s="84">
        <f t="shared" si="62"/>
        <v>38.210298169685288</v>
      </c>
      <c r="G1927" s="117">
        <f t="shared" si="63"/>
        <v>55.886000000000003</v>
      </c>
    </row>
    <row r="1928" spans="1:7" ht="12.75" x14ac:dyDescent="0.15">
      <c r="A1928" s="118" t="s">
        <v>662</v>
      </c>
      <c r="B1928" s="20">
        <v>2925.18</v>
      </c>
      <c r="C1928" s="20">
        <v>0</v>
      </c>
      <c r="D1928" s="20">
        <v>0</v>
      </c>
      <c r="E1928" s="20">
        <v>1117.72</v>
      </c>
      <c r="F1928" s="83">
        <f t="shared" si="62"/>
        <v>38.210298169685288</v>
      </c>
      <c r="G1928" s="119">
        <f t="shared" si="63"/>
        <v>0</v>
      </c>
    </row>
    <row r="1929" spans="1:7" ht="12.75" x14ac:dyDescent="0.15">
      <c r="A1929" s="114" t="s">
        <v>370</v>
      </c>
      <c r="B1929" s="17">
        <v>746338.15</v>
      </c>
      <c r="C1929" s="17">
        <v>812950</v>
      </c>
      <c r="D1929" s="17">
        <v>894610</v>
      </c>
      <c r="E1929" s="17">
        <v>871487.26</v>
      </c>
      <c r="F1929" s="85">
        <f t="shared" si="62"/>
        <v>116.76841924803121</v>
      </c>
      <c r="G1929" s="115">
        <f t="shared" si="63"/>
        <v>97.415327349347763</v>
      </c>
    </row>
    <row r="1930" spans="1:7" ht="12.75" x14ac:dyDescent="0.15">
      <c r="A1930" s="116" t="s">
        <v>729</v>
      </c>
      <c r="B1930" s="19">
        <v>746338.15</v>
      </c>
      <c r="C1930" s="19">
        <v>812950</v>
      </c>
      <c r="D1930" s="19">
        <v>894610</v>
      </c>
      <c r="E1930" s="19">
        <v>871487.26</v>
      </c>
      <c r="F1930" s="84">
        <f t="shared" si="62"/>
        <v>116.76841924803121</v>
      </c>
      <c r="G1930" s="117">
        <f t="shared" si="63"/>
        <v>97.415327349347763</v>
      </c>
    </row>
    <row r="1931" spans="1:7" ht="12.75" x14ac:dyDescent="0.15">
      <c r="A1931" s="116" t="s">
        <v>667</v>
      </c>
      <c r="B1931" s="19">
        <v>746338.15</v>
      </c>
      <c r="C1931" s="19">
        <v>812950</v>
      </c>
      <c r="D1931" s="19">
        <v>894610</v>
      </c>
      <c r="E1931" s="19">
        <v>871487.26</v>
      </c>
      <c r="F1931" s="84">
        <f t="shared" si="62"/>
        <v>116.76841924803121</v>
      </c>
      <c r="G1931" s="117">
        <f t="shared" si="63"/>
        <v>97.415327349347763</v>
      </c>
    </row>
    <row r="1932" spans="1:7" ht="12.75" x14ac:dyDescent="0.15">
      <c r="A1932" s="118" t="s">
        <v>665</v>
      </c>
      <c r="B1932" s="20">
        <v>746338.15</v>
      </c>
      <c r="C1932" s="20">
        <v>0</v>
      </c>
      <c r="D1932" s="20">
        <v>0</v>
      </c>
      <c r="E1932" s="20">
        <v>871487.26</v>
      </c>
      <c r="F1932" s="83">
        <f t="shared" si="62"/>
        <v>116.76841924803121</v>
      </c>
      <c r="G1932" s="119">
        <f t="shared" si="63"/>
        <v>0</v>
      </c>
    </row>
    <row r="1933" spans="1:7" ht="12.75" x14ac:dyDescent="0.15">
      <c r="A1933" s="114" t="s">
        <v>263</v>
      </c>
      <c r="B1933" s="17">
        <v>89745.09</v>
      </c>
      <c r="C1933" s="17">
        <v>53000</v>
      </c>
      <c r="D1933" s="17">
        <v>141742</v>
      </c>
      <c r="E1933" s="17">
        <v>96648</v>
      </c>
      <c r="F1933" s="85">
        <f t="shared" si="62"/>
        <v>107.69168541699608</v>
      </c>
      <c r="G1933" s="115">
        <f t="shared" si="63"/>
        <v>68.185858813901319</v>
      </c>
    </row>
    <row r="1934" spans="1:7" ht="12.75" x14ac:dyDescent="0.15">
      <c r="A1934" s="116" t="s">
        <v>729</v>
      </c>
      <c r="B1934" s="19">
        <v>89745.09</v>
      </c>
      <c r="C1934" s="19">
        <v>53000</v>
      </c>
      <c r="D1934" s="19">
        <v>103000</v>
      </c>
      <c r="E1934" s="19">
        <v>96648</v>
      </c>
      <c r="F1934" s="84">
        <f t="shared" si="62"/>
        <v>107.69168541699608</v>
      </c>
      <c r="G1934" s="117">
        <f t="shared" si="63"/>
        <v>93.833009708737876</v>
      </c>
    </row>
    <row r="1935" spans="1:7" ht="12.75" x14ac:dyDescent="0.15">
      <c r="A1935" s="116" t="s">
        <v>714</v>
      </c>
      <c r="B1935" s="19">
        <v>89745.09</v>
      </c>
      <c r="C1935" s="19">
        <v>53000</v>
      </c>
      <c r="D1935" s="19">
        <v>103000</v>
      </c>
      <c r="E1935" s="19">
        <v>96648</v>
      </c>
      <c r="F1935" s="84">
        <f t="shared" si="62"/>
        <v>107.69168541699608</v>
      </c>
      <c r="G1935" s="117">
        <f t="shared" si="63"/>
        <v>93.833009708737876</v>
      </c>
    </row>
    <row r="1936" spans="1:7" ht="12.75" x14ac:dyDescent="0.15">
      <c r="A1936" s="118" t="s">
        <v>706</v>
      </c>
      <c r="B1936" s="20">
        <v>89745.09</v>
      </c>
      <c r="C1936" s="20">
        <v>0</v>
      </c>
      <c r="D1936" s="20">
        <v>0</v>
      </c>
      <c r="E1936" s="20">
        <v>96648</v>
      </c>
      <c r="F1936" s="83">
        <f t="shared" si="62"/>
        <v>107.69168541699608</v>
      </c>
      <c r="G1936" s="119">
        <f t="shared" si="63"/>
        <v>0</v>
      </c>
    </row>
    <row r="1937" spans="1:7" ht="12.75" x14ac:dyDescent="0.15">
      <c r="A1937" s="116" t="s">
        <v>732</v>
      </c>
      <c r="B1937" s="19">
        <v>0</v>
      </c>
      <c r="C1937" s="19">
        <v>0</v>
      </c>
      <c r="D1937" s="19">
        <v>38742</v>
      </c>
      <c r="E1937" s="19">
        <v>0</v>
      </c>
      <c r="F1937" s="84">
        <f t="shared" si="62"/>
        <v>0</v>
      </c>
      <c r="G1937" s="117">
        <f t="shared" si="63"/>
        <v>0</v>
      </c>
    </row>
    <row r="1938" spans="1:7" ht="12.75" x14ac:dyDescent="0.15">
      <c r="A1938" s="116" t="s">
        <v>733</v>
      </c>
      <c r="B1938" s="19">
        <v>0</v>
      </c>
      <c r="C1938" s="19">
        <v>0</v>
      </c>
      <c r="D1938" s="19">
        <v>38742</v>
      </c>
      <c r="E1938" s="19">
        <v>0</v>
      </c>
      <c r="F1938" s="84">
        <f t="shared" si="62"/>
        <v>0</v>
      </c>
      <c r="G1938" s="117">
        <f t="shared" si="63"/>
        <v>0</v>
      </c>
    </row>
    <row r="1939" spans="1:7" ht="12.75" x14ac:dyDescent="0.15">
      <c r="A1939" s="114" t="s">
        <v>128</v>
      </c>
      <c r="B1939" s="17">
        <v>4855.38</v>
      </c>
      <c r="C1939" s="17">
        <v>1400</v>
      </c>
      <c r="D1939" s="17">
        <v>54300</v>
      </c>
      <c r="E1939" s="17">
        <v>54062.32</v>
      </c>
      <c r="F1939" s="85">
        <f t="shared" si="62"/>
        <v>1113.4518822419666</v>
      </c>
      <c r="G1939" s="115">
        <f t="shared" si="63"/>
        <v>99.562283609576426</v>
      </c>
    </row>
    <row r="1940" spans="1:7" ht="12.75" x14ac:dyDescent="0.15">
      <c r="A1940" s="116" t="s">
        <v>729</v>
      </c>
      <c r="B1940" s="19">
        <v>4855.38</v>
      </c>
      <c r="C1940" s="19">
        <v>1400</v>
      </c>
      <c r="D1940" s="19">
        <v>54300</v>
      </c>
      <c r="E1940" s="19">
        <v>54062.32</v>
      </c>
      <c r="F1940" s="84">
        <f t="shared" si="62"/>
        <v>1113.4518822419666</v>
      </c>
      <c r="G1940" s="117">
        <f t="shared" si="63"/>
        <v>99.562283609576426</v>
      </c>
    </row>
    <row r="1941" spans="1:7" ht="12.75" x14ac:dyDescent="0.15">
      <c r="A1941" s="116" t="s">
        <v>714</v>
      </c>
      <c r="B1941" s="19">
        <v>4855.38</v>
      </c>
      <c r="C1941" s="19">
        <v>1400</v>
      </c>
      <c r="D1941" s="19">
        <v>54300</v>
      </c>
      <c r="E1941" s="19">
        <v>54062.32</v>
      </c>
      <c r="F1941" s="84">
        <f t="shared" si="62"/>
        <v>1113.4518822419666</v>
      </c>
      <c r="G1941" s="117">
        <f t="shared" si="63"/>
        <v>99.562283609576426</v>
      </c>
    </row>
    <row r="1942" spans="1:7" ht="12.75" x14ac:dyDescent="0.15">
      <c r="A1942" s="118" t="s">
        <v>701</v>
      </c>
      <c r="B1942" s="20">
        <v>873.7</v>
      </c>
      <c r="C1942" s="20">
        <v>0</v>
      </c>
      <c r="D1942" s="20">
        <v>0</v>
      </c>
      <c r="E1942" s="20">
        <v>54062.32</v>
      </c>
      <c r="F1942" s="83">
        <f t="shared" ref="F1942:F2005" si="64">IFERROR(E1942/B1942*100,0)</f>
        <v>6187.7440769142722</v>
      </c>
      <c r="G1942" s="119">
        <f t="shared" ref="G1942:G2007" si="65">IFERROR(E1942/D1942*100,0)</f>
        <v>0</v>
      </c>
    </row>
    <row r="1943" spans="1:7" ht="12.75" x14ac:dyDescent="0.15">
      <c r="A1943" s="118" t="s">
        <v>700</v>
      </c>
      <c r="B1943" s="20">
        <v>3981.68</v>
      </c>
      <c r="C1943" s="20">
        <v>0</v>
      </c>
      <c r="D1943" s="20">
        <v>0</v>
      </c>
      <c r="E1943" s="20">
        <v>0</v>
      </c>
      <c r="F1943" s="83">
        <f t="shared" si="64"/>
        <v>0</v>
      </c>
      <c r="G1943" s="119">
        <f t="shared" si="65"/>
        <v>0</v>
      </c>
    </row>
    <row r="1944" spans="1:7" ht="12.75" x14ac:dyDescent="0.15">
      <c r="A1944" s="114" t="s">
        <v>127</v>
      </c>
      <c r="B1944" s="17">
        <v>1845.55</v>
      </c>
      <c r="C1944" s="17">
        <v>2650</v>
      </c>
      <c r="D1944" s="17">
        <v>2650</v>
      </c>
      <c r="E1944" s="17">
        <v>987</v>
      </c>
      <c r="F1944" s="85">
        <f t="shared" si="64"/>
        <v>53.479992414185475</v>
      </c>
      <c r="G1944" s="115">
        <f t="shared" si="65"/>
        <v>37.245283018867923</v>
      </c>
    </row>
    <row r="1945" spans="1:7" ht="12.75" x14ac:dyDescent="0.15">
      <c r="A1945" s="116" t="s">
        <v>729</v>
      </c>
      <c r="B1945" s="19">
        <v>1845.55</v>
      </c>
      <c r="C1945" s="19">
        <v>2650</v>
      </c>
      <c r="D1945" s="19">
        <v>2650</v>
      </c>
      <c r="E1945" s="19">
        <v>987</v>
      </c>
      <c r="F1945" s="84">
        <f t="shared" si="64"/>
        <v>53.479992414185475</v>
      </c>
      <c r="G1945" s="117">
        <f t="shared" si="65"/>
        <v>37.245283018867923</v>
      </c>
    </row>
    <row r="1946" spans="1:7" ht="12.75" x14ac:dyDescent="0.15">
      <c r="A1946" s="116" t="s">
        <v>674</v>
      </c>
      <c r="B1946" s="19">
        <v>1845.55</v>
      </c>
      <c r="C1946" s="19">
        <v>2650</v>
      </c>
      <c r="D1946" s="19">
        <v>2650</v>
      </c>
      <c r="E1946" s="19">
        <v>987</v>
      </c>
      <c r="F1946" s="84">
        <f t="shared" si="64"/>
        <v>53.479992414185475</v>
      </c>
      <c r="G1946" s="117">
        <f t="shared" si="65"/>
        <v>37.245283018867923</v>
      </c>
    </row>
    <row r="1947" spans="1:7" ht="12.75" x14ac:dyDescent="0.15">
      <c r="A1947" s="118" t="s">
        <v>669</v>
      </c>
      <c r="B1947" s="20">
        <v>1845.55</v>
      </c>
      <c r="C1947" s="20">
        <v>0</v>
      </c>
      <c r="D1947" s="20">
        <v>0</v>
      </c>
      <c r="E1947" s="20">
        <v>987</v>
      </c>
      <c r="F1947" s="83">
        <f t="shared" si="64"/>
        <v>53.479992414185475</v>
      </c>
      <c r="G1947" s="119">
        <f t="shared" si="65"/>
        <v>0</v>
      </c>
    </row>
    <row r="1948" spans="1:7" ht="12.75" x14ac:dyDescent="0.15">
      <c r="A1948" s="114" t="s">
        <v>281</v>
      </c>
      <c r="B1948" s="17">
        <v>1194.51</v>
      </c>
      <c r="C1948" s="17">
        <v>2100</v>
      </c>
      <c r="D1948" s="17">
        <v>4046</v>
      </c>
      <c r="E1948" s="17">
        <v>4046</v>
      </c>
      <c r="F1948" s="85">
        <f t="shared" si="64"/>
        <v>338.71629371039171</v>
      </c>
      <c r="G1948" s="115">
        <f t="shared" si="65"/>
        <v>100</v>
      </c>
    </row>
    <row r="1949" spans="1:7" ht="12.75" x14ac:dyDescent="0.15">
      <c r="A1949" s="116" t="s">
        <v>661</v>
      </c>
      <c r="B1949" s="19">
        <v>1194.51</v>
      </c>
      <c r="C1949" s="19">
        <v>2100</v>
      </c>
      <c r="D1949" s="19">
        <v>4046</v>
      </c>
      <c r="E1949" s="19">
        <v>4046</v>
      </c>
      <c r="F1949" s="84">
        <f t="shared" si="64"/>
        <v>338.71629371039171</v>
      </c>
      <c r="G1949" s="117">
        <f t="shared" si="65"/>
        <v>100</v>
      </c>
    </row>
    <row r="1950" spans="1:7" ht="12.75" x14ac:dyDescent="0.15">
      <c r="A1950" s="116" t="s">
        <v>657</v>
      </c>
      <c r="B1950" s="19">
        <v>1194.51</v>
      </c>
      <c r="C1950" s="19">
        <v>2100</v>
      </c>
      <c r="D1950" s="19">
        <v>4046</v>
      </c>
      <c r="E1950" s="19">
        <v>4046</v>
      </c>
      <c r="F1950" s="84">
        <f t="shared" si="64"/>
        <v>338.71629371039171</v>
      </c>
      <c r="G1950" s="117">
        <f t="shared" si="65"/>
        <v>100</v>
      </c>
    </row>
    <row r="1951" spans="1:7" ht="12.75" x14ac:dyDescent="0.15">
      <c r="A1951" s="118" t="s">
        <v>649</v>
      </c>
      <c r="B1951" s="20">
        <v>1194.51</v>
      </c>
      <c r="C1951" s="20">
        <v>0</v>
      </c>
      <c r="D1951" s="20">
        <v>0</v>
      </c>
      <c r="E1951" s="20">
        <v>4046</v>
      </c>
      <c r="F1951" s="83">
        <f t="shared" si="64"/>
        <v>338.71629371039171</v>
      </c>
      <c r="G1951" s="119">
        <f t="shared" si="65"/>
        <v>0</v>
      </c>
    </row>
    <row r="1952" spans="1:7" ht="12.75" x14ac:dyDescent="0.15">
      <c r="A1952" s="122" t="s">
        <v>531</v>
      </c>
      <c r="B1952" s="16">
        <v>1256531.6200000001</v>
      </c>
      <c r="C1952" s="16">
        <v>1261730</v>
      </c>
      <c r="D1952" s="16">
        <v>1489723.19</v>
      </c>
      <c r="E1952" s="16">
        <v>1374555.89</v>
      </c>
      <c r="F1952" s="86">
        <f t="shared" si="64"/>
        <v>109.39286112035921</v>
      </c>
      <c r="G1952" s="123">
        <f t="shared" si="65"/>
        <v>92.269214792850207</v>
      </c>
    </row>
    <row r="1953" spans="1:7" ht="12.75" x14ac:dyDescent="0.15">
      <c r="A1953" s="114" t="s">
        <v>44</v>
      </c>
      <c r="B1953" s="17">
        <v>13066.77</v>
      </c>
      <c r="C1953" s="17">
        <v>14135</v>
      </c>
      <c r="D1953" s="17">
        <v>33288.75</v>
      </c>
      <c r="E1953" s="17">
        <v>11397.28</v>
      </c>
      <c r="F1953" s="85">
        <f t="shared" si="64"/>
        <v>87.223391855829718</v>
      </c>
      <c r="G1953" s="115">
        <f t="shared" si="65"/>
        <v>34.237632833915363</v>
      </c>
    </row>
    <row r="1954" spans="1:7" ht="12.75" x14ac:dyDescent="0.15">
      <c r="A1954" s="116" t="s">
        <v>729</v>
      </c>
      <c r="B1954" s="19">
        <v>13066.77</v>
      </c>
      <c r="C1954" s="19">
        <v>14135</v>
      </c>
      <c r="D1954" s="19">
        <v>11400</v>
      </c>
      <c r="E1954" s="19">
        <v>11397.28</v>
      </c>
      <c r="F1954" s="84">
        <f t="shared" si="64"/>
        <v>87.223391855829718</v>
      </c>
      <c r="G1954" s="117">
        <f t="shared" si="65"/>
        <v>99.976140350877202</v>
      </c>
    </row>
    <row r="1955" spans="1:7" ht="12.75" x14ac:dyDescent="0.15">
      <c r="A1955" s="116" t="s">
        <v>674</v>
      </c>
      <c r="B1955" s="19">
        <v>13066.77</v>
      </c>
      <c r="C1955" s="19">
        <v>14135</v>
      </c>
      <c r="D1955" s="19">
        <v>11400</v>
      </c>
      <c r="E1955" s="19">
        <v>11397.28</v>
      </c>
      <c r="F1955" s="84">
        <f t="shared" si="64"/>
        <v>87.223391855829718</v>
      </c>
      <c r="G1955" s="117">
        <f t="shared" si="65"/>
        <v>99.976140350877202</v>
      </c>
    </row>
    <row r="1956" spans="1:7" ht="12.75" x14ac:dyDescent="0.15">
      <c r="A1956" s="118" t="s">
        <v>671</v>
      </c>
      <c r="B1956" s="20">
        <v>13066.77</v>
      </c>
      <c r="C1956" s="20">
        <v>0</v>
      </c>
      <c r="D1956" s="20">
        <v>0</v>
      </c>
      <c r="E1956" s="20">
        <v>11397.28</v>
      </c>
      <c r="F1956" s="83">
        <f t="shared" si="64"/>
        <v>87.223391855829718</v>
      </c>
      <c r="G1956" s="119">
        <f t="shared" si="65"/>
        <v>0</v>
      </c>
    </row>
    <row r="1957" spans="1:7" ht="12.75" x14ac:dyDescent="0.15">
      <c r="A1957" s="116" t="s">
        <v>732</v>
      </c>
      <c r="B1957" s="19">
        <v>0</v>
      </c>
      <c r="C1957" s="19">
        <v>0</v>
      </c>
      <c r="D1957" s="19">
        <v>21888.75</v>
      </c>
      <c r="E1957" s="19">
        <v>0</v>
      </c>
      <c r="F1957" s="84">
        <f t="shared" si="64"/>
        <v>0</v>
      </c>
      <c r="G1957" s="117">
        <f t="shared" si="65"/>
        <v>0</v>
      </c>
    </row>
    <row r="1958" spans="1:7" ht="12.75" x14ac:dyDescent="0.15">
      <c r="A1958" s="116" t="s">
        <v>733</v>
      </c>
      <c r="B1958" s="19">
        <v>0</v>
      </c>
      <c r="C1958" s="19">
        <v>0</v>
      </c>
      <c r="D1958" s="19">
        <v>21888.75</v>
      </c>
      <c r="E1958" s="19">
        <v>0</v>
      </c>
      <c r="F1958" s="84">
        <f t="shared" si="64"/>
        <v>0</v>
      </c>
      <c r="G1958" s="117">
        <f t="shared" si="65"/>
        <v>0</v>
      </c>
    </row>
    <row r="1959" spans="1:7" ht="12.75" x14ac:dyDescent="0.15">
      <c r="A1959" s="114" t="s">
        <v>14</v>
      </c>
      <c r="B1959" s="17">
        <v>1239881.33</v>
      </c>
      <c r="C1959" s="17">
        <v>1247595</v>
      </c>
      <c r="D1959" s="17">
        <v>1451434.44</v>
      </c>
      <c r="E1959" s="17">
        <v>1358158.61</v>
      </c>
      <c r="F1959" s="85">
        <f t="shared" si="64"/>
        <v>109.53940325885864</v>
      </c>
      <c r="G1959" s="115">
        <f t="shared" si="65"/>
        <v>93.573541633750963</v>
      </c>
    </row>
    <row r="1960" spans="1:7" ht="12.75" x14ac:dyDescent="0.15">
      <c r="A1960" s="116" t="s">
        <v>729</v>
      </c>
      <c r="B1960" s="19">
        <v>1239881.33</v>
      </c>
      <c r="C1960" s="19">
        <v>1247595</v>
      </c>
      <c r="D1960" s="19">
        <v>1419595</v>
      </c>
      <c r="E1960" s="19">
        <v>1358158.61</v>
      </c>
      <c r="F1960" s="84">
        <f t="shared" si="64"/>
        <v>109.53940325885864</v>
      </c>
      <c r="G1960" s="117">
        <f t="shared" si="65"/>
        <v>95.672259341572783</v>
      </c>
    </row>
    <row r="1961" spans="1:7" ht="12.75" x14ac:dyDescent="0.15">
      <c r="A1961" s="116" t="s">
        <v>693</v>
      </c>
      <c r="B1961" s="19">
        <v>0.83</v>
      </c>
      <c r="C1961" s="19">
        <v>13</v>
      </c>
      <c r="D1961" s="19">
        <v>13</v>
      </c>
      <c r="E1961" s="19">
        <v>0</v>
      </c>
      <c r="F1961" s="84">
        <f t="shared" si="64"/>
        <v>0</v>
      </c>
      <c r="G1961" s="117">
        <f t="shared" si="65"/>
        <v>0</v>
      </c>
    </row>
    <row r="1962" spans="1:7" ht="12.75" x14ac:dyDescent="0.15">
      <c r="A1962" s="118" t="s">
        <v>691</v>
      </c>
      <c r="B1962" s="20">
        <v>0.83</v>
      </c>
      <c r="C1962" s="20">
        <v>0</v>
      </c>
      <c r="D1962" s="20">
        <v>0</v>
      </c>
      <c r="E1962" s="20">
        <v>0</v>
      </c>
      <c r="F1962" s="83">
        <f t="shared" si="64"/>
        <v>0</v>
      </c>
      <c r="G1962" s="119">
        <f t="shared" si="65"/>
        <v>0</v>
      </c>
    </row>
    <row r="1963" spans="1:7" ht="12.75" x14ac:dyDescent="0.15">
      <c r="A1963" s="116" t="s">
        <v>681</v>
      </c>
      <c r="B1963" s="19">
        <v>1239880.5</v>
      </c>
      <c r="C1963" s="19">
        <v>1247462</v>
      </c>
      <c r="D1963" s="19">
        <v>1419462</v>
      </c>
      <c r="E1963" s="19">
        <v>1358158.61</v>
      </c>
      <c r="F1963" s="84">
        <f t="shared" si="64"/>
        <v>109.53947658665493</v>
      </c>
      <c r="G1963" s="117">
        <f t="shared" si="65"/>
        <v>95.681223590346207</v>
      </c>
    </row>
    <row r="1964" spans="1:7" ht="12.75" x14ac:dyDescent="0.15">
      <c r="A1964" s="118" t="s">
        <v>675</v>
      </c>
      <c r="B1964" s="20">
        <v>1239880.5</v>
      </c>
      <c r="C1964" s="20">
        <v>0</v>
      </c>
      <c r="D1964" s="20">
        <v>0</v>
      </c>
      <c r="E1964" s="20">
        <v>1358158.61</v>
      </c>
      <c r="F1964" s="83">
        <f t="shared" si="64"/>
        <v>109.53947658665493</v>
      </c>
      <c r="G1964" s="119">
        <f t="shared" si="65"/>
        <v>0</v>
      </c>
    </row>
    <row r="1965" spans="1:7" ht="12.75" x14ac:dyDescent="0.15">
      <c r="A1965" s="116" t="s">
        <v>664</v>
      </c>
      <c r="B1965" s="19">
        <v>0</v>
      </c>
      <c r="C1965" s="19">
        <v>120</v>
      </c>
      <c r="D1965" s="19">
        <v>120</v>
      </c>
      <c r="E1965" s="19">
        <v>0</v>
      </c>
      <c r="F1965" s="84">
        <f t="shared" si="64"/>
        <v>0</v>
      </c>
      <c r="G1965" s="117">
        <f t="shared" si="65"/>
        <v>0</v>
      </c>
    </row>
    <row r="1966" spans="1:7" ht="12.75" x14ac:dyDescent="0.15">
      <c r="A1966" s="116" t="s">
        <v>732</v>
      </c>
      <c r="B1966" s="19">
        <v>0</v>
      </c>
      <c r="C1966" s="19">
        <v>0</v>
      </c>
      <c r="D1966" s="19">
        <v>31839.439999999999</v>
      </c>
      <c r="E1966" s="19">
        <v>0</v>
      </c>
      <c r="F1966" s="84">
        <f t="shared" si="64"/>
        <v>0</v>
      </c>
      <c r="G1966" s="117">
        <f t="shared" si="65"/>
        <v>0</v>
      </c>
    </row>
    <row r="1967" spans="1:7" ht="12.75" x14ac:dyDescent="0.15">
      <c r="A1967" s="116" t="s">
        <v>733</v>
      </c>
      <c r="B1967" s="19">
        <v>0</v>
      </c>
      <c r="C1967" s="19">
        <v>0</v>
      </c>
      <c r="D1967" s="19">
        <v>31839.439999999999</v>
      </c>
      <c r="E1967" s="19">
        <v>0</v>
      </c>
      <c r="F1967" s="84">
        <f t="shared" si="64"/>
        <v>0</v>
      </c>
      <c r="G1967" s="117">
        <f t="shared" si="65"/>
        <v>0</v>
      </c>
    </row>
    <row r="1968" spans="1:7" ht="12.75" x14ac:dyDescent="0.15">
      <c r="A1968" s="114" t="s">
        <v>127</v>
      </c>
      <c r="B1968" s="17">
        <v>3583.52</v>
      </c>
      <c r="C1968" s="17">
        <v>0</v>
      </c>
      <c r="D1968" s="17">
        <v>5000</v>
      </c>
      <c r="E1968" s="17">
        <v>5000</v>
      </c>
      <c r="F1968" s="85">
        <f t="shared" si="64"/>
        <v>139.52761530562131</v>
      </c>
      <c r="G1968" s="115">
        <f t="shared" si="65"/>
        <v>100</v>
      </c>
    </row>
    <row r="1969" spans="1:7" ht="12.75" x14ac:dyDescent="0.15">
      <c r="A1969" s="116" t="s">
        <v>729</v>
      </c>
      <c r="B1969" s="19">
        <v>3583.52</v>
      </c>
      <c r="C1969" s="19">
        <v>0</v>
      </c>
      <c r="D1969" s="19">
        <v>5000</v>
      </c>
      <c r="E1969" s="19">
        <v>5000</v>
      </c>
      <c r="F1969" s="84">
        <f t="shared" si="64"/>
        <v>139.52761530562131</v>
      </c>
      <c r="G1969" s="117">
        <f t="shared" si="65"/>
        <v>100</v>
      </c>
    </row>
    <row r="1970" spans="1:7" ht="12.75" x14ac:dyDescent="0.15">
      <c r="A1970" s="116" t="s">
        <v>674</v>
      </c>
      <c r="B1970" s="19">
        <v>3583.52</v>
      </c>
      <c r="C1970" s="19">
        <v>0</v>
      </c>
      <c r="D1970" s="19">
        <v>5000</v>
      </c>
      <c r="E1970" s="19">
        <v>5000</v>
      </c>
      <c r="F1970" s="84">
        <f t="shared" si="64"/>
        <v>139.52761530562131</v>
      </c>
      <c r="G1970" s="117">
        <f t="shared" si="65"/>
        <v>100</v>
      </c>
    </row>
    <row r="1971" spans="1:7" ht="12.75" x14ac:dyDescent="0.15">
      <c r="A1971" s="118" t="s">
        <v>669</v>
      </c>
      <c r="B1971" s="20">
        <v>3583.52</v>
      </c>
      <c r="C1971" s="20">
        <v>0</v>
      </c>
      <c r="D1971" s="20">
        <v>0</v>
      </c>
      <c r="E1971" s="20">
        <v>5000</v>
      </c>
      <c r="F1971" s="83">
        <f t="shared" si="64"/>
        <v>139.52761530562131</v>
      </c>
      <c r="G1971" s="119">
        <f t="shared" si="65"/>
        <v>0</v>
      </c>
    </row>
    <row r="1972" spans="1:7" ht="12.75" x14ac:dyDescent="0.15">
      <c r="A1972" s="120" t="s">
        <v>472</v>
      </c>
      <c r="B1972" s="15">
        <f>55900.44+B1973</f>
        <v>92755.040000000008</v>
      </c>
      <c r="C1972" s="15">
        <v>200850</v>
      </c>
      <c r="D1972" s="15">
        <v>260372</v>
      </c>
      <c r="E1972" s="15">
        <f>205578.14+E1973</f>
        <v>271398.14</v>
      </c>
      <c r="F1972" s="89">
        <f t="shared" si="64"/>
        <v>292.59665027366708</v>
      </c>
      <c r="G1972" s="121">
        <f t="shared" si="65"/>
        <v>104.23476410673959</v>
      </c>
    </row>
    <row r="1973" spans="1:7" ht="12.75" x14ac:dyDescent="0.15">
      <c r="A1973" s="88" t="s">
        <v>761</v>
      </c>
      <c r="B1973" s="87">
        <v>36854.6</v>
      </c>
      <c r="C1973" s="87">
        <v>0</v>
      </c>
      <c r="D1973" s="87">
        <v>65820</v>
      </c>
      <c r="E1973" s="87">
        <v>65820</v>
      </c>
      <c r="F1973" s="87">
        <f t="shared" si="64"/>
        <v>178.59371693085805</v>
      </c>
      <c r="G1973" s="87">
        <f t="shared" si="65"/>
        <v>100</v>
      </c>
    </row>
    <row r="1974" spans="1:7" ht="12.75" x14ac:dyDescent="0.15">
      <c r="A1974" s="122" t="s">
        <v>475</v>
      </c>
      <c r="B1974" s="16">
        <v>27479.39</v>
      </c>
      <c r="C1974" s="16">
        <v>81150</v>
      </c>
      <c r="D1974" s="16">
        <v>62132</v>
      </c>
      <c r="E1974" s="16">
        <v>92242.8</v>
      </c>
      <c r="F1974" s="86">
        <f t="shared" si="64"/>
        <v>335.67994049358447</v>
      </c>
      <c r="G1974" s="123">
        <f t="shared" si="65"/>
        <v>148.46262795338956</v>
      </c>
    </row>
    <row r="1975" spans="1:7" ht="12.75" x14ac:dyDescent="0.15">
      <c r="A1975" s="114" t="s">
        <v>44</v>
      </c>
      <c r="B1975" s="17">
        <v>24553.72</v>
      </c>
      <c r="C1975" s="17">
        <v>77168</v>
      </c>
      <c r="D1975" s="17">
        <v>58150</v>
      </c>
      <c r="E1975" s="17">
        <v>61973.02</v>
      </c>
      <c r="F1975" s="85">
        <f t="shared" si="64"/>
        <v>252.39768149184724</v>
      </c>
      <c r="G1975" s="115">
        <f t="shared" si="65"/>
        <v>106.57441100601892</v>
      </c>
    </row>
    <row r="1976" spans="1:7" ht="12.75" x14ac:dyDescent="0.15">
      <c r="A1976" s="116" t="s">
        <v>729</v>
      </c>
      <c r="B1976" s="19">
        <v>24553.72</v>
      </c>
      <c r="C1976" s="19">
        <v>77168</v>
      </c>
      <c r="D1976" s="19">
        <v>58150</v>
      </c>
      <c r="E1976" s="19">
        <v>61973.02</v>
      </c>
      <c r="F1976" s="84">
        <f t="shared" si="64"/>
        <v>252.39768149184724</v>
      </c>
      <c r="G1976" s="117">
        <f t="shared" si="65"/>
        <v>106.57441100601892</v>
      </c>
    </row>
    <row r="1977" spans="1:7" ht="12.75" x14ac:dyDescent="0.15">
      <c r="A1977" s="116" t="s">
        <v>681</v>
      </c>
      <c r="B1977" s="19">
        <v>0</v>
      </c>
      <c r="C1977" s="19">
        <v>0</v>
      </c>
      <c r="D1977" s="19">
        <v>0</v>
      </c>
      <c r="E1977" s="19">
        <v>18.809999999999999</v>
      </c>
      <c r="F1977" s="84">
        <f t="shared" si="64"/>
        <v>0</v>
      </c>
      <c r="G1977" s="117">
        <f t="shared" si="65"/>
        <v>0</v>
      </c>
    </row>
    <row r="1978" spans="1:7" ht="12.75" x14ac:dyDescent="0.15">
      <c r="A1978" s="118" t="s">
        <v>675</v>
      </c>
      <c r="B1978" s="20">
        <v>0</v>
      </c>
      <c r="C1978" s="20">
        <v>0</v>
      </c>
      <c r="D1978" s="20">
        <v>0</v>
      </c>
      <c r="E1978" s="20">
        <v>18.809999999999999</v>
      </c>
      <c r="F1978" s="83">
        <f t="shared" si="64"/>
        <v>0</v>
      </c>
      <c r="G1978" s="119">
        <f t="shared" si="65"/>
        <v>0</v>
      </c>
    </row>
    <row r="1979" spans="1:7" ht="12.75" x14ac:dyDescent="0.15">
      <c r="A1979" s="116" t="s">
        <v>674</v>
      </c>
      <c r="B1979" s="19">
        <v>24553.72</v>
      </c>
      <c r="C1979" s="19">
        <v>77168</v>
      </c>
      <c r="D1979" s="19">
        <v>58150</v>
      </c>
      <c r="E1979" s="19">
        <v>61954.21</v>
      </c>
      <c r="F1979" s="84">
        <f t="shared" si="64"/>
        <v>252.32107395539251</v>
      </c>
      <c r="G1979" s="117">
        <f t="shared" si="65"/>
        <v>106.54206362854686</v>
      </c>
    </row>
    <row r="1980" spans="1:7" ht="12.75" x14ac:dyDescent="0.15">
      <c r="A1980" s="118" t="s">
        <v>671</v>
      </c>
      <c r="B1980" s="20">
        <v>24553.72</v>
      </c>
      <c r="C1980" s="20">
        <v>0</v>
      </c>
      <c r="D1980" s="20">
        <v>0</v>
      </c>
      <c r="E1980" s="20">
        <v>61954.21</v>
      </c>
      <c r="F1980" s="83">
        <f t="shared" si="64"/>
        <v>252.32107395539251</v>
      </c>
      <c r="G1980" s="119">
        <f t="shared" si="65"/>
        <v>0</v>
      </c>
    </row>
    <row r="1981" spans="1:7" ht="12.75" x14ac:dyDescent="0.15">
      <c r="A1981" s="114" t="s">
        <v>128</v>
      </c>
      <c r="B1981" s="17">
        <v>2925.67</v>
      </c>
      <c r="C1981" s="17">
        <v>3982</v>
      </c>
      <c r="D1981" s="17">
        <v>3982</v>
      </c>
      <c r="E1981" s="17">
        <v>30269.78</v>
      </c>
      <c r="F1981" s="85">
        <f t="shared" si="64"/>
        <v>1034.6272819559281</v>
      </c>
      <c r="G1981" s="115">
        <f t="shared" si="65"/>
        <v>760.16524359618279</v>
      </c>
    </row>
    <row r="1982" spans="1:7" ht="12.75" x14ac:dyDescent="0.15">
      <c r="A1982" s="116" t="s">
        <v>729</v>
      </c>
      <c r="B1982" s="19">
        <v>2925.67</v>
      </c>
      <c r="C1982" s="19">
        <v>3982</v>
      </c>
      <c r="D1982" s="19">
        <v>3982</v>
      </c>
      <c r="E1982" s="19">
        <v>30269.78</v>
      </c>
      <c r="F1982" s="84">
        <f t="shared" si="64"/>
        <v>1034.6272819559281</v>
      </c>
      <c r="G1982" s="117">
        <f t="shared" si="65"/>
        <v>760.16524359618279</v>
      </c>
    </row>
    <row r="1983" spans="1:7" ht="12.75" x14ac:dyDescent="0.15">
      <c r="A1983" s="116" t="s">
        <v>714</v>
      </c>
      <c r="B1983" s="19">
        <v>2925.67</v>
      </c>
      <c r="C1983" s="19">
        <v>3982</v>
      </c>
      <c r="D1983" s="19">
        <v>3982</v>
      </c>
      <c r="E1983" s="19">
        <v>30269.78</v>
      </c>
      <c r="F1983" s="84">
        <f t="shared" si="64"/>
        <v>1034.6272819559281</v>
      </c>
      <c r="G1983" s="117">
        <f t="shared" si="65"/>
        <v>760.16524359618279</v>
      </c>
    </row>
    <row r="1984" spans="1:7" ht="12.75" x14ac:dyDescent="0.15">
      <c r="A1984" s="118" t="s">
        <v>701</v>
      </c>
      <c r="B1984" s="20">
        <v>2925.67</v>
      </c>
      <c r="C1984" s="20">
        <v>0</v>
      </c>
      <c r="D1984" s="20">
        <v>0</v>
      </c>
      <c r="E1984" s="20">
        <v>30269.78</v>
      </c>
      <c r="F1984" s="83">
        <f t="shared" si="64"/>
        <v>1034.6272819559281</v>
      </c>
      <c r="G1984" s="119">
        <f t="shared" si="65"/>
        <v>0</v>
      </c>
    </row>
    <row r="1985" spans="1:7" ht="12.75" x14ac:dyDescent="0.15">
      <c r="A1985" s="122" t="s">
        <v>476</v>
      </c>
      <c r="B1985" s="16">
        <v>28421.05</v>
      </c>
      <c r="C1985" s="16">
        <v>119700</v>
      </c>
      <c r="D1985" s="16">
        <v>198240</v>
      </c>
      <c r="E1985" s="16">
        <v>113335.34</v>
      </c>
      <c r="F1985" s="86">
        <f t="shared" si="64"/>
        <v>398.77252951597495</v>
      </c>
      <c r="G1985" s="123">
        <f t="shared" si="65"/>
        <v>57.170772800645672</v>
      </c>
    </row>
    <row r="1986" spans="1:7" ht="12.75" x14ac:dyDescent="0.15">
      <c r="A1986" s="114" t="s">
        <v>44</v>
      </c>
      <c r="B1986" s="17">
        <v>2082.42</v>
      </c>
      <c r="C1986" s="17">
        <v>1327</v>
      </c>
      <c r="D1986" s="17">
        <v>6641</v>
      </c>
      <c r="E1986" s="17">
        <v>2765.7</v>
      </c>
      <c r="F1986" s="85">
        <f t="shared" si="64"/>
        <v>132.81182470395018</v>
      </c>
      <c r="G1986" s="115">
        <f t="shared" si="65"/>
        <v>41.645836470411076</v>
      </c>
    </row>
    <row r="1987" spans="1:7" ht="12.75" x14ac:dyDescent="0.15">
      <c r="A1987" s="116" t="s">
        <v>729</v>
      </c>
      <c r="B1987" s="19">
        <v>2082.42</v>
      </c>
      <c r="C1987" s="19">
        <v>1327</v>
      </c>
      <c r="D1987" s="19">
        <v>6641</v>
      </c>
      <c r="E1987" s="19">
        <v>2765.7</v>
      </c>
      <c r="F1987" s="84">
        <f t="shared" si="64"/>
        <v>132.81182470395018</v>
      </c>
      <c r="G1987" s="117">
        <f t="shared" si="65"/>
        <v>41.645836470411076</v>
      </c>
    </row>
    <row r="1988" spans="1:7" ht="12.75" x14ac:dyDescent="0.15">
      <c r="A1988" s="116" t="s">
        <v>674</v>
      </c>
      <c r="B1988" s="19">
        <v>2082.42</v>
      </c>
      <c r="C1988" s="19">
        <v>1327</v>
      </c>
      <c r="D1988" s="19">
        <v>6641</v>
      </c>
      <c r="E1988" s="19">
        <v>2765.7</v>
      </c>
      <c r="F1988" s="84">
        <f t="shared" si="64"/>
        <v>132.81182470395018</v>
      </c>
      <c r="G1988" s="117">
        <f t="shared" si="65"/>
        <v>41.645836470411076</v>
      </c>
    </row>
    <row r="1989" spans="1:7" ht="12.75" x14ac:dyDescent="0.15">
      <c r="A1989" s="118" t="s">
        <v>671</v>
      </c>
      <c r="B1989" s="20">
        <v>2082.42</v>
      </c>
      <c r="C1989" s="20">
        <v>0</v>
      </c>
      <c r="D1989" s="20">
        <v>0</v>
      </c>
      <c r="E1989" s="20">
        <v>2765.7</v>
      </c>
      <c r="F1989" s="83">
        <f t="shared" si="64"/>
        <v>132.81182470395018</v>
      </c>
      <c r="G1989" s="119">
        <f t="shared" si="65"/>
        <v>0</v>
      </c>
    </row>
    <row r="1990" spans="1:7" ht="12.75" x14ac:dyDescent="0.15">
      <c r="A1990" s="114" t="s">
        <v>128</v>
      </c>
      <c r="B1990" s="17">
        <v>10227.950000000001</v>
      </c>
      <c r="C1990" s="17">
        <v>0</v>
      </c>
      <c r="D1990" s="17">
        <v>2649</v>
      </c>
      <c r="E1990" s="17">
        <v>3607.31</v>
      </c>
      <c r="F1990" s="85">
        <f t="shared" si="64"/>
        <v>35.269139954731884</v>
      </c>
      <c r="G1990" s="115">
        <f t="shared" si="65"/>
        <v>136.17629294073234</v>
      </c>
    </row>
    <row r="1991" spans="1:7" ht="12.75" x14ac:dyDescent="0.15">
      <c r="A1991" s="116" t="s">
        <v>729</v>
      </c>
      <c r="B1991" s="19">
        <v>10227.950000000001</v>
      </c>
      <c r="C1991" s="19">
        <v>0</v>
      </c>
      <c r="D1991" s="19">
        <v>2649</v>
      </c>
      <c r="E1991" s="19">
        <v>3607.31</v>
      </c>
      <c r="F1991" s="84">
        <f t="shared" si="64"/>
        <v>35.269139954731884</v>
      </c>
      <c r="G1991" s="117">
        <f t="shared" si="65"/>
        <v>136.17629294073234</v>
      </c>
    </row>
    <row r="1992" spans="1:7" ht="12.75" x14ac:dyDescent="0.15">
      <c r="A1992" s="116" t="s">
        <v>714</v>
      </c>
      <c r="B1992" s="19">
        <v>10227.950000000001</v>
      </c>
      <c r="C1992" s="19">
        <v>0</v>
      </c>
      <c r="D1992" s="19">
        <v>2649</v>
      </c>
      <c r="E1992" s="19">
        <v>3607.31</v>
      </c>
      <c r="F1992" s="84">
        <f t="shared" si="64"/>
        <v>35.269139954731884</v>
      </c>
      <c r="G1992" s="117">
        <f t="shared" si="65"/>
        <v>136.17629294073234</v>
      </c>
    </row>
    <row r="1993" spans="1:7" ht="12.75" x14ac:dyDescent="0.15">
      <c r="A1993" s="118" t="s">
        <v>701</v>
      </c>
      <c r="B1993" s="20">
        <v>10227.950000000001</v>
      </c>
      <c r="C1993" s="20">
        <v>0</v>
      </c>
      <c r="D1993" s="20">
        <v>0</v>
      </c>
      <c r="E1993" s="20">
        <v>3607.31</v>
      </c>
      <c r="F1993" s="83">
        <f t="shared" si="64"/>
        <v>35.269139954731884</v>
      </c>
      <c r="G1993" s="119">
        <f t="shared" si="65"/>
        <v>0</v>
      </c>
    </row>
    <row r="1994" spans="1:7" ht="12.75" x14ac:dyDescent="0.15">
      <c r="A1994" s="114" t="s">
        <v>238</v>
      </c>
      <c r="B1994" s="17">
        <v>12025.24</v>
      </c>
      <c r="C1994" s="17">
        <v>118373</v>
      </c>
      <c r="D1994" s="17">
        <v>98465</v>
      </c>
      <c r="E1994" s="17">
        <v>82297.399999999994</v>
      </c>
      <c r="F1994" s="85">
        <f t="shared" si="64"/>
        <v>684.37220379801147</v>
      </c>
      <c r="G1994" s="115">
        <f t="shared" si="65"/>
        <v>83.580358503021372</v>
      </c>
    </row>
    <row r="1995" spans="1:7" ht="12.75" x14ac:dyDescent="0.15">
      <c r="A1995" s="116" t="s">
        <v>729</v>
      </c>
      <c r="B1995" s="19">
        <v>12025.24</v>
      </c>
      <c r="C1995" s="19">
        <v>118373</v>
      </c>
      <c r="D1995" s="19">
        <v>98465</v>
      </c>
      <c r="E1995" s="19">
        <v>82297.399999999994</v>
      </c>
      <c r="F1995" s="84">
        <f t="shared" si="64"/>
        <v>684.37220379801147</v>
      </c>
      <c r="G1995" s="117">
        <f t="shared" si="65"/>
        <v>83.580358503021372</v>
      </c>
    </row>
    <row r="1996" spans="1:7" ht="12.75" x14ac:dyDescent="0.15">
      <c r="A1996" s="116" t="s">
        <v>714</v>
      </c>
      <c r="B1996" s="19">
        <v>12025.24</v>
      </c>
      <c r="C1996" s="19">
        <v>118373</v>
      </c>
      <c r="D1996" s="19">
        <v>98465</v>
      </c>
      <c r="E1996" s="19">
        <v>82297.399999999994</v>
      </c>
      <c r="F1996" s="84">
        <f t="shared" si="64"/>
        <v>684.37220379801147</v>
      </c>
      <c r="G1996" s="117">
        <f t="shared" si="65"/>
        <v>83.580358503021372</v>
      </c>
    </row>
    <row r="1997" spans="1:7" ht="12.75" x14ac:dyDescent="0.15">
      <c r="A1997" s="118" t="s">
        <v>706</v>
      </c>
      <c r="B1997" s="20">
        <v>12025.24</v>
      </c>
      <c r="C1997" s="20">
        <v>0</v>
      </c>
      <c r="D1997" s="20">
        <v>0</v>
      </c>
      <c r="E1997" s="20">
        <v>82297.399999999994</v>
      </c>
      <c r="F1997" s="83">
        <f t="shared" si="64"/>
        <v>684.37220379801147</v>
      </c>
      <c r="G1997" s="119">
        <f t="shared" si="65"/>
        <v>0</v>
      </c>
    </row>
    <row r="1998" spans="1:7" ht="12.75" x14ac:dyDescent="0.15">
      <c r="A1998" s="114" t="s">
        <v>212</v>
      </c>
      <c r="B1998" s="17">
        <v>4085.44</v>
      </c>
      <c r="C1998" s="17">
        <v>0</v>
      </c>
      <c r="D1998" s="17">
        <v>65820</v>
      </c>
      <c r="E1998" s="17">
        <v>0</v>
      </c>
      <c r="F1998" s="85">
        <f t="shared" si="64"/>
        <v>0</v>
      </c>
      <c r="G1998" s="115">
        <f t="shared" si="65"/>
        <v>0</v>
      </c>
    </row>
    <row r="1999" spans="1:7" ht="12.75" x14ac:dyDescent="0.15">
      <c r="A1999" s="116" t="s">
        <v>729</v>
      </c>
      <c r="B1999" s="19">
        <v>4085.44</v>
      </c>
      <c r="C1999" s="19">
        <v>0</v>
      </c>
      <c r="D1999" s="19">
        <v>0</v>
      </c>
      <c r="E1999" s="19">
        <v>0</v>
      </c>
      <c r="F1999" s="84">
        <f t="shared" si="64"/>
        <v>0</v>
      </c>
      <c r="G1999" s="117">
        <f t="shared" si="65"/>
        <v>0</v>
      </c>
    </row>
    <row r="2000" spans="1:7" ht="12.75" x14ac:dyDescent="0.15">
      <c r="A2000" s="116" t="s">
        <v>714</v>
      </c>
      <c r="B2000" s="19">
        <v>4085.44</v>
      </c>
      <c r="C2000" s="19">
        <v>0</v>
      </c>
      <c r="D2000" s="19">
        <v>0</v>
      </c>
      <c r="E2000" s="19">
        <v>0</v>
      </c>
      <c r="F2000" s="84">
        <f t="shared" si="64"/>
        <v>0</v>
      </c>
      <c r="G2000" s="117">
        <f t="shared" si="65"/>
        <v>0</v>
      </c>
    </row>
    <row r="2001" spans="1:7" ht="12.75" x14ac:dyDescent="0.15">
      <c r="A2001" s="118" t="s">
        <v>698</v>
      </c>
      <c r="B2001" s="20">
        <v>4085.44</v>
      </c>
      <c r="C2001" s="20">
        <v>0</v>
      </c>
      <c r="D2001" s="20">
        <v>0</v>
      </c>
      <c r="E2001" s="20">
        <v>0</v>
      </c>
      <c r="F2001" s="83">
        <f t="shared" si="64"/>
        <v>0</v>
      </c>
      <c r="G2001" s="119">
        <f t="shared" si="65"/>
        <v>0</v>
      </c>
    </row>
    <row r="2002" spans="1:7" ht="12.75" x14ac:dyDescent="0.15">
      <c r="A2002" s="116" t="s">
        <v>732</v>
      </c>
      <c r="B2002" s="19">
        <v>0</v>
      </c>
      <c r="C2002" s="19">
        <v>0</v>
      </c>
      <c r="D2002" s="19">
        <v>65820</v>
      </c>
      <c r="E2002" s="19">
        <v>0</v>
      </c>
      <c r="F2002" s="84">
        <f t="shared" si="64"/>
        <v>0</v>
      </c>
      <c r="G2002" s="117">
        <f t="shared" si="65"/>
        <v>0</v>
      </c>
    </row>
    <row r="2003" spans="1:7" ht="12.75" x14ac:dyDescent="0.15">
      <c r="A2003" s="116" t="s">
        <v>733</v>
      </c>
      <c r="B2003" s="19">
        <v>0</v>
      </c>
      <c r="C2003" s="19">
        <v>0</v>
      </c>
      <c r="D2003" s="19">
        <v>65820</v>
      </c>
      <c r="E2003" s="19">
        <v>0</v>
      </c>
      <c r="F2003" s="84">
        <f t="shared" si="64"/>
        <v>0</v>
      </c>
      <c r="G2003" s="117">
        <f t="shared" si="65"/>
        <v>0</v>
      </c>
    </row>
    <row r="2004" spans="1:7" ht="12.75" x14ac:dyDescent="0.15">
      <c r="A2004" s="114" t="s">
        <v>127</v>
      </c>
      <c r="B2004" s="17">
        <v>0</v>
      </c>
      <c r="C2004" s="17">
        <v>0</v>
      </c>
      <c r="D2004" s="17">
        <v>24665</v>
      </c>
      <c r="E2004" s="17">
        <v>24664.93</v>
      </c>
      <c r="F2004" s="85">
        <f t="shared" si="64"/>
        <v>0</v>
      </c>
      <c r="G2004" s="115">
        <f t="shared" si="65"/>
        <v>99.999716197040343</v>
      </c>
    </row>
    <row r="2005" spans="1:7" ht="12.75" x14ac:dyDescent="0.15">
      <c r="A2005" s="116" t="s">
        <v>729</v>
      </c>
      <c r="B2005" s="19">
        <v>0</v>
      </c>
      <c r="C2005" s="19">
        <v>0</v>
      </c>
      <c r="D2005" s="19">
        <v>24665</v>
      </c>
      <c r="E2005" s="19">
        <v>24664.93</v>
      </c>
      <c r="F2005" s="84">
        <f t="shared" si="64"/>
        <v>0</v>
      </c>
      <c r="G2005" s="117">
        <f t="shared" si="65"/>
        <v>99.999716197040343</v>
      </c>
    </row>
    <row r="2006" spans="1:7" ht="12.75" x14ac:dyDescent="0.15">
      <c r="A2006" s="116" t="s">
        <v>674</v>
      </c>
      <c r="B2006" s="19">
        <v>0</v>
      </c>
      <c r="C2006" s="19">
        <v>0</v>
      </c>
      <c r="D2006" s="19">
        <v>24665</v>
      </c>
      <c r="E2006" s="19">
        <v>24664.93</v>
      </c>
      <c r="F2006" s="84">
        <f t="shared" ref="F2006:F2007" si="66">IFERROR(E2006/B2006*100,0)</f>
        <v>0</v>
      </c>
      <c r="G2006" s="117">
        <f t="shared" si="65"/>
        <v>99.999716197040343</v>
      </c>
    </row>
    <row r="2007" spans="1:7" ht="12.75" x14ac:dyDescent="0.15">
      <c r="A2007" s="118" t="s">
        <v>669</v>
      </c>
      <c r="B2007" s="20">
        <v>0</v>
      </c>
      <c r="C2007" s="20">
        <v>0</v>
      </c>
      <c r="D2007" s="20">
        <v>0</v>
      </c>
      <c r="E2007" s="20">
        <v>24664.93</v>
      </c>
      <c r="F2007" s="83">
        <f t="shared" si="66"/>
        <v>0</v>
      </c>
      <c r="G2007" s="119">
        <f t="shared" si="65"/>
        <v>0</v>
      </c>
    </row>
  </sheetData>
  <mergeCells count="1">
    <mergeCell ref="A1:G2"/>
  </mergeCells>
  <pageMargins left="0.27559055118110237" right="0.27559055118110237" top="0.31496062992125984" bottom="0.31496062992125984" header="0.31496062992125984" footer="0.23622047244094491"/>
  <pageSetup paperSize="9" scale="64" fitToHeight="0" orientation="portrait" r:id="rId1"/>
  <headerFooter>
    <oddFooter>&amp;L&amp;K00+000&amp;P+1&amp;C&amp;P+1&amp;R&amp;K00+000&amp;P+1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J55"/>
  <sheetViews>
    <sheetView showGridLines="0" topLeftCell="A22" workbookViewId="0">
      <selection activeCell="F74" sqref="F74"/>
    </sheetView>
  </sheetViews>
  <sheetFormatPr defaultRowHeight="12.75" x14ac:dyDescent="0.15"/>
  <cols>
    <col min="1" max="1" width="72.28515625" style="132" customWidth="1"/>
    <col min="2" max="5" width="14.28515625" style="35" customWidth="1"/>
    <col min="6" max="6" width="9" style="33" customWidth="1"/>
    <col min="7" max="7" width="7.5703125" style="33" customWidth="1"/>
    <col min="8" max="8" width="9.140625" style="1"/>
    <col min="9" max="9" width="18.28515625" style="1" bestFit="1" customWidth="1"/>
    <col min="10" max="10" width="14.42578125" style="1" bestFit="1" customWidth="1"/>
    <col min="11" max="16384" width="9.140625" style="1"/>
  </cols>
  <sheetData>
    <row r="1" spans="1:10" x14ac:dyDescent="0.15">
      <c r="A1" s="177" t="s">
        <v>609</v>
      </c>
      <c r="B1" s="177"/>
      <c r="C1" s="177"/>
      <c r="D1" s="177"/>
      <c r="E1" s="177"/>
      <c r="F1" s="177"/>
      <c r="G1" s="177"/>
    </row>
    <row r="2" spans="1:10" s="2" customFormat="1" ht="38.25" x14ac:dyDescent="0.15">
      <c r="A2" s="10" t="s">
        <v>0</v>
      </c>
      <c r="B2" s="11" t="s">
        <v>755</v>
      </c>
      <c r="C2" s="11" t="s">
        <v>447</v>
      </c>
      <c r="D2" s="11" t="s">
        <v>448</v>
      </c>
      <c r="E2" s="11" t="s">
        <v>754</v>
      </c>
      <c r="F2" s="11" t="s">
        <v>450</v>
      </c>
      <c r="G2" s="11" t="s">
        <v>451</v>
      </c>
    </row>
    <row r="3" spans="1:10" s="2" customFormat="1" x14ac:dyDescent="0.15">
      <c r="A3" s="12">
        <v>1</v>
      </c>
      <c r="B3" s="13">
        <v>2</v>
      </c>
      <c r="C3" s="13">
        <v>3</v>
      </c>
      <c r="D3" s="13">
        <v>4</v>
      </c>
      <c r="E3" s="13">
        <v>5</v>
      </c>
      <c r="F3" s="13">
        <v>6</v>
      </c>
      <c r="G3" s="13">
        <v>7</v>
      </c>
      <c r="I3" s="37"/>
      <c r="J3" s="36"/>
    </row>
    <row r="4" spans="1:10" s="3" customFormat="1" x14ac:dyDescent="0.2">
      <c r="A4" s="128" t="s">
        <v>608</v>
      </c>
      <c r="B4" s="14">
        <v>141813197.94</v>
      </c>
      <c r="C4" s="14">
        <v>173000000</v>
      </c>
      <c r="D4" s="14">
        <v>202379999.99999997</v>
      </c>
      <c r="E4" s="14">
        <v>161850391.95999998</v>
      </c>
      <c r="F4" s="14">
        <f>IFERROR(E4/B4*100,0)</f>
        <v>114.1292871968641</v>
      </c>
      <c r="G4" s="125">
        <f>IFERROR(E4/D4*100,0)</f>
        <v>79.973511196758579</v>
      </c>
    </row>
    <row r="5" spans="1:10" s="22" customFormat="1" x14ac:dyDescent="0.2">
      <c r="A5" s="129" t="s">
        <v>5</v>
      </c>
      <c r="B5" s="34">
        <v>14660004.210000001</v>
      </c>
      <c r="C5" s="34">
        <v>12442102</v>
      </c>
      <c r="D5" s="34">
        <v>19901650.489999998</v>
      </c>
      <c r="E5" s="34">
        <v>20048837.280000001</v>
      </c>
      <c r="F5" s="34">
        <f t="shared" ref="F5:F55" si="0">IFERROR(E5/B5*100,0)</f>
        <v>136.75874162658238</v>
      </c>
      <c r="G5" s="126">
        <f t="shared" ref="G5:G55" si="1">IFERROR(E5/D5*100,0)</f>
        <v>100.73957077114765</v>
      </c>
    </row>
    <row r="6" spans="1:10" s="22" customFormat="1" x14ac:dyDescent="0.2">
      <c r="A6" s="129" t="s">
        <v>146</v>
      </c>
      <c r="B6" s="34">
        <v>3090702.33</v>
      </c>
      <c r="C6" s="34">
        <v>1627000</v>
      </c>
      <c r="D6" s="34">
        <v>5052685.6900000004</v>
      </c>
      <c r="E6" s="34">
        <v>5264437.4800000004</v>
      </c>
      <c r="F6" s="34">
        <f t="shared" si="0"/>
        <v>170.33143013808129</v>
      </c>
      <c r="G6" s="126">
        <f t="shared" si="1"/>
        <v>104.1908759616512</v>
      </c>
    </row>
    <row r="7" spans="1:10" s="22" customFormat="1" x14ac:dyDescent="0.2">
      <c r="A7" s="129" t="s">
        <v>44</v>
      </c>
      <c r="B7" s="34">
        <v>3900140.88</v>
      </c>
      <c r="C7" s="34">
        <v>5718663</v>
      </c>
      <c r="D7" s="34">
        <v>5699683.0300000003</v>
      </c>
      <c r="E7" s="34">
        <v>4659277.2700000005</v>
      </c>
      <c r="F7" s="34">
        <f t="shared" si="0"/>
        <v>119.46433252944443</v>
      </c>
      <c r="G7" s="126">
        <f t="shared" si="1"/>
        <v>81.746252299928329</v>
      </c>
    </row>
    <row r="8" spans="1:10" s="22" customFormat="1" x14ac:dyDescent="0.2">
      <c r="A8" s="129" t="s">
        <v>14</v>
      </c>
      <c r="B8" s="34">
        <v>1731646.98</v>
      </c>
      <c r="C8" s="34">
        <v>1531310</v>
      </c>
      <c r="D8" s="34">
        <v>1912608.04</v>
      </c>
      <c r="E8" s="34">
        <v>1845984.1400000001</v>
      </c>
      <c r="F8" s="34">
        <f t="shared" si="0"/>
        <v>106.60279845260379</v>
      </c>
      <c r="G8" s="126">
        <f t="shared" si="1"/>
        <v>96.516594168452841</v>
      </c>
    </row>
    <row r="9" spans="1:10" s="22" customFormat="1" x14ac:dyDescent="0.2">
      <c r="A9" s="129" t="s">
        <v>62</v>
      </c>
      <c r="B9" s="34">
        <v>10873526.33</v>
      </c>
      <c r="C9" s="34">
        <v>11225123</v>
      </c>
      <c r="D9" s="34">
        <v>11949936.029999999</v>
      </c>
      <c r="E9" s="34">
        <v>11790075.390000001</v>
      </c>
      <c r="F9" s="34">
        <f t="shared" si="0"/>
        <v>108.42917957048806</v>
      </c>
      <c r="G9" s="126">
        <f t="shared" si="1"/>
        <v>98.662246897400351</v>
      </c>
    </row>
    <row r="10" spans="1:10" s="22" customFormat="1" x14ac:dyDescent="0.2">
      <c r="A10" s="129" t="s">
        <v>15</v>
      </c>
      <c r="B10" s="34">
        <v>1810140.8</v>
      </c>
      <c r="C10" s="34">
        <v>1645762</v>
      </c>
      <c r="D10" s="34">
        <v>1693092.89</v>
      </c>
      <c r="E10" s="34">
        <v>1693093.89</v>
      </c>
      <c r="F10" s="34">
        <f t="shared" si="0"/>
        <v>93.533822893777099</v>
      </c>
      <c r="G10" s="126">
        <f t="shared" si="1"/>
        <v>100.00005906350478</v>
      </c>
    </row>
    <row r="11" spans="1:10" s="22" customFormat="1" x14ac:dyDescent="0.2">
      <c r="A11" s="129" t="s">
        <v>143</v>
      </c>
      <c r="B11" s="34">
        <v>178201.98</v>
      </c>
      <c r="C11" s="34">
        <v>0</v>
      </c>
      <c r="D11" s="34">
        <v>0</v>
      </c>
      <c r="E11" s="34">
        <v>0</v>
      </c>
      <c r="F11" s="34">
        <v>0</v>
      </c>
      <c r="G11" s="126">
        <f t="shared" si="1"/>
        <v>0</v>
      </c>
    </row>
    <row r="12" spans="1:10" s="22" customFormat="1" x14ac:dyDescent="0.2">
      <c r="A12" s="129" t="s">
        <v>348</v>
      </c>
      <c r="B12" s="34">
        <v>0</v>
      </c>
      <c r="C12" s="34">
        <v>3150000</v>
      </c>
      <c r="D12" s="34">
        <v>0</v>
      </c>
      <c r="E12" s="34">
        <v>0</v>
      </c>
      <c r="F12" s="34">
        <f t="shared" si="0"/>
        <v>0</v>
      </c>
      <c r="G12" s="126">
        <f t="shared" si="1"/>
        <v>0</v>
      </c>
    </row>
    <row r="13" spans="1:10" s="22" customFormat="1" x14ac:dyDescent="0.2">
      <c r="A13" s="129" t="s">
        <v>63</v>
      </c>
      <c r="B13" s="34">
        <v>0</v>
      </c>
      <c r="C13" s="34">
        <v>0</v>
      </c>
      <c r="D13" s="34">
        <v>312</v>
      </c>
      <c r="E13" s="34">
        <v>312</v>
      </c>
      <c r="F13" s="34">
        <f t="shared" si="0"/>
        <v>0</v>
      </c>
      <c r="G13" s="126">
        <f t="shared" si="1"/>
        <v>100</v>
      </c>
    </row>
    <row r="14" spans="1:10" s="22" customFormat="1" x14ac:dyDescent="0.2">
      <c r="A14" s="129" t="s">
        <v>65</v>
      </c>
      <c r="B14" s="34">
        <v>26707.59</v>
      </c>
      <c r="C14" s="34">
        <v>26000</v>
      </c>
      <c r="D14" s="34">
        <v>5084.22</v>
      </c>
      <c r="E14" s="34">
        <v>5157.1399999999994</v>
      </c>
      <c r="F14" s="34">
        <f t="shared" si="0"/>
        <v>19.309641940736693</v>
      </c>
      <c r="G14" s="126">
        <f t="shared" si="1"/>
        <v>101.43424163391825</v>
      </c>
    </row>
    <row r="15" spans="1:10" s="22" customFormat="1" x14ac:dyDescent="0.2">
      <c r="A15" s="129" t="s">
        <v>312</v>
      </c>
      <c r="B15" s="34">
        <v>0</v>
      </c>
      <c r="C15" s="34">
        <v>0</v>
      </c>
      <c r="D15" s="34">
        <v>60000</v>
      </c>
      <c r="E15" s="34">
        <v>60000</v>
      </c>
      <c r="F15" s="34">
        <f t="shared" si="0"/>
        <v>0</v>
      </c>
      <c r="G15" s="126">
        <f t="shared" si="1"/>
        <v>100</v>
      </c>
    </row>
    <row r="16" spans="1:10" s="22" customFormat="1" x14ac:dyDescent="0.2">
      <c r="A16" s="129" t="s">
        <v>285</v>
      </c>
      <c r="B16" s="34">
        <v>4204.12</v>
      </c>
      <c r="C16" s="34">
        <v>2638</v>
      </c>
      <c r="D16" s="34">
        <v>6979.99</v>
      </c>
      <c r="E16" s="34">
        <v>4898.75</v>
      </c>
      <c r="F16" s="34">
        <f t="shared" si="0"/>
        <v>116.52260163839281</v>
      </c>
      <c r="G16" s="126">
        <f t="shared" si="1"/>
        <v>70.182765304821359</v>
      </c>
    </row>
    <row r="17" spans="1:7" s="22" customFormat="1" x14ac:dyDescent="0.2">
      <c r="A17" s="129" t="s">
        <v>257</v>
      </c>
      <c r="B17" s="34">
        <v>6072917.6200000001</v>
      </c>
      <c r="C17" s="34">
        <v>7190170</v>
      </c>
      <c r="D17" s="34">
        <v>8351503.7800000003</v>
      </c>
      <c r="E17" s="34">
        <v>7592936.3600000003</v>
      </c>
      <c r="F17" s="34">
        <f t="shared" si="0"/>
        <v>125.02946417376234</v>
      </c>
      <c r="G17" s="126">
        <f t="shared" si="1"/>
        <v>90.916996028708013</v>
      </c>
    </row>
    <row r="18" spans="1:7" s="22" customFormat="1" x14ac:dyDescent="0.2">
      <c r="A18" s="129" t="s">
        <v>370</v>
      </c>
      <c r="B18" s="34">
        <v>54624014.829999998</v>
      </c>
      <c r="C18" s="34">
        <v>65515425</v>
      </c>
      <c r="D18" s="34">
        <v>71678940.659999996</v>
      </c>
      <c r="E18" s="34">
        <v>61857159.859999999</v>
      </c>
      <c r="F18" s="34">
        <f t="shared" si="0"/>
        <v>113.24169424841963</v>
      </c>
      <c r="G18" s="126">
        <f t="shared" si="1"/>
        <v>86.297536334153747</v>
      </c>
    </row>
    <row r="19" spans="1:7" s="22" customFormat="1" x14ac:dyDescent="0.2">
      <c r="A19" s="129" t="s">
        <v>263</v>
      </c>
      <c r="B19" s="34">
        <v>255971.32</v>
      </c>
      <c r="C19" s="34">
        <v>195778</v>
      </c>
      <c r="D19" s="34">
        <v>358574.18</v>
      </c>
      <c r="E19" s="34">
        <v>424587.22</v>
      </c>
      <c r="F19" s="34">
        <f t="shared" si="0"/>
        <v>165.87296576819622</v>
      </c>
      <c r="G19" s="126">
        <f t="shared" si="1"/>
        <v>118.40986989079916</v>
      </c>
    </row>
    <row r="20" spans="1:7" s="22" customFormat="1" x14ac:dyDescent="0.2">
      <c r="A20" s="129" t="s">
        <v>128</v>
      </c>
      <c r="B20" s="34">
        <v>11138785.51</v>
      </c>
      <c r="C20" s="34">
        <v>15275693</v>
      </c>
      <c r="D20" s="34">
        <v>17407349.84</v>
      </c>
      <c r="E20" s="34">
        <v>1052867.21</v>
      </c>
      <c r="F20" s="34">
        <f t="shared" si="0"/>
        <v>9.4522621793441832</v>
      </c>
      <c r="G20" s="126">
        <f t="shared" si="1"/>
        <v>6.0484061024650488</v>
      </c>
    </row>
    <row r="21" spans="1:7" s="22" customFormat="1" x14ac:dyDescent="0.2">
      <c r="A21" s="129" t="s">
        <v>238</v>
      </c>
      <c r="B21" s="34">
        <v>12025.24</v>
      </c>
      <c r="C21" s="34">
        <v>118373</v>
      </c>
      <c r="D21" s="34">
        <v>98465</v>
      </c>
      <c r="E21" s="34">
        <v>82297.399999999994</v>
      </c>
      <c r="F21" s="34">
        <f t="shared" si="0"/>
        <v>684.37220379801147</v>
      </c>
      <c r="G21" s="126">
        <f t="shared" si="1"/>
        <v>83.580358503021372</v>
      </c>
    </row>
    <row r="22" spans="1:7" s="22" customFormat="1" x14ac:dyDescent="0.2">
      <c r="A22" s="129" t="s">
        <v>210</v>
      </c>
      <c r="B22" s="34">
        <v>115188.87</v>
      </c>
      <c r="C22" s="34">
        <v>61805</v>
      </c>
      <c r="D22" s="34">
        <v>94657.88</v>
      </c>
      <c r="E22" s="34">
        <v>86699.23</v>
      </c>
      <c r="F22" s="34">
        <f t="shared" si="0"/>
        <v>75.267020155679973</v>
      </c>
      <c r="G22" s="126">
        <f t="shared" si="1"/>
        <v>91.592194965701736</v>
      </c>
    </row>
    <row r="23" spans="1:7" s="22" customFormat="1" x14ac:dyDescent="0.2">
      <c r="A23" s="129" t="s">
        <v>272</v>
      </c>
      <c r="B23" s="34">
        <v>28573611.809999999</v>
      </c>
      <c r="C23" s="34">
        <v>30239656</v>
      </c>
      <c r="D23" s="34">
        <v>34456845.850000001</v>
      </c>
      <c r="E23" s="34">
        <v>33057026.039999999</v>
      </c>
      <c r="F23" s="34">
        <f t="shared" si="0"/>
        <v>115.69075082216567</v>
      </c>
      <c r="G23" s="126">
        <f t="shared" si="1"/>
        <v>95.937469679918479</v>
      </c>
    </row>
    <row r="24" spans="1:7" s="22" customFormat="1" x14ac:dyDescent="0.2">
      <c r="A24" s="129" t="s">
        <v>86</v>
      </c>
      <c r="B24" s="34">
        <v>1406085.84</v>
      </c>
      <c r="C24" s="34">
        <v>1727602</v>
      </c>
      <c r="D24" s="34">
        <v>1633749.7</v>
      </c>
      <c r="E24" s="34">
        <v>1533406.82</v>
      </c>
      <c r="F24" s="34">
        <f t="shared" si="0"/>
        <v>109.05499339926502</v>
      </c>
      <c r="G24" s="126">
        <f t="shared" si="1"/>
        <v>93.858124044338012</v>
      </c>
    </row>
    <row r="25" spans="1:7" s="22" customFormat="1" x14ac:dyDescent="0.2">
      <c r="A25" s="129" t="s">
        <v>212</v>
      </c>
      <c r="B25" s="34">
        <v>2720801.1799999997</v>
      </c>
      <c r="C25" s="34">
        <v>14243798</v>
      </c>
      <c r="D25" s="34">
        <v>14824875.07</v>
      </c>
      <c r="E25" s="34">
        <v>4660484.6899999995</v>
      </c>
      <c r="F25" s="34">
        <f t="shared" si="0"/>
        <v>171.29089491206412</v>
      </c>
      <c r="G25" s="126">
        <f t="shared" si="1"/>
        <v>31.436923872843124</v>
      </c>
    </row>
    <row r="26" spans="1:7" s="22" customFormat="1" x14ac:dyDescent="0.2">
      <c r="A26" s="129" t="s">
        <v>182</v>
      </c>
      <c r="B26" s="34">
        <v>0</v>
      </c>
      <c r="C26" s="34">
        <v>0</v>
      </c>
      <c r="D26" s="34">
        <v>5244232.78</v>
      </c>
      <c r="E26" s="34">
        <v>5055690.42</v>
      </c>
      <c r="F26" s="34">
        <f t="shared" si="0"/>
        <v>0</v>
      </c>
      <c r="G26" s="126">
        <f t="shared" si="1"/>
        <v>96.404767524449966</v>
      </c>
    </row>
    <row r="27" spans="1:7" s="22" customFormat="1" x14ac:dyDescent="0.2">
      <c r="A27" s="129" t="s">
        <v>179</v>
      </c>
      <c r="B27" s="34">
        <v>0</v>
      </c>
      <c r="C27" s="34">
        <v>0</v>
      </c>
      <c r="D27" s="34">
        <v>700000</v>
      </c>
      <c r="E27" s="34">
        <v>361868.18</v>
      </c>
      <c r="F27" s="34">
        <f t="shared" si="0"/>
        <v>0</v>
      </c>
      <c r="G27" s="126">
        <f t="shared" si="1"/>
        <v>51.695454285714284</v>
      </c>
    </row>
    <row r="28" spans="1:7" s="22" customFormat="1" x14ac:dyDescent="0.2">
      <c r="A28" s="129" t="s">
        <v>127</v>
      </c>
      <c r="B28" s="34">
        <v>252094.84999999998</v>
      </c>
      <c r="C28" s="34">
        <v>670843</v>
      </c>
      <c r="D28" s="34">
        <v>706382.9</v>
      </c>
      <c r="E28" s="34">
        <v>272566.85000000003</v>
      </c>
      <c r="F28" s="34">
        <f t="shared" si="0"/>
        <v>108.12075296262501</v>
      </c>
      <c r="G28" s="126">
        <f t="shared" si="1"/>
        <v>38.586275234012604</v>
      </c>
    </row>
    <row r="29" spans="1:7" s="22" customFormat="1" x14ac:dyDescent="0.2">
      <c r="A29" s="129" t="s">
        <v>281</v>
      </c>
      <c r="B29" s="34">
        <v>366425.65</v>
      </c>
      <c r="C29" s="34">
        <v>392259</v>
      </c>
      <c r="D29" s="34">
        <v>542389.98</v>
      </c>
      <c r="E29" s="34">
        <v>440728.33999999997</v>
      </c>
      <c r="F29" s="34">
        <f t="shared" si="0"/>
        <v>120.27769890017251</v>
      </c>
      <c r="G29" s="126">
        <f t="shared" si="1"/>
        <v>81.256726018426818</v>
      </c>
    </row>
    <row r="30" spans="1:7" s="3" customFormat="1" x14ac:dyDescent="0.15">
      <c r="A30" s="130" t="s">
        <v>606</v>
      </c>
      <c r="B30" s="14">
        <v>134571742.84999999</v>
      </c>
      <c r="C30" s="14">
        <v>173000000</v>
      </c>
      <c r="D30" s="14">
        <v>202380000</v>
      </c>
      <c r="E30" s="14">
        <v>163919078.91999999</v>
      </c>
      <c r="F30" s="14">
        <f t="shared" si="0"/>
        <v>121.80794827240359</v>
      </c>
      <c r="G30" s="125">
        <f t="shared" si="1"/>
        <v>80.995690740191719</v>
      </c>
    </row>
    <row r="31" spans="1:7" s="22" customFormat="1" x14ac:dyDescent="0.15">
      <c r="A31" s="131" t="s">
        <v>5</v>
      </c>
      <c r="B31" s="34">
        <v>7993366.3700000001</v>
      </c>
      <c r="C31" s="34">
        <v>12442102</v>
      </c>
      <c r="D31" s="34">
        <v>19901650.489999998</v>
      </c>
      <c r="E31" s="34">
        <v>14563491.390000001</v>
      </c>
      <c r="F31" s="34">
        <f t="shared" si="0"/>
        <v>182.19471891915796</v>
      </c>
      <c r="G31" s="126">
        <f t="shared" si="1"/>
        <v>73.177304552291943</v>
      </c>
    </row>
    <row r="32" spans="1:7" s="22" customFormat="1" x14ac:dyDescent="0.15">
      <c r="A32" s="131" t="s">
        <v>146</v>
      </c>
      <c r="B32" s="34">
        <v>251355.29</v>
      </c>
      <c r="C32" s="34">
        <v>1627000</v>
      </c>
      <c r="D32" s="34">
        <v>5052685.6900000004</v>
      </c>
      <c r="E32" s="34">
        <v>2248676.21</v>
      </c>
      <c r="F32" s="34">
        <f t="shared" si="0"/>
        <v>894.62060257414907</v>
      </c>
      <c r="G32" s="126">
        <f t="shared" si="1"/>
        <v>44.504573368782012</v>
      </c>
    </row>
    <row r="33" spans="1:7" s="22" customFormat="1" x14ac:dyDescent="0.15">
      <c r="A33" s="131" t="s">
        <v>44</v>
      </c>
      <c r="B33" s="34">
        <v>3372182.62</v>
      </c>
      <c r="C33" s="34">
        <v>5718663</v>
      </c>
      <c r="D33" s="34">
        <v>5699683.0300000003</v>
      </c>
      <c r="E33" s="34">
        <v>4042926.03</v>
      </c>
      <c r="F33" s="34">
        <f t="shared" si="0"/>
        <v>119.89048297746103</v>
      </c>
      <c r="G33" s="126">
        <f t="shared" si="1"/>
        <v>70.932471309724747</v>
      </c>
    </row>
    <row r="34" spans="1:7" s="22" customFormat="1" x14ac:dyDescent="0.15">
      <c r="A34" s="131" t="s">
        <v>14</v>
      </c>
      <c r="B34" s="34">
        <v>1543497.43</v>
      </c>
      <c r="C34" s="34">
        <v>1531310</v>
      </c>
      <c r="D34" s="34">
        <v>1912608.04</v>
      </c>
      <c r="E34" s="34">
        <v>1858336.31</v>
      </c>
      <c r="F34" s="34">
        <f t="shared" si="0"/>
        <v>120.39775861499167</v>
      </c>
      <c r="G34" s="126">
        <f t="shared" si="1"/>
        <v>97.162422782662787</v>
      </c>
    </row>
    <row r="35" spans="1:7" s="22" customFormat="1" x14ac:dyDescent="0.15">
      <c r="A35" s="131" t="s">
        <v>62</v>
      </c>
      <c r="B35" s="34">
        <v>10402811.279999999</v>
      </c>
      <c r="C35" s="34">
        <v>11225123</v>
      </c>
      <c r="D35" s="34">
        <v>11949936.029999999</v>
      </c>
      <c r="E35" s="34">
        <v>11362456.48</v>
      </c>
      <c r="F35" s="34">
        <f t="shared" si="0"/>
        <v>109.22486406962871</v>
      </c>
      <c r="G35" s="126">
        <f t="shared" si="1"/>
        <v>95.083826821121491</v>
      </c>
    </row>
    <row r="36" spans="1:7" s="22" customFormat="1" x14ac:dyDescent="0.15">
      <c r="A36" s="131" t="s">
        <v>15</v>
      </c>
      <c r="B36" s="34">
        <v>1762809.92</v>
      </c>
      <c r="C36" s="34">
        <v>1645762</v>
      </c>
      <c r="D36" s="34">
        <v>1693092.89</v>
      </c>
      <c r="E36" s="34">
        <v>1682730.39</v>
      </c>
      <c r="F36" s="34">
        <f t="shared" si="0"/>
        <v>95.457279364527281</v>
      </c>
      <c r="G36" s="126">
        <f t="shared" si="1"/>
        <v>99.387954431726428</v>
      </c>
    </row>
    <row r="37" spans="1:7" s="22" customFormat="1" x14ac:dyDescent="0.15">
      <c r="A37" s="131" t="s">
        <v>143</v>
      </c>
      <c r="B37" s="34">
        <v>178201.98</v>
      </c>
      <c r="C37" s="34">
        <v>0</v>
      </c>
      <c r="D37" s="34">
        <v>0</v>
      </c>
      <c r="E37" s="34">
        <v>0</v>
      </c>
      <c r="F37" s="34">
        <f t="shared" si="0"/>
        <v>0</v>
      </c>
      <c r="G37" s="126">
        <f t="shared" si="1"/>
        <v>0</v>
      </c>
    </row>
    <row r="38" spans="1:7" s="22" customFormat="1" x14ac:dyDescent="0.15">
      <c r="A38" s="131" t="s">
        <v>348</v>
      </c>
      <c r="B38" s="34">
        <v>0</v>
      </c>
      <c r="C38" s="34">
        <v>3150000</v>
      </c>
      <c r="D38" s="34">
        <v>0</v>
      </c>
      <c r="E38" s="34">
        <v>0</v>
      </c>
      <c r="F38" s="34">
        <f t="shared" si="0"/>
        <v>0</v>
      </c>
      <c r="G38" s="126">
        <f t="shared" si="1"/>
        <v>0</v>
      </c>
    </row>
    <row r="39" spans="1:7" s="22" customFormat="1" x14ac:dyDescent="0.15">
      <c r="A39" s="131" t="s">
        <v>63</v>
      </c>
      <c r="B39" s="34">
        <v>0</v>
      </c>
      <c r="C39" s="34">
        <v>0</v>
      </c>
      <c r="D39" s="34">
        <v>312</v>
      </c>
      <c r="E39" s="34">
        <v>312</v>
      </c>
      <c r="F39" s="34">
        <f t="shared" si="0"/>
        <v>0</v>
      </c>
      <c r="G39" s="126">
        <f t="shared" si="1"/>
        <v>100</v>
      </c>
    </row>
    <row r="40" spans="1:7" s="22" customFormat="1" x14ac:dyDescent="0.15">
      <c r="A40" s="131" t="s">
        <v>65</v>
      </c>
      <c r="B40" s="34">
        <v>24361.45</v>
      </c>
      <c r="C40" s="34">
        <v>26000</v>
      </c>
      <c r="D40" s="34">
        <v>5084.22</v>
      </c>
      <c r="E40" s="34">
        <v>4933.28</v>
      </c>
      <c r="F40" s="34">
        <f t="shared" si="0"/>
        <v>20.250354556071169</v>
      </c>
      <c r="G40" s="126">
        <f t="shared" si="1"/>
        <v>97.031206360070954</v>
      </c>
    </row>
    <row r="41" spans="1:7" s="22" customFormat="1" x14ac:dyDescent="0.15">
      <c r="A41" s="131" t="s">
        <v>312</v>
      </c>
      <c r="B41" s="34">
        <v>0</v>
      </c>
      <c r="C41" s="34">
        <v>0</v>
      </c>
      <c r="D41" s="34">
        <v>60000</v>
      </c>
      <c r="E41" s="34">
        <v>6417.26</v>
      </c>
      <c r="F41" s="34">
        <f t="shared" si="0"/>
        <v>0</v>
      </c>
      <c r="G41" s="126">
        <f t="shared" si="1"/>
        <v>10.695433333333334</v>
      </c>
    </row>
    <row r="42" spans="1:7" s="22" customFormat="1" x14ac:dyDescent="0.15">
      <c r="A42" s="131" t="s">
        <v>285</v>
      </c>
      <c r="B42" s="34">
        <v>3.74</v>
      </c>
      <c r="C42" s="34">
        <v>2638</v>
      </c>
      <c r="D42" s="34">
        <v>6979.99</v>
      </c>
      <c r="E42" s="34">
        <v>168.18</v>
      </c>
      <c r="F42" s="34">
        <f t="shared" si="0"/>
        <v>4496.7914438502676</v>
      </c>
      <c r="G42" s="126">
        <f t="shared" si="1"/>
        <v>2.4094590393395983</v>
      </c>
    </row>
    <row r="43" spans="1:7" s="22" customFormat="1" x14ac:dyDescent="0.15">
      <c r="A43" s="131" t="s">
        <v>257</v>
      </c>
      <c r="B43" s="34">
        <v>5113763.4400000004</v>
      </c>
      <c r="C43" s="34">
        <v>7190170</v>
      </c>
      <c r="D43" s="34">
        <v>8351503.7800000003</v>
      </c>
      <c r="E43" s="34">
        <v>6087621.5499999998</v>
      </c>
      <c r="F43" s="34">
        <f t="shared" si="0"/>
        <v>119.04386312402436</v>
      </c>
      <c r="G43" s="126">
        <f t="shared" si="1"/>
        <v>72.892519842695918</v>
      </c>
    </row>
    <row r="44" spans="1:7" s="22" customFormat="1" x14ac:dyDescent="0.15">
      <c r="A44" s="131" t="s">
        <v>370</v>
      </c>
      <c r="B44" s="34">
        <v>58591583.789999999</v>
      </c>
      <c r="C44" s="34">
        <v>65515425</v>
      </c>
      <c r="D44" s="34">
        <v>71678940.659999996</v>
      </c>
      <c r="E44" s="34">
        <v>66993121.590000004</v>
      </c>
      <c r="F44" s="34">
        <f t="shared" si="0"/>
        <v>114.33915463031727</v>
      </c>
      <c r="G44" s="126">
        <f t="shared" si="1"/>
        <v>93.462767408594132</v>
      </c>
    </row>
    <row r="45" spans="1:7" s="22" customFormat="1" x14ac:dyDescent="0.15">
      <c r="A45" s="131" t="s">
        <v>263</v>
      </c>
      <c r="B45" s="34">
        <v>145555.78</v>
      </c>
      <c r="C45" s="34">
        <v>195778</v>
      </c>
      <c r="D45" s="34">
        <v>358574.18</v>
      </c>
      <c r="E45" s="34">
        <v>247666.68</v>
      </c>
      <c r="F45" s="34">
        <f t="shared" si="0"/>
        <v>170.15241854359888</v>
      </c>
      <c r="G45" s="126">
        <f t="shared" si="1"/>
        <v>69.069858850405794</v>
      </c>
    </row>
    <row r="46" spans="1:7" s="22" customFormat="1" x14ac:dyDescent="0.15">
      <c r="A46" s="131" t="s">
        <v>128</v>
      </c>
      <c r="B46" s="34">
        <v>11078635.83</v>
      </c>
      <c r="C46" s="34">
        <v>15275693</v>
      </c>
      <c r="D46" s="34">
        <v>17407349.84</v>
      </c>
      <c r="E46" s="34">
        <v>9931614.4499999993</v>
      </c>
      <c r="F46" s="34">
        <f t="shared" si="0"/>
        <v>89.64654676260804</v>
      </c>
      <c r="G46" s="126">
        <f t="shared" si="1"/>
        <v>57.054144032759901</v>
      </c>
    </row>
    <row r="47" spans="1:7" s="22" customFormat="1" x14ac:dyDescent="0.15">
      <c r="A47" s="131" t="s">
        <v>238</v>
      </c>
      <c r="B47" s="34">
        <v>92.91</v>
      </c>
      <c r="C47" s="34">
        <v>118373</v>
      </c>
      <c r="D47" s="34">
        <v>98465</v>
      </c>
      <c r="E47" s="34">
        <v>74878.98</v>
      </c>
      <c r="F47" s="34">
        <f t="shared" si="0"/>
        <v>80593.02550855666</v>
      </c>
      <c r="G47" s="126">
        <f t="shared" si="1"/>
        <v>76.046290560097489</v>
      </c>
    </row>
    <row r="48" spans="1:7" s="22" customFormat="1" x14ac:dyDescent="0.15">
      <c r="A48" s="131" t="s">
        <v>210</v>
      </c>
      <c r="B48" s="34">
        <v>79992.539999999994</v>
      </c>
      <c r="C48" s="34">
        <v>61805</v>
      </c>
      <c r="D48" s="34">
        <v>94657.88</v>
      </c>
      <c r="E48" s="34">
        <v>70614.86</v>
      </c>
      <c r="F48" s="34">
        <f t="shared" si="0"/>
        <v>88.27680681223525</v>
      </c>
      <c r="G48" s="126">
        <f t="shared" si="1"/>
        <v>74.600086120669502</v>
      </c>
    </row>
    <row r="49" spans="1:7" s="22" customFormat="1" x14ac:dyDescent="0.15">
      <c r="A49" s="131" t="s">
        <v>272</v>
      </c>
      <c r="B49" s="34">
        <v>28526153.02</v>
      </c>
      <c r="C49" s="34">
        <v>30239656</v>
      </c>
      <c r="D49" s="34">
        <v>34456845.850000001</v>
      </c>
      <c r="E49" s="34">
        <v>32941860.18</v>
      </c>
      <c r="F49" s="34">
        <f t="shared" si="0"/>
        <v>115.47950456868159</v>
      </c>
      <c r="G49" s="126">
        <f t="shared" si="1"/>
        <v>95.603237520360551</v>
      </c>
    </row>
    <row r="50" spans="1:7" s="22" customFormat="1" x14ac:dyDescent="0.15">
      <c r="A50" s="131" t="s">
        <v>86</v>
      </c>
      <c r="B50" s="34">
        <v>2487000.9700000002</v>
      </c>
      <c r="C50" s="34">
        <v>1727602</v>
      </c>
      <c r="D50" s="34">
        <v>1633749.7</v>
      </c>
      <c r="E50" s="34">
        <v>1579004.37</v>
      </c>
      <c r="F50" s="34">
        <f t="shared" si="0"/>
        <v>63.490299724330221</v>
      </c>
      <c r="G50" s="126">
        <f t="shared" si="1"/>
        <v>96.649099308174328</v>
      </c>
    </row>
    <row r="51" spans="1:7" s="22" customFormat="1" x14ac:dyDescent="0.15">
      <c r="A51" s="131" t="s">
        <v>212</v>
      </c>
      <c r="B51" s="34">
        <v>2548192.44</v>
      </c>
      <c r="C51" s="34">
        <v>14243798</v>
      </c>
      <c r="D51" s="34">
        <v>14824875.07</v>
      </c>
      <c r="E51" s="34">
        <v>4274332.4400000004</v>
      </c>
      <c r="F51" s="34">
        <f t="shared" si="0"/>
        <v>167.73978185101282</v>
      </c>
      <c r="G51" s="126">
        <f t="shared" si="1"/>
        <v>28.832164991728327</v>
      </c>
    </row>
    <row r="52" spans="1:7" s="22" customFormat="1" x14ac:dyDescent="0.15">
      <c r="A52" s="131" t="s">
        <v>182</v>
      </c>
      <c r="B52" s="34">
        <v>0</v>
      </c>
      <c r="C52" s="34">
        <v>0</v>
      </c>
      <c r="D52" s="34">
        <v>5244232.78</v>
      </c>
      <c r="E52" s="34">
        <v>5038546.93</v>
      </c>
      <c r="F52" s="34">
        <f t="shared" si="0"/>
        <v>0</v>
      </c>
      <c r="G52" s="126">
        <f t="shared" si="1"/>
        <v>96.077865750268998</v>
      </c>
    </row>
    <row r="53" spans="1:7" s="22" customFormat="1" x14ac:dyDescent="0.15">
      <c r="A53" s="131" t="s">
        <v>179</v>
      </c>
      <c r="B53" s="34">
        <v>0</v>
      </c>
      <c r="C53" s="34">
        <v>0</v>
      </c>
      <c r="D53" s="34">
        <v>700000</v>
      </c>
      <c r="E53" s="34">
        <v>419361.64</v>
      </c>
      <c r="F53" s="34">
        <f t="shared" si="0"/>
        <v>0</v>
      </c>
      <c r="G53" s="126">
        <f t="shared" si="1"/>
        <v>59.90880571428572</v>
      </c>
    </row>
    <row r="54" spans="1:7" s="22" customFormat="1" x14ac:dyDescent="0.15">
      <c r="A54" s="131" t="s">
        <v>127</v>
      </c>
      <c r="B54" s="34">
        <v>238175.03</v>
      </c>
      <c r="C54" s="34">
        <v>670843</v>
      </c>
      <c r="D54" s="34">
        <v>706382.9</v>
      </c>
      <c r="E54" s="34">
        <v>283243.87</v>
      </c>
      <c r="F54" s="34">
        <f t="shared" si="0"/>
        <v>118.92257135435229</v>
      </c>
      <c r="G54" s="126">
        <f t="shared" si="1"/>
        <v>40.097781245837069</v>
      </c>
    </row>
    <row r="55" spans="1:7" s="22" customFormat="1" x14ac:dyDescent="0.15">
      <c r="A55" s="131" t="s">
        <v>281</v>
      </c>
      <c r="B55" s="34">
        <v>234007.02</v>
      </c>
      <c r="C55" s="34">
        <v>392259</v>
      </c>
      <c r="D55" s="34">
        <v>542389.98</v>
      </c>
      <c r="E55" s="34">
        <v>206763.85</v>
      </c>
      <c r="F55" s="34">
        <f t="shared" si="0"/>
        <v>88.357968919052084</v>
      </c>
      <c r="G55" s="126">
        <f t="shared" si="1"/>
        <v>38.120883059086012</v>
      </c>
    </row>
  </sheetData>
  <mergeCells count="1">
    <mergeCell ref="A1:G1"/>
  </mergeCells>
  <pageMargins left="0.27559055118110237" right="0.27559055118110237" top="0.31496062992125984" bottom="0.31496062992125984" header="0.31496062992125984" footer="0.23622047244094491"/>
  <pageSetup paperSize="9" scale="67" fitToHeight="0" orientation="portrait" r:id="rId1"/>
  <headerFooter>
    <oddFooter>&amp;L&amp;K00+000&amp;P+1&amp;C&amp;P+1&amp;R&amp;K00+000&amp;P+1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G47"/>
  <sheetViews>
    <sheetView showGridLines="0" workbookViewId="0">
      <selection activeCell="F74" sqref="F74"/>
    </sheetView>
  </sheetViews>
  <sheetFormatPr defaultRowHeight="12.75" x14ac:dyDescent="0.15"/>
  <cols>
    <col min="1" max="1" width="77" style="32" customWidth="1"/>
    <col min="2" max="5" width="13.85546875" style="32" customWidth="1"/>
    <col min="6" max="7" width="8.5703125" style="33" customWidth="1"/>
    <col min="8" max="16384" width="9.140625" style="1"/>
  </cols>
  <sheetData>
    <row r="1" spans="1:7" x14ac:dyDescent="0.15">
      <c r="A1" s="177" t="s">
        <v>607</v>
      </c>
      <c r="B1" s="177"/>
      <c r="C1" s="177"/>
      <c r="D1" s="177"/>
      <c r="E1" s="177"/>
      <c r="F1" s="177"/>
      <c r="G1" s="177"/>
    </row>
    <row r="2" spans="1:7" s="2" customFormat="1" ht="25.5" x14ac:dyDescent="0.15">
      <c r="A2" s="10" t="s">
        <v>0</v>
      </c>
      <c r="B2" s="11" t="s">
        <v>446</v>
      </c>
      <c r="C2" s="11" t="s">
        <v>447</v>
      </c>
      <c r="D2" s="11" t="s">
        <v>448</v>
      </c>
      <c r="E2" s="11" t="s">
        <v>449</v>
      </c>
      <c r="F2" s="11" t="s">
        <v>450</v>
      </c>
      <c r="G2" s="11" t="s">
        <v>451</v>
      </c>
    </row>
    <row r="3" spans="1:7" s="2" customFormat="1" x14ac:dyDescent="0.15">
      <c r="A3" s="12">
        <v>1</v>
      </c>
      <c r="B3" s="13">
        <v>2</v>
      </c>
      <c r="C3" s="13">
        <v>3</v>
      </c>
      <c r="D3" s="13">
        <v>4</v>
      </c>
      <c r="E3" s="13">
        <v>5</v>
      </c>
      <c r="F3" s="13">
        <v>6</v>
      </c>
      <c r="G3" s="13">
        <v>7</v>
      </c>
    </row>
    <row r="4" spans="1:7" s="31" customFormat="1" x14ac:dyDescent="0.15">
      <c r="A4" s="133" t="s">
        <v>606</v>
      </c>
      <c r="B4" s="14">
        <v>134571742.84999999</v>
      </c>
      <c r="C4" s="14">
        <v>173000000</v>
      </c>
      <c r="D4" s="14">
        <v>202380000</v>
      </c>
      <c r="E4" s="14">
        <v>163919078.91999999</v>
      </c>
      <c r="F4" s="14">
        <f>IFERROR(E4/B4*100,0)</f>
        <v>121.80794827240359</v>
      </c>
      <c r="G4" s="125">
        <f>IFERROR(E4/D4*100,0)</f>
        <v>80.995690740191719</v>
      </c>
    </row>
    <row r="5" spans="1:7" s="31" customFormat="1" x14ac:dyDescent="0.15">
      <c r="A5" s="134" t="s">
        <v>605</v>
      </c>
      <c r="B5" s="99">
        <v>5861330.3499999996</v>
      </c>
      <c r="C5" s="99">
        <v>5835939</v>
      </c>
      <c r="D5" s="99">
        <v>6786200.1299999999</v>
      </c>
      <c r="E5" s="99">
        <v>6268588.6799999997</v>
      </c>
      <c r="F5" s="99">
        <f t="shared" ref="F5:F47" si="0">IFERROR(E5/B5*100,0)</f>
        <v>106.94822345237715</v>
      </c>
      <c r="G5" s="135">
        <f t="shared" ref="G5:G47" si="1">IFERROR(E5/D5*100,0)</f>
        <v>92.372587897728266</v>
      </c>
    </row>
    <row r="6" spans="1:7" s="8" customFormat="1" x14ac:dyDescent="0.15">
      <c r="A6" s="110" t="s">
        <v>604</v>
      </c>
      <c r="B6" s="20">
        <v>1843431.54</v>
      </c>
      <c r="C6" s="20">
        <v>1119184</v>
      </c>
      <c r="D6" s="20">
        <v>1062802</v>
      </c>
      <c r="E6" s="20">
        <v>894055.96</v>
      </c>
      <c r="F6" s="20">
        <f t="shared" si="0"/>
        <v>48.499547751038257</v>
      </c>
      <c r="G6" s="136">
        <f t="shared" si="1"/>
        <v>84.12253270129338</v>
      </c>
    </row>
    <row r="7" spans="1:7" s="8" customFormat="1" x14ac:dyDescent="0.15">
      <c r="A7" s="110" t="s">
        <v>603</v>
      </c>
      <c r="B7" s="20">
        <v>4011719.64</v>
      </c>
      <c r="C7" s="20">
        <v>4701555</v>
      </c>
      <c r="D7" s="20">
        <v>5694298.1299999999</v>
      </c>
      <c r="E7" s="20">
        <v>5366732.72</v>
      </c>
      <c r="F7" s="20">
        <f t="shared" si="0"/>
        <v>133.77636528957441</v>
      </c>
      <c r="G7" s="136">
        <f t="shared" si="1"/>
        <v>94.247484017841543</v>
      </c>
    </row>
    <row r="8" spans="1:7" s="8" customFormat="1" x14ac:dyDescent="0.15">
      <c r="A8" s="110" t="s">
        <v>602</v>
      </c>
      <c r="B8" s="20">
        <v>1990.84</v>
      </c>
      <c r="C8" s="20">
        <v>0</v>
      </c>
      <c r="D8" s="20">
        <v>9100</v>
      </c>
      <c r="E8" s="20">
        <v>7800</v>
      </c>
      <c r="F8" s="20">
        <f t="shared" si="0"/>
        <v>391.79441843643889</v>
      </c>
      <c r="G8" s="136">
        <f t="shared" si="1"/>
        <v>85.714285714285708</v>
      </c>
    </row>
    <row r="9" spans="1:7" s="8" customFormat="1" x14ac:dyDescent="0.15">
      <c r="A9" s="110" t="s">
        <v>601</v>
      </c>
      <c r="B9" s="20">
        <v>26.57</v>
      </c>
      <c r="C9" s="20">
        <v>200</v>
      </c>
      <c r="D9" s="20">
        <v>0</v>
      </c>
      <c r="E9" s="20">
        <v>0</v>
      </c>
      <c r="F9" s="20">
        <f t="shared" si="0"/>
        <v>0</v>
      </c>
      <c r="G9" s="136">
        <f t="shared" si="1"/>
        <v>0</v>
      </c>
    </row>
    <row r="10" spans="1:7" s="8" customFormat="1" x14ac:dyDescent="0.15">
      <c r="A10" s="110" t="s">
        <v>600</v>
      </c>
      <c r="B10" s="20">
        <v>4161.76</v>
      </c>
      <c r="C10" s="20">
        <v>15000</v>
      </c>
      <c r="D10" s="20">
        <v>20000</v>
      </c>
      <c r="E10" s="20">
        <v>0</v>
      </c>
      <c r="F10" s="20">
        <f t="shared" si="0"/>
        <v>0</v>
      </c>
      <c r="G10" s="136">
        <f t="shared" si="1"/>
        <v>0</v>
      </c>
    </row>
    <row r="11" spans="1:7" s="31" customFormat="1" x14ac:dyDescent="0.15">
      <c r="A11" s="134" t="s">
        <v>599</v>
      </c>
      <c r="B11" s="99">
        <v>908447.29</v>
      </c>
      <c r="C11" s="99">
        <v>2117100</v>
      </c>
      <c r="D11" s="99">
        <v>5962633.9800000004</v>
      </c>
      <c r="E11" s="99">
        <v>3819069.79</v>
      </c>
      <c r="F11" s="99">
        <f t="shared" si="0"/>
        <v>420.39530879111322</v>
      </c>
      <c r="G11" s="135">
        <f t="shared" si="1"/>
        <v>64.050045714863742</v>
      </c>
    </row>
    <row r="12" spans="1:7" s="8" customFormat="1" x14ac:dyDescent="0.15">
      <c r="A12" s="110" t="s">
        <v>598</v>
      </c>
      <c r="B12" s="20">
        <v>198179.59</v>
      </c>
      <c r="C12" s="20">
        <v>200000</v>
      </c>
      <c r="D12" s="20">
        <v>357684</v>
      </c>
      <c r="E12" s="20">
        <v>356966.76</v>
      </c>
      <c r="F12" s="20">
        <f t="shared" si="0"/>
        <v>180.12286734471496</v>
      </c>
      <c r="G12" s="136">
        <f t="shared" si="1"/>
        <v>99.799476633005668</v>
      </c>
    </row>
    <row r="13" spans="1:7" s="8" customFormat="1" x14ac:dyDescent="0.15">
      <c r="A13" s="110" t="s">
        <v>597</v>
      </c>
      <c r="B13" s="20">
        <v>710267.7</v>
      </c>
      <c r="C13" s="20">
        <v>1917100</v>
      </c>
      <c r="D13" s="20">
        <v>5604949.9800000004</v>
      </c>
      <c r="E13" s="20">
        <v>3462103.03</v>
      </c>
      <c r="F13" s="20">
        <f t="shared" si="0"/>
        <v>487.43636096643559</v>
      </c>
      <c r="G13" s="136">
        <f t="shared" si="1"/>
        <v>61.76866952165021</v>
      </c>
    </row>
    <row r="14" spans="1:7" s="31" customFormat="1" x14ac:dyDescent="0.15">
      <c r="A14" s="134" t="s">
        <v>596</v>
      </c>
      <c r="B14" s="99">
        <v>3328193.61</v>
      </c>
      <c r="C14" s="99">
        <v>5554627</v>
      </c>
      <c r="D14" s="99">
        <v>6677909.2300000004</v>
      </c>
      <c r="E14" s="99">
        <v>5714040.9400000004</v>
      </c>
      <c r="F14" s="99">
        <f t="shared" si="0"/>
        <v>171.68595369065685</v>
      </c>
      <c r="G14" s="135">
        <f t="shared" si="1"/>
        <v>85.566316390317283</v>
      </c>
    </row>
    <row r="15" spans="1:7" s="8" customFormat="1" x14ac:dyDescent="0.15">
      <c r="A15" s="110" t="s">
        <v>595</v>
      </c>
      <c r="B15" s="20">
        <v>705994.98</v>
      </c>
      <c r="C15" s="20">
        <v>571807</v>
      </c>
      <c r="D15" s="20">
        <v>676430</v>
      </c>
      <c r="E15" s="20">
        <v>528100.38</v>
      </c>
      <c r="F15" s="20">
        <f t="shared" si="0"/>
        <v>74.802285421349595</v>
      </c>
      <c r="G15" s="136">
        <f t="shared" si="1"/>
        <v>78.071696997472017</v>
      </c>
    </row>
    <row r="16" spans="1:7" s="8" customFormat="1" x14ac:dyDescent="0.15">
      <c r="A16" s="110" t="s">
        <v>594</v>
      </c>
      <c r="B16" s="20">
        <v>245739.79</v>
      </c>
      <c r="C16" s="20">
        <v>511000</v>
      </c>
      <c r="D16" s="20">
        <v>624167.79</v>
      </c>
      <c r="E16" s="20">
        <v>381953.8</v>
      </c>
      <c r="F16" s="20">
        <f t="shared" si="0"/>
        <v>155.43018084291518</v>
      </c>
      <c r="G16" s="136">
        <f t="shared" si="1"/>
        <v>61.194090134000653</v>
      </c>
    </row>
    <row r="17" spans="1:7" s="8" customFormat="1" x14ac:dyDescent="0.15">
      <c r="A17" s="110" t="s">
        <v>593</v>
      </c>
      <c r="B17" s="20">
        <v>137833.73000000001</v>
      </c>
      <c r="C17" s="20">
        <v>164000</v>
      </c>
      <c r="D17" s="20">
        <v>124200</v>
      </c>
      <c r="E17" s="20">
        <v>82309.89</v>
      </c>
      <c r="F17" s="20">
        <f t="shared" si="0"/>
        <v>59.716797912963685</v>
      </c>
      <c r="G17" s="136">
        <f t="shared" si="1"/>
        <v>66.272053140096617</v>
      </c>
    </row>
    <row r="18" spans="1:7" s="8" customFormat="1" x14ac:dyDescent="0.15">
      <c r="A18" s="110" t="s">
        <v>592</v>
      </c>
      <c r="B18" s="20">
        <v>66361.399999999994</v>
      </c>
      <c r="C18" s="20">
        <v>74100</v>
      </c>
      <c r="D18" s="20">
        <v>43000</v>
      </c>
      <c r="E18" s="20">
        <v>42867.12</v>
      </c>
      <c r="F18" s="20">
        <f t="shared" si="0"/>
        <v>64.596467223416028</v>
      </c>
      <c r="G18" s="136">
        <f t="shared" si="1"/>
        <v>99.690976744186059</v>
      </c>
    </row>
    <row r="19" spans="1:7" s="8" customFormat="1" x14ac:dyDescent="0.15">
      <c r="A19" s="110" t="s">
        <v>591</v>
      </c>
      <c r="B19" s="20">
        <v>893682.2</v>
      </c>
      <c r="C19" s="20">
        <v>872920</v>
      </c>
      <c r="D19" s="20">
        <v>927511.44</v>
      </c>
      <c r="E19" s="20">
        <v>788290.53</v>
      </c>
      <c r="F19" s="20">
        <f t="shared" si="0"/>
        <v>88.207030418643242</v>
      </c>
      <c r="G19" s="136">
        <f t="shared" si="1"/>
        <v>84.989844437929534</v>
      </c>
    </row>
    <row r="20" spans="1:7" s="8" customFormat="1" x14ac:dyDescent="0.15">
      <c r="A20" s="110" t="s">
        <v>590</v>
      </c>
      <c r="B20" s="20">
        <v>774065.2</v>
      </c>
      <c r="C20" s="20">
        <v>695000</v>
      </c>
      <c r="D20" s="20">
        <v>846000</v>
      </c>
      <c r="E20" s="20">
        <v>822119.47</v>
      </c>
      <c r="F20" s="20">
        <f t="shared" si="0"/>
        <v>106.20803906440956</v>
      </c>
      <c r="G20" s="136">
        <f t="shared" si="1"/>
        <v>97.177242316784856</v>
      </c>
    </row>
    <row r="21" spans="1:7" s="8" customFormat="1" x14ac:dyDescent="0.15">
      <c r="A21" s="110" t="s">
        <v>589</v>
      </c>
      <c r="B21" s="20">
        <v>504516.31</v>
      </c>
      <c r="C21" s="20">
        <v>2665800</v>
      </c>
      <c r="D21" s="20">
        <v>3436600</v>
      </c>
      <c r="E21" s="20">
        <v>3068399.75</v>
      </c>
      <c r="F21" s="20">
        <f t="shared" si="0"/>
        <v>608.18643306100455</v>
      </c>
      <c r="G21" s="136">
        <f t="shared" si="1"/>
        <v>89.285914857708207</v>
      </c>
    </row>
    <row r="22" spans="1:7" s="31" customFormat="1" x14ac:dyDescent="0.15">
      <c r="A22" s="134" t="s">
        <v>588</v>
      </c>
      <c r="B22" s="99">
        <v>365905.2</v>
      </c>
      <c r="C22" s="99">
        <v>1532235</v>
      </c>
      <c r="D22" s="99">
        <v>1531781</v>
      </c>
      <c r="E22" s="99">
        <v>1068951.79</v>
      </c>
      <c r="F22" s="99">
        <f t="shared" si="0"/>
        <v>292.13899939109911</v>
      </c>
      <c r="G22" s="135">
        <f t="shared" si="1"/>
        <v>69.784896796604727</v>
      </c>
    </row>
    <row r="23" spans="1:7" s="8" customFormat="1" x14ac:dyDescent="0.15">
      <c r="A23" s="110" t="s">
        <v>587</v>
      </c>
      <c r="B23" s="20">
        <v>35481.730000000003</v>
      </c>
      <c r="C23" s="20">
        <v>852465</v>
      </c>
      <c r="D23" s="20">
        <v>852465</v>
      </c>
      <c r="E23" s="20">
        <v>636032.27</v>
      </c>
      <c r="F23" s="20">
        <f t="shared" si="0"/>
        <v>1792.5627358079776</v>
      </c>
      <c r="G23" s="136">
        <f t="shared" si="1"/>
        <v>74.610954115418224</v>
      </c>
    </row>
    <row r="24" spans="1:7" s="8" customFormat="1" x14ac:dyDescent="0.15">
      <c r="A24" s="110" t="s">
        <v>586</v>
      </c>
      <c r="B24" s="20">
        <v>323040.76</v>
      </c>
      <c r="C24" s="20">
        <v>566770</v>
      </c>
      <c r="D24" s="20">
        <v>538952</v>
      </c>
      <c r="E24" s="20">
        <v>369127.52</v>
      </c>
      <c r="F24" s="20">
        <f t="shared" si="0"/>
        <v>114.26654642590613</v>
      </c>
      <c r="G24" s="136">
        <f t="shared" si="1"/>
        <v>68.489869227686327</v>
      </c>
    </row>
    <row r="25" spans="1:7" s="8" customFormat="1" x14ac:dyDescent="0.15">
      <c r="A25" s="110" t="s">
        <v>585</v>
      </c>
      <c r="B25" s="20">
        <v>7382.71</v>
      </c>
      <c r="C25" s="20">
        <v>113000</v>
      </c>
      <c r="D25" s="20">
        <v>140364</v>
      </c>
      <c r="E25" s="20">
        <v>63792</v>
      </c>
      <c r="F25" s="20">
        <f t="shared" si="0"/>
        <v>864.07294882231599</v>
      </c>
      <c r="G25" s="136">
        <f t="shared" si="1"/>
        <v>45.447550654013853</v>
      </c>
    </row>
    <row r="26" spans="1:7" s="31" customFormat="1" x14ac:dyDescent="0.15">
      <c r="A26" s="134" t="s">
        <v>584</v>
      </c>
      <c r="B26" s="99">
        <v>161832.16</v>
      </c>
      <c r="C26" s="99">
        <v>192224</v>
      </c>
      <c r="D26" s="99">
        <v>170332</v>
      </c>
      <c r="E26" s="99">
        <v>142996.07</v>
      </c>
      <c r="F26" s="99">
        <f t="shared" si="0"/>
        <v>88.360725087028442</v>
      </c>
      <c r="G26" s="135">
        <f t="shared" si="1"/>
        <v>83.951383181081653</v>
      </c>
    </row>
    <row r="27" spans="1:7" s="8" customFormat="1" x14ac:dyDescent="0.15">
      <c r="A27" s="110" t="s">
        <v>583</v>
      </c>
      <c r="B27" s="20">
        <v>161832.16</v>
      </c>
      <c r="C27" s="20">
        <v>192224</v>
      </c>
      <c r="D27" s="20">
        <v>170332</v>
      </c>
      <c r="E27" s="20">
        <v>142996.07</v>
      </c>
      <c r="F27" s="20">
        <f t="shared" si="0"/>
        <v>88.360725087028442</v>
      </c>
      <c r="G27" s="136">
        <f t="shared" si="1"/>
        <v>83.951383181081653</v>
      </c>
    </row>
    <row r="28" spans="1:7" s="31" customFormat="1" x14ac:dyDescent="0.15">
      <c r="A28" s="134" t="s">
        <v>582</v>
      </c>
      <c r="B28" s="99">
        <v>77879405.480000004</v>
      </c>
      <c r="C28" s="99">
        <v>92242528</v>
      </c>
      <c r="D28" s="99">
        <v>102595814.48</v>
      </c>
      <c r="E28" s="99">
        <v>86138910.099999994</v>
      </c>
      <c r="F28" s="99">
        <f t="shared" si="0"/>
        <v>110.60550548517102</v>
      </c>
      <c r="G28" s="135">
        <f t="shared" si="1"/>
        <v>83.959477817481414</v>
      </c>
    </row>
    <row r="29" spans="1:7" s="8" customFormat="1" x14ac:dyDescent="0.15">
      <c r="A29" s="110" t="s">
        <v>581</v>
      </c>
      <c r="B29" s="20">
        <v>2212522.65</v>
      </c>
      <c r="C29" s="20">
        <v>2029491</v>
      </c>
      <c r="D29" s="20">
        <v>2222071.56</v>
      </c>
      <c r="E29" s="20">
        <v>2176155.35</v>
      </c>
      <c r="F29" s="20">
        <f t="shared" si="0"/>
        <v>98.356297053049389</v>
      </c>
      <c r="G29" s="136">
        <f t="shared" si="1"/>
        <v>97.933630454277548</v>
      </c>
    </row>
    <row r="30" spans="1:7" s="8" customFormat="1" x14ac:dyDescent="0.15">
      <c r="A30" s="110" t="s">
        <v>580</v>
      </c>
      <c r="B30" s="20">
        <v>9924847.6999999993</v>
      </c>
      <c r="C30" s="20">
        <v>11425982</v>
      </c>
      <c r="D30" s="20">
        <v>13874285</v>
      </c>
      <c r="E30" s="20">
        <v>11962044.92</v>
      </c>
      <c r="F30" s="20">
        <f t="shared" si="0"/>
        <v>120.52623155114009</v>
      </c>
      <c r="G30" s="136">
        <f t="shared" si="1"/>
        <v>86.217379273958983</v>
      </c>
    </row>
    <row r="31" spans="1:7" s="8" customFormat="1" x14ac:dyDescent="0.15">
      <c r="A31" s="110" t="s">
        <v>579</v>
      </c>
      <c r="B31" s="20">
        <v>24429038.579999998</v>
      </c>
      <c r="C31" s="20">
        <v>29659991</v>
      </c>
      <c r="D31" s="20">
        <v>30440420.66</v>
      </c>
      <c r="E31" s="20">
        <v>25269446.449999999</v>
      </c>
      <c r="F31" s="20">
        <f t="shared" si="0"/>
        <v>103.4402003470085</v>
      </c>
      <c r="G31" s="136">
        <f t="shared" si="1"/>
        <v>83.012803049746026</v>
      </c>
    </row>
    <row r="32" spans="1:7" s="8" customFormat="1" x14ac:dyDescent="0.15">
      <c r="A32" s="110" t="s">
        <v>578</v>
      </c>
      <c r="B32" s="20">
        <v>7555466.5199999996</v>
      </c>
      <c r="C32" s="20">
        <v>9358869</v>
      </c>
      <c r="D32" s="20">
        <v>9192421</v>
      </c>
      <c r="E32" s="20">
        <v>8258009.4699999997</v>
      </c>
      <c r="F32" s="20">
        <f t="shared" si="0"/>
        <v>109.29847214781914</v>
      </c>
      <c r="G32" s="136">
        <f t="shared" si="1"/>
        <v>89.834978946242771</v>
      </c>
    </row>
    <row r="33" spans="1:7" s="8" customFormat="1" x14ac:dyDescent="0.15">
      <c r="A33" s="110" t="s">
        <v>577</v>
      </c>
      <c r="B33" s="20">
        <v>33757530.030000001</v>
      </c>
      <c r="C33" s="20">
        <v>39768195</v>
      </c>
      <c r="D33" s="20">
        <v>46866616.259999998</v>
      </c>
      <c r="E33" s="20">
        <v>38473253.909999996</v>
      </c>
      <c r="F33" s="20">
        <f t="shared" si="0"/>
        <v>113.96939845957088</v>
      </c>
      <c r="G33" s="136">
        <f t="shared" si="1"/>
        <v>82.090957231824689</v>
      </c>
    </row>
    <row r="34" spans="1:7" s="31" customFormat="1" x14ac:dyDescent="0.15">
      <c r="A34" s="134" t="s">
        <v>576</v>
      </c>
      <c r="B34" s="99">
        <v>561614.51</v>
      </c>
      <c r="C34" s="99">
        <v>611069</v>
      </c>
      <c r="D34" s="99">
        <v>636529</v>
      </c>
      <c r="E34" s="99">
        <v>608919.26</v>
      </c>
      <c r="F34" s="99">
        <f t="shared" si="0"/>
        <v>108.42299284610719</v>
      </c>
      <c r="G34" s="135">
        <f t="shared" si="1"/>
        <v>95.662453713813505</v>
      </c>
    </row>
    <row r="35" spans="1:7" s="8" customFormat="1" x14ac:dyDescent="0.15">
      <c r="A35" s="110" t="s">
        <v>575</v>
      </c>
      <c r="B35" s="20">
        <v>242882.74</v>
      </c>
      <c r="C35" s="20">
        <v>245000</v>
      </c>
      <c r="D35" s="20">
        <v>255000</v>
      </c>
      <c r="E35" s="20">
        <v>255000</v>
      </c>
      <c r="F35" s="20">
        <f t="shared" si="0"/>
        <v>104.98893416633888</v>
      </c>
      <c r="G35" s="136">
        <f t="shared" si="1"/>
        <v>100</v>
      </c>
    </row>
    <row r="36" spans="1:7" s="8" customFormat="1" x14ac:dyDescent="0.15">
      <c r="A36" s="110" t="s">
        <v>574</v>
      </c>
      <c r="B36" s="20">
        <v>102127.17</v>
      </c>
      <c r="C36" s="20">
        <v>118000</v>
      </c>
      <c r="D36" s="20">
        <v>147469</v>
      </c>
      <c r="E36" s="20">
        <v>143037.01999999999</v>
      </c>
      <c r="F36" s="20">
        <f t="shared" si="0"/>
        <v>140.0577534851891</v>
      </c>
      <c r="G36" s="136">
        <f t="shared" si="1"/>
        <v>96.994636160820235</v>
      </c>
    </row>
    <row r="37" spans="1:7" s="8" customFormat="1" x14ac:dyDescent="0.15">
      <c r="A37" s="110" t="s">
        <v>573</v>
      </c>
      <c r="B37" s="20">
        <v>168445.07</v>
      </c>
      <c r="C37" s="20">
        <v>182569</v>
      </c>
      <c r="D37" s="20">
        <v>152417</v>
      </c>
      <c r="E37" s="20">
        <v>137685.82</v>
      </c>
      <c r="F37" s="20">
        <f t="shared" si="0"/>
        <v>81.739299345478017</v>
      </c>
      <c r="G37" s="136">
        <f t="shared" si="1"/>
        <v>90.33494951350572</v>
      </c>
    </row>
    <row r="38" spans="1:7" s="8" customFormat="1" x14ac:dyDescent="0.15">
      <c r="A38" s="110" t="s">
        <v>572</v>
      </c>
      <c r="B38" s="20">
        <v>48159.53</v>
      </c>
      <c r="C38" s="20">
        <v>65500</v>
      </c>
      <c r="D38" s="20">
        <v>81643</v>
      </c>
      <c r="E38" s="20">
        <v>73196.42</v>
      </c>
      <c r="F38" s="20">
        <f t="shared" si="0"/>
        <v>151.98740519270018</v>
      </c>
      <c r="G38" s="136">
        <f t="shared" si="1"/>
        <v>89.654250823708097</v>
      </c>
    </row>
    <row r="39" spans="1:7" s="31" customFormat="1" x14ac:dyDescent="0.15">
      <c r="A39" s="134" t="s">
        <v>571</v>
      </c>
      <c r="B39" s="99">
        <v>42638107.189999998</v>
      </c>
      <c r="C39" s="99">
        <v>62245489</v>
      </c>
      <c r="D39" s="99">
        <v>72244078.989999995</v>
      </c>
      <c r="E39" s="99">
        <v>57181718.509999998</v>
      </c>
      <c r="F39" s="99">
        <f t="shared" si="0"/>
        <v>134.10942060629498</v>
      </c>
      <c r="G39" s="135">
        <f t="shared" si="1"/>
        <v>79.150733609483865</v>
      </c>
    </row>
    <row r="40" spans="1:7" s="8" customFormat="1" x14ac:dyDescent="0.15">
      <c r="A40" s="110" t="s">
        <v>570</v>
      </c>
      <c r="B40" s="20">
        <v>18695618.960000001</v>
      </c>
      <c r="C40" s="20">
        <v>20524045</v>
      </c>
      <c r="D40" s="20">
        <v>22400845.850000001</v>
      </c>
      <c r="E40" s="20">
        <v>21605824.800000001</v>
      </c>
      <c r="F40" s="20">
        <f t="shared" si="0"/>
        <v>115.56624493806007</v>
      </c>
      <c r="G40" s="136">
        <f t="shared" si="1"/>
        <v>96.450932900821684</v>
      </c>
    </row>
    <row r="41" spans="1:7" s="8" customFormat="1" x14ac:dyDescent="0.15">
      <c r="A41" s="110" t="s">
        <v>569</v>
      </c>
      <c r="B41" s="20">
        <v>16679578.460000001</v>
      </c>
      <c r="C41" s="20">
        <v>17279798</v>
      </c>
      <c r="D41" s="20">
        <v>19572693.649999999</v>
      </c>
      <c r="E41" s="20">
        <v>18613167.140000001</v>
      </c>
      <c r="F41" s="20">
        <f t="shared" si="0"/>
        <v>111.59255124244909</v>
      </c>
      <c r="G41" s="136">
        <f t="shared" si="1"/>
        <v>95.097626687678741</v>
      </c>
    </row>
    <row r="42" spans="1:7" s="8" customFormat="1" x14ac:dyDescent="0.15">
      <c r="A42" s="110" t="s">
        <v>568</v>
      </c>
      <c r="B42" s="20">
        <v>10084.200000000001</v>
      </c>
      <c r="C42" s="20">
        <v>14000</v>
      </c>
      <c r="D42" s="20">
        <v>64000</v>
      </c>
      <c r="E42" s="20">
        <v>49452.38</v>
      </c>
      <c r="F42" s="20">
        <f t="shared" si="0"/>
        <v>490.39467682116572</v>
      </c>
      <c r="G42" s="136">
        <f t="shared" si="1"/>
        <v>77.26934374999999</v>
      </c>
    </row>
    <row r="43" spans="1:7" s="8" customFormat="1" x14ac:dyDescent="0.15">
      <c r="A43" s="110" t="s">
        <v>567</v>
      </c>
      <c r="B43" s="20">
        <v>7252825.5700000003</v>
      </c>
      <c r="C43" s="20">
        <v>24427646</v>
      </c>
      <c r="D43" s="20">
        <v>30206539.489999998</v>
      </c>
      <c r="E43" s="20">
        <v>16913274.190000001</v>
      </c>
      <c r="F43" s="20">
        <f t="shared" si="0"/>
        <v>233.19565632404974</v>
      </c>
      <c r="G43" s="136">
        <f t="shared" si="1"/>
        <v>55.99209467737677</v>
      </c>
    </row>
    <row r="44" spans="1:7" s="31" customFormat="1" x14ac:dyDescent="0.15">
      <c r="A44" s="134" t="s">
        <v>566</v>
      </c>
      <c r="B44" s="99">
        <v>2866907.06</v>
      </c>
      <c r="C44" s="99">
        <v>2668789</v>
      </c>
      <c r="D44" s="99">
        <v>5774721.1900000004</v>
      </c>
      <c r="E44" s="99">
        <v>2975883.78</v>
      </c>
      <c r="F44" s="99">
        <f t="shared" si="0"/>
        <v>103.80119472725424</v>
      </c>
      <c r="G44" s="135">
        <f t="shared" si="1"/>
        <v>51.532943012959556</v>
      </c>
    </row>
    <row r="45" spans="1:7" s="8" customFormat="1" x14ac:dyDescent="0.15">
      <c r="A45" s="110" t="s">
        <v>565</v>
      </c>
      <c r="B45" s="20">
        <v>1871427.78</v>
      </c>
      <c r="C45" s="20">
        <v>1828494</v>
      </c>
      <c r="D45" s="20">
        <v>4875679.1900000004</v>
      </c>
      <c r="E45" s="20">
        <v>2127056.65</v>
      </c>
      <c r="F45" s="20">
        <f t="shared" si="0"/>
        <v>113.65956371557122</v>
      </c>
      <c r="G45" s="136">
        <f t="shared" si="1"/>
        <v>43.625853283427361</v>
      </c>
    </row>
    <row r="46" spans="1:7" s="8" customFormat="1" x14ac:dyDescent="0.15">
      <c r="A46" s="110" t="s">
        <v>564</v>
      </c>
      <c r="B46" s="20">
        <v>241173.74</v>
      </c>
      <c r="C46" s="20">
        <v>335812</v>
      </c>
      <c r="D46" s="20">
        <v>368812</v>
      </c>
      <c r="E46" s="20">
        <v>366980.46</v>
      </c>
      <c r="F46" s="20">
        <f t="shared" si="0"/>
        <v>152.16435255347454</v>
      </c>
      <c r="G46" s="136">
        <f t="shared" si="1"/>
        <v>99.503394683470177</v>
      </c>
    </row>
    <row r="47" spans="1:7" s="8" customFormat="1" x14ac:dyDescent="0.15">
      <c r="A47" s="110" t="s">
        <v>563</v>
      </c>
      <c r="B47" s="20">
        <v>754305.54</v>
      </c>
      <c r="C47" s="20">
        <v>504483</v>
      </c>
      <c r="D47" s="20">
        <v>530230</v>
      </c>
      <c r="E47" s="20">
        <v>481846.67</v>
      </c>
      <c r="F47" s="20">
        <f t="shared" si="0"/>
        <v>63.879508295802779</v>
      </c>
      <c r="G47" s="136">
        <f t="shared" si="1"/>
        <v>90.875029704090664</v>
      </c>
    </row>
  </sheetData>
  <mergeCells count="1">
    <mergeCell ref="A1:G1"/>
  </mergeCells>
  <pageMargins left="0.27559055118110237" right="0.27559055118110237" top="0.31496062992125984" bottom="0.31496062992125984" header="0.31496062992125984" footer="0.23622047244094491"/>
  <pageSetup paperSize="9" scale="65" fitToHeight="0" orientation="portrait" r:id="rId1"/>
  <headerFooter>
    <oddFooter>&amp;L&amp;K00+000&amp;P+1&amp;C&amp;P+1&amp;R&amp;K00+000&amp;P+1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XFD31"/>
  <sheetViews>
    <sheetView showGridLines="0" workbookViewId="0">
      <selection activeCell="F74" sqref="F74"/>
    </sheetView>
  </sheetViews>
  <sheetFormatPr defaultRowHeight="12" x14ac:dyDescent="0.15"/>
  <cols>
    <col min="1" max="1" width="82" style="26" customWidth="1"/>
    <col min="2" max="4" width="11.5703125" style="26" customWidth="1"/>
    <col min="5" max="5" width="10.42578125" style="26" customWidth="1"/>
    <col min="6" max="6" width="8.5703125" style="9" customWidth="1"/>
    <col min="7" max="7" width="7.42578125" style="9" customWidth="1"/>
    <col min="8" max="16384" width="9.140625" style="22"/>
  </cols>
  <sheetData>
    <row r="1" spans="1:16384" s="22" customFormat="1" ht="12.75" x14ac:dyDescent="0.15">
      <c r="A1" s="178" t="s">
        <v>560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178"/>
      <c r="Z1" s="178"/>
      <c r="AA1" s="178"/>
      <c r="AB1" s="178"/>
      <c r="AC1" s="178"/>
      <c r="AD1" s="178"/>
      <c r="AE1" s="178"/>
      <c r="AF1" s="178"/>
      <c r="AG1" s="178"/>
      <c r="AH1" s="178"/>
      <c r="AI1" s="178"/>
      <c r="AJ1" s="178"/>
      <c r="AK1" s="178"/>
      <c r="AL1" s="178"/>
      <c r="AM1" s="178"/>
      <c r="AN1" s="178"/>
      <c r="AO1" s="178"/>
      <c r="AP1" s="178"/>
      <c r="AQ1" s="178"/>
      <c r="AR1" s="178"/>
      <c r="AS1" s="178"/>
      <c r="AT1" s="178"/>
      <c r="AU1" s="178"/>
      <c r="AV1" s="178"/>
      <c r="AW1" s="178"/>
      <c r="AX1" s="178"/>
      <c r="AY1" s="178"/>
      <c r="AZ1" s="178"/>
      <c r="BA1" s="178"/>
      <c r="BB1" s="178"/>
      <c r="BC1" s="178"/>
      <c r="BD1" s="178"/>
      <c r="BE1" s="178"/>
      <c r="BF1" s="178"/>
      <c r="BG1" s="178"/>
      <c r="BH1" s="178"/>
      <c r="BI1" s="178"/>
      <c r="BJ1" s="178"/>
      <c r="BK1" s="178"/>
      <c r="BL1" s="178"/>
      <c r="BM1" s="178"/>
      <c r="BN1" s="178"/>
      <c r="BO1" s="178"/>
      <c r="BP1" s="178"/>
      <c r="BQ1" s="178"/>
      <c r="BR1" s="178"/>
      <c r="BS1" s="178"/>
      <c r="BT1" s="178"/>
      <c r="BU1" s="178"/>
      <c r="BV1" s="178"/>
      <c r="BW1" s="178"/>
      <c r="BX1" s="178"/>
      <c r="BY1" s="178"/>
      <c r="BZ1" s="178"/>
      <c r="CA1" s="178"/>
      <c r="CB1" s="178"/>
      <c r="CC1" s="178"/>
      <c r="CD1" s="178"/>
      <c r="CE1" s="178"/>
      <c r="CF1" s="178"/>
      <c r="CG1" s="178"/>
      <c r="CH1" s="178"/>
      <c r="CI1" s="178"/>
      <c r="CJ1" s="178"/>
      <c r="CK1" s="178"/>
      <c r="CL1" s="178"/>
      <c r="CM1" s="178"/>
      <c r="CN1" s="178"/>
      <c r="CO1" s="178"/>
      <c r="CP1" s="178"/>
      <c r="CQ1" s="178"/>
      <c r="CR1" s="178"/>
      <c r="CS1" s="178"/>
      <c r="CT1" s="178"/>
      <c r="CU1" s="178"/>
      <c r="CV1" s="178"/>
      <c r="CW1" s="178"/>
      <c r="CX1" s="178"/>
      <c r="CY1" s="178"/>
      <c r="CZ1" s="178"/>
      <c r="DA1" s="178"/>
      <c r="DB1" s="178"/>
      <c r="DC1" s="178"/>
      <c r="DD1" s="178"/>
      <c r="DE1" s="178"/>
      <c r="DF1" s="178"/>
      <c r="DG1" s="178"/>
      <c r="DH1" s="178"/>
      <c r="DI1" s="178"/>
      <c r="DJ1" s="178"/>
      <c r="DK1" s="178"/>
      <c r="DL1" s="178"/>
      <c r="DM1" s="178"/>
      <c r="DN1" s="178"/>
      <c r="DO1" s="178"/>
      <c r="DP1" s="178"/>
      <c r="DQ1" s="178"/>
      <c r="DR1" s="178"/>
      <c r="DS1" s="178"/>
      <c r="DT1" s="178"/>
      <c r="DU1" s="178"/>
      <c r="DV1" s="178"/>
      <c r="DW1" s="178"/>
      <c r="DX1" s="178"/>
      <c r="DY1" s="178"/>
      <c r="DZ1" s="178"/>
      <c r="EA1" s="178"/>
      <c r="EB1" s="178"/>
      <c r="EC1" s="178"/>
      <c r="ED1" s="178"/>
      <c r="EE1" s="178"/>
      <c r="EF1" s="178"/>
      <c r="EG1" s="178"/>
      <c r="EH1" s="178"/>
      <c r="EI1" s="178"/>
      <c r="EJ1" s="178"/>
      <c r="EK1" s="178"/>
      <c r="EL1" s="178"/>
      <c r="EM1" s="178"/>
      <c r="EN1" s="178"/>
      <c r="EO1" s="178"/>
      <c r="EP1" s="178"/>
      <c r="EQ1" s="178"/>
      <c r="ER1" s="178"/>
      <c r="ES1" s="178"/>
      <c r="ET1" s="178"/>
      <c r="EU1" s="178"/>
      <c r="EV1" s="178"/>
      <c r="EW1" s="178"/>
      <c r="EX1" s="178"/>
      <c r="EY1" s="178"/>
      <c r="EZ1" s="178"/>
      <c r="FA1" s="178"/>
      <c r="FB1" s="178"/>
      <c r="FC1" s="178"/>
      <c r="FD1" s="178"/>
      <c r="FE1" s="178"/>
      <c r="FF1" s="178"/>
      <c r="FG1" s="178"/>
      <c r="FH1" s="178"/>
      <c r="FI1" s="178"/>
      <c r="FJ1" s="178"/>
      <c r="FK1" s="178"/>
      <c r="FL1" s="178"/>
      <c r="FM1" s="178"/>
      <c r="FN1" s="178"/>
      <c r="FO1" s="178"/>
      <c r="FP1" s="178"/>
      <c r="FQ1" s="178"/>
      <c r="FR1" s="178"/>
      <c r="FS1" s="178"/>
      <c r="FT1" s="178"/>
      <c r="FU1" s="178"/>
      <c r="FV1" s="178"/>
      <c r="FW1" s="178"/>
      <c r="FX1" s="178"/>
      <c r="FY1" s="178"/>
      <c r="FZ1" s="178"/>
      <c r="GA1" s="178"/>
      <c r="GB1" s="178"/>
      <c r="GC1" s="178"/>
      <c r="GD1" s="178"/>
      <c r="GE1" s="178"/>
      <c r="GF1" s="178"/>
      <c r="GG1" s="178"/>
      <c r="GH1" s="178"/>
      <c r="GI1" s="178"/>
      <c r="GJ1" s="178"/>
      <c r="GK1" s="178"/>
      <c r="GL1" s="178"/>
      <c r="GM1" s="178"/>
      <c r="GN1" s="178"/>
      <c r="GO1" s="178"/>
      <c r="GP1" s="178"/>
      <c r="GQ1" s="178"/>
      <c r="GR1" s="178"/>
      <c r="GS1" s="178"/>
      <c r="GT1" s="178"/>
      <c r="GU1" s="178"/>
      <c r="GV1" s="178"/>
      <c r="GW1" s="178"/>
      <c r="GX1" s="178"/>
      <c r="GY1" s="178"/>
      <c r="GZ1" s="178"/>
      <c r="HA1" s="178"/>
      <c r="HB1" s="178"/>
      <c r="HC1" s="178"/>
      <c r="HD1" s="178"/>
      <c r="HE1" s="178"/>
      <c r="HF1" s="178"/>
      <c r="HG1" s="178"/>
      <c r="HH1" s="178"/>
      <c r="HI1" s="178"/>
      <c r="HJ1" s="178"/>
      <c r="HK1" s="178"/>
      <c r="HL1" s="178"/>
      <c r="HM1" s="178"/>
      <c r="HN1" s="178"/>
      <c r="HO1" s="178"/>
      <c r="HP1" s="178"/>
      <c r="HQ1" s="178"/>
      <c r="HR1" s="178"/>
      <c r="HS1" s="178"/>
      <c r="HT1" s="178"/>
      <c r="HU1" s="178"/>
      <c r="HV1" s="178"/>
      <c r="HW1" s="178"/>
      <c r="HX1" s="178"/>
      <c r="HY1" s="178"/>
      <c r="HZ1" s="178"/>
      <c r="IA1" s="178"/>
      <c r="IB1" s="178"/>
      <c r="IC1" s="178"/>
      <c r="ID1" s="178"/>
      <c r="IE1" s="178"/>
      <c r="IF1" s="178"/>
      <c r="IG1" s="178"/>
      <c r="IH1" s="178"/>
      <c r="II1" s="178"/>
      <c r="IJ1" s="178"/>
      <c r="IK1" s="178"/>
      <c r="IL1" s="178"/>
      <c r="IM1" s="178"/>
      <c r="IN1" s="178"/>
      <c r="IO1" s="178"/>
      <c r="IP1" s="178"/>
      <c r="IQ1" s="178"/>
      <c r="IR1" s="178"/>
      <c r="IS1" s="178"/>
      <c r="IT1" s="178"/>
      <c r="IU1" s="178"/>
      <c r="IV1" s="178"/>
      <c r="IW1" s="178"/>
      <c r="IX1" s="178"/>
      <c r="IY1" s="178"/>
      <c r="IZ1" s="178"/>
      <c r="JA1" s="178"/>
      <c r="JB1" s="178"/>
      <c r="JC1" s="178"/>
      <c r="JD1" s="178"/>
      <c r="JE1" s="178"/>
      <c r="JF1" s="178"/>
      <c r="JG1" s="178"/>
      <c r="JH1" s="178"/>
      <c r="JI1" s="178"/>
      <c r="JJ1" s="178"/>
      <c r="JK1" s="178"/>
      <c r="JL1" s="178"/>
      <c r="JM1" s="178"/>
      <c r="JN1" s="178"/>
      <c r="JO1" s="178"/>
      <c r="JP1" s="178"/>
      <c r="JQ1" s="178"/>
      <c r="JR1" s="178"/>
      <c r="JS1" s="178"/>
      <c r="JT1" s="178"/>
      <c r="JU1" s="178"/>
      <c r="JV1" s="178"/>
      <c r="JW1" s="178"/>
      <c r="JX1" s="178"/>
      <c r="JY1" s="178"/>
      <c r="JZ1" s="178"/>
      <c r="KA1" s="178"/>
      <c r="KB1" s="178"/>
      <c r="KC1" s="178"/>
      <c r="KD1" s="178"/>
      <c r="KE1" s="178"/>
      <c r="KF1" s="178"/>
      <c r="KG1" s="178"/>
      <c r="KH1" s="178"/>
      <c r="KI1" s="178"/>
      <c r="KJ1" s="178"/>
      <c r="KK1" s="178"/>
      <c r="KL1" s="178"/>
      <c r="KM1" s="178"/>
      <c r="KN1" s="178"/>
      <c r="KO1" s="178"/>
      <c r="KP1" s="178"/>
      <c r="KQ1" s="178"/>
      <c r="KR1" s="178"/>
      <c r="KS1" s="178"/>
      <c r="KT1" s="178"/>
      <c r="KU1" s="178"/>
      <c r="KV1" s="178"/>
      <c r="KW1" s="178"/>
      <c r="KX1" s="178"/>
      <c r="KY1" s="178"/>
      <c r="KZ1" s="178"/>
      <c r="LA1" s="178"/>
      <c r="LB1" s="178"/>
      <c r="LC1" s="178"/>
      <c r="LD1" s="178"/>
      <c r="LE1" s="178"/>
      <c r="LF1" s="178"/>
      <c r="LG1" s="178"/>
      <c r="LH1" s="178"/>
      <c r="LI1" s="178"/>
      <c r="LJ1" s="178"/>
      <c r="LK1" s="178"/>
      <c r="LL1" s="178"/>
      <c r="LM1" s="178"/>
      <c r="LN1" s="178"/>
      <c r="LO1" s="178"/>
      <c r="LP1" s="178"/>
      <c r="LQ1" s="178"/>
      <c r="LR1" s="178"/>
      <c r="LS1" s="178"/>
      <c r="LT1" s="178"/>
      <c r="LU1" s="178"/>
      <c r="LV1" s="178"/>
      <c r="LW1" s="178"/>
      <c r="LX1" s="178"/>
      <c r="LY1" s="178"/>
      <c r="LZ1" s="178"/>
      <c r="MA1" s="178"/>
      <c r="MB1" s="178"/>
      <c r="MC1" s="178"/>
      <c r="MD1" s="178"/>
      <c r="ME1" s="178"/>
      <c r="MF1" s="178"/>
      <c r="MG1" s="178"/>
      <c r="MH1" s="178"/>
      <c r="MI1" s="178"/>
      <c r="MJ1" s="178"/>
      <c r="MK1" s="178"/>
      <c r="ML1" s="178"/>
      <c r="MM1" s="178"/>
      <c r="MN1" s="178"/>
      <c r="MO1" s="178"/>
      <c r="MP1" s="178"/>
      <c r="MQ1" s="178"/>
      <c r="MR1" s="178"/>
      <c r="MS1" s="178"/>
      <c r="MT1" s="178"/>
      <c r="MU1" s="178"/>
      <c r="MV1" s="178"/>
      <c r="MW1" s="178"/>
      <c r="MX1" s="178"/>
      <c r="MY1" s="178"/>
      <c r="MZ1" s="178"/>
      <c r="NA1" s="178"/>
      <c r="NB1" s="178"/>
      <c r="NC1" s="178"/>
      <c r="ND1" s="178"/>
      <c r="NE1" s="178"/>
      <c r="NF1" s="178"/>
      <c r="NG1" s="178"/>
      <c r="NH1" s="178"/>
      <c r="NI1" s="178"/>
      <c r="NJ1" s="178"/>
      <c r="NK1" s="178"/>
      <c r="NL1" s="178"/>
      <c r="NM1" s="178"/>
      <c r="NN1" s="178"/>
      <c r="NO1" s="178"/>
      <c r="NP1" s="178"/>
      <c r="NQ1" s="178"/>
      <c r="NR1" s="178"/>
      <c r="NS1" s="178"/>
      <c r="NT1" s="178"/>
      <c r="NU1" s="178"/>
      <c r="NV1" s="178"/>
      <c r="NW1" s="178"/>
      <c r="NX1" s="178"/>
      <c r="NY1" s="178"/>
      <c r="NZ1" s="178"/>
      <c r="OA1" s="178"/>
      <c r="OB1" s="178"/>
      <c r="OC1" s="178"/>
      <c r="OD1" s="178"/>
      <c r="OE1" s="178"/>
      <c r="OF1" s="178"/>
      <c r="OG1" s="178"/>
      <c r="OH1" s="178"/>
      <c r="OI1" s="178"/>
      <c r="OJ1" s="178"/>
      <c r="OK1" s="178"/>
      <c r="OL1" s="178"/>
      <c r="OM1" s="178"/>
      <c r="ON1" s="178"/>
      <c r="OO1" s="178"/>
      <c r="OP1" s="178"/>
      <c r="OQ1" s="178"/>
      <c r="OR1" s="178"/>
      <c r="OS1" s="178"/>
      <c r="OT1" s="178"/>
      <c r="OU1" s="178"/>
      <c r="OV1" s="178"/>
      <c r="OW1" s="178"/>
      <c r="OX1" s="178"/>
      <c r="OY1" s="178"/>
      <c r="OZ1" s="178"/>
      <c r="PA1" s="178"/>
      <c r="PB1" s="178"/>
      <c r="PC1" s="178"/>
      <c r="PD1" s="178"/>
      <c r="PE1" s="178"/>
      <c r="PF1" s="178"/>
      <c r="PG1" s="178"/>
      <c r="PH1" s="178"/>
      <c r="PI1" s="178"/>
      <c r="PJ1" s="178"/>
      <c r="PK1" s="178"/>
      <c r="PL1" s="178"/>
      <c r="PM1" s="178"/>
      <c r="PN1" s="178"/>
      <c r="PO1" s="178"/>
      <c r="PP1" s="178"/>
      <c r="PQ1" s="178"/>
      <c r="PR1" s="178"/>
      <c r="PS1" s="178"/>
      <c r="PT1" s="178"/>
      <c r="PU1" s="178"/>
      <c r="PV1" s="178"/>
      <c r="PW1" s="178"/>
      <c r="PX1" s="178"/>
      <c r="PY1" s="178"/>
      <c r="PZ1" s="178"/>
      <c r="QA1" s="178"/>
      <c r="QB1" s="178"/>
      <c r="QC1" s="178"/>
      <c r="QD1" s="178"/>
      <c r="QE1" s="178"/>
      <c r="QF1" s="178"/>
      <c r="QG1" s="178"/>
      <c r="QH1" s="178"/>
      <c r="QI1" s="178"/>
      <c r="QJ1" s="178"/>
      <c r="QK1" s="178"/>
      <c r="QL1" s="178"/>
      <c r="QM1" s="178"/>
      <c r="QN1" s="178"/>
      <c r="QO1" s="178"/>
      <c r="QP1" s="178"/>
      <c r="QQ1" s="178"/>
      <c r="QR1" s="178"/>
      <c r="QS1" s="178"/>
      <c r="QT1" s="178"/>
      <c r="QU1" s="178"/>
      <c r="QV1" s="178"/>
      <c r="QW1" s="178"/>
      <c r="QX1" s="178"/>
      <c r="QY1" s="178"/>
      <c r="QZ1" s="178"/>
      <c r="RA1" s="178"/>
      <c r="RB1" s="178"/>
      <c r="RC1" s="178"/>
      <c r="RD1" s="178"/>
      <c r="RE1" s="178"/>
      <c r="RF1" s="178"/>
      <c r="RG1" s="178"/>
      <c r="RH1" s="178"/>
      <c r="RI1" s="178"/>
      <c r="RJ1" s="178"/>
      <c r="RK1" s="178"/>
      <c r="RL1" s="178"/>
      <c r="RM1" s="178"/>
      <c r="RN1" s="178"/>
      <c r="RO1" s="178"/>
      <c r="RP1" s="178"/>
      <c r="RQ1" s="178"/>
      <c r="RR1" s="178"/>
      <c r="RS1" s="178"/>
      <c r="RT1" s="178"/>
      <c r="RU1" s="178"/>
      <c r="RV1" s="178"/>
      <c r="RW1" s="178"/>
      <c r="RX1" s="178"/>
      <c r="RY1" s="178"/>
      <c r="RZ1" s="178"/>
      <c r="SA1" s="178"/>
      <c r="SB1" s="178"/>
      <c r="SC1" s="178"/>
      <c r="SD1" s="178"/>
      <c r="SE1" s="178"/>
      <c r="SF1" s="178"/>
      <c r="SG1" s="178"/>
      <c r="SH1" s="178"/>
      <c r="SI1" s="178"/>
      <c r="SJ1" s="178"/>
      <c r="SK1" s="178"/>
      <c r="SL1" s="178"/>
      <c r="SM1" s="178"/>
      <c r="SN1" s="178"/>
      <c r="SO1" s="178"/>
      <c r="SP1" s="178"/>
      <c r="SQ1" s="178"/>
      <c r="SR1" s="178"/>
      <c r="SS1" s="178"/>
      <c r="ST1" s="178"/>
      <c r="SU1" s="178"/>
      <c r="SV1" s="178"/>
      <c r="SW1" s="178"/>
      <c r="SX1" s="178"/>
      <c r="SY1" s="178"/>
      <c r="SZ1" s="178"/>
      <c r="TA1" s="178"/>
      <c r="TB1" s="178"/>
      <c r="TC1" s="178"/>
      <c r="TD1" s="178"/>
      <c r="TE1" s="178"/>
      <c r="TF1" s="178"/>
      <c r="TG1" s="178"/>
      <c r="TH1" s="178"/>
      <c r="TI1" s="178"/>
      <c r="TJ1" s="178"/>
      <c r="TK1" s="178"/>
      <c r="TL1" s="178"/>
      <c r="TM1" s="178"/>
      <c r="TN1" s="178"/>
      <c r="TO1" s="178"/>
      <c r="TP1" s="178"/>
      <c r="TQ1" s="178"/>
      <c r="TR1" s="178"/>
      <c r="TS1" s="178"/>
      <c r="TT1" s="178"/>
      <c r="TU1" s="178"/>
      <c r="TV1" s="178"/>
      <c r="TW1" s="178"/>
      <c r="TX1" s="178"/>
      <c r="TY1" s="178"/>
      <c r="TZ1" s="178"/>
      <c r="UA1" s="178"/>
      <c r="UB1" s="178"/>
      <c r="UC1" s="178"/>
      <c r="UD1" s="178"/>
      <c r="UE1" s="178"/>
      <c r="UF1" s="178"/>
      <c r="UG1" s="178"/>
      <c r="UH1" s="178"/>
      <c r="UI1" s="178"/>
      <c r="UJ1" s="178"/>
      <c r="UK1" s="178"/>
      <c r="UL1" s="178"/>
      <c r="UM1" s="178"/>
      <c r="UN1" s="178"/>
      <c r="UO1" s="178"/>
      <c r="UP1" s="178"/>
      <c r="UQ1" s="178"/>
      <c r="UR1" s="178"/>
      <c r="US1" s="178"/>
      <c r="UT1" s="178"/>
      <c r="UU1" s="178"/>
      <c r="UV1" s="178"/>
      <c r="UW1" s="178"/>
      <c r="UX1" s="178"/>
      <c r="UY1" s="178"/>
      <c r="UZ1" s="178"/>
      <c r="VA1" s="178"/>
      <c r="VB1" s="178"/>
      <c r="VC1" s="178"/>
      <c r="VD1" s="178"/>
      <c r="VE1" s="178"/>
      <c r="VF1" s="178"/>
      <c r="VG1" s="178"/>
      <c r="VH1" s="178"/>
      <c r="VI1" s="178"/>
      <c r="VJ1" s="178"/>
      <c r="VK1" s="178"/>
      <c r="VL1" s="178"/>
      <c r="VM1" s="178"/>
      <c r="VN1" s="178"/>
      <c r="VO1" s="178"/>
      <c r="VP1" s="178"/>
      <c r="VQ1" s="178"/>
      <c r="VR1" s="178"/>
      <c r="VS1" s="178"/>
      <c r="VT1" s="178"/>
      <c r="VU1" s="178"/>
      <c r="VV1" s="178"/>
      <c r="VW1" s="178"/>
      <c r="VX1" s="178"/>
      <c r="VY1" s="178"/>
      <c r="VZ1" s="178"/>
      <c r="WA1" s="178"/>
      <c r="WB1" s="178"/>
      <c r="WC1" s="178"/>
      <c r="WD1" s="178"/>
      <c r="WE1" s="178"/>
      <c r="WF1" s="178"/>
      <c r="WG1" s="178"/>
      <c r="WH1" s="178"/>
      <c r="WI1" s="178"/>
      <c r="WJ1" s="178"/>
      <c r="WK1" s="178"/>
      <c r="WL1" s="178"/>
      <c r="WM1" s="178"/>
      <c r="WN1" s="178"/>
      <c r="WO1" s="178"/>
      <c r="WP1" s="178"/>
      <c r="WQ1" s="178"/>
      <c r="WR1" s="178"/>
      <c r="WS1" s="178"/>
      <c r="WT1" s="178"/>
      <c r="WU1" s="178"/>
      <c r="WV1" s="178"/>
      <c r="WW1" s="178"/>
      <c r="WX1" s="178"/>
      <c r="WY1" s="178"/>
      <c r="WZ1" s="178"/>
      <c r="XA1" s="178"/>
      <c r="XB1" s="178"/>
      <c r="XC1" s="178"/>
      <c r="XD1" s="178"/>
      <c r="XE1" s="178"/>
      <c r="XF1" s="178"/>
      <c r="XG1" s="178"/>
      <c r="XH1" s="178"/>
      <c r="XI1" s="178"/>
      <c r="XJ1" s="178"/>
      <c r="XK1" s="178"/>
      <c r="XL1" s="178"/>
      <c r="XM1" s="178"/>
      <c r="XN1" s="178"/>
      <c r="XO1" s="178"/>
      <c r="XP1" s="178"/>
      <c r="XQ1" s="178"/>
      <c r="XR1" s="178"/>
      <c r="XS1" s="178"/>
      <c r="XT1" s="178"/>
      <c r="XU1" s="178"/>
      <c r="XV1" s="178"/>
      <c r="XW1" s="178"/>
      <c r="XX1" s="178"/>
      <c r="XY1" s="178"/>
      <c r="XZ1" s="178"/>
      <c r="YA1" s="178"/>
      <c r="YB1" s="178"/>
      <c r="YC1" s="178"/>
      <c r="YD1" s="178"/>
      <c r="YE1" s="178"/>
      <c r="YF1" s="178"/>
      <c r="YG1" s="178"/>
      <c r="YH1" s="178"/>
      <c r="YI1" s="178"/>
      <c r="YJ1" s="178"/>
      <c r="YK1" s="178"/>
      <c r="YL1" s="178"/>
      <c r="YM1" s="178"/>
      <c r="YN1" s="178"/>
      <c r="YO1" s="178"/>
      <c r="YP1" s="178"/>
      <c r="YQ1" s="178"/>
      <c r="YR1" s="178"/>
      <c r="YS1" s="178"/>
      <c r="YT1" s="178"/>
      <c r="YU1" s="178"/>
      <c r="YV1" s="178"/>
      <c r="YW1" s="178"/>
      <c r="YX1" s="178"/>
      <c r="YY1" s="178"/>
      <c r="YZ1" s="178"/>
      <c r="ZA1" s="178"/>
      <c r="ZB1" s="178"/>
      <c r="ZC1" s="178"/>
      <c r="ZD1" s="178"/>
      <c r="ZE1" s="178"/>
      <c r="ZF1" s="178"/>
      <c r="ZG1" s="178"/>
      <c r="ZH1" s="178"/>
      <c r="ZI1" s="178"/>
      <c r="ZJ1" s="178"/>
      <c r="ZK1" s="178"/>
      <c r="ZL1" s="178"/>
      <c r="ZM1" s="178"/>
      <c r="ZN1" s="178"/>
      <c r="ZO1" s="178"/>
      <c r="ZP1" s="178"/>
      <c r="ZQ1" s="178"/>
      <c r="ZR1" s="178"/>
      <c r="ZS1" s="178"/>
      <c r="ZT1" s="178"/>
      <c r="ZU1" s="178"/>
      <c r="ZV1" s="178"/>
      <c r="ZW1" s="178"/>
      <c r="ZX1" s="178"/>
      <c r="ZY1" s="178"/>
      <c r="ZZ1" s="178"/>
      <c r="AAA1" s="178"/>
      <c r="AAB1" s="178"/>
      <c r="AAC1" s="178"/>
      <c r="AAD1" s="178"/>
      <c r="AAE1" s="178"/>
      <c r="AAF1" s="178"/>
      <c r="AAG1" s="178"/>
      <c r="AAH1" s="178"/>
      <c r="AAI1" s="178"/>
      <c r="AAJ1" s="178"/>
      <c r="AAK1" s="178"/>
      <c r="AAL1" s="178"/>
      <c r="AAM1" s="178"/>
      <c r="AAN1" s="178"/>
      <c r="AAO1" s="178"/>
      <c r="AAP1" s="178"/>
      <c r="AAQ1" s="178"/>
      <c r="AAR1" s="178"/>
      <c r="AAS1" s="178"/>
      <c r="AAT1" s="178"/>
      <c r="AAU1" s="178"/>
      <c r="AAV1" s="178"/>
      <c r="AAW1" s="178"/>
      <c r="AAX1" s="178"/>
      <c r="AAY1" s="178"/>
      <c r="AAZ1" s="178"/>
      <c r="ABA1" s="178"/>
      <c r="ABB1" s="178"/>
      <c r="ABC1" s="178"/>
      <c r="ABD1" s="178"/>
      <c r="ABE1" s="178"/>
      <c r="ABF1" s="178"/>
      <c r="ABG1" s="178"/>
      <c r="ABH1" s="178"/>
      <c r="ABI1" s="178"/>
      <c r="ABJ1" s="178"/>
      <c r="ABK1" s="178"/>
      <c r="ABL1" s="178"/>
      <c r="ABM1" s="178"/>
      <c r="ABN1" s="178"/>
      <c r="ABO1" s="178"/>
      <c r="ABP1" s="178"/>
      <c r="ABQ1" s="178"/>
      <c r="ABR1" s="178"/>
      <c r="ABS1" s="178"/>
      <c r="ABT1" s="178"/>
      <c r="ABU1" s="178"/>
      <c r="ABV1" s="178"/>
      <c r="ABW1" s="178"/>
      <c r="ABX1" s="178"/>
      <c r="ABY1" s="178"/>
      <c r="ABZ1" s="178"/>
      <c r="ACA1" s="178"/>
      <c r="ACB1" s="178"/>
      <c r="ACC1" s="178"/>
      <c r="ACD1" s="178"/>
      <c r="ACE1" s="178"/>
      <c r="ACF1" s="178"/>
      <c r="ACG1" s="178"/>
      <c r="ACH1" s="178"/>
      <c r="ACI1" s="178"/>
      <c r="ACJ1" s="178"/>
      <c r="ACK1" s="178"/>
      <c r="ACL1" s="178"/>
      <c r="ACM1" s="178"/>
      <c r="ACN1" s="178"/>
      <c r="ACO1" s="178"/>
      <c r="ACP1" s="178"/>
      <c r="ACQ1" s="178"/>
      <c r="ACR1" s="178"/>
      <c r="ACS1" s="178"/>
      <c r="ACT1" s="178"/>
      <c r="ACU1" s="178"/>
      <c r="ACV1" s="178"/>
      <c r="ACW1" s="178"/>
      <c r="ACX1" s="178"/>
      <c r="ACY1" s="178"/>
      <c r="ACZ1" s="178"/>
      <c r="ADA1" s="178"/>
      <c r="ADB1" s="178"/>
      <c r="ADC1" s="178"/>
      <c r="ADD1" s="178"/>
      <c r="ADE1" s="178"/>
      <c r="ADF1" s="178"/>
      <c r="ADG1" s="178"/>
      <c r="ADH1" s="178"/>
      <c r="ADI1" s="178"/>
      <c r="ADJ1" s="178"/>
      <c r="ADK1" s="178"/>
      <c r="ADL1" s="178"/>
      <c r="ADM1" s="178"/>
      <c r="ADN1" s="178"/>
      <c r="ADO1" s="178"/>
      <c r="ADP1" s="178"/>
      <c r="ADQ1" s="178"/>
      <c r="ADR1" s="178"/>
      <c r="ADS1" s="178"/>
      <c r="ADT1" s="178"/>
      <c r="ADU1" s="178"/>
      <c r="ADV1" s="178"/>
      <c r="ADW1" s="178"/>
      <c r="ADX1" s="178"/>
      <c r="ADY1" s="178"/>
      <c r="ADZ1" s="178"/>
      <c r="AEA1" s="178"/>
      <c r="AEB1" s="178"/>
      <c r="AEC1" s="178"/>
      <c r="AED1" s="178"/>
      <c r="AEE1" s="178"/>
      <c r="AEF1" s="178"/>
      <c r="AEG1" s="178"/>
      <c r="AEH1" s="178"/>
      <c r="AEI1" s="178"/>
      <c r="AEJ1" s="178"/>
      <c r="AEK1" s="178"/>
      <c r="AEL1" s="178"/>
      <c r="AEM1" s="178"/>
      <c r="AEN1" s="178"/>
      <c r="AEO1" s="178"/>
      <c r="AEP1" s="178"/>
      <c r="AEQ1" s="178"/>
      <c r="AER1" s="178"/>
      <c r="AES1" s="178"/>
      <c r="AET1" s="178"/>
      <c r="AEU1" s="178"/>
      <c r="AEV1" s="178"/>
      <c r="AEW1" s="178"/>
      <c r="AEX1" s="178"/>
      <c r="AEY1" s="178"/>
      <c r="AEZ1" s="178"/>
      <c r="AFA1" s="178"/>
      <c r="AFB1" s="178"/>
      <c r="AFC1" s="178"/>
      <c r="AFD1" s="178"/>
      <c r="AFE1" s="178"/>
      <c r="AFF1" s="178"/>
      <c r="AFG1" s="178"/>
      <c r="AFH1" s="178"/>
      <c r="AFI1" s="178"/>
      <c r="AFJ1" s="178"/>
      <c r="AFK1" s="178"/>
      <c r="AFL1" s="178"/>
      <c r="AFM1" s="178"/>
      <c r="AFN1" s="178"/>
      <c r="AFO1" s="178"/>
      <c r="AFP1" s="178"/>
      <c r="AFQ1" s="178"/>
      <c r="AFR1" s="178"/>
      <c r="AFS1" s="178"/>
      <c r="AFT1" s="178"/>
      <c r="AFU1" s="178"/>
      <c r="AFV1" s="178"/>
      <c r="AFW1" s="178"/>
      <c r="AFX1" s="178"/>
      <c r="AFY1" s="178"/>
      <c r="AFZ1" s="178"/>
      <c r="AGA1" s="178"/>
      <c r="AGB1" s="178"/>
      <c r="AGC1" s="178"/>
      <c r="AGD1" s="178"/>
      <c r="AGE1" s="178"/>
      <c r="AGF1" s="178"/>
      <c r="AGG1" s="178"/>
      <c r="AGH1" s="178"/>
      <c r="AGI1" s="178"/>
      <c r="AGJ1" s="178"/>
      <c r="AGK1" s="178"/>
      <c r="AGL1" s="178"/>
      <c r="AGM1" s="178"/>
      <c r="AGN1" s="178"/>
      <c r="AGO1" s="178"/>
      <c r="AGP1" s="178"/>
      <c r="AGQ1" s="178"/>
      <c r="AGR1" s="178"/>
      <c r="AGS1" s="178"/>
      <c r="AGT1" s="178"/>
      <c r="AGU1" s="178"/>
      <c r="AGV1" s="178"/>
      <c r="AGW1" s="178"/>
      <c r="AGX1" s="178"/>
      <c r="AGY1" s="178"/>
      <c r="AGZ1" s="178"/>
      <c r="AHA1" s="178"/>
      <c r="AHB1" s="178"/>
      <c r="AHC1" s="178"/>
      <c r="AHD1" s="178"/>
      <c r="AHE1" s="178"/>
      <c r="AHF1" s="178"/>
      <c r="AHG1" s="178"/>
      <c r="AHH1" s="178"/>
      <c r="AHI1" s="178"/>
      <c r="AHJ1" s="178"/>
      <c r="AHK1" s="178"/>
      <c r="AHL1" s="178"/>
      <c r="AHM1" s="178"/>
      <c r="AHN1" s="178"/>
      <c r="AHO1" s="178"/>
      <c r="AHP1" s="178"/>
      <c r="AHQ1" s="178"/>
      <c r="AHR1" s="178"/>
      <c r="AHS1" s="178"/>
      <c r="AHT1" s="178"/>
      <c r="AHU1" s="178"/>
      <c r="AHV1" s="178"/>
      <c r="AHW1" s="178"/>
      <c r="AHX1" s="178"/>
      <c r="AHY1" s="178"/>
      <c r="AHZ1" s="178"/>
      <c r="AIA1" s="178"/>
      <c r="AIB1" s="178"/>
      <c r="AIC1" s="178"/>
      <c r="AID1" s="178"/>
      <c r="AIE1" s="178"/>
      <c r="AIF1" s="178"/>
      <c r="AIG1" s="178"/>
      <c r="AIH1" s="178"/>
      <c r="AII1" s="178"/>
      <c r="AIJ1" s="178"/>
      <c r="AIK1" s="178"/>
      <c r="AIL1" s="178"/>
      <c r="AIM1" s="178"/>
      <c r="AIN1" s="178"/>
      <c r="AIO1" s="178"/>
      <c r="AIP1" s="178"/>
      <c r="AIQ1" s="178"/>
      <c r="AIR1" s="178"/>
      <c r="AIS1" s="178"/>
      <c r="AIT1" s="178"/>
      <c r="AIU1" s="178"/>
      <c r="AIV1" s="178"/>
      <c r="AIW1" s="178"/>
      <c r="AIX1" s="178"/>
      <c r="AIY1" s="178"/>
      <c r="AIZ1" s="178"/>
      <c r="AJA1" s="178"/>
      <c r="AJB1" s="178"/>
      <c r="AJC1" s="178"/>
      <c r="AJD1" s="178"/>
      <c r="AJE1" s="178"/>
      <c r="AJF1" s="178"/>
      <c r="AJG1" s="178"/>
      <c r="AJH1" s="178"/>
      <c r="AJI1" s="178"/>
      <c r="AJJ1" s="178"/>
      <c r="AJK1" s="178"/>
      <c r="AJL1" s="178"/>
      <c r="AJM1" s="178"/>
      <c r="AJN1" s="178"/>
      <c r="AJO1" s="178"/>
      <c r="AJP1" s="178"/>
      <c r="AJQ1" s="178"/>
      <c r="AJR1" s="178"/>
      <c r="AJS1" s="178"/>
      <c r="AJT1" s="178"/>
      <c r="AJU1" s="178"/>
      <c r="AJV1" s="178"/>
      <c r="AJW1" s="178"/>
      <c r="AJX1" s="178"/>
      <c r="AJY1" s="178"/>
      <c r="AJZ1" s="178"/>
      <c r="AKA1" s="178"/>
      <c r="AKB1" s="178"/>
      <c r="AKC1" s="178"/>
      <c r="AKD1" s="178"/>
      <c r="AKE1" s="178"/>
      <c r="AKF1" s="178"/>
      <c r="AKG1" s="178"/>
      <c r="AKH1" s="178"/>
      <c r="AKI1" s="178"/>
      <c r="AKJ1" s="178"/>
      <c r="AKK1" s="178"/>
      <c r="AKL1" s="178"/>
      <c r="AKM1" s="178"/>
      <c r="AKN1" s="178"/>
      <c r="AKO1" s="178"/>
      <c r="AKP1" s="178"/>
      <c r="AKQ1" s="178"/>
      <c r="AKR1" s="178"/>
      <c r="AKS1" s="178"/>
      <c r="AKT1" s="178"/>
      <c r="AKU1" s="178"/>
      <c r="AKV1" s="178"/>
      <c r="AKW1" s="178"/>
      <c r="AKX1" s="178"/>
      <c r="AKY1" s="178"/>
      <c r="AKZ1" s="178"/>
      <c r="ALA1" s="178"/>
      <c r="ALB1" s="178"/>
      <c r="ALC1" s="178"/>
      <c r="ALD1" s="178"/>
      <c r="ALE1" s="178"/>
      <c r="ALF1" s="178"/>
      <c r="ALG1" s="178"/>
      <c r="ALH1" s="178"/>
      <c r="ALI1" s="178"/>
      <c r="ALJ1" s="178"/>
      <c r="ALK1" s="178"/>
      <c r="ALL1" s="178"/>
      <c r="ALM1" s="178"/>
      <c r="ALN1" s="178"/>
      <c r="ALO1" s="178"/>
      <c r="ALP1" s="178"/>
      <c r="ALQ1" s="178"/>
      <c r="ALR1" s="178"/>
      <c r="ALS1" s="178"/>
      <c r="ALT1" s="178"/>
      <c r="ALU1" s="178"/>
      <c r="ALV1" s="178"/>
      <c r="ALW1" s="178"/>
      <c r="ALX1" s="178"/>
      <c r="ALY1" s="178"/>
      <c r="ALZ1" s="178"/>
      <c r="AMA1" s="178"/>
      <c r="AMB1" s="178"/>
      <c r="AMC1" s="178"/>
      <c r="AMD1" s="178"/>
      <c r="AME1" s="178"/>
      <c r="AMF1" s="178"/>
      <c r="AMG1" s="178"/>
      <c r="AMH1" s="178"/>
      <c r="AMI1" s="178"/>
      <c r="AMJ1" s="178"/>
      <c r="AMK1" s="178"/>
      <c r="AML1" s="178"/>
      <c r="AMM1" s="178"/>
      <c r="AMN1" s="178"/>
      <c r="AMO1" s="178"/>
      <c r="AMP1" s="178"/>
      <c r="AMQ1" s="178"/>
      <c r="AMR1" s="178"/>
      <c r="AMS1" s="178"/>
      <c r="AMT1" s="178"/>
      <c r="AMU1" s="178"/>
      <c r="AMV1" s="178"/>
      <c r="AMW1" s="178"/>
      <c r="AMX1" s="178"/>
      <c r="AMY1" s="178"/>
      <c r="AMZ1" s="178"/>
      <c r="ANA1" s="178"/>
      <c r="ANB1" s="178"/>
      <c r="ANC1" s="178"/>
      <c r="AND1" s="178"/>
      <c r="ANE1" s="178"/>
      <c r="ANF1" s="178"/>
      <c r="ANG1" s="178"/>
      <c r="ANH1" s="178"/>
      <c r="ANI1" s="178"/>
      <c r="ANJ1" s="178"/>
      <c r="ANK1" s="178"/>
      <c r="ANL1" s="178"/>
      <c r="ANM1" s="178"/>
      <c r="ANN1" s="178"/>
      <c r="ANO1" s="178"/>
      <c r="ANP1" s="178"/>
      <c r="ANQ1" s="178"/>
      <c r="ANR1" s="178"/>
      <c r="ANS1" s="178"/>
      <c r="ANT1" s="178"/>
      <c r="ANU1" s="178"/>
      <c r="ANV1" s="178"/>
      <c r="ANW1" s="178"/>
      <c r="ANX1" s="178"/>
      <c r="ANY1" s="178"/>
      <c r="ANZ1" s="178"/>
      <c r="AOA1" s="178"/>
      <c r="AOB1" s="178"/>
      <c r="AOC1" s="178"/>
      <c r="AOD1" s="178"/>
      <c r="AOE1" s="178"/>
      <c r="AOF1" s="178"/>
      <c r="AOG1" s="178"/>
      <c r="AOH1" s="178"/>
      <c r="AOI1" s="178"/>
      <c r="AOJ1" s="178"/>
      <c r="AOK1" s="178"/>
      <c r="AOL1" s="178"/>
      <c r="AOM1" s="178"/>
      <c r="AON1" s="178"/>
      <c r="AOO1" s="178"/>
      <c r="AOP1" s="178"/>
      <c r="AOQ1" s="178"/>
      <c r="AOR1" s="178"/>
      <c r="AOS1" s="178"/>
      <c r="AOT1" s="178"/>
      <c r="AOU1" s="178"/>
      <c r="AOV1" s="178"/>
      <c r="AOW1" s="178"/>
      <c r="AOX1" s="178"/>
      <c r="AOY1" s="178"/>
      <c r="AOZ1" s="178"/>
      <c r="APA1" s="178"/>
      <c r="APB1" s="178"/>
      <c r="APC1" s="178"/>
      <c r="APD1" s="178"/>
      <c r="APE1" s="178"/>
      <c r="APF1" s="178"/>
      <c r="APG1" s="178"/>
      <c r="APH1" s="178"/>
      <c r="API1" s="178"/>
      <c r="APJ1" s="178"/>
      <c r="APK1" s="178"/>
      <c r="APL1" s="178"/>
      <c r="APM1" s="178"/>
      <c r="APN1" s="178"/>
      <c r="APO1" s="178"/>
      <c r="APP1" s="178"/>
      <c r="APQ1" s="178"/>
      <c r="APR1" s="178"/>
      <c r="APS1" s="178"/>
      <c r="APT1" s="178"/>
      <c r="APU1" s="178"/>
      <c r="APV1" s="178"/>
      <c r="APW1" s="178"/>
      <c r="APX1" s="178"/>
      <c r="APY1" s="178"/>
      <c r="APZ1" s="178"/>
      <c r="AQA1" s="178"/>
      <c r="AQB1" s="178"/>
      <c r="AQC1" s="178"/>
      <c r="AQD1" s="178"/>
      <c r="AQE1" s="178"/>
      <c r="AQF1" s="178"/>
      <c r="AQG1" s="178"/>
      <c r="AQH1" s="178"/>
      <c r="AQI1" s="178"/>
      <c r="AQJ1" s="178"/>
      <c r="AQK1" s="178"/>
      <c r="AQL1" s="178"/>
      <c r="AQM1" s="178"/>
      <c r="AQN1" s="178"/>
      <c r="AQO1" s="178"/>
      <c r="AQP1" s="178"/>
      <c r="AQQ1" s="178"/>
      <c r="AQR1" s="178"/>
      <c r="AQS1" s="178"/>
      <c r="AQT1" s="178"/>
      <c r="AQU1" s="178"/>
      <c r="AQV1" s="178"/>
      <c r="AQW1" s="178"/>
      <c r="AQX1" s="178"/>
      <c r="AQY1" s="178"/>
      <c r="AQZ1" s="178"/>
      <c r="ARA1" s="178"/>
      <c r="ARB1" s="178"/>
      <c r="ARC1" s="178"/>
      <c r="ARD1" s="178"/>
      <c r="ARE1" s="178"/>
      <c r="ARF1" s="178"/>
      <c r="ARG1" s="178"/>
      <c r="ARH1" s="178"/>
      <c r="ARI1" s="178"/>
      <c r="ARJ1" s="178"/>
      <c r="ARK1" s="178"/>
      <c r="ARL1" s="178"/>
      <c r="ARM1" s="178"/>
      <c r="ARN1" s="178"/>
      <c r="ARO1" s="178"/>
      <c r="ARP1" s="178"/>
      <c r="ARQ1" s="178"/>
      <c r="ARR1" s="178"/>
      <c r="ARS1" s="178"/>
      <c r="ART1" s="178"/>
      <c r="ARU1" s="178"/>
      <c r="ARV1" s="178"/>
      <c r="ARW1" s="178"/>
      <c r="ARX1" s="178"/>
      <c r="ARY1" s="178"/>
      <c r="ARZ1" s="178"/>
      <c r="ASA1" s="178"/>
      <c r="ASB1" s="178"/>
      <c r="ASC1" s="178"/>
      <c r="ASD1" s="178"/>
      <c r="ASE1" s="178"/>
      <c r="ASF1" s="178"/>
      <c r="ASG1" s="178"/>
      <c r="ASH1" s="178"/>
      <c r="ASI1" s="178"/>
      <c r="ASJ1" s="178"/>
      <c r="ASK1" s="178"/>
      <c r="ASL1" s="178"/>
      <c r="ASM1" s="178"/>
      <c r="ASN1" s="178"/>
      <c r="ASO1" s="178"/>
      <c r="ASP1" s="178"/>
      <c r="ASQ1" s="178"/>
      <c r="ASR1" s="178"/>
      <c r="ASS1" s="178"/>
      <c r="AST1" s="178"/>
      <c r="ASU1" s="178"/>
      <c r="ASV1" s="178"/>
      <c r="ASW1" s="178"/>
      <c r="ASX1" s="178"/>
      <c r="ASY1" s="178"/>
      <c r="ASZ1" s="178"/>
      <c r="ATA1" s="178"/>
      <c r="ATB1" s="178"/>
      <c r="ATC1" s="178"/>
      <c r="ATD1" s="178"/>
      <c r="ATE1" s="178"/>
      <c r="ATF1" s="178"/>
      <c r="ATG1" s="178"/>
      <c r="ATH1" s="178"/>
      <c r="ATI1" s="178"/>
      <c r="ATJ1" s="178"/>
      <c r="ATK1" s="178"/>
      <c r="ATL1" s="178"/>
      <c r="ATM1" s="178"/>
      <c r="ATN1" s="178"/>
      <c r="ATO1" s="178"/>
      <c r="ATP1" s="178"/>
      <c r="ATQ1" s="178"/>
      <c r="ATR1" s="178"/>
      <c r="ATS1" s="178"/>
      <c r="ATT1" s="178"/>
      <c r="ATU1" s="178"/>
      <c r="ATV1" s="178"/>
      <c r="ATW1" s="178"/>
      <c r="ATX1" s="178"/>
      <c r="ATY1" s="178"/>
      <c r="ATZ1" s="178"/>
      <c r="AUA1" s="178"/>
      <c r="AUB1" s="178"/>
      <c r="AUC1" s="178"/>
      <c r="AUD1" s="178"/>
      <c r="AUE1" s="178"/>
      <c r="AUF1" s="178"/>
      <c r="AUG1" s="178"/>
      <c r="AUH1" s="178"/>
      <c r="AUI1" s="178"/>
      <c r="AUJ1" s="178"/>
      <c r="AUK1" s="178"/>
      <c r="AUL1" s="178"/>
      <c r="AUM1" s="178"/>
      <c r="AUN1" s="178"/>
      <c r="AUO1" s="178"/>
      <c r="AUP1" s="178"/>
      <c r="AUQ1" s="178"/>
      <c r="AUR1" s="178"/>
      <c r="AUS1" s="178"/>
      <c r="AUT1" s="178"/>
      <c r="AUU1" s="178"/>
      <c r="AUV1" s="178"/>
      <c r="AUW1" s="178"/>
      <c r="AUX1" s="178"/>
      <c r="AUY1" s="178"/>
      <c r="AUZ1" s="178"/>
      <c r="AVA1" s="178"/>
      <c r="AVB1" s="178"/>
      <c r="AVC1" s="178"/>
      <c r="AVD1" s="178"/>
      <c r="AVE1" s="178"/>
      <c r="AVF1" s="178"/>
      <c r="AVG1" s="178"/>
      <c r="AVH1" s="178"/>
      <c r="AVI1" s="178"/>
      <c r="AVJ1" s="178"/>
      <c r="AVK1" s="178"/>
      <c r="AVL1" s="178"/>
      <c r="AVM1" s="178"/>
      <c r="AVN1" s="178"/>
      <c r="AVO1" s="178"/>
      <c r="AVP1" s="178"/>
      <c r="AVQ1" s="178"/>
      <c r="AVR1" s="178"/>
      <c r="AVS1" s="178"/>
      <c r="AVT1" s="178"/>
      <c r="AVU1" s="178"/>
      <c r="AVV1" s="178"/>
      <c r="AVW1" s="178"/>
      <c r="AVX1" s="178"/>
      <c r="AVY1" s="178"/>
      <c r="AVZ1" s="178"/>
      <c r="AWA1" s="178"/>
      <c r="AWB1" s="178"/>
      <c r="AWC1" s="178"/>
      <c r="AWD1" s="178"/>
      <c r="AWE1" s="178"/>
      <c r="AWF1" s="178"/>
      <c r="AWG1" s="178"/>
      <c r="AWH1" s="178"/>
      <c r="AWI1" s="178"/>
      <c r="AWJ1" s="178"/>
      <c r="AWK1" s="178"/>
      <c r="AWL1" s="178"/>
      <c r="AWM1" s="178"/>
      <c r="AWN1" s="178"/>
      <c r="AWO1" s="178"/>
      <c r="AWP1" s="178"/>
      <c r="AWQ1" s="178"/>
      <c r="AWR1" s="178"/>
      <c r="AWS1" s="178"/>
      <c r="AWT1" s="178"/>
      <c r="AWU1" s="178"/>
      <c r="AWV1" s="178"/>
      <c r="AWW1" s="178"/>
      <c r="AWX1" s="178"/>
      <c r="AWY1" s="178"/>
      <c r="AWZ1" s="178"/>
      <c r="AXA1" s="178"/>
      <c r="AXB1" s="178"/>
      <c r="AXC1" s="178"/>
      <c r="AXD1" s="178"/>
      <c r="AXE1" s="178"/>
      <c r="AXF1" s="178"/>
      <c r="AXG1" s="178"/>
      <c r="AXH1" s="178"/>
      <c r="AXI1" s="178"/>
      <c r="AXJ1" s="178"/>
      <c r="AXK1" s="178"/>
      <c r="AXL1" s="178"/>
      <c r="AXM1" s="178"/>
      <c r="AXN1" s="178"/>
      <c r="AXO1" s="178"/>
      <c r="AXP1" s="178"/>
      <c r="AXQ1" s="178"/>
      <c r="AXR1" s="178"/>
      <c r="AXS1" s="178"/>
      <c r="AXT1" s="178"/>
      <c r="AXU1" s="178"/>
      <c r="AXV1" s="178"/>
      <c r="AXW1" s="178"/>
      <c r="AXX1" s="178"/>
      <c r="AXY1" s="178"/>
      <c r="AXZ1" s="178"/>
      <c r="AYA1" s="178"/>
      <c r="AYB1" s="178"/>
      <c r="AYC1" s="178"/>
      <c r="AYD1" s="178"/>
      <c r="AYE1" s="178"/>
      <c r="AYF1" s="178"/>
      <c r="AYG1" s="178"/>
      <c r="AYH1" s="178"/>
      <c r="AYI1" s="178"/>
      <c r="AYJ1" s="178"/>
      <c r="AYK1" s="178"/>
      <c r="AYL1" s="178"/>
      <c r="AYM1" s="178"/>
      <c r="AYN1" s="178"/>
      <c r="AYO1" s="178"/>
      <c r="AYP1" s="178"/>
      <c r="AYQ1" s="178"/>
      <c r="AYR1" s="178"/>
      <c r="AYS1" s="178"/>
      <c r="AYT1" s="178"/>
      <c r="AYU1" s="178"/>
      <c r="AYV1" s="178"/>
      <c r="AYW1" s="178"/>
      <c r="AYX1" s="178"/>
      <c r="AYY1" s="178"/>
      <c r="AYZ1" s="178"/>
      <c r="AZA1" s="178"/>
      <c r="AZB1" s="178"/>
      <c r="AZC1" s="178"/>
      <c r="AZD1" s="178"/>
      <c r="AZE1" s="178"/>
      <c r="AZF1" s="178"/>
      <c r="AZG1" s="178"/>
      <c r="AZH1" s="178"/>
      <c r="AZI1" s="178"/>
      <c r="AZJ1" s="178"/>
      <c r="AZK1" s="178"/>
      <c r="AZL1" s="178"/>
      <c r="AZM1" s="178"/>
      <c r="AZN1" s="178"/>
      <c r="AZO1" s="178"/>
      <c r="AZP1" s="178"/>
      <c r="AZQ1" s="178"/>
      <c r="AZR1" s="178"/>
      <c r="AZS1" s="178"/>
      <c r="AZT1" s="178"/>
      <c r="AZU1" s="178"/>
      <c r="AZV1" s="178"/>
      <c r="AZW1" s="178"/>
      <c r="AZX1" s="178"/>
      <c r="AZY1" s="178"/>
      <c r="AZZ1" s="178"/>
      <c r="BAA1" s="178"/>
      <c r="BAB1" s="178"/>
      <c r="BAC1" s="178"/>
      <c r="BAD1" s="178"/>
      <c r="BAE1" s="178"/>
      <c r="BAF1" s="178"/>
      <c r="BAG1" s="178"/>
      <c r="BAH1" s="178"/>
      <c r="BAI1" s="178"/>
      <c r="BAJ1" s="178"/>
      <c r="BAK1" s="178"/>
      <c r="BAL1" s="178"/>
      <c r="BAM1" s="178"/>
      <c r="BAN1" s="178"/>
      <c r="BAO1" s="178"/>
      <c r="BAP1" s="178"/>
      <c r="BAQ1" s="178"/>
      <c r="BAR1" s="178"/>
      <c r="BAS1" s="178"/>
      <c r="BAT1" s="178"/>
      <c r="BAU1" s="178"/>
      <c r="BAV1" s="178"/>
      <c r="BAW1" s="178"/>
      <c r="BAX1" s="178"/>
      <c r="BAY1" s="178"/>
      <c r="BAZ1" s="178"/>
      <c r="BBA1" s="178"/>
      <c r="BBB1" s="178"/>
      <c r="BBC1" s="178"/>
      <c r="BBD1" s="178"/>
      <c r="BBE1" s="178"/>
      <c r="BBF1" s="178"/>
      <c r="BBG1" s="178"/>
      <c r="BBH1" s="178"/>
      <c r="BBI1" s="178"/>
      <c r="BBJ1" s="178"/>
      <c r="BBK1" s="178"/>
      <c r="BBL1" s="178"/>
      <c r="BBM1" s="178"/>
      <c r="BBN1" s="178"/>
      <c r="BBO1" s="178"/>
      <c r="BBP1" s="178"/>
      <c r="BBQ1" s="178"/>
      <c r="BBR1" s="178"/>
      <c r="BBS1" s="178"/>
      <c r="BBT1" s="178"/>
      <c r="BBU1" s="178"/>
      <c r="BBV1" s="178"/>
      <c r="BBW1" s="178"/>
      <c r="BBX1" s="178"/>
      <c r="BBY1" s="178"/>
      <c r="BBZ1" s="178"/>
      <c r="BCA1" s="178"/>
      <c r="BCB1" s="178"/>
      <c r="BCC1" s="178"/>
      <c r="BCD1" s="178"/>
      <c r="BCE1" s="178"/>
      <c r="BCF1" s="178"/>
      <c r="BCG1" s="178"/>
      <c r="BCH1" s="178"/>
      <c r="BCI1" s="178"/>
      <c r="BCJ1" s="178"/>
      <c r="BCK1" s="178"/>
      <c r="BCL1" s="178"/>
      <c r="BCM1" s="178"/>
      <c r="BCN1" s="178"/>
      <c r="BCO1" s="178"/>
      <c r="BCP1" s="178"/>
      <c r="BCQ1" s="178"/>
      <c r="BCR1" s="178"/>
      <c r="BCS1" s="178"/>
      <c r="BCT1" s="178"/>
      <c r="BCU1" s="178"/>
      <c r="BCV1" s="178"/>
      <c r="BCW1" s="178"/>
      <c r="BCX1" s="178"/>
      <c r="BCY1" s="178"/>
      <c r="BCZ1" s="178"/>
      <c r="BDA1" s="178"/>
      <c r="BDB1" s="178"/>
      <c r="BDC1" s="178"/>
      <c r="BDD1" s="178"/>
      <c r="BDE1" s="178"/>
      <c r="BDF1" s="178"/>
      <c r="BDG1" s="178"/>
      <c r="BDH1" s="178"/>
      <c r="BDI1" s="178"/>
      <c r="BDJ1" s="178"/>
      <c r="BDK1" s="178"/>
      <c r="BDL1" s="178"/>
      <c r="BDM1" s="178"/>
      <c r="BDN1" s="178"/>
      <c r="BDO1" s="178"/>
      <c r="BDP1" s="178"/>
      <c r="BDQ1" s="178"/>
      <c r="BDR1" s="178"/>
      <c r="BDS1" s="178"/>
      <c r="BDT1" s="178"/>
      <c r="BDU1" s="178"/>
      <c r="BDV1" s="178"/>
      <c r="BDW1" s="178"/>
      <c r="BDX1" s="178"/>
      <c r="BDY1" s="178"/>
      <c r="BDZ1" s="178"/>
      <c r="BEA1" s="178"/>
      <c r="BEB1" s="178"/>
      <c r="BEC1" s="178"/>
      <c r="BED1" s="178"/>
      <c r="BEE1" s="178"/>
      <c r="BEF1" s="178"/>
      <c r="BEG1" s="178"/>
      <c r="BEH1" s="178"/>
      <c r="BEI1" s="178"/>
      <c r="BEJ1" s="178"/>
      <c r="BEK1" s="178"/>
      <c r="BEL1" s="178"/>
      <c r="BEM1" s="178"/>
      <c r="BEN1" s="178"/>
      <c r="BEO1" s="178"/>
      <c r="BEP1" s="178"/>
      <c r="BEQ1" s="178"/>
      <c r="BER1" s="178"/>
      <c r="BES1" s="178"/>
      <c r="BET1" s="178"/>
      <c r="BEU1" s="178"/>
      <c r="BEV1" s="178"/>
      <c r="BEW1" s="178"/>
      <c r="BEX1" s="178"/>
      <c r="BEY1" s="178"/>
      <c r="BEZ1" s="178"/>
      <c r="BFA1" s="178"/>
      <c r="BFB1" s="178"/>
      <c r="BFC1" s="178"/>
      <c r="BFD1" s="178"/>
      <c r="BFE1" s="178"/>
      <c r="BFF1" s="178"/>
      <c r="BFG1" s="178"/>
      <c r="BFH1" s="178"/>
      <c r="BFI1" s="178"/>
      <c r="BFJ1" s="178"/>
      <c r="BFK1" s="178"/>
      <c r="BFL1" s="178"/>
      <c r="BFM1" s="178"/>
      <c r="BFN1" s="178"/>
      <c r="BFO1" s="178"/>
      <c r="BFP1" s="178"/>
      <c r="BFQ1" s="178"/>
      <c r="BFR1" s="178"/>
      <c r="BFS1" s="178"/>
      <c r="BFT1" s="178"/>
      <c r="BFU1" s="178"/>
      <c r="BFV1" s="178"/>
      <c r="BFW1" s="178"/>
      <c r="BFX1" s="178"/>
      <c r="BFY1" s="178"/>
      <c r="BFZ1" s="178"/>
      <c r="BGA1" s="178"/>
      <c r="BGB1" s="178"/>
      <c r="BGC1" s="178"/>
      <c r="BGD1" s="178"/>
      <c r="BGE1" s="178"/>
      <c r="BGF1" s="178"/>
      <c r="BGG1" s="178"/>
      <c r="BGH1" s="178"/>
      <c r="BGI1" s="178"/>
      <c r="BGJ1" s="178"/>
      <c r="BGK1" s="178"/>
      <c r="BGL1" s="178"/>
      <c r="BGM1" s="178"/>
      <c r="BGN1" s="178"/>
      <c r="BGO1" s="178"/>
      <c r="BGP1" s="178"/>
      <c r="BGQ1" s="178"/>
      <c r="BGR1" s="178"/>
      <c r="BGS1" s="178"/>
      <c r="BGT1" s="178"/>
      <c r="BGU1" s="178"/>
      <c r="BGV1" s="178"/>
      <c r="BGW1" s="178"/>
      <c r="BGX1" s="178"/>
      <c r="BGY1" s="178"/>
      <c r="BGZ1" s="178"/>
      <c r="BHA1" s="178"/>
      <c r="BHB1" s="178"/>
      <c r="BHC1" s="178"/>
      <c r="BHD1" s="178"/>
      <c r="BHE1" s="178"/>
      <c r="BHF1" s="178"/>
      <c r="BHG1" s="178"/>
      <c r="BHH1" s="178"/>
      <c r="BHI1" s="178"/>
      <c r="BHJ1" s="178"/>
      <c r="BHK1" s="178"/>
      <c r="BHL1" s="178"/>
      <c r="BHM1" s="178"/>
      <c r="BHN1" s="178"/>
      <c r="BHO1" s="178"/>
      <c r="BHP1" s="178"/>
      <c r="BHQ1" s="178"/>
      <c r="BHR1" s="178"/>
      <c r="BHS1" s="178"/>
      <c r="BHT1" s="178"/>
      <c r="BHU1" s="178"/>
      <c r="BHV1" s="178"/>
      <c r="BHW1" s="178"/>
      <c r="BHX1" s="178"/>
      <c r="BHY1" s="178"/>
      <c r="BHZ1" s="178"/>
      <c r="BIA1" s="178"/>
      <c r="BIB1" s="178"/>
      <c r="BIC1" s="178"/>
      <c r="BID1" s="178"/>
      <c r="BIE1" s="178"/>
      <c r="BIF1" s="178"/>
      <c r="BIG1" s="178"/>
      <c r="BIH1" s="178"/>
      <c r="BII1" s="178"/>
      <c r="BIJ1" s="178"/>
      <c r="BIK1" s="178"/>
      <c r="BIL1" s="178"/>
      <c r="BIM1" s="178"/>
      <c r="BIN1" s="178"/>
      <c r="BIO1" s="178"/>
      <c r="BIP1" s="178"/>
      <c r="BIQ1" s="178"/>
      <c r="BIR1" s="178"/>
      <c r="BIS1" s="178"/>
      <c r="BIT1" s="178"/>
      <c r="BIU1" s="178"/>
      <c r="BIV1" s="178"/>
      <c r="BIW1" s="178"/>
      <c r="BIX1" s="178"/>
      <c r="BIY1" s="178"/>
      <c r="BIZ1" s="178"/>
      <c r="BJA1" s="178"/>
      <c r="BJB1" s="178"/>
      <c r="BJC1" s="178"/>
      <c r="BJD1" s="178"/>
      <c r="BJE1" s="178"/>
      <c r="BJF1" s="178"/>
      <c r="BJG1" s="178"/>
      <c r="BJH1" s="178"/>
      <c r="BJI1" s="178"/>
      <c r="BJJ1" s="178"/>
      <c r="BJK1" s="178"/>
      <c r="BJL1" s="178"/>
      <c r="BJM1" s="178"/>
      <c r="BJN1" s="178"/>
      <c r="BJO1" s="178"/>
      <c r="BJP1" s="178"/>
      <c r="BJQ1" s="178"/>
      <c r="BJR1" s="178"/>
      <c r="BJS1" s="178"/>
      <c r="BJT1" s="178"/>
      <c r="BJU1" s="178"/>
      <c r="BJV1" s="178"/>
      <c r="BJW1" s="178"/>
      <c r="BJX1" s="178"/>
      <c r="BJY1" s="178"/>
      <c r="BJZ1" s="178"/>
      <c r="BKA1" s="178"/>
      <c r="BKB1" s="178"/>
      <c r="BKC1" s="178"/>
      <c r="BKD1" s="178"/>
      <c r="BKE1" s="178"/>
      <c r="BKF1" s="178"/>
      <c r="BKG1" s="178"/>
      <c r="BKH1" s="178"/>
      <c r="BKI1" s="178"/>
      <c r="BKJ1" s="178"/>
      <c r="BKK1" s="178"/>
      <c r="BKL1" s="178"/>
      <c r="BKM1" s="178"/>
      <c r="BKN1" s="178"/>
      <c r="BKO1" s="178"/>
      <c r="BKP1" s="178"/>
      <c r="BKQ1" s="178"/>
      <c r="BKR1" s="178"/>
      <c r="BKS1" s="178"/>
      <c r="BKT1" s="178"/>
      <c r="BKU1" s="178"/>
      <c r="BKV1" s="178"/>
      <c r="BKW1" s="178"/>
      <c r="BKX1" s="178"/>
      <c r="BKY1" s="178"/>
      <c r="BKZ1" s="178"/>
      <c r="BLA1" s="178"/>
      <c r="BLB1" s="178"/>
      <c r="BLC1" s="178"/>
      <c r="BLD1" s="178"/>
      <c r="BLE1" s="178"/>
      <c r="BLF1" s="178"/>
      <c r="BLG1" s="178"/>
      <c r="BLH1" s="178"/>
      <c r="BLI1" s="178"/>
      <c r="BLJ1" s="178"/>
      <c r="BLK1" s="178"/>
      <c r="BLL1" s="178"/>
      <c r="BLM1" s="178"/>
      <c r="BLN1" s="178"/>
      <c r="BLO1" s="178"/>
      <c r="BLP1" s="178"/>
      <c r="BLQ1" s="178"/>
      <c r="BLR1" s="178"/>
      <c r="BLS1" s="178"/>
      <c r="BLT1" s="178"/>
      <c r="BLU1" s="178"/>
      <c r="BLV1" s="178"/>
      <c r="BLW1" s="178"/>
      <c r="BLX1" s="178"/>
      <c r="BLY1" s="178"/>
      <c r="BLZ1" s="178"/>
      <c r="BMA1" s="178"/>
      <c r="BMB1" s="178"/>
      <c r="BMC1" s="178"/>
      <c r="BMD1" s="178"/>
      <c r="BME1" s="178"/>
      <c r="BMF1" s="178"/>
      <c r="BMG1" s="178"/>
      <c r="BMH1" s="178"/>
      <c r="BMI1" s="178"/>
      <c r="BMJ1" s="178"/>
      <c r="BMK1" s="178"/>
      <c r="BML1" s="178"/>
      <c r="BMM1" s="178"/>
      <c r="BMN1" s="178"/>
      <c r="BMO1" s="178"/>
      <c r="BMP1" s="178"/>
      <c r="BMQ1" s="178"/>
      <c r="BMR1" s="178"/>
      <c r="BMS1" s="178"/>
      <c r="BMT1" s="178"/>
      <c r="BMU1" s="178"/>
      <c r="BMV1" s="178"/>
      <c r="BMW1" s="178"/>
      <c r="BMX1" s="178"/>
      <c r="BMY1" s="178"/>
      <c r="BMZ1" s="178"/>
      <c r="BNA1" s="178"/>
      <c r="BNB1" s="178"/>
      <c r="BNC1" s="178"/>
      <c r="BND1" s="178"/>
      <c r="BNE1" s="178"/>
      <c r="BNF1" s="178"/>
      <c r="BNG1" s="178"/>
      <c r="BNH1" s="178"/>
      <c r="BNI1" s="178"/>
      <c r="BNJ1" s="178"/>
      <c r="BNK1" s="178"/>
      <c r="BNL1" s="178"/>
      <c r="BNM1" s="178"/>
      <c r="BNN1" s="178"/>
      <c r="BNO1" s="178"/>
      <c r="BNP1" s="178"/>
      <c r="BNQ1" s="178"/>
      <c r="BNR1" s="178"/>
      <c r="BNS1" s="178"/>
      <c r="BNT1" s="178"/>
      <c r="BNU1" s="178"/>
      <c r="BNV1" s="178"/>
      <c r="BNW1" s="178"/>
      <c r="BNX1" s="178"/>
      <c r="BNY1" s="178"/>
      <c r="BNZ1" s="178"/>
      <c r="BOA1" s="178"/>
      <c r="BOB1" s="178"/>
      <c r="BOC1" s="178"/>
      <c r="BOD1" s="178"/>
      <c r="BOE1" s="178"/>
      <c r="BOF1" s="178"/>
      <c r="BOG1" s="178"/>
      <c r="BOH1" s="178"/>
      <c r="BOI1" s="178"/>
      <c r="BOJ1" s="178"/>
      <c r="BOK1" s="178"/>
      <c r="BOL1" s="178"/>
      <c r="BOM1" s="178"/>
      <c r="BON1" s="178"/>
      <c r="BOO1" s="178"/>
      <c r="BOP1" s="178"/>
      <c r="BOQ1" s="178"/>
      <c r="BOR1" s="178"/>
      <c r="BOS1" s="178"/>
      <c r="BOT1" s="178"/>
      <c r="BOU1" s="178"/>
      <c r="BOV1" s="178"/>
      <c r="BOW1" s="178"/>
      <c r="BOX1" s="178"/>
      <c r="BOY1" s="178"/>
      <c r="BOZ1" s="178"/>
      <c r="BPA1" s="178"/>
      <c r="BPB1" s="178"/>
      <c r="BPC1" s="178"/>
      <c r="BPD1" s="178"/>
      <c r="BPE1" s="178"/>
      <c r="BPF1" s="178"/>
      <c r="BPG1" s="178"/>
      <c r="BPH1" s="178"/>
      <c r="BPI1" s="178"/>
      <c r="BPJ1" s="178"/>
      <c r="BPK1" s="178"/>
      <c r="BPL1" s="178"/>
      <c r="BPM1" s="178"/>
      <c r="BPN1" s="178"/>
      <c r="BPO1" s="178"/>
      <c r="BPP1" s="178"/>
      <c r="BPQ1" s="178"/>
      <c r="BPR1" s="178"/>
      <c r="BPS1" s="178"/>
      <c r="BPT1" s="178"/>
      <c r="BPU1" s="178"/>
      <c r="BPV1" s="178"/>
      <c r="BPW1" s="178"/>
      <c r="BPX1" s="178"/>
      <c r="BPY1" s="178"/>
      <c r="BPZ1" s="178"/>
      <c r="BQA1" s="178"/>
      <c r="BQB1" s="178"/>
      <c r="BQC1" s="178"/>
      <c r="BQD1" s="178"/>
      <c r="BQE1" s="178"/>
      <c r="BQF1" s="178"/>
      <c r="BQG1" s="178"/>
      <c r="BQH1" s="178"/>
      <c r="BQI1" s="178"/>
      <c r="BQJ1" s="178"/>
      <c r="BQK1" s="178"/>
      <c r="BQL1" s="178"/>
      <c r="BQM1" s="178"/>
      <c r="BQN1" s="178"/>
      <c r="BQO1" s="178"/>
      <c r="BQP1" s="178"/>
      <c r="BQQ1" s="178"/>
      <c r="BQR1" s="178"/>
      <c r="BQS1" s="178"/>
      <c r="BQT1" s="178"/>
      <c r="BQU1" s="178"/>
      <c r="BQV1" s="178"/>
      <c r="BQW1" s="178"/>
      <c r="BQX1" s="178"/>
      <c r="BQY1" s="178"/>
      <c r="BQZ1" s="178"/>
      <c r="BRA1" s="178"/>
      <c r="BRB1" s="178"/>
      <c r="BRC1" s="178"/>
      <c r="BRD1" s="178"/>
      <c r="BRE1" s="178"/>
      <c r="BRF1" s="178"/>
      <c r="BRG1" s="178"/>
      <c r="BRH1" s="178"/>
      <c r="BRI1" s="178"/>
      <c r="BRJ1" s="178"/>
      <c r="BRK1" s="178"/>
      <c r="BRL1" s="178"/>
      <c r="BRM1" s="178"/>
      <c r="BRN1" s="178"/>
      <c r="BRO1" s="178"/>
      <c r="BRP1" s="178"/>
      <c r="BRQ1" s="178"/>
      <c r="BRR1" s="178"/>
      <c r="BRS1" s="178"/>
      <c r="BRT1" s="178"/>
      <c r="BRU1" s="178"/>
      <c r="BRV1" s="178"/>
      <c r="BRW1" s="178"/>
      <c r="BRX1" s="178"/>
      <c r="BRY1" s="178"/>
      <c r="BRZ1" s="178"/>
      <c r="BSA1" s="178"/>
      <c r="BSB1" s="178"/>
      <c r="BSC1" s="178"/>
      <c r="BSD1" s="178"/>
      <c r="BSE1" s="178"/>
      <c r="BSF1" s="178"/>
      <c r="BSG1" s="178"/>
      <c r="BSH1" s="178"/>
      <c r="BSI1" s="178"/>
      <c r="BSJ1" s="178"/>
      <c r="BSK1" s="178"/>
      <c r="BSL1" s="178"/>
      <c r="BSM1" s="178"/>
      <c r="BSN1" s="178"/>
      <c r="BSO1" s="178"/>
      <c r="BSP1" s="178"/>
      <c r="BSQ1" s="178"/>
      <c r="BSR1" s="178"/>
      <c r="BSS1" s="178"/>
      <c r="BST1" s="178"/>
      <c r="BSU1" s="178"/>
      <c r="BSV1" s="178"/>
      <c r="BSW1" s="178"/>
      <c r="BSX1" s="178"/>
      <c r="BSY1" s="178"/>
      <c r="BSZ1" s="178"/>
      <c r="BTA1" s="178"/>
      <c r="BTB1" s="178"/>
      <c r="BTC1" s="178"/>
      <c r="BTD1" s="178"/>
      <c r="BTE1" s="178"/>
      <c r="BTF1" s="178"/>
      <c r="BTG1" s="178"/>
      <c r="BTH1" s="178"/>
      <c r="BTI1" s="178"/>
      <c r="BTJ1" s="178"/>
      <c r="BTK1" s="178"/>
      <c r="BTL1" s="178"/>
      <c r="BTM1" s="178"/>
      <c r="BTN1" s="178"/>
      <c r="BTO1" s="178"/>
      <c r="BTP1" s="178"/>
      <c r="BTQ1" s="178"/>
      <c r="BTR1" s="178"/>
      <c r="BTS1" s="178"/>
      <c r="BTT1" s="178"/>
      <c r="BTU1" s="178"/>
      <c r="BTV1" s="178"/>
      <c r="BTW1" s="178"/>
      <c r="BTX1" s="178"/>
      <c r="BTY1" s="178"/>
      <c r="BTZ1" s="178"/>
      <c r="BUA1" s="178"/>
      <c r="BUB1" s="178"/>
      <c r="BUC1" s="178"/>
      <c r="BUD1" s="178"/>
      <c r="BUE1" s="178"/>
      <c r="BUF1" s="178"/>
      <c r="BUG1" s="178"/>
      <c r="BUH1" s="178"/>
      <c r="BUI1" s="178"/>
      <c r="BUJ1" s="178"/>
      <c r="BUK1" s="178"/>
      <c r="BUL1" s="178"/>
      <c r="BUM1" s="178"/>
      <c r="BUN1" s="178"/>
      <c r="BUO1" s="178"/>
      <c r="BUP1" s="178"/>
      <c r="BUQ1" s="178"/>
      <c r="BUR1" s="178"/>
      <c r="BUS1" s="178"/>
      <c r="BUT1" s="178"/>
      <c r="BUU1" s="178"/>
      <c r="BUV1" s="178"/>
      <c r="BUW1" s="178"/>
      <c r="BUX1" s="178"/>
      <c r="BUY1" s="178"/>
      <c r="BUZ1" s="178"/>
      <c r="BVA1" s="178"/>
      <c r="BVB1" s="178"/>
      <c r="BVC1" s="178"/>
      <c r="BVD1" s="178"/>
      <c r="BVE1" s="178"/>
      <c r="BVF1" s="178"/>
      <c r="BVG1" s="178"/>
      <c r="BVH1" s="178"/>
      <c r="BVI1" s="178"/>
      <c r="BVJ1" s="178"/>
      <c r="BVK1" s="178"/>
      <c r="BVL1" s="178"/>
      <c r="BVM1" s="178"/>
      <c r="BVN1" s="178"/>
      <c r="BVO1" s="178"/>
      <c r="BVP1" s="178"/>
      <c r="BVQ1" s="178"/>
      <c r="BVR1" s="178"/>
      <c r="BVS1" s="178"/>
      <c r="BVT1" s="178"/>
      <c r="BVU1" s="178"/>
      <c r="BVV1" s="178"/>
      <c r="BVW1" s="178"/>
      <c r="BVX1" s="178"/>
      <c r="BVY1" s="178"/>
      <c r="BVZ1" s="178"/>
      <c r="BWA1" s="178"/>
      <c r="BWB1" s="178"/>
      <c r="BWC1" s="178"/>
      <c r="BWD1" s="178"/>
      <c r="BWE1" s="178"/>
      <c r="BWF1" s="178"/>
      <c r="BWG1" s="178"/>
      <c r="BWH1" s="178"/>
      <c r="BWI1" s="178"/>
      <c r="BWJ1" s="178"/>
      <c r="BWK1" s="178"/>
      <c r="BWL1" s="178"/>
      <c r="BWM1" s="178"/>
      <c r="BWN1" s="178"/>
      <c r="BWO1" s="178"/>
      <c r="BWP1" s="178"/>
      <c r="BWQ1" s="178"/>
      <c r="BWR1" s="178"/>
      <c r="BWS1" s="178"/>
      <c r="BWT1" s="178"/>
      <c r="BWU1" s="178"/>
      <c r="BWV1" s="178"/>
      <c r="BWW1" s="178"/>
      <c r="BWX1" s="178"/>
      <c r="BWY1" s="178"/>
      <c r="BWZ1" s="178"/>
      <c r="BXA1" s="178"/>
      <c r="BXB1" s="178"/>
      <c r="BXC1" s="178"/>
      <c r="BXD1" s="178"/>
      <c r="BXE1" s="178"/>
      <c r="BXF1" s="178"/>
      <c r="BXG1" s="178"/>
      <c r="BXH1" s="178"/>
      <c r="BXI1" s="178"/>
      <c r="BXJ1" s="178"/>
      <c r="BXK1" s="178"/>
      <c r="BXL1" s="178"/>
      <c r="BXM1" s="178"/>
      <c r="BXN1" s="178"/>
      <c r="BXO1" s="178"/>
      <c r="BXP1" s="178"/>
      <c r="BXQ1" s="178"/>
      <c r="BXR1" s="178"/>
      <c r="BXS1" s="178"/>
      <c r="BXT1" s="178"/>
      <c r="BXU1" s="178"/>
      <c r="BXV1" s="178"/>
      <c r="BXW1" s="178"/>
      <c r="BXX1" s="178"/>
      <c r="BXY1" s="178"/>
      <c r="BXZ1" s="178"/>
      <c r="BYA1" s="178"/>
      <c r="BYB1" s="178"/>
      <c r="BYC1" s="178"/>
      <c r="BYD1" s="178"/>
      <c r="BYE1" s="178"/>
      <c r="BYF1" s="178"/>
      <c r="BYG1" s="178"/>
      <c r="BYH1" s="178"/>
      <c r="BYI1" s="178"/>
      <c r="BYJ1" s="178"/>
      <c r="BYK1" s="178"/>
      <c r="BYL1" s="178"/>
      <c r="BYM1" s="178"/>
      <c r="BYN1" s="178"/>
      <c r="BYO1" s="178"/>
      <c r="BYP1" s="178"/>
      <c r="BYQ1" s="178"/>
      <c r="BYR1" s="178"/>
      <c r="BYS1" s="178"/>
      <c r="BYT1" s="178"/>
      <c r="BYU1" s="178"/>
      <c r="BYV1" s="178"/>
      <c r="BYW1" s="178"/>
      <c r="BYX1" s="178"/>
      <c r="BYY1" s="178"/>
      <c r="BYZ1" s="178"/>
      <c r="BZA1" s="178"/>
      <c r="BZB1" s="178"/>
      <c r="BZC1" s="178"/>
      <c r="BZD1" s="178"/>
      <c r="BZE1" s="178"/>
      <c r="BZF1" s="178"/>
      <c r="BZG1" s="178"/>
      <c r="BZH1" s="178"/>
      <c r="BZI1" s="178"/>
      <c r="BZJ1" s="178"/>
      <c r="BZK1" s="178"/>
      <c r="BZL1" s="178"/>
      <c r="BZM1" s="178"/>
      <c r="BZN1" s="178"/>
      <c r="BZO1" s="178"/>
      <c r="BZP1" s="178"/>
      <c r="BZQ1" s="178"/>
      <c r="BZR1" s="178"/>
      <c r="BZS1" s="178"/>
      <c r="BZT1" s="178"/>
      <c r="BZU1" s="178"/>
      <c r="BZV1" s="178"/>
      <c r="BZW1" s="178"/>
      <c r="BZX1" s="178"/>
      <c r="BZY1" s="178"/>
      <c r="BZZ1" s="178"/>
      <c r="CAA1" s="178"/>
      <c r="CAB1" s="178"/>
      <c r="CAC1" s="178"/>
      <c r="CAD1" s="178"/>
      <c r="CAE1" s="178"/>
      <c r="CAF1" s="178"/>
      <c r="CAG1" s="178"/>
      <c r="CAH1" s="178"/>
      <c r="CAI1" s="178"/>
      <c r="CAJ1" s="178"/>
      <c r="CAK1" s="178"/>
      <c r="CAL1" s="178"/>
      <c r="CAM1" s="178"/>
      <c r="CAN1" s="178"/>
      <c r="CAO1" s="178"/>
      <c r="CAP1" s="178"/>
      <c r="CAQ1" s="178"/>
      <c r="CAR1" s="178"/>
      <c r="CAS1" s="178"/>
      <c r="CAT1" s="178"/>
      <c r="CAU1" s="178"/>
      <c r="CAV1" s="178"/>
      <c r="CAW1" s="178"/>
      <c r="CAX1" s="178"/>
      <c r="CAY1" s="178"/>
      <c r="CAZ1" s="178"/>
      <c r="CBA1" s="178"/>
      <c r="CBB1" s="178"/>
      <c r="CBC1" s="178"/>
      <c r="CBD1" s="178"/>
      <c r="CBE1" s="178"/>
      <c r="CBF1" s="178"/>
      <c r="CBG1" s="178"/>
      <c r="CBH1" s="178"/>
      <c r="CBI1" s="178"/>
      <c r="CBJ1" s="178"/>
      <c r="CBK1" s="178"/>
      <c r="CBL1" s="178"/>
      <c r="CBM1" s="178"/>
      <c r="CBN1" s="178"/>
      <c r="CBO1" s="178"/>
      <c r="CBP1" s="178"/>
      <c r="CBQ1" s="178"/>
      <c r="CBR1" s="178"/>
      <c r="CBS1" s="178"/>
      <c r="CBT1" s="178"/>
      <c r="CBU1" s="178"/>
      <c r="CBV1" s="178"/>
      <c r="CBW1" s="178"/>
      <c r="CBX1" s="178"/>
      <c r="CBY1" s="178"/>
      <c r="CBZ1" s="178"/>
      <c r="CCA1" s="178"/>
      <c r="CCB1" s="178"/>
      <c r="CCC1" s="178"/>
      <c r="CCD1" s="178"/>
      <c r="CCE1" s="178"/>
      <c r="CCF1" s="178"/>
      <c r="CCG1" s="178"/>
      <c r="CCH1" s="178"/>
      <c r="CCI1" s="178"/>
      <c r="CCJ1" s="178"/>
      <c r="CCK1" s="178"/>
      <c r="CCL1" s="178"/>
      <c r="CCM1" s="178"/>
      <c r="CCN1" s="178"/>
      <c r="CCO1" s="178"/>
      <c r="CCP1" s="178"/>
      <c r="CCQ1" s="178"/>
      <c r="CCR1" s="178"/>
      <c r="CCS1" s="178"/>
      <c r="CCT1" s="178"/>
      <c r="CCU1" s="178"/>
      <c r="CCV1" s="178"/>
      <c r="CCW1" s="178"/>
      <c r="CCX1" s="178"/>
      <c r="CCY1" s="178"/>
      <c r="CCZ1" s="178"/>
      <c r="CDA1" s="178"/>
      <c r="CDB1" s="178"/>
      <c r="CDC1" s="178"/>
      <c r="CDD1" s="178"/>
      <c r="CDE1" s="178"/>
      <c r="CDF1" s="178"/>
      <c r="CDG1" s="178"/>
      <c r="CDH1" s="178"/>
      <c r="CDI1" s="178"/>
      <c r="CDJ1" s="178"/>
      <c r="CDK1" s="178"/>
      <c r="CDL1" s="178"/>
      <c r="CDM1" s="178"/>
      <c r="CDN1" s="178"/>
      <c r="CDO1" s="178"/>
      <c r="CDP1" s="178"/>
      <c r="CDQ1" s="178"/>
      <c r="CDR1" s="178"/>
      <c r="CDS1" s="178"/>
      <c r="CDT1" s="178"/>
      <c r="CDU1" s="178"/>
      <c r="CDV1" s="178"/>
      <c r="CDW1" s="178"/>
      <c r="CDX1" s="178"/>
      <c r="CDY1" s="178"/>
      <c r="CDZ1" s="178"/>
      <c r="CEA1" s="178"/>
      <c r="CEB1" s="178"/>
      <c r="CEC1" s="178"/>
      <c r="CED1" s="178"/>
      <c r="CEE1" s="178"/>
      <c r="CEF1" s="178"/>
      <c r="CEG1" s="178"/>
      <c r="CEH1" s="178"/>
      <c r="CEI1" s="178"/>
      <c r="CEJ1" s="178"/>
      <c r="CEK1" s="178"/>
      <c r="CEL1" s="178"/>
      <c r="CEM1" s="178"/>
      <c r="CEN1" s="178"/>
      <c r="CEO1" s="178"/>
      <c r="CEP1" s="178"/>
      <c r="CEQ1" s="178"/>
      <c r="CER1" s="178"/>
      <c r="CES1" s="178"/>
      <c r="CET1" s="178"/>
      <c r="CEU1" s="178"/>
      <c r="CEV1" s="178"/>
      <c r="CEW1" s="178"/>
      <c r="CEX1" s="178"/>
      <c r="CEY1" s="178"/>
      <c r="CEZ1" s="178"/>
      <c r="CFA1" s="178"/>
      <c r="CFB1" s="178"/>
      <c r="CFC1" s="178"/>
      <c r="CFD1" s="178"/>
      <c r="CFE1" s="178"/>
      <c r="CFF1" s="178"/>
      <c r="CFG1" s="178"/>
      <c r="CFH1" s="178"/>
      <c r="CFI1" s="178"/>
      <c r="CFJ1" s="178"/>
      <c r="CFK1" s="178"/>
      <c r="CFL1" s="178"/>
      <c r="CFM1" s="178"/>
      <c r="CFN1" s="178"/>
      <c r="CFO1" s="178"/>
      <c r="CFP1" s="178"/>
      <c r="CFQ1" s="178"/>
      <c r="CFR1" s="178"/>
      <c r="CFS1" s="178"/>
      <c r="CFT1" s="178"/>
      <c r="CFU1" s="178"/>
      <c r="CFV1" s="178"/>
      <c r="CFW1" s="178"/>
      <c r="CFX1" s="178"/>
      <c r="CFY1" s="178"/>
      <c r="CFZ1" s="178"/>
      <c r="CGA1" s="178"/>
      <c r="CGB1" s="178"/>
      <c r="CGC1" s="178"/>
      <c r="CGD1" s="178"/>
      <c r="CGE1" s="178"/>
      <c r="CGF1" s="178"/>
      <c r="CGG1" s="178"/>
      <c r="CGH1" s="178"/>
      <c r="CGI1" s="178"/>
      <c r="CGJ1" s="178"/>
      <c r="CGK1" s="178"/>
      <c r="CGL1" s="178"/>
      <c r="CGM1" s="178"/>
      <c r="CGN1" s="178"/>
      <c r="CGO1" s="178"/>
      <c r="CGP1" s="178"/>
      <c r="CGQ1" s="178"/>
      <c r="CGR1" s="178"/>
      <c r="CGS1" s="178"/>
      <c r="CGT1" s="178"/>
      <c r="CGU1" s="178"/>
      <c r="CGV1" s="178"/>
      <c r="CGW1" s="178"/>
      <c r="CGX1" s="178"/>
      <c r="CGY1" s="178"/>
      <c r="CGZ1" s="178"/>
      <c r="CHA1" s="178"/>
      <c r="CHB1" s="178"/>
      <c r="CHC1" s="178"/>
      <c r="CHD1" s="178"/>
      <c r="CHE1" s="178"/>
      <c r="CHF1" s="178"/>
      <c r="CHG1" s="178"/>
      <c r="CHH1" s="178"/>
      <c r="CHI1" s="178"/>
      <c r="CHJ1" s="178"/>
      <c r="CHK1" s="178"/>
      <c r="CHL1" s="178"/>
      <c r="CHM1" s="178"/>
      <c r="CHN1" s="178"/>
      <c r="CHO1" s="178"/>
      <c r="CHP1" s="178"/>
      <c r="CHQ1" s="178"/>
      <c r="CHR1" s="178"/>
      <c r="CHS1" s="178"/>
      <c r="CHT1" s="178"/>
      <c r="CHU1" s="178"/>
      <c r="CHV1" s="178"/>
      <c r="CHW1" s="178"/>
      <c r="CHX1" s="178"/>
      <c r="CHY1" s="178"/>
      <c r="CHZ1" s="178"/>
      <c r="CIA1" s="178"/>
      <c r="CIB1" s="178"/>
      <c r="CIC1" s="178"/>
      <c r="CID1" s="178"/>
      <c r="CIE1" s="178"/>
      <c r="CIF1" s="178"/>
      <c r="CIG1" s="178"/>
      <c r="CIH1" s="178"/>
      <c r="CII1" s="178"/>
      <c r="CIJ1" s="178"/>
      <c r="CIK1" s="178"/>
      <c r="CIL1" s="178"/>
      <c r="CIM1" s="178"/>
      <c r="CIN1" s="178"/>
      <c r="CIO1" s="178"/>
      <c r="CIP1" s="178"/>
      <c r="CIQ1" s="178"/>
      <c r="CIR1" s="178"/>
      <c r="CIS1" s="178"/>
      <c r="CIT1" s="178"/>
      <c r="CIU1" s="178"/>
      <c r="CIV1" s="178"/>
      <c r="CIW1" s="178"/>
      <c r="CIX1" s="178"/>
      <c r="CIY1" s="178"/>
      <c r="CIZ1" s="178"/>
      <c r="CJA1" s="178"/>
      <c r="CJB1" s="178"/>
      <c r="CJC1" s="178"/>
      <c r="CJD1" s="178"/>
      <c r="CJE1" s="178"/>
      <c r="CJF1" s="178"/>
      <c r="CJG1" s="178"/>
      <c r="CJH1" s="178"/>
      <c r="CJI1" s="178"/>
      <c r="CJJ1" s="178"/>
      <c r="CJK1" s="178"/>
      <c r="CJL1" s="178"/>
      <c r="CJM1" s="178"/>
      <c r="CJN1" s="178"/>
      <c r="CJO1" s="178"/>
      <c r="CJP1" s="178"/>
      <c r="CJQ1" s="178"/>
      <c r="CJR1" s="178"/>
      <c r="CJS1" s="178"/>
      <c r="CJT1" s="178"/>
      <c r="CJU1" s="178"/>
      <c r="CJV1" s="178"/>
      <c r="CJW1" s="178"/>
      <c r="CJX1" s="178"/>
      <c r="CJY1" s="178"/>
      <c r="CJZ1" s="178"/>
      <c r="CKA1" s="178"/>
      <c r="CKB1" s="178"/>
      <c r="CKC1" s="178"/>
      <c r="CKD1" s="178"/>
      <c r="CKE1" s="178"/>
      <c r="CKF1" s="178"/>
      <c r="CKG1" s="178"/>
      <c r="CKH1" s="178"/>
      <c r="CKI1" s="178"/>
      <c r="CKJ1" s="178"/>
      <c r="CKK1" s="178"/>
      <c r="CKL1" s="178"/>
      <c r="CKM1" s="178"/>
      <c r="CKN1" s="178"/>
      <c r="CKO1" s="178"/>
      <c r="CKP1" s="178"/>
      <c r="CKQ1" s="178"/>
      <c r="CKR1" s="178"/>
      <c r="CKS1" s="178"/>
      <c r="CKT1" s="178"/>
      <c r="CKU1" s="178"/>
      <c r="CKV1" s="178"/>
      <c r="CKW1" s="178"/>
      <c r="CKX1" s="178"/>
      <c r="CKY1" s="178"/>
      <c r="CKZ1" s="178"/>
      <c r="CLA1" s="178"/>
      <c r="CLB1" s="178"/>
      <c r="CLC1" s="178"/>
      <c r="CLD1" s="178"/>
      <c r="CLE1" s="178"/>
      <c r="CLF1" s="178"/>
      <c r="CLG1" s="178"/>
      <c r="CLH1" s="178"/>
      <c r="CLI1" s="178"/>
      <c r="CLJ1" s="178"/>
      <c r="CLK1" s="178"/>
      <c r="CLL1" s="178"/>
      <c r="CLM1" s="178"/>
      <c r="CLN1" s="178"/>
      <c r="CLO1" s="178"/>
      <c r="CLP1" s="178"/>
      <c r="CLQ1" s="178"/>
      <c r="CLR1" s="178"/>
      <c r="CLS1" s="178"/>
      <c r="CLT1" s="178"/>
      <c r="CLU1" s="178"/>
      <c r="CLV1" s="178"/>
      <c r="CLW1" s="178"/>
      <c r="CLX1" s="178"/>
      <c r="CLY1" s="178"/>
      <c r="CLZ1" s="178"/>
      <c r="CMA1" s="178"/>
      <c r="CMB1" s="178"/>
      <c r="CMC1" s="178"/>
      <c r="CMD1" s="178"/>
      <c r="CME1" s="178"/>
      <c r="CMF1" s="178"/>
      <c r="CMG1" s="178"/>
      <c r="CMH1" s="178"/>
      <c r="CMI1" s="178"/>
      <c r="CMJ1" s="178"/>
      <c r="CMK1" s="178"/>
      <c r="CML1" s="178"/>
      <c r="CMM1" s="178"/>
      <c r="CMN1" s="178"/>
      <c r="CMO1" s="178"/>
      <c r="CMP1" s="178"/>
      <c r="CMQ1" s="178"/>
      <c r="CMR1" s="178"/>
      <c r="CMS1" s="178"/>
      <c r="CMT1" s="178"/>
      <c r="CMU1" s="178"/>
      <c r="CMV1" s="178"/>
      <c r="CMW1" s="178"/>
      <c r="CMX1" s="178"/>
      <c r="CMY1" s="178"/>
      <c r="CMZ1" s="178"/>
      <c r="CNA1" s="178"/>
      <c r="CNB1" s="178"/>
      <c r="CNC1" s="178"/>
      <c r="CND1" s="178"/>
      <c r="CNE1" s="178"/>
      <c r="CNF1" s="178"/>
      <c r="CNG1" s="178"/>
      <c r="CNH1" s="178"/>
      <c r="CNI1" s="178"/>
      <c r="CNJ1" s="178"/>
      <c r="CNK1" s="178"/>
      <c r="CNL1" s="178"/>
      <c r="CNM1" s="178"/>
      <c r="CNN1" s="178"/>
      <c r="CNO1" s="178"/>
      <c r="CNP1" s="178"/>
      <c r="CNQ1" s="178"/>
      <c r="CNR1" s="178"/>
      <c r="CNS1" s="178"/>
      <c r="CNT1" s="178"/>
      <c r="CNU1" s="178"/>
      <c r="CNV1" s="178"/>
      <c r="CNW1" s="178"/>
      <c r="CNX1" s="178"/>
      <c r="CNY1" s="178"/>
      <c r="CNZ1" s="178"/>
      <c r="COA1" s="178"/>
      <c r="COB1" s="178"/>
      <c r="COC1" s="178"/>
      <c r="COD1" s="178"/>
      <c r="COE1" s="178"/>
      <c r="COF1" s="178"/>
      <c r="COG1" s="178"/>
      <c r="COH1" s="178"/>
      <c r="COI1" s="178"/>
      <c r="COJ1" s="178"/>
      <c r="COK1" s="178"/>
      <c r="COL1" s="178"/>
      <c r="COM1" s="178"/>
      <c r="CON1" s="178"/>
      <c r="COO1" s="178"/>
      <c r="COP1" s="178"/>
      <c r="COQ1" s="178"/>
      <c r="COR1" s="178"/>
      <c r="COS1" s="178"/>
      <c r="COT1" s="178"/>
      <c r="COU1" s="178"/>
      <c r="COV1" s="178"/>
      <c r="COW1" s="178"/>
      <c r="COX1" s="178"/>
      <c r="COY1" s="178"/>
      <c r="COZ1" s="178"/>
      <c r="CPA1" s="178"/>
      <c r="CPB1" s="178"/>
      <c r="CPC1" s="178"/>
      <c r="CPD1" s="178"/>
      <c r="CPE1" s="178"/>
      <c r="CPF1" s="178"/>
      <c r="CPG1" s="178"/>
      <c r="CPH1" s="178"/>
      <c r="CPI1" s="178"/>
      <c r="CPJ1" s="178"/>
      <c r="CPK1" s="178"/>
      <c r="CPL1" s="178"/>
      <c r="CPM1" s="178"/>
      <c r="CPN1" s="178"/>
      <c r="CPO1" s="178"/>
      <c r="CPP1" s="178"/>
      <c r="CPQ1" s="178"/>
      <c r="CPR1" s="178"/>
      <c r="CPS1" s="178"/>
      <c r="CPT1" s="178"/>
      <c r="CPU1" s="178"/>
      <c r="CPV1" s="178"/>
      <c r="CPW1" s="178"/>
      <c r="CPX1" s="178"/>
      <c r="CPY1" s="178"/>
      <c r="CPZ1" s="178"/>
      <c r="CQA1" s="178"/>
      <c r="CQB1" s="178"/>
      <c r="CQC1" s="178"/>
      <c r="CQD1" s="178"/>
      <c r="CQE1" s="178"/>
      <c r="CQF1" s="178"/>
      <c r="CQG1" s="178"/>
      <c r="CQH1" s="178"/>
      <c r="CQI1" s="178"/>
      <c r="CQJ1" s="178"/>
      <c r="CQK1" s="178"/>
      <c r="CQL1" s="178"/>
      <c r="CQM1" s="178"/>
      <c r="CQN1" s="178"/>
      <c r="CQO1" s="178"/>
      <c r="CQP1" s="178"/>
      <c r="CQQ1" s="178"/>
      <c r="CQR1" s="178"/>
      <c r="CQS1" s="178"/>
      <c r="CQT1" s="178"/>
      <c r="CQU1" s="178"/>
      <c r="CQV1" s="178"/>
      <c r="CQW1" s="178"/>
      <c r="CQX1" s="178"/>
      <c r="CQY1" s="178"/>
      <c r="CQZ1" s="178"/>
      <c r="CRA1" s="178"/>
      <c r="CRB1" s="178"/>
      <c r="CRC1" s="178"/>
      <c r="CRD1" s="178"/>
      <c r="CRE1" s="178"/>
      <c r="CRF1" s="178"/>
      <c r="CRG1" s="178"/>
      <c r="CRH1" s="178"/>
      <c r="CRI1" s="178"/>
      <c r="CRJ1" s="178"/>
      <c r="CRK1" s="178"/>
      <c r="CRL1" s="178"/>
      <c r="CRM1" s="178"/>
      <c r="CRN1" s="178"/>
      <c r="CRO1" s="178"/>
      <c r="CRP1" s="178"/>
      <c r="CRQ1" s="178"/>
      <c r="CRR1" s="178"/>
      <c r="CRS1" s="178"/>
      <c r="CRT1" s="178"/>
      <c r="CRU1" s="178"/>
      <c r="CRV1" s="178"/>
      <c r="CRW1" s="178"/>
      <c r="CRX1" s="178"/>
      <c r="CRY1" s="178"/>
      <c r="CRZ1" s="178"/>
      <c r="CSA1" s="178"/>
      <c r="CSB1" s="178"/>
      <c r="CSC1" s="178"/>
      <c r="CSD1" s="178"/>
      <c r="CSE1" s="178"/>
      <c r="CSF1" s="178"/>
      <c r="CSG1" s="178"/>
      <c r="CSH1" s="178"/>
      <c r="CSI1" s="178"/>
      <c r="CSJ1" s="178"/>
      <c r="CSK1" s="178"/>
      <c r="CSL1" s="178"/>
      <c r="CSM1" s="178"/>
      <c r="CSN1" s="178"/>
      <c r="CSO1" s="178"/>
      <c r="CSP1" s="178"/>
      <c r="CSQ1" s="178"/>
      <c r="CSR1" s="178"/>
      <c r="CSS1" s="178"/>
      <c r="CST1" s="178"/>
      <c r="CSU1" s="178"/>
      <c r="CSV1" s="178"/>
      <c r="CSW1" s="178"/>
      <c r="CSX1" s="178"/>
      <c r="CSY1" s="178"/>
      <c r="CSZ1" s="178"/>
      <c r="CTA1" s="178"/>
      <c r="CTB1" s="178"/>
      <c r="CTC1" s="178"/>
      <c r="CTD1" s="178"/>
      <c r="CTE1" s="178"/>
      <c r="CTF1" s="178"/>
      <c r="CTG1" s="178"/>
      <c r="CTH1" s="178"/>
      <c r="CTI1" s="178"/>
      <c r="CTJ1" s="178"/>
      <c r="CTK1" s="178"/>
      <c r="CTL1" s="178"/>
      <c r="CTM1" s="178"/>
      <c r="CTN1" s="178"/>
      <c r="CTO1" s="178"/>
      <c r="CTP1" s="178"/>
      <c r="CTQ1" s="178"/>
      <c r="CTR1" s="178"/>
      <c r="CTS1" s="178"/>
      <c r="CTT1" s="178"/>
      <c r="CTU1" s="178"/>
      <c r="CTV1" s="178"/>
      <c r="CTW1" s="178"/>
      <c r="CTX1" s="178"/>
      <c r="CTY1" s="178"/>
      <c r="CTZ1" s="178"/>
      <c r="CUA1" s="178"/>
      <c r="CUB1" s="178"/>
      <c r="CUC1" s="178"/>
      <c r="CUD1" s="178"/>
      <c r="CUE1" s="178"/>
      <c r="CUF1" s="178"/>
      <c r="CUG1" s="178"/>
      <c r="CUH1" s="178"/>
      <c r="CUI1" s="178"/>
      <c r="CUJ1" s="178"/>
      <c r="CUK1" s="178"/>
      <c r="CUL1" s="178"/>
      <c r="CUM1" s="178"/>
      <c r="CUN1" s="178"/>
      <c r="CUO1" s="178"/>
      <c r="CUP1" s="178"/>
      <c r="CUQ1" s="178"/>
      <c r="CUR1" s="178"/>
      <c r="CUS1" s="178"/>
      <c r="CUT1" s="178"/>
      <c r="CUU1" s="178"/>
      <c r="CUV1" s="178"/>
      <c r="CUW1" s="178"/>
      <c r="CUX1" s="178"/>
      <c r="CUY1" s="178"/>
      <c r="CUZ1" s="178"/>
      <c r="CVA1" s="178"/>
      <c r="CVB1" s="178"/>
      <c r="CVC1" s="178"/>
      <c r="CVD1" s="178"/>
      <c r="CVE1" s="178"/>
      <c r="CVF1" s="178"/>
      <c r="CVG1" s="178"/>
      <c r="CVH1" s="178"/>
      <c r="CVI1" s="178"/>
      <c r="CVJ1" s="178"/>
      <c r="CVK1" s="178"/>
      <c r="CVL1" s="178"/>
      <c r="CVM1" s="178"/>
      <c r="CVN1" s="178"/>
      <c r="CVO1" s="178"/>
      <c r="CVP1" s="178"/>
      <c r="CVQ1" s="178"/>
      <c r="CVR1" s="178"/>
      <c r="CVS1" s="178"/>
      <c r="CVT1" s="178"/>
      <c r="CVU1" s="178"/>
      <c r="CVV1" s="178"/>
      <c r="CVW1" s="178"/>
      <c r="CVX1" s="178"/>
      <c r="CVY1" s="178"/>
      <c r="CVZ1" s="178"/>
      <c r="CWA1" s="178"/>
      <c r="CWB1" s="178"/>
      <c r="CWC1" s="178"/>
      <c r="CWD1" s="178"/>
      <c r="CWE1" s="178"/>
      <c r="CWF1" s="178"/>
      <c r="CWG1" s="178"/>
      <c r="CWH1" s="178"/>
      <c r="CWI1" s="178"/>
      <c r="CWJ1" s="178"/>
      <c r="CWK1" s="178"/>
      <c r="CWL1" s="178"/>
      <c r="CWM1" s="178"/>
      <c r="CWN1" s="178"/>
      <c r="CWO1" s="178"/>
      <c r="CWP1" s="178"/>
      <c r="CWQ1" s="178"/>
      <c r="CWR1" s="178"/>
      <c r="CWS1" s="178"/>
      <c r="CWT1" s="178"/>
      <c r="CWU1" s="178"/>
      <c r="CWV1" s="178"/>
      <c r="CWW1" s="178"/>
      <c r="CWX1" s="178"/>
      <c r="CWY1" s="178"/>
      <c r="CWZ1" s="178"/>
      <c r="CXA1" s="178"/>
      <c r="CXB1" s="178"/>
      <c r="CXC1" s="178"/>
      <c r="CXD1" s="178"/>
      <c r="CXE1" s="178"/>
      <c r="CXF1" s="178"/>
      <c r="CXG1" s="178"/>
      <c r="CXH1" s="178"/>
      <c r="CXI1" s="178"/>
      <c r="CXJ1" s="178"/>
      <c r="CXK1" s="178"/>
      <c r="CXL1" s="178"/>
      <c r="CXM1" s="178"/>
      <c r="CXN1" s="178"/>
      <c r="CXO1" s="178"/>
      <c r="CXP1" s="178"/>
      <c r="CXQ1" s="178"/>
      <c r="CXR1" s="178"/>
      <c r="CXS1" s="178"/>
      <c r="CXT1" s="178"/>
      <c r="CXU1" s="178"/>
      <c r="CXV1" s="178"/>
      <c r="CXW1" s="178"/>
      <c r="CXX1" s="178"/>
      <c r="CXY1" s="178"/>
      <c r="CXZ1" s="178"/>
      <c r="CYA1" s="178"/>
      <c r="CYB1" s="178"/>
      <c r="CYC1" s="178"/>
      <c r="CYD1" s="178"/>
      <c r="CYE1" s="178"/>
      <c r="CYF1" s="178"/>
      <c r="CYG1" s="178"/>
      <c r="CYH1" s="178"/>
      <c r="CYI1" s="178"/>
      <c r="CYJ1" s="178"/>
      <c r="CYK1" s="178"/>
      <c r="CYL1" s="178"/>
      <c r="CYM1" s="178"/>
      <c r="CYN1" s="178"/>
      <c r="CYO1" s="178"/>
      <c r="CYP1" s="178"/>
      <c r="CYQ1" s="178"/>
      <c r="CYR1" s="178"/>
      <c r="CYS1" s="178"/>
      <c r="CYT1" s="178"/>
      <c r="CYU1" s="178"/>
      <c r="CYV1" s="178"/>
      <c r="CYW1" s="178"/>
      <c r="CYX1" s="178"/>
      <c r="CYY1" s="178"/>
      <c r="CYZ1" s="178"/>
      <c r="CZA1" s="178"/>
      <c r="CZB1" s="178"/>
      <c r="CZC1" s="178"/>
      <c r="CZD1" s="178"/>
      <c r="CZE1" s="178"/>
      <c r="CZF1" s="178"/>
      <c r="CZG1" s="178"/>
      <c r="CZH1" s="178"/>
      <c r="CZI1" s="178"/>
      <c r="CZJ1" s="178"/>
      <c r="CZK1" s="178"/>
      <c r="CZL1" s="178"/>
      <c r="CZM1" s="178"/>
      <c r="CZN1" s="178"/>
      <c r="CZO1" s="178"/>
      <c r="CZP1" s="178"/>
      <c r="CZQ1" s="178"/>
      <c r="CZR1" s="178"/>
      <c r="CZS1" s="178"/>
      <c r="CZT1" s="178"/>
      <c r="CZU1" s="178"/>
      <c r="CZV1" s="178"/>
      <c r="CZW1" s="178"/>
      <c r="CZX1" s="178"/>
      <c r="CZY1" s="178"/>
      <c r="CZZ1" s="178"/>
      <c r="DAA1" s="178"/>
      <c r="DAB1" s="178"/>
      <c r="DAC1" s="178"/>
      <c r="DAD1" s="178"/>
      <c r="DAE1" s="178"/>
      <c r="DAF1" s="178"/>
      <c r="DAG1" s="178"/>
      <c r="DAH1" s="178"/>
      <c r="DAI1" s="178"/>
      <c r="DAJ1" s="178"/>
      <c r="DAK1" s="178"/>
      <c r="DAL1" s="178"/>
      <c r="DAM1" s="178"/>
      <c r="DAN1" s="178"/>
      <c r="DAO1" s="178"/>
      <c r="DAP1" s="178"/>
      <c r="DAQ1" s="178"/>
      <c r="DAR1" s="178"/>
      <c r="DAS1" s="178"/>
      <c r="DAT1" s="178"/>
      <c r="DAU1" s="178"/>
      <c r="DAV1" s="178"/>
      <c r="DAW1" s="178"/>
      <c r="DAX1" s="178"/>
      <c r="DAY1" s="178"/>
      <c r="DAZ1" s="178"/>
      <c r="DBA1" s="178"/>
      <c r="DBB1" s="178"/>
      <c r="DBC1" s="178"/>
      <c r="DBD1" s="178"/>
      <c r="DBE1" s="178"/>
      <c r="DBF1" s="178"/>
      <c r="DBG1" s="178"/>
      <c r="DBH1" s="178"/>
      <c r="DBI1" s="178"/>
      <c r="DBJ1" s="178"/>
      <c r="DBK1" s="178"/>
      <c r="DBL1" s="178"/>
      <c r="DBM1" s="178"/>
      <c r="DBN1" s="178"/>
      <c r="DBO1" s="178"/>
      <c r="DBP1" s="178"/>
      <c r="DBQ1" s="178"/>
      <c r="DBR1" s="178"/>
      <c r="DBS1" s="178"/>
      <c r="DBT1" s="178"/>
      <c r="DBU1" s="178"/>
      <c r="DBV1" s="178"/>
      <c r="DBW1" s="178"/>
      <c r="DBX1" s="178"/>
      <c r="DBY1" s="178"/>
      <c r="DBZ1" s="178"/>
      <c r="DCA1" s="178"/>
      <c r="DCB1" s="178"/>
      <c r="DCC1" s="178"/>
      <c r="DCD1" s="178"/>
      <c r="DCE1" s="178"/>
      <c r="DCF1" s="178"/>
      <c r="DCG1" s="178"/>
      <c r="DCH1" s="178"/>
      <c r="DCI1" s="178"/>
      <c r="DCJ1" s="178"/>
      <c r="DCK1" s="178"/>
      <c r="DCL1" s="178"/>
      <c r="DCM1" s="178"/>
      <c r="DCN1" s="178"/>
      <c r="DCO1" s="178"/>
      <c r="DCP1" s="178"/>
      <c r="DCQ1" s="178"/>
      <c r="DCR1" s="178"/>
      <c r="DCS1" s="178"/>
      <c r="DCT1" s="178"/>
      <c r="DCU1" s="178"/>
      <c r="DCV1" s="178"/>
      <c r="DCW1" s="178"/>
      <c r="DCX1" s="178"/>
      <c r="DCY1" s="178"/>
      <c r="DCZ1" s="178"/>
      <c r="DDA1" s="178"/>
      <c r="DDB1" s="178"/>
      <c r="DDC1" s="178"/>
      <c r="DDD1" s="178"/>
      <c r="DDE1" s="178"/>
      <c r="DDF1" s="178"/>
      <c r="DDG1" s="178"/>
      <c r="DDH1" s="178"/>
      <c r="DDI1" s="178"/>
      <c r="DDJ1" s="178"/>
      <c r="DDK1" s="178"/>
      <c r="DDL1" s="178"/>
      <c r="DDM1" s="178"/>
      <c r="DDN1" s="178"/>
      <c r="DDO1" s="178"/>
      <c r="DDP1" s="178"/>
      <c r="DDQ1" s="178"/>
      <c r="DDR1" s="178"/>
      <c r="DDS1" s="178"/>
      <c r="DDT1" s="178"/>
      <c r="DDU1" s="178"/>
      <c r="DDV1" s="178"/>
      <c r="DDW1" s="178"/>
      <c r="DDX1" s="178"/>
      <c r="DDY1" s="178"/>
      <c r="DDZ1" s="178"/>
      <c r="DEA1" s="178"/>
      <c r="DEB1" s="178"/>
      <c r="DEC1" s="178"/>
      <c r="DED1" s="178"/>
      <c r="DEE1" s="178"/>
      <c r="DEF1" s="178"/>
      <c r="DEG1" s="178"/>
      <c r="DEH1" s="178"/>
      <c r="DEI1" s="178"/>
      <c r="DEJ1" s="178"/>
      <c r="DEK1" s="178"/>
      <c r="DEL1" s="178"/>
      <c r="DEM1" s="178"/>
      <c r="DEN1" s="178"/>
      <c r="DEO1" s="178"/>
      <c r="DEP1" s="178"/>
      <c r="DEQ1" s="178"/>
      <c r="DER1" s="178"/>
      <c r="DES1" s="178"/>
      <c r="DET1" s="178"/>
      <c r="DEU1" s="178"/>
      <c r="DEV1" s="178"/>
      <c r="DEW1" s="178"/>
      <c r="DEX1" s="178"/>
      <c r="DEY1" s="178"/>
      <c r="DEZ1" s="178"/>
      <c r="DFA1" s="178"/>
      <c r="DFB1" s="178"/>
      <c r="DFC1" s="178"/>
      <c r="DFD1" s="178"/>
      <c r="DFE1" s="178"/>
      <c r="DFF1" s="178"/>
      <c r="DFG1" s="178"/>
      <c r="DFH1" s="178"/>
      <c r="DFI1" s="178"/>
      <c r="DFJ1" s="178"/>
      <c r="DFK1" s="178"/>
      <c r="DFL1" s="178"/>
      <c r="DFM1" s="178"/>
      <c r="DFN1" s="178"/>
      <c r="DFO1" s="178"/>
      <c r="DFP1" s="178"/>
      <c r="DFQ1" s="178"/>
      <c r="DFR1" s="178"/>
      <c r="DFS1" s="178"/>
      <c r="DFT1" s="178"/>
      <c r="DFU1" s="178"/>
      <c r="DFV1" s="178"/>
      <c r="DFW1" s="178"/>
      <c r="DFX1" s="178"/>
      <c r="DFY1" s="178"/>
      <c r="DFZ1" s="178"/>
      <c r="DGA1" s="178"/>
      <c r="DGB1" s="178"/>
      <c r="DGC1" s="178"/>
      <c r="DGD1" s="178"/>
      <c r="DGE1" s="178"/>
      <c r="DGF1" s="178"/>
      <c r="DGG1" s="178"/>
      <c r="DGH1" s="178"/>
      <c r="DGI1" s="178"/>
      <c r="DGJ1" s="178"/>
      <c r="DGK1" s="178"/>
      <c r="DGL1" s="178"/>
      <c r="DGM1" s="178"/>
      <c r="DGN1" s="178"/>
      <c r="DGO1" s="178"/>
      <c r="DGP1" s="178"/>
      <c r="DGQ1" s="178"/>
      <c r="DGR1" s="178"/>
      <c r="DGS1" s="178"/>
      <c r="DGT1" s="178"/>
      <c r="DGU1" s="178"/>
      <c r="DGV1" s="178"/>
      <c r="DGW1" s="178"/>
      <c r="DGX1" s="178"/>
      <c r="DGY1" s="178"/>
      <c r="DGZ1" s="178"/>
      <c r="DHA1" s="178"/>
      <c r="DHB1" s="178"/>
      <c r="DHC1" s="178"/>
      <c r="DHD1" s="178"/>
      <c r="DHE1" s="178"/>
      <c r="DHF1" s="178"/>
      <c r="DHG1" s="178"/>
      <c r="DHH1" s="178"/>
      <c r="DHI1" s="178"/>
      <c r="DHJ1" s="178"/>
      <c r="DHK1" s="178"/>
      <c r="DHL1" s="178"/>
      <c r="DHM1" s="178"/>
      <c r="DHN1" s="178"/>
      <c r="DHO1" s="178"/>
      <c r="DHP1" s="178"/>
      <c r="DHQ1" s="178"/>
      <c r="DHR1" s="178"/>
      <c r="DHS1" s="178"/>
      <c r="DHT1" s="178"/>
      <c r="DHU1" s="178"/>
      <c r="DHV1" s="178"/>
      <c r="DHW1" s="178"/>
      <c r="DHX1" s="178"/>
      <c r="DHY1" s="178"/>
      <c r="DHZ1" s="178"/>
      <c r="DIA1" s="178"/>
      <c r="DIB1" s="178"/>
      <c r="DIC1" s="178"/>
      <c r="DID1" s="178"/>
      <c r="DIE1" s="178"/>
      <c r="DIF1" s="178"/>
      <c r="DIG1" s="178"/>
      <c r="DIH1" s="178"/>
      <c r="DII1" s="178"/>
      <c r="DIJ1" s="178"/>
      <c r="DIK1" s="178"/>
      <c r="DIL1" s="178"/>
      <c r="DIM1" s="178"/>
      <c r="DIN1" s="178"/>
      <c r="DIO1" s="178"/>
      <c r="DIP1" s="178"/>
      <c r="DIQ1" s="178"/>
      <c r="DIR1" s="178"/>
      <c r="DIS1" s="178"/>
      <c r="DIT1" s="178"/>
      <c r="DIU1" s="178"/>
      <c r="DIV1" s="178"/>
      <c r="DIW1" s="178"/>
      <c r="DIX1" s="178"/>
      <c r="DIY1" s="178"/>
      <c r="DIZ1" s="178"/>
      <c r="DJA1" s="178"/>
      <c r="DJB1" s="178"/>
      <c r="DJC1" s="178"/>
      <c r="DJD1" s="178"/>
      <c r="DJE1" s="178"/>
      <c r="DJF1" s="178"/>
      <c r="DJG1" s="178"/>
      <c r="DJH1" s="178"/>
      <c r="DJI1" s="178"/>
      <c r="DJJ1" s="178"/>
      <c r="DJK1" s="178"/>
      <c r="DJL1" s="178"/>
      <c r="DJM1" s="178"/>
      <c r="DJN1" s="178"/>
      <c r="DJO1" s="178"/>
      <c r="DJP1" s="178"/>
      <c r="DJQ1" s="178"/>
      <c r="DJR1" s="178"/>
      <c r="DJS1" s="178"/>
      <c r="DJT1" s="178"/>
      <c r="DJU1" s="178"/>
      <c r="DJV1" s="178"/>
      <c r="DJW1" s="178"/>
      <c r="DJX1" s="178"/>
      <c r="DJY1" s="178"/>
      <c r="DJZ1" s="178"/>
      <c r="DKA1" s="178"/>
      <c r="DKB1" s="178"/>
      <c r="DKC1" s="178"/>
      <c r="DKD1" s="178"/>
      <c r="DKE1" s="178"/>
      <c r="DKF1" s="178"/>
      <c r="DKG1" s="178"/>
      <c r="DKH1" s="178"/>
      <c r="DKI1" s="178"/>
      <c r="DKJ1" s="178"/>
      <c r="DKK1" s="178"/>
      <c r="DKL1" s="178"/>
      <c r="DKM1" s="178"/>
      <c r="DKN1" s="178"/>
      <c r="DKO1" s="178"/>
      <c r="DKP1" s="178"/>
      <c r="DKQ1" s="178"/>
      <c r="DKR1" s="178"/>
      <c r="DKS1" s="178"/>
      <c r="DKT1" s="178"/>
      <c r="DKU1" s="178"/>
      <c r="DKV1" s="178"/>
      <c r="DKW1" s="178"/>
      <c r="DKX1" s="178"/>
      <c r="DKY1" s="178"/>
      <c r="DKZ1" s="178"/>
      <c r="DLA1" s="178"/>
      <c r="DLB1" s="178"/>
      <c r="DLC1" s="178"/>
      <c r="DLD1" s="178"/>
      <c r="DLE1" s="178"/>
      <c r="DLF1" s="178"/>
      <c r="DLG1" s="178"/>
      <c r="DLH1" s="178"/>
      <c r="DLI1" s="178"/>
      <c r="DLJ1" s="178"/>
      <c r="DLK1" s="178"/>
      <c r="DLL1" s="178"/>
      <c r="DLM1" s="178"/>
      <c r="DLN1" s="178"/>
      <c r="DLO1" s="178"/>
      <c r="DLP1" s="178"/>
      <c r="DLQ1" s="178"/>
      <c r="DLR1" s="178"/>
      <c r="DLS1" s="178"/>
      <c r="DLT1" s="178"/>
      <c r="DLU1" s="178"/>
      <c r="DLV1" s="178"/>
      <c r="DLW1" s="178"/>
      <c r="DLX1" s="178"/>
      <c r="DLY1" s="178"/>
      <c r="DLZ1" s="178"/>
      <c r="DMA1" s="178"/>
      <c r="DMB1" s="178"/>
      <c r="DMC1" s="178"/>
      <c r="DMD1" s="178"/>
      <c r="DME1" s="178"/>
      <c r="DMF1" s="178"/>
      <c r="DMG1" s="178"/>
      <c r="DMH1" s="178"/>
      <c r="DMI1" s="178"/>
      <c r="DMJ1" s="178"/>
      <c r="DMK1" s="178"/>
      <c r="DML1" s="178"/>
      <c r="DMM1" s="178"/>
      <c r="DMN1" s="178"/>
      <c r="DMO1" s="178"/>
      <c r="DMP1" s="178"/>
      <c r="DMQ1" s="178"/>
      <c r="DMR1" s="178"/>
      <c r="DMS1" s="178"/>
      <c r="DMT1" s="178"/>
      <c r="DMU1" s="178"/>
      <c r="DMV1" s="178"/>
      <c r="DMW1" s="178"/>
      <c r="DMX1" s="178"/>
      <c r="DMY1" s="178"/>
      <c r="DMZ1" s="178"/>
      <c r="DNA1" s="178"/>
      <c r="DNB1" s="178"/>
      <c r="DNC1" s="178"/>
      <c r="DND1" s="178"/>
      <c r="DNE1" s="178"/>
      <c r="DNF1" s="178"/>
      <c r="DNG1" s="178"/>
      <c r="DNH1" s="178"/>
      <c r="DNI1" s="178"/>
      <c r="DNJ1" s="178"/>
      <c r="DNK1" s="178"/>
      <c r="DNL1" s="178"/>
      <c r="DNM1" s="178"/>
      <c r="DNN1" s="178"/>
      <c r="DNO1" s="178"/>
      <c r="DNP1" s="178"/>
      <c r="DNQ1" s="178"/>
      <c r="DNR1" s="178"/>
      <c r="DNS1" s="178"/>
      <c r="DNT1" s="178"/>
      <c r="DNU1" s="178"/>
      <c r="DNV1" s="178"/>
      <c r="DNW1" s="178"/>
      <c r="DNX1" s="178"/>
      <c r="DNY1" s="178"/>
      <c r="DNZ1" s="178"/>
      <c r="DOA1" s="178"/>
      <c r="DOB1" s="178"/>
      <c r="DOC1" s="178"/>
      <c r="DOD1" s="178"/>
      <c r="DOE1" s="178"/>
      <c r="DOF1" s="178"/>
      <c r="DOG1" s="178"/>
      <c r="DOH1" s="178"/>
      <c r="DOI1" s="178"/>
      <c r="DOJ1" s="178"/>
      <c r="DOK1" s="178"/>
      <c r="DOL1" s="178"/>
      <c r="DOM1" s="178"/>
      <c r="DON1" s="178"/>
      <c r="DOO1" s="178"/>
      <c r="DOP1" s="178"/>
      <c r="DOQ1" s="178"/>
      <c r="DOR1" s="178"/>
      <c r="DOS1" s="178"/>
      <c r="DOT1" s="178"/>
      <c r="DOU1" s="178"/>
      <c r="DOV1" s="178"/>
      <c r="DOW1" s="178"/>
      <c r="DOX1" s="178"/>
      <c r="DOY1" s="178"/>
      <c r="DOZ1" s="178"/>
      <c r="DPA1" s="178"/>
      <c r="DPB1" s="178"/>
      <c r="DPC1" s="178"/>
      <c r="DPD1" s="178"/>
      <c r="DPE1" s="178"/>
      <c r="DPF1" s="178"/>
      <c r="DPG1" s="178"/>
      <c r="DPH1" s="178"/>
      <c r="DPI1" s="178"/>
      <c r="DPJ1" s="178"/>
      <c r="DPK1" s="178"/>
      <c r="DPL1" s="178"/>
      <c r="DPM1" s="178"/>
      <c r="DPN1" s="178"/>
      <c r="DPO1" s="178"/>
      <c r="DPP1" s="178"/>
      <c r="DPQ1" s="178"/>
      <c r="DPR1" s="178"/>
      <c r="DPS1" s="178"/>
      <c r="DPT1" s="178"/>
      <c r="DPU1" s="178"/>
      <c r="DPV1" s="178"/>
      <c r="DPW1" s="178"/>
      <c r="DPX1" s="178"/>
      <c r="DPY1" s="178"/>
      <c r="DPZ1" s="178"/>
      <c r="DQA1" s="178"/>
      <c r="DQB1" s="178"/>
      <c r="DQC1" s="178"/>
      <c r="DQD1" s="178"/>
      <c r="DQE1" s="178"/>
      <c r="DQF1" s="178"/>
      <c r="DQG1" s="178"/>
      <c r="DQH1" s="178"/>
      <c r="DQI1" s="178"/>
      <c r="DQJ1" s="178"/>
      <c r="DQK1" s="178"/>
      <c r="DQL1" s="178"/>
      <c r="DQM1" s="178"/>
      <c r="DQN1" s="178"/>
      <c r="DQO1" s="178"/>
      <c r="DQP1" s="178"/>
      <c r="DQQ1" s="178"/>
      <c r="DQR1" s="178"/>
      <c r="DQS1" s="178"/>
      <c r="DQT1" s="178"/>
      <c r="DQU1" s="178"/>
      <c r="DQV1" s="178"/>
      <c r="DQW1" s="178"/>
      <c r="DQX1" s="178"/>
      <c r="DQY1" s="178"/>
      <c r="DQZ1" s="178"/>
      <c r="DRA1" s="178"/>
      <c r="DRB1" s="178"/>
      <c r="DRC1" s="178"/>
      <c r="DRD1" s="178"/>
      <c r="DRE1" s="178"/>
      <c r="DRF1" s="178"/>
      <c r="DRG1" s="178"/>
      <c r="DRH1" s="178"/>
      <c r="DRI1" s="178"/>
      <c r="DRJ1" s="178"/>
      <c r="DRK1" s="178"/>
      <c r="DRL1" s="178"/>
      <c r="DRM1" s="178"/>
      <c r="DRN1" s="178"/>
      <c r="DRO1" s="178"/>
      <c r="DRP1" s="178"/>
      <c r="DRQ1" s="178"/>
      <c r="DRR1" s="178"/>
      <c r="DRS1" s="178"/>
      <c r="DRT1" s="178"/>
      <c r="DRU1" s="178"/>
      <c r="DRV1" s="178"/>
      <c r="DRW1" s="178"/>
      <c r="DRX1" s="178"/>
      <c r="DRY1" s="178"/>
      <c r="DRZ1" s="178"/>
      <c r="DSA1" s="178"/>
      <c r="DSB1" s="178"/>
      <c r="DSC1" s="178"/>
      <c r="DSD1" s="178"/>
      <c r="DSE1" s="178"/>
      <c r="DSF1" s="178"/>
      <c r="DSG1" s="178"/>
      <c r="DSH1" s="178"/>
      <c r="DSI1" s="178"/>
      <c r="DSJ1" s="178"/>
      <c r="DSK1" s="178"/>
      <c r="DSL1" s="178"/>
      <c r="DSM1" s="178"/>
      <c r="DSN1" s="178"/>
      <c r="DSO1" s="178"/>
      <c r="DSP1" s="178"/>
      <c r="DSQ1" s="178"/>
      <c r="DSR1" s="178"/>
      <c r="DSS1" s="178"/>
      <c r="DST1" s="178"/>
      <c r="DSU1" s="178"/>
      <c r="DSV1" s="178"/>
      <c r="DSW1" s="178"/>
      <c r="DSX1" s="178"/>
      <c r="DSY1" s="178"/>
      <c r="DSZ1" s="178"/>
      <c r="DTA1" s="178"/>
      <c r="DTB1" s="178"/>
      <c r="DTC1" s="178"/>
      <c r="DTD1" s="178"/>
      <c r="DTE1" s="178"/>
      <c r="DTF1" s="178"/>
      <c r="DTG1" s="178"/>
      <c r="DTH1" s="178"/>
      <c r="DTI1" s="178"/>
      <c r="DTJ1" s="178"/>
      <c r="DTK1" s="178"/>
      <c r="DTL1" s="178"/>
      <c r="DTM1" s="178"/>
      <c r="DTN1" s="178"/>
      <c r="DTO1" s="178"/>
      <c r="DTP1" s="178"/>
      <c r="DTQ1" s="178"/>
      <c r="DTR1" s="178"/>
      <c r="DTS1" s="178"/>
      <c r="DTT1" s="178"/>
      <c r="DTU1" s="178"/>
      <c r="DTV1" s="178"/>
      <c r="DTW1" s="178"/>
      <c r="DTX1" s="178"/>
      <c r="DTY1" s="178"/>
      <c r="DTZ1" s="178"/>
      <c r="DUA1" s="178"/>
      <c r="DUB1" s="178"/>
      <c r="DUC1" s="178"/>
      <c r="DUD1" s="178"/>
      <c r="DUE1" s="178"/>
      <c r="DUF1" s="178"/>
      <c r="DUG1" s="178"/>
      <c r="DUH1" s="178"/>
      <c r="DUI1" s="178"/>
      <c r="DUJ1" s="178"/>
      <c r="DUK1" s="178"/>
      <c r="DUL1" s="178"/>
      <c r="DUM1" s="178"/>
      <c r="DUN1" s="178"/>
      <c r="DUO1" s="178"/>
      <c r="DUP1" s="178"/>
      <c r="DUQ1" s="178"/>
      <c r="DUR1" s="178"/>
      <c r="DUS1" s="178"/>
      <c r="DUT1" s="178"/>
      <c r="DUU1" s="178"/>
      <c r="DUV1" s="178"/>
      <c r="DUW1" s="178"/>
      <c r="DUX1" s="178"/>
      <c r="DUY1" s="178"/>
      <c r="DUZ1" s="178"/>
      <c r="DVA1" s="178"/>
      <c r="DVB1" s="178"/>
      <c r="DVC1" s="178"/>
      <c r="DVD1" s="178"/>
      <c r="DVE1" s="178"/>
      <c r="DVF1" s="178"/>
      <c r="DVG1" s="178"/>
      <c r="DVH1" s="178"/>
      <c r="DVI1" s="178"/>
      <c r="DVJ1" s="178"/>
      <c r="DVK1" s="178"/>
      <c r="DVL1" s="178"/>
      <c r="DVM1" s="178"/>
      <c r="DVN1" s="178"/>
      <c r="DVO1" s="178"/>
      <c r="DVP1" s="178"/>
      <c r="DVQ1" s="178"/>
      <c r="DVR1" s="178"/>
      <c r="DVS1" s="178"/>
      <c r="DVT1" s="178"/>
      <c r="DVU1" s="178"/>
      <c r="DVV1" s="178"/>
      <c r="DVW1" s="178"/>
      <c r="DVX1" s="178"/>
      <c r="DVY1" s="178"/>
      <c r="DVZ1" s="178"/>
      <c r="DWA1" s="178"/>
      <c r="DWB1" s="178"/>
      <c r="DWC1" s="178"/>
      <c r="DWD1" s="178"/>
      <c r="DWE1" s="178"/>
      <c r="DWF1" s="178"/>
      <c r="DWG1" s="178"/>
      <c r="DWH1" s="178"/>
      <c r="DWI1" s="178"/>
      <c r="DWJ1" s="178"/>
      <c r="DWK1" s="178"/>
      <c r="DWL1" s="178"/>
      <c r="DWM1" s="178"/>
      <c r="DWN1" s="178"/>
      <c r="DWO1" s="178"/>
      <c r="DWP1" s="178"/>
      <c r="DWQ1" s="178"/>
      <c r="DWR1" s="178"/>
      <c r="DWS1" s="178"/>
      <c r="DWT1" s="178"/>
      <c r="DWU1" s="178"/>
      <c r="DWV1" s="178"/>
      <c r="DWW1" s="178"/>
      <c r="DWX1" s="178"/>
      <c r="DWY1" s="178"/>
      <c r="DWZ1" s="178"/>
      <c r="DXA1" s="178"/>
      <c r="DXB1" s="178"/>
      <c r="DXC1" s="178"/>
      <c r="DXD1" s="178"/>
      <c r="DXE1" s="178"/>
      <c r="DXF1" s="178"/>
      <c r="DXG1" s="178"/>
      <c r="DXH1" s="178"/>
      <c r="DXI1" s="178"/>
      <c r="DXJ1" s="178"/>
      <c r="DXK1" s="178"/>
      <c r="DXL1" s="178"/>
      <c r="DXM1" s="178"/>
      <c r="DXN1" s="178"/>
      <c r="DXO1" s="178"/>
      <c r="DXP1" s="178"/>
      <c r="DXQ1" s="178"/>
      <c r="DXR1" s="178"/>
      <c r="DXS1" s="178"/>
      <c r="DXT1" s="178"/>
      <c r="DXU1" s="178"/>
      <c r="DXV1" s="178"/>
      <c r="DXW1" s="178"/>
      <c r="DXX1" s="178"/>
      <c r="DXY1" s="178"/>
      <c r="DXZ1" s="178"/>
      <c r="DYA1" s="178"/>
      <c r="DYB1" s="178"/>
      <c r="DYC1" s="178"/>
      <c r="DYD1" s="178"/>
      <c r="DYE1" s="178"/>
      <c r="DYF1" s="178"/>
      <c r="DYG1" s="178"/>
      <c r="DYH1" s="178"/>
      <c r="DYI1" s="178"/>
      <c r="DYJ1" s="178"/>
      <c r="DYK1" s="178"/>
      <c r="DYL1" s="178"/>
      <c r="DYM1" s="178"/>
      <c r="DYN1" s="178"/>
      <c r="DYO1" s="178"/>
      <c r="DYP1" s="178"/>
      <c r="DYQ1" s="178"/>
      <c r="DYR1" s="178"/>
      <c r="DYS1" s="178"/>
      <c r="DYT1" s="178"/>
      <c r="DYU1" s="178"/>
      <c r="DYV1" s="178"/>
      <c r="DYW1" s="178"/>
      <c r="DYX1" s="178"/>
      <c r="DYY1" s="178"/>
      <c r="DYZ1" s="178"/>
      <c r="DZA1" s="178"/>
      <c r="DZB1" s="178"/>
      <c r="DZC1" s="178"/>
      <c r="DZD1" s="178"/>
      <c r="DZE1" s="178"/>
      <c r="DZF1" s="178"/>
      <c r="DZG1" s="178"/>
      <c r="DZH1" s="178"/>
      <c r="DZI1" s="178"/>
      <c r="DZJ1" s="178"/>
      <c r="DZK1" s="178"/>
      <c r="DZL1" s="178"/>
      <c r="DZM1" s="178"/>
      <c r="DZN1" s="178"/>
      <c r="DZO1" s="178"/>
      <c r="DZP1" s="178"/>
      <c r="DZQ1" s="178"/>
      <c r="DZR1" s="178"/>
      <c r="DZS1" s="178"/>
      <c r="DZT1" s="178"/>
      <c r="DZU1" s="178"/>
      <c r="DZV1" s="178"/>
      <c r="DZW1" s="178"/>
      <c r="DZX1" s="178"/>
      <c r="DZY1" s="178"/>
      <c r="DZZ1" s="178"/>
      <c r="EAA1" s="178"/>
      <c r="EAB1" s="178"/>
      <c r="EAC1" s="178"/>
      <c r="EAD1" s="178"/>
      <c r="EAE1" s="178"/>
      <c r="EAF1" s="178"/>
      <c r="EAG1" s="178"/>
      <c r="EAH1" s="178"/>
      <c r="EAI1" s="178"/>
      <c r="EAJ1" s="178"/>
      <c r="EAK1" s="178"/>
      <c r="EAL1" s="178"/>
      <c r="EAM1" s="178"/>
      <c r="EAN1" s="178"/>
      <c r="EAO1" s="178"/>
      <c r="EAP1" s="178"/>
      <c r="EAQ1" s="178"/>
      <c r="EAR1" s="178"/>
      <c r="EAS1" s="178"/>
      <c r="EAT1" s="178"/>
      <c r="EAU1" s="178"/>
      <c r="EAV1" s="178"/>
      <c r="EAW1" s="178"/>
      <c r="EAX1" s="178"/>
      <c r="EAY1" s="178"/>
      <c r="EAZ1" s="178"/>
      <c r="EBA1" s="178"/>
      <c r="EBB1" s="178"/>
      <c r="EBC1" s="178"/>
      <c r="EBD1" s="178"/>
      <c r="EBE1" s="178"/>
      <c r="EBF1" s="178"/>
      <c r="EBG1" s="178"/>
      <c r="EBH1" s="178"/>
      <c r="EBI1" s="178"/>
      <c r="EBJ1" s="178"/>
      <c r="EBK1" s="178"/>
      <c r="EBL1" s="178"/>
      <c r="EBM1" s="178"/>
      <c r="EBN1" s="178"/>
      <c r="EBO1" s="178"/>
      <c r="EBP1" s="178"/>
      <c r="EBQ1" s="178"/>
      <c r="EBR1" s="178"/>
      <c r="EBS1" s="178"/>
      <c r="EBT1" s="178"/>
      <c r="EBU1" s="178"/>
      <c r="EBV1" s="178"/>
      <c r="EBW1" s="178"/>
      <c r="EBX1" s="178"/>
      <c r="EBY1" s="178"/>
      <c r="EBZ1" s="178"/>
      <c r="ECA1" s="178"/>
      <c r="ECB1" s="178"/>
      <c r="ECC1" s="178"/>
      <c r="ECD1" s="178"/>
      <c r="ECE1" s="178"/>
      <c r="ECF1" s="178"/>
      <c r="ECG1" s="178"/>
      <c r="ECH1" s="178"/>
      <c r="ECI1" s="178"/>
      <c r="ECJ1" s="178"/>
      <c r="ECK1" s="178"/>
      <c r="ECL1" s="178"/>
      <c r="ECM1" s="178"/>
      <c r="ECN1" s="178"/>
      <c r="ECO1" s="178"/>
      <c r="ECP1" s="178"/>
      <c r="ECQ1" s="178"/>
      <c r="ECR1" s="178"/>
      <c r="ECS1" s="178"/>
      <c r="ECT1" s="178"/>
      <c r="ECU1" s="178"/>
      <c r="ECV1" s="178"/>
      <c r="ECW1" s="178"/>
      <c r="ECX1" s="178"/>
      <c r="ECY1" s="178"/>
      <c r="ECZ1" s="178"/>
      <c r="EDA1" s="178"/>
      <c r="EDB1" s="178"/>
      <c r="EDC1" s="178"/>
      <c r="EDD1" s="178"/>
      <c r="EDE1" s="178"/>
      <c r="EDF1" s="178"/>
      <c r="EDG1" s="178"/>
      <c r="EDH1" s="178"/>
      <c r="EDI1" s="178"/>
      <c r="EDJ1" s="178"/>
      <c r="EDK1" s="178"/>
      <c r="EDL1" s="178"/>
      <c r="EDM1" s="178"/>
      <c r="EDN1" s="178"/>
      <c r="EDO1" s="178"/>
      <c r="EDP1" s="178"/>
      <c r="EDQ1" s="178"/>
      <c r="EDR1" s="178"/>
      <c r="EDS1" s="178"/>
      <c r="EDT1" s="178"/>
      <c r="EDU1" s="178"/>
      <c r="EDV1" s="178"/>
      <c r="EDW1" s="178"/>
      <c r="EDX1" s="178"/>
      <c r="EDY1" s="178"/>
      <c r="EDZ1" s="178"/>
      <c r="EEA1" s="178"/>
      <c r="EEB1" s="178"/>
      <c r="EEC1" s="178"/>
      <c r="EED1" s="178"/>
      <c r="EEE1" s="178"/>
      <c r="EEF1" s="178"/>
      <c r="EEG1" s="178"/>
      <c r="EEH1" s="178"/>
      <c r="EEI1" s="178"/>
      <c r="EEJ1" s="178"/>
      <c r="EEK1" s="178"/>
      <c r="EEL1" s="178"/>
      <c r="EEM1" s="178"/>
      <c r="EEN1" s="178"/>
      <c r="EEO1" s="178"/>
      <c r="EEP1" s="178"/>
      <c r="EEQ1" s="178"/>
      <c r="EER1" s="178"/>
      <c r="EES1" s="178"/>
      <c r="EET1" s="178"/>
      <c r="EEU1" s="178"/>
      <c r="EEV1" s="178"/>
      <c r="EEW1" s="178"/>
      <c r="EEX1" s="178"/>
      <c r="EEY1" s="178"/>
      <c r="EEZ1" s="178"/>
      <c r="EFA1" s="178"/>
      <c r="EFB1" s="178"/>
      <c r="EFC1" s="178"/>
      <c r="EFD1" s="178"/>
      <c r="EFE1" s="178"/>
      <c r="EFF1" s="178"/>
      <c r="EFG1" s="178"/>
      <c r="EFH1" s="178"/>
      <c r="EFI1" s="178"/>
      <c r="EFJ1" s="178"/>
      <c r="EFK1" s="178"/>
      <c r="EFL1" s="178"/>
      <c r="EFM1" s="178"/>
      <c r="EFN1" s="178"/>
      <c r="EFO1" s="178"/>
      <c r="EFP1" s="178"/>
      <c r="EFQ1" s="178"/>
      <c r="EFR1" s="178"/>
      <c r="EFS1" s="178"/>
      <c r="EFT1" s="178"/>
      <c r="EFU1" s="178"/>
      <c r="EFV1" s="178"/>
      <c r="EFW1" s="178"/>
      <c r="EFX1" s="178"/>
      <c r="EFY1" s="178"/>
      <c r="EFZ1" s="178"/>
      <c r="EGA1" s="178"/>
      <c r="EGB1" s="178"/>
      <c r="EGC1" s="178"/>
      <c r="EGD1" s="178"/>
      <c r="EGE1" s="178"/>
      <c r="EGF1" s="178"/>
      <c r="EGG1" s="178"/>
      <c r="EGH1" s="178"/>
      <c r="EGI1" s="178"/>
      <c r="EGJ1" s="178"/>
      <c r="EGK1" s="178"/>
      <c r="EGL1" s="178"/>
      <c r="EGM1" s="178"/>
      <c r="EGN1" s="178"/>
      <c r="EGO1" s="178"/>
      <c r="EGP1" s="178"/>
      <c r="EGQ1" s="178"/>
      <c r="EGR1" s="178"/>
      <c r="EGS1" s="178"/>
      <c r="EGT1" s="178"/>
      <c r="EGU1" s="178"/>
      <c r="EGV1" s="178"/>
      <c r="EGW1" s="178"/>
      <c r="EGX1" s="178"/>
      <c r="EGY1" s="178"/>
      <c r="EGZ1" s="178"/>
      <c r="EHA1" s="178"/>
      <c r="EHB1" s="178"/>
      <c r="EHC1" s="178"/>
      <c r="EHD1" s="178"/>
      <c r="EHE1" s="178"/>
      <c r="EHF1" s="178"/>
      <c r="EHG1" s="178"/>
      <c r="EHH1" s="178"/>
      <c r="EHI1" s="178"/>
      <c r="EHJ1" s="178"/>
      <c r="EHK1" s="178"/>
      <c r="EHL1" s="178"/>
      <c r="EHM1" s="178"/>
      <c r="EHN1" s="178"/>
      <c r="EHO1" s="178"/>
      <c r="EHP1" s="178"/>
      <c r="EHQ1" s="178"/>
      <c r="EHR1" s="178"/>
      <c r="EHS1" s="178"/>
      <c r="EHT1" s="178"/>
      <c r="EHU1" s="178"/>
      <c r="EHV1" s="178"/>
      <c r="EHW1" s="178"/>
      <c r="EHX1" s="178"/>
      <c r="EHY1" s="178"/>
      <c r="EHZ1" s="178"/>
      <c r="EIA1" s="178"/>
      <c r="EIB1" s="178"/>
      <c r="EIC1" s="178"/>
      <c r="EID1" s="178"/>
      <c r="EIE1" s="178"/>
      <c r="EIF1" s="178"/>
      <c r="EIG1" s="178"/>
      <c r="EIH1" s="178"/>
      <c r="EII1" s="178"/>
      <c r="EIJ1" s="178"/>
      <c r="EIK1" s="178"/>
      <c r="EIL1" s="178"/>
      <c r="EIM1" s="178"/>
      <c r="EIN1" s="178"/>
      <c r="EIO1" s="178"/>
      <c r="EIP1" s="178"/>
      <c r="EIQ1" s="178"/>
      <c r="EIR1" s="178"/>
      <c r="EIS1" s="178"/>
      <c r="EIT1" s="178"/>
      <c r="EIU1" s="178"/>
      <c r="EIV1" s="178"/>
      <c r="EIW1" s="178"/>
      <c r="EIX1" s="178"/>
      <c r="EIY1" s="178"/>
      <c r="EIZ1" s="178"/>
      <c r="EJA1" s="178"/>
      <c r="EJB1" s="178"/>
      <c r="EJC1" s="178"/>
      <c r="EJD1" s="178"/>
      <c r="EJE1" s="178"/>
      <c r="EJF1" s="178"/>
      <c r="EJG1" s="178"/>
      <c r="EJH1" s="178"/>
      <c r="EJI1" s="178"/>
      <c r="EJJ1" s="178"/>
      <c r="EJK1" s="178"/>
      <c r="EJL1" s="178"/>
      <c r="EJM1" s="178"/>
      <c r="EJN1" s="178"/>
      <c r="EJO1" s="178"/>
      <c r="EJP1" s="178"/>
      <c r="EJQ1" s="178"/>
      <c r="EJR1" s="178"/>
      <c r="EJS1" s="178"/>
      <c r="EJT1" s="178"/>
      <c r="EJU1" s="178"/>
      <c r="EJV1" s="178"/>
      <c r="EJW1" s="178"/>
      <c r="EJX1" s="178"/>
      <c r="EJY1" s="178"/>
      <c r="EJZ1" s="178"/>
      <c r="EKA1" s="178"/>
      <c r="EKB1" s="178"/>
      <c r="EKC1" s="178"/>
      <c r="EKD1" s="178"/>
      <c r="EKE1" s="178"/>
      <c r="EKF1" s="178"/>
      <c r="EKG1" s="178"/>
      <c r="EKH1" s="178"/>
      <c r="EKI1" s="178"/>
      <c r="EKJ1" s="178"/>
      <c r="EKK1" s="178"/>
      <c r="EKL1" s="178"/>
      <c r="EKM1" s="178"/>
      <c r="EKN1" s="178"/>
      <c r="EKO1" s="178"/>
      <c r="EKP1" s="178"/>
      <c r="EKQ1" s="178"/>
      <c r="EKR1" s="178"/>
      <c r="EKS1" s="178"/>
      <c r="EKT1" s="178"/>
      <c r="EKU1" s="178"/>
      <c r="EKV1" s="178"/>
      <c r="EKW1" s="178"/>
      <c r="EKX1" s="178"/>
      <c r="EKY1" s="178"/>
      <c r="EKZ1" s="178"/>
      <c r="ELA1" s="178"/>
      <c r="ELB1" s="178"/>
      <c r="ELC1" s="178"/>
      <c r="ELD1" s="178"/>
      <c r="ELE1" s="178"/>
      <c r="ELF1" s="178"/>
      <c r="ELG1" s="178"/>
      <c r="ELH1" s="178"/>
      <c r="ELI1" s="178"/>
      <c r="ELJ1" s="178"/>
      <c r="ELK1" s="178"/>
      <c r="ELL1" s="178"/>
      <c r="ELM1" s="178"/>
      <c r="ELN1" s="178"/>
      <c r="ELO1" s="178"/>
      <c r="ELP1" s="178"/>
      <c r="ELQ1" s="178"/>
      <c r="ELR1" s="178"/>
      <c r="ELS1" s="178"/>
      <c r="ELT1" s="178"/>
      <c r="ELU1" s="178"/>
      <c r="ELV1" s="178"/>
      <c r="ELW1" s="178"/>
      <c r="ELX1" s="178"/>
      <c r="ELY1" s="178"/>
      <c r="ELZ1" s="178"/>
      <c r="EMA1" s="178"/>
      <c r="EMB1" s="178"/>
      <c r="EMC1" s="178"/>
      <c r="EMD1" s="178"/>
      <c r="EME1" s="178"/>
      <c r="EMF1" s="178"/>
      <c r="EMG1" s="178"/>
      <c r="EMH1" s="178"/>
      <c r="EMI1" s="178"/>
      <c r="EMJ1" s="178"/>
      <c r="EMK1" s="178"/>
      <c r="EML1" s="178"/>
      <c r="EMM1" s="178"/>
      <c r="EMN1" s="178"/>
      <c r="EMO1" s="178"/>
      <c r="EMP1" s="178"/>
      <c r="EMQ1" s="178"/>
      <c r="EMR1" s="178"/>
      <c r="EMS1" s="178"/>
      <c r="EMT1" s="178"/>
      <c r="EMU1" s="178"/>
      <c r="EMV1" s="178"/>
      <c r="EMW1" s="178"/>
      <c r="EMX1" s="178"/>
      <c r="EMY1" s="178"/>
      <c r="EMZ1" s="178"/>
      <c r="ENA1" s="178"/>
      <c r="ENB1" s="178"/>
      <c r="ENC1" s="178"/>
      <c r="END1" s="178"/>
      <c r="ENE1" s="178"/>
      <c r="ENF1" s="178"/>
      <c r="ENG1" s="178"/>
      <c r="ENH1" s="178"/>
      <c r="ENI1" s="178"/>
      <c r="ENJ1" s="178"/>
      <c r="ENK1" s="178"/>
      <c r="ENL1" s="178"/>
      <c r="ENM1" s="178"/>
      <c r="ENN1" s="178"/>
      <c r="ENO1" s="178"/>
      <c r="ENP1" s="178"/>
      <c r="ENQ1" s="178"/>
      <c r="ENR1" s="178"/>
      <c r="ENS1" s="178"/>
      <c r="ENT1" s="178"/>
      <c r="ENU1" s="178"/>
      <c r="ENV1" s="178"/>
      <c r="ENW1" s="178"/>
      <c r="ENX1" s="178"/>
      <c r="ENY1" s="178"/>
      <c r="ENZ1" s="178"/>
      <c r="EOA1" s="178"/>
      <c r="EOB1" s="178"/>
      <c r="EOC1" s="178"/>
      <c r="EOD1" s="178"/>
      <c r="EOE1" s="178"/>
      <c r="EOF1" s="178"/>
      <c r="EOG1" s="178"/>
      <c r="EOH1" s="178"/>
      <c r="EOI1" s="178"/>
      <c r="EOJ1" s="178"/>
      <c r="EOK1" s="178"/>
      <c r="EOL1" s="178"/>
      <c r="EOM1" s="178"/>
      <c r="EON1" s="178"/>
      <c r="EOO1" s="178"/>
      <c r="EOP1" s="178"/>
      <c r="EOQ1" s="178"/>
      <c r="EOR1" s="178"/>
      <c r="EOS1" s="178"/>
      <c r="EOT1" s="178"/>
      <c r="EOU1" s="178"/>
      <c r="EOV1" s="178"/>
      <c r="EOW1" s="178"/>
      <c r="EOX1" s="178"/>
      <c r="EOY1" s="178"/>
      <c r="EOZ1" s="178"/>
      <c r="EPA1" s="178"/>
      <c r="EPB1" s="178"/>
      <c r="EPC1" s="178"/>
      <c r="EPD1" s="178"/>
      <c r="EPE1" s="178"/>
      <c r="EPF1" s="178"/>
      <c r="EPG1" s="178"/>
      <c r="EPH1" s="178"/>
      <c r="EPI1" s="178"/>
      <c r="EPJ1" s="178"/>
      <c r="EPK1" s="178"/>
      <c r="EPL1" s="178"/>
      <c r="EPM1" s="178"/>
      <c r="EPN1" s="178"/>
      <c r="EPO1" s="178"/>
      <c r="EPP1" s="178"/>
      <c r="EPQ1" s="178"/>
      <c r="EPR1" s="178"/>
      <c r="EPS1" s="178"/>
      <c r="EPT1" s="178"/>
      <c r="EPU1" s="178"/>
      <c r="EPV1" s="178"/>
      <c r="EPW1" s="178"/>
      <c r="EPX1" s="178"/>
      <c r="EPY1" s="178"/>
      <c r="EPZ1" s="178"/>
      <c r="EQA1" s="178"/>
      <c r="EQB1" s="178"/>
      <c r="EQC1" s="178"/>
      <c r="EQD1" s="178"/>
      <c r="EQE1" s="178"/>
      <c r="EQF1" s="178"/>
      <c r="EQG1" s="178"/>
      <c r="EQH1" s="178"/>
      <c r="EQI1" s="178"/>
      <c r="EQJ1" s="178"/>
      <c r="EQK1" s="178"/>
      <c r="EQL1" s="178"/>
      <c r="EQM1" s="178"/>
      <c r="EQN1" s="178"/>
      <c r="EQO1" s="178"/>
      <c r="EQP1" s="178"/>
      <c r="EQQ1" s="178"/>
      <c r="EQR1" s="178"/>
      <c r="EQS1" s="178"/>
      <c r="EQT1" s="178"/>
      <c r="EQU1" s="178"/>
      <c r="EQV1" s="178"/>
      <c r="EQW1" s="178"/>
      <c r="EQX1" s="178"/>
      <c r="EQY1" s="178"/>
      <c r="EQZ1" s="178"/>
      <c r="ERA1" s="178"/>
      <c r="ERB1" s="178"/>
      <c r="ERC1" s="178"/>
      <c r="ERD1" s="178"/>
      <c r="ERE1" s="178"/>
      <c r="ERF1" s="178"/>
      <c r="ERG1" s="178"/>
      <c r="ERH1" s="178"/>
      <c r="ERI1" s="178"/>
      <c r="ERJ1" s="178"/>
      <c r="ERK1" s="178"/>
      <c r="ERL1" s="178"/>
      <c r="ERM1" s="178"/>
      <c r="ERN1" s="178"/>
      <c r="ERO1" s="178"/>
      <c r="ERP1" s="178"/>
      <c r="ERQ1" s="178"/>
      <c r="ERR1" s="178"/>
      <c r="ERS1" s="178"/>
      <c r="ERT1" s="178"/>
      <c r="ERU1" s="178"/>
      <c r="ERV1" s="178"/>
      <c r="ERW1" s="178"/>
      <c r="ERX1" s="178"/>
      <c r="ERY1" s="178"/>
      <c r="ERZ1" s="178"/>
      <c r="ESA1" s="178"/>
      <c r="ESB1" s="178"/>
      <c r="ESC1" s="178"/>
      <c r="ESD1" s="178"/>
      <c r="ESE1" s="178"/>
      <c r="ESF1" s="178"/>
      <c r="ESG1" s="178"/>
      <c r="ESH1" s="178"/>
      <c r="ESI1" s="178"/>
      <c r="ESJ1" s="178"/>
      <c r="ESK1" s="178"/>
      <c r="ESL1" s="178"/>
      <c r="ESM1" s="178"/>
      <c r="ESN1" s="178"/>
      <c r="ESO1" s="178"/>
      <c r="ESP1" s="178"/>
      <c r="ESQ1" s="178"/>
      <c r="ESR1" s="178"/>
      <c r="ESS1" s="178"/>
      <c r="EST1" s="178"/>
      <c r="ESU1" s="178"/>
      <c r="ESV1" s="178"/>
      <c r="ESW1" s="178"/>
      <c r="ESX1" s="178"/>
      <c r="ESY1" s="178"/>
      <c r="ESZ1" s="178"/>
      <c r="ETA1" s="178"/>
      <c r="ETB1" s="178"/>
      <c r="ETC1" s="178"/>
      <c r="ETD1" s="178"/>
      <c r="ETE1" s="178"/>
      <c r="ETF1" s="178"/>
      <c r="ETG1" s="178"/>
      <c r="ETH1" s="178"/>
      <c r="ETI1" s="178"/>
      <c r="ETJ1" s="178"/>
      <c r="ETK1" s="178"/>
      <c r="ETL1" s="178"/>
      <c r="ETM1" s="178"/>
      <c r="ETN1" s="178"/>
      <c r="ETO1" s="178"/>
      <c r="ETP1" s="178"/>
      <c r="ETQ1" s="178"/>
      <c r="ETR1" s="178"/>
      <c r="ETS1" s="178"/>
      <c r="ETT1" s="178"/>
      <c r="ETU1" s="178"/>
      <c r="ETV1" s="178"/>
      <c r="ETW1" s="178"/>
      <c r="ETX1" s="178"/>
      <c r="ETY1" s="178"/>
      <c r="ETZ1" s="178"/>
      <c r="EUA1" s="178"/>
      <c r="EUB1" s="178"/>
      <c r="EUC1" s="178"/>
      <c r="EUD1" s="178"/>
      <c r="EUE1" s="178"/>
      <c r="EUF1" s="178"/>
      <c r="EUG1" s="178"/>
      <c r="EUH1" s="178"/>
      <c r="EUI1" s="178"/>
      <c r="EUJ1" s="178"/>
      <c r="EUK1" s="178"/>
      <c r="EUL1" s="178"/>
      <c r="EUM1" s="178"/>
      <c r="EUN1" s="178"/>
      <c r="EUO1" s="178"/>
      <c r="EUP1" s="178"/>
      <c r="EUQ1" s="178"/>
      <c r="EUR1" s="178"/>
      <c r="EUS1" s="178"/>
      <c r="EUT1" s="178"/>
      <c r="EUU1" s="178"/>
      <c r="EUV1" s="178"/>
      <c r="EUW1" s="178"/>
      <c r="EUX1" s="178"/>
      <c r="EUY1" s="178"/>
      <c r="EUZ1" s="178"/>
      <c r="EVA1" s="178"/>
      <c r="EVB1" s="178"/>
      <c r="EVC1" s="178"/>
      <c r="EVD1" s="178"/>
      <c r="EVE1" s="178"/>
      <c r="EVF1" s="178"/>
      <c r="EVG1" s="178"/>
      <c r="EVH1" s="178"/>
      <c r="EVI1" s="178"/>
      <c r="EVJ1" s="178"/>
      <c r="EVK1" s="178"/>
      <c r="EVL1" s="178"/>
      <c r="EVM1" s="178"/>
      <c r="EVN1" s="178"/>
      <c r="EVO1" s="178"/>
      <c r="EVP1" s="178"/>
      <c r="EVQ1" s="178"/>
      <c r="EVR1" s="178"/>
      <c r="EVS1" s="178"/>
      <c r="EVT1" s="178"/>
      <c r="EVU1" s="178"/>
      <c r="EVV1" s="178"/>
      <c r="EVW1" s="178"/>
      <c r="EVX1" s="178"/>
      <c r="EVY1" s="178"/>
      <c r="EVZ1" s="178"/>
      <c r="EWA1" s="178"/>
      <c r="EWB1" s="178"/>
      <c r="EWC1" s="178"/>
      <c r="EWD1" s="178"/>
      <c r="EWE1" s="178"/>
      <c r="EWF1" s="178"/>
      <c r="EWG1" s="178"/>
      <c r="EWH1" s="178"/>
      <c r="EWI1" s="178"/>
      <c r="EWJ1" s="178"/>
      <c r="EWK1" s="178"/>
      <c r="EWL1" s="178"/>
      <c r="EWM1" s="178"/>
      <c r="EWN1" s="178"/>
      <c r="EWO1" s="178"/>
      <c r="EWP1" s="178"/>
      <c r="EWQ1" s="178"/>
      <c r="EWR1" s="178"/>
      <c r="EWS1" s="178"/>
      <c r="EWT1" s="178"/>
      <c r="EWU1" s="178"/>
      <c r="EWV1" s="178"/>
      <c r="EWW1" s="178"/>
      <c r="EWX1" s="178"/>
      <c r="EWY1" s="178"/>
      <c r="EWZ1" s="178"/>
      <c r="EXA1" s="178"/>
      <c r="EXB1" s="178"/>
      <c r="EXC1" s="178"/>
      <c r="EXD1" s="178"/>
      <c r="EXE1" s="178"/>
      <c r="EXF1" s="178"/>
      <c r="EXG1" s="178"/>
      <c r="EXH1" s="178"/>
      <c r="EXI1" s="178"/>
      <c r="EXJ1" s="178"/>
      <c r="EXK1" s="178"/>
      <c r="EXL1" s="178"/>
      <c r="EXM1" s="178"/>
      <c r="EXN1" s="178"/>
      <c r="EXO1" s="178"/>
      <c r="EXP1" s="178"/>
      <c r="EXQ1" s="178"/>
      <c r="EXR1" s="178"/>
      <c r="EXS1" s="178"/>
      <c r="EXT1" s="178"/>
      <c r="EXU1" s="178"/>
      <c r="EXV1" s="178"/>
      <c r="EXW1" s="178"/>
      <c r="EXX1" s="178"/>
      <c r="EXY1" s="178"/>
      <c r="EXZ1" s="178"/>
      <c r="EYA1" s="178"/>
      <c r="EYB1" s="178"/>
      <c r="EYC1" s="178"/>
      <c r="EYD1" s="178"/>
      <c r="EYE1" s="178"/>
      <c r="EYF1" s="178"/>
      <c r="EYG1" s="178"/>
      <c r="EYH1" s="178"/>
      <c r="EYI1" s="178"/>
      <c r="EYJ1" s="178"/>
      <c r="EYK1" s="178"/>
      <c r="EYL1" s="178"/>
      <c r="EYM1" s="178"/>
      <c r="EYN1" s="178"/>
      <c r="EYO1" s="178"/>
      <c r="EYP1" s="178"/>
      <c r="EYQ1" s="178"/>
      <c r="EYR1" s="178"/>
      <c r="EYS1" s="178"/>
      <c r="EYT1" s="178"/>
      <c r="EYU1" s="178"/>
      <c r="EYV1" s="178"/>
      <c r="EYW1" s="178"/>
      <c r="EYX1" s="178"/>
      <c r="EYY1" s="178"/>
      <c r="EYZ1" s="178"/>
      <c r="EZA1" s="178"/>
      <c r="EZB1" s="178"/>
      <c r="EZC1" s="178"/>
      <c r="EZD1" s="178"/>
      <c r="EZE1" s="178"/>
      <c r="EZF1" s="178"/>
      <c r="EZG1" s="178"/>
      <c r="EZH1" s="178"/>
      <c r="EZI1" s="178"/>
      <c r="EZJ1" s="178"/>
      <c r="EZK1" s="178"/>
      <c r="EZL1" s="178"/>
      <c r="EZM1" s="178"/>
      <c r="EZN1" s="178"/>
      <c r="EZO1" s="178"/>
      <c r="EZP1" s="178"/>
      <c r="EZQ1" s="178"/>
      <c r="EZR1" s="178"/>
      <c r="EZS1" s="178"/>
      <c r="EZT1" s="178"/>
      <c r="EZU1" s="178"/>
      <c r="EZV1" s="178"/>
      <c r="EZW1" s="178"/>
      <c r="EZX1" s="178"/>
      <c r="EZY1" s="178"/>
      <c r="EZZ1" s="178"/>
      <c r="FAA1" s="178"/>
      <c r="FAB1" s="178"/>
      <c r="FAC1" s="178"/>
      <c r="FAD1" s="178"/>
      <c r="FAE1" s="178"/>
      <c r="FAF1" s="178"/>
      <c r="FAG1" s="178"/>
      <c r="FAH1" s="178"/>
      <c r="FAI1" s="178"/>
      <c r="FAJ1" s="178"/>
      <c r="FAK1" s="178"/>
      <c r="FAL1" s="178"/>
      <c r="FAM1" s="178"/>
      <c r="FAN1" s="178"/>
      <c r="FAO1" s="178"/>
      <c r="FAP1" s="178"/>
      <c r="FAQ1" s="178"/>
      <c r="FAR1" s="178"/>
      <c r="FAS1" s="178"/>
      <c r="FAT1" s="178"/>
      <c r="FAU1" s="178"/>
      <c r="FAV1" s="178"/>
      <c r="FAW1" s="178"/>
      <c r="FAX1" s="178"/>
      <c r="FAY1" s="178"/>
      <c r="FAZ1" s="178"/>
      <c r="FBA1" s="178"/>
      <c r="FBB1" s="178"/>
      <c r="FBC1" s="178"/>
      <c r="FBD1" s="178"/>
      <c r="FBE1" s="178"/>
      <c r="FBF1" s="178"/>
      <c r="FBG1" s="178"/>
      <c r="FBH1" s="178"/>
      <c r="FBI1" s="178"/>
      <c r="FBJ1" s="178"/>
      <c r="FBK1" s="178"/>
      <c r="FBL1" s="178"/>
      <c r="FBM1" s="178"/>
      <c r="FBN1" s="178"/>
      <c r="FBO1" s="178"/>
      <c r="FBP1" s="178"/>
      <c r="FBQ1" s="178"/>
      <c r="FBR1" s="178"/>
      <c r="FBS1" s="178"/>
      <c r="FBT1" s="178"/>
      <c r="FBU1" s="178"/>
      <c r="FBV1" s="178"/>
      <c r="FBW1" s="178"/>
      <c r="FBX1" s="178"/>
      <c r="FBY1" s="178"/>
      <c r="FBZ1" s="178"/>
      <c r="FCA1" s="178"/>
      <c r="FCB1" s="178"/>
      <c r="FCC1" s="178"/>
      <c r="FCD1" s="178"/>
      <c r="FCE1" s="178"/>
      <c r="FCF1" s="178"/>
      <c r="FCG1" s="178"/>
      <c r="FCH1" s="178"/>
      <c r="FCI1" s="178"/>
      <c r="FCJ1" s="178"/>
      <c r="FCK1" s="178"/>
      <c r="FCL1" s="178"/>
      <c r="FCM1" s="178"/>
      <c r="FCN1" s="178"/>
      <c r="FCO1" s="178"/>
      <c r="FCP1" s="178"/>
      <c r="FCQ1" s="178"/>
      <c r="FCR1" s="178"/>
      <c r="FCS1" s="178"/>
      <c r="FCT1" s="178"/>
      <c r="FCU1" s="178"/>
      <c r="FCV1" s="178"/>
      <c r="FCW1" s="178"/>
      <c r="FCX1" s="178"/>
      <c r="FCY1" s="178"/>
      <c r="FCZ1" s="178"/>
      <c r="FDA1" s="178"/>
      <c r="FDB1" s="178"/>
      <c r="FDC1" s="178"/>
      <c r="FDD1" s="178"/>
      <c r="FDE1" s="178"/>
      <c r="FDF1" s="178"/>
      <c r="FDG1" s="178"/>
      <c r="FDH1" s="178"/>
      <c r="FDI1" s="178"/>
      <c r="FDJ1" s="178"/>
      <c r="FDK1" s="178"/>
      <c r="FDL1" s="178"/>
      <c r="FDM1" s="178"/>
      <c r="FDN1" s="178"/>
      <c r="FDO1" s="178"/>
      <c r="FDP1" s="178"/>
      <c r="FDQ1" s="178"/>
      <c r="FDR1" s="178"/>
      <c r="FDS1" s="178"/>
      <c r="FDT1" s="178"/>
      <c r="FDU1" s="178"/>
      <c r="FDV1" s="178"/>
      <c r="FDW1" s="178"/>
      <c r="FDX1" s="178"/>
      <c r="FDY1" s="178"/>
      <c r="FDZ1" s="178"/>
      <c r="FEA1" s="178"/>
      <c r="FEB1" s="178"/>
      <c r="FEC1" s="178"/>
      <c r="FED1" s="178"/>
      <c r="FEE1" s="178"/>
      <c r="FEF1" s="178"/>
      <c r="FEG1" s="178"/>
      <c r="FEH1" s="178"/>
      <c r="FEI1" s="178"/>
      <c r="FEJ1" s="178"/>
      <c r="FEK1" s="178"/>
      <c r="FEL1" s="178"/>
      <c r="FEM1" s="178"/>
      <c r="FEN1" s="178"/>
      <c r="FEO1" s="178"/>
      <c r="FEP1" s="178"/>
      <c r="FEQ1" s="178"/>
      <c r="FER1" s="178"/>
      <c r="FES1" s="178"/>
      <c r="FET1" s="178"/>
      <c r="FEU1" s="178"/>
      <c r="FEV1" s="178"/>
      <c r="FEW1" s="178"/>
      <c r="FEX1" s="178"/>
      <c r="FEY1" s="178"/>
      <c r="FEZ1" s="178"/>
      <c r="FFA1" s="178"/>
      <c r="FFB1" s="178"/>
      <c r="FFC1" s="178"/>
      <c r="FFD1" s="178"/>
      <c r="FFE1" s="178"/>
      <c r="FFF1" s="178"/>
      <c r="FFG1" s="178"/>
      <c r="FFH1" s="178"/>
      <c r="FFI1" s="178"/>
      <c r="FFJ1" s="178"/>
      <c r="FFK1" s="178"/>
      <c r="FFL1" s="178"/>
      <c r="FFM1" s="178"/>
      <c r="FFN1" s="178"/>
      <c r="FFO1" s="178"/>
      <c r="FFP1" s="178"/>
      <c r="FFQ1" s="178"/>
      <c r="FFR1" s="178"/>
      <c r="FFS1" s="178"/>
      <c r="FFT1" s="178"/>
      <c r="FFU1" s="178"/>
      <c r="FFV1" s="178"/>
      <c r="FFW1" s="178"/>
      <c r="FFX1" s="178"/>
      <c r="FFY1" s="178"/>
      <c r="FFZ1" s="178"/>
      <c r="FGA1" s="178"/>
      <c r="FGB1" s="178"/>
      <c r="FGC1" s="178"/>
      <c r="FGD1" s="178"/>
      <c r="FGE1" s="178"/>
      <c r="FGF1" s="178"/>
      <c r="FGG1" s="178"/>
      <c r="FGH1" s="178"/>
      <c r="FGI1" s="178"/>
      <c r="FGJ1" s="178"/>
      <c r="FGK1" s="178"/>
      <c r="FGL1" s="178"/>
      <c r="FGM1" s="178"/>
      <c r="FGN1" s="178"/>
      <c r="FGO1" s="178"/>
      <c r="FGP1" s="178"/>
      <c r="FGQ1" s="178"/>
      <c r="FGR1" s="178"/>
      <c r="FGS1" s="178"/>
      <c r="FGT1" s="178"/>
      <c r="FGU1" s="178"/>
      <c r="FGV1" s="178"/>
      <c r="FGW1" s="178"/>
      <c r="FGX1" s="178"/>
      <c r="FGY1" s="178"/>
      <c r="FGZ1" s="178"/>
      <c r="FHA1" s="178"/>
      <c r="FHB1" s="178"/>
      <c r="FHC1" s="178"/>
      <c r="FHD1" s="178"/>
      <c r="FHE1" s="178"/>
      <c r="FHF1" s="178"/>
      <c r="FHG1" s="178"/>
      <c r="FHH1" s="178"/>
      <c r="FHI1" s="178"/>
      <c r="FHJ1" s="178"/>
      <c r="FHK1" s="178"/>
      <c r="FHL1" s="178"/>
      <c r="FHM1" s="178"/>
      <c r="FHN1" s="178"/>
      <c r="FHO1" s="178"/>
      <c r="FHP1" s="178"/>
      <c r="FHQ1" s="178"/>
      <c r="FHR1" s="178"/>
      <c r="FHS1" s="178"/>
      <c r="FHT1" s="178"/>
      <c r="FHU1" s="178"/>
      <c r="FHV1" s="178"/>
      <c r="FHW1" s="178"/>
      <c r="FHX1" s="178"/>
      <c r="FHY1" s="178"/>
      <c r="FHZ1" s="178"/>
      <c r="FIA1" s="178"/>
      <c r="FIB1" s="178"/>
      <c r="FIC1" s="178"/>
      <c r="FID1" s="178"/>
      <c r="FIE1" s="178"/>
      <c r="FIF1" s="178"/>
      <c r="FIG1" s="178"/>
      <c r="FIH1" s="178"/>
      <c r="FII1" s="178"/>
      <c r="FIJ1" s="178"/>
      <c r="FIK1" s="178"/>
      <c r="FIL1" s="178"/>
      <c r="FIM1" s="178"/>
      <c r="FIN1" s="178"/>
      <c r="FIO1" s="178"/>
      <c r="FIP1" s="178"/>
      <c r="FIQ1" s="178"/>
      <c r="FIR1" s="178"/>
      <c r="FIS1" s="178"/>
      <c r="FIT1" s="178"/>
      <c r="FIU1" s="178"/>
      <c r="FIV1" s="178"/>
      <c r="FIW1" s="178"/>
      <c r="FIX1" s="178"/>
      <c r="FIY1" s="178"/>
      <c r="FIZ1" s="178"/>
      <c r="FJA1" s="178"/>
      <c r="FJB1" s="178"/>
      <c r="FJC1" s="178"/>
      <c r="FJD1" s="178"/>
      <c r="FJE1" s="178"/>
      <c r="FJF1" s="178"/>
      <c r="FJG1" s="178"/>
      <c r="FJH1" s="178"/>
      <c r="FJI1" s="178"/>
      <c r="FJJ1" s="178"/>
      <c r="FJK1" s="178"/>
      <c r="FJL1" s="178"/>
      <c r="FJM1" s="178"/>
      <c r="FJN1" s="178"/>
      <c r="FJO1" s="178"/>
      <c r="FJP1" s="178"/>
      <c r="FJQ1" s="178"/>
      <c r="FJR1" s="178"/>
      <c r="FJS1" s="178"/>
      <c r="FJT1" s="178"/>
      <c r="FJU1" s="178"/>
      <c r="FJV1" s="178"/>
      <c r="FJW1" s="178"/>
      <c r="FJX1" s="178"/>
      <c r="FJY1" s="178"/>
      <c r="FJZ1" s="178"/>
      <c r="FKA1" s="178"/>
      <c r="FKB1" s="178"/>
      <c r="FKC1" s="178"/>
      <c r="FKD1" s="178"/>
      <c r="FKE1" s="178"/>
      <c r="FKF1" s="178"/>
      <c r="FKG1" s="178"/>
      <c r="FKH1" s="178"/>
      <c r="FKI1" s="178"/>
      <c r="FKJ1" s="178"/>
      <c r="FKK1" s="178"/>
      <c r="FKL1" s="178"/>
      <c r="FKM1" s="178"/>
      <c r="FKN1" s="178"/>
      <c r="FKO1" s="178"/>
      <c r="FKP1" s="178"/>
      <c r="FKQ1" s="178"/>
      <c r="FKR1" s="178"/>
      <c r="FKS1" s="178"/>
      <c r="FKT1" s="178"/>
      <c r="FKU1" s="178"/>
      <c r="FKV1" s="178"/>
      <c r="FKW1" s="178"/>
      <c r="FKX1" s="178"/>
      <c r="FKY1" s="178"/>
      <c r="FKZ1" s="178"/>
      <c r="FLA1" s="178"/>
      <c r="FLB1" s="178"/>
      <c r="FLC1" s="178"/>
      <c r="FLD1" s="178"/>
      <c r="FLE1" s="178"/>
      <c r="FLF1" s="178"/>
      <c r="FLG1" s="178"/>
      <c r="FLH1" s="178"/>
      <c r="FLI1" s="178"/>
      <c r="FLJ1" s="178"/>
      <c r="FLK1" s="178"/>
      <c r="FLL1" s="178"/>
      <c r="FLM1" s="178"/>
      <c r="FLN1" s="178"/>
      <c r="FLO1" s="178"/>
      <c r="FLP1" s="178"/>
      <c r="FLQ1" s="178"/>
      <c r="FLR1" s="178"/>
      <c r="FLS1" s="178"/>
      <c r="FLT1" s="178"/>
      <c r="FLU1" s="178"/>
      <c r="FLV1" s="178"/>
      <c r="FLW1" s="178"/>
      <c r="FLX1" s="178"/>
      <c r="FLY1" s="178"/>
      <c r="FLZ1" s="178"/>
      <c r="FMA1" s="178"/>
      <c r="FMB1" s="178"/>
      <c r="FMC1" s="178"/>
      <c r="FMD1" s="178"/>
      <c r="FME1" s="178"/>
      <c r="FMF1" s="178"/>
      <c r="FMG1" s="178"/>
      <c r="FMH1" s="178"/>
      <c r="FMI1" s="178"/>
      <c r="FMJ1" s="178"/>
      <c r="FMK1" s="178"/>
      <c r="FML1" s="178"/>
      <c r="FMM1" s="178"/>
      <c r="FMN1" s="178"/>
      <c r="FMO1" s="178"/>
      <c r="FMP1" s="178"/>
      <c r="FMQ1" s="178"/>
      <c r="FMR1" s="178"/>
      <c r="FMS1" s="178"/>
      <c r="FMT1" s="178"/>
      <c r="FMU1" s="178"/>
      <c r="FMV1" s="178"/>
      <c r="FMW1" s="178"/>
      <c r="FMX1" s="178"/>
      <c r="FMY1" s="178"/>
      <c r="FMZ1" s="178"/>
      <c r="FNA1" s="178"/>
      <c r="FNB1" s="178"/>
      <c r="FNC1" s="178"/>
      <c r="FND1" s="178"/>
      <c r="FNE1" s="178"/>
      <c r="FNF1" s="178"/>
      <c r="FNG1" s="178"/>
      <c r="FNH1" s="178"/>
      <c r="FNI1" s="178"/>
      <c r="FNJ1" s="178"/>
      <c r="FNK1" s="178"/>
      <c r="FNL1" s="178"/>
      <c r="FNM1" s="178"/>
      <c r="FNN1" s="178"/>
      <c r="FNO1" s="178"/>
      <c r="FNP1" s="178"/>
      <c r="FNQ1" s="178"/>
      <c r="FNR1" s="178"/>
      <c r="FNS1" s="178"/>
      <c r="FNT1" s="178"/>
      <c r="FNU1" s="178"/>
      <c r="FNV1" s="178"/>
      <c r="FNW1" s="178"/>
      <c r="FNX1" s="178"/>
      <c r="FNY1" s="178"/>
      <c r="FNZ1" s="178"/>
      <c r="FOA1" s="178"/>
      <c r="FOB1" s="178"/>
      <c r="FOC1" s="178"/>
      <c r="FOD1" s="178"/>
      <c r="FOE1" s="178"/>
      <c r="FOF1" s="178"/>
      <c r="FOG1" s="178"/>
      <c r="FOH1" s="178"/>
      <c r="FOI1" s="178"/>
      <c r="FOJ1" s="178"/>
      <c r="FOK1" s="178"/>
      <c r="FOL1" s="178"/>
      <c r="FOM1" s="178"/>
      <c r="FON1" s="178"/>
      <c r="FOO1" s="178"/>
      <c r="FOP1" s="178"/>
      <c r="FOQ1" s="178"/>
      <c r="FOR1" s="178"/>
      <c r="FOS1" s="178"/>
      <c r="FOT1" s="178"/>
      <c r="FOU1" s="178"/>
      <c r="FOV1" s="178"/>
      <c r="FOW1" s="178"/>
      <c r="FOX1" s="178"/>
      <c r="FOY1" s="178"/>
      <c r="FOZ1" s="178"/>
      <c r="FPA1" s="178"/>
      <c r="FPB1" s="178"/>
      <c r="FPC1" s="178"/>
      <c r="FPD1" s="178"/>
      <c r="FPE1" s="178"/>
      <c r="FPF1" s="178"/>
      <c r="FPG1" s="178"/>
      <c r="FPH1" s="178"/>
      <c r="FPI1" s="178"/>
      <c r="FPJ1" s="178"/>
      <c r="FPK1" s="178"/>
      <c r="FPL1" s="178"/>
      <c r="FPM1" s="178"/>
      <c r="FPN1" s="178"/>
      <c r="FPO1" s="178"/>
      <c r="FPP1" s="178"/>
      <c r="FPQ1" s="178"/>
      <c r="FPR1" s="178"/>
      <c r="FPS1" s="178"/>
      <c r="FPT1" s="178"/>
      <c r="FPU1" s="178"/>
      <c r="FPV1" s="178"/>
      <c r="FPW1" s="178"/>
      <c r="FPX1" s="178"/>
      <c r="FPY1" s="178"/>
      <c r="FPZ1" s="178"/>
      <c r="FQA1" s="178"/>
      <c r="FQB1" s="178"/>
      <c r="FQC1" s="178"/>
      <c r="FQD1" s="178"/>
      <c r="FQE1" s="178"/>
      <c r="FQF1" s="178"/>
      <c r="FQG1" s="178"/>
      <c r="FQH1" s="178"/>
      <c r="FQI1" s="178"/>
      <c r="FQJ1" s="178"/>
      <c r="FQK1" s="178"/>
      <c r="FQL1" s="178"/>
      <c r="FQM1" s="178"/>
      <c r="FQN1" s="178"/>
      <c r="FQO1" s="178"/>
      <c r="FQP1" s="178"/>
      <c r="FQQ1" s="178"/>
      <c r="FQR1" s="178"/>
      <c r="FQS1" s="178"/>
      <c r="FQT1" s="178"/>
      <c r="FQU1" s="178"/>
      <c r="FQV1" s="178"/>
      <c r="FQW1" s="178"/>
      <c r="FQX1" s="178"/>
      <c r="FQY1" s="178"/>
      <c r="FQZ1" s="178"/>
      <c r="FRA1" s="178"/>
      <c r="FRB1" s="178"/>
      <c r="FRC1" s="178"/>
      <c r="FRD1" s="178"/>
      <c r="FRE1" s="178"/>
      <c r="FRF1" s="178"/>
      <c r="FRG1" s="178"/>
      <c r="FRH1" s="178"/>
      <c r="FRI1" s="178"/>
      <c r="FRJ1" s="178"/>
      <c r="FRK1" s="178"/>
      <c r="FRL1" s="178"/>
      <c r="FRM1" s="178"/>
      <c r="FRN1" s="178"/>
      <c r="FRO1" s="178"/>
      <c r="FRP1" s="178"/>
      <c r="FRQ1" s="178"/>
      <c r="FRR1" s="178"/>
      <c r="FRS1" s="178"/>
      <c r="FRT1" s="178"/>
      <c r="FRU1" s="178"/>
      <c r="FRV1" s="178"/>
      <c r="FRW1" s="178"/>
      <c r="FRX1" s="178"/>
      <c r="FRY1" s="178"/>
      <c r="FRZ1" s="178"/>
      <c r="FSA1" s="178"/>
      <c r="FSB1" s="178"/>
      <c r="FSC1" s="178"/>
      <c r="FSD1" s="178"/>
      <c r="FSE1" s="178"/>
      <c r="FSF1" s="178"/>
      <c r="FSG1" s="178"/>
      <c r="FSH1" s="178"/>
      <c r="FSI1" s="178"/>
      <c r="FSJ1" s="178"/>
      <c r="FSK1" s="178"/>
      <c r="FSL1" s="178"/>
      <c r="FSM1" s="178"/>
      <c r="FSN1" s="178"/>
      <c r="FSO1" s="178"/>
      <c r="FSP1" s="178"/>
      <c r="FSQ1" s="178"/>
      <c r="FSR1" s="178"/>
      <c r="FSS1" s="178"/>
      <c r="FST1" s="178"/>
      <c r="FSU1" s="178"/>
      <c r="FSV1" s="178"/>
      <c r="FSW1" s="178"/>
      <c r="FSX1" s="178"/>
      <c r="FSY1" s="178"/>
      <c r="FSZ1" s="178"/>
      <c r="FTA1" s="178"/>
      <c r="FTB1" s="178"/>
      <c r="FTC1" s="178"/>
      <c r="FTD1" s="178"/>
      <c r="FTE1" s="178"/>
      <c r="FTF1" s="178"/>
      <c r="FTG1" s="178"/>
      <c r="FTH1" s="178"/>
      <c r="FTI1" s="178"/>
      <c r="FTJ1" s="178"/>
      <c r="FTK1" s="178"/>
      <c r="FTL1" s="178"/>
      <c r="FTM1" s="178"/>
      <c r="FTN1" s="178"/>
      <c r="FTO1" s="178"/>
      <c r="FTP1" s="178"/>
      <c r="FTQ1" s="178"/>
      <c r="FTR1" s="178"/>
      <c r="FTS1" s="178"/>
      <c r="FTT1" s="178"/>
      <c r="FTU1" s="178"/>
      <c r="FTV1" s="178"/>
      <c r="FTW1" s="178"/>
      <c r="FTX1" s="178"/>
      <c r="FTY1" s="178"/>
      <c r="FTZ1" s="178"/>
      <c r="FUA1" s="178"/>
      <c r="FUB1" s="178"/>
      <c r="FUC1" s="178"/>
      <c r="FUD1" s="178"/>
      <c r="FUE1" s="178"/>
      <c r="FUF1" s="178"/>
      <c r="FUG1" s="178"/>
      <c r="FUH1" s="178"/>
      <c r="FUI1" s="178"/>
      <c r="FUJ1" s="178"/>
      <c r="FUK1" s="178"/>
      <c r="FUL1" s="178"/>
      <c r="FUM1" s="178"/>
      <c r="FUN1" s="178"/>
      <c r="FUO1" s="178"/>
      <c r="FUP1" s="178"/>
      <c r="FUQ1" s="178"/>
      <c r="FUR1" s="178"/>
      <c r="FUS1" s="178"/>
      <c r="FUT1" s="178"/>
      <c r="FUU1" s="178"/>
      <c r="FUV1" s="178"/>
      <c r="FUW1" s="178"/>
      <c r="FUX1" s="178"/>
      <c r="FUY1" s="178"/>
      <c r="FUZ1" s="178"/>
      <c r="FVA1" s="178"/>
      <c r="FVB1" s="178"/>
      <c r="FVC1" s="178"/>
      <c r="FVD1" s="178"/>
      <c r="FVE1" s="178"/>
      <c r="FVF1" s="178"/>
      <c r="FVG1" s="178"/>
      <c r="FVH1" s="178"/>
      <c r="FVI1" s="178"/>
      <c r="FVJ1" s="178"/>
      <c r="FVK1" s="178"/>
      <c r="FVL1" s="178"/>
      <c r="FVM1" s="178"/>
      <c r="FVN1" s="178"/>
      <c r="FVO1" s="178"/>
      <c r="FVP1" s="178"/>
      <c r="FVQ1" s="178"/>
      <c r="FVR1" s="178"/>
      <c r="FVS1" s="178"/>
      <c r="FVT1" s="178"/>
      <c r="FVU1" s="178"/>
      <c r="FVV1" s="178"/>
      <c r="FVW1" s="178"/>
      <c r="FVX1" s="178"/>
      <c r="FVY1" s="178"/>
      <c r="FVZ1" s="178"/>
      <c r="FWA1" s="178"/>
      <c r="FWB1" s="178"/>
      <c r="FWC1" s="178"/>
      <c r="FWD1" s="178"/>
      <c r="FWE1" s="178"/>
      <c r="FWF1" s="178"/>
      <c r="FWG1" s="178"/>
      <c r="FWH1" s="178"/>
      <c r="FWI1" s="178"/>
      <c r="FWJ1" s="178"/>
      <c r="FWK1" s="178"/>
      <c r="FWL1" s="178"/>
      <c r="FWM1" s="178"/>
      <c r="FWN1" s="178"/>
      <c r="FWO1" s="178"/>
      <c r="FWP1" s="178"/>
      <c r="FWQ1" s="178"/>
      <c r="FWR1" s="178"/>
      <c r="FWS1" s="178"/>
      <c r="FWT1" s="178"/>
      <c r="FWU1" s="178"/>
      <c r="FWV1" s="178"/>
      <c r="FWW1" s="178"/>
      <c r="FWX1" s="178"/>
      <c r="FWY1" s="178"/>
      <c r="FWZ1" s="178"/>
      <c r="FXA1" s="178"/>
      <c r="FXB1" s="178"/>
      <c r="FXC1" s="178"/>
      <c r="FXD1" s="178"/>
      <c r="FXE1" s="178"/>
      <c r="FXF1" s="178"/>
      <c r="FXG1" s="178"/>
      <c r="FXH1" s="178"/>
      <c r="FXI1" s="178"/>
      <c r="FXJ1" s="178"/>
      <c r="FXK1" s="178"/>
      <c r="FXL1" s="178"/>
      <c r="FXM1" s="178"/>
      <c r="FXN1" s="178"/>
      <c r="FXO1" s="178"/>
      <c r="FXP1" s="178"/>
      <c r="FXQ1" s="178"/>
      <c r="FXR1" s="178"/>
      <c r="FXS1" s="178"/>
      <c r="FXT1" s="178"/>
      <c r="FXU1" s="178"/>
      <c r="FXV1" s="178"/>
      <c r="FXW1" s="178"/>
      <c r="FXX1" s="178"/>
      <c r="FXY1" s="178"/>
      <c r="FXZ1" s="178"/>
      <c r="FYA1" s="178"/>
      <c r="FYB1" s="178"/>
      <c r="FYC1" s="178"/>
      <c r="FYD1" s="178"/>
      <c r="FYE1" s="178"/>
      <c r="FYF1" s="178"/>
      <c r="FYG1" s="178"/>
      <c r="FYH1" s="178"/>
      <c r="FYI1" s="178"/>
      <c r="FYJ1" s="178"/>
      <c r="FYK1" s="178"/>
      <c r="FYL1" s="178"/>
      <c r="FYM1" s="178"/>
      <c r="FYN1" s="178"/>
      <c r="FYO1" s="178"/>
      <c r="FYP1" s="178"/>
      <c r="FYQ1" s="178"/>
      <c r="FYR1" s="178"/>
      <c r="FYS1" s="178"/>
      <c r="FYT1" s="178"/>
      <c r="FYU1" s="178"/>
      <c r="FYV1" s="178"/>
      <c r="FYW1" s="178"/>
      <c r="FYX1" s="178"/>
      <c r="FYY1" s="178"/>
      <c r="FYZ1" s="178"/>
      <c r="FZA1" s="178"/>
      <c r="FZB1" s="178"/>
      <c r="FZC1" s="178"/>
      <c r="FZD1" s="178"/>
      <c r="FZE1" s="178"/>
      <c r="FZF1" s="178"/>
      <c r="FZG1" s="178"/>
      <c r="FZH1" s="178"/>
      <c r="FZI1" s="178"/>
      <c r="FZJ1" s="178"/>
      <c r="FZK1" s="178"/>
      <c r="FZL1" s="178"/>
      <c r="FZM1" s="178"/>
      <c r="FZN1" s="178"/>
      <c r="FZO1" s="178"/>
      <c r="FZP1" s="178"/>
      <c r="FZQ1" s="178"/>
      <c r="FZR1" s="178"/>
      <c r="FZS1" s="178"/>
      <c r="FZT1" s="178"/>
      <c r="FZU1" s="178"/>
      <c r="FZV1" s="178"/>
      <c r="FZW1" s="178"/>
      <c r="FZX1" s="178"/>
      <c r="FZY1" s="178"/>
      <c r="FZZ1" s="178"/>
      <c r="GAA1" s="178"/>
      <c r="GAB1" s="178"/>
      <c r="GAC1" s="178"/>
      <c r="GAD1" s="178"/>
      <c r="GAE1" s="178"/>
      <c r="GAF1" s="178"/>
      <c r="GAG1" s="178"/>
      <c r="GAH1" s="178"/>
      <c r="GAI1" s="178"/>
      <c r="GAJ1" s="178"/>
      <c r="GAK1" s="178"/>
      <c r="GAL1" s="178"/>
      <c r="GAM1" s="178"/>
      <c r="GAN1" s="178"/>
      <c r="GAO1" s="178"/>
      <c r="GAP1" s="178"/>
      <c r="GAQ1" s="178"/>
      <c r="GAR1" s="178"/>
      <c r="GAS1" s="178"/>
      <c r="GAT1" s="178"/>
      <c r="GAU1" s="178"/>
      <c r="GAV1" s="178"/>
      <c r="GAW1" s="178"/>
      <c r="GAX1" s="178"/>
      <c r="GAY1" s="178"/>
      <c r="GAZ1" s="178"/>
      <c r="GBA1" s="178"/>
      <c r="GBB1" s="178"/>
      <c r="GBC1" s="178"/>
      <c r="GBD1" s="178"/>
      <c r="GBE1" s="178"/>
      <c r="GBF1" s="178"/>
      <c r="GBG1" s="178"/>
      <c r="GBH1" s="178"/>
      <c r="GBI1" s="178"/>
      <c r="GBJ1" s="178"/>
      <c r="GBK1" s="178"/>
      <c r="GBL1" s="178"/>
      <c r="GBM1" s="178"/>
      <c r="GBN1" s="178"/>
      <c r="GBO1" s="178"/>
      <c r="GBP1" s="178"/>
      <c r="GBQ1" s="178"/>
      <c r="GBR1" s="178"/>
      <c r="GBS1" s="178"/>
      <c r="GBT1" s="178"/>
      <c r="GBU1" s="178"/>
      <c r="GBV1" s="178"/>
      <c r="GBW1" s="178"/>
      <c r="GBX1" s="178"/>
      <c r="GBY1" s="178"/>
      <c r="GBZ1" s="178"/>
      <c r="GCA1" s="178"/>
      <c r="GCB1" s="178"/>
      <c r="GCC1" s="178"/>
      <c r="GCD1" s="178"/>
      <c r="GCE1" s="178"/>
      <c r="GCF1" s="178"/>
      <c r="GCG1" s="178"/>
      <c r="GCH1" s="178"/>
      <c r="GCI1" s="178"/>
      <c r="GCJ1" s="178"/>
      <c r="GCK1" s="178"/>
      <c r="GCL1" s="178"/>
      <c r="GCM1" s="178"/>
      <c r="GCN1" s="178"/>
      <c r="GCO1" s="178"/>
      <c r="GCP1" s="178"/>
      <c r="GCQ1" s="178"/>
      <c r="GCR1" s="178"/>
      <c r="GCS1" s="178"/>
      <c r="GCT1" s="178"/>
      <c r="GCU1" s="178"/>
      <c r="GCV1" s="178"/>
      <c r="GCW1" s="178"/>
      <c r="GCX1" s="178"/>
      <c r="GCY1" s="178"/>
      <c r="GCZ1" s="178"/>
      <c r="GDA1" s="178"/>
      <c r="GDB1" s="178"/>
      <c r="GDC1" s="178"/>
      <c r="GDD1" s="178"/>
      <c r="GDE1" s="178"/>
      <c r="GDF1" s="178"/>
      <c r="GDG1" s="178"/>
      <c r="GDH1" s="178"/>
      <c r="GDI1" s="178"/>
      <c r="GDJ1" s="178"/>
      <c r="GDK1" s="178"/>
      <c r="GDL1" s="178"/>
      <c r="GDM1" s="178"/>
      <c r="GDN1" s="178"/>
      <c r="GDO1" s="178"/>
      <c r="GDP1" s="178"/>
      <c r="GDQ1" s="178"/>
      <c r="GDR1" s="178"/>
      <c r="GDS1" s="178"/>
      <c r="GDT1" s="178"/>
      <c r="GDU1" s="178"/>
      <c r="GDV1" s="178"/>
      <c r="GDW1" s="178"/>
      <c r="GDX1" s="178"/>
      <c r="GDY1" s="178"/>
      <c r="GDZ1" s="178"/>
      <c r="GEA1" s="178"/>
      <c r="GEB1" s="178"/>
      <c r="GEC1" s="178"/>
      <c r="GED1" s="178"/>
      <c r="GEE1" s="178"/>
      <c r="GEF1" s="178"/>
      <c r="GEG1" s="178"/>
      <c r="GEH1" s="178"/>
      <c r="GEI1" s="178"/>
      <c r="GEJ1" s="178"/>
      <c r="GEK1" s="178"/>
      <c r="GEL1" s="178"/>
      <c r="GEM1" s="178"/>
      <c r="GEN1" s="178"/>
      <c r="GEO1" s="178"/>
      <c r="GEP1" s="178"/>
      <c r="GEQ1" s="178"/>
      <c r="GER1" s="178"/>
      <c r="GES1" s="178"/>
      <c r="GET1" s="178"/>
      <c r="GEU1" s="178"/>
      <c r="GEV1" s="178"/>
      <c r="GEW1" s="178"/>
      <c r="GEX1" s="178"/>
      <c r="GEY1" s="178"/>
      <c r="GEZ1" s="178"/>
      <c r="GFA1" s="178"/>
      <c r="GFB1" s="178"/>
      <c r="GFC1" s="178"/>
      <c r="GFD1" s="178"/>
      <c r="GFE1" s="178"/>
      <c r="GFF1" s="178"/>
      <c r="GFG1" s="178"/>
      <c r="GFH1" s="178"/>
      <c r="GFI1" s="178"/>
      <c r="GFJ1" s="178"/>
      <c r="GFK1" s="178"/>
      <c r="GFL1" s="178"/>
      <c r="GFM1" s="178"/>
      <c r="GFN1" s="178"/>
      <c r="GFO1" s="178"/>
      <c r="GFP1" s="178"/>
      <c r="GFQ1" s="178"/>
      <c r="GFR1" s="178"/>
      <c r="GFS1" s="178"/>
      <c r="GFT1" s="178"/>
      <c r="GFU1" s="178"/>
      <c r="GFV1" s="178"/>
      <c r="GFW1" s="178"/>
      <c r="GFX1" s="178"/>
      <c r="GFY1" s="178"/>
      <c r="GFZ1" s="178"/>
      <c r="GGA1" s="178"/>
      <c r="GGB1" s="178"/>
      <c r="GGC1" s="178"/>
      <c r="GGD1" s="178"/>
      <c r="GGE1" s="178"/>
      <c r="GGF1" s="178"/>
      <c r="GGG1" s="178"/>
      <c r="GGH1" s="178"/>
      <c r="GGI1" s="178"/>
      <c r="GGJ1" s="178"/>
      <c r="GGK1" s="178"/>
      <c r="GGL1" s="178"/>
      <c r="GGM1" s="178"/>
      <c r="GGN1" s="178"/>
      <c r="GGO1" s="178"/>
      <c r="GGP1" s="178"/>
      <c r="GGQ1" s="178"/>
      <c r="GGR1" s="178"/>
      <c r="GGS1" s="178"/>
      <c r="GGT1" s="178"/>
      <c r="GGU1" s="178"/>
      <c r="GGV1" s="178"/>
      <c r="GGW1" s="178"/>
      <c r="GGX1" s="178"/>
      <c r="GGY1" s="178"/>
      <c r="GGZ1" s="178"/>
      <c r="GHA1" s="178"/>
      <c r="GHB1" s="178"/>
      <c r="GHC1" s="178"/>
      <c r="GHD1" s="178"/>
      <c r="GHE1" s="178"/>
      <c r="GHF1" s="178"/>
      <c r="GHG1" s="178"/>
      <c r="GHH1" s="178"/>
      <c r="GHI1" s="178"/>
      <c r="GHJ1" s="178"/>
      <c r="GHK1" s="178"/>
      <c r="GHL1" s="178"/>
      <c r="GHM1" s="178"/>
      <c r="GHN1" s="178"/>
      <c r="GHO1" s="178"/>
      <c r="GHP1" s="178"/>
      <c r="GHQ1" s="178"/>
      <c r="GHR1" s="178"/>
      <c r="GHS1" s="178"/>
      <c r="GHT1" s="178"/>
      <c r="GHU1" s="178"/>
      <c r="GHV1" s="178"/>
      <c r="GHW1" s="178"/>
      <c r="GHX1" s="178"/>
      <c r="GHY1" s="178"/>
      <c r="GHZ1" s="178"/>
      <c r="GIA1" s="178"/>
      <c r="GIB1" s="178"/>
      <c r="GIC1" s="178"/>
      <c r="GID1" s="178"/>
      <c r="GIE1" s="178"/>
      <c r="GIF1" s="178"/>
      <c r="GIG1" s="178"/>
      <c r="GIH1" s="178"/>
      <c r="GII1" s="178"/>
      <c r="GIJ1" s="178"/>
      <c r="GIK1" s="178"/>
      <c r="GIL1" s="178"/>
      <c r="GIM1" s="178"/>
      <c r="GIN1" s="178"/>
      <c r="GIO1" s="178"/>
      <c r="GIP1" s="178"/>
      <c r="GIQ1" s="178"/>
      <c r="GIR1" s="178"/>
      <c r="GIS1" s="178"/>
      <c r="GIT1" s="178"/>
      <c r="GIU1" s="178"/>
      <c r="GIV1" s="178"/>
      <c r="GIW1" s="178"/>
      <c r="GIX1" s="178"/>
      <c r="GIY1" s="178"/>
      <c r="GIZ1" s="178"/>
      <c r="GJA1" s="178"/>
      <c r="GJB1" s="178"/>
      <c r="GJC1" s="178"/>
      <c r="GJD1" s="178"/>
      <c r="GJE1" s="178"/>
      <c r="GJF1" s="178"/>
      <c r="GJG1" s="178"/>
      <c r="GJH1" s="178"/>
      <c r="GJI1" s="178"/>
      <c r="GJJ1" s="178"/>
      <c r="GJK1" s="178"/>
      <c r="GJL1" s="178"/>
      <c r="GJM1" s="178"/>
      <c r="GJN1" s="178"/>
      <c r="GJO1" s="178"/>
      <c r="GJP1" s="178"/>
      <c r="GJQ1" s="178"/>
      <c r="GJR1" s="178"/>
      <c r="GJS1" s="178"/>
      <c r="GJT1" s="178"/>
      <c r="GJU1" s="178"/>
      <c r="GJV1" s="178"/>
      <c r="GJW1" s="178"/>
      <c r="GJX1" s="178"/>
      <c r="GJY1" s="178"/>
      <c r="GJZ1" s="178"/>
      <c r="GKA1" s="178"/>
      <c r="GKB1" s="178"/>
      <c r="GKC1" s="178"/>
      <c r="GKD1" s="178"/>
      <c r="GKE1" s="178"/>
      <c r="GKF1" s="178"/>
      <c r="GKG1" s="178"/>
      <c r="GKH1" s="178"/>
      <c r="GKI1" s="178"/>
      <c r="GKJ1" s="178"/>
      <c r="GKK1" s="178"/>
      <c r="GKL1" s="178"/>
      <c r="GKM1" s="178"/>
      <c r="GKN1" s="178"/>
      <c r="GKO1" s="178"/>
      <c r="GKP1" s="178"/>
      <c r="GKQ1" s="178"/>
      <c r="GKR1" s="178"/>
      <c r="GKS1" s="178"/>
      <c r="GKT1" s="178"/>
      <c r="GKU1" s="178"/>
      <c r="GKV1" s="178"/>
      <c r="GKW1" s="178"/>
      <c r="GKX1" s="178"/>
      <c r="GKY1" s="178"/>
      <c r="GKZ1" s="178"/>
      <c r="GLA1" s="178"/>
      <c r="GLB1" s="178"/>
      <c r="GLC1" s="178"/>
      <c r="GLD1" s="178"/>
      <c r="GLE1" s="178"/>
      <c r="GLF1" s="178"/>
      <c r="GLG1" s="178"/>
      <c r="GLH1" s="178"/>
      <c r="GLI1" s="178"/>
      <c r="GLJ1" s="178"/>
      <c r="GLK1" s="178"/>
      <c r="GLL1" s="178"/>
      <c r="GLM1" s="178"/>
      <c r="GLN1" s="178"/>
      <c r="GLO1" s="178"/>
      <c r="GLP1" s="178"/>
      <c r="GLQ1" s="178"/>
      <c r="GLR1" s="178"/>
      <c r="GLS1" s="178"/>
      <c r="GLT1" s="178"/>
      <c r="GLU1" s="178"/>
      <c r="GLV1" s="178"/>
      <c r="GLW1" s="178"/>
      <c r="GLX1" s="178"/>
      <c r="GLY1" s="178"/>
      <c r="GLZ1" s="178"/>
      <c r="GMA1" s="178"/>
      <c r="GMB1" s="178"/>
      <c r="GMC1" s="178"/>
      <c r="GMD1" s="178"/>
      <c r="GME1" s="178"/>
      <c r="GMF1" s="178"/>
      <c r="GMG1" s="178"/>
      <c r="GMH1" s="178"/>
      <c r="GMI1" s="178"/>
      <c r="GMJ1" s="178"/>
      <c r="GMK1" s="178"/>
      <c r="GML1" s="178"/>
      <c r="GMM1" s="178"/>
      <c r="GMN1" s="178"/>
      <c r="GMO1" s="178"/>
      <c r="GMP1" s="178"/>
      <c r="GMQ1" s="178"/>
      <c r="GMR1" s="178"/>
      <c r="GMS1" s="178"/>
      <c r="GMT1" s="178"/>
      <c r="GMU1" s="178"/>
      <c r="GMV1" s="178"/>
      <c r="GMW1" s="178"/>
      <c r="GMX1" s="178"/>
      <c r="GMY1" s="178"/>
      <c r="GMZ1" s="178"/>
      <c r="GNA1" s="178"/>
      <c r="GNB1" s="178"/>
      <c r="GNC1" s="178"/>
      <c r="GND1" s="178"/>
      <c r="GNE1" s="178"/>
      <c r="GNF1" s="178"/>
      <c r="GNG1" s="178"/>
      <c r="GNH1" s="178"/>
      <c r="GNI1" s="178"/>
      <c r="GNJ1" s="178"/>
      <c r="GNK1" s="178"/>
      <c r="GNL1" s="178"/>
      <c r="GNM1" s="178"/>
      <c r="GNN1" s="178"/>
      <c r="GNO1" s="178"/>
      <c r="GNP1" s="178"/>
      <c r="GNQ1" s="178"/>
      <c r="GNR1" s="178"/>
      <c r="GNS1" s="178"/>
      <c r="GNT1" s="178"/>
      <c r="GNU1" s="178"/>
      <c r="GNV1" s="178"/>
      <c r="GNW1" s="178"/>
      <c r="GNX1" s="178"/>
      <c r="GNY1" s="178"/>
      <c r="GNZ1" s="178"/>
      <c r="GOA1" s="178"/>
      <c r="GOB1" s="178"/>
      <c r="GOC1" s="178"/>
      <c r="GOD1" s="178"/>
      <c r="GOE1" s="178"/>
      <c r="GOF1" s="178"/>
      <c r="GOG1" s="178"/>
      <c r="GOH1" s="178"/>
      <c r="GOI1" s="178"/>
      <c r="GOJ1" s="178"/>
      <c r="GOK1" s="178"/>
      <c r="GOL1" s="178"/>
      <c r="GOM1" s="178"/>
      <c r="GON1" s="178"/>
      <c r="GOO1" s="178"/>
      <c r="GOP1" s="178"/>
      <c r="GOQ1" s="178"/>
      <c r="GOR1" s="178"/>
      <c r="GOS1" s="178"/>
      <c r="GOT1" s="178"/>
      <c r="GOU1" s="178"/>
      <c r="GOV1" s="178"/>
      <c r="GOW1" s="178"/>
      <c r="GOX1" s="178"/>
      <c r="GOY1" s="178"/>
      <c r="GOZ1" s="178"/>
      <c r="GPA1" s="178"/>
      <c r="GPB1" s="178"/>
      <c r="GPC1" s="178"/>
      <c r="GPD1" s="178"/>
      <c r="GPE1" s="178"/>
      <c r="GPF1" s="178"/>
      <c r="GPG1" s="178"/>
      <c r="GPH1" s="178"/>
      <c r="GPI1" s="178"/>
      <c r="GPJ1" s="178"/>
      <c r="GPK1" s="178"/>
      <c r="GPL1" s="178"/>
      <c r="GPM1" s="178"/>
      <c r="GPN1" s="178"/>
      <c r="GPO1" s="178"/>
      <c r="GPP1" s="178"/>
      <c r="GPQ1" s="178"/>
      <c r="GPR1" s="178"/>
      <c r="GPS1" s="178"/>
      <c r="GPT1" s="178"/>
      <c r="GPU1" s="178"/>
      <c r="GPV1" s="178"/>
      <c r="GPW1" s="178"/>
      <c r="GPX1" s="178"/>
      <c r="GPY1" s="178"/>
      <c r="GPZ1" s="178"/>
      <c r="GQA1" s="178"/>
      <c r="GQB1" s="178"/>
      <c r="GQC1" s="178"/>
      <c r="GQD1" s="178"/>
      <c r="GQE1" s="178"/>
      <c r="GQF1" s="178"/>
      <c r="GQG1" s="178"/>
      <c r="GQH1" s="178"/>
      <c r="GQI1" s="178"/>
      <c r="GQJ1" s="178"/>
      <c r="GQK1" s="178"/>
      <c r="GQL1" s="178"/>
      <c r="GQM1" s="178"/>
      <c r="GQN1" s="178"/>
      <c r="GQO1" s="178"/>
      <c r="GQP1" s="178"/>
      <c r="GQQ1" s="178"/>
      <c r="GQR1" s="178"/>
      <c r="GQS1" s="178"/>
      <c r="GQT1" s="178"/>
      <c r="GQU1" s="178"/>
      <c r="GQV1" s="178"/>
      <c r="GQW1" s="178"/>
      <c r="GQX1" s="178"/>
      <c r="GQY1" s="178"/>
      <c r="GQZ1" s="178"/>
      <c r="GRA1" s="178"/>
      <c r="GRB1" s="178"/>
      <c r="GRC1" s="178"/>
      <c r="GRD1" s="178"/>
      <c r="GRE1" s="178"/>
      <c r="GRF1" s="178"/>
      <c r="GRG1" s="178"/>
      <c r="GRH1" s="178"/>
      <c r="GRI1" s="178"/>
      <c r="GRJ1" s="178"/>
      <c r="GRK1" s="178"/>
      <c r="GRL1" s="178"/>
      <c r="GRM1" s="178"/>
      <c r="GRN1" s="178"/>
      <c r="GRO1" s="178"/>
      <c r="GRP1" s="178"/>
      <c r="GRQ1" s="178"/>
      <c r="GRR1" s="178"/>
      <c r="GRS1" s="178"/>
      <c r="GRT1" s="178"/>
      <c r="GRU1" s="178"/>
      <c r="GRV1" s="178"/>
      <c r="GRW1" s="178"/>
      <c r="GRX1" s="178"/>
      <c r="GRY1" s="178"/>
      <c r="GRZ1" s="178"/>
      <c r="GSA1" s="178"/>
      <c r="GSB1" s="178"/>
      <c r="GSC1" s="178"/>
      <c r="GSD1" s="178"/>
      <c r="GSE1" s="178"/>
      <c r="GSF1" s="178"/>
      <c r="GSG1" s="178"/>
      <c r="GSH1" s="178"/>
      <c r="GSI1" s="178"/>
      <c r="GSJ1" s="178"/>
      <c r="GSK1" s="178"/>
      <c r="GSL1" s="178"/>
      <c r="GSM1" s="178"/>
      <c r="GSN1" s="178"/>
      <c r="GSO1" s="178"/>
      <c r="GSP1" s="178"/>
      <c r="GSQ1" s="178"/>
      <c r="GSR1" s="178"/>
      <c r="GSS1" s="178"/>
      <c r="GST1" s="178"/>
      <c r="GSU1" s="178"/>
      <c r="GSV1" s="178"/>
      <c r="GSW1" s="178"/>
      <c r="GSX1" s="178"/>
      <c r="GSY1" s="178"/>
      <c r="GSZ1" s="178"/>
      <c r="GTA1" s="178"/>
      <c r="GTB1" s="178"/>
      <c r="GTC1" s="178"/>
      <c r="GTD1" s="178"/>
      <c r="GTE1" s="178"/>
      <c r="GTF1" s="178"/>
      <c r="GTG1" s="178"/>
      <c r="GTH1" s="178"/>
      <c r="GTI1" s="178"/>
      <c r="GTJ1" s="178"/>
      <c r="GTK1" s="178"/>
      <c r="GTL1" s="178"/>
      <c r="GTM1" s="178"/>
      <c r="GTN1" s="178"/>
      <c r="GTO1" s="178"/>
      <c r="GTP1" s="178"/>
      <c r="GTQ1" s="178"/>
      <c r="GTR1" s="178"/>
      <c r="GTS1" s="178"/>
      <c r="GTT1" s="178"/>
      <c r="GTU1" s="178"/>
      <c r="GTV1" s="178"/>
      <c r="GTW1" s="178"/>
      <c r="GTX1" s="178"/>
      <c r="GTY1" s="178"/>
      <c r="GTZ1" s="178"/>
      <c r="GUA1" s="178"/>
      <c r="GUB1" s="178"/>
      <c r="GUC1" s="178"/>
      <c r="GUD1" s="178"/>
      <c r="GUE1" s="178"/>
      <c r="GUF1" s="178"/>
      <c r="GUG1" s="178"/>
      <c r="GUH1" s="178"/>
      <c r="GUI1" s="178"/>
      <c r="GUJ1" s="178"/>
      <c r="GUK1" s="178"/>
      <c r="GUL1" s="178"/>
      <c r="GUM1" s="178"/>
      <c r="GUN1" s="178"/>
      <c r="GUO1" s="178"/>
      <c r="GUP1" s="178"/>
      <c r="GUQ1" s="178"/>
      <c r="GUR1" s="178"/>
      <c r="GUS1" s="178"/>
      <c r="GUT1" s="178"/>
      <c r="GUU1" s="178"/>
      <c r="GUV1" s="178"/>
      <c r="GUW1" s="178"/>
      <c r="GUX1" s="178"/>
      <c r="GUY1" s="178"/>
      <c r="GUZ1" s="178"/>
      <c r="GVA1" s="178"/>
      <c r="GVB1" s="178"/>
      <c r="GVC1" s="178"/>
      <c r="GVD1" s="178"/>
      <c r="GVE1" s="178"/>
      <c r="GVF1" s="178"/>
      <c r="GVG1" s="178"/>
      <c r="GVH1" s="178"/>
      <c r="GVI1" s="178"/>
      <c r="GVJ1" s="178"/>
      <c r="GVK1" s="178"/>
      <c r="GVL1" s="178"/>
      <c r="GVM1" s="178"/>
      <c r="GVN1" s="178"/>
      <c r="GVO1" s="178"/>
      <c r="GVP1" s="178"/>
      <c r="GVQ1" s="178"/>
      <c r="GVR1" s="178"/>
      <c r="GVS1" s="178"/>
      <c r="GVT1" s="178"/>
      <c r="GVU1" s="178"/>
      <c r="GVV1" s="178"/>
      <c r="GVW1" s="178"/>
      <c r="GVX1" s="178"/>
      <c r="GVY1" s="178"/>
      <c r="GVZ1" s="178"/>
      <c r="GWA1" s="178"/>
      <c r="GWB1" s="178"/>
      <c r="GWC1" s="178"/>
      <c r="GWD1" s="178"/>
      <c r="GWE1" s="178"/>
      <c r="GWF1" s="178"/>
      <c r="GWG1" s="178"/>
      <c r="GWH1" s="178"/>
      <c r="GWI1" s="178"/>
      <c r="GWJ1" s="178"/>
      <c r="GWK1" s="178"/>
      <c r="GWL1" s="178"/>
      <c r="GWM1" s="178"/>
      <c r="GWN1" s="178"/>
      <c r="GWO1" s="178"/>
      <c r="GWP1" s="178"/>
      <c r="GWQ1" s="178"/>
      <c r="GWR1" s="178"/>
      <c r="GWS1" s="178"/>
      <c r="GWT1" s="178"/>
      <c r="GWU1" s="178"/>
      <c r="GWV1" s="178"/>
      <c r="GWW1" s="178"/>
      <c r="GWX1" s="178"/>
      <c r="GWY1" s="178"/>
      <c r="GWZ1" s="178"/>
      <c r="GXA1" s="178"/>
      <c r="GXB1" s="178"/>
      <c r="GXC1" s="178"/>
      <c r="GXD1" s="178"/>
      <c r="GXE1" s="178"/>
      <c r="GXF1" s="178"/>
      <c r="GXG1" s="178"/>
      <c r="GXH1" s="178"/>
      <c r="GXI1" s="178"/>
      <c r="GXJ1" s="178"/>
      <c r="GXK1" s="178"/>
      <c r="GXL1" s="178"/>
      <c r="GXM1" s="178"/>
      <c r="GXN1" s="178"/>
      <c r="GXO1" s="178"/>
      <c r="GXP1" s="178"/>
      <c r="GXQ1" s="178"/>
      <c r="GXR1" s="178"/>
      <c r="GXS1" s="178"/>
      <c r="GXT1" s="178"/>
      <c r="GXU1" s="178"/>
      <c r="GXV1" s="178"/>
      <c r="GXW1" s="178"/>
      <c r="GXX1" s="178"/>
      <c r="GXY1" s="178"/>
      <c r="GXZ1" s="178"/>
      <c r="GYA1" s="178"/>
      <c r="GYB1" s="178"/>
      <c r="GYC1" s="178"/>
      <c r="GYD1" s="178"/>
      <c r="GYE1" s="178"/>
      <c r="GYF1" s="178"/>
      <c r="GYG1" s="178"/>
      <c r="GYH1" s="178"/>
      <c r="GYI1" s="178"/>
      <c r="GYJ1" s="178"/>
      <c r="GYK1" s="178"/>
      <c r="GYL1" s="178"/>
      <c r="GYM1" s="178"/>
      <c r="GYN1" s="178"/>
      <c r="GYO1" s="178"/>
      <c r="GYP1" s="178"/>
      <c r="GYQ1" s="178"/>
      <c r="GYR1" s="178"/>
      <c r="GYS1" s="178"/>
      <c r="GYT1" s="178"/>
      <c r="GYU1" s="178"/>
      <c r="GYV1" s="178"/>
      <c r="GYW1" s="178"/>
      <c r="GYX1" s="178"/>
      <c r="GYY1" s="178"/>
      <c r="GYZ1" s="178"/>
      <c r="GZA1" s="178"/>
      <c r="GZB1" s="178"/>
      <c r="GZC1" s="178"/>
      <c r="GZD1" s="178"/>
      <c r="GZE1" s="178"/>
      <c r="GZF1" s="178"/>
      <c r="GZG1" s="178"/>
      <c r="GZH1" s="178"/>
      <c r="GZI1" s="178"/>
      <c r="GZJ1" s="178"/>
      <c r="GZK1" s="178"/>
      <c r="GZL1" s="178"/>
      <c r="GZM1" s="178"/>
      <c r="GZN1" s="178"/>
      <c r="GZO1" s="178"/>
      <c r="GZP1" s="178"/>
      <c r="GZQ1" s="178"/>
      <c r="GZR1" s="178"/>
      <c r="GZS1" s="178"/>
      <c r="GZT1" s="178"/>
      <c r="GZU1" s="178"/>
      <c r="GZV1" s="178"/>
      <c r="GZW1" s="178"/>
      <c r="GZX1" s="178"/>
      <c r="GZY1" s="178"/>
      <c r="GZZ1" s="178"/>
      <c r="HAA1" s="178"/>
      <c r="HAB1" s="178"/>
      <c r="HAC1" s="178"/>
      <c r="HAD1" s="178"/>
      <c r="HAE1" s="178"/>
      <c r="HAF1" s="178"/>
      <c r="HAG1" s="178"/>
      <c r="HAH1" s="178"/>
      <c r="HAI1" s="178"/>
      <c r="HAJ1" s="178"/>
      <c r="HAK1" s="178"/>
      <c r="HAL1" s="178"/>
      <c r="HAM1" s="178"/>
      <c r="HAN1" s="178"/>
      <c r="HAO1" s="178"/>
      <c r="HAP1" s="178"/>
      <c r="HAQ1" s="178"/>
      <c r="HAR1" s="178"/>
      <c r="HAS1" s="178"/>
      <c r="HAT1" s="178"/>
      <c r="HAU1" s="178"/>
      <c r="HAV1" s="178"/>
      <c r="HAW1" s="178"/>
      <c r="HAX1" s="178"/>
      <c r="HAY1" s="178"/>
      <c r="HAZ1" s="178"/>
      <c r="HBA1" s="178"/>
      <c r="HBB1" s="178"/>
      <c r="HBC1" s="178"/>
      <c r="HBD1" s="178"/>
      <c r="HBE1" s="178"/>
      <c r="HBF1" s="178"/>
      <c r="HBG1" s="178"/>
      <c r="HBH1" s="178"/>
      <c r="HBI1" s="178"/>
      <c r="HBJ1" s="178"/>
      <c r="HBK1" s="178"/>
      <c r="HBL1" s="178"/>
      <c r="HBM1" s="178"/>
      <c r="HBN1" s="178"/>
      <c r="HBO1" s="178"/>
      <c r="HBP1" s="178"/>
      <c r="HBQ1" s="178"/>
      <c r="HBR1" s="178"/>
      <c r="HBS1" s="178"/>
      <c r="HBT1" s="178"/>
      <c r="HBU1" s="178"/>
      <c r="HBV1" s="178"/>
      <c r="HBW1" s="178"/>
      <c r="HBX1" s="178"/>
      <c r="HBY1" s="178"/>
      <c r="HBZ1" s="178"/>
      <c r="HCA1" s="178"/>
      <c r="HCB1" s="178"/>
      <c r="HCC1" s="178"/>
      <c r="HCD1" s="178"/>
      <c r="HCE1" s="178"/>
      <c r="HCF1" s="178"/>
      <c r="HCG1" s="178"/>
      <c r="HCH1" s="178"/>
      <c r="HCI1" s="178"/>
      <c r="HCJ1" s="178"/>
      <c r="HCK1" s="178"/>
      <c r="HCL1" s="178"/>
      <c r="HCM1" s="178"/>
      <c r="HCN1" s="178"/>
      <c r="HCO1" s="178"/>
      <c r="HCP1" s="178"/>
      <c r="HCQ1" s="178"/>
      <c r="HCR1" s="178"/>
      <c r="HCS1" s="178"/>
      <c r="HCT1" s="178"/>
      <c r="HCU1" s="178"/>
      <c r="HCV1" s="178"/>
      <c r="HCW1" s="178"/>
      <c r="HCX1" s="178"/>
      <c r="HCY1" s="178"/>
      <c r="HCZ1" s="178"/>
      <c r="HDA1" s="178"/>
      <c r="HDB1" s="178"/>
      <c r="HDC1" s="178"/>
      <c r="HDD1" s="178"/>
      <c r="HDE1" s="178"/>
      <c r="HDF1" s="178"/>
      <c r="HDG1" s="178"/>
      <c r="HDH1" s="178"/>
      <c r="HDI1" s="178"/>
      <c r="HDJ1" s="178"/>
      <c r="HDK1" s="178"/>
      <c r="HDL1" s="178"/>
      <c r="HDM1" s="178"/>
      <c r="HDN1" s="178"/>
      <c r="HDO1" s="178"/>
      <c r="HDP1" s="178"/>
      <c r="HDQ1" s="178"/>
      <c r="HDR1" s="178"/>
      <c r="HDS1" s="178"/>
      <c r="HDT1" s="178"/>
      <c r="HDU1" s="178"/>
      <c r="HDV1" s="178"/>
      <c r="HDW1" s="178"/>
      <c r="HDX1" s="178"/>
      <c r="HDY1" s="178"/>
      <c r="HDZ1" s="178"/>
      <c r="HEA1" s="178"/>
      <c r="HEB1" s="178"/>
      <c r="HEC1" s="178"/>
      <c r="HED1" s="178"/>
      <c r="HEE1" s="178"/>
      <c r="HEF1" s="178"/>
      <c r="HEG1" s="178"/>
      <c r="HEH1" s="178"/>
      <c r="HEI1" s="178"/>
      <c r="HEJ1" s="178"/>
      <c r="HEK1" s="178"/>
      <c r="HEL1" s="178"/>
      <c r="HEM1" s="178"/>
      <c r="HEN1" s="178"/>
      <c r="HEO1" s="178"/>
      <c r="HEP1" s="178"/>
      <c r="HEQ1" s="178"/>
      <c r="HER1" s="178"/>
      <c r="HES1" s="178"/>
      <c r="HET1" s="178"/>
      <c r="HEU1" s="178"/>
      <c r="HEV1" s="178"/>
      <c r="HEW1" s="178"/>
      <c r="HEX1" s="178"/>
      <c r="HEY1" s="178"/>
      <c r="HEZ1" s="178"/>
      <c r="HFA1" s="178"/>
      <c r="HFB1" s="178"/>
      <c r="HFC1" s="178"/>
      <c r="HFD1" s="178"/>
      <c r="HFE1" s="178"/>
      <c r="HFF1" s="178"/>
      <c r="HFG1" s="178"/>
      <c r="HFH1" s="178"/>
      <c r="HFI1" s="178"/>
      <c r="HFJ1" s="178"/>
      <c r="HFK1" s="178"/>
      <c r="HFL1" s="178"/>
      <c r="HFM1" s="178"/>
      <c r="HFN1" s="178"/>
      <c r="HFO1" s="178"/>
      <c r="HFP1" s="178"/>
      <c r="HFQ1" s="178"/>
      <c r="HFR1" s="178"/>
      <c r="HFS1" s="178"/>
      <c r="HFT1" s="178"/>
      <c r="HFU1" s="178"/>
      <c r="HFV1" s="178"/>
      <c r="HFW1" s="178"/>
      <c r="HFX1" s="178"/>
      <c r="HFY1" s="178"/>
      <c r="HFZ1" s="178"/>
      <c r="HGA1" s="178"/>
      <c r="HGB1" s="178"/>
      <c r="HGC1" s="178"/>
      <c r="HGD1" s="178"/>
      <c r="HGE1" s="178"/>
      <c r="HGF1" s="178"/>
      <c r="HGG1" s="178"/>
      <c r="HGH1" s="178"/>
      <c r="HGI1" s="178"/>
      <c r="HGJ1" s="178"/>
      <c r="HGK1" s="178"/>
      <c r="HGL1" s="178"/>
      <c r="HGM1" s="178"/>
      <c r="HGN1" s="178"/>
      <c r="HGO1" s="178"/>
      <c r="HGP1" s="178"/>
      <c r="HGQ1" s="178"/>
      <c r="HGR1" s="178"/>
      <c r="HGS1" s="178"/>
      <c r="HGT1" s="178"/>
      <c r="HGU1" s="178"/>
      <c r="HGV1" s="178"/>
      <c r="HGW1" s="178"/>
      <c r="HGX1" s="178"/>
      <c r="HGY1" s="178"/>
      <c r="HGZ1" s="178"/>
      <c r="HHA1" s="178"/>
      <c r="HHB1" s="178"/>
      <c r="HHC1" s="178"/>
      <c r="HHD1" s="178"/>
      <c r="HHE1" s="178"/>
      <c r="HHF1" s="178"/>
      <c r="HHG1" s="178"/>
      <c r="HHH1" s="178"/>
      <c r="HHI1" s="178"/>
      <c r="HHJ1" s="178"/>
      <c r="HHK1" s="178"/>
      <c r="HHL1" s="178"/>
      <c r="HHM1" s="178"/>
      <c r="HHN1" s="178"/>
      <c r="HHO1" s="178"/>
      <c r="HHP1" s="178"/>
      <c r="HHQ1" s="178"/>
      <c r="HHR1" s="178"/>
      <c r="HHS1" s="178"/>
      <c r="HHT1" s="178"/>
      <c r="HHU1" s="178"/>
      <c r="HHV1" s="178"/>
      <c r="HHW1" s="178"/>
      <c r="HHX1" s="178"/>
      <c r="HHY1" s="178"/>
      <c r="HHZ1" s="178"/>
      <c r="HIA1" s="178"/>
      <c r="HIB1" s="178"/>
      <c r="HIC1" s="178"/>
      <c r="HID1" s="178"/>
      <c r="HIE1" s="178"/>
      <c r="HIF1" s="178"/>
      <c r="HIG1" s="178"/>
      <c r="HIH1" s="178"/>
      <c r="HII1" s="178"/>
      <c r="HIJ1" s="178"/>
      <c r="HIK1" s="178"/>
      <c r="HIL1" s="178"/>
      <c r="HIM1" s="178"/>
      <c r="HIN1" s="178"/>
      <c r="HIO1" s="178"/>
      <c r="HIP1" s="178"/>
      <c r="HIQ1" s="178"/>
      <c r="HIR1" s="178"/>
      <c r="HIS1" s="178"/>
      <c r="HIT1" s="178"/>
      <c r="HIU1" s="178"/>
      <c r="HIV1" s="178"/>
      <c r="HIW1" s="178"/>
      <c r="HIX1" s="178"/>
      <c r="HIY1" s="178"/>
      <c r="HIZ1" s="178"/>
      <c r="HJA1" s="178"/>
      <c r="HJB1" s="178"/>
      <c r="HJC1" s="178"/>
      <c r="HJD1" s="178"/>
      <c r="HJE1" s="178"/>
      <c r="HJF1" s="178"/>
      <c r="HJG1" s="178"/>
      <c r="HJH1" s="178"/>
      <c r="HJI1" s="178"/>
      <c r="HJJ1" s="178"/>
      <c r="HJK1" s="178"/>
      <c r="HJL1" s="178"/>
      <c r="HJM1" s="178"/>
      <c r="HJN1" s="178"/>
      <c r="HJO1" s="178"/>
      <c r="HJP1" s="178"/>
      <c r="HJQ1" s="178"/>
      <c r="HJR1" s="178"/>
      <c r="HJS1" s="178"/>
      <c r="HJT1" s="178"/>
      <c r="HJU1" s="178"/>
      <c r="HJV1" s="178"/>
      <c r="HJW1" s="178"/>
      <c r="HJX1" s="178"/>
      <c r="HJY1" s="178"/>
      <c r="HJZ1" s="178"/>
      <c r="HKA1" s="178"/>
      <c r="HKB1" s="178"/>
      <c r="HKC1" s="178"/>
      <c r="HKD1" s="178"/>
      <c r="HKE1" s="178"/>
      <c r="HKF1" s="178"/>
      <c r="HKG1" s="178"/>
      <c r="HKH1" s="178"/>
      <c r="HKI1" s="178"/>
      <c r="HKJ1" s="178"/>
      <c r="HKK1" s="178"/>
      <c r="HKL1" s="178"/>
      <c r="HKM1" s="178"/>
      <c r="HKN1" s="178"/>
      <c r="HKO1" s="178"/>
      <c r="HKP1" s="178"/>
      <c r="HKQ1" s="178"/>
      <c r="HKR1" s="178"/>
      <c r="HKS1" s="178"/>
      <c r="HKT1" s="178"/>
      <c r="HKU1" s="178"/>
      <c r="HKV1" s="178"/>
      <c r="HKW1" s="178"/>
      <c r="HKX1" s="178"/>
      <c r="HKY1" s="178"/>
      <c r="HKZ1" s="178"/>
      <c r="HLA1" s="178"/>
      <c r="HLB1" s="178"/>
      <c r="HLC1" s="178"/>
      <c r="HLD1" s="178"/>
      <c r="HLE1" s="178"/>
      <c r="HLF1" s="178"/>
      <c r="HLG1" s="178"/>
      <c r="HLH1" s="178"/>
      <c r="HLI1" s="178"/>
      <c r="HLJ1" s="178"/>
      <c r="HLK1" s="178"/>
      <c r="HLL1" s="178"/>
      <c r="HLM1" s="178"/>
      <c r="HLN1" s="178"/>
      <c r="HLO1" s="178"/>
      <c r="HLP1" s="178"/>
      <c r="HLQ1" s="178"/>
      <c r="HLR1" s="178"/>
      <c r="HLS1" s="178"/>
      <c r="HLT1" s="178"/>
      <c r="HLU1" s="178"/>
      <c r="HLV1" s="178"/>
      <c r="HLW1" s="178"/>
      <c r="HLX1" s="178"/>
      <c r="HLY1" s="178"/>
      <c r="HLZ1" s="178"/>
      <c r="HMA1" s="178"/>
      <c r="HMB1" s="178"/>
      <c r="HMC1" s="178"/>
      <c r="HMD1" s="178"/>
      <c r="HME1" s="178"/>
      <c r="HMF1" s="178"/>
      <c r="HMG1" s="178"/>
      <c r="HMH1" s="178"/>
      <c r="HMI1" s="178"/>
      <c r="HMJ1" s="178"/>
      <c r="HMK1" s="178"/>
      <c r="HML1" s="178"/>
      <c r="HMM1" s="178"/>
      <c r="HMN1" s="178"/>
      <c r="HMO1" s="178"/>
      <c r="HMP1" s="178"/>
      <c r="HMQ1" s="178"/>
      <c r="HMR1" s="178"/>
      <c r="HMS1" s="178"/>
      <c r="HMT1" s="178"/>
      <c r="HMU1" s="178"/>
      <c r="HMV1" s="178"/>
      <c r="HMW1" s="178"/>
      <c r="HMX1" s="178"/>
      <c r="HMY1" s="178"/>
      <c r="HMZ1" s="178"/>
      <c r="HNA1" s="178"/>
      <c r="HNB1" s="178"/>
      <c r="HNC1" s="178"/>
      <c r="HND1" s="178"/>
      <c r="HNE1" s="178"/>
      <c r="HNF1" s="178"/>
      <c r="HNG1" s="178"/>
      <c r="HNH1" s="178"/>
      <c r="HNI1" s="178"/>
      <c r="HNJ1" s="178"/>
      <c r="HNK1" s="178"/>
      <c r="HNL1" s="178"/>
      <c r="HNM1" s="178"/>
      <c r="HNN1" s="178"/>
      <c r="HNO1" s="178"/>
      <c r="HNP1" s="178"/>
      <c r="HNQ1" s="178"/>
      <c r="HNR1" s="178"/>
      <c r="HNS1" s="178"/>
      <c r="HNT1" s="178"/>
      <c r="HNU1" s="178"/>
      <c r="HNV1" s="178"/>
      <c r="HNW1" s="178"/>
      <c r="HNX1" s="178"/>
      <c r="HNY1" s="178"/>
      <c r="HNZ1" s="178"/>
      <c r="HOA1" s="178"/>
      <c r="HOB1" s="178"/>
      <c r="HOC1" s="178"/>
      <c r="HOD1" s="178"/>
      <c r="HOE1" s="178"/>
      <c r="HOF1" s="178"/>
      <c r="HOG1" s="178"/>
      <c r="HOH1" s="178"/>
      <c r="HOI1" s="178"/>
      <c r="HOJ1" s="178"/>
      <c r="HOK1" s="178"/>
      <c r="HOL1" s="178"/>
      <c r="HOM1" s="178"/>
      <c r="HON1" s="178"/>
      <c r="HOO1" s="178"/>
      <c r="HOP1" s="178"/>
      <c r="HOQ1" s="178"/>
      <c r="HOR1" s="178"/>
      <c r="HOS1" s="178"/>
      <c r="HOT1" s="178"/>
      <c r="HOU1" s="178"/>
      <c r="HOV1" s="178"/>
      <c r="HOW1" s="178"/>
      <c r="HOX1" s="178"/>
      <c r="HOY1" s="178"/>
      <c r="HOZ1" s="178"/>
      <c r="HPA1" s="178"/>
      <c r="HPB1" s="178"/>
      <c r="HPC1" s="178"/>
      <c r="HPD1" s="178"/>
      <c r="HPE1" s="178"/>
      <c r="HPF1" s="178"/>
      <c r="HPG1" s="178"/>
      <c r="HPH1" s="178"/>
      <c r="HPI1" s="178"/>
      <c r="HPJ1" s="178"/>
      <c r="HPK1" s="178"/>
      <c r="HPL1" s="178"/>
      <c r="HPM1" s="178"/>
      <c r="HPN1" s="178"/>
      <c r="HPO1" s="178"/>
      <c r="HPP1" s="178"/>
      <c r="HPQ1" s="178"/>
      <c r="HPR1" s="178"/>
      <c r="HPS1" s="178"/>
      <c r="HPT1" s="178"/>
      <c r="HPU1" s="178"/>
      <c r="HPV1" s="178"/>
      <c r="HPW1" s="178"/>
      <c r="HPX1" s="178"/>
      <c r="HPY1" s="178"/>
      <c r="HPZ1" s="178"/>
      <c r="HQA1" s="178"/>
      <c r="HQB1" s="178"/>
      <c r="HQC1" s="178"/>
      <c r="HQD1" s="178"/>
      <c r="HQE1" s="178"/>
      <c r="HQF1" s="178"/>
      <c r="HQG1" s="178"/>
      <c r="HQH1" s="178"/>
      <c r="HQI1" s="178"/>
      <c r="HQJ1" s="178"/>
      <c r="HQK1" s="178"/>
      <c r="HQL1" s="178"/>
      <c r="HQM1" s="178"/>
      <c r="HQN1" s="178"/>
      <c r="HQO1" s="178"/>
      <c r="HQP1" s="178"/>
      <c r="HQQ1" s="178"/>
      <c r="HQR1" s="178"/>
      <c r="HQS1" s="178"/>
      <c r="HQT1" s="178"/>
      <c r="HQU1" s="178"/>
      <c r="HQV1" s="178"/>
      <c r="HQW1" s="178"/>
      <c r="HQX1" s="178"/>
      <c r="HQY1" s="178"/>
      <c r="HQZ1" s="178"/>
      <c r="HRA1" s="178"/>
      <c r="HRB1" s="178"/>
      <c r="HRC1" s="178"/>
      <c r="HRD1" s="178"/>
      <c r="HRE1" s="178"/>
      <c r="HRF1" s="178"/>
      <c r="HRG1" s="178"/>
      <c r="HRH1" s="178"/>
      <c r="HRI1" s="178"/>
      <c r="HRJ1" s="178"/>
      <c r="HRK1" s="178"/>
      <c r="HRL1" s="178"/>
      <c r="HRM1" s="178"/>
      <c r="HRN1" s="178"/>
      <c r="HRO1" s="178"/>
      <c r="HRP1" s="178"/>
      <c r="HRQ1" s="178"/>
      <c r="HRR1" s="178"/>
      <c r="HRS1" s="178"/>
      <c r="HRT1" s="178"/>
      <c r="HRU1" s="178"/>
      <c r="HRV1" s="178"/>
      <c r="HRW1" s="178"/>
      <c r="HRX1" s="178"/>
      <c r="HRY1" s="178"/>
      <c r="HRZ1" s="178"/>
      <c r="HSA1" s="178"/>
      <c r="HSB1" s="178"/>
      <c r="HSC1" s="178"/>
      <c r="HSD1" s="178"/>
      <c r="HSE1" s="178"/>
      <c r="HSF1" s="178"/>
      <c r="HSG1" s="178"/>
      <c r="HSH1" s="178"/>
      <c r="HSI1" s="178"/>
      <c r="HSJ1" s="178"/>
      <c r="HSK1" s="178"/>
      <c r="HSL1" s="178"/>
      <c r="HSM1" s="178"/>
      <c r="HSN1" s="178"/>
      <c r="HSO1" s="178"/>
      <c r="HSP1" s="178"/>
      <c r="HSQ1" s="178"/>
      <c r="HSR1" s="178"/>
      <c r="HSS1" s="178"/>
      <c r="HST1" s="178"/>
      <c r="HSU1" s="178"/>
      <c r="HSV1" s="178"/>
      <c r="HSW1" s="178"/>
      <c r="HSX1" s="178"/>
      <c r="HSY1" s="178"/>
      <c r="HSZ1" s="178"/>
      <c r="HTA1" s="178"/>
      <c r="HTB1" s="178"/>
      <c r="HTC1" s="178"/>
      <c r="HTD1" s="178"/>
      <c r="HTE1" s="178"/>
      <c r="HTF1" s="178"/>
      <c r="HTG1" s="178"/>
      <c r="HTH1" s="178"/>
      <c r="HTI1" s="178"/>
      <c r="HTJ1" s="178"/>
      <c r="HTK1" s="178"/>
      <c r="HTL1" s="178"/>
      <c r="HTM1" s="178"/>
      <c r="HTN1" s="178"/>
      <c r="HTO1" s="178"/>
      <c r="HTP1" s="178"/>
      <c r="HTQ1" s="178"/>
      <c r="HTR1" s="178"/>
      <c r="HTS1" s="178"/>
      <c r="HTT1" s="178"/>
      <c r="HTU1" s="178"/>
      <c r="HTV1" s="178"/>
      <c r="HTW1" s="178"/>
      <c r="HTX1" s="178"/>
      <c r="HTY1" s="178"/>
      <c r="HTZ1" s="178"/>
      <c r="HUA1" s="178"/>
      <c r="HUB1" s="178"/>
      <c r="HUC1" s="178"/>
      <c r="HUD1" s="178"/>
      <c r="HUE1" s="178"/>
      <c r="HUF1" s="178"/>
      <c r="HUG1" s="178"/>
      <c r="HUH1" s="178"/>
      <c r="HUI1" s="178"/>
      <c r="HUJ1" s="178"/>
      <c r="HUK1" s="178"/>
      <c r="HUL1" s="178"/>
      <c r="HUM1" s="178"/>
      <c r="HUN1" s="178"/>
      <c r="HUO1" s="178"/>
      <c r="HUP1" s="178"/>
      <c r="HUQ1" s="178"/>
      <c r="HUR1" s="178"/>
      <c r="HUS1" s="178"/>
      <c r="HUT1" s="178"/>
      <c r="HUU1" s="178"/>
      <c r="HUV1" s="178"/>
      <c r="HUW1" s="178"/>
      <c r="HUX1" s="178"/>
      <c r="HUY1" s="178"/>
      <c r="HUZ1" s="178"/>
      <c r="HVA1" s="178"/>
      <c r="HVB1" s="178"/>
      <c r="HVC1" s="178"/>
      <c r="HVD1" s="178"/>
      <c r="HVE1" s="178"/>
      <c r="HVF1" s="178"/>
      <c r="HVG1" s="178"/>
      <c r="HVH1" s="178"/>
      <c r="HVI1" s="178"/>
      <c r="HVJ1" s="178"/>
      <c r="HVK1" s="178"/>
      <c r="HVL1" s="178"/>
      <c r="HVM1" s="178"/>
      <c r="HVN1" s="178"/>
      <c r="HVO1" s="178"/>
      <c r="HVP1" s="178"/>
      <c r="HVQ1" s="178"/>
      <c r="HVR1" s="178"/>
      <c r="HVS1" s="178"/>
      <c r="HVT1" s="178"/>
      <c r="HVU1" s="178"/>
      <c r="HVV1" s="178"/>
      <c r="HVW1" s="178"/>
      <c r="HVX1" s="178"/>
      <c r="HVY1" s="178"/>
      <c r="HVZ1" s="178"/>
      <c r="HWA1" s="178"/>
      <c r="HWB1" s="178"/>
      <c r="HWC1" s="178"/>
      <c r="HWD1" s="178"/>
      <c r="HWE1" s="178"/>
      <c r="HWF1" s="178"/>
      <c r="HWG1" s="178"/>
      <c r="HWH1" s="178"/>
      <c r="HWI1" s="178"/>
      <c r="HWJ1" s="178"/>
      <c r="HWK1" s="178"/>
      <c r="HWL1" s="178"/>
      <c r="HWM1" s="178"/>
      <c r="HWN1" s="178"/>
      <c r="HWO1" s="178"/>
      <c r="HWP1" s="178"/>
      <c r="HWQ1" s="178"/>
      <c r="HWR1" s="178"/>
      <c r="HWS1" s="178"/>
      <c r="HWT1" s="178"/>
      <c r="HWU1" s="178"/>
      <c r="HWV1" s="178"/>
      <c r="HWW1" s="178"/>
      <c r="HWX1" s="178"/>
      <c r="HWY1" s="178"/>
      <c r="HWZ1" s="178"/>
      <c r="HXA1" s="178"/>
      <c r="HXB1" s="178"/>
      <c r="HXC1" s="178"/>
      <c r="HXD1" s="178"/>
      <c r="HXE1" s="178"/>
      <c r="HXF1" s="178"/>
      <c r="HXG1" s="178"/>
      <c r="HXH1" s="178"/>
      <c r="HXI1" s="178"/>
      <c r="HXJ1" s="178"/>
      <c r="HXK1" s="178"/>
      <c r="HXL1" s="178"/>
      <c r="HXM1" s="178"/>
      <c r="HXN1" s="178"/>
      <c r="HXO1" s="178"/>
      <c r="HXP1" s="178"/>
      <c r="HXQ1" s="178"/>
      <c r="HXR1" s="178"/>
      <c r="HXS1" s="178"/>
      <c r="HXT1" s="178"/>
      <c r="HXU1" s="178"/>
      <c r="HXV1" s="178"/>
      <c r="HXW1" s="178"/>
      <c r="HXX1" s="178"/>
      <c r="HXY1" s="178"/>
      <c r="HXZ1" s="178"/>
      <c r="HYA1" s="178"/>
      <c r="HYB1" s="178"/>
      <c r="HYC1" s="178"/>
      <c r="HYD1" s="178"/>
      <c r="HYE1" s="178"/>
      <c r="HYF1" s="178"/>
      <c r="HYG1" s="178"/>
      <c r="HYH1" s="178"/>
      <c r="HYI1" s="178"/>
      <c r="HYJ1" s="178"/>
      <c r="HYK1" s="178"/>
      <c r="HYL1" s="178"/>
      <c r="HYM1" s="178"/>
      <c r="HYN1" s="178"/>
      <c r="HYO1" s="178"/>
      <c r="HYP1" s="178"/>
      <c r="HYQ1" s="178"/>
      <c r="HYR1" s="178"/>
      <c r="HYS1" s="178"/>
      <c r="HYT1" s="178"/>
      <c r="HYU1" s="178"/>
      <c r="HYV1" s="178"/>
      <c r="HYW1" s="178"/>
      <c r="HYX1" s="178"/>
      <c r="HYY1" s="178"/>
      <c r="HYZ1" s="178"/>
      <c r="HZA1" s="178"/>
      <c r="HZB1" s="178"/>
      <c r="HZC1" s="178"/>
      <c r="HZD1" s="178"/>
      <c r="HZE1" s="178"/>
      <c r="HZF1" s="178"/>
      <c r="HZG1" s="178"/>
      <c r="HZH1" s="178"/>
      <c r="HZI1" s="178"/>
      <c r="HZJ1" s="178"/>
      <c r="HZK1" s="178"/>
      <c r="HZL1" s="178"/>
      <c r="HZM1" s="178"/>
      <c r="HZN1" s="178"/>
      <c r="HZO1" s="178"/>
      <c r="HZP1" s="178"/>
      <c r="HZQ1" s="178"/>
      <c r="HZR1" s="178"/>
      <c r="HZS1" s="178"/>
      <c r="HZT1" s="178"/>
      <c r="HZU1" s="178"/>
      <c r="HZV1" s="178"/>
      <c r="HZW1" s="178"/>
      <c r="HZX1" s="178"/>
      <c r="HZY1" s="178"/>
      <c r="HZZ1" s="178"/>
      <c r="IAA1" s="178"/>
      <c r="IAB1" s="178"/>
      <c r="IAC1" s="178"/>
      <c r="IAD1" s="178"/>
      <c r="IAE1" s="178"/>
      <c r="IAF1" s="178"/>
      <c r="IAG1" s="178"/>
      <c r="IAH1" s="178"/>
      <c r="IAI1" s="178"/>
      <c r="IAJ1" s="178"/>
      <c r="IAK1" s="178"/>
      <c r="IAL1" s="178"/>
      <c r="IAM1" s="178"/>
      <c r="IAN1" s="178"/>
      <c r="IAO1" s="178"/>
      <c r="IAP1" s="178"/>
      <c r="IAQ1" s="178"/>
      <c r="IAR1" s="178"/>
      <c r="IAS1" s="178"/>
      <c r="IAT1" s="178"/>
      <c r="IAU1" s="178"/>
      <c r="IAV1" s="178"/>
      <c r="IAW1" s="178"/>
      <c r="IAX1" s="178"/>
      <c r="IAY1" s="178"/>
      <c r="IAZ1" s="178"/>
      <c r="IBA1" s="178"/>
      <c r="IBB1" s="178"/>
      <c r="IBC1" s="178"/>
      <c r="IBD1" s="178"/>
      <c r="IBE1" s="178"/>
      <c r="IBF1" s="178"/>
      <c r="IBG1" s="178"/>
      <c r="IBH1" s="178"/>
      <c r="IBI1" s="178"/>
      <c r="IBJ1" s="178"/>
      <c r="IBK1" s="178"/>
      <c r="IBL1" s="178"/>
      <c r="IBM1" s="178"/>
      <c r="IBN1" s="178"/>
      <c r="IBO1" s="178"/>
      <c r="IBP1" s="178"/>
      <c r="IBQ1" s="178"/>
      <c r="IBR1" s="178"/>
      <c r="IBS1" s="178"/>
      <c r="IBT1" s="178"/>
      <c r="IBU1" s="178"/>
      <c r="IBV1" s="178"/>
      <c r="IBW1" s="178"/>
      <c r="IBX1" s="178"/>
      <c r="IBY1" s="178"/>
      <c r="IBZ1" s="178"/>
      <c r="ICA1" s="178"/>
      <c r="ICB1" s="178"/>
      <c r="ICC1" s="178"/>
      <c r="ICD1" s="178"/>
      <c r="ICE1" s="178"/>
      <c r="ICF1" s="178"/>
      <c r="ICG1" s="178"/>
      <c r="ICH1" s="178"/>
      <c r="ICI1" s="178"/>
      <c r="ICJ1" s="178"/>
      <c r="ICK1" s="178"/>
      <c r="ICL1" s="178"/>
      <c r="ICM1" s="178"/>
      <c r="ICN1" s="178"/>
      <c r="ICO1" s="178"/>
      <c r="ICP1" s="178"/>
      <c r="ICQ1" s="178"/>
      <c r="ICR1" s="178"/>
      <c r="ICS1" s="178"/>
      <c r="ICT1" s="178"/>
      <c r="ICU1" s="178"/>
      <c r="ICV1" s="178"/>
      <c r="ICW1" s="178"/>
      <c r="ICX1" s="178"/>
      <c r="ICY1" s="178"/>
      <c r="ICZ1" s="178"/>
      <c r="IDA1" s="178"/>
      <c r="IDB1" s="178"/>
      <c r="IDC1" s="178"/>
      <c r="IDD1" s="178"/>
      <c r="IDE1" s="178"/>
      <c r="IDF1" s="178"/>
      <c r="IDG1" s="178"/>
      <c r="IDH1" s="178"/>
      <c r="IDI1" s="178"/>
      <c r="IDJ1" s="178"/>
      <c r="IDK1" s="178"/>
      <c r="IDL1" s="178"/>
      <c r="IDM1" s="178"/>
      <c r="IDN1" s="178"/>
      <c r="IDO1" s="178"/>
      <c r="IDP1" s="178"/>
      <c r="IDQ1" s="178"/>
      <c r="IDR1" s="178"/>
      <c r="IDS1" s="178"/>
      <c r="IDT1" s="178"/>
      <c r="IDU1" s="178"/>
      <c r="IDV1" s="178"/>
      <c r="IDW1" s="178"/>
      <c r="IDX1" s="178"/>
      <c r="IDY1" s="178"/>
      <c r="IDZ1" s="178"/>
      <c r="IEA1" s="178"/>
      <c r="IEB1" s="178"/>
      <c r="IEC1" s="178"/>
      <c r="IED1" s="178"/>
      <c r="IEE1" s="178"/>
      <c r="IEF1" s="178"/>
      <c r="IEG1" s="178"/>
      <c r="IEH1" s="178"/>
      <c r="IEI1" s="178"/>
      <c r="IEJ1" s="178"/>
      <c r="IEK1" s="178"/>
      <c r="IEL1" s="178"/>
      <c r="IEM1" s="178"/>
      <c r="IEN1" s="178"/>
      <c r="IEO1" s="178"/>
      <c r="IEP1" s="178"/>
      <c r="IEQ1" s="178"/>
      <c r="IER1" s="178"/>
      <c r="IES1" s="178"/>
      <c r="IET1" s="178"/>
      <c r="IEU1" s="178"/>
      <c r="IEV1" s="178"/>
      <c r="IEW1" s="178"/>
      <c r="IEX1" s="178"/>
      <c r="IEY1" s="178"/>
      <c r="IEZ1" s="178"/>
      <c r="IFA1" s="178"/>
      <c r="IFB1" s="178"/>
      <c r="IFC1" s="178"/>
      <c r="IFD1" s="178"/>
      <c r="IFE1" s="178"/>
      <c r="IFF1" s="178"/>
      <c r="IFG1" s="178"/>
      <c r="IFH1" s="178"/>
      <c r="IFI1" s="178"/>
      <c r="IFJ1" s="178"/>
      <c r="IFK1" s="178"/>
      <c r="IFL1" s="178"/>
      <c r="IFM1" s="178"/>
      <c r="IFN1" s="178"/>
      <c r="IFO1" s="178"/>
      <c r="IFP1" s="178"/>
      <c r="IFQ1" s="178"/>
      <c r="IFR1" s="178"/>
      <c r="IFS1" s="178"/>
      <c r="IFT1" s="178"/>
      <c r="IFU1" s="178"/>
      <c r="IFV1" s="178"/>
      <c r="IFW1" s="178"/>
      <c r="IFX1" s="178"/>
      <c r="IFY1" s="178"/>
      <c r="IFZ1" s="178"/>
      <c r="IGA1" s="178"/>
      <c r="IGB1" s="178"/>
      <c r="IGC1" s="178"/>
      <c r="IGD1" s="178"/>
      <c r="IGE1" s="178"/>
      <c r="IGF1" s="178"/>
      <c r="IGG1" s="178"/>
      <c r="IGH1" s="178"/>
      <c r="IGI1" s="178"/>
      <c r="IGJ1" s="178"/>
      <c r="IGK1" s="178"/>
      <c r="IGL1" s="178"/>
      <c r="IGM1" s="178"/>
      <c r="IGN1" s="178"/>
      <c r="IGO1" s="178"/>
      <c r="IGP1" s="178"/>
      <c r="IGQ1" s="178"/>
      <c r="IGR1" s="178"/>
      <c r="IGS1" s="178"/>
      <c r="IGT1" s="178"/>
      <c r="IGU1" s="178"/>
      <c r="IGV1" s="178"/>
      <c r="IGW1" s="178"/>
      <c r="IGX1" s="178"/>
      <c r="IGY1" s="178"/>
      <c r="IGZ1" s="178"/>
      <c r="IHA1" s="178"/>
      <c r="IHB1" s="178"/>
      <c r="IHC1" s="178"/>
      <c r="IHD1" s="178"/>
      <c r="IHE1" s="178"/>
      <c r="IHF1" s="178"/>
      <c r="IHG1" s="178"/>
      <c r="IHH1" s="178"/>
      <c r="IHI1" s="178"/>
      <c r="IHJ1" s="178"/>
      <c r="IHK1" s="178"/>
      <c r="IHL1" s="178"/>
      <c r="IHM1" s="178"/>
      <c r="IHN1" s="178"/>
      <c r="IHO1" s="178"/>
      <c r="IHP1" s="178"/>
      <c r="IHQ1" s="178"/>
      <c r="IHR1" s="178"/>
      <c r="IHS1" s="178"/>
      <c r="IHT1" s="178"/>
      <c r="IHU1" s="178"/>
      <c r="IHV1" s="178"/>
      <c r="IHW1" s="178"/>
      <c r="IHX1" s="178"/>
      <c r="IHY1" s="178"/>
      <c r="IHZ1" s="178"/>
      <c r="IIA1" s="178"/>
      <c r="IIB1" s="178"/>
      <c r="IIC1" s="178"/>
      <c r="IID1" s="178"/>
      <c r="IIE1" s="178"/>
      <c r="IIF1" s="178"/>
      <c r="IIG1" s="178"/>
      <c r="IIH1" s="178"/>
      <c r="III1" s="178"/>
      <c r="IIJ1" s="178"/>
      <c r="IIK1" s="178"/>
      <c r="IIL1" s="178"/>
      <c r="IIM1" s="178"/>
      <c r="IIN1" s="178"/>
      <c r="IIO1" s="178"/>
      <c r="IIP1" s="178"/>
      <c r="IIQ1" s="178"/>
      <c r="IIR1" s="178"/>
      <c r="IIS1" s="178"/>
      <c r="IIT1" s="178"/>
      <c r="IIU1" s="178"/>
      <c r="IIV1" s="178"/>
      <c r="IIW1" s="178"/>
      <c r="IIX1" s="178"/>
      <c r="IIY1" s="178"/>
      <c r="IIZ1" s="178"/>
      <c r="IJA1" s="178"/>
      <c r="IJB1" s="178"/>
      <c r="IJC1" s="178"/>
      <c r="IJD1" s="178"/>
      <c r="IJE1" s="178"/>
      <c r="IJF1" s="178"/>
      <c r="IJG1" s="178"/>
      <c r="IJH1" s="178"/>
      <c r="IJI1" s="178"/>
      <c r="IJJ1" s="178"/>
      <c r="IJK1" s="178"/>
      <c r="IJL1" s="178"/>
      <c r="IJM1" s="178"/>
      <c r="IJN1" s="178"/>
      <c r="IJO1" s="178"/>
      <c r="IJP1" s="178"/>
      <c r="IJQ1" s="178"/>
      <c r="IJR1" s="178"/>
      <c r="IJS1" s="178"/>
      <c r="IJT1" s="178"/>
      <c r="IJU1" s="178"/>
      <c r="IJV1" s="178"/>
      <c r="IJW1" s="178"/>
      <c r="IJX1" s="178"/>
      <c r="IJY1" s="178"/>
      <c r="IJZ1" s="178"/>
      <c r="IKA1" s="178"/>
      <c r="IKB1" s="178"/>
      <c r="IKC1" s="178"/>
      <c r="IKD1" s="178"/>
      <c r="IKE1" s="178"/>
      <c r="IKF1" s="178"/>
      <c r="IKG1" s="178"/>
      <c r="IKH1" s="178"/>
      <c r="IKI1" s="178"/>
      <c r="IKJ1" s="178"/>
      <c r="IKK1" s="178"/>
      <c r="IKL1" s="178"/>
      <c r="IKM1" s="178"/>
      <c r="IKN1" s="178"/>
      <c r="IKO1" s="178"/>
      <c r="IKP1" s="178"/>
      <c r="IKQ1" s="178"/>
      <c r="IKR1" s="178"/>
      <c r="IKS1" s="178"/>
      <c r="IKT1" s="178"/>
      <c r="IKU1" s="178"/>
      <c r="IKV1" s="178"/>
      <c r="IKW1" s="178"/>
      <c r="IKX1" s="178"/>
      <c r="IKY1" s="178"/>
      <c r="IKZ1" s="178"/>
      <c r="ILA1" s="178"/>
      <c r="ILB1" s="178"/>
      <c r="ILC1" s="178"/>
      <c r="ILD1" s="178"/>
      <c r="ILE1" s="178"/>
      <c r="ILF1" s="178"/>
      <c r="ILG1" s="178"/>
      <c r="ILH1" s="178"/>
      <c r="ILI1" s="178"/>
      <c r="ILJ1" s="178"/>
      <c r="ILK1" s="178"/>
      <c r="ILL1" s="178"/>
      <c r="ILM1" s="178"/>
      <c r="ILN1" s="178"/>
      <c r="ILO1" s="178"/>
      <c r="ILP1" s="178"/>
      <c r="ILQ1" s="178"/>
      <c r="ILR1" s="178"/>
      <c r="ILS1" s="178"/>
      <c r="ILT1" s="178"/>
      <c r="ILU1" s="178"/>
      <c r="ILV1" s="178"/>
      <c r="ILW1" s="178"/>
      <c r="ILX1" s="178"/>
      <c r="ILY1" s="178"/>
      <c r="ILZ1" s="178"/>
      <c r="IMA1" s="178"/>
      <c r="IMB1" s="178"/>
      <c r="IMC1" s="178"/>
      <c r="IMD1" s="178"/>
      <c r="IME1" s="178"/>
      <c r="IMF1" s="178"/>
      <c r="IMG1" s="178"/>
      <c r="IMH1" s="178"/>
      <c r="IMI1" s="178"/>
      <c r="IMJ1" s="178"/>
      <c r="IMK1" s="178"/>
      <c r="IML1" s="178"/>
      <c r="IMM1" s="178"/>
      <c r="IMN1" s="178"/>
      <c r="IMO1" s="178"/>
      <c r="IMP1" s="178"/>
      <c r="IMQ1" s="178"/>
      <c r="IMR1" s="178"/>
      <c r="IMS1" s="178"/>
      <c r="IMT1" s="178"/>
      <c r="IMU1" s="178"/>
      <c r="IMV1" s="178"/>
      <c r="IMW1" s="178"/>
      <c r="IMX1" s="178"/>
      <c r="IMY1" s="178"/>
      <c r="IMZ1" s="178"/>
      <c r="INA1" s="178"/>
      <c r="INB1" s="178"/>
      <c r="INC1" s="178"/>
      <c r="IND1" s="178"/>
      <c r="INE1" s="178"/>
      <c r="INF1" s="178"/>
      <c r="ING1" s="178"/>
      <c r="INH1" s="178"/>
      <c r="INI1" s="178"/>
      <c r="INJ1" s="178"/>
      <c r="INK1" s="178"/>
      <c r="INL1" s="178"/>
      <c r="INM1" s="178"/>
      <c r="INN1" s="178"/>
      <c r="INO1" s="178"/>
      <c r="INP1" s="178"/>
      <c r="INQ1" s="178"/>
      <c r="INR1" s="178"/>
      <c r="INS1" s="178"/>
      <c r="INT1" s="178"/>
      <c r="INU1" s="178"/>
      <c r="INV1" s="178"/>
      <c r="INW1" s="178"/>
      <c r="INX1" s="178"/>
      <c r="INY1" s="178"/>
      <c r="INZ1" s="178"/>
      <c r="IOA1" s="178"/>
      <c r="IOB1" s="178"/>
      <c r="IOC1" s="178"/>
      <c r="IOD1" s="178"/>
      <c r="IOE1" s="178"/>
      <c r="IOF1" s="178"/>
      <c r="IOG1" s="178"/>
      <c r="IOH1" s="178"/>
      <c r="IOI1" s="178"/>
      <c r="IOJ1" s="178"/>
      <c r="IOK1" s="178"/>
      <c r="IOL1" s="178"/>
      <c r="IOM1" s="178"/>
      <c r="ION1" s="178"/>
      <c r="IOO1" s="178"/>
      <c r="IOP1" s="178"/>
      <c r="IOQ1" s="178"/>
      <c r="IOR1" s="178"/>
      <c r="IOS1" s="178"/>
      <c r="IOT1" s="178"/>
      <c r="IOU1" s="178"/>
      <c r="IOV1" s="178"/>
      <c r="IOW1" s="178"/>
      <c r="IOX1" s="178"/>
      <c r="IOY1" s="178"/>
      <c r="IOZ1" s="178"/>
      <c r="IPA1" s="178"/>
      <c r="IPB1" s="178"/>
      <c r="IPC1" s="178"/>
      <c r="IPD1" s="178"/>
      <c r="IPE1" s="178"/>
      <c r="IPF1" s="178"/>
      <c r="IPG1" s="178"/>
      <c r="IPH1" s="178"/>
      <c r="IPI1" s="178"/>
      <c r="IPJ1" s="178"/>
      <c r="IPK1" s="178"/>
      <c r="IPL1" s="178"/>
      <c r="IPM1" s="178"/>
      <c r="IPN1" s="178"/>
      <c r="IPO1" s="178"/>
      <c r="IPP1" s="178"/>
      <c r="IPQ1" s="178"/>
      <c r="IPR1" s="178"/>
      <c r="IPS1" s="178"/>
      <c r="IPT1" s="178"/>
      <c r="IPU1" s="178"/>
      <c r="IPV1" s="178"/>
      <c r="IPW1" s="178"/>
      <c r="IPX1" s="178"/>
      <c r="IPY1" s="178"/>
      <c r="IPZ1" s="178"/>
      <c r="IQA1" s="178"/>
      <c r="IQB1" s="178"/>
      <c r="IQC1" s="178"/>
      <c r="IQD1" s="178"/>
      <c r="IQE1" s="178"/>
      <c r="IQF1" s="178"/>
      <c r="IQG1" s="178"/>
      <c r="IQH1" s="178"/>
      <c r="IQI1" s="178"/>
      <c r="IQJ1" s="178"/>
      <c r="IQK1" s="178"/>
      <c r="IQL1" s="178"/>
      <c r="IQM1" s="178"/>
      <c r="IQN1" s="178"/>
      <c r="IQO1" s="178"/>
      <c r="IQP1" s="178"/>
      <c r="IQQ1" s="178"/>
      <c r="IQR1" s="178"/>
      <c r="IQS1" s="178"/>
      <c r="IQT1" s="178"/>
      <c r="IQU1" s="178"/>
      <c r="IQV1" s="178"/>
      <c r="IQW1" s="178"/>
      <c r="IQX1" s="178"/>
      <c r="IQY1" s="178"/>
      <c r="IQZ1" s="178"/>
      <c r="IRA1" s="178"/>
      <c r="IRB1" s="178"/>
      <c r="IRC1" s="178"/>
      <c r="IRD1" s="178"/>
      <c r="IRE1" s="178"/>
      <c r="IRF1" s="178"/>
      <c r="IRG1" s="178"/>
      <c r="IRH1" s="178"/>
      <c r="IRI1" s="178"/>
      <c r="IRJ1" s="178"/>
      <c r="IRK1" s="178"/>
      <c r="IRL1" s="178"/>
      <c r="IRM1" s="178"/>
      <c r="IRN1" s="178"/>
      <c r="IRO1" s="178"/>
      <c r="IRP1" s="178"/>
      <c r="IRQ1" s="178"/>
      <c r="IRR1" s="178"/>
      <c r="IRS1" s="178"/>
      <c r="IRT1" s="178"/>
      <c r="IRU1" s="178"/>
      <c r="IRV1" s="178"/>
      <c r="IRW1" s="178"/>
      <c r="IRX1" s="178"/>
      <c r="IRY1" s="178"/>
      <c r="IRZ1" s="178"/>
      <c r="ISA1" s="178"/>
      <c r="ISB1" s="178"/>
      <c r="ISC1" s="178"/>
      <c r="ISD1" s="178"/>
      <c r="ISE1" s="178"/>
      <c r="ISF1" s="178"/>
      <c r="ISG1" s="178"/>
      <c r="ISH1" s="178"/>
      <c r="ISI1" s="178"/>
      <c r="ISJ1" s="178"/>
      <c r="ISK1" s="178"/>
      <c r="ISL1" s="178"/>
      <c r="ISM1" s="178"/>
      <c r="ISN1" s="178"/>
      <c r="ISO1" s="178"/>
      <c r="ISP1" s="178"/>
      <c r="ISQ1" s="178"/>
      <c r="ISR1" s="178"/>
      <c r="ISS1" s="178"/>
      <c r="IST1" s="178"/>
      <c r="ISU1" s="178"/>
      <c r="ISV1" s="178"/>
      <c r="ISW1" s="178"/>
      <c r="ISX1" s="178"/>
      <c r="ISY1" s="178"/>
      <c r="ISZ1" s="178"/>
      <c r="ITA1" s="178"/>
      <c r="ITB1" s="178"/>
      <c r="ITC1" s="178"/>
      <c r="ITD1" s="178"/>
      <c r="ITE1" s="178"/>
      <c r="ITF1" s="178"/>
      <c r="ITG1" s="178"/>
      <c r="ITH1" s="178"/>
      <c r="ITI1" s="178"/>
      <c r="ITJ1" s="178"/>
      <c r="ITK1" s="178"/>
      <c r="ITL1" s="178"/>
      <c r="ITM1" s="178"/>
      <c r="ITN1" s="178"/>
      <c r="ITO1" s="178"/>
      <c r="ITP1" s="178"/>
      <c r="ITQ1" s="178"/>
      <c r="ITR1" s="178"/>
      <c r="ITS1" s="178"/>
      <c r="ITT1" s="178"/>
      <c r="ITU1" s="178"/>
      <c r="ITV1" s="178"/>
      <c r="ITW1" s="178"/>
      <c r="ITX1" s="178"/>
      <c r="ITY1" s="178"/>
      <c r="ITZ1" s="178"/>
      <c r="IUA1" s="178"/>
      <c r="IUB1" s="178"/>
      <c r="IUC1" s="178"/>
      <c r="IUD1" s="178"/>
      <c r="IUE1" s="178"/>
      <c r="IUF1" s="178"/>
      <c r="IUG1" s="178"/>
      <c r="IUH1" s="178"/>
      <c r="IUI1" s="178"/>
      <c r="IUJ1" s="178"/>
      <c r="IUK1" s="178"/>
      <c r="IUL1" s="178"/>
      <c r="IUM1" s="178"/>
      <c r="IUN1" s="178"/>
      <c r="IUO1" s="178"/>
      <c r="IUP1" s="178"/>
      <c r="IUQ1" s="178"/>
      <c r="IUR1" s="178"/>
      <c r="IUS1" s="178"/>
      <c r="IUT1" s="178"/>
      <c r="IUU1" s="178"/>
      <c r="IUV1" s="178"/>
      <c r="IUW1" s="178"/>
      <c r="IUX1" s="178"/>
      <c r="IUY1" s="178"/>
      <c r="IUZ1" s="178"/>
      <c r="IVA1" s="178"/>
      <c r="IVB1" s="178"/>
      <c r="IVC1" s="178"/>
      <c r="IVD1" s="178"/>
      <c r="IVE1" s="178"/>
      <c r="IVF1" s="178"/>
      <c r="IVG1" s="178"/>
      <c r="IVH1" s="178"/>
      <c r="IVI1" s="178"/>
      <c r="IVJ1" s="178"/>
      <c r="IVK1" s="178"/>
      <c r="IVL1" s="178"/>
      <c r="IVM1" s="178"/>
      <c r="IVN1" s="178"/>
      <c r="IVO1" s="178"/>
      <c r="IVP1" s="178"/>
      <c r="IVQ1" s="178"/>
      <c r="IVR1" s="178"/>
      <c r="IVS1" s="178"/>
      <c r="IVT1" s="178"/>
      <c r="IVU1" s="178"/>
      <c r="IVV1" s="178"/>
      <c r="IVW1" s="178"/>
      <c r="IVX1" s="178"/>
      <c r="IVY1" s="178"/>
      <c r="IVZ1" s="178"/>
      <c r="IWA1" s="178"/>
      <c r="IWB1" s="178"/>
      <c r="IWC1" s="178"/>
      <c r="IWD1" s="178"/>
      <c r="IWE1" s="178"/>
      <c r="IWF1" s="178"/>
      <c r="IWG1" s="178"/>
      <c r="IWH1" s="178"/>
      <c r="IWI1" s="178"/>
      <c r="IWJ1" s="178"/>
      <c r="IWK1" s="178"/>
      <c r="IWL1" s="178"/>
      <c r="IWM1" s="178"/>
      <c r="IWN1" s="178"/>
      <c r="IWO1" s="178"/>
      <c r="IWP1" s="178"/>
      <c r="IWQ1" s="178"/>
      <c r="IWR1" s="178"/>
      <c r="IWS1" s="178"/>
      <c r="IWT1" s="178"/>
      <c r="IWU1" s="178"/>
      <c r="IWV1" s="178"/>
      <c r="IWW1" s="178"/>
      <c r="IWX1" s="178"/>
      <c r="IWY1" s="178"/>
      <c r="IWZ1" s="178"/>
      <c r="IXA1" s="178"/>
      <c r="IXB1" s="178"/>
      <c r="IXC1" s="178"/>
      <c r="IXD1" s="178"/>
      <c r="IXE1" s="178"/>
      <c r="IXF1" s="178"/>
      <c r="IXG1" s="178"/>
      <c r="IXH1" s="178"/>
      <c r="IXI1" s="178"/>
      <c r="IXJ1" s="178"/>
      <c r="IXK1" s="178"/>
      <c r="IXL1" s="178"/>
      <c r="IXM1" s="178"/>
      <c r="IXN1" s="178"/>
      <c r="IXO1" s="178"/>
      <c r="IXP1" s="178"/>
      <c r="IXQ1" s="178"/>
      <c r="IXR1" s="178"/>
      <c r="IXS1" s="178"/>
      <c r="IXT1" s="178"/>
      <c r="IXU1" s="178"/>
      <c r="IXV1" s="178"/>
      <c r="IXW1" s="178"/>
      <c r="IXX1" s="178"/>
      <c r="IXY1" s="178"/>
      <c r="IXZ1" s="178"/>
      <c r="IYA1" s="178"/>
      <c r="IYB1" s="178"/>
      <c r="IYC1" s="178"/>
      <c r="IYD1" s="178"/>
      <c r="IYE1" s="178"/>
      <c r="IYF1" s="178"/>
      <c r="IYG1" s="178"/>
      <c r="IYH1" s="178"/>
      <c r="IYI1" s="178"/>
      <c r="IYJ1" s="178"/>
      <c r="IYK1" s="178"/>
      <c r="IYL1" s="178"/>
      <c r="IYM1" s="178"/>
      <c r="IYN1" s="178"/>
      <c r="IYO1" s="178"/>
      <c r="IYP1" s="178"/>
      <c r="IYQ1" s="178"/>
      <c r="IYR1" s="178"/>
      <c r="IYS1" s="178"/>
      <c r="IYT1" s="178"/>
      <c r="IYU1" s="178"/>
      <c r="IYV1" s="178"/>
      <c r="IYW1" s="178"/>
      <c r="IYX1" s="178"/>
      <c r="IYY1" s="178"/>
      <c r="IYZ1" s="178"/>
      <c r="IZA1" s="178"/>
      <c r="IZB1" s="178"/>
      <c r="IZC1" s="178"/>
      <c r="IZD1" s="178"/>
      <c r="IZE1" s="178"/>
      <c r="IZF1" s="178"/>
      <c r="IZG1" s="178"/>
      <c r="IZH1" s="178"/>
      <c r="IZI1" s="178"/>
      <c r="IZJ1" s="178"/>
      <c r="IZK1" s="178"/>
      <c r="IZL1" s="178"/>
      <c r="IZM1" s="178"/>
      <c r="IZN1" s="178"/>
      <c r="IZO1" s="178"/>
      <c r="IZP1" s="178"/>
      <c r="IZQ1" s="178"/>
      <c r="IZR1" s="178"/>
      <c r="IZS1" s="178"/>
      <c r="IZT1" s="178"/>
      <c r="IZU1" s="178"/>
      <c r="IZV1" s="178"/>
      <c r="IZW1" s="178"/>
      <c r="IZX1" s="178"/>
      <c r="IZY1" s="178"/>
      <c r="IZZ1" s="178"/>
      <c r="JAA1" s="178"/>
      <c r="JAB1" s="178"/>
      <c r="JAC1" s="178"/>
      <c r="JAD1" s="178"/>
      <c r="JAE1" s="178"/>
      <c r="JAF1" s="178"/>
      <c r="JAG1" s="178"/>
      <c r="JAH1" s="178"/>
      <c r="JAI1" s="178"/>
      <c r="JAJ1" s="178"/>
      <c r="JAK1" s="178"/>
      <c r="JAL1" s="178"/>
      <c r="JAM1" s="178"/>
      <c r="JAN1" s="178"/>
      <c r="JAO1" s="178"/>
      <c r="JAP1" s="178"/>
      <c r="JAQ1" s="178"/>
      <c r="JAR1" s="178"/>
      <c r="JAS1" s="178"/>
      <c r="JAT1" s="178"/>
      <c r="JAU1" s="178"/>
      <c r="JAV1" s="178"/>
      <c r="JAW1" s="178"/>
      <c r="JAX1" s="178"/>
      <c r="JAY1" s="178"/>
      <c r="JAZ1" s="178"/>
      <c r="JBA1" s="178"/>
      <c r="JBB1" s="178"/>
      <c r="JBC1" s="178"/>
      <c r="JBD1" s="178"/>
      <c r="JBE1" s="178"/>
      <c r="JBF1" s="178"/>
      <c r="JBG1" s="178"/>
      <c r="JBH1" s="178"/>
      <c r="JBI1" s="178"/>
      <c r="JBJ1" s="178"/>
      <c r="JBK1" s="178"/>
      <c r="JBL1" s="178"/>
      <c r="JBM1" s="178"/>
      <c r="JBN1" s="178"/>
      <c r="JBO1" s="178"/>
      <c r="JBP1" s="178"/>
      <c r="JBQ1" s="178"/>
      <c r="JBR1" s="178"/>
      <c r="JBS1" s="178"/>
      <c r="JBT1" s="178"/>
      <c r="JBU1" s="178"/>
      <c r="JBV1" s="178"/>
      <c r="JBW1" s="178"/>
      <c r="JBX1" s="178"/>
      <c r="JBY1" s="178"/>
      <c r="JBZ1" s="178"/>
      <c r="JCA1" s="178"/>
      <c r="JCB1" s="178"/>
      <c r="JCC1" s="178"/>
      <c r="JCD1" s="178"/>
      <c r="JCE1" s="178"/>
      <c r="JCF1" s="178"/>
      <c r="JCG1" s="178"/>
      <c r="JCH1" s="178"/>
      <c r="JCI1" s="178"/>
      <c r="JCJ1" s="178"/>
      <c r="JCK1" s="178"/>
      <c r="JCL1" s="178"/>
      <c r="JCM1" s="178"/>
      <c r="JCN1" s="178"/>
      <c r="JCO1" s="178"/>
      <c r="JCP1" s="178"/>
      <c r="JCQ1" s="178"/>
      <c r="JCR1" s="178"/>
      <c r="JCS1" s="178"/>
      <c r="JCT1" s="178"/>
      <c r="JCU1" s="178"/>
      <c r="JCV1" s="178"/>
      <c r="JCW1" s="178"/>
      <c r="JCX1" s="178"/>
      <c r="JCY1" s="178"/>
      <c r="JCZ1" s="178"/>
      <c r="JDA1" s="178"/>
      <c r="JDB1" s="178"/>
      <c r="JDC1" s="178"/>
      <c r="JDD1" s="178"/>
      <c r="JDE1" s="178"/>
      <c r="JDF1" s="178"/>
      <c r="JDG1" s="178"/>
      <c r="JDH1" s="178"/>
      <c r="JDI1" s="178"/>
      <c r="JDJ1" s="178"/>
      <c r="JDK1" s="178"/>
      <c r="JDL1" s="178"/>
      <c r="JDM1" s="178"/>
      <c r="JDN1" s="178"/>
      <c r="JDO1" s="178"/>
      <c r="JDP1" s="178"/>
      <c r="JDQ1" s="178"/>
      <c r="JDR1" s="178"/>
      <c r="JDS1" s="178"/>
      <c r="JDT1" s="178"/>
      <c r="JDU1" s="178"/>
      <c r="JDV1" s="178"/>
      <c r="JDW1" s="178"/>
      <c r="JDX1" s="178"/>
      <c r="JDY1" s="178"/>
      <c r="JDZ1" s="178"/>
      <c r="JEA1" s="178"/>
      <c r="JEB1" s="178"/>
      <c r="JEC1" s="178"/>
      <c r="JED1" s="178"/>
      <c r="JEE1" s="178"/>
      <c r="JEF1" s="178"/>
      <c r="JEG1" s="178"/>
      <c r="JEH1" s="178"/>
      <c r="JEI1" s="178"/>
      <c r="JEJ1" s="178"/>
      <c r="JEK1" s="178"/>
      <c r="JEL1" s="178"/>
      <c r="JEM1" s="178"/>
      <c r="JEN1" s="178"/>
      <c r="JEO1" s="178"/>
      <c r="JEP1" s="178"/>
      <c r="JEQ1" s="178"/>
      <c r="JER1" s="178"/>
      <c r="JES1" s="178"/>
      <c r="JET1" s="178"/>
      <c r="JEU1" s="178"/>
      <c r="JEV1" s="178"/>
      <c r="JEW1" s="178"/>
      <c r="JEX1" s="178"/>
      <c r="JEY1" s="178"/>
      <c r="JEZ1" s="178"/>
      <c r="JFA1" s="178"/>
      <c r="JFB1" s="178"/>
      <c r="JFC1" s="178"/>
      <c r="JFD1" s="178"/>
      <c r="JFE1" s="178"/>
      <c r="JFF1" s="178"/>
      <c r="JFG1" s="178"/>
      <c r="JFH1" s="178"/>
      <c r="JFI1" s="178"/>
      <c r="JFJ1" s="178"/>
      <c r="JFK1" s="178"/>
      <c r="JFL1" s="178"/>
      <c r="JFM1" s="178"/>
      <c r="JFN1" s="178"/>
      <c r="JFO1" s="178"/>
      <c r="JFP1" s="178"/>
      <c r="JFQ1" s="178"/>
      <c r="JFR1" s="178"/>
      <c r="JFS1" s="178"/>
      <c r="JFT1" s="178"/>
      <c r="JFU1" s="178"/>
      <c r="JFV1" s="178"/>
      <c r="JFW1" s="178"/>
      <c r="JFX1" s="178"/>
      <c r="JFY1" s="178"/>
      <c r="JFZ1" s="178"/>
      <c r="JGA1" s="178"/>
      <c r="JGB1" s="178"/>
      <c r="JGC1" s="178"/>
      <c r="JGD1" s="178"/>
      <c r="JGE1" s="178"/>
      <c r="JGF1" s="178"/>
      <c r="JGG1" s="178"/>
      <c r="JGH1" s="178"/>
      <c r="JGI1" s="178"/>
      <c r="JGJ1" s="178"/>
      <c r="JGK1" s="178"/>
      <c r="JGL1" s="178"/>
      <c r="JGM1" s="178"/>
      <c r="JGN1" s="178"/>
      <c r="JGO1" s="178"/>
      <c r="JGP1" s="178"/>
      <c r="JGQ1" s="178"/>
      <c r="JGR1" s="178"/>
      <c r="JGS1" s="178"/>
      <c r="JGT1" s="178"/>
      <c r="JGU1" s="178"/>
      <c r="JGV1" s="178"/>
      <c r="JGW1" s="178"/>
      <c r="JGX1" s="178"/>
      <c r="JGY1" s="178"/>
      <c r="JGZ1" s="178"/>
      <c r="JHA1" s="178"/>
      <c r="JHB1" s="178"/>
      <c r="JHC1" s="178"/>
      <c r="JHD1" s="178"/>
      <c r="JHE1" s="178"/>
      <c r="JHF1" s="178"/>
      <c r="JHG1" s="178"/>
      <c r="JHH1" s="178"/>
      <c r="JHI1" s="178"/>
      <c r="JHJ1" s="178"/>
      <c r="JHK1" s="178"/>
      <c r="JHL1" s="178"/>
      <c r="JHM1" s="178"/>
      <c r="JHN1" s="178"/>
      <c r="JHO1" s="178"/>
      <c r="JHP1" s="178"/>
      <c r="JHQ1" s="178"/>
      <c r="JHR1" s="178"/>
      <c r="JHS1" s="178"/>
      <c r="JHT1" s="178"/>
      <c r="JHU1" s="178"/>
      <c r="JHV1" s="178"/>
      <c r="JHW1" s="178"/>
      <c r="JHX1" s="178"/>
      <c r="JHY1" s="178"/>
      <c r="JHZ1" s="178"/>
      <c r="JIA1" s="178"/>
      <c r="JIB1" s="178"/>
      <c r="JIC1" s="178"/>
      <c r="JID1" s="178"/>
      <c r="JIE1" s="178"/>
      <c r="JIF1" s="178"/>
      <c r="JIG1" s="178"/>
      <c r="JIH1" s="178"/>
      <c r="JII1" s="178"/>
      <c r="JIJ1" s="178"/>
      <c r="JIK1" s="178"/>
      <c r="JIL1" s="178"/>
      <c r="JIM1" s="178"/>
      <c r="JIN1" s="178"/>
      <c r="JIO1" s="178"/>
      <c r="JIP1" s="178"/>
      <c r="JIQ1" s="178"/>
      <c r="JIR1" s="178"/>
      <c r="JIS1" s="178"/>
      <c r="JIT1" s="178"/>
      <c r="JIU1" s="178"/>
      <c r="JIV1" s="178"/>
      <c r="JIW1" s="178"/>
      <c r="JIX1" s="178"/>
      <c r="JIY1" s="178"/>
      <c r="JIZ1" s="178"/>
      <c r="JJA1" s="178"/>
      <c r="JJB1" s="178"/>
      <c r="JJC1" s="178"/>
      <c r="JJD1" s="178"/>
      <c r="JJE1" s="178"/>
      <c r="JJF1" s="178"/>
      <c r="JJG1" s="178"/>
      <c r="JJH1" s="178"/>
      <c r="JJI1" s="178"/>
      <c r="JJJ1" s="178"/>
      <c r="JJK1" s="178"/>
      <c r="JJL1" s="178"/>
      <c r="JJM1" s="178"/>
      <c r="JJN1" s="178"/>
      <c r="JJO1" s="178"/>
      <c r="JJP1" s="178"/>
      <c r="JJQ1" s="178"/>
      <c r="JJR1" s="178"/>
      <c r="JJS1" s="178"/>
      <c r="JJT1" s="178"/>
      <c r="JJU1" s="178"/>
      <c r="JJV1" s="178"/>
      <c r="JJW1" s="178"/>
      <c r="JJX1" s="178"/>
      <c r="JJY1" s="178"/>
      <c r="JJZ1" s="178"/>
      <c r="JKA1" s="178"/>
      <c r="JKB1" s="178"/>
      <c r="JKC1" s="178"/>
      <c r="JKD1" s="178"/>
      <c r="JKE1" s="178"/>
      <c r="JKF1" s="178"/>
      <c r="JKG1" s="178"/>
      <c r="JKH1" s="178"/>
      <c r="JKI1" s="178"/>
      <c r="JKJ1" s="178"/>
      <c r="JKK1" s="178"/>
      <c r="JKL1" s="178"/>
      <c r="JKM1" s="178"/>
      <c r="JKN1" s="178"/>
      <c r="JKO1" s="178"/>
      <c r="JKP1" s="178"/>
      <c r="JKQ1" s="178"/>
      <c r="JKR1" s="178"/>
      <c r="JKS1" s="178"/>
      <c r="JKT1" s="178"/>
      <c r="JKU1" s="178"/>
      <c r="JKV1" s="178"/>
      <c r="JKW1" s="178"/>
      <c r="JKX1" s="178"/>
      <c r="JKY1" s="178"/>
      <c r="JKZ1" s="178"/>
      <c r="JLA1" s="178"/>
      <c r="JLB1" s="178"/>
      <c r="JLC1" s="178"/>
      <c r="JLD1" s="178"/>
      <c r="JLE1" s="178"/>
      <c r="JLF1" s="178"/>
      <c r="JLG1" s="178"/>
      <c r="JLH1" s="178"/>
      <c r="JLI1" s="178"/>
      <c r="JLJ1" s="178"/>
      <c r="JLK1" s="178"/>
      <c r="JLL1" s="178"/>
      <c r="JLM1" s="178"/>
      <c r="JLN1" s="178"/>
      <c r="JLO1" s="178"/>
      <c r="JLP1" s="178"/>
      <c r="JLQ1" s="178"/>
      <c r="JLR1" s="178"/>
      <c r="JLS1" s="178"/>
      <c r="JLT1" s="178"/>
      <c r="JLU1" s="178"/>
      <c r="JLV1" s="178"/>
      <c r="JLW1" s="178"/>
      <c r="JLX1" s="178"/>
      <c r="JLY1" s="178"/>
      <c r="JLZ1" s="178"/>
      <c r="JMA1" s="178"/>
      <c r="JMB1" s="178"/>
      <c r="JMC1" s="178"/>
      <c r="JMD1" s="178"/>
      <c r="JME1" s="178"/>
      <c r="JMF1" s="178"/>
      <c r="JMG1" s="178"/>
      <c r="JMH1" s="178"/>
      <c r="JMI1" s="178"/>
      <c r="JMJ1" s="178"/>
      <c r="JMK1" s="178"/>
      <c r="JML1" s="178"/>
      <c r="JMM1" s="178"/>
      <c r="JMN1" s="178"/>
      <c r="JMO1" s="178"/>
      <c r="JMP1" s="178"/>
      <c r="JMQ1" s="178"/>
      <c r="JMR1" s="178"/>
      <c r="JMS1" s="178"/>
      <c r="JMT1" s="178"/>
      <c r="JMU1" s="178"/>
      <c r="JMV1" s="178"/>
      <c r="JMW1" s="178"/>
      <c r="JMX1" s="178"/>
      <c r="JMY1" s="178"/>
      <c r="JMZ1" s="178"/>
      <c r="JNA1" s="178"/>
      <c r="JNB1" s="178"/>
      <c r="JNC1" s="178"/>
      <c r="JND1" s="178"/>
      <c r="JNE1" s="178"/>
      <c r="JNF1" s="178"/>
      <c r="JNG1" s="178"/>
      <c r="JNH1" s="178"/>
      <c r="JNI1" s="178"/>
      <c r="JNJ1" s="178"/>
      <c r="JNK1" s="178"/>
      <c r="JNL1" s="178"/>
      <c r="JNM1" s="178"/>
      <c r="JNN1" s="178"/>
      <c r="JNO1" s="178"/>
      <c r="JNP1" s="178"/>
      <c r="JNQ1" s="178"/>
      <c r="JNR1" s="178"/>
      <c r="JNS1" s="178"/>
      <c r="JNT1" s="178"/>
      <c r="JNU1" s="178"/>
      <c r="JNV1" s="178"/>
      <c r="JNW1" s="178"/>
      <c r="JNX1" s="178"/>
      <c r="JNY1" s="178"/>
      <c r="JNZ1" s="178"/>
      <c r="JOA1" s="178"/>
      <c r="JOB1" s="178"/>
      <c r="JOC1" s="178"/>
      <c r="JOD1" s="178"/>
      <c r="JOE1" s="178"/>
      <c r="JOF1" s="178"/>
      <c r="JOG1" s="178"/>
      <c r="JOH1" s="178"/>
      <c r="JOI1" s="178"/>
      <c r="JOJ1" s="178"/>
      <c r="JOK1" s="178"/>
      <c r="JOL1" s="178"/>
      <c r="JOM1" s="178"/>
      <c r="JON1" s="178"/>
      <c r="JOO1" s="178"/>
      <c r="JOP1" s="178"/>
      <c r="JOQ1" s="178"/>
      <c r="JOR1" s="178"/>
      <c r="JOS1" s="178"/>
      <c r="JOT1" s="178"/>
      <c r="JOU1" s="178"/>
      <c r="JOV1" s="178"/>
      <c r="JOW1" s="178"/>
      <c r="JOX1" s="178"/>
      <c r="JOY1" s="178"/>
      <c r="JOZ1" s="178"/>
      <c r="JPA1" s="178"/>
      <c r="JPB1" s="178"/>
      <c r="JPC1" s="178"/>
      <c r="JPD1" s="178"/>
      <c r="JPE1" s="178"/>
      <c r="JPF1" s="178"/>
      <c r="JPG1" s="178"/>
      <c r="JPH1" s="178"/>
      <c r="JPI1" s="178"/>
      <c r="JPJ1" s="178"/>
      <c r="JPK1" s="178"/>
      <c r="JPL1" s="178"/>
      <c r="JPM1" s="178"/>
      <c r="JPN1" s="178"/>
      <c r="JPO1" s="178"/>
      <c r="JPP1" s="178"/>
      <c r="JPQ1" s="178"/>
      <c r="JPR1" s="178"/>
      <c r="JPS1" s="178"/>
      <c r="JPT1" s="178"/>
      <c r="JPU1" s="178"/>
      <c r="JPV1" s="178"/>
      <c r="JPW1" s="178"/>
      <c r="JPX1" s="178"/>
      <c r="JPY1" s="178"/>
      <c r="JPZ1" s="178"/>
      <c r="JQA1" s="178"/>
      <c r="JQB1" s="178"/>
      <c r="JQC1" s="178"/>
      <c r="JQD1" s="178"/>
      <c r="JQE1" s="178"/>
      <c r="JQF1" s="178"/>
      <c r="JQG1" s="178"/>
      <c r="JQH1" s="178"/>
      <c r="JQI1" s="178"/>
      <c r="JQJ1" s="178"/>
      <c r="JQK1" s="178"/>
      <c r="JQL1" s="178"/>
      <c r="JQM1" s="178"/>
      <c r="JQN1" s="178"/>
      <c r="JQO1" s="178"/>
      <c r="JQP1" s="178"/>
      <c r="JQQ1" s="178"/>
      <c r="JQR1" s="178"/>
      <c r="JQS1" s="178"/>
      <c r="JQT1" s="178"/>
      <c r="JQU1" s="178"/>
      <c r="JQV1" s="178"/>
      <c r="JQW1" s="178"/>
      <c r="JQX1" s="178"/>
      <c r="JQY1" s="178"/>
      <c r="JQZ1" s="178"/>
      <c r="JRA1" s="178"/>
      <c r="JRB1" s="178"/>
      <c r="JRC1" s="178"/>
      <c r="JRD1" s="178"/>
      <c r="JRE1" s="178"/>
      <c r="JRF1" s="178"/>
      <c r="JRG1" s="178"/>
      <c r="JRH1" s="178"/>
      <c r="JRI1" s="178"/>
      <c r="JRJ1" s="178"/>
      <c r="JRK1" s="178"/>
      <c r="JRL1" s="178"/>
      <c r="JRM1" s="178"/>
      <c r="JRN1" s="178"/>
      <c r="JRO1" s="178"/>
      <c r="JRP1" s="178"/>
      <c r="JRQ1" s="178"/>
      <c r="JRR1" s="178"/>
      <c r="JRS1" s="178"/>
      <c r="JRT1" s="178"/>
      <c r="JRU1" s="178"/>
      <c r="JRV1" s="178"/>
      <c r="JRW1" s="178"/>
      <c r="JRX1" s="178"/>
      <c r="JRY1" s="178"/>
      <c r="JRZ1" s="178"/>
      <c r="JSA1" s="178"/>
      <c r="JSB1" s="178"/>
      <c r="JSC1" s="178"/>
      <c r="JSD1" s="178"/>
      <c r="JSE1" s="178"/>
      <c r="JSF1" s="178"/>
      <c r="JSG1" s="178"/>
      <c r="JSH1" s="178"/>
      <c r="JSI1" s="178"/>
      <c r="JSJ1" s="178"/>
      <c r="JSK1" s="178"/>
      <c r="JSL1" s="178"/>
      <c r="JSM1" s="178"/>
      <c r="JSN1" s="178"/>
      <c r="JSO1" s="178"/>
      <c r="JSP1" s="178"/>
      <c r="JSQ1" s="178"/>
      <c r="JSR1" s="178"/>
      <c r="JSS1" s="178"/>
      <c r="JST1" s="178"/>
      <c r="JSU1" s="178"/>
      <c r="JSV1" s="178"/>
      <c r="JSW1" s="178"/>
      <c r="JSX1" s="178"/>
      <c r="JSY1" s="178"/>
      <c r="JSZ1" s="178"/>
      <c r="JTA1" s="178"/>
      <c r="JTB1" s="178"/>
      <c r="JTC1" s="178"/>
      <c r="JTD1" s="178"/>
      <c r="JTE1" s="178"/>
      <c r="JTF1" s="178"/>
      <c r="JTG1" s="178"/>
      <c r="JTH1" s="178"/>
      <c r="JTI1" s="178"/>
      <c r="JTJ1" s="178"/>
      <c r="JTK1" s="178"/>
      <c r="JTL1" s="178"/>
      <c r="JTM1" s="178"/>
      <c r="JTN1" s="178"/>
      <c r="JTO1" s="178"/>
      <c r="JTP1" s="178"/>
      <c r="JTQ1" s="178"/>
      <c r="JTR1" s="178"/>
      <c r="JTS1" s="178"/>
      <c r="JTT1" s="178"/>
      <c r="JTU1" s="178"/>
      <c r="JTV1" s="178"/>
      <c r="JTW1" s="178"/>
      <c r="JTX1" s="178"/>
      <c r="JTY1" s="178"/>
      <c r="JTZ1" s="178"/>
      <c r="JUA1" s="178"/>
      <c r="JUB1" s="178"/>
      <c r="JUC1" s="178"/>
      <c r="JUD1" s="178"/>
      <c r="JUE1" s="178"/>
      <c r="JUF1" s="178"/>
      <c r="JUG1" s="178"/>
      <c r="JUH1" s="178"/>
      <c r="JUI1" s="178"/>
      <c r="JUJ1" s="178"/>
      <c r="JUK1" s="178"/>
      <c r="JUL1" s="178"/>
      <c r="JUM1" s="178"/>
      <c r="JUN1" s="178"/>
      <c r="JUO1" s="178"/>
      <c r="JUP1" s="178"/>
      <c r="JUQ1" s="178"/>
      <c r="JUR1" s="178"/>
      <c r="JUS1" s="178"/>
      <c r="JUT1" s="178"/>
      <c r="JUU1" s="178"/>
      <c r="JUV1" s="178"/>
      <c r="JUW1" s="178"/>
      <c r="JUX1" s="178"/>
      <c r="JUY1" s="178"/>
      <c r="JUZ1" s="178"/>
      <c r="JVA1" s="178"/>
      <c r="JVB1" s="178"/>
      <c r="JVC1" s="178"/>
      <c r="JVD1" s="178"/>
      <c r="JVE1" s="178"/>
      <c r="JVF1" s="178"/>
      <c r="JVG1" s="178"/>
      <c r="JVH1" s="178"/>
      <c r="JVI1" s="178"/>
      <c r="JVJ1" s="178"/>
      <c r="JVK1" s="178"/>
      <c r="JVL1" s="178"/>
      <c r="JVM1" s="178"/>
      <c r="JVN1" s="178"/>
      <c r="JVO1" s="178"/>
      <c r="JVP1" s="178"/>
      <c r="JVQ1" s="178"/>
      <c r="JVR1" s="178"/>
      <c r="JVS1" s="178"/>
      <c r="JVT1" s="178"/>
      <c r="JVU1" s="178"/>
      <c r="JVV1" s="178"/>
      <c r="JVW1" s="178"/>
      <c r="JVX1" s="178"/>
      <c r="JVY1" s="178"/>
      <c r="JVZ1" s="178"/>
      <c r="JWA1" s="178"/>
      <c r="JWB1" s="178"/>
      <c r="JWC1" s="178"/>
      <c r="JWD1" s="178"/>
      <c r="JWE1" s="178"/>
      <c r="JWF1" s="178"/>
      <c r="JWG1" s="178"/>
      <c r="JWH1" s="178"/>
      <c r="JWI1" s="178"/>
      <c r="JWJ1" s="178"/>
      <c r="JWK1" s="178"/>
      <c r="JWL1" s="178"/>
      <c r="JWM1" s="178"/>
      <c r="JWN1" s="178"/>
      <c r="JWO1" s="178"/>
      <c r="JWP1" s="178"/>
      <c r="JWQ1" s="178"/>
      <c r="JWR1" s="178"/>
      <c r="JWS1" s="178"/>
      <c r="JWT1" s="178"/>
      <c r="JWU1" s="178"/>
      <c r="JWV1" s="178"/>
      <c r="JWW1" s="178"/>
      <c r="JWX1" s="178"/>
      <c r="JWY1" s="178"/>
      <c r="JWZ1" s="178"/>
      <c r="JXA1" s="178"/>
      <c r="JXB1" s="178"/>
      <c r="JXC1" s="178"/>
      <c r="JXD1" s="178"/>
      <c r="JXE1" s="178"/>
      <c r="JXF1" s="178"/>
      <c r="JXG1" s="178"/>
      <c r="JXH1" s="178"/>
      <c r="JXI1" s="178"/>
      <c r="JXJ1" s="178"/>
      <c r="JXK1" s="178"/>
      <c r="JXL1" s="178"/>
      <c r="JXM1" s="178"/>
      <c r="JXN1" s="178"/>
      <c r="JXO1" s="178"/>
      <c r="JXP1" s="178"/>
      <c r="JXQ1" s="178"/>
      <c r="JXR1" s="178"/>
      <c r="JXS1" s="178"/>
      <c r="JXT1" s="178"/>
      <c r="JXU1" s="178"/>
      <c r="JXV1" s="178"/>
      <c r="JXW1" s="178"/>
      <c r="JXX1" s="178"/>
      <c r="JXY1" s="178"/>
      <c r="JXZ1" s="178"/>
      <c r="JYA1" s="178"/>
      <c r="JYB1" s="178"/>
      <c r="JYC1" s="178"/>
      <c r="JYD1" s="178"/>
      <c r="JYE1" s="178"/>
      <c r="JYF1" s="178"/>
      <c r="JYG1" s="178"/>
      <c r="JYH1" s="178"/>
      <c r="JYI1" s="178"/>
      <c r="JYJ1" s="178"/>
      <c r="JYK1" s="178"/>
      <c r="JYL1" s="178"/>
      <c r="JYM1" s="178"/>
      <c r="JYN1" s="178"/>
      <c r="JYO1" s="178"/>
      <c r="JYP1" s="178"/>
      <c r="JYQ1" s="178"/>
      <c r="JYR1" s="178"/>
      <c r="JYS1" s="178"/>
      <c r="JYT1" s="178"/>
      <c r="JYU1" s="178"/>
      <c r="JYV1" s="178"/>
      <c r="JYW1" s="178"/>
      <c r="JYX1" s="178"/>
      <c r="JYY1" s="178"/>
      <c r="JYZ1" s="178"/>
      <c r="JZA1" s="178"/>
      <c r="JZB1" s="178"/>
      <c r="JZC1" s="178"/>
      <c r="JZD1" s="178"/>
      <c r="JZE1" s="178"/>
      <c r="JZF1" s="178"/>
      <c r="JZG1" s="178"/>
      <c r="JZH1" s="178"/>
      <c r="JZI1" s="178"/>
      <c r="JZJ1" s="178"/>
      <c r="JZK1" s="178"/>
      <c r="JZL1" s="178"/>
      <c r="JZM1" s="178"/>
      <c r="JZN1" s="178"/>
      <c r="JZO1" s="178"/>
      <c r="JZP1" s="178"/>
      <c r="JZQ1" s="178"/>
      <c r="JZR1" s="178"/>
      <c r="JZS1" s="178"/>
      <c r="JZT1" s="178"/>
      <c r="JZU1" s="178"/>
      <c r="JZV1" s="178"/>
      <c r="JZW1" s="178"/>
      <c r="JZX1" s="178"/>
      <c r="JZY1" s="178"/>
      <c r="JZZ1" s="178"/>
      <c r="KAA1" s="178"/>
      <c r="KAB1" s="178"/>
      <c r="KAC1" s="178"/>
      <c r="KAD1" s="178"/>
      <c r="KAE1" s="178"/>
      <c r="KAF1" s="178"/>
      <c r="KAG1" s="178"/>
      <c r="KAH1" s="178"/>
      <c r="KAI1" s="178"/>
      <c r="KAJ1" s="178"/>
      <c r="KAK1" s="178"/>
      <c r="KAL1" s="178"/>
      <c r="KAM1" s="178"/>
      <c r="KAN1" s="178"/>
      <c r="KAO1" s="178"/>
      <c r="KAP1" s="178"/>
      <c r="KAQ1" s="178"/>
      <c r="KAR1" s="178"/>
      <c r="KAS1" s="178"/>
      <c r="KAT1" s="178"/>
      <c r="KAU1" s="178"/>
      <c r="KAV1" s="178"/>
      <c r="KAW1" s="178"/>
      <c r="KAX1" s="178"/>
      <c r="KAY1" s="178"/>
      <c r="KAZ1" s="178"/>
      <c r="KBA1" s="178"/>
      <c r="KBB1" s="178"/>
      <c r="KBC1" s="178"/>
      <c r="KBD1" s="178"/>
      <c r="KBE1" s="178"/>
      <c r="KBF1" s="178"/>
      <c r="KBG1" s="178"/>
      <c r="KBH1" s="178"/>
      <c r="KBI1" s="178"/>
      <c r="KBJ1" s="178"/>
      <c r="KBK1" s="178"/>
      <c r="KBL1" s="178"/>
      <c r="KBM1" s="178"/>
      <c r="KBN1" s="178"/>
      <c r="KBO1" s="178"/>
      <c r="KBP1" s="178"/>
      <c r="KBQ1" s="178"/>
      <c r="KBR1" s="178"/>
      <c r="KBS1" s="178"/>
      <c r="KBT1" s="178"/>
      <c r="KBU1" s="178"/>
      <c r="KBV1" s="178"/>
      <c r="KBW1" s="178"/>
      <c r="KBX1" s="178"/>
      <c r="KBY1" s="178"/>
      <c r="KBZ1" s="178"/>
      <c r="KCA1" s="178"/>
      <c r="KCB1" s="178"/>
      <c r="KCC1" s="178"/>
      <c r="KCD1" s="178"/>
      <c r="KCE1" s="178"/>
      <c r="KCF1" s="178"/>
      <c r="KCG1" s="178"/>
      <c r="KCH1" s="178"/>
      <c r="KCI1" s="178"/>
      <c r="KCJ1" s="178"/>
      <c r="KCK1" s="178"/>
      <c r="KCL1" s="178"/>
      <c r="KCM1" s="178"/>
      <c r="KCN1" s="178"/>
      <c r="KCO1" s="178"/>
      <c r="KCP1" s="178"/>
      <c r="KCQ1" s="178"/>
      <c r="KCR1" s="178"/>
      <c r="KCS1" s="178"/>
      <c r="KCT1" s="178"/>
      <c r="KCU1" s="178"/>
      <c r="KCV1" s="178"/>
      <c r="KCW1" s="178"/>
      <c r="KCX1" s="178"/>
      <c r="KCY1" s="178"/>
      <c r="KCZ1" s="178"/>
      <c r="KDA1" s="178"/>
      <c r="KDB1" s="178"/>
      <c r="KDC1" s="178"/>
      <c r="KDD1" s="178"/>
      <c r="KDE1" s="178"/>
      <c r="KDF1" s="178"/>
      <c r="KDG1" s="178"/>
      <c r="KDH1" s="178"/>
      <c r="KDI1" s="178"/>
      <c r="KDJ1" s="178"/>
      <c r="KDK1" s="178"/>
      <c r="KDL1" s="178"/>
      <c r="KDM1" s="178"/>
      <c r="KDN1" s="178"/>
      <c r="KDO1" s="178"/>
      <c r="KDP1" s="178"/>
      <c r="KDQ1" s="178"/>
      <c r="KDR1" s="178"/>
      <c r="KDS1" s="178"/>
      <c r="KDT1" s="178"/>
      <c r="KDU1" s="178"/>
      <c r="KDV1" s="178"/>
      <c r="KDW1" s="178"/>
      <c r="KDX1" s="178"/>
      <c r="KDY1" s="178"/>
      <c r="KDZ1" s="178"/>
      <c r="KEA1" s="178"/>
      <c r="KEB1" s="178"/>
      <c r="KEC1" s="178"/>
      <c r="KED1" s="178"/>
      <c r="KEE1" s="178"/>
      <c r="KEF1" s="178"/>
      <c r="KEG1" s="178"/>
      <c r="KEH1" s="178"/>
      <c r="KEI1" s="178"/>
      <c r="KEJ1" s="178"/>
      <c r="KEK1" s="178"/>
      <c r="KEL1" s="178"/>
      <c r="KEM1" s="178"/>
      <c r="KEN1" s="178"/>
      <c r="KEO1" s="178"/>
      <c r="KEP1" s="178"/>
      <c r="KEQ1" s="178"/>
      <c r="KER1" s="178"/>
      <c r="KES1" s="178"/>
      <c r="KET1" s="178"/>
      <c r="KEU1" s="178"/>
      <c r="KEV1" s="178"/>
      <c r="KEW1" s="178"/>
      <c r="KEX1" s="178"/>
      <c r="KEY1" s="178"/>
      <c r="KEZ1" s="178"/>
      <c r="KFA1" s="178"/>
      <c r="KFB1" s="178"/>
      <c r="KFC1" s="178"/>
      <c r="KFD1" s="178"/>
      <c r="KFE1" s="178"/>
      <c r="KFF1" s="178"/>
      <c r="KFG1" s="178"/>
      <c r="KFH1" s="178"/>
      <c r="KFI1" s="178"/>
      <c r="KFJ1" s="178"/>
      <c r="KFK1" s="178"/>
      <c r="KFL1" s="178"/>
      <c r="KFM1" s="178"/>
      <c r="KFN1" s="178"/>
      <c r="KFO1" s="178"/>
      <c r="KFP1" s="178"/>
      <c r="KFQ1" s="178"/>
      <c r="KFR1" s="178"/>
      <c r="KFS1" s="178"/>
      <c r="KFT1" s="178"/>
      <c r="KFU1" s="178"/>
      <c r="KFV1" s="178"/>
      <c r="KFW1" s="178"/>
      <c r="KFX1" s="178"/>
      <c r="KFY1" s="178"/>
      <c r="KFZ1" s="178"/>
      <c r="KGA1" s="178"/>
      <c r="KGB1" s="178"/>
      <c r="KGC1" s="178"/>
      <c r="KGD1" s="178"/>
      <c r="KGE1" s="178"/>
      <c r="KGF1" s="178"/>
      <c r="KGG1" s="178"/>
      <c r="KGH1" s="178"/>
      <c r="KGI1" s="178"/>
      <c r="KGJ1" s="178"/>
      <c r="KGK1" s="178"/>
      <c r="KGL1" s="178"/>
      <c r="KGM1" s="178"/>
      <c r="KGN1" s="178"/>
      <c r="KGO1" s="178"/>
      <c r="KGP1" s="178"/>
      <c r="KGQ1" s="178"/>
      <c r="KGR1" s="178"/>
      <c r="KGS1" s="178"/>
      <c r="KGT1" s="178"/>
      <c r="KGU1" s="178"/>
      <c r="KGV1" s="178"/>
      <c r="KGW1" s="178"/>
      <c r="KGX1" s="178"/>
      <c r="KGY1" s="178"/>
      <c r="KGZ1" s="178"/>
      <c r="KHA1" s="178"/>
      <c r="KHB1" s="178"/>
      <c r="KHC1" s="178"/>
      <c r="KHD1" s="178"/>
      <c r="KHE1" s="178"/>
      <c r="KHF1" s="178"/>
      <c r="KHG1" s="178"/>
      <c r="KHH1" s="178"/>
      <c r="KHI1" s="178"/>
      <c r="KHJ1" s="178"/>
      <c r="KHK1" s="178"/>
      <c r="KHL1" s="178"/>
      <c r="KHM1" s="178"/>
      <c r="KHN1" s="178"/>
      <c r="KHO1" s="178"/>
      <c r="KHP1" s="178"/>
      <c r="KHQ1" s="178"/>
      <c r="KHR1" s="178"/>
      <c r="KHS1" s="178"/>
      <c r="KHT1" s="178"/>
      <c r="KHU1" s="178"/>
      <c r="KHV1" s="178"/>
      <c r="KHW1" s="178"/>
      <c r="KHX1" s="178"/>
      <c r="KHY1" s="178"/>
      <c r="KHZ1" s="178"/>
      <c r="KIA1" s="178"/>
      <c r="KIB1" s="178"/>
      <c r="KIC1" s="178"/>
      <c r="KID1" s="178"/>
      <c r="KIE1" s="178"/>
      <c r="KIF1" s="178"/>
      <c r="KIG1" s="178"/>
      <c r="KIH1" s="178"/>
      <c r="KII1" s="178"/>
      <c r="KIJ1" s="178"/>
      <c r="KIK1" s="178"/>
      <c r="KIL1" s="178"/>
      <c r="KIM1" s="178"/>
      <c r="KIN1" s="178"/>
      <c r="KIO1" s="178"/>
      <c r="KIP1" s="178"/>
      <c r="KIQ1" s="178"/>
      <c r="KIR1" s="178"/>
      <c r="KIS1" s="178"/>
      <c r="KIT1" s="178"/>
      <c r="KIU1" s="178"/>
      <c r="KIV1" s="178"/>
      <c r="KIW1" s="178"/>
      <c r="KIX1" s="178"/>
      <c r="KIY1" s="178"/>
      <c r="KIZ1" s="178"/>
      <c r="KJA1" s="178"/>
      <c r="KJB1" s="178"/>
      <c r="KJC1" s="178"/>
      <c r="KJD1" s="178"/>
      <c r="KJE1" s="178"/>
      <c r="KJF1" s="178"/>
      <c r="KJG1" s="178"/>
      <c r="KJH1" s="178"/>
      <c r="KJI1" s="178"/>
      <c r="KJJ1" s="178"/>
      <c r="KJK1" s="178"/>
      <c r="KJL1" s="178"/>
      <c r="KJM1" s="178"/>
      <c r="KJN1" s="178"/>
      <c r="KJO1" s="178"/>
      <c r="KJP1" s="178"/>
      <c r="KJQ1" s="178"/>
      <c r="KJR1" s="178"/>
      <c r="KJS1" s="178"/>
      <c r="KJT1" s="178"/>
      <c r="KJU1" s="178"/>
      <c r="KJV1" s="178"/>
      <c r="KJW1" s="178"/>
      <c r="KJX1" s="178"/>
      <c r="KJY1" s="178"/>
      <c r="KJZ1" s="178"/>
      <c r="KKA1" s="178"/>
      <c r="KKB1" s="178"/>
      <c r="KKC1" s="178"/>
      <c r="KKD1" s="178"/>
      <c r="KKE1" s="178"/>
      <c r="KKF1" s="178"/>
      <c r="KKG1" s="178"/>
      <c r="KKH1" s="178"/>
      <c r="KKI1" s="178"/>
      <c r="KKJ1" s="178"/>
      <c r="KKK1" s="178"/>
      <c r="KKL1" s="178"/>
      <c r="KKM1" s="178"/>
      <c r="KKN1" s="178"/>
      <c r="KKO1" s="178"/>
      <c r="KKP1" s="178"/>
      <c r="KKQ1" s="178"/>
      <c r="KKR1" s="178"/>
      <c r="KKS1" s="178"/>
      <c r="KKT1" s="178"/>
      <c r="KKU1" s="178"/>
      <c r="KKV1" s="178"/>
      <c r="KKW1" s="178"/>
      <c r="KKX1" s="178"/>
      <c r="KKY1" s="178"/>
      <c r="KKZ1" s="178"/>
      <c r="KLA1" s="178"/>
      <c r="KLB1" s="178"/>
      <c r="KLC1" s="178"/>
      <c r="KLD1" s="178"/>
      <c r="KLE1" s="178"/>
      <c r="KLF1" s="178"/>
      <c r="KLG1" s="178"/>
      <c r="KLH1" s="178"/>
      <c r="KLI1" s="178"/>
      <c r="KLJ1" s="178"/>
      <c r="KLK1" s="178"/>
      <c r="KLL1" s="178"/>
      <c r="KLM1" s="178"/>
      <c r="KLN1" s="178"/>
      <c r="KLO1" s="178"/>
      <c r="KLP1" s="178"/>
      <c r="KLQ1" s="178"/>
      <c r="KLR1" s="178"/>
      <c r="KLS1" s="178"/>
      <c r="KLT1" s="178"/>
      <c r="KLU1" s="178"/>
      <c r="KLV1" s="178"/>
      <c r="KLW1" s="178"/>
      <c r="KLX1" s="178"/>
      <c r="KLY1" s="178"/>
      <c r="KLZ1" s="178"/>
      <c r="KMA1" s="178"/>
      <c r="KMB1" s="178"/>
      <c r="KMC1" s="178"/>
      <c r="KMD1" s="178"/>
      <c r="KME1" s="178"/>
      <c r="KMF1" s="178"/>
      <c r="KMG1" s="178"/>
      <c r="KMH1" s="178"/>
      <c r="KMI1" s="178"/>
      <c r="KMJ1" s="178"/>
      <c r="KMK1" s="178"/>
      <c r="KML1" s="178"/>
      <c r="KMM1" s="178"/>
      <c r="KMN1" s="178"/>
      <c r="KMO1" s="178"/>
      <c r="KMP1" s="178"/>
      <c r="KMQ1" s="178"/>
      <c r="KMR1" s="178"/>
      <c r="KMS1" s="178"/>
      <c r="KMT1" s="178"/>
      <c r="KMU1" s="178"/>
      <c r="KMV1" s="178"/>
      <c r="KMW1" s="178"/>
      <c r="KMX1" s="178"/>
      <c r="KMY1" s="178"/>
      <c r="KMZ1" s="178"/>
      <c r="KNA1" s="178"/>
      <c r="KNB1" s="178"/>
      <c r="KNC1" s="178"/>
      <c r="KND1" s="178"/>
      <c r="KNE1" s="178"/>
      <c r="KNF1" s="178"/>
      <c r="KNG1" s="178"/>
      <c r="KNH1" s="178"/>
      <c r="KNI1" s="178"/>
      <c r="KNJ1" s="178"/>
      <c r="KNK1" s="178"/>
      <c r="KNL1" s="178"/>
      <c r="KNM1" s="178"/>
      <c r="KNN1" s="178"/>
      <c r="KNO1" s="178"/>
      <c r="KNP1" s="178"/>
      <c r="KNQ1" s="178"/>
      <c r="KNR1" s="178"/>
      <c r="KNS1" s="178"/>
      <c r="KNT1" s="178"/>
      <c r="KNU1" s="178"/>
      <c r="KNV1" s="178"/>
      <c r="KNW1" s="178"/>
      <c r="KNX1" s="178"/>
      <c r="KNY1" s="178"/>
      <c r="KNZ1" s="178"/>
      <c r="KOA1" s="178"/>
      <c r="KOB1" s="178"/>
      <c r="KOC1" s="178"/>
      <c r="KOD1" s="178"/>
      <c r="KOE1" s="178"/>
      <c r="KOF1" s="178"/>
      <c r="KOG1" s="178"/>
      <c r="KOH1" s="178"/>
      <c r="KOI1" s="178"/>
      <c r="KOJ1" s="178"/>
      <c r="KOK1" s="178"/>
      <c r="KOL1" s="178"/>
      <c r="KOM1" s="178"/>
      <c r="KON1" s="178"/>
      <c r="KOO1" s="178"/>
      <c r="KOP1" s="178"/>
      <c r="KOQ1" s="178"/>
      <c r="KOR1" s="178"/>
      <c r="KOS1" s="178"/>
      <c r="KOT1" s="178"/>
      <c r="KOU1" s="178"/>
      <c r="KOV1" s="178"/>
      <c r="KOW1" s="178"/>
      <c r="KOX1" s="178"/>
      <c r="KOY1" s="178"/>
      <c r="KOZ1" s="178"/>
      <c r="KPA1" s="178"/>
      <c r="KPB1" s="178"/>
      <c r="KPC1" s="178"/>
      <c r="KPD1" s="178"/>
      <c r="KPE1" s="178"/>
      <c r="KPF1" s="178"/>
      <c r="KPG1" s="178"/>
      <c r="KPH1" s="178"/>
      <c r="KPI1" s="178"/>
      <c r="KPJ1" s="178"/>
      <c r="KPK1" s="178"/>
      <c r="KPL1" s="178"/>
      <c r="KPM1" s="178"/>
      <c r="KPN1" s="178"/>
      <c r="KPO1" s="178"/>
      <c r="KPP1" s="178"/>
      <c r="KPQ1" s="178"/>
      <c r="KPR1" s="178"/>
      <c r="KPS1" s="178"/>
      <c r="KPT1" s="178"/>
      <c r="KPU1" s="178"/>
      <c r="KPV1" s="178"/>
      <c r="KPW1" s="178"/>
      <c r="KPX1" s="178"/>
      <c r="KPY1" s="178"/>
      <c r="KPZ1" s="178"/>
      <c r="KQA1" s="178"/>
      <c r="KQB1" s="178"/>
      <c r="KQC1" s="178"/>
      <c r="KQD1" s="178"/>
      <c r="KQE1" s="178"/>
      <c r="KQF1" s="178"/>
      <c r="KQG1" s="178"/>
      <c r="KQH1" s="178"/>
      <c r="KQI1" s="178"/>
      <c r="KQJ1" s="178"/>
      <c r="KQK1" s="178"/>
      <c r="KQL1" s="178"/>
      <c r="KQM1" s="178"/>
      <c r="KQN1" s="178"/>
      <c r="KQO1" s="178"/>
      <c r="KQP1" s="178"/>
      <c r="KQQ1" s="178"/>
      <c r="KQR1" s="178"/>
      <c r="KQS1" s="178"/>
      <c r="KQT1" s="178"/>
      <c r="KQU1" s="178"/>
      <c r="KQV1" s="178"/>
      <c r="KQW1" s="178"/>
      <c r="KQX1" s="178"/>
      <c r="KQY1" s="178"/>
      <c r="KQZ1" s="178"/>
      <c r="KRA1" s="178"/>
      <c r="KRB1" s="178"/>
      <c r="KRC1" s="178"/>
      <c r="KRD1" s="178"/>
      <c r="KRE1" s="178"/>
      <c r="KRF1" s="178"/>
      <c r="KRG1" s="178"/>
      <c r="KRH1" s="178"/>
      <c r="KRI1" s="178"/>
      <c r="KRJ1" s="178"/>
      <c r="KRK1" s="178"/>
      <c r="KRL1" s="178"/>
      <c r="KRM1" s="178"/>
      <c r="KRN1" s="178"/>
      <c r="KRO1" s="178"/>
      <c r="KRP1" s="178"/>
      <c r="KRQ1" s="178"/>
      <c r="KRR1" s="178"/>
      <c r="KRS1" s="178"/>
      <c r="KRT1" s="178"/>
      <c r="KRU1" s="178"/>
      <c r="KRV1" s="178"/>
      <c r="KRW1" s="178"/>
      <c r="KRX1" s="178"/>
      <c r="KRY1" s="178"/>
      <c r="KRZ1" s="178"/>
      <c r="KSA1" s="178"/>
      <c r="KSB1" s="178"/>
      <c r="KSC1" s="178"/>
      <c r="KSD1" s="178"/>
      <c r="KSE1" s="178"/>
      <c r="KSF1" s="178"/>
      <c r="KSG1" s="178"/>
      <c r="KSH1" s="178"/>
      <c r="KSI1" s="178"/>
      <c r="KSJ1" s="178"/>
      <c r="KSK1" s="178"/>
      <c r="KSL1" s="178"/>
      <c r="KSM1" s="178"/>
      <c r="KSN1" s="178"/>
      <c r="KSO1" s="178"/>
      <c r="KSP1" s="178"/>
      <c r="KSQ1" s="178"/>
      <c r="KSR1" s="178"/>
      <c r="KSS1" s="178"/>
      <c r="KST1" s="178"/>
      <c r="KSU1" s="178"/>
      <c r="KSV1" s="178"/>
      <c r="KSW1" s="178"/>
      <c r="KSX1" s="178"/>
      <c r="KSY1" s="178"/>
      <c r="KSZ1" s="178"/>
      <c r="KTA1" s="178"/>
      <c r="KTB1" s="178"/>
      <c r="KTC1" s="178"/>
      <c r="KTD1" s="178"/>
      <c r="KTE1" s="178"/>
      <c r="KTF1" s="178"/>
      <c r="KTG1" s="178"/>
      <c r="KTH1" s="178"/>
      <c r="KTI1" s="178"/>
      <c r="KTJ1" s="178"/>
      <c r="KTK1" s="178"/>
      <c r="KTL1" s="178"/>
      <c r="KTM1" s="178"/>
      <c r="KTN1" s="178"/>
      <c r="KTO1" s="178"/>
      <c r="KTP1" s="178"/>
      <c r="KTQ1" s="178"/>
      <c r="KTR1" s="178"/>
      <c r="KTS1" s="178"/>
      <c r="KTT1" s="178"/>
      <c r="KTU1" s="178"/>
      <c r="KTV1" s="178"/>
      <c r="KTW1" s="178"/>
      <c r="KTX1" s="178"/>
      <c r="KTY1" s="178"/>
      <c r="KTZ1" s="178"/>
      <c r="KUA1" s="178"/>
      <c r="KUB1" s="178"/>
      <c r="KUC1" s="178"/>
      <c r="KUD1" s="178"/>
      <c r="KUE1" s="178"/>
      <c r="KUF1" s="178"/>
      <c r="KUG1" s="178"/>
      <c r="KUH1" s="178"/>
      <c r="KUI1" s="178"/>
      <c r="KUJ1" s="178"/>
      <c r="KUK1" s="178"/>
      <c r="KUL1" s="178"/>
      <c r="KUM1" s="178"/>
      <c r="KUN1" s="178"/>
      <c r="KUO1" s="178"/>
      <c r="KUP1" s="178"/>
      <c r="KUQ1" s="178"/>
      <c r="KUR1" s="178"/>
      <c r="KUS1" s="178"/>
      <c r="KUT1" s="178"/>
      <c r="KUU1" s="178"/>
      <c r="KUV1" s="178"/>
      <c r="KUW1" s="178"/>
      <c r="KUX1" s="178"/>
      <c r="KUY1" s="178"/>
      <c r="KUZ1" s="178"/>
      <c r="KVA1" s="178"/>
      <c r="KVB1" s="178"/>
      <c r="KVC1" s="178"/>
      <c r="KVD1" s="178"/>
      <c r="KVE1" s="178"/>
      <c r="KVF1" s="178"/>
      <c r="KVG1" s="178"/>
      <c r="KVH1" s="178"/>
      <c r="KVI1" s="178"/>
      <c r="KVJ1" s="178"/>
      <c r="KVK1" s="178"/>
      <c r="KVL1" s="178"/>
      <c r="KVM1" s="178"/>
      <c r="KVN1" s="178"/>
      <c r="KVO1" s="178"/>
      <c r="KVP1" s="178"/>
      <c r="KVQ1" s="178"/>
      <c r="KVR1" s="178"/>
      <c r="KVS1" s="178"/>
      <c r="KVT1" s="178"/>
      <c r="KVU1" s="178"/>
      <c r="KVV1" s="178"/>
      <c r="KVW1" s="178"/>
      <c r="KVX1" s="178"/>
      <c r="KVY1" s="178"/>
      <c r="KVZ1" s="178"/>
      <c r="KWA1" s="178"/>
      <c r="KWB1" s="178"/>
      <c r="KWC1" s="178"/>
      <c r="KWD1" s="178"/>
      <c r="KWE1" s="178"/>
      <c r="KWF1" s="178"/>
      <c r="KWG1" s="178"/>
      <c r="KWH1" s="178"/>
      <c r="KWI1" s="178"/>
      <c r="KWJ1" s="178"/>
      <c r="KWK1" s="178"/>
      <c r="KWL1" s="178"/>
      <c r="KWM1" s="178"/>
      <c r="KWN1" s="178"/>
      <c r="KWO1" s="178"/>
      <c r="KWP1" s="178"/>
      <c r="KWQ1" s="178"/>
      <c r="KWR1" s="178"/>
      <c r="KWS1" s="178"/>
      <c r="KWT1" s="178"/>
      <c r="KWU1" s="178"/>
      <c r="KWV1" s="178"/>
      <c r="KWW1" s="178"/>
      <c r="KWX1" s="178"/>
      <c r="KWY1" s="178"/>
      <c r="KWZ1" s="178"/>
      <c r="KXA1" s="178"/>
      <c r="KXB1" s="178"/>
      <c r="KXC1" s="178"/>
      <c r="KXD1" s="178"/>
      <c r="KXE1" s="178"/>
      <c r="KXF1" s="178"/>
      <c r="KXG1" s="178"/>
      <c r="KXH1" s="178"/>
      <c r="KXI1" s="178"/>
      <c r="KXJ1" s="178"/>
      <c r="KXK1" s="178"/>
      <c r="KXL1" s="178"/>
      <c r="KXM1" s="178"/>
      <c r="KXN1" s="178"/>
      <c r="KXO1" s="178"/>
      <c r="KXP1" s="178"/>
      <c r="KXQ1" s="178"/>
      <c r="KXR1" s="178"/>
      <c r="KXS1" s="178"/>
      <c r="KXT1" s="178"/>
      <c r="KXU1" s="178"/>
      <c r="KXV1" s="178"/>
      <c r="KXW1" s="178"/>
      <c r="KXX1" s="178"/>
      <c r="KXY1" s="178"/>
      <c r="KXZ1" s="178"/>
      <c r="KYA1" s="178"/>
      <c r="KYB1" s="178"/>
      <c r="KYC1" s="178"/>
      <c r="KYD1" s="178"/>
      <c r="KYE1" s="178"/>
      <c r="KYF1" s="178"/>
      <c r="KYG1" s="178"/>
      <c r="KYH1" s="178"/>
      <c r="KYI1" s="178"/>
      <c r="KYJ1" s="178"/>
      <c r="KYK1" s="178"/>
      <c r="KYL1" s="178"/>
      <c r="KYM1" s="178"/>
      <c r="KYN1" s="178"/>
      <c r="KYO1" s="178"/>
      <c r="KYP1" s="178"/>
      <c r="KYQ1" s="178"/>
      <c r="KYR1" s="178"/>
      <c r="KYS1" s="178"/>
      <c r="KYT1" s="178"/>
      <c r="KYU1" s="178"/>
      <c r="KYV1" s="178"/>
      <c r="KYW1" s="178"/>
      <c r="KYX1" s="178"/>
      <c r="KYY1" s="178"/>
      <c r="KYZ1" s="178"/>
      <c r="KZA1" s="178"/>
      <c r="KZB1" s="178"/>
      <c r="KZC1" s="178"/>
      <c r="KZD1" s="178"/>
      <c r="KZE1" s="178"/>
      <c r="KZF1" s="178"/>
      <c r="KZG1" s="178"/>
      <c r="KZH1" s="178"/>
      <c r="KZI1" s="178"/>
      <c r="KZJ1" s="178"/>
      <c r="KZK1" s="178"/>
      <c r="KZL1" s="178"/>
      <c r="KZM1" s="178"/>
      <c r="KZN1" s="178"/>
      <c r="KZO1" s="178"/>
      <c r="KZP1" s="178"/>
      <c r="KZQ1" s="178"/>
      <c r="KZR1" s="178"/>
      <c r="KZS1" s="178"/>
      <c r="KZT1" s="178"/>
      <c r="KZU1" s="178"/>
      <c r="KZV1" s="178"/>
      <c r="KZW1" s="178"/>
      <c r="KZX1" s="178"/>
      <c r="KZY1" s="178"/>
      <c r="KZZ1" s="178"/>
      <c r="LAA1" s="178"/>
      <c r="LAB1" s="178"/>
      <c r="LAC1" s="178"/>
      <c r="LAD1" s="178"/>
      <c r="LAE1" s="178"/>
      <c r="LAF1" s="178"/>
      <c r="LAG1" s="178"/>
      <c r="LAH1" s="178"/>
      <c r="LAI1" s="178"/>
      <c r="LAJ1" s="178"/>
      <c r="LAK1" s="178"/>
      <c r="LAL1" s="178"/>
      <c r="LAM1" s="178"/>
      <c r="LAN1" s="178"/>
      <c r="LAO1" s="178"/>
      <c r="LAP1" s="178"/>
      <c r="LAQ1" s="178"/>
      <c r="LAR1" s="178"/>
      <c r="LAS1" s="178"/>
      <c r="LAT1" s="178"/>
      <c r="LAU1" s="178"/>
      <c r="LAV1" s="178"/>
      <c r="LAW1" s="178"/>
      <c r="LAX1" s="178"/>
      <c r="LAY1" s="178"/>
      <c r="LAZ1" s="178"/>
      <c r="LBA1" s="178"/>
      <c r="LBB1" s="178"/>
      <c r="LBC1" s="178"/>
      <c r="LBD1" s="178"/>
      <c r="LBE1" s="178"/>
      <c r="LBF1" s="178"/>
      <c r="LBG1" s="178"/>
      <c r="LBH1" s="178"/>
      <c r="LBI1" s="178"/>
      <c r="LBJ1" s="178"/>
      <c r="LBK1" s="178"/>
      <c r="LBL1" s="178"/>
      <c r="LBM1" s="178"/>
      <c r="LBN1" s="178"/>
      <c r="LBO1" s="178"/>
      <c r="LBP1" s="178"/>
      <c r="LBQ1" s="178"/>
      <c r="LBR1" s="178"/>
      <c r="LBS1" s="178"/>
      <c r="LBT1" s="178"/>
      <c r="LBU1" s="178"/>
      <c r="LBV1" s="178"/>
      <c r="LBW1" s="178"/>
      <c r="LBX1" s="178"/>
      <c r="LBY1" s="178"/>
      <c r="LBZ1" s="178"/>
      <c r="LCA1" s="178"/>
      <c r="LCB1" s="178"/>
      <c r="LCC1" s="178"/>
      <c r="LCD1" s="178"/>
      <c r="LCE1" s="178"/>
      <c r="LCF1" s="178"/>
      <c r="LCG1" s="178"/>
      <c r="LCH1" s="178"/>
      <c r="LCI1" s="178"/>
      <c r="LCJ1" s="178"/>
      <c r="LCK1" s="178"/>
      <c r="LCL1" s="178"/>
      <c r="LCM1" s="178"/>
      <c r="LCN1" s="178"/>
      <c r="LCO1" s="178"/>
      <c r="LCP1" s="178"/>
      <c r="LCQ1" s="178"/>
      <c r="LCR1" s="178"/>
      <c r="LCS1" s="178"/>
      <c r="LCT1" s="178"/>
      <c r="LCU1" s="178"/>
      <c r="LCV1" s="178"/>
      <c r="LCW1" s="178"/>
      <c r="LCX1" s="178"/>
      <c r="LCY1" s="178"/>
      <c r="LCZ1" s="178"/>
      <c r="LDA1" s="178"/>
      <c r="LDB1" s="178"/>
      <c r="LDC1" s="178"/>
      <c r="LDD1" s="178"/>
      <c r="LDE1" s="178"/>
      <c r="LDF1" s="178"/>
      <c r="LDG1" s="178"/>
      <c r="LDH1" s="178"/>
      <c r="LDI1" s="178"/>
      <c r="LDJ1" s="178"/>
      <c r="LDK1" s="178"/>
      <c r="LDL1" s="178"/>
      <c r="LDM1" s="178"/>
      <c r="LDN1" s="178"/>
      <c r="LDO1" s="178"/>
      <c r="LDP1" s="178"/>
      <c r="LDQ1" s="178"/>
      <c r="LDR1" s="178"/>
      <c r="LDS1" s="178"/>
      <c r="LDT1" s="178"/>
      <c r="LDU1" s="178"/>
      <c r="LDV1" s="178"/>
      <c r="LDW1" s="178"/>
      <c r="LDX1" s="178"/>
      <c r="LDY1" s="178"/>
      <c r="LDZ1" s="178"/>
      <c r="LEA1" s="178"/>
      <c r="LEB1" s="178"/>
      <c r="LEC1" s="178"/>
      <c r="LED1" s="178"/>
      <c r="LEE1" s="178"/>
      <c r="LEF1" s="178"/>
      <c r="LEG1" s="178"/>
      <c r="LEH1" s="178"/>
      <c r="LEI1" s="178"/>
      <c r="LEJ1" s="178"/>
      <c r="LEK1" s="178"/>
      <c r="LEL1" s="178"/>
      <c r="LEM1" s="178"/>
      <c r="LEN1" s="178"/>
      <c r="LEO1" s="178"/>
      <c r="LEP1" s="178"/>
      <c r="LEQ1" s="178"/>
      <c r="LER1" s="178"/>
      <c r="LES1" s="178"/>
      <c r="LET1" s="178"/>
      <c r="LEU1" s="178"/>
      <c r="LEV1" s="178"/>
      <c r="LEW1" s="178"/>
      <c r="LEX1" s="178"/>
      <c r="LEY1" s="178"/>
      <c r="LEZ1" s="178"/>
      <c r="LFA1" s="178"/>
      <c r="LFB1" s="178"/>
      <c r="LFC1" s="178"/>
      <c r="LFD1" s="178"/>
      <c r="LFE1" s="178"/>
      <c r="LFF1" s="178"/>
      <c r="LFG1" s="178"/>
      <c r="LFH1" s="178"/>
      <c r="LFI1" s="178"/>
      <c r="LFJ1" s="178"/>
      <c r="LFK1" s="178"/>
      <c r="LFL1" s="178"/>
      <c r="LFM1" s="178"/>
      <c r="LFN1" s="178"/>
      <c r="LFO1" s="178"/>
      <c r="LFP1" s="178"/>
      <c r="LFQ1" s="178"/>
      <c r="LFR1" s="178"/>
      <c r="LFS1" s="178"/>
      <c r="LFT1" s="178"/>
      <c r="LFU1" s="178"/>
      <c r="LFV1" s="178"/>
      <c r="LFW1" s="178"/>
      <c r="LFX1" s="178"/>
      <c r="LFY1" s="178"/>
      <c r="LFZ1" s="178"/>
      <c r="LGA1" s="178"/>
      <c r="LGB1" s="178"/>
      <c r="LGC1" s="178"/>
      <c r="LGD1" s="178"/>
      <c r="LGE1" s="178"/>
      <c r="LGF1" s="178"/>
      <c r="LGG1" s="178"/>
      <c r="LGH1" s="178"/>
      <c r="LGI1" s="178"/>
      <c r="LGJ1" s="178"/>
      <c r="LGK1" s="178"/>
      <c r="LGL1" s="178"/>
      <c r="LGM1" s="178"/>
      <c r="LGN1" s="178"/>
      <c r="LGO1" s="178"/>
      <c r="LGP1" s="178"/>
      <c r="LGQ1" s="178"/>
      <c r="LGR1" s="178"/>
      <c r="LGS1" s="178"/>
      <c r="LGT1" s="178"/>
      <c r="LGU1" s="178"/>
      <c r="LGV1" s="178"/>
      <c r="LGW1" s="178"/>
      <c r="LGX1" s="178"/>
      <c r="LGY1" s="178"/>
      <c r="LGZ1" s="178"/>
      <c r="LHA1" s="178"/>
      <c r="LHB1" s="178"/>
      <c r="LHC1" s="178"/>
      <c r="LHD1" s="178"/>
      <c r="LHE1" s="178"/>
      <c r="LHF1" s="178"/>
      <c r="LHG1" s="178"/>
      <c r="LHH1" s="178"/>
      <c r="LHI1" s="178"/>
      <c r="LHJ1" s="178"/>
      <c r="LHK1" s="178"/>
      <c r="LHL1" s="178"/>
      <c r="LHM1" s="178"/>
      <c r="LHN1" s="178"/>
      <c r="LHO1" s="178"/>
      <c r="LHP1" s="178"/>
      <c r="LHQ1" s="178"/>
      <c r="LHR1" s="178"/>
      <c r="LHS1" s="178"/>
      <c r="LHT1" s="178"/>
      <c r="LHU1" s="178"/>
      <c r="LHV1" s="178"/>
      <c r="LHW1" s="178"/>
      <c r="LHX1" s="178"/>
      <c r="LHY1" s="178"/>
      <c r="LHZ1" s="178"/>
      <c r="LIA1" s="178"/>
      <c r="LIB1" s="178"/>
      <c r="LIC1" s="178"/>
      <c r="LID1" s="178"/>
      <c r="LIE1" s="178"/>
      <c r="LIF1" s="178"/>
      <c r="LIG1" s="178"/>
      <c r="LIH1" s="178"/>
      <c r="LII1" s="178"/>
      <c r="LIJ1" s="178"/>
      <c r="LIK1" s="178"/>
      <c r="LIL1" s="178"/>
      <c r="LIM1" s="178"/>
      <c r="LIN1" s="178"/>
      <c r="LIO1" s="178"/>
      <c r="LIP1" s="178"/>
      <c r="LIQ1" s="178"/>
      <c r="LIR1" s="178"/>
      <c r="LIS1" s="178"/>
      <c r="LIT1" s="178"/>
      <c r="LIU1" s="178"/>
      <c r="LIV1" s="178"/>
      <c r="LIW1" s="178"/>
      <c r="LIX1" s="178"/>
      <c r="LIY1" s="178"/>
      <c r="LIZ1" s="178"/>
      <c r="LJA1" s="178"/>
      <c r="LJB1" s="178"/>
      <c r="LJC1" s="178"/>
      <c r="LJD1" s="178"/>
      <c r="LJE1" s="178"/>
      <c r="LJF1" s="178"/>
      <c r="LJG1" s="178"/>
      <c r="LJH1" s="178"/>
      <c r="LJI1" s="178"/>
      <c r="LJJ1" s="178"/>
      <c r="LJK1" s="178"/>
      <c r="LJL1" s="178"/>
      <c r="LJM1" s="178"/>
      <c r="LJN1" s="178"/>
      <c r="LJO1" s="178"/>
      <c r="LJP1" s="178"/>
      <c r="LJQ1" s="178"/>
      <c r="LJR1" s="178"/>
      <c r="LJS1" s="178"/>
      <c r="LJT1" s="178"/>
      <c r="LJU1" s="178"/>
      <c r="LJV1" s="178"/>
      <c r="LJW1" s="178"/>
      <c r="LJX1" s="178"/>
      <c r="LJY1" s="178"/>
      <c r="LJZ1" s="178"/>
      <c r="LKA1" s="178"/>
      <c r="LKB1" s="178"/>
      <c r="LKC1" s="178"/>
      <c r="LKD1" s="178"/>
      <c r="LKE1" s="178"/>
      <c r="LKF1" s="178"/>
      <c r="LKG1" s="178"/>
      <c r="LKH1" s="178"/>
      <c r="LKI1" s="178"/>
      <c r="LKJ1" s="178"/>
      <c r="LKK1" s="178"/>
      <c r="LKL1" s="178"/>
      <c r="LKM1" s="178"/>
      <c r="LKN1" s="178"/>
      <c r="LKO1" s="178"/>
      <c r="LKP1" s="178"/>
      <c r="LKQ1" s="178"/>
      <c r="LKR1" s="178"/>
      <c r="LKS1" s="178"/>
      <c r="LKT1" s="178"/>
      <c r="LKU1" s="178"/>
      <c r="LKV1" s="178"/>
      <c r="LKW1" s="178"/>
      <c r="LKX1" s="178"/>
      <c r="LKY1" s="178"/>
      <c r="LKZ1" s="178"/>
      <c r="LLA1" s="178"/>
      <c r="LLB1" s="178"/>
      <c r="LLC1" s="178"/>
      <c r="LLD1" s="178"/>
      <c r="LLE1" s="178"/>
      <c r="LLF1" s="178"/>
      <c r="LLG1" s="178"/>
      <c r="LLH1" s="178"/>
      <c r="LLI1" s="178"/>
      <c r="LLJ1" s="178"/>
      <c r="LLK1" s="178"/>
      <c r="LLL1" s="178"/>
      <c r="LLM1" s="178"/>
      <c r="LLN1" s="178"/>
      <c r="LLO1" s="178"/>
      <c r="LLP1" s="178"/>
      <c r="LLQ1" s="178"/>
      <c r="LLR1" s="178"/>
      <c r="LLS1" s="178"/>
      <c r="LLT1" s="178"/>
      <c r="LLU1" s="178"/>
      <c r="LLV1" s="178"/>
      <c r="LLW1" s="178"/>
      <c r="LLX1" s="178"/>
      <c r="LLY1" s="178"/>
      <c r="LLZ1" s="178"/>
      <c r="LMA1" s="178"/>
      <c r="LMB1" s="178"/>
      <c r="LMC1" s="178"/>
      <c r="LMD1" s="178"/>
      <c r="LME1" s="178"/>
      <c r="LMF1" s="178"/>
      <c r="LMG1" s="178"/>
      <c r="LMH1" s="178"/>
      <c r="LMI1" s="178"/>
      <c r="LMJ1" s="178"/>
      <c r="LMK1" s="178"/>
      <c r="LML1" s="178"/>
      <c r="LMM1" s="178"/>
      <c r="LMN1" s="178"/>
      <c r="LMO1" s="178"/>
      <c r="LMP1" s="178"/>
      <c r="LMQ1" s="178"/>
      <c r="LMR1" s="178"/>
      <c r="LMS1" s="178"/>
      <c r="LMT1" s="178"/>
      <c r="LMU1" s="178"/>
      <c r="LMV1" s="178"/>
      <c r="LMW1" s="178"/>
      <c r="LMX1" s="178"/>
      <c r="LMY1" s="178"/>
      <c r="LMZ1" s="178"/>
      <c r="LNA1" s="178"/>
      <c r="LNB1" s="178"/>
      <c r="LNC1" s="178"/>
      <c r="LND1" s="178"/>
      <c r="LNE1" s="178"/>
      <c r="LNF1" s="178"/>
      <c r="LNG1" s="178"/>
      <c r="LNH1" s="178"/>
      <c r="LNI1" s="178"/>
      <c r="LNJ1" s="178"/>
      <c r="LNK1" s="178"/>
      <c r="LNL1" s="178"/>
      <c r="LNM1" s="178"/>
      <c r="LNN1" s="178"/>
      <c r="LNO1" s="178"/>
      <c r="LNP1" s="178"/>
      <c r="LNQ1" s="178"/>
      <c r="LNR1" s="178"/>
      <c r="LNS1" s="178"/>
      <c r="LNT1" s="178"/>
      <c r="LNU1" s="178"/>
      <c r="LNV1" s="178"/>
      <c r="LNW1" s="178"/>
      <c r="LNX1" s="178"/>
      <c r="LNY1" s="178"/>
      <c r="LNZ1" s="178"/>
      <c r="LOA1" s="178"/>
      <c r="LOB1" s="178"/>
      <c r="LOC1" s="178"/>
      <c r="LOD1" s="178"/>
      <c r="LOE1" s="178"/>
      <c r="LOF1" s="178"/>
      <c r="LOG1" s="178"/>
      <c r="LOH1" s="178"/>
      <c r="LOI1" s="178"/>
      <c r="LOJ1" s="178"/>
      <c r="LOK1" s="178"/>
      <c r="LOL1" s="178"/>
      <c r="LOM1" s="178"/>
      <c r="LON1" s="178"/>
      <c r="LOO1" s="178"/>
      <c r="LOP1" s="178"/>
      <c r="LOQ1" s="178"/>
      <c r="LOR1" s="178"/>
      <c r="LOS1" s="178"/>
      <c r="LOT1" s="178"/>
      <c r="LOU1" s="178"/>
      <c r="LOV1" s="178"/>
      <c r="LOW1" s="178"/>
      <c r="LOX1" s="178"/>
      <c r="LOY1" s="178"/>
      <c r="LOZ1" s="178"/>
      <c r="LPA1" s="178"/>
      <c r="LPB1" s="178"/>
      <c r="LPC1" s="178"/>
      <c r="LPD1" s="178"/>
      <c r="LPE1" s="178"/>
      <c r="LPF1" s="178"/>
      <c r="LPG1" s="178"/>
      <c r="LPH1" s="178"/>
      <c r="LPI1" s="178"/>
      <c r="LPJ1" s="178"/>
      <c r="LPK1" s="178"/>
      <c r="LPL1" s="178"/>
      <c r="LPM1" s="178"/>
      <c r="LPN1" s="178"/>
      <c r="LPO1" s="178"/>
      <c r="LPP1" s="178"/>
      <c r="LPQ1" s="178"/>
      <c r="LPR1" s="178"/>
      <c r="LPS1" s="178"/>
      <c r="LPT1" s="178"/>
      <c r="LPU1" s="178"/>
      <c r="LPV1" s="178"/>
      <c r="LPW1" s="178"/>
      <c r="LPX1" s="178"/>
      <c r="LPY1" s="178"/>
      <c r="LPZ1" s="178"/>
      <c r="LQA1" s="178"/>
      <c r="LQB1" s="178"/>
      <c r="LQC1" s="178"/>
      <c r="LQD1" s="178"/>
      <c r="LQE1" s="178"/>
      <c r="LQF1" s="178"/>
      <c r="LQG1" s="178"/>
      <c r="LQH1" s="178"/>
      <c r="LQI1" s="178"/>
      <c r="LQJ1" s="178"/>
      <c r="LQK1" s="178"/>
      <c r="LQL1" s="178"/>
      <c r="LQM1" s="178"/>
      <c r="LQN1" s="178"/>
      <c r="LQO1" s="178"/>
      <c r="LQP1" s="178"/>
      <c r="LQQ1" s="178"/>
      <c r="LQR1" s="178"/>
      <c r="LQS1" s="178"/>
      <c r="LQT1" s="178"/>
      <c r="LQU1" s="178"/>
      <c r="LQV1" s="178"/>
      <c r="LQW1" s="178"/>
      <c r="LQX1" s="178"/>
      <c r="LQY1" s="178"/>
      <c r="LQZ1" s="178"/>
      <c r="LRA1" s="178"/>
      <c r="LRB1" s="178"/>
      <c r="LRC1" s="178"/>
      <c r="LRD1" s="178"/>
      <c r="LRE1" s="178"/>
      <c r="LRF1" s="178"/>
      <c r="LRG1" s="178"/>
      <c r="LRH1" s="178"/>
      <c r="LRI1" s="178"/>
      <c r="LRJ1" s="178"/>
      <c r="LRK1" s="178"/>
      <c r="LRL1" s="178"/>
      <c r="LRM1" s="178"/>
      <c r="LRN1" s="178"/>
      <c r="LRO1" s="178"/>
      <c r="LRP1" s="178"/>
      <c r="LRQ1" s="178"/>
      <c r="LRR1" s="178"/>
      <c r="LRS1" s="178"/>
      <c r="LRT1" s="178"/>
      <c r="LRU1" s="178"/>
      <c r="LRV1" s="178"/>
      <c r="LRW1" s="178"/>
      <c r="LRX1" s="178"/>
      <c r="LRY1" s="178"/>
      <c r="LRZ1" s="178"/>
      <c r="LSA1" s="178"/>
      <c r="LSB1" s="178"/>
      <c r="LSC1" s="178"/>
      <c r="LSD1" s="178"/>
      <c r="LSE1" s="178"/>
      <c r="LSF1" s="178"/>
      <c r="LSG1" s="178"/>
      <c r="LSH1" s="178"/>
      <c r="LSI1" s="178"/>
      <c r="LSJ1" s="178"/>
      <c r="LSK1" s="178"/>
      <c r="LSL1" s="178"/>
      <c r="LSM1" s="178"/>
      <c r="LSN1" s="178"/>
      <c r="LSO1" s="178"/>
      <c r="LSP1" s="178"/>
      <c r="LSQ1" s="178"/>
      <c r="LSR1" s="178"/>
      <c r="LSS1" s="178"/>
      <c r="LST1" s="178"/>
      <c r="LSU1" s="178"/>
      <c r="LSV1" s="178"/>
      <c r="LSW1" s="178"/>
      <c r="LSX1" s="178"/>
      <c r="LSY1" s="178"/>
      <c r="LSZ1" s="178"/>
      <c r="LTA1" s="178"/>
      <c r="LTB1" s="178"/>
      <c r="LTC1" s="178"/>
      <c r="LTD1" s="178"/>
      <c r="LTE1" s="178"/>
      <c r="LTF1" s="178"/>
      <c r="LTG1" s="178"/>
      <c r="LTH1" s="178"/>
      <c r="LTI1" s="178"/>
      <c r="LTJ1" s="178"/>
      <c r="LTK1" s="178"/>
      <c r="LTL1" s="178"/>
      <c r="LTM1" s="178"/>
      <c r="LTN1" s="178"/>
      <c r="LTO1" s="178"/>
      <c r="LTP1" s="178"/>
      <c r="LTQ1" s="178"/>
      <c r="LTR1" s="178"/>
      <c r="LTS1" s="178"/>
      <c r="LTT1" s="178"/>
      <c r="LTU1" s="178"/>
      <c r="LTV1" s="178"/>
      <c r="LTW1" s="178"/>
      <c r="LTX1" s="178"/>
      <c r="LTY1" s="178"/>
      <c r="LTZ1" s="178"/>
      <c r="LUA1" s="178"/>
      <c r="LUB1" s="178"/>
      <c r="LUC1" s="178"/>
      <c r="LUD1" s="178"/>
      <c r="LUE1" s="178"/>
      <c r="LUF1" s="178"/>
      <c r="LUG1" s="178"/>
      <c r="LUH1" s="178"/>
      <c r="LUI1" s="178"/>
      <c r="LUJ1" s="178"/>
      <c r="LUK1" s="178"/>
      <c r="LUL1" s="178"/>
      <c r="LUM1" s="178"/>
      <c r="LUN1" s="178"/>
      <c r="LUO1" s="178"/>
      <c r="LUP1" s="178"/>
      <c r="LUQ1" s="178"/>
      <c r="LUR1" s="178"/>
      <c r="LUS1" s="178"/>
      <c r="LUT1" s="178"/>
      <c r="LUU1" s="178"/>
      <c r="LUV1" s="178"/>
      <c r="LUW1" s="178"/>
      <c r="LUX1" s="178"/>
      <c r="LUY1" s="178"/>
      <c r="LUZ1" s="178"/>
      <c r="LVA1" s="178"/>
      <c r="LVB1" s="178"/>
      <c r="LVC1" s="178"/>
      <c r="LVD1" s="178"/>
      <c r="LVE1" s="178"/>
      <c r="LVF1" s="178"/>
      <c r="LVG1" s="178"/>
      <c r="LVH1" s="178"/>
      <c r="LVI1" s="178"/>
      <c r="LVJ1" s="178"/>
      <c r="LVK1" s="178"/>
      <c r="LVL1" s="178"/>
      <c r="LVM1" s="178"/>
      <c r="LVN1" s="178"/>
      <c r="LVO1" s="178"/>
      <c r="LVP1" s="178"/>
      <c r="LVQ1" s="178"/>
      <c r="LVR1" s="178"/>
      <c r="LVS1" s="178"/>
      <c r="LVT1" s="178"/>
      <c r="LVU1" s="178"/>
      <c r="LVV1" s="178"/>
      <c r="LVW1" s="178"/>
      <c r="LVX1" s="178"/>
      <c r="LVY1" s="178"/>
      <c r="LVZ1" s="178"/>
      <c r="LWA1" s="178"/>
      <c r="LWB1" s="178"/>
      <c r="LWC1" s="178"/>
      <c r="LWD1" s="178"/>
      <c r="LWE1" s="178"/>
      <c r="LWF1" s="178"/>
      <c r="LWG1" s="178"/>
      <c r="LWH1" s="178"/>
      <c r="LWI1" s="178"/>
      <c r="LWJ1" s="178"/>
      <c r="LWK1" s="178"/>
      <c r="LWL1" s="178"/>
      <c r="LWM1" s="178"/>
      <c r="LWN1" s="178"/>
      <c r="LWO1" s="178"/>
      <c r="LWP1" s="178"/>
      <c r="LWQ1" s="178"/>
      <c r="LWR1" s="178"/>
      <c r="LWS1" s="178"/>
      <c r="LWT1" s="178"/>
      <c r="LWU1" s="178"/>
      <c r="LWV1" s="178"/>
      <c r="LWW1" s="178"/>
      <c r="LWX1" s="178"/>
      <c r="LWY1" s="178"/>
      <c r="LWZ1" s="178"/>
      <c r="LXA1" s="178"/>
      <c r="LXB1" s="178"/>
      <c r="LXC1" s="178"/>
      <c r="LXD1" s="178"/>
      <c r="LXE1" s="178"/>
      <c r="LXF1" s="178"/>
      <c r="LXG1" s="178"/>
      <c r="LXH1" s="178"/>
      <c r="LXI1" s="178"/>
      <c r="LXJ1" s="178"/>
      <c r="LXK1" s="178"/>
      <c r="LXL1" s="178"/>
      <c r="LXM1" s="178"/>
      <c r="LXN1" s="178"/>
      <c r="LXO1" s="178"/>
      <c r="LXP1" s="178"/>
      <c r="LXQ1" s="178"/>
      <c r="LXR1" s="178"/>
      <c r="LXS1" s="178"/>
      <c r="LXT1" s="178"/>
      <c r="LXU1" s="178"/>
      <c r="LXV1" s="178"/>
      <c r="LXW1" s="178"/>
      <c r="LXX1" s="178"/>
      <c r="LXY1" s="178"/>
      <c r="LXZ1" s="178"/>
      <c r="LYA1" s="178"/>
      <c r="LYB1" s="178"/>
      <c r="LYC1" s="178"/>
      <c r="LYD1" s="178"/>
      <c r="LYE1" s="178"/>
      <c r="LYF1" s="178"/>
      <c r="LYG1" s="178"/>
      <c r="LYH1" s="178"/>
      <c r="LYI1" s="178"/>
      <c r="LYJ1" s="178"/>
      <c r="LYK1" s="178"/>
      <c r="LYL1" s="178"/>
      <c r="LYM1" s="178"/>
      <c r="LYN1" s="178"/>
      <c r="LYO1" s="178"/>
      <c r="LYP1" s="178"/>
      <c r="LYQ1" s="178"/>
      <c r="LYR1" s="178"/>
      <c r="LYS1" s="178"/>
      <c r="LYT1" s="178"/>
      <c r="LYU1" s="178"/>
      <c r="LYV1" s="178"/>
      <c r="LYW1" s="178"/>
      <c r="LYX1" s="178"/>
      <c r="LYY1" s="178"/>
      <c r="LYZ1" s="178"/>
      <c r="LZA1" s="178"/>
      <c r="LZB1" s="178"/>
      <c r="LZC1" s="178"/>
      <c r="LZD1" s="178"/>
      <c r="LZE1" s="178"/>
      <c r="LZF1" s="178"/>
      <c r="LZG1" s="178"/>
      <c r="LZH1" s="178"/>
      <c r="LZI1" s="178"/>
      <c r="LZJ1" s="178"/>
      <c r="LZK1" s="178"/>
      <c r="LZL1" s="178"/>
      <c r="LZM1" s="178"/>
      <c r="LZN1" s="178"/>
      <c r="LZO1" s="178"/>
      <c r="LZP1" s="178"/>
      <c r="LZQ1" s="178"/>
      <c r="LZR1" s="178"/>
      <c r="LZS1" s="178"/>
      <c r="LZT1" s="178"/>
      <c r="LZU1" s="178"/>
      <c r="LZV1" s="178"/>
      <c r="LZW1" s="178"/>
      <c r="LZX1" s="178"/>
      <c r="LZY1" s="178"/>
      <c r="LZZ1" s="178"/>
      <c r="MAA1" s="178"/>
      <c r="MAB1" s="178"/>
      <c r="MAC1" s="178"/>
      <c r="MAD1" s="178"/>
      <c r="MAE1" s="178"/>
      <c r="MAF1" s="178"/>
      <c r="MAG1" s="178"/>
      <c r="MAH1" s="178"/>
      <c r="MAI1" s="178"/>
      <c r="MAJ1" s="178"/>
      <c r="MAK1" s="178"/>
      <c r="MAL1" s="178"/>
      <c r="MAM1" s="178"/>
      <c r="MAN1" s="178"/>
      <c r="MAO1" s="178"/>
      <c r="MAP1" s="178"/>
      <c r="MAQ1" s="178"/>
      <c r="MAR1" s="178"/>
      <c r="MAS1" s="178"/>
      <c r="MAT1" s="178"/>
      <c r="MAU1" s="178"/>
      <c r="MAV1" s="178"/>
      <c r="MAW1" s="178"/>
      <c r="MAX1" s="178"/>
      <c r="MAY1" s="178"/>
      <c r="MAZ1" s="178"/>
      <c r="MBA1" s="178"/>
      <c r="MBB1" s="178"/>
      <c r="MBC1" s="178"/>
      <c r="MBD1" s="178"/>
      <c r="MBE1" s="178"/>
      <c r="MBF1" s="178"/>
      <c r="MBG1" s="178"/>
      <c r="MBH1" s="178"/>
      <c r="MBI1" s="178"/>
      <c r="MBJ1" s="178"/>
      <c r="MBK1" s="178"/>
      <c r="MBL1" s="178"/>
      <c r="MBM1" s="178"/>
      <c r="MBN1" s="178"/>
      <c r="MBO1" s="178"/>
      <c r="MBP1" s="178"/>
      <c r="MBQ1" s="178"/>
      <c r="MBR1" s="178"/>
      <c r="MBS1" s="178"/>
      <c r="MBT1" s="178"/>
      <c r="MBU1" s="178"/>
      <c r="MBV1" s="178"/>
      <c r="MBW1" s="178"/>
      <c r="MBX1" s="178"/>
      <c r="MBY1" s="178"/>
      <c r="MBZ1" s="178"/>
      <c r="MCA1" s="178"/>
      <c r="MCB1" s="178"/>
      <c r="MCC1" s="178"/>
      <c r="MCD1" s="178"/>
      <c r="MCE1" s="178"/>
      <c r="MCF1" s="178"/>
      <c r="MCG1" s="178"/>
      <c r="MCH1" s="178"/>
      <c r="MCI1" s="178"/>
      <c r="MCJ1" s="178"/>
      <c r="MCK1" s="178"/>
      <c r="MCL1" s="178"/>
      <c r="MCM1" s="178"/>
      <c r="MCN1" s="178"/>
      <c r="MCO1" s="178"/>
      <c r="MCP1" s="178"/>
      <c r="MCQ1" s="178"/>
      <c r="MCR1" s="178"/>
      <c r="MCS1" s="178"/>
      <c r="MCT1" s="178"/>
      <c r="MCU1" s="178"/>
      <c r="MCV1" s="178"/>
      <c r="MCW1" s="178"/>
      <c r="MCX1" s="178"/>
      <c r="MCY1" s="178"/>
      <c r="MCZ1" s="178"/>
      <c r="MDA1" s="178"/>
      <c r="MDB1" s="178"/>
      <c r="MDC1" s="178"/>
      <c r="MDD1" s="178"/>
      <c r="MDE1" s="178"/>
      <c r="MDF1" s="178"/>
      <c r="MDG1" s="178"/>
      <c r="MDH1" s="178"/>
      <c r="MDI1" s="178"/>
      <c r="MDJ1" s="178"/>
      <c r="MDK1" s="178"/>
      <c r="MDL1" s="178"/>
      <c r="MDM1" s="178"/>
      <c r="MDN1" s="178"/>
      <c r="MDO1" s="178"/>
      <c r="MDP1" s="178"/>
      <c r="MDQ1" s="178"/>
      <c r="MDR1" s="178"/>
      <c r="MDS1" s="178"/>
      <c r="MDT1" s="178"/>
      <c r="MDU1" s="178"/>
      <c r="MDV1" s="178"/>
      <c r="MDW1" s="178"/>
      <c r="MDX1" s="178"/>
      <c r="MDY1" s="178"/>
      <c r="MDZ1" s="178"/>
      <c r="MEA1" s="178"/>
      <c r="MEB1" s="178"/>
      <c r="MEC1" s="178"/>
      <c r="MED1" s="178"/>
      <c r="MEE1" s="178"/>
      <c r="MEF1" s="178"/>
      <c r="MEG1" s="178"/>
      <c r="MEH1" s="178"/>
      <c r="MEI1" s="178"/>
      <c r="MEJ1" s="178"/>
      <c r="MEK1" s="178"/>
      <c r="MEL1" s="178"/>
      <c r="MEM1" s="178"/>
      <c r="MEN1" s="178"/>
      <c r="MEO1" s="178"/>
      <c r="MEP1" s="178"/>
      <c r="MEQ1" s="178"/>
      <c r="MER1" s="178"/>
      <c r="MES1" s="178"/>
      <c r="MET1" s="178"/>
      <c r="MEU1" s="178"/>
      <c r="MEV1" s="178"/>
      <c r="MEW1" s="178"/>
      <c r="MEX1" s="178"/>
      <c r="MEY1" s="178"/>
      <c r="MEZ1" s="178"/>
      <c r="MFA1" s="178"/>
      <c r="MFB1" s="178"/>
      <c r="MFC1" s="178"/>
      <c r="MFD1" s="178"/>
      <c r="MFE1" s="178"/>
      <c r="MFF1" s="178"/>
      <c r="MFG1" s="178"/>
      <c r="MFH1" s="178"/>
      <c r="MFI1" s="178"/>
      <c r="MFJ1" s="178"/>
      <c r="MFK1" s="178"/>
      <c r="MFL1" s="178"/>
      <c r="MFM1" s="178"/>
      <c r="MFN1" s="178"/>
      <c r="MFO1" s="178"/>
      <c r="MFP1" s="178"/>
      <c r="MFQ1" s="178"/>
      <c r="MFR1" s="178"/>
      <c r="MFS1" s="178"/>
      <c r="MFT1" s="178"/>
      <c r="MFU1" s="178"/>
      <c r="MFV1" s="178"/>
      <c r="MFW1" s="178"/>
      <c r="MFX1" s="178"/>
      <c r="MFY1" s="178"/>
      <c r="MFZ1" s="178"/>
      <c r="MGA1" s="178"/>
      <c r="MGB1" s="178"/>
      <c r="MGC1" s="178"/>
      <c r="MGD1" s="178"/>
      <c r="MGE1" s="178"/>
      <c r="MGF1" s="178"/>
      <c r="MGG1" s="178"/>
      <c r="MGH1" s="178"/>
      <c r="MGI1" s="178"/>
      <c r="MGJ1" s="178"/>
      <c r="MGK1" s="178"/>
      <c r="MGL1" s="178"/>
      <c r="MGM1" s="178"/>
      <c r="MGN1" s="178"/>
      <c r="MGO1" s="178"/>
      <c r="MGP1" s="178"/>
      <c r="MGQ1" s="178"/>
      <c r="MGR1" s="178"/>
      <c r="MGS1" s="178"/>
      <c r="MGT1" s="178"/>
      <c r="MGU1" s="178"/>
      <c r="MGV1" s="178"/>
      <c r="MGW1" s="178"/>
      <c r="MGX1" s="178"/>
      <c r="MGY1" s="178"/>
      <c r="MGZ1" s="178"/>
      <c r="MHA1" s="178"/>
      <c r="MHB1" s="178"/>
      <c r="MHC1" s="178"/>
      <c r="MHD1" s="178"/>
      <c r="MHE1" s="178"/>
      <c r="MHF1" s="178"/>
      <c r="MHG1" s="178"/>
      <c r="MHH1" s="178"/>
      <c r="MHI1" s="178"/>
      <c r="MHJ1" s="178"/>
      <c r="MHK1" s="178"/>
      <c r="MHL1" s="178"/>
      <c r="MHM1" s="178"/>
      <c r="MHN1" s="178"/>
      <c r="MHO1" s="178"/>
      <c r="MHP1" s="178"/>
      <c r="MHQ1" s="178"/>
      <c r="MHR1" s="178"/>
      <c r="MHS1" s="178"/>
      <c r="MHT1" s="178"/>
      <c r="MHU1" s="178"/>
      <c r="MHV1" s="178"/>
      <c r="MHW1" s="178"/>
      <c r="MHX1" s="178"/>
      <c r="MHY1" s="178"/>
      <c r="MHZ1" s="178"/>
      <c r="MIA1" s="178"/>
      <c r="MIB1" s="178"/>
      <c r="MIC1" s="178"/>
      <c r="MID1" s="178"/>
      <c r="MIE1" s="178"/>
      <c r="MIF1" s="178"/>
      <c r="MIG1" s="178"/>
      <c r="MIH1" s="178"/>
      <c r="MII1" s="178"/>
      <c r="MIJ1" s="178"/>
      <c r="MIK1" s="178"/>
      <c r="MIL1" s="178"/>
      <c r="MIM1" s="178"/>
      <c r="MIN1" s="178"/>
      <c r="MIO1" s="178"/>
      <c r="MIP1" s="178"/>
      <c r="MIQ1" s="178"/>
      <c r="MIR1" s="178"/>
      <c r="MIS1" s="178"/>
      <c r="MIT1" s="178"/>
      <c r="MIU1" s="178"/>
      <c r="MIV1" s="178"/>
      <c r="MIW1" s="178"/>
      <c r="MIX1" s="178"/>
      <c r="MIY1" s="178"/>
      <c r="MIZ1" s="178"/>
      <c r="MJA1" s="178"/>
      <c r="MJB1" s="178"/>
      <c r="MJC1" s="178"/>
      <c r="MJD1" s="178"/>
      <c r="MJE1" s="178"/>
      <c r="MJF1" s="178"/>
      <c r="MJG1" s="178"/>
      <c r="MJH1" s="178"/>
      <c r="MJI1" s="178"/>
      <c r="MJJ1" s="178"/>
      <c r="MJK1" s="178"/>
      <c r="MJL1" s="178"/>
      <c r="MJM1" s="178"/>
      <c r="MJN1" s="178"/>
      <c r="MJO1" s="178"/>
      <c r="MJP1" s="178"/>
      <c r="MJQ1" s="178"/>
      <c r="MJR1" s="178"/>
      <c r="MJS1" s="178"/>
      <c r="MJT1" s="178"/>
      <c r="MJU1" s="178"/>
      <c r="MJV1" s="178"/>
      <c r="MJW1" s="178"/>
      <c r="MJX1" s="178"/>
      <c r="MJY1" s="178"/>
      <c r="MJZ1" s="178"/>
      <c r="MKA1" s="178"/>
      <c r="MKB1" s="178"/>
      <c r="MKC1" s="178"/>
      <c r="MKD1" s="178"/>
      <c r="MKE1" s="178"/>
      <c r="MKF1" s="178"/>
      <c r="MKG1" s="178"/>
      <c r="MKH1" s="178"/>
      <c r="MKI1" s="178"/>
      <c r="MKJ1" s="178"/>
      <c r="MKK1" s="178"/>
      <c r="MKL1" s="178"/>
      <c r="MKM1" s="178"/>
      <c r="MKN1" s="178"/>
      <c r="MKO1" s="178"/>
      <c r="MKP1" s="178"/>
      <c r="MKQ1" s="178"/>
      <c r="MKR1" s="178"/>
      <c r="MKS1" s="178"/>
      <c r="MKT1" s="178"/>
      <c r="MKU1" s="178"/>
      <c r="MKV1" s="178"/>
      <c r="MKW1" s="178"/>
      <c r="MKX1" s="178"/>
      <c r="MKY1" s="178"/>
      <c r="MKZ1" s="178"/>
      <c r="MLA1" s="178"/>
      <c r="MLB1" s="178"/>
      <c r="MLC1" s="178"/>
      <c r="MLD1" s="178"/>
      <c r="MLE1" s="178"/>
      <c r="MLF1" s="178"/>
      <c r="MLG1" s="178"/>
      <c r="MLH1" s="178"/>
      <c r="MLI1" s="178"/>
      <c r="MLJ1" s="178"/>
      <c r="MLK1" s="178"/>
      <c r="MLL1" s="178"/>
      <c r="MLM1" s="178"/>
      <c r="MLN1" s="178"/>
      <c r="MLO1" s="178"/>
      <c r="MLP1" s="178"/>
      <c r="MLQ1" s="178"/>
      <c r="MLR1" s="178"/>
      <c r="MLS1" s="178"/>
      <c r="MLT1" s="178"/>
      <c r="MLU1" s="178"/>
      <c r="MLV1" s="178"/>
      <c r="MLW1" s="178"/>
      <c r="MLX1" s="178"/>
      <c r="MLY1" s="178"/>
      <c r="MLZ1" s="178"/>
      <c r="MMA1" s="178"/>
      <c r="MMB1" s="178"/>
      <c r="MMC1" s="178"/>
      <c r="MMD1" s="178"/>
      <c r="MME1" s="178"/>
      <c r="MMF1" s="178"/>
      <c r="MMG1" s="178"/>
      <c r="MMH1" s="178"/>
      <c r="MMI1" s="178"/>
      <c r="MMJ1" s="178"/>
      <c r="MMK1" s="178"/>
      <c r="MML1" s="178"/>
      <c r="MMM1" s="178"/>
      <c r="MMN1" s="178"/>
      <c r="MMO1" s="178"/>
      <c r="MMP1" s="178"/>
      <c r="MMQ1" s="178"/>
      <c r="MMR1" s="178"/>
      <c r="MMS1" s="178"/>
      <c r="MMT1" s="178"/>
      <c r="MMU1" s="178"/>
      <c r="MMV1" s="178"/>
      <c r="MMW1" s="178"/>
      <c r="MMX1" s="178"/>
      <c r="MMY1" s="178"/>
      <c r="MMZ1" s="178"/>
      <c r="MNA1" s="178"/>
      <c r="MNB1" s="178"/>
      <c r="MNC1" s="178"/>
      <c r="MND1" s="178"/>
      <c r="MNE1" s="178"/>
      <c r="MNF1" s="178"/>
      <c r="MNG1" s="178"/>
      <c r="MNH1" s="178"/>
      <c r="MNI1" s="178"/>
      <c r="MNJ1" s="178"/>
      <c r="MNK1" s="178"/>
      <c r="MNL1" s="178"/>
      <c r="MNM1" s="178"/>
      <c r="MNN1" s="178"/>
      <c r="MNO1" s="178"/>
      <c r="MNP1" s="178"/>
      <c r="MNQ1" s="178"/>
      <c r="MNR1" s="178"/>
      <c r="MNS1" s="178"/>
      <c r="MNT1" s="178"/>
      <c r="MNU1" s="178"/>
      <c r="MNV1" s="178"/>
      <c r="MNW1" s="178"/>
      <c r="MNX1" s="178"/>
      <c r="MNY1" s="178"/>
      <c r="MNZ1" s="178"/>
      <c r="MOA1" s="178"/>
      <c r="MOB1" s="178"/>
      <c r="MOC1" s="178"/>
      <c r="MOD1" s="178"/>
      <c r="MOE1" s="178"/>
      <c r="MOF1" s="178"/>
      <c r="MOG1" s="178"/>
      <c r="MOH1" s="178"/>
      <c r="MOI1" s="178"/>
      <c r="MOJ1" s="178"/>
      <c r="MOK1" s="178"/>
      <c r="MOL1" s="178"/>
      <c r="MOM1" s="178"/>
      <c r="MON1" s="178"/>
      <c r="MOO1" s="178"/>
      <c r="MOP1" s="178"/>
      <c r="MOQ1" s="178"/>
      <c r="MOR1" s="178"/>
      <c r="MOS1" s="178"/>
      <c r="MOT1" s="178"/>
      <c r="MOU1" s="178"/>
      <c r="MOV1" s="178"/>
      <c r="MOW1" s="178"/>
      <c r="MOX1" s="178"/>
      <c r="MOY1" s="178"/>
      <c r="MOZ1" s="178"/>
      <c r="MPA1" s="178"/>
      <c r="MPB1" s="178"/>
      <c r="MPC1" s="178"/>
      <c r="MPD1" s="178"/>
      <c r="MPE1" s="178"/>
      <c r="MPF1" s="178"/>
      <c r="MPG1" s="178"/>
      <c r="MPH1" s="178"/>
      <c r="MPI1" s="178"/>
      <c r="MPJ1" s="178"/>
      <c r="MPK1" s="178"/>
      <c r="MPL1" s="178"/>
      <c r="MPM1" s="178"/>
      <c r="MPN1" s="178"/>
      <c r="MPO1" s="178"/>
      <c r="MPP1" s="178"/>
      <c r="MPQ1" s="178"/>
      <c r="MPR1" s="178"/>
      <c r="MPS1" s="178"/>
      <c r="MPT1" s="178"/>
      <c r="MPU1" s="178"/>
      <c r="MPV1" s="178"/>
      <c r="MPW1" s="178"/>
      <c r="MPX1" s="178"/>
      <c r="MPY1" s="178"/>
      <c r="MPZ1" s="178"/>
      <c r="MQA1" s="178"/>
      <c r="MQB1" s="178"/>
      <c r="MQC1" s="178"/>
      <c r="MQD1" s="178"/>
      <c r="MQE1" s="178"/>
      <c r="MQF1" s="178"/>
      <c r="MQG1" s="178"/>
      <c r="MQH1" s="178"/>
      <c r="MQI1" s="178"/>
      <c r="MQJ1" s="178"/>
      <c r="MQK1" s="178"/>
      <c r="MQL1" s="178"/>
      <c r="MQM1" s="178"/>
      <c r="MQN1" s="178"/>
      <c r="MQO1" s="178"/>
      <c r="MQP1" s="178"/>
      <c r="MQQ1" s="178"/>
      <c r="MQR1" s="178"/>
      <c r="MQS1" s="178"/>
      <c r="MQT1" s="178"/>
      <c r="MQU1" s="178"/>
      <c r="MQV1" s="178"/>
      <c r="MQW1" s="178"/>
      <c r="MQX1" s="178"/>
      <c r="MQY1" s="178"/>
      <c r="MQZ1" s="178"/>
      <c r="MRA1" s="178"/>
      <c r="MRB1" s="178"/>
      <c r="MRC1" s="178"/>
      <c r="MRD1" s="178"/>
      <c r="MRE1" s="178"/>
      <c r="MRF1" s="178"/>
      <c r="MRG1" s="178"/>
      <c r="MRH1" s="178"/>
      <c r="MRI1" s="178"/>
      <c r="MRJ1" s="178"/>
      <c r="MRK1" s="178"/>
      <c r="MRL1" s="178"/>
      <c r="MRM1" s="178"/>
      <c r="MRN1" s="178"/>
      <c r="MRO1" s="178"/>
      <c r="MRP1" s="178"/>
      <c r="MRQ1" s="178"/>
      <c r="MRR1" s="178"/>
      <c r="MRS1" s="178"/>
      <c r="MRT1" s="178"/>
      <c r="MRU1" s="178"/>
      <c r="MRV1" s="178"/>
      <c r="MRW1" s="178"/>
      <c r="MRX1" s="178"/>
      <c r="MRY1" s="178"/>
      <c r="MRZ1" s="178"/>
      <c r="MSA1" s="178"/>
      <c r="MSB1" s="178"/>
      <c r="MSC1" s="178"/>
      <c r="MSD1" s="178"/>
      <c r="MSE1" s="178"/>
      <c r="MSF1" s="178"/>
      <c r="MSG1" s="178"/>
      <c r="MSH1" s="178"/>
      <c r="MSI1" s="178"/>
      <c r="MSJ1" s="178"/>
      <c r="MSK1" s="178"/>
      <c r="MSL1" s="178"/>
      <c r="MSM1" s="178"/>
      <c r="MSN1" s="178"/>
      <c r="MSO1" s="178"/>
      <c r="MSP1" s="178"/>
      <c r="MSQ1" s="178"/>
      <c r="MSR1" s="178"/>
      <c r="MSS1" s="178"/>
      <c r="MST1" s="178"/>
      <c r="MSU1" s="178"/>
      <c r="MSV1" s="178"/>
      <c r="MSW1" s="178"/>
      <c r="MSX1" s="178"/>
      <c r="MSY1" s="178"/>
      <c r="MSZ1" s="178"/>
      <c r="MTA1" s="178"/>
      <c r="MTB1" s="178"/>
      <c r="MTC1" s="178"/>
      <c r="MTD1" s="178"/>
      <c r="MTE1" s="178"/>
      <c r="MTF1" s="178"/>
      <c r="MTG1" s="178"/>
      <c r="MTH1" s="178"/>
      <c r="MTI1" s="178"/>
      <c r="MTJ1" s="178"/>
      <c r="MTK1" s="178"/>
      <c r="MTL1" s="178"/>
      <c r="MTM1" s="178"/>
      <c r="MTN1" s="178"/>
      <c r="MTO1" s="178"/>
      <c r="MTP1" s="178"/>
      <c r="MTQ1" s="178"/>
      <c r="MTR1" s="178"/>
      <c r="MTS1" s="178"/>
      <c r="MTT1" s="178"/>
      <c r="MTU1" s="178"/>
      <c r="MTV1" s="178"/>
      <c r="MTW1" s="178"/>
      <c r="MTX1" s="178"/>
      <c r="MTY1" s="178"/>
      <c r="MTZ1" s="178"/>
      <c r="MUA1" s="178"/>
      <c r="MUB1" s="178"/>
      <c r="MUC1" s="178"/>
      <c r="MUD1" s="178"/>
      <c r="MUE1" s="178"/>
      <c r="MUF1" s="178"/>
      <c r="MUG1" s="178"/>
      <c r="MUH1" s="178"/>
      <c r="MUI1" s="178"/>
      <c r="MUJ1" s="178"/>
      <c r="MUK1" s="178"/>
      <c r="MUL1" s="178"/>
      <c r="MUM1" s="178"/>
      <c r="MUN1" s="178"/>
      <c r="MUO1" s="178"/>
      <c r="MUP1" s="178"/>
      <c r="MUQ1" s="178"/>
      <c r="MUR1" s="178"/>
      <c r="MUS1" s="178"/>
      <c r="MUT1" s="178"/>
      <c r="MUU1" s="178"/>
      <c r="MUV1" s="178"/>
      <c r="MUW1" s="178"/>
      <c r="MUX1" s="178"/>
      <c r="MUY1" s="178"/>
      <c r="MUZ1" s="178"/>
      <c r="MVA1" s="178"/>
      <c r="MVB1" s="178"/>
      <c r="MVC1" s="178"/>
      <c r="MVD1" s="178"/>
      <c r="MVE1" s="178"/>
      <c r="MVF1" s="178"/>
      <c r="MVG1" s="178"/>
      <c r="MVH1" s="178"/>
      <c r="MVI1" s="178"/>
      <c r="MVJ1" s="178"/>
      <c r="MVK1" s="178"/>
      <c r="MVL1" s="178"/>
      <c r="MVM1" s="178"/>
      <c r="MVN1" s="178"/>
      <c r="MVO1" s="178"/>
      <c r="MVP1" s="178"/>
      <c r="MVQ1" s="178"/>
      <c r="MVR1" s="178"/>
      <c r="MVS1" s="178"/>
      <c r="MVT1" s="178"/>
      <c r="MVU1" s="178"/>
      <c r="MVV1" s="178"/>
      <c r="MVW1" s="178"/>
      <c r="MVX1" s="178"/>
      <c r="MVY1" s="178"/>
      <c r="MVZ1" s="178"/>
      <c r="MWA1" s="178"/>
      <c r="MWB1" s="178"/>
      <c r="MWC1" s="178"/>
      <c r="MWD1" s="178"/>
      <c r="MWE1" s="178"/>
      <c r="MWF1" s="178"/>
      <c r="MWG1" s="178"/>
      <c r="MWH1" s="178"/>
      <c r="MWI1" s="178"/>
      <c r="MWJ1" s="178"/>
      <c r="MWK1" s="178"/>
      <c r="MWL1" s="178"/>
      <c r="MWM1" s="178"/>
      <c r="MWN1" s="178"/>
      <c r="MWO1" s="178"/>
      <c r="MWP1" s="178"/>
      <c r="MWQ1" s="178"/>
      <c r="MWR1" s="178"/>
      <c r="MWS1" s="178"/>
      <c r="MWT1" s="178"/>
      <c r="MWU1" s="178"/>
      <c r="MWV1" s="178"/>
      <c r="MWW1" s="178"/>
      <c r="MWX1" s="178"/>
      <c r="MWY1" s="178"/>
      <c r="MWZ1" s="178"/>
      <c r="MXA1" s="178"/>
      <c r="MXB1" s="178"/>
      <c r="MXC1" s="178"/>
      <c r="MXD1" s="178"/>
      <c r="MXE1" s="178"/>
      <c r="MXF1" s="178"/>
      <c r="MXG1" s="178"/>
      <c r="MXH1" s="178"/>
      <c r="MXI1" s="178"/>
      <c r="MXJ1" s="178"/>
      <c r="MXK1" s="178"/>
      <c r="MXL1" s="178"/>
      <c r="MXM1" s="178"/>
      <c r="MXN1" s="178"/>
      <c r="MXO1" s="178"/>
      <c r="MXP1" s="178"/>
      <c r="MXQ1" s="178"/>
      <c r="MXR1" s="178"/>
      <c r="MXS1" s="178"/>
      <c r="MXT1" s="178"/>
      <c r="MXU1" s="178"/>
      <c r="MXV1" s="178"/>
      <c r="MXW1" s="178"/>
      <c r="MXX1" s="178"/>
      <c r="MXY1" s="178"/>
      <c r="MXZ1" s="178"/>
      <c r="MYA1" s="178"/>
      <c r="MYB1" s="178"/>
      <c r="MYC1" s="178"/>
      <c r="MYD1" s="178"/>
      <c r="MYE1" s="178"/>
      <c r="MYF1" s="178"/>
      <c r="MYG1" s="178"/>
      <c r="MYH1" s="178"/>
      <c r="MYI1" s="178"/>
      <c r="MYJ1" s="178"/>
      <c r="MYK1" s="178"/>
      <c r="MYL1" s="178"/>
      <c r="MYM1" s="178"/>
      <c r="MYN1" s="178"/>
      <c r="MYO1" s="178"/>
      <c r="MYP1" s="178"/>
      <c r="MYQ1" s="178"/>
      <c r="MYR1" s="178"/>
      <c r="MYS1" s="178"/>
      <c r="MYT1" s="178"/>
      <c r="MYU1" s="178"/>
      <c r="MYV1" s="178"/>
      <c r="MYW1" s="178"/>
      <c r="MYX1" s="178"/>
      <c r="MYY1" s="178"/>
      <c r="MYZ1" s="178"/>
      <c r="MZA1" s="178"/>
      <c r="MZB1" s="178"/>
      <c r="MZC1" s="178"/>
      <c r="MZD1" s="178"/>
      <c r="MZE1" s="178"/>
      <c r="MZF1" s="178"/>
      <c r="MZG1" s="178"/>
      <c r="MZH1" s="178"/>
      <c r="MZI1" s="178"/>
      <c r="MZJ1" s="178"/>
      <c r="MZK1" s="178"/>
      <c r="MZL1" s="178"/>
      <c r="MZM1" s="178"/>
      <c r="MZN1" s="178"/>
      <c r="MZO1" s="178"/>
      <c r="MZP1" s="178"/>
      <c r="MZQ1" s="178"/>
      <c r="MZR1" s="178"/>
      <c r="MZS1" s="178"/>
      <c r="MZT1" s="178"/>
      <c r="MZU1" s="178"/>
      <c r="MZV1" s="178"/>
      <c r="MZW1" s="178"/>
      <c r="MZX1" s="178"/>
      <c r="MZY1" s="178"/>
      <c r="MZZ1" s="178"/>
      <c r="NAA1" s="178"/>
      <c r="NAB1" s="178"/>
      <c r="NAC1" s="178"/>
      <c r="NAD1" s="178"/>
      <c r="NAE1" s="178"/>
      <c r="NAF1" s="178"/>
      <c r="NAG1" s="178"/>
      <c r="NAH1" s="178"/>
      <c r="NAI1" s="178"/>
      <c r="NAJ1" s="178"/>
      <c r="NAK1" s="178"/>
      <c r="NAL1" s="178"/>
      <c r="NAM1" s="178"/>
      <c r="NAN1" s="178"/>
      <c r="NAO1" s="178"/>
      <c r="NAP1" s="178"/>
      <c r="NAQ1" s="178"/>
      <c r="NAR1" s="178"/>
      <c r="NAS1" s="178"/>
      <c r="NAT1" s="178"/>
      <c r="NAU1" s="178"/>
      <c r="NAV1" s="178"/>
      <c r="NAW1" s="178"/>
      <c r="NAX1" s="178"/>
      <c r="NAY1" s="178"/>
      <c r="NAZ1" s="178"/>
      <c r="NBA1" s="178"/>
      <c r="NBB1" s="178"/>
      <c r="NBC1" s="178"/>
      <c r="NBD1" s="178"/>
      <c r="NBE1" s="178"/>
      <c r="NBF1" s="178"/>
      <c r="NBG1" s="178"/>
      <c r="NBH1" s="178"/>
      <c r="NBI1" s="178"/>
      <c r="NBJ1" s="178"/>
      <c r="NBK1" s="178"/>
      <c r="NBL1" s="178"/>
      <c r="NBM1" s="178"/>
      <c r="NBN1" s="178"/>
      <c r="NBO1" s="178"/>
      <c r="NBP1" s="178"/>
      <c r="NBQ1" s="178"/>
      <c r="NBR1" s="178"/>
      <c r="NBS1" s="178"/>
      <c r="NBT1" s="178"/>
      <c r="NBU1" s="178"/>
      <c r="NBV1" s="178"/>
      <c r="NBW1" s="178"/>
      <c r="NBX1" s="178"/>
      <c r="NBY1" s="178"/>
      <c r="NBZ1" s="178"/>
      <c r="NCA1" s="178"/>
      <c r="NCB1" s="178"/>
      <c r="NCC1" s="178"/>
      <c r="NCD1" s="178"/>
      <c r="NCE1" s="178"/>
      <c r="NCF1" s="178"/>
      <c r="NCG1" s="178"/>
      <c r="NCH1" s="178"/>
      <c r="NCI1" s="178"/>
      <c r="NCJ1" s="178"/>
      <c r="NCK1" s="178"/>
      <c r="NCL1" s="178"/>
      <c r="NCM1" s="178"/>
      <c r="NCN1" s="178"/>
      <c r="NCO1" s="178"/>
      <c r="NCP1" s="178"/>
      <c r="NCQ1" s="178"/>
      <c r="NCR1" s="178"/>
      <c r="NCS1" s="178"/>
      <c r="NCT1" s="178"/>
      <c r="NCU1" s="178"/>
      <c r="NCV1" s="178"/>
      <c r="NCW1" s="178"/>
      <c r="NCX1" s="178"/>
      <c r="NCY1" s="178"/>
      <c r="NCZ1" s="178"/>
      <c r="NDA1" s="178"/>
      <c r="NDB1" s="178"/>
      <c r="NDC1" s="178"/>
      <c r="NDD1" s="178"/>
      <c r="NDE1" s="178"/>
      <c r="NDF1" s="178"/>
      <c r="NDG1" s="178"/>
      <c r="NDH1" s="178"/>
      <c r="NDI1" s="178"/>
      <c r="NDJ1" s="178"/>
      <c r="NDK1" s="178"/>
      <c r="NDL1" s="178"/>
      <c r="NDM1" s="178"/>
      <c r="NDN1" s="178"/>
      <c r="NDO1" s="178"/>
      <c r="NDP1" s="178"/>
      <c r="NDQ1" s="178"/>
      <c r="NDR1" s="178"/>
      <c r="NDS1" s="178"/>
      <c r="NDT1" s="178"/>
      <c r="NDU1" s="178"/>
      <c r="NDV1" s="178"/>
      <c r="NDW1" s="178"/>
      <c r="NDX1" s="178"/>
      <c r="NDY1" s="178"/>
      <c r="NDZ1" s="178"/>
      <c r="NEA1" s="178"/>
      <c r="NEB1" s="178"/>
      <c r="NEC1" s="178"/>
      <c r="NED1" s="178"/>
      <c r="NEE1" s="178"/>
      <c r="NEF1" s="178"/>
      <c r="NEG1" s="178"/>
      <c r="NEH1" s="178"/>
      <c r="NEI1" s="178"/>
      <c r="NEJ1" s="178"/>
      <c r="NEK1" s="178"/>
      <c r="NEL1" s="178"/>
      <c r="NEM1" s="178"/>
      <c r="NEN1" s="178"/>
      <c r="NEO1" s="178"/>
      <c r="NEP1" s="178"/>
      <c r="NEQ1" s="178"/>
      <c r="NER1" s="178"/>
      <c r="NES1" s="178"/>
      <c r="NET1" s="178"/>
      <c r="NEU1" s="178"/>
      <c r="NEV1" s="178"/>
      <c r="NEW1" s="178"/>
      <c r="NEX1" s="178"/>
      <c r="NEY1" s="178"/>
      <c r="NEZ1" s="178"/>
      <c r="NFA1" s="178"/>
      <c r="NFB1" s="178"/>
      <c r="NFC1" s="178"/>
      <c r="NFD1" s="178"/>
      <c r="NFE1" s="178"/>
      <c r="NFF1" s="178"/>
      <c r="NFG1" s="178"/>
      <c r="NFH1" s="178"/>
      <c r="NFI1" s="178"/>
      <c r="NFJ1" s="178"/>
      <c r="NFK1" s="178"/>
      <c r="NFL1" s="178"/>
      <c r="NFM1" s="178"/>
      <c r="NFN1" s="178"/>
      <c r="NFO1" s="178"/>
      <c r="NFP1" s="178"/>
      <c r="NFQ1" s="178"/>
      <c r="NFR1" s="178"/>
      <c r="NFS1" s="178"/>
      <c r="NFT1" s="178"/>
      <c r="NFU1" s="178"/>
      <c r="NFV1" s="178"/>
      <c r="NFW1" s="178"/>
      <c r="NFX1" s="178"/>
      <c r="NFY1" s="178"/>
      <c r="NFZ1" s="178"/>
      <c r="NGA1" s="178"/>
      <c r="NGB1" s="178"/>
      <c r="NGC1" s="178"/>
      <c r="NGD1" s="178"/>
      <c r="NGE1" s="178"/>
      <c r="NGF1" s="178"/>
      <c r="NGG1" s="178"/>
      <c r="NGH1" s="178"/>
      <c r="NGI1" s="178"/>
      <c r="NGJ1" s="178"/>
      <c r="NGK1" s="178"/>
      <c r="NGL1" s="178"/>
      <c r="NGM1" s="178"/>
      <c r="NGN1" s="178"/>
      <c r="NGO1" s="178"/>
      <c r="NGP1" s="178"/>
      <c r="NGQ1" s="178"/>
      <c r="NGR1" s="178"/>
      <c r="NGS1" s="178"/>
      <c r="NGT1" s="178"/>
      <c r="NGU1" s="178"/>
      <c r="NGV1" s="178"/>
      <c r="NGW1" s="178"/>
      <c r="NGX1" s="178"/>
      <c r="NGY1" s="178"/>
      <c r="NGZ1" s="178"/>
      <c r="NHA1" s="178"/>
      <c r="NHB1" s="178"/>
      <c r="NHC1" s="178"/>
      <c r="NHD1" s="178"/>
      <c r="NHE1" s="178"/>
      <c r="NHF1" s="178"/>
      <c r="NHG1" s="178"/>
      <c r="NHH1" s="178"/>
      <c r="NHI1" s="178"/>
      <c r="NHJ1" s="178"/>
      <c r="NHK1" s="178"/>
      <c r="NHL1" s="178"/>
      <c r="NHM1" s="178"/>
      <c r="NHN1" s="178"/>
      <c r="NHO1" s="178"/>
      <c r="NHP1" s="178"/>
      <c r="NHQ1" s="178"/>
      <c r="NHR1" s="178"/>
      <c r="NHS1" s="178"/>
      <c r="NHT1" s="178"/>
      <c r="NHU1" s="178"/>
      <c r="NHV1" s="178"/>
      <c r="NHW1" s="178"/>
      <c r="NHX1" s="178"/>
      <c r="NHY1" s="178"/>
      <c r="NHZ1" s="178"/>
      <c r="NIA1" s="178"/>
      <c r="NIB1" s="178"/>
      <c r="NIC1" s="178"/>
      <c r="NID1" s="178"/>
      <c r="NIE1" s="178"/>
      <c r="NIF1" s="178"/>
      <c r="NIG1" s="178"/>
      <c r="NIH1" s="178"/>
      <c r="NII1" s="178"/>
      <c r="NIJ1" s="178"/>
      <c r="NIK1" s="178"/>
      <c r="NIL1" s="178"/>
      <c r="NIM1" s="178"/>
      <c r="NIN1" s="178"/>
      <c r="NIO1" s="178"/>
      <c r="NIP1" s="178"/>
      <c r="NIQ1" s="178"/>
      <c r="NIR1" s="178"/>
      <c r="NIS1" s="178"/>
      <c r="NIT1" s="178"/>
      <c r="NIU1" s="178"/>
      <c r="NIV1" s="178"/>
      <c r="NIW1" s="178"/>
      <c r="NIX1" s="178"/>
      <c r="NIY1" s="178"/>
      <c r="NIZ1" s="178"/>
      <c r="NJA1" s="178"/>
      <c r="NJB1" s="178"/>
      <c r="NJC1" s="178"/>
      <c r="NJD1" s="178"/>
      <c r="NJE1" s="178"/>
      <c r="NJF1" s="178"/>
      <c r="NJG1" s="178"/>
      <c r="NJH1" s="178"/>
      <c r="NJI1" s="178"/>
      <c r="NJJ1" s="178"/>
      <c r="NJK1" s="178"/>
      <c r="NJL1" s="178"/>
      <c r="NJM1" s="178"/>
      <c r="NJN1" s="178"/>
      <c r="NJO1" s="178"/>
      <c r="NJP1" s="178"/>
      <c r="NJQ1" s="178"/>
      <c r="NJR1" s="178"/>
      <c r="NJS1" s="178"/>
      <c r="NJT1" s="178"/>
      <c r="NJU1" s="178"/>
      <c r="NJV1" s="178"/>
      <c r="NJW1" s="178"/>
      <c r="NJX1" s="178"/>
      <c r="NJY1" s="178"/>
      <c r="NJZ1" s="178"/>
      <c r="NKA1" s="178"/>
      <c r="NKB1" s="178"/>
      <c r="NKC1" s="178"/>
      <c r="NKD1" s="178"/>
      <c r="NKE1" s="178"/>
      <c r="NKF1" s="178"/>
      <c r="NKG1" s="178"/>
      <c r="NKH1" s="178"/>
      <c r="NKI1" s="178"/>
      <c r="NKJ1" s="178"/>
      <c r="NKK1" s="178"/>
      <c r="NKL1" s="178"/>
      <c r="NKM1" s="178"/>
      <c r="NKN1" s="178"/>
      <c r="NKO1" s="178"/>
      <c r="NKP1" s="178"/>
      <c r="NKQ1" s="178"/>
      <c r="NKR1" s="178"/>
      <c r="NKS1" s="178"/>
      <c r="NKT1" s="178"/>
      <c r="NKU1" s="178"/>
      <c r="NKV1" s="178"/>
      <c r="NKW1" s="178"/>
      <c r="NKX1" s="178"/>
      <c r="NKY1" s="178"/>
      <c r="NKZ1" s="178"/>
      <c r="NLA1" s="178"/>
      <c r="NLB1" s="178"/>
      <c r="NLC1" s="178"/>
      <c r="NLD1" s="178"/>
      <c r="NLE1" s="178"/>
      <c r="NLF1" s="178"/>
      <c r="NLG1" s="178"/>
      <c r="NLH1" s="178"/>
      <c r="NLI1" s="178"/>
      <c r="NLJ1" s="178"/>
      <c r="NLK1" s="178"/>
      <c r="NLL1" s="178"/>
      <c r="NLM1" s="178"/>
      <c r="NLN1" s="178"/>
      <c r="NLO1" s="178"/>
      <c r="NLP1" s="178"/>
      <c r="NLQ1" s="178"/>
      <c r="NLR1" s="178"/>
      <c r="NLS1" s="178"/>
      <c r="NLT1" s="178"/>
      <c r="NLU1" s="178"/>
      <c r="NLV1" s="178"/>
      <c r="NLW1" s="178"/>
      <c r="NLX1" s="178"/>
      <c r="NLY1" s="178"/>
      <c r="NLZ1" s="178"/>
      <c r="NMA1" s="178"/>
      <c r="NMB1" s="178"/>
      <c r="NMC1" s="178"/>
      <c r="NMD1" s="178"/>
      <c r="NME1" s="178"/>
      <c r="NMF1" s="178"/>
      <c r="NMG1" s="178"/>
      <c r="NMH1" s="178"/>
      <c r="NMI1" s="178"/>
      <c r="NMJ1" s="178"/>
      <c r="NMK1" s="178"/>
      <c r="NML1" s="178"/>
      <c r="NMM1" s="178"/>
      <c r="NMN1" s="178"/>
      <c r="NMO1" s="178"/>
      <c r="NMP1" s="178"/>
      <c r="NMQ1" s="178"/>
      <c r="NMR1" s="178"/>
      <c r="NMS1" s="178"/>
      <c r="NMT1" s="178"/>
      <c r="NMU1" s="178"/>
      <c r="NMV1" s="178"/>
      <c r="NMW1" s="178"/>
      <c r="NMX1" s="178"/>
      <c r="NMY1" s="178"/>
      <c r="NMZ1" s="178"/>
      <c r="NNA1" s="178"/>
      <c r="NNB1" s="178"/>
      <c r="NNC1" s="178"/>
      <c r="NND1" s="178"/>
      <c r="NNE1" s="178"/>
      <c r="NNF1" s="178"/>
      <c r="NNG1" s="178"/>
      <c r="NNH1" s="178"/>
      <c r="NNI1" s="178"/>
      <c r="NNJ1" s="178"/>
      <c r="NNK1" s="178"/>
      <c r="NNL1" s="178"/>
      <c r="NNM1" s="178"/>
      <c r="NNN1" s="178"/>
      <c r="NNO1" s="178"/>
      <c r="NNP1" s="178"/>
      <c r="NNQ1" s="178"/>
      <c r="NNR1" s="178"/>
      <c r="NNS1" s="178"/>
      <c r="NNT1" s="178"/>
      <c r="NNU1" s="178"/>
      <c r="NNV1" s="178"/>
      <c r="NNW1" s="178"/>
      <c r="NNX1" s="178"/>
      <c r="NNY1" s="178"/>
      <c r="NNZ1" s="178"/>
      <c r="NOA1" s="178"/>
      <c r="NOB1" s="178"/>
      <c r="NOC1" s="178"/>
      <c r="NOD1" s="178"/>
      <c r="NOE1" s="178"/>
      <c r="NOF1" s="178"/>
      <c r="NOG1" s="178"/>
      <c r="NOH1" s="178"/>
      <c r="NOI1" s="178"/>
      <c r="NOJ1" s="178"/>
      <c r="NOK1" s="178"/>
      <c r="NOL1" s="178"/>
      <c r="NOM1" s="178"/>
      <c r="NON1" s="178"/>
      <c r="NOO1" s="178"/>
      <c r="NOP1" s="178"/>
      <c r="NOQ1" s="178"/>
      <c r="NOR1" s="178"/>
      <c r="NOS1" s="178"/>
      <c r="NOT1" s="178"/>
      <c r="NOU1" s="178"/>
      <c r="NOV1" s="178"/>
      <c r="NOW1" s="178"/>
      <c r="NOX1" s="178"/>
      <c r="NOY1" s="178"/>
      <c r="NOZ1" s="178"/>
      <c r="NPA1" s="178"/>
      <c r="NPB1" s="178"/>
      <c r="NPC1" s="178"/>
      <c r="NPD1" s="178"/>
      <c r="NPE1" s="178"/>
      <c r="NPF1" s="178"/>
      <c r="NPG1" s="178"/>
      <c r="NPH1" s="178"/>
      <c r="NPI1" s="178"/>
      <c r="NPJ1" s="178"/>
      <c r="NPK1" s="178"/>
      <c r="NPL1" s="178"/>
      <c r="NPM1" s="178"/>
      <c r="NPN1" s="178"/>
      <c r="NPO1" s="178"/>
      <c r="NPP1" s="178"/>
      <c r="NPQ1" s="178"/>
      <c r="NPR1" s="178"/>
      <c r="NPS1" s="178"/>
      <c r="NPT1" s="178"/>
      <c r="NPU1" s="178"/>
      <c r="NPV1" s="178"/>
      <c r="NPW1" s="178"/>
      <c r="NPX1" s="178"/>
      <c r="NPY1" s="178"/>
      <c r="NPZ1" s="178"/>
      <c r="NQA1" s="178"/>
      <c r="NQB1" s="178"/>
      <c r="NQC1" s="178"/>
      <c r="NQD1" s="178"/>
      <c r="NQE1" s="178"/>
      <c r="NQF1" s="178"/>
      <c r="NQG1" s="178"/>
      <c r="NQH1" s="178"/>
      <c r="NQI1" s="178"/>
      <c r="NQJ1" s="178"/>
      <c r="NQK1" s="178"/>
      <c r="NQL1" s="178"/>
      <c r="NQM1" s="178"/>
      <c r="NQN1" s="178"/>
      <c r="NQO1" s="178"/>
      <c r="NQP1" s="178"/>
      <c r="NQQ1" s="178"/>
      <c r="NQR1" s="178"/>
      <c r="NQS1" s="178"/>
      <c r="NQT1" s="178"/>
      <c r="NQU1" s="178"/>
      <c r="NQV1" s="178"/>
      <c r="NQW1" s="178"/>
      <c r="NQX1" s="178"/>
      <c r="NQY1" s="178"/>
      <c r="NQZ1" s="178"/>
      <c r="NRA1" s="178"/>
      <c r="NRB1" s="178"/>
      <c r="NRC1" s="178"/>
      <c r="NRD1" s="178"/>
      <c r="NRE1" s="178"/>
      <c r="NRF1" s="178"/>
      <c r="NRG1" s="178"/>
      <c r="NRH1" s="178"/>
      <c r="NRI1" s="178"/>
      <c r="NRJ1" s="178"/>
      <c r="NRK1" s="178"/>
      <c r="NRL1" s="178"/>
      <c r="NRM1" s="178"/>
      <c r="NRN1" s="178"/>
      <c r="NRO1" s="178"/>
      <c r="NRP1" s="178"/>
      <c r="NRQ1" s="178"/>
      <c r="NRR1" s="178"/>
      <c r="NRS1" s="178"/>
      <c r="NRT1" s="178"/>
      <c r="NRU1" s="178"/>
      <c r="NRV1" s="178"/>
      <c r="NRW1" s="178"/>
      <c r="NRX1" s="178"/>
      <c r="NRY1" s="178"/>
      <c r="NRZ1" s="178"/>
      <c r="NSA1" s="178"/>
      <c r="NSB1" s="178"/>
      <c r="NSC1" s="178"/>
      <c r="NSD1" s="178"/>
      <c r="NSE1" s="178"/>
      <c r="NSF1" s="178"/>
      <c r="NSG1" s="178"/>
      <c r="NSH1" s="178"/>
      <c r="NSI1" s="178"/>
      <c r="NSJ1" s="178"/>
      <c r="NSK1" s="178"/>
      <c r="NSL1" s="178"/>
      <c r="NSM1" s="178"/>
      <c r="NSN1" s="178"/>
      <c r="NSO1" s="178"/>
      <c r="NSP1" s="178"/>
      <c r="NSQ1" s="178"/>
      <c r="NSR1" s="178"/>
      <c r="NSS1" s="178"/>
      <c r="NST1" s="178"/>
      <c r="NSU1" s="178"/>
      <c r="NSV1" s="178"/>
      <c r="NSW1" s="178"/>
      <c r="NSX1" s="178"/>
      <c r="NSY1" s="178"/>
      <c r="NSZ1" s="178"/>
      <c r="NTA1" s="178"/>
      <c r="NTB1" s="178"/>
      <c r="NTC1" s="178"/>
      <c r="NTD1" s="178"/>
      <c r="NTE1" s="178"/>
      <c r="NTF1" s="178"/>
      <c r="NTG1" s="178"/>
      <c r="NTH1" s="178"/>
      <c r="NTI1" s="178"/>
      <c r="NTJ1" s="178"/>
      <c r="NTK1" s="178"/>
      <c r="NTL1" s="178"/>
      <c r="NTM1" s="178"/>
      <c r="NTN1" s="178"/>
      <c r="NTO1" s="178"/>
      <c r="NTP1" s="178"/>
      <c r="NTQ1" s="178"/>
      <c r="NTR1" s="178"/>
      <c r="NTS1" s="178"/>
      <c r="NTT1" s="178"/>
      <c r="NTU1" s="178"/>
      <c r="NTV1" s="178"/>
      <c r="NTW1" s="178"/>
      <c r="NTX1" s="178"/>
      <c r="NTY1" s="178"/>
      <c r="NTZ1" s="178"/>
      <c r="NUA1" s="178"/>
      <c r="NUB1" s="178"/>
      <c r="NUC1" s="178"/>
      <c r="NUD1" s="178"/>
      <c r="NUE1" s="178"/>
      <c r="NUF1" s="178"/>
      <c r="NUG1" s="178"/>
      <c r="NUH1" s="178"/>
      <c r="NUI1" s="178"/>
      <c r="NUJ1" s="178"/>
      <c r="NUK1" s="178"/>
      <c r="NUL1" s="178"/>
      <c r="NUM1" s="178"/>
      <c r="NUN1" s="178"/>
      <c r="NUO1" s="178"/>
      <c r="NUP1" s="178"/>
      <c r="NUQ1" s="178"/>
      <c r="NUR1" s="178"/>
      <c r="NUS1" s="178"/>
      <c r="NUT1" s="178"/>
      <c r="NUU1" s="178"/>
      <c r="NUV1" s="178"/>
      <c r="NUW1" s="178"/>
      <c r="NUX1" s="178"/>
      <c r="NUY1" s="178"/>
      <c r="NUZ1" s="178"/>
      <c r="NVA1" s="178"/>
      <c r="NVB1" s="178"/>
      <c r="NVC1" s="178"/>
      <c r="NVD1" s="178"/>
      <c r="NVE1" s="178"/>
      <c r="NVF1" s="178"/>
      <c r="NVG1" s="178"/>
      <c r="NVH1" s="178"/>
      <c r="NVI1" s="178"/>
      <c r="NVJ1" s="178"/>
      <c r="NVK1" s="178"/>
      <c r="NVL1" s="178"/>
      <c r="NVM1" s="178"/>
      <c r="NVN1" s="178"/>
      <c r="NVO1" s="178"/>
      <c r="NVP1" s="178"/>
      <c r="NVQ1" s="178"/>
      <c r="NVR1" s="178"/>
      <c r="NVS1" s="178"/>
      <c r="NVT1" s="178"/>
      <c r="NVU1" s="178"/>
      <c r="NVV1" s="178"/>
      <c r="NVW1" s="178"/>
      <c r="NVX1" s="178"/>
      <c r="NVY1" s="178"/>
      <c r="NVZ1" s="178"/>
      <c r="NWA1" s="178"/>
      <c r="NWB1" s="178"/>
      <c r="NWC1" s="178"/>
      <c r="NWD1" s="178"/>
      <c r="NWE1" s="178"/>
      <c r="NWF1" s="178"/>
      <c r="NWG1" s="178"/>
      <c r="NWH1" s="178"/>
      <c r="NWI1" s="178"/>
      <c r="NWJ1" s="178"/>
      <c r="NWK1" s="178"/>
      <c r="NWL1" s="178"/>
      <c r="NWM1" s="178"/>
      <c r="NWN1" s="178"/>
      <c r="NWO1" s="178"/>
      <c r="NWP1" s="178"/>
      <c r="NWQ1" s="178"/>
      <c r="NWR1" s="178"/>
      <c r="NWS1" s="178"/>
      <c r="NWT1" s="178"/>
      <c r="NWU1" s="178"/>
      <c r="NWV1" s="178"/>
      <c r="NWW1" s="178"/>
      <c r="NWX1" s="178"/>
      <c r="NWY1" s="178"/>
      <c r="NWZ1" s="178"/>
      <c r="NXA1" s="178"/>
      <c r="NXB1" s="178"/>
      <c r="NXC1" s="178"/>
      <c r="NXD1" s="178"/>
      <c r="NXE1" s="178"/>
      <c r="NXF1" s="178"/>
      <c r="NXG1" s="178"/>
      <c r="NXH1" s="178"/>
      <c r="NXI1" s="178"/>
      <c r="NXJ1" s="178"/>
      <c r="NXK1" s="178"/>
      <c r="NXL1" s="178"/>
      <c r="NXM1" s="178"/>
      <c r="NXN1" s="178"/>
      <c r="NXO1" s="178"/>
      <c r="NXP1" s="178"/>
      <c r="NXQ1" s="178"/>
      <c r="NXR1" s="178"/>
      <c r="NXS1" s="178"/>
      <c r="NXT1" s="178"/>
      <c r="NXU1" s="178"/>
      <c r="NXV1" s="178"/>
      <c r="NXW1" s="178"/>
      <c r="NXX1" s="178"/>
      <c r="NXY1" s="178"/>
      <c r="NXZ1" s="178"/>
      <c r="NYA1" s="178"/>
      <c r="NYB1" s="178"/>
      <c r="NYC1" s="178"/>
      <c r="NYD1" s="178"/>
      <c r="NYE1" s="178"/>
      <c r="NYF1" s="178"/>
      <c r="NYG1" s="178"/>
      <c r="NYH1" s="178"/>
      <c r="NYI1" s="178"/>
      <c r="NYJ1" s="178"/>
      <c r="NYK1" s="178"/>
      <c r="NYL1" s="178"/>
      <c r="NYM1" s="178"/>
      <c r="NYN1" s="178"/>
      <c r="NYO1" s="178"/>
      <c r="NYP1" s="178"/>
      <c r="NYQ1" s="178"/>
      <c r="NYR1" s="178"/>
      <c r="NYS1" s="178"/>
      <c r="NYT1" s="178"/>
      <c r="NYU1" s="178"/>
      <c r="NYV1" s="178"/>
      <c r="NYW1" s="178"/>
      <c r="NYX1" s="178"/>
      <c r="NYY1" s="178"/>
      <c r="NYZ1" s="178"/>
      <c r="NZA1" s="178"/>
      <c r="NZB1" s="178"/>
      <c r="NZC1" s="178"/>
      <c r="NZD1" s="178"/>
      <c r="NZE1" s="178"/>
      <c r="NZF1" s="178"/>
      <c r="NZG1" s="178"/>
      <c r="NZH1" s="178"/>
      <c r="NZI1" s="178"/>
      <c r="NZJ1" s="178"/>
      <c r="NZK1" s="178"/>
      <c r="NZL1" s="178"/>
      <c r="NZM1" s="178"/>
      <c r="NZN1" s="178"/>
      <c r="NZO1" s="178"/>
      <c r="NZP1" s="178"/>
      <c r="NZQ1" s="178"/>
      <c r="NZR1" s="178"/>
      <c r="NZS1" s="178"/>
      <c r="NZT1" s="178"/>
      <c r="NZU1" s="178"/>
      <c r="NZV1" s="178"/>
      <c r="NZW1" s="178"/>
      <c r="NZX1" s="178"/>
      <c r="NZY1" s="178"/>
      <c r="NZZ1" s="178"/>
      <c r="OAA1" s="178"/>
      <c r="OAB1" s="178"/>
      <c r="OAC1" s="178"/>
      <c r="OAD1" s="178"/>
      <c r="OAE1" s="178"/>
      <c r="OAF1" s="178"/>
      <c r="OAG1" s="178"/>
      <c r="OAH1" s="178"/>
      <c r="OAI1" s="178"/>
      <c r="OAJ1" s="178"/>
      <c r="OAK1" s="178"/>
      <c r="OAL1" s="178"/>
      <c r="OAM1" s="178"/>
      <c r="OAN1" s="178"/>
      <c r="OAO1" s="178"/>
      <c r="OAP1" s="178"/>
      <c r="OAQ1" s="178"/>
      <c r="OAR1" s="178"/>
      <c r="OAS1" s="178"/>
      <c r="OAT1" s="178"/>
      <c r="OAU1" s="178"/>
      <c r="OAV1" s="178"/>
      <c r="OAW1" s="178"/>
      <c r="OAX1" s="178"/>
      <c r="OAY1" s="178"/>
      <c r="OAZ1" s="178"/>
      <c r="OBA1" s="178"/>
      <c r="OBB1" s="178"/>
      <c r="OBC1" s="178"/>
      <c r="OBD1" s="178"/>
      <c r="OBE1" s="178"/>
      <c r="OBF1" s="178"/>
      <c r="OBG1" s="178"/>
      <c r="OBH1" s="178"/>
      <c r="OBI1" s="178"/>
      <c r="OBJ1" s="178"/>
      <c r="OBK1" s="178"/>
      <c r="OBL1" s="178"/>
      <c r="OBM1" s="178"/>
      <c r="OBN1" s="178"/>
      <c r="OBO1" s="178"/>
      <c r="OBP1" s="178"/>
      <c r="OBQ1" s="178"/>
      <c r="OBR1" s="178"/>
      <c r="OBS1" s="178"/>
      <c r="OBT1" s="178"/>
      <c r="OBU1" s="178"/>
      <c r="OBV1" s="178"/>
      <c r="OBW1" s="178"/>
      <c r="OBX1" s="178"/>
      <c r="OBY1" s="178"/>
      <c r="OBZ1" s="178"/>
      <c r="OCA1" s="178"/>
      <c r="OCB1" s="178"/>
      <c r="OCC1" s="178"/>
      <c r="OCD1" s="178"/>
      <c r="OCE1" s="178"/>
      <c r="OCF1" s="178"/>
      <c r="OCG1" s="178"/>
      <c r="OCH1" s="178"/>
      <c r="OCI1" s="178"/>
      <c r="OCJ1" s="178"/>
      <c r="OCK1" s="178"/>
      <c r="OCL1" s="178"/>
      <c r="OCM1" s="178"/>
      <c r="OCN1" s="178"/>
      <c r="OCO1" s="178"/>
      <c r="OCP1" s="178"/>
      <c r="OCQ1" s="178"/>
      <c r="OCR1" s="178"/>
      <c r="OCS1" s="178"/>
      <c r="OCT1" s="178"/>
      <c r="OCU1" s="178"/>
      <c r="OCV1" s="178"/>
      <c r="OCW1" s="178"/>
      <c r="OCX1" s="178"/>
      <c r="OCY1" s="178"/>
      <c r="OCZ1" s="178"/>
      <c r="ODA1" s="178"/>
      <c r="ODB1" s="178"/>
      <c r="ODC1" s="178"/>
      <c r="ODD1" s="178"/>
      <c r="ODE1" s="178"/>
      <c r="ODF1" s="178"/>
      <c r="ODG1" s="178"/>
      <c r="ODH1" s="178"/>
      <c r="ODI1" s="178"/>
      <c r="ODJ1" s="178"/>
      <c r="ODK1" s="178"/>
      <c r="ODL1" s="178"/>
      <c r="ODM1" s="178"/>
      <c r="ODN1" s="178"/>
      <c r="ODO1" s="178"/>
      <c r="ODP1" s="178"/>
      <c r="ODQ1" s="178"/>
      <c r="ODR1" s="178"/>
      <c r="ODS1" s="178"/>
      <c r="ODT1" s="178"/>
      <c r="ODU1" s="178"/>
      <c r="ODV1" s="178"/>
      <c r="ODW1" s="178"/>
      <c r="ODX1" s="178"/>
      <c r="ODY1" s="178"/>
      <c r="ODZ1" s="178"/>
      <c r="OEA1" s="178"/>
      <c r="OEB1" s="178"/>
      <c r="OEC1" s="178"/>
      <c r="OED1" s="178"/>
      <c r="OEE1" s="178"/>
      <c r="OEF1" s="178"/>
      <c r="OEG1" s="178"/>
      <c r="OEH1" s="178"/>
      <c r="OEI1" s="178"/>
      <c r="OEJ1" s="178"/>
      <c r="OEK1" s="178"/>
      <c r="OEL1" s="178"/>
      <c r="OEM1" s="178"/>
      <c r="OEN1" s="178"/>
      <c r="OEO1" s="178"/>
      <c r="OEP1" s="178"/>
      <c r="OEQ1" s="178"/>
      <c r="OER1" s="178"/>
      <c r="OES1" s="178"/>
      <c r="OET1" s="178"/>
      <c r="OEU1" s="178"/>
      <c r="OEV1" s="178"/>
      <c r="OEW1" s="178"/>
      <c r="OEX1" s="178"/>
      <c r="OEY1" s="178"/>
      <c r="OEZ1" s="178"/>
      <c r="OFA1" s="178"/>
      <c r="OFB1" s="178"/>
      <c r="OFC1" s="178"/>
      <c r="OFD1" s="178"/>
      <c r="OFE1" s="178"/>
      <c r="OFF1" s="178"/>
      <c r="OFG1" s="178"/>
      <c r="OFH1" s="178"/>
      <c r="OFI1" s="178"/>
      <c r="OFJ1" s="178"/>
      <c r="OFK1" s="178"/>
      <c r="OFL1" s="178"/>
      <c r="OFM1" s="178"/>
      <c r="OFN1" s="178"/>
      <c r="OFO1" s="178"/>
      <c r="OFP1" s="178"/>
      <c r="OFQ1" s="178"/>
      <c r="OFR1" s="178"/>
      <c r="OFS1" s="178"/>
      <c r="OFT1" s="178"/>
      <c r="OFU1" s="178"/>
      <c r="OFV1" s="178"/>
      <c r="OFW1" s="178"/>
      <c r="OFX1" s="178"/>
      <c r="OFY1" s="178"/>
      <c r="OFZ1" s="178"/>
      <c r="OGA1" s="178"/>
      <c r="OGB1" s="178"/>
      <c r="OGC1" s="178"/>
      <c r="OGD1" s="178"/>
      <c r="OGE1" s="178"/>
      <c r="OGF1" s="178"/>
      <c r="OGG1" s="178"/>
      <c r="OGH1" s="178"/>
      <c r="OGI1" s="178"/>
      <c r="OGJ1" s="178"/>
      <c r="OGK1" s="178"/>
      <c r="OGL1" s="178"/>
      <c r="OGM1" s="178"/>
      <c r="OGN1" s="178"/>
      <c r="OGO1" s="178"/>
      <c r="OGP1" s="178"/>
      <c r="OGQ1" s="178"/>
      <c r="OGR1" s="178"/>
      <c r="OGS1" s="178"/>
      <c r="OGT1" s="178"/>
      <c r="OGU1" s="178"/>
      <c r="OGV1" s="178"/>
      <c r="OGW1" s="178"/>
      <c r="OGX1" s="178"/>
      <c r="OGY1" s="178"/>
      <c r="OGZ1" s="178"/>
      <c r="OHA1" s="178"/>
      <c r="OHB1" s="178"/>
      <c r="OHC1" s="178"/>
      <c r="OHD1" s="178"/>
      <c r="OHE1" s="178"/>
      <c r="OHF1" s="178"/>
      <c r="OHG1" s="178"/>
      <c r="OHH1" s="178"/>
      <c r="OHI1" s="178"/>
      <c r="OHJ1" s="178"/>
      <c r="OHK1" s="178"/>
      <c r="OHL1" s="178"/>
      <c r="OHM1" s="178"/>
      <c r="OHN1" s="178"/>
      <c r="OHO1" s="178"/>
      <c r="OHP1" s="178"/>
      <c r="OHQ1" s="178"/>
      <c r="OHR1" s="178"/>
      <c r="OHS1" s="178"/>
      <c r="OHT1" s="178"/>
      <c r="OHU1" s="178"/>
      <c r="OHV1" s="178"/>
      <c r="OHW1" s="178"/>
      <c r="OHX1" s="178"/>
      <c r="OHY1" s="178"/>
      <c r="OHZ1" s="178"/>
      <c r="OIA1" s="178"/>
      <c r="OIB1" s="178"/>
      <c r="OIC1" s="178"/>
      <c r="OID1" s="178"/>
      <c r="OIE1" s="178"/>
      <c r="OIF1" s="178"/>
      <c r="OIG1" s="178"/>
      <c r="OIH1" s="178"/>
      <c r="OII1" s="178"/>
      <c r="OIJ1" s="178"/>
      <c r="OIK1" s="178"/>
      <c r="OIL1" s="178"/>
      <c r="OIM1" s="178"/>
      <c r="OIN1" s="178"/>
      <c r="OIO1" s="178"/>
      <c r="OIP1" s="178"/>
      <c r="OIQ1" s="178"/>
      <c r="OIR1" s="178"/>
      <c r="OIS1" s="178"/>
      <c r="OIT1" s="178"/>
      <c r="OIU1" s="178"/>
      <c r="OIV1" s="178"/>
      <c r="OIW1" s="178"/>
      <c r="OIX1" s="178"/>
      <c r="OIY1" s="178"/>
      <c r="OIZ1" s="178"/>
      <c r="OJA1" s="178"/>
      <c r="OJB1" s="178"/>
      <c r="OJC1" s="178"/>
      <c r="OJD1" s="178"/>
      <c r="OJE1" s="178"/>
      <c r="OJF1" s="178"/>
      <c r="OJG1" s="178"/>
      <c r="OJH1" s="178"/>
      <c r="OJI1" s="178"/>
      <c r="OJJ1" s="178"/>
      <c r="OJK1" s="178"/>
      <c r="OJL1" s="178"/>
      <c r="OJM1" s="178"/>
      <c r="OJN1" s="178"/>
      <c r="OJO1" s="178"/>
      <c r="OJP1" s="178"/>
      <c r="OJQ1" s="178"/>
      <c r="OJR1" s="178"/>
      <c r="OJS1" s="178"/>
      <c r="OJT1" s="178"/>
      <c r="OJU1" s="178"/>
      <c r="OJV1" s="178"/>
      <c r="OJW1" s="178"/>
      <c r="OJX1" s="178"/>
      <c r="OJY1" s="178"/>
      <c r="OJZ1" s="178"/>
      <c r="OKA1" s="178"/>
      <c r="OKB1" s="178"/>
      <c r="OKC1" s="178"/>
      <c r="OKD1" s="178"/>
      <c r="OKE1" s="178"/>
      <c r="OKF1" s="178"/>
      <c r="OKG1" s="178"/>
      <c r="OKH1" s="178"/>
      <c r="OKI1" s="178"/>
      <c r="OKJ1" s="178"/>
      <c r="OKK1" s="178"/>
      <c r="OKL1" s="178"/>
      <c r="OKM1" s="178"/>
      <c r="OKN1" s="178"/>
      <c r="OKO1" s="178"/>
      <c r="OKP1" s="178"/>
      <c r="OKQ1" s="178"/>
      <c r="OKR1" s="178"/>
      <c r="OKS1" s="178"/>
      <c r="OKT1" s="178"/>
      <c r="OKU1" s="178"/>
      <c r="OKV1" s="178"/>
      <c r="OKW1" s="178"/>
      <c r="OKX1" s="178"/>
      <c r="OKY1" s="178"/>
      <c r="OKZ1" s="178"/>
      <c r="OLA1" s="178"/>
      <c r="OLB1" s="178"/>
      <c r="OLC1" s="178"/>
      <c r="OLD1" s="178"/>
      <c r="OLE1" s="178"/>
      <c r="OLF1" s="178"/>
      <c r="OLG1" s="178"/>
      <c r="OLH1" s="178"/>
      <c r="OLI1" s="178"/>
      <c r="OLJ1" s="178"/>
      <c r="OLK1" s="178"/>
      <c r="OLL1" s="178"/>
      <c r="OLM1" s="178"/>
      <c r="OLN1" s="178"/>
      <c r="OLO1" s="178"/>
      <c r="OLP1" s="178"/>
      <c r="OLQ1" s="178"/>
      <c r="OLR1" s="178"/>
      <c r="OLS1" s="178"/>
      <c r="OLT1" s="178"/>
      <c r="OLU1" s="178"/>
      <c r="OLV1" s="178"/>
      <c r="OLW1" s="178"/>
      <c r="OLX1" s="178"/>
      <c r="OLY1" s="178"/>
      <c r="OLZ1" s="178"/>
      <c r="OMA1" s="178"/>
      <c r="OMB1" s="178"/>
      <c r="OMC1" s="178"/>
      <c r="OMD1" s="178"/>
      <c r="OME1" s="178"/>
      <c r="OMF1" s="178"/>
      <c r="OMG1" s="178"/>
      <c r="OMH1" s="178"/>
      <c r="OMI1" s="178"/>
      <c r="OMJ1" s="178"/>
      <c r="OMK1" s="178"/>
      <c r="OML1" s="178"/>
      <c r="OMM1" s="178"/>
      <c r="OMN1" s="178"/>
      <c r="OMO1" s="178"/>
      <c r="OMP1" s="178"/>
      <c r="OMQ1" s="178"/>
      <c r="OMR1" s="178"/>
      <c r="OMS1" s="178"/>
      <c r="OMT1" s="178"/>
      <c r="OMU1" s="178"/>
      <c r="OMV1" s="178"/>
      <c r="OMW1" s="178"/>
      <c r="OMX1" s="178"/>
      <c r="OMY1" s="178"/>
      <c r="OMZ1" s="178"/>
      <c r="ONA1" s="178"/>
      <c r="ONB1" s="178"/>
      <c r="ONC1" s="178"/>
      <c r="OND1" s="178"/>
      <c r="ONE1" s="178"/>
      <c r="ONF1" s="178"/>
      <c r="ONG1" s="178"/>
      <c r="ONH1" s="178"/>
      <c r="ONI1" s="178"/>
      <c r="ONJ1" s="178"/>
      <c r="ONK1" s="178"/>
      <c r="ONL1" s="178"/>
      <c r="ONM1" s="178"/>
      <c r="ONN1" s="178"/>
      <c r="ONO1" s="178"/>
      <c r="ONP1" s="178"/>
      <c r="ONQ1" s="178"/>
      <c r="ONR1" s="178"/>
      <c r="ONS1" s="178"/>
      <c r="ONT1" s="178"/>
      <c r="ONU1" s="178"/>
      <c r="ONV1" s="178"/>
      <c r="ONW1" s="178"/>
      <c r="ONX1" s="178"/>
      <c r="ONY1" s="178"/>
      <c r="ONZ1" s="178"/>
      <c r="OOA1" s="178"/>
      <c r="OOB1" s="178"/>
      <c r="OOC1" s="178"/>
      <c r="OOD1" s="178"/>
      <c r="OOE1" s="178"/>
      <c r="OOF1" s="178"/>
      <c r="OOG1" s="178"/>
      <c r="OOH1" s="178"/>
      <c r="OOI1" s="178"/>
      <c r="OOJ1" s="178"/>
      <c r="OOK1" s="178"/>
      <c r="OOL1" s="178"/>
      <c r="OOM1" s="178"/>
      <c r="OON1" s="178"/>
      <c r="OOO1" s="178"/>
      <c r="OOP1" s="178"/>
      <c r="OOQ1" s="178"/>
      <c r="OOR1" s="178"/>
      <c r="OOS1" s="178"/>
      <c r="OOT1" s="178"/>
      <c r="OOU1" s="178"/>
      <c r="OOV1" s="178"/>
      <c r="OOW1" s="178"/>
      <c r="OOX1" s="178"/>
      <c r="OOY1" s="178"/>
      <c r="OOZ1" s="178"/>
      <c r="OPA1" s="178"/>
      <c r="OPB1" s="178"/>
      <c r="OPC1" s="178"/>
      <c r="OPD1" s="178"/>
      <c r="OPE1" s="178"/>
      <c r="OPF1" s="178"/>
      <c r="OPG1" s="178"/>
      <c r="OPH1" s="178"/>
      <c r="OPI1" s="178"/>
      <c r="OPJ1" s="178"/>
      <c r="OPK1" s="178"/>
      <c r="OPL1" s="178"/>
      <c r="OPM1" s="178"/>
      <c r="OPN1" s="178"/>
      <c r="OPO1" s="178"/>
      <c r="OPP1" s="178"/>
      <c r="OPQ1" s="178"/>
      <c r="OPR1" s="178"/>
      <c r="OPS1" s="178"/>
      <c r="OPT1" s="178"/>
      <c r="OPU1" s="178"/>
      <c r="OPV1" s="178"/>
      <c r="OPW1" s="178"/>
      <c r="OPX1" s="178"/>
      <c r="OPY1" s="178"/>
      <c r="OPZ1" s="178"/>
      <c r="OQA1" s="178"/>
      <c r="OQB1" s="178"/>
      <c r="OQC1" s="178"/>
      <c r="OQD1" s="178"/>
      <c r="OQE1" s="178"/>
      <c r="OQF1" s="178"/>
      <c r="OQG1" s="178"/>
      <c r="OQH1" s="178"/>
      <c r="OQI1" s="178"/>
      <c r="OQJ1" s="178"/>
      <c r="OQK1" s="178"/>
      <c r="OQL1" s="178"/>
      <c r="OQM1" s="178"/>
      <c r="OQN1" s="178"/>
      <c r="OQO1" s="178"/>
      <c r="OQP1" s="178"/>
      <c r="OQQ1" s="178"/>
      <c r="OQR1" s="178"/>
      <c r="OQS1" s="178"/>
      <c r="OQT1" s="178"/>
      <c r="OQU1" s="178"/>
      <c r="OQV1" s="178"/>
      <c r="OQW1" s="178"/>
      <c r="OQX1" s="178"/>
      <c r="OQY1" s="178"/>
      <c r="OQZ1" s="178"/>
      <c r="ORA1" s="178"/>
      <c r="ORB1" s="178"/>
      <c r="ORC1" s="178"/>
      <c r="ORD1" s="178"/>
      <c r="ORE1" s="178"/>
      <c r="ORF1" s="178"/>
      <c r="ORG1" s="178"/>
      <c r="ORH1" s="178"/>
      <c r="ORI1" s="178"/>
      <c r="ORJ1" s="178"/>
      <c r="ORK1" s="178"/>
      <c r="ORL1" s="178"/>
      <c r="ORM1" s="178"/>
      <c r="ORN1" s="178"/>
      <c r="ORO1" s="178"/>
      <c r="ORP1" s="178"/>
      <c r="ORQ1" s="178"/>
      <c r="ORR1" s="178"/>
      <c r="ORS1" s="178"/>
      <c r="ORT1" s="178"/>
      <c r="ORU1" s="178"/>
      <c r="ORV1" s="178"/>
      <c r="ORW1" s="178"/>
      <c r="ORX1" s="178"/>
      <c r="ORY1" s="178"/>
      <c r="ORZ1" s="178"/>
      <c r="OSA1" s="178"/>
      <c r="OSB1" s="178"/>
      <c r="OSC1" s="178"/>
      <c r="OSD1" s="178"/>
      <c r="OSE1" s="178"/>
      <c r="OSF1" s="178"/>
      <c r="OSG1" s="178"/>
      <c r="OSH1" s="178"/>
      <c r="OSI1" s="178"/>
      <c r="OSJ1" s="178"/>
      <c r="OSK1" s="178"/>
      <c r="OSL1" s="178"/>
      <c r="OSM1" s="178"/>
      <c r="OSN1" s="178"/>
      <c r="OSO1" s="178"/>
      <c r="OSP1" s="178"/>
      <c r="OSQ1" s="178"/>
      <c r="OSR1" s="178"/>
      <c r="OSS1" s="178"/>
      <c r="OST1" s="178"/>
      <c r="OSU1" s="178"/>
      <c r="OSV1" s="178"/>
      <c r="OSW1" s="178"/>
      <c r="OSX1" s="178"/>
      <c r="OSY1" s="178"/>
      <c r="OSZ1" s="178"/>
      <c r="OTA1" s="178"/>
      <c r="OTB1" s="178"/>
      <c r="OTC1" s="178"/>
      <c r="OTD1" s="178"/>
      <c r="OTE1" s="178"/>
      <c r="OTF1" s="178"/>
      <c r="OTG1" s="178"/>
      <c r="OTH1" s="178"/>
      <c r="OTI1" s="178"/>
      <c r="OTJ1" s="178"/>
      <c r="OTK1" s="178"/>
      <c r="OTL1" s="178"/>
      <c r="OTM1" s="178"/>
      <c r="OTN1" s="178"/>
      <c r="OTO1" s="178"/>
      <c r="OTP1" s="178"/>
      <c r="OTQ1" s="178"/>
      <c r="OTR1" s="178"/>
      <c r="OTS1" s="178"/>
      <c r="OTT1" s="178"/>
      <c r="OTU1" s="178"/>
      <c r="OTV1" s="178"/>
      <c r="OTW1" s="178"/>
      <c r="OTX1" s="178"/>
      <c r="OTY1" s="178"/>
      <c r="OTZ1" s="178"/>
      <c r="OUA1" s="178"/>
      <c r="OUB1" s="178"/>
      <c r="OUC1" s="178"/>
      <c r="OUD1" s="178"/>
      <c r="OUE1" s="178"/>
      <c r="OUF1" s="178"/>
      <c r="OUG1" s="178"/>
      <c r="OUH1" s="178"/>
      <c r="OUI1" s="178"/>
      <c r="OUJ1" s="178"/>
      <c r="OUK1" s="178"/>
      <c r="OUL1" s="178"/>
      <c r="OUM1" s="178"/>
      <c r="OUN1" s="178"/>
      <c r="OUO1" s="178"/>
      <c r="OUP1" s="178"/>
      <c r="OUQ1" s="178"/>
      <c r="OUR1" s="178"/>
      <c r="OUS1" s="178"/>
      <c r="OUT1" s="178"/>
      <c r="OUU1" s="178"/>
      <c r="OUV1" s="178"/>
      <c r="OUW1" s="178"/>
      <c r="OUX1" s="178"/>
      <c r="OUY1" s="178"/>
      <c r="OUZ1" s="178"/>
      <c r="OVA1" s="178"/>
      <c r="OVB1" s="178"/>
      <c r="OVC1" s="178"/>
      <c r="OVD1" s="178"/>
      <c r="OVE1" s="178"/>
      <c r="OVF1" s="178"/>
      <c r="OVG1" s="178"/>
      <c r="OVH1" s="178"/>
      <c r="OVI1" s="178"/>
      <c r="OVJ1" s="178"/>
      <c r="OVK1" s="178"/>
      <c r="OVL1" s="178"/>
      <c r="OVM1" s="178"/>
      <c r="OVN1" s="178"/>
      <c r="OVO1" s="178"/>
      <c r="OVP1" s="178"/>
      <c r="OVQ1" s="178"/>
      <c r="OVR1" s="178"/>
      <c r="OVS1" s="178"/>
      <c r="OVT1" s="178"/>
      <c r="OVU1" s="178"/>
      <c r="OVV1" s="178"/>
      <c r="OVW1" s="178"/>
      <c r="OVX1" s="178"/>
      <c r="OVY1" s="178"/>
      <c r="OVZ1" s="178"/>
      <c r="OWA1" s="178"/>
      <c r="OWB1" s="178"/>
      <c r="OWC1" s="178"/>
      <c r="OWD1" s="178"/>
      <c r="OWE1" s="178"/>
      <c r="OWF1" s="178"/>
      <c r="OWG1" s="178"/>
      <c r="OWH1" s="178"/>
      <c r="OWI1" s="178"/>
      <c r="OWJ1" s="178"/>
      <c r="OWK1" s="178"/>
      <c r="OWL1" s="178"/>
      <c r="OWM1" s="178"/>
      <c r="OWN1" s="178"/>
      <c r="OWO1" s="178"/>
      <c r="OWP1" s="178"/>
      <c r="OWQ1" s="178"/>
      <c r="OWR1" s="178"/>
      <c r="OWS1" s="178"/>
      <c r="OWT1" s="178"/>
      <c r="OWU1" s="178"/>
      <c r="OWV1" s="178"/>
      <c r="OWW1" s="178"/>
      <c r="OWX1" s="178"/>
      <c r="OWY1" s="178"/>
      <c r="OWZ1" s="178"/>
      <c r="OXA1" s="178"/>
      <c r="OXB1" s="178"/>
      <c r="OXC1" s="178"/>
      <c r="OXD1" s="178"/>
      <c r="OXE1" s="178"/>
      <c r="OXF1" s="178"/>
      <c r="OXG1" s="178"/>
      <c r="OXH1" s="178"/>
      <c r="OXI1" s="178"/>
      <c r="OXJ1" s="178"/>
      <c r="OXK1" s="178"/>
      <c r="OXL1" s="178"/>
      <c r="OXM1" s="178"/>
      <c r="OXN1" s="178"/>
      <c r="OXO1" s="178"/>
      <c r="OXP1" s="178"/>
      <c r="OXQ1" s="178"/>
      <c r="OXR1" s="178"/>
      <c r="OXS1" s="178"/>
      <c r="OXT1" s="178"/>
      <c r="OXU1" s="178"/>
      <c r="OXV1" s="178"/>
      <c r="OXW1" s="178"/>
      <c r="OXX1" s="178"/>
      <c r="OXY1" s="178"/>
      <c r="OXZ1" s="178"/>
      <c r="OYA1" s="178"/>
      <c r="OYB1" s="178"/>
      <c r="OYC1" s="178"/>
      <c r="OYD1" s="178"/>
      <c r="OYE1" s="178"/>
      <c r="OYF1" s="178"/>
      <c r="OYG1" s="178"/>
      <c r="OYH1" s="178"/>
      <c r="OYI1" s="178"/>
      <c r="OYJ1" s="178"/>
      <c r="OYK1" s="178"/>
      <c r="OYL1" s="178"/>
      <c r="OYM1" s="178"/>
      <c r="OYN1" s="178"/>
      <c r="OYO1" s="178"/>
      <c r="OYP1" s="178"/>
      <c r="OYQ1" s="178"/>
      <c r="OYR1" s="178"/>
      <c r="OYS1" s="178"/>
      <c r="OYT1" s="178"/>
      <c r="OYU1" s="178"/>
      <c r="OYV1" s="178"/>
      <c r="OYW1" s="178"/>
      <c r="OYX1" s="178"/>
      <c r="OYY1" s="178"/>
      <c r="OYZ1" s="178"/>
      <c r="OZA1" s="178"/>
      <c r="OZB1" s="178"/>
      <c r="OZC1" s="178"/>
      <c r="OZD1" s="178"/>
      <c r="OZE1" s="178"/>
      <c r="OZF1" s="178"/>
      <c r="OZG1" s="178"/>
      <c r="OZH1" s="178"/>
      <c r="OZI1" s="178"/>
      <c r="OZJ1" s="178"/>
      <c r="OZK1" s="178"/>
      <c r="OZL1" s="178"/>
      <c r="OZM1" s="178"/>
      <c r="OZN1" s="178"/>
      <c r="OZO1" s="178"/>
      <c r="OZP1" s="178"/>
      <c r="OZQ1" s="178"/>
      <c r="OZR1" s="178"/>
      <c r="OZS1" s="178"/>
      <c r="OZT1" s="178"/>
      <c r="OZU1" s="178"/>
      <c r="OZV1" s="178"/>
      <c r="OZW1" s="178"/>
      <c r="OZX1" s="178"/>
      <c r="OZY1" s="178"/>
      <c r="OZZ1" s="178"/>
      <c r="PAA1" s="178"/>
      <c r="PAB1" s="178"/>
      <c r="PAC1" s="178"/>
      <c r="PAD1" s="178"/>
      <c r="PAE1" s="178"/>
      <c r="PAF1" s="178"/>
      <c r="PAG1" s="178"/>
      <c r="PAH1" s="178"/>
      <c r="PAI1" s="178"/>
      <c r="PAJ1" s="178"/>
      <c r="PAK1" s="178"/>
      <c r="PAL1" s="178"/>
      <c r="PAM1" s="178"/>
      <c r="PAN1" s="178"/>
      <c r="PAO1" s="178"/>
      <c r="PAP1" s="178"/>
      <c r="PAQ1" s="178"/>
      <c r="PAR1" s="178"/>
      <c r="PAS1" s="178"/>
      <c r="PAT1" s="178"/>
      <c r="PAU1" s="178"/>
      <c r="PAV1" s="178"/>
      <c r="PAW1" s="178"/>
      <c r="PAX1" s="178"/>
      <c r="PAY1" s="178"/>
      <c r="PAZ1" s="178"/>
      <c r="PBA1" s="178"/>
      <c r="PBB1" s="178"/>
      <c r="PBC1" s="178"/>
      <c r="PBD1" s="178"/>
      <c r="PBE1" s="178"/>
      <c r="PBF1" s="178"/>
      <c r="PBG1" s="178"/>
      <c r="PBH1" s="178"/>
      <c r="PBI1" s="178"/>
      <c r="PBJ1" s="178"/>
      <c r="PBK1" s="178"/>
      <c r="PBL1" s="178"/>
      <c r="PBM1" s="178"/>
      <c r="PBN1" s="178"/>
      <c r="PBO1" s="178"/>
      <c r="PBP1" s="178"/>
      <c r="PBQ1" s="178"/>
      <c r="PBR1" s="178"/>
      <c r="PBS1" s="178"/>
      <c r="PBT1" s="178"/>
      <c r="PBU1" s="178"/>
      <c r="PBV1" s="178"/>
      <c r="PBW1" s="178"/>
      <c r="PBX1" s="178"/>
      <c r="PBY1" s="178"/>
      <c r="PBZ1" s="178"/>
      <c r="PCA1" s="178"/>
      <c r="PCB1" s="178"/>
      <c r="PCC1" s="178"/>
      <c r="PCD1" s="178"/>
      <c r="PCE1" s="178"/>
      <c r="PCF1" s="178"/>
      <c r="PCG1" s="178"/>
      <c r="PCH1" s="178"/>
      <c r="PCI1" s="178"/>
      <c r="PCJ1" s="178"/>
      <c r="PCK1" s="178"/>
      <c r="PCL1" s="178"/>
      <c r="PCM1" s="178"/>
      <c r="PCN1" s="178"/>
      <c r="PCO1" s="178"/>
      <c r="PCP1" s="178"/>
      <c r="PCQ1" s="178"/>
      <c r="PCR1" s="178"/>
      <c r="PCS1" s="178"/>
      <c r="PCT1" s="178"/>
      <c r="PCU1" s="178"/>
      <c r="PCV1" s="178"/>
      <c r="PCW1" s="178"/>
      <c r="PCX1" s="178"/>
      <c r="PCY1" s="178"/>
      <c r="PCZ1" s="178"/>
      <c r="PDA1" s="178"/>
      <c r="PDB1" s="178"/>
      <c r="PDC1" s="178"/>
      <c r="PDD1" s="178"/>
      <c r="PDE1" s="178"/>
      <c r="PDF1" s="178"/>
      <c r="PDG1" s="178"/>
      <c r="PDH1" s="178"/>
      <c r="PDI1" s="178"/>
      <c r="PDJ1" s="178"/>
      <c r="PDK1" s="178"/>
      <c r="PDL1" s="178"/>
      <c r="PDM1" s="178"/>
      <c r="PDN1" s="178"/>
      <c r="PDO1" s="178"/>
      <c r="PDP1" s="178"/>
      <c r="PDQ1" s="178"/>
      <c r="PDR1" s="178"/>
      <c r="PDS1" s="178"/>
      <c r="PDT1" s="178"/>
      <c r="PDU1" s="178"/>
      <c r="PDV1" s="178"/>
      <c r="PDW1" s="178"/>
      <c r="PDX1" s="178"/>
      <c r="PDY1" s="178"/>
      <c r="PDZ1" s="178"/>
      <c r="PEA1" s="178"/>
      <c r="PEB1" s="178"/>
      <c r="PEC1" s="178"/>
      <c r="PED1" s="178"/>
      <c r="PEE1" s="178"/>
      <c r="PEF1" s="178"/>
      <c r="PEG1" s="178"/>
      <c r="PEH1" s="178"/>
      <c r="PEI1" s="178"/>
      <c r="PEJ1" s="178"/>
      <c r="PEK1" s="178"/>
      <c r="PEL1" s="178"/>
      <c r="PEM1" s="178"/>
      <c r="PEN1" s="178"/>
      <c r="PEO1" s="178"/>
      <c r="PEP1" s="178"/>
      <c r="PEQ1" s="178"/>
      <c r="PER1" s="178"/>
      <c r="PES1" s="178"/>
      <c r="PET1" s="178"/>
      <c r="PEU1" s="178"/>
      <c r="PEV1" s="178"/>
      <c r="PEW1" s="178"/>
      <c r="PEX1" s="178"/>
      <c r="PEY1" s="178"/>
      <c r="PEZ1" s="178"/>
      <c r="PFA1" s="178"/>
      <c r="PFB1" s="178"/>
      <c r="PFC1" s="178"/>
      <c r="PFD1" s="178"/>
      <c r="PFE1" s="178"/>
      <c r="PFF1" s="178"/>
      <c r="PFG1" s="178"/>
      <c r="PFH1" s="178"/>
      <c r="PFI1" s="178"/>
      <c r="PFJ1" s="178"/>
      <c r="PFK1" s="178"/>
      <c r="PFL1" s="178"/>
      <c r="PFM1" s="178"/>
      <c r="PFN1" s="178"/>
      <c r="PFO1" s="178"/>
      <c r="PFP1" s="178"/>
      <c r="PFQ1" s="178"/>
      <c r="PFR1" s="178"/>
      <c r="PFS1" s="178"/>
      <c r="PFT1" s="178"/>
      <c r="PFU1" s="178"/>
      <c r="PFV1" s="178"/>
      <c r="PFW1" s="178"/>
      <c r="PFX1" s="178"/>
      <c r="PFY1" s="178"/>
      <c r="PFZ1" s="178"/>
      <c r="PGA1" s="178"/>
      <c r="PGB1" s="178"/>
      <c r="PGC1" s="178"/>
      <c r="PGD1" s="178"/>
      <c r="PGE1" s="178"/>
      <c r="PGF1" s="178"/>
      <c r="PGG1" s="178"/>
      <c r="PGH1" s="178"/>
      <c r="PGI1" s="178"/>
      <c r="PGJ1" s="178"/>
      <c r="PGK1" s="178"/>
      <c r="PGL1" s="178"/>
      <c r="PGM1" s="178"/>
      <c r="PGN1" s="178"/>
      <c r="PGO1" s="178"/>
      <c r="PGP1" s="178"/>
      <c r="PGQ1" s="178"/>
      <c r="PGR1" s="178"/>
      <c r="PGS1" s="178"/>
      <c r="PGT1" s="178"/>
      <c r="PGU1" s="178"/>
      <c r="PGV1" s="178"/>
      <c r="PGW1" s="178"/>
      <c r="PGX1" s="178"/>
      <c r="PGY1" s="178"/>
      <c r="PGZ1" s="178"/>
      <c r="PHA1" s="178"/>
      <c r="PHB1" s="178"/>
      <c r="PHC1" s="178"/>
      <c r="PHD1" s="178"/>
      <c r="PHE1" s="178"/>
      <c r="PHF1" s="178"/>
      <c r="PHG1" s="178"/>
      <c r="PHH1" s="178"/>
      <c r="PHI1" s="178"/>
      <c r="PHJ1" s="178"/>
      <c r="PHK1" s="178"/>
      <c r="PHL1" s="178"/>
      <c r="PHM1" s="178"/>
      <c r="PHN1" s="178"/>
      <c r="PHO1" s="178"/>
      <c r="PHP1" s="178"/>
      <c r="PHQ1" s="178"/>
      <c r="PHR1" s="178"/>
      <c r="PHS1" s="178"/>
      <c r="PHT1" s="178"/>
      <c r="PHU1" s="178"/>
      <c r="PHV1" s="178"/>
      <c r="PHW1" s="178"/>
      <c r="PHX1" s="178"/>
      <c r="PHY1" s="178"/>
      <c r="PHZ1" s="178"/>
      <c r="PIA1" s="178"/>
      <c r="PIB1" s="178"/>
      <c r="PIC1" s="178"/>
      <c r="PID1" s="178"/>
      <c r="PIE1" s="178"/>
      <c r="PIF1" s="178"/>
      <c r="PIG1" s="178"/>
      <c r="PIH1" s="178"/>
      <c r="PII1" s="178"/>
      <c r="PIJ1" s="178"/>
      <c r="PIK1" s="178"/>
      <c r="PIL1" s="178"/>
      <c r="PIM1" s="178"/>
      <c r="PIN1" s="178"/>
      <c r="PIO1" s="178"/>
      <c r="PIP1" s="178"/>
      <c r="PIQ1" s="178"/>
      <c r="PIR1" s="178"/>
      <c r="PIS1" s="178"/>
      <c r="PIT1" s="178"/>
      <c r="PIU1" s="178"/>
      <c r="PIV1" s="178"/>
      <c r="PIW1" s="178"/>
      <c r="PIX1" s="178"/>
      <c r="PIY1" s="178"/>
      <c r="PIZ1" s="178"/>
      <c r="PJA1" s="178"/>
      <c r="PJB1" s="178"/>
      <c r="PJC1" s="178"/>
      <c r="PJD1" s="178"/>
      <c r="PJE1" s="178"/>
      <c r="PJF1" s="178"/>
      <c r="PJG1" s="178"/>
      <c r="PJH1" s="178"/>
      <c r="PJI1" s="178"/>
      <c r="PJJ1" s="178"/>
      <c r="PJK1" s="178"/>
      <c r="PJL1" s="178"/>
      <c r="PJM1" s="178"/>
      <c r="PJN1" s="178"/>
      <c r="PJO1" s="178"/>
      <c r="PJP1" s="178"/>
      <c r="PJQ1" s="178"/>
      <c r="PJR1" s="178"/>
      <c r="PJS1" s="178"/>
      <c r="PJT1" s="178"/>
      <c r="PJU1" s="178"/>
      <c r="PJV1" s="178"/>
      <c r="PJW1" s="178"/>
      <c r="PJX1" s="178"/>
      <c r="PJY1" s="178"/>
      <c r="PJZ1" s="178"/>
      <c r="PKA1" s="178"/>
      <c r="PKB1" s="178"/>
      <c r="PKC1" s="178"/>
      <c r="PKD1" s="178"/>
      <c r="PKE1" s="178"/>
      <c r="PKF1" s="178"/>
      <c r="PKG1" s="178"/>
      <c r="PKH1" s="178"/>
      <c r="PKI1" s="178"/>
      <c r="PKJ1" s="178"/>
      <c r="PKK1" s="178"/>
      <c r="PKL1" s="178"/>
      <c r="PKM1" s="178"/>
      <c r="PKN1" s="178"/>
      <c r="PKO1" s="178"/>
      <c r="PKP1" s="178"/>
      <c r="PKQ1" s="178"/>
      <c r="PKR1" s="178"/>
      <c r="PKS1" s="178"/>
      <c r="PKT1" s="178"/>
      <c r="PKU1" s="178"/>
      <c r="PKV1" s="178"/>
      <c r="PKW1" s="178"/>
      <c r="PKX1" s="178"/>
      <c r="PKY1" s="178"/>
      <c r="PKZ1" s="178"/>
      <c r="PLA1" s="178"/>
      <c r="PLB1" s="178"/>
      <c r="PLC1" s="178"/>
      <c r="PLD1" s="178"/>
      <c r="PLE1" s="178"/>
      <c r="PLF1" s="178"/>
      <c r="PLG1" s="178"/>
      <c r="PLH1" s="178"/>
      <c r="PLI1" s="178"/>
      <c r="PLJ1" s="178"/>
      <c r="PLK1" s="178"/>
      <c r="PLL1" s="178"/>
      <c r="PLM1" s="178"/>
      <c r="PLN1" s="178"/>
      <c r="PLO1" s="178"/>
      <c r="PLP1" s="178"/>
      <c r="PLQ1" s="178"/>
      <c r="PLR1" s="178"/>
      <c r="PLS1" s="178"/>
      <c r="PLT1" s="178"/>
      <c r="PLU1" s="178"/>
      <c r="PLV1" s="178"/>
      <c r="PLW1" s="178"/>
      <c r="PLX1" s="178"/>
      <c r="PLY1" s="178"/>
      <c r="PLZ1" s="178"/>
      <c r="PMA1" s="178"/>
      <c r="PMB1" s="178"/>
      <c r="PMC1" s="178"/>
      <c r="PMD1" s="178"/>
      <c r="PME1" s="178"/>
      <c r="PMF1" s="178"/>
      <c r="PMG1" s="178"/>
      <c r="PMH1" s="178"/>
      <c r="PMI1" s="178"/>
      <c r="PMJ1" s="178"/>
      <c r="PMK1" s="178"/>
      <c r="PML1" s="178"/>
      <c r="PMM1" s="178"/>
      <c r="PMN1" s="178"/>
      <c r="PMO1" s="178"/>
      <c r="PMP1" s="178"/>
      <c r="PMQ1" s="178"/>
      <c r="PMR1" s="178"/>
      <c r="PMS1" s="178"/>
      <c r="PMT1" s="178"/>
      <c r="PMU1" s="178"/>
      <c r="PMV1" s="178"/>
      <c r="PMW1" s="178"/>
      <c r="PMX1" s="178"/>
      <c r="PMY1" s="178"/>
      <c r="PMZ1" s="178"/>
      <c r="PNA1" s="178"/>
      <c r="PNB1" s="178"/>
      <c r="PNC1" s="178"/>
      <c r="PND1" s="178"/>
      <c r="PNE1" s="178"/>
      <c r="PNF1" s="178"/>
      <c r="PNG1" s="178"/>
      <c r="PNH1" s="178"/>
      <c r="PNI1" s="178"/>
      <c r="PNJ1" s="178"/>
      <c r="PNK1" s="178"/>
      <c r="PNL1" s="178"/>
      <c r="PNM1" s="178"/>
      <c r="PNN1" s="178"/>
      <c r="PNO1" s="178"/>
      <c r="PNP1" s="178"/>
      <c r="PNQ1" s="178"/>
      <c r="PNR1" s="178"/>
      <c r="PNS1" s="178"/>
      <c r="PNT1" s="178"/>
      <c r="PNU1" s="178"/>
      <c r="PNV1" s="178"/>
      <c r="PNW1" s="178"/>
      <c r="PNX1" s="178"/>
      <c r="PNY1" s="178"/>
      <c r="PNZ1" s="178"/>
      <c r="POA1" s="178"/>
      <c r="POB1" s="178"/>
      <c r="POC1" s="178"/>
      <c r="POD1" s="178"/>
      <c r="POE1" s="178"/>
      <c r="POF1" s="178"/>
      <c r="POG1" s="178"/>
      <c r="POH1" s="178"/>
      <c r="POI1" s="178"/>
      <c r="POJ1" s="178"/>
      <c r="POK1" s="178"/>
      <c r="POL1" s="178"/>
      <c r="POM1" s="178"/>
      <c r="PON1" s="178"/>
      <c r="POO1" s="178"/>
      <c r="POP1" s="178"/>
      <c r="POQ1" s="178"/>
      <c r="POR1" s="178"/>
      <c r="POS1" s="178"/>
      <c r="POT1" s="178"/>
      <c r="POU1" s="178"/>
      <c r="POV1" s="178"/>
      <c r="POW1" s="178"/>
      <c r="POX1" s="178"/>
      <c r="POY1" s="178"/>
      <c r="POZ1" s="178"/>
      <c r="PPA1" s="178"/>
      <c r="PPB1" s="178"/>
      <c r="PPC1" s="178"/>
      <c r="PPD1" s="178"/>
      <c r="PPE1" s="178"/>
      <c r="PPF1" s="178"/>
      <c r="PPG1" s="178"/>
      <c r="PPH1" s="178"/>
      <c r="PPI1" s="178"/>
      <c r="PPJ1" s="178"/>
      <c r="PPK1" s="178"/>
      <c r="PPL1" s="178"/>
      <c r="PPM1" s="178"/>
      <c r="PPN1" s="178"/>
      <c r="PPO1" s="178"/>
      <c r="PPP1" s="178"/>
      <c r="PPQ1" s="178"/>
      <c r="PPR1" s="178"/>
      <c r="PPS1" s="178"/>
      <c r="PPT1" s="178"/>
      <c r="PPU1" s="178"/>
      <c r="PPV1" s="178"/>
      <c r="PPW1" s="178"/>
      <c r="PPX1" s="178"/>
      <c r="PPY1" s="178"/>
      <c r="PPZ1" s="178"/>
      <c r="PQA1" s="178"/>
      <c r="PQB1" s="178"/>
      <c r="PQC1" s="178"/>
      <c r="PQD1" s="178"/>
      <c r="PQE1" s="178"/>
      <c r="PQF1" s="178"/>
      <c r="PQG1" s="178"/>
      <c r="PQH1" s="178"/>
      <c r="PQI1" s="178"/>
      <c r="PQJ1" s="178"/>
      <c r="PQK1" s="178"/>
      <c r="PQL1" s="178"/>
      <c r="PQM1" s="178"/>
      <c r="PQN1" s="178"/>
      <c r="PQO1" s="178"/>
      <c r="PQP1" s="178"/>
      <c r="PQQ1" s="178"/>
      <c r="PQR1" s="178"/>
      <c r="PQS1" s="178"/>
      <c r="PQT1" s="178"/>
      <c r="PQU1" s="178"/>
      <c r="PQV1" s="178"/>
      <c r="PQW1" s="178"/>
      <c r="PQX1" s="178"/>
      <c r="PQY1" s="178"/>
      <c r="PQZ1" s="178"/>
      <c r="PRA1" s="178"/>
      <c r="PRB1" s="178"/>
      <c r="PRC1" s="178"/>
      <c r="PRD1" s="178"/>
      <c r="PRE1" s="178"/>
      <c r="PRF1" s="178"/>
      <c r="PRG1" s="178"/>
      <c r="PRH1" s="178"/>
      <c r="PRI1" s="178"/>
      <c r="PRJ1" s="178"/>
      <c r="PRK1" s="178"/>
      <c r="PRL1" s="178"/>
      <c r="PRM1" s="178"/>
      <c r="PRN1" s="178"/>
      <c r="PRO1" s="178"/>
      <c r="PRP1" s="178"/>
      <c r="PRQ1" s="178"/>
      <c r="PRR1" s="178"/>
      <c r="PRS1" s="178"/>
      <c r="PRT1" s="178"/>
      <c r="PRU1" s="178"/>
      <c r="PRV1" s="178"/>
      <c r="PRW1" s="178"/>
      <c r="PRX1" s="178"/>
      <c r="PRY1" s="178"/>
      <c r="PRZ1" s="178"/>
      <c r="PSA1" s="178"/>
      <c r="PSB1" s="178"/>
      <c r="PSC1" s="178"/>
      <c r="PSD1" s="178"/>
      <c r="PSE1" s="178"/>
      <c r="PSF1" s="178"/>
      <c r="PSG1" s="178"/>
      <c r="PSH1" s="178"/>
      <c r="PSI1" s="178"/>
      <c r="PSJ1" s="178"/>
      <c r="PSK1" s="178"/>
      <c r="PSL1" s="178"/>
      <c r="PSM1" s="178"/>
      <c r="PSN1" s="178"/>
      <c r="PSO1" s="178"/>
      <c r="PSP1" s="178"/>
      <c r="PSQ1" s="178"/>
      <c r="PSR1" s="178"/>
      <c r="PSS1" s="178"/>
      <c r="PST1" s="178"/>
      <c r="PSU1" s="178"/>
      <c r="PSV1" s="178"/>
      <c r="PSW1" s="178"/>
      <c r="PSX1" s="178"/>
      <c r="PSY1" s="178"/>
      <c r="PSZ1" s="178"/>
      <c r="PTA1" s="178"/>
      <c r="PTB1" s="178"/>
      <c r="PTC1" s="178"/>
      <c r="PTD1" s="178"/>
      <c r="PTE1" s="178"/>
      <c r="PTF1" s="178"/>
      <c r="PTG1" s="178"/>
      <c r="PTH1" s="178"/>
      <c r="PTI1" s="178"/>
      <c r="PTJ1" s="178"/>
      <c r="PTK1" s="178"/>
      <c r="PTL1" s="178"/>
      <c r="PTM1" s="178"/>
      <c r="PTN1" s="178"/>
      <c r="PTO1" s="178"/>
      <c r="PTP1" s="178"/>
      <c r="PTQ1" s="178"/>
      <c r="PTR1" s="178"/>
      <c r="PTS1" s="178"/>
      <c r="PTT1" s="178"/>
      <c r="PTU1" s="178"/>
      <c r="PTV1" s="178"/>
      <c r="PTW1" s="178"/>
      <c r="PTX1" s="178"/>
      <c r="PTY1" s="178"/>
      <c r="PTZ1" s="178"/>
      <c r="PUA1" s="178"/>
      <c r="PUB1" s="178"/>
      <c r="PUC1" s="178"/>
      <c r="PUD1" s="178"/>
      <c r="PUE1" s="178"/>
      <c r="PUF1" s="178"/>
      <c r="PUG1" s="178"/>
      <c r="PUH1" s="178"/>
      <c r="PUI1" s="178"/>
      <c r="PUJ1" s="178"/>
      <c r="PUK1" s="178"/>
      <c r="PUL1" s="178"/>
      <c r="PUM1" s="178"/>
      <c r="PUN1" s="178"/>
      <c r="PUO1" s="178"/>
      <c r="PUP1" s="178"/>
      <c r="PUQ1" s="178"/>
      <c r="PUR1" s="178"/>
      <c r="PUS1" s="178"/>
      <c r="PUT1" s="178"/>
      <c r="PUU1" s="178"/>
      <c r="PUV1" s="178"/>
      <c r="PUW1" s="178"/>
      <c r="PUX1" s="178"/>
      <c r="PUY1" s="178"/>
      <c r="PUZ1" s="178"/>
      <c r="PVA1" s="178"/>
      <c r="PVB1" s="178"/>
      <c r="PVC1" s="178"/>
      <c r="PVD1" s="178"/>
      <c r="PVE1" s="178"/>
      <c r="PVF1" s="178"/>
      <c r="PVG1" s="178"/>
      <c r="PVH1" s="178"/>
      <c r="PVI1" s="178"/>
      <c r="PVJ1" s="178"/>
      <c r="PVK1" s="178"/>
      <c r="PVL1" s="178"/>
      <c r="PVM1" s="178"/>
      <c r="PVN1" s="178"/>
      <c r="PVO1" s="178"/>
      <c r="PVP1" s="178"/>
      <c r="PVQ1" s="178"/>
      <c r="PVR1" s="178"/>
      <c r="PVS1" s="178"/>
      <c r="PVT1" s="178"/>
      <c r="PVU1" s="178"/>
      <c r="PVV1" s="178"/>
      <c r="PVW1" s="178"/>
      <c r="PVX1" s="178"/>
      <c r="PVY1" s="178"/>
      <c r="PVZ1" s="178"/>
      <c r="PWA1" s="178"/>
      <c r="PWB1" s="178"/>
      <c r="PWC1" s="178"/>
      <c r="PWD1" s="178"/>
      <c r="PWE1" s="178"/>
      <c r="PWF1" s="178"/>
      <c r="PWG1" s="178"/>
      <c r="PWH1" s="178"/>
      <c r="PWI1" s="178"/>
      <c r="PWJ1" s="178"/>
      <c r="PWK1" s="178"/>
      <c r="PWL1" s="178"/>
      <c r="PWM1" s="178"/>
      <c r="PWN1" s="178"/>
      <c r="PWO1" s="178"/>
      <c r="PWP1" s="178"/>
      <c r="PWQ1" s="178"/>
      <c r="PWR1" s="178"/>
      <c r="PWS1" s="178"/>
      <c r="PWT1" s="178"/>
      <c r="PWU1" s="178"/>
      <c r="PWV1" s="178"/>
      <c r="PWW1" s="178"/>
      <c r="PWX1" s="178"/>
      <c r="PWY1" s="178"/>
      <c r="PWZ1" s="178"/>
      <c r="PXA1" s="178"/>
      <c r="PXB1" s="178"/>
      <c r="PXC1" s="178"/>
      <c r="PXD1" s="178"/>
      <c r="PXE1" s="178"/>
      <c r="PXF1" s="178"/>
      <c r="PXG1" s="178"/>
      <c r="PXH1" s="178"/>
      <c r="PXI1" s="178"/>
      <c r="PXJ1" s="178"/>
      <c r="PXK1" s="178"/>
      <c r="PXL1" s="178"/>
      <c r="PXM1" s="178"/>
      <c r="PXN1" s="178"/>
      <c r="PXO1" s="178"/>
      <c r="PXP1" s="178"/>
      <c r="PXQ1" s="178"/>
      <c r="PXR1" s="178"/>
      <c r="PXS1" s="178"/>
      <c r="PXT1" s="178"/>
      <c r="PXU1" s="178"/>
      <c r="PXV1" s="178"/>
      <c r="PXW1" s="178"/>
      <c r="PXX1" s="178"/>
      <c r="PXY1" s="178"/>
      <c r="PXZ1" s="178"/>
      <c r="PYA1" s="178"/>
      <c r="PYB1" s="178"/>
      <c r="PYC1" s="178"/>
      <c r="PYD1" s="178"/>
      <c r="PYE1" s="178"/>
      <c r="PYF1" s="178"/>
      <c r="PYG1" s="178"/>
      <c r="PYH1" s="178"/>
      <c r="PYI1" s="178"/>
      <c r="PYJ1" s="178"/>
      <c r="PYK1" s="178"/>
      <c r="PYL1" s="178"/>
      <c r="PYM1" s="178"/>
      <c r="PYN1" s="178"/>
      <c r="PYO1" s="178"/>
      <c r="PYP1" s="178"/>
      <c r="PYQ1" s="178"/>
      <c r="PYR1" s="178"/>
      <c r="PYS1" s="178"/>
      <c r="PYT1" s="178"/>
      <c r="PYU1" s="178"/>
      <c r="PYV1" s="178"/>
      <c r="PYW1" s="178"/>
      <c r="PYX1" s="178"/>
      <c r="PYY1" s="178"/>
      <c r="PYZ1" s="178"/>
      <c r="PZA1" s="178"/>
      <c r="PZB1" s="178"/>
      <c r="PZC1" s="178"/>
      <c r="PZD1" s="178"/>
      <c r="PZE1" s="178"/>
      <c r="PZF1" s="178"/>
      <c r="PZG1" s="178"/>
      <c r="PZH1" s="178"/>
      <c r="PZI1" s="178"/>
      <c r="PZJ1" s="178"/>
      <c r="PZK1" s="178"/>
      <c r="PZL1" s="178"/>
      <c r="PZM1" s="178"/>
      <c r="PZN1" s="178"/>
      <c r="PZO1" s="178"/>
      <c r="PZP1" s="178"/>
      <c r="PZQ1" s="178"/>
      <c r="PZR1" s="178"/>
      <c r="PZS1" s="178"/>
      <c r="PZT1" s="178"/>
      <c r="PZU1" s="178"/>
      <c r="PZV1" s="178"/>
      <c r="PZW1" s="178"/>
      <c r="PZX1" s="178"/>
      <c r="PZY1" s="178"/>
      <c r="PZZ1" s="178"/>
      <c r="QAA1" s="178"/>
      <c r="QAB1" s="178"/>
      <c r="QAC1" s="178"/>
      <c r="QAD1" s="178"/>
      <c r="QAE1" s="178"/>
      <c r="QAF1" s="178"/>
      <c r="QAG1" s="178"/>
      <c r="QAH1" s="178"/>
      <c r="QAI1" s="178"/>
      <c r="QAJ1" s="178"/>
      <c r="QAK1" s="178"/>
      <c r="QAL1" s="178"/>
      <c r="QAM1" s="178"/>
      <c r="QAN1" s="178"/>
      <c r="QAO1" s="178"/>
      <c r="QAP1" s="178"/>
      <c r="QAQ1" s="178"/>
      <c r="QAR1" s="178"/>
      <c r="QAS1" s="178"/>
      <c r="QAT1" s="178"/>
      <c r="QAU1" s="178"/>
      <c r="QAV1" s="178"/>
      <c r="QAW1" s="178"/>
      <c r="QAX1" s="178"/>
      <c r="QAY1" s="178"/>
      <c r="QAZ1" s="178"/>
      <c r="QBA1" s="178"/>
      <c r="QBB1" s="178"/>
      <c r="QBC1" s="178"/>
      <c r="QBD1" s="178"/>
      <c r="QBE1" s="178"/>
      <c r="QBF1" s="178"/>
      <c r="QBG1" s="178"/>
      <c r="QBH1" s="178"/>
      <c r="QBI1" s="178"/>
      <c r="QBJ1" s="178"/>
      <c r="QBK1" s="178"/>
      <c r="QBL1" s="178"/>
      <c r="QBM1" s="178"/>
      <c r="QBN1" s="178"/>
      <c r="QBO1" s="178"/>
      <c r="QBP1" s="178"/>
      <c r="QBQ1" s="178"/>
      <c r="QBR1" s="178"/>
      <c r="QBS1" s="178"/>
      <c r="QBT1" s="178"/>
      <c r="QBU1" s="178"/>
      <c r="QBV1" s="178"/>
      <c r="QBW1" s="178"/>
      <c r="QBX1" s="178"/>
      <c r="QBY1" s="178"/>
      <c r="QBZ1" s="178"/>
      <c r="QCA1" s="178"/>
      <c r="QCB1" s="178"/>
      <c r="QCC1" s="178"/>
      <c r="QCD1" s="178"/>
      <c r="QCE1" s="178"/>
      <c r="QCF1" s="178"/>
      <c r="QCG1" s="178"/>
      <c r="QCH1" s="178"/>
      <c r="QCI1" s="178"/>
      <c r="QCJ1" s="178"/>
      <c r="QCK1" s="178"/>
      <c r="QCL1" s="178"/>
      <c r="QCM1" s="178"/>
      <c r="QCN1" s="178"/>
      <c r="QCO1" s="178"/>
      <c r="QCP1" s="178"/>
      <c r="QCQ1" s="178"/>
      <c r="QCR1" s="178"/>
      <c r="QCS1" s="178"/>
      <c r="QCT1" s="178"/>
      <c r="QCU1" s="178"/>
      <c r="QCV1" s="178"/>
      <c r="QCW1" s="178"/>
      <c r="QCX1" s="178"/>
      <c r="QCY1" s="178"/>
      <c r="QCZ1" s="178"/>
      <c r="QDA1" s="178"/>
      <c r="QDB1" s="178"/>
      <c r="QDC1" s="178"/>
      <c r="QDD1" s="178"/>
      <c r="QDE1" s="178"/>
      <c r="QDF1" s="178"/>
      <c r="QDG1" s="178"/>
      <c r="QDH1" s="178"/>
      <c r="QDI1" s="178"/>
      <c r="QDJ1" s="178"/>
      <c r="QDK1" s="178"/>
      <c r="QDL1" s="178"/>
      <c r="QDM1" s="178"/>
      <c r="QDN1" s="178"/>
      <c r="QDO1" s="178"/>
      <c r="QDP1" s="178"/>
      <c r="QDQ1" s="178"/>
      <c r="QDR1" s="178"/>
      <c r="QDS1" s="178"/>
      <c r="QDT1" s="178"/>
      <c r="QDU1" s="178"/>
      <c r="QDV1" s="178"/>
      <c r="QDW1" s="178"/>
      <c r="QDX1" s="178"/>
      <c r="QDY1" s="178"/>
      <c r="QDZ1" s="178"/>
      <c r="QEA1" s="178"/>
      <c r="QEB1" s="178"/>
      <c r="QEC1" s="178"/>
      <c r="QED1" s="178"/>
      <c r="QEE1" s="178"/>
      <c r="QEF1" s="178"/>
      <c r="QEG1" s="178"/>
      <c r="QEH1" s="178"/>
      <c r="QEI1" s="178"/>
      <c r="QEJ1" s="178"/>
      <c r="QEK1" s="178"/>
      <c r="QEL1" s="178"/>
      <c r="QEM1" s="178"/>
      <c r="QEN1" s="178"/>
      <c r="QEO1" s="178"/>
      <c r="QEP1" s="178"/>
      <c r="QEQ1" s="178"/>
      <c r="QER1" s="178"/>
      <c r="QES1" s="178"/>
      <c r="QET1" s="178"/>
      <c r="QEU1" s="178"/>
      <c r="QEV1" s="178"/>
      <c r="QEW1" s="178"/>
      <c r="QEX1" s="178"/>
      <c r="QEY1" s="178"/>
      <c r="QEZ1" s="178"/>
      <c r="QFA1" s="178"/>
      <c r="QFB1" s="178"/>
      <c r="QFC1" s="178"/>
      <c r="QFD1" s="178"/>
      <c r="QFE1" s="178"/>
      <c r="QFF1" s="178"/>
      <c r="QFG1" s="178"/>
      <c r="QFH1" s="178"/>
      <c r="QFI1" s="178"/>
      <c r="QFJ1" s="178"/>
      <c r="QFK1" s="178"/>
      <c r="QFL1" s="178"/>
      <c r="QFM1" s="178"/>
      <c r="QFN1" s="178"/>
      <c r="QFO1" s="178"/>
      <c r="QFP1" s="178"/>
      <c r="QFQ1" s="178"/>
      <c r="QFR1" s="178"/>
      <c r="QFS1" s="178"/>
      <c r="QFT1" s="178"/>
      <c r="QFU1" s="178"/>
      <c r="QFV1" s="178"/>
      <c r="QFW1" s="178"/>
      <c r="QFX1" s="178"/>
      <c r="QFY1" s="178"/>
      <c r="QFZ1" s="178"/>
      <c r="QGA1" s="178"/>
      <c r="QGB1" s="178"/>
      <c r="QGC1" s="178"/>
      <c r="QGD1" s="178"/>
      <c r="QGE1" s="178"/>
      <c r="QGF1" s="178"/>
      <c r="QGG1" s="178"/>
      <c r="QGH1" s="178"/>
      <c r="QGI1" s="178"/>
      <c r="QGJ1" s="178"/>
      <c r="QGK1" s="178"/>
      <c r="QGL1" s="178"/>
      <c r="QGM1" s="178"/>
      <c r="QGN1" s="178"/>
      <c r="QGO1" s="178"/>
      <c r="QGP1" s="178"/>
      <c r="QGQ1" s="178"/>
      <c r="QGR1" s="178"/>
      <c r="QGS1" s="178"/>
      <c r="QGT1" s="178"/>
      <c r="QGU1" s="178"/>
      <c r="QGV1" s="178"/>
      <c r="QGW1" s="178"/>
      <c r="QGX1" s="178"/>
      <c r="QGY1" s="178"/>
      <c r="QGZ1" s="178"/>
      <c r="QHA1" s="178"/>
      <c r="QHB1" s="178"/>
      <c r="QHC1" s="178"/>
      <c r="QHD1" s="178"/>
      <c r="QHE1" s="178"/>
      <c r="QHF1" s="178"/>
      <c r="QHG1" s="178"/>
      <c r="QHH1" s="178"/>
      <c r="QHI1" s="178"/>
      <c r="QHJ1" s="178"/>
      <c r="QHK1" s="178"/>
      <c r="QHL1" s="178"/>
      <c r="QHM1" s="178"/>
      <c r="QHN1" s="178"/>
      <c r="QHO1" s="178"/>
      <c r="QHP1" s="178"/>
      <c r="QHQ1" s="178"/>
      <c r="QHR1" s="178"/>
      <c r="QHS1" s="178"/>
      <c r="QHT1" s="178"/>
      <c r="QHU1" s="178"/>
      <c r="QHV1" s="178"/>
      <c r="QHW1" s="178"/>
      <c r="QHX1" s="178"/>
      <c r="QHY1" s="178"/>
      <c r="QHZ1" s="178"/>
      <c r="QIA1" s="178"/>
      <c r="QIB1" s="178"/>
      <c r="QIC1" s="178"/>
      <c r="QID1" s="178"/>
      <c r="QIE1" s="178"/>
      <c r="QIF1" s="178"/>
      <c r="QIG1" s="178"/>
      <c r="QIH1" s="178"/>
      <c r="QII1" s="178"/>
      <c r="QIJ1" s="178"/>
      <c r="QIK1" s="178"/>
      <c r="QIL1" s="178"/>
      <c r="QIM1" s="178"/>
      <c r="QIN1" s="178"/>
      <c r="QIO1" s="178"/>
      <c r="QIP1" s="178"/>
      <c r="QIQ1" s="178"/>
      <c r="QIR1" s="178"/>
      <c r="QIS1" s="178"/>
      <c r="QIT1" s="178"/>
      <c r="QIU1" s="178"/>
      <c r="QIV1" s="178"/>
      <c r="QIW1" s="178"/>
      <c r="QIX1" s="178"/>
      <c r="QIY1" s="178"/>
      <c r="QIZ1" s="178"/>
      <c r="QJA1" s="178"/>
      <c r="QJB1" s="178"/>
      <c r="QJC1" s="178"/>
      <c r="QJD1" s="178"/>
      <c r="QJE1" s="178"/>
      <c r="QJF1" s="178"/>
      <c r="QJG1" s="178"/>
      <c r="QJH1" s="178"/>
      <c r="QJI1" s="178"/>
      <c r="QJJ1" s="178"/>
      <c r="QJK1" s="178"/>
      <c r="QJL1" s="178"/>
      <c r="QJM1" s="178"/>
      <c r="QJN1" s="178"/>
      <c r="QJO1" s="178"/>
      <c r="QJP1" s="178"/>
      <c r="QJQ1" s="178"/>
      <c r="QJR1" s="178"/>
      <c r="QJS1" s="178"/>
      <c r="QJT1" s="178"/>
      <c r="QJU1" s="178"/>
      <c r="QJV1" s="178"/>
      <c r="QJW1" s="178"/>
      <c r="QJX1" s="178"/>
      <c r="QJY1" s="178"/>
      <c r="QJZ1" s="178"/>
      <c r="QKA1" s="178"/>
      <c r="QKB1" s="178"/>
      <c r="QKC1" s="178"/>
      <c r="QKD1" s="178"/>
      <c r="QKE1" s="178"/>
      <c r="QKF1" s="178"/>
      <c r="QKG1" s="178"/>
      <c r="QKH1" s="178"/>
      <c r="QKI1" s="178"/>
      <c r="QKJ1" s="178"/>
      <c r="QKK1" s="178"/>
      <c r="QKL1" s="178"/>
      <c r="QKM1" s="178"/>
      <c r="QKN1" s="178"/>
      <c r="QKO1" s="178"/>
      <c r="QKP1" s="178"/>
      <c r="QKQ1" s="178"/>
      <c r="QKR1" s="178"/>
      <c r="QKS1" s="178"/>
      <c r="QKT1" s="178"/>
      <c r="QKU1" s="178"/>
      <c r="QKV1" s="178"/>
      <c r="QKW1" s="178"/>
      <c r="QKX1" s="178"/>
      <c r="QKY1" s="178"/>
      <c r="QKZ1" s="178"/>
      <c r="QLA1" s="178"/>
      <c r="QLB1" s="178"/>
      <c r="QLC1" s="178"/>
      <c r="QLD1" s="178"/>
      <c r="QLE1" s="178"/>
      <c r="QLF1" s="178"/>
      <c r="QLG1" s="178"/>
      <c r="QLH1" s="178"/>
      <c r="QLI1" s="178"/>
      <c r="QLJ1" s="178"/>
      <c r="QLK1" s="178"/>
      <c r="QLL1" s="178"/>
      <c r="QLM1" s="178"/>
      <c r="QLN1" s="178"/>
      <c r="QLO1" s="178"/>
      <c r="QLP1" s="178"/>
      <c r="QLQ1" s="178"/>
      <c r="QLR1" s="178"/>
      <c r="QLS1" s="178"/>
      <c r="QLT1" s="178"/>
      <c r="QLU1" s="178"/>
      <c r="QLV1" s="178"/>
      <c r="QLW1" s="178"/>
      <c r="QLX1" s="178"/>
      <c r="QLY1" s="178"/>
      <c r="QLZ1" s="178"/>
      <c r="QMA1" s="178"/>
      <c r="QMB1" s="178"/>
      <c r="QMC1" s="178"/>
      <c r="QMD1" s="178"/>
      <c r="QME1" s="178"/>
      <c r="QMF1" s="178"/>
      <c r="QMG1" s="178"/>
      <c r="QMH1" s="178"/>
      <c r="QMI1" s="178"/>
      <c r="QMJ1" s="178"/>
      <c r="QMK1" s="178"/>
      <c r="QML1" s="178"/>
      <c r="QMM1" s="178"/>
      <c r="QMN1" s="178"/>
      <c r="QMO1" s="178"/>
      <c r="QMP1" s="178"/>
      <c r="QMQ1" s="178"/>
      <c r="QMR1" s="178"/>
      <c r="QMS1" s="178"/>
      <c r="QMT1" s="178"/>
      <c r="QMU1" s="178"/>
      <c r="QMV1" s="178"/>
      <c r="QMW1" s="178"/>
      <c r="QMX1" s="178"/>
      <c r="QMY1" s="178"/>
      <c r="QMZ1" s="178"/>
      <c r="QNA1" s="178"/>
      <c r="QNB1" s="178"/>
      <c r="QNC1" s="178"/>
      <c r="QND1" s="178"/>
      <c r="QNE1" s="178"/>
      <c r="QNF1" s="178"/>
      <c r="QNG1" s="178"/>
      <c r="QNH1" s="178"/>
      <c r="QNI1" s="178"/>
      <c r="QNJ1" s="178"/>
      <c r="QNK1" s="178"/>
      <c r="QNL1" s="178"/>
      <c r="QNM1" s="178"/>
      <c r="QNN1" s="178"/>
      <c r="QNO1" s="178"/>
      <c r="QNP1" s="178"/>
      <c r="QNQ1" s="178"/>
      <c r="QNR1" s="178"/>
      <c r="QNS1" s="178"/>
      <c r="QNT1" s="178"/>
      <c r="QNU1" s="178"/>
      <c r="QNV1" s="178"/>
      <c r="QNW1" s="178"/>
      <c r="QNX1" s="178"/>
      <c r="QNY1" s="178"/>
      <c r="QNZ1" s="178"/>
      <c r="QOA1" s="178"/>
      <c r="QOB1" s="178"/>
      <c r="QOC1" s="178"/>
      <c r="QOD1" s="178"/>
      <c r="QOE1" s="178"/>
      <c r="QOF1" s="178"/>
      <c r="QOG1" s="178"/>
      <c r="QOH1" s="178"/>
      <c r="QOI1" s="178"/>
      <c r="QOJ1" s="178"/>
      <c r="QOK1" s="178"/>
      <c r="QOL1" s="178"/>
      <c r="QOM1" s="178"/>
      <c r="QON1" s="178"/>
      <c r="QOO1" s="178"/>
      <c r="QOP1" s="178"/>
      <c r="QOQ1" s="178"/>
      <c r="QOR1" s="178"/>
      <c r="QOS1" s="178"/>
      <c r="QOT1" s="178"/>
      <c r="QOU1" s="178"/>
      <c r="QOV1" s="178"/>
      <c r="QOW1" s="178"/>
      <c r="QOX1" s="178"/>
      <c r="QOY1" s="178"/>
      <c r="QOZ1" s="178"/>
      <c r="QPA1" s="178"/>
      <c r="QPB1" s="178"/>
      <c r="QPC1" s="178"/>
      <c r="QPD1" s="178"/>
      <c r="QPE1" s="178"/>
      <c r="QPF1" s="178"/>
      <c r="QPG1" s="178"/>
      <c r="QPH1" s="178"/>
      <c r="QPI1" s="178"/>
      <c r="QPJ1" s="178"/>
      <c r="QPK1" s="178"/>
      <c r="QPL1" s="178"/>
      <c r="QPM1" s="178"/>
      <c r="QPN1" s="178"/>
      <c r="QPO1" s="178"/>
      <c r="QPP1" s="178"/>
      <c r="QPQ1" s="178"/>
      <c r="QPR1" s="178"/>
      <c r="QPS1" s="178"/>
      <c r="QPT1" s="178"/>
      <c r="QPU1" s="178"/>
      <c r="QPV1" s="178"/>
      <c r="QPW1" s="178"/>
      <c r="QPX1" s="178"/>
      <c r="QPY1" s="178"/>
      <c r="QPZ1" s="178"/>
      <c r="QQA1" s="178"/>
      <c r="QQB1" s="178"/>
      <c r="QQC1" s="178"/>
      <c r="QQD1" s="178"/>
      <c r="QQE1" s="178"/>
      <c r="QQF1" s="178"/>
      <c r="QQG1" s="178"/>
      <c r="QQH1" s="178"/>
      <c r="QQI1" s="178"/>
      <c r="QQJ1" s="178"/>
      <c r="QQK1" s="178"/>
      <c r="QQL1" s="178"/>
      <c r="QQM1" s="178"/>
      <c r="QQN1" s="178"/>
      <c r="QQO1" s="178"/>
      <c r="QQP1" s="178"/>
      <c r="QQQ1" s="178"/>
      <c r="QQR1" s="178"/>
      <c r="QQS1" s="178"/>
      <c r="QQT1" s="178"/>
      <c r="QQU1" s="178"/>
      <c r="QQV1" s="178"/>
      <c r="QQW1" s="178"/>
      <c r="QQX1" s="178"/>
      <c r="QQY1" s="178"/>
      <c r="QQZ1" s="178"/>
      <c r="QRA1" s="178"/>
      <c r="QRB1" s="178"/>
      <c r="QRC1" s="178"/>
      <c r="QRD1" s="178"/>
      <c r="QRE1" s="178"/>
      <c r="QRF1" s="178"/>
      <c r="QRG1" s="178"/>
      <c r="QRH1" s="178"/>
      <c r="QRI1" s="178"/>
      <c r="QRJ1" s="178"/>
      <c r="QRK1" s="178"/>
      <c r="QRL1" s="178"/>
      <c r="QRM1" s="178"/>
      <c r="QRN1" s="178"/>
      <c r="QRO1" s="178"/>
      <c r="QRP1" s="178"/>
      <c r="QRQ1" s="178"/>
      <c r="QRR1" s="178"/>
      <c r="QRS1" s="178"/>
      <c r="QRT1" s="178"/>
      <c r="QRU1" s="178"/>
      <c r="QRV1" s="178"/>
      <c r="QRW1" s="178"/>
      <c r="QRX1" s="178"/>
      <c r="QRY1" s="178"/>
      <c r="QRZ1" s="178"/>
      <c r="QSA1" s="178"/>
      <c r="QSB1" s="178"/>
      <c r="QSC1" s="178"/>
      <c r="QSD1" s="178"/>
      <c r="QSE1" s="178"/>
      <c r="QSF1" s="178"/>
      <c r="QSG1" s="178"/>
      <c r="QSH1" s="178"/>
      <c r="QSI1" s="178"/>
      <c r="QSJ1" s="178"/>
      <c r="QSK1" s="178"/>
      <c r="QSL1" s="178"/>
      <c r="QSM1" s="178"/>
      <c r="QSN1" s="178"/>
      <c r="QSO1" s="178"/>
      <c r="QSP1" s="178"/>
      <c r="QSQ1" s="178"/>
      <c r="QSR1" s="178"/>
      <c r="QSS1" s="178"/>
      <c r="QST1" s="178"/>
      <c r="QSU1" s="178"/>
      <c r="QSV1" s="178"/>
      <c r="QSW1" s="178"/>
      <c r="QSX1" s="178"/>
      <c r="QSY1" s="178"/>
      <c r="QSZ1" s="178"/>
      <c r="QTA1" s="178"/>
      <c r="QTB1" s="178"/>
      <c r="QTC1" s="178"/>
      <c r="QTD1" s="178"/>
      <c r="QTE1" s="178"/>
      <c r="QTF1" s="178"/>
      <c r="QTG1" s="178"/>
      <c r="QTH1" s="178"/>
      <c r="QTI1" s="178"/>
      <c r="QTJ1" s="178"/>
      <c r="QTK1" s="178"/>
      <c r="QTL1" s="178"/>
      <c r="QTM1" s="178"/>
      <c r="QTN1" s="178"/>
      <c r="QTO1" s="178"/>
      <c r="QTP1" s="178"/>
      <c r="QTQ1" s="178"/>
      <c r="QTR1" s="178"/>
      <c r="QTS1" s="178"/>
      <c r="QTT1" s="178"/>
      <c r="QTU1" s="178"/>
      <c r="QTV1" s="178"/>
      <c r="QTW1" s="178"/>
      <c r="QTX1" s="178"/>
      <c r="QTY1" s="178"/>
      <c r="QTZ1" s="178"/>
      <c r="QUA1" s="178"/>
      <c r="QUB1" s="178"/>
      <c r="QUC1" s="178"/>
      <c r="QUD1" s="178"/>
      <c r="QUE1" s="178"/>
      <c r="QUF1" s="178"/>
      <c r="QUG1" s="178"/>
      <c r="QUH1" s="178"/>
      <c r="QUI1" s="178"/>
      <c r="QUJ1" s="178"/>
      <c r="QUK1" s="178"/>
      <c r="QUL1" s="178"/>
      <c r="QUM1" s="178"/>
      <c r="QUN1" s="178"/>
      <c r="QUO1" s="178"/>
      <c r="QUP1" s="178"/>
      <c r="QUQ1" s="178"/>
      <c r="QUR1" s="178"/>
      <c r="QUS1" s="178"/>
      <c r="QUT1" s="178"/>
      <c r="QUU1" s="178"/>
      <c r="QUV1" s="178"/>
      <c r="QUW1" s="178"/>
      <c r="QUX1" s="178"/>
      <c r="QUY1" s="178"/>
      <c r="QUZ1" s="178"/>
      <c r="QVA1" s="178"/>
      <c r="QVB1" s="178"/>
      <c r="QVC1" s="178"/>
      <c r="QVD1" s="178"/>
      <c r="QVE1" s="178"/>
      <c r="QVF1" s="178"/>
      <c r="QVG1" s="178"/>
      <c r="QVH1" s="178"/>
      <c r="QVI1" s="178"/>
      <c r="QVJ1" s="178"/>
      <c r="QVK1" s="178"/>
      <c r="QVL1" s="178"/>
      <c r="QVM1" s="178"/>
      <c r="QVN1" s="178"/>
      <c r="QVO1" s="178"/>
      <c r="QVP1" s="178"/>
      <c r="QVQ1" s="178"/>
      <c r="QVR1" s="178"/>
      <c r="QVS1" s="178"/>
      <c r="QVT1" s="178"/>
      <c r="QVU1" s="178"/>
      <c r="QVV1" s="178"/>
      <c r="QVW1" s="178"/>
      <c r="QVX1" s="178"/>
      <c r="QVY1" s="178"/>
      <c r="QVZ1" s="178"/>
      <c r="QWA1" s="178"/>
      <c r="QWB1" s="178"/>
      <c r="QWC1" s="178"/>
      <c r="QWD1" s="178"/>
      <c r="QWE1" s="178"/>
      <c r="QWF1" s="178"/>
      <c r="QWG1" s="178"/>
      <c r="QWH1" s="178"/>
      <c r="QWI1" s="178"/>
      <c r="QWJ1" s="178"/>
      <c r="QWK1" s="178"/>
      <c r="QWL1" s="178"/>
      <c r="QWM1" s="178"/>
      <c r="QWN1" s="178"/>
      <c r="QWO1" s="178"/>
      <c r="QWP1" s="178"/>
      <c r="QWQ1" s="178"/>
      <c r="QWR1" s="178"/>
      <c r="QWS1" s="178"/>
      <c r="QWT1" s="178"/>
      <c r="QWU1" s="178"/>
      <c r="QWV1" s="178"/>
      <c r="QWW1" s="178"/>
      <c r="QWX1" s="178"/>
      <c r="QWY1" s="178"/>
      <c r="QWZ1" s="178"/>
      <c r="QXA1" s="178"/>
      <c r="QXB1" s="178"/>
      <c r="QXC1" s="178"/>
      <c r="QXD1" s="178"/>
      <c r="QXE1" s="178"/>
      <c r="QXF1" s="178"/>
      <c r="QXG1" s="178"/>
      <c r="QXH1" s="178"/>
      <c r="QXI1" s="178"/>
      <c r="QXJ1" s="178"/>
      <c r="QXK1" s="178"/>
      <c r="QXL1" s="178"/>
      <c r="QXM1" s="178"/>
      <c r="QXN1" s="178"/>
      <c r="QXO1" s="178"/>
      <c r="QXP1" s="178"/>
      <c r="QXQ1" s="178"/>
      <c r="QXR1" s="178"/>
      <c r="QXS1" s="178"/>
      <c r="QXT1" s="178"/>
      <c r="QXU1" s="178"/>
      <c r="QXV1" s="178"/>
      <c r="QXW1" s="178"/>
      <c r="QXX1" s="178"/>
      <c r="QXY1" s="178"/>
      <c r="QXZ1" s="178"/>
      <c r="QYA1" s="178"/>
      <c r="QYB1" s="178"/>
      <c r="QYC1" s="178"/>
      <c r="QYD1" s="178"/>
      <c r="QYE1" s="178"/>
      <c r="QYF1" s="178"/>
      <c r="QYG1" s="178"/>
      <c r="QYH1" s="178"/>
      <c r="QYI1" s="178"/>
      <c r="QYJ1" s="178"/>
      <c r="QYK1" s="178"/>
      <c r="QYL1" s="178"/>
      <c r="QYM1" s="178"/>
      <c r="QYN1" s="178"/>
      <c r="QYO1" s="178"/>
      <c r="QYP1" s="178"/>
      <c r="QYQ1" s="178"/>
      <c r="QYR1" s="178"/>
      <c r="QYS1" s="178"/>
      <c r="QYT1" s="178"/>
      <c r="QYU1" s="178"/>
      <c r="QYV1" s="178"/>
      <c r="QYW1" s="178"/>
      <c r="QYX1" s="178"/>
      <c r="QYY1" s="178"/>
      <c r="QYZ1" s="178"/>
      <c r="QZA1" s="178"/>
      <c r="QZB1" s="178"/>
      <c r="QZC1" s="178"/>
      <c r="QZD1" s="178"/>
      <c r="QZE1" s="178"/>
      <c r="QZF1" s="178"/>
      <c r="QZG1" s="178"/>
      <c r="QZH1" s="178"/>
      <c r="QZI1" s="178"/>
      <c r="QZJ1" s="178"/>
      <c r="QZK1" s="178"/>
      <c r="QZL1" s="178"/>
      <c r="QZM1" s="178"/>
      <c r="QZN1" s="178"/>
      <c r="QZO1" s="178"/>
      <c r="QZP1" s="178"/>
      <c r="QZQ1" s="178"/>
      <c r="QZR1" s="178"/>
      <c r="QZS1" s="178"/>
      <c r="QZT1" s="178"/>
      <c r="QZU1" s="178"/>
      <c r="QZV1" s="178"/>
      <c r="QZW1" s="178"/>
      <c r="QZX1" s="178"/>
      <c r="QZY1" s="178"/>
      <c r="QZZ1" s="178"/>
      <c r="RAA1" s="178"/>
      <c r="RAB1" s="178"/>
      <c r="RAC1" s="178"/>
      <c r="RAD1" s="178"/>
      <c r="RAE1" s="178"/>
      <c r="RAF1" s="178"/>
      <c r="RAG1" s="178"/>
      <c r="RAH1" s="178"/>
      <c r="RAI1" s="178"/>
      <c r="RAJ1" s="178"/>
      <c r="RAK1" s="178"/>
      <c r="RAL1" s="178"/>
      <c r="RAM1" s="178"/>
      <c r="RAN1" s="178"/>
      <c r="RAO1" s="178"/>
      <c r="RAP1" s="178"/>
      <c r="RAQ1" s="178"/>
      <c r="RAR1" s="178"/>
      <c r="RAS1" s="178"/>
      <c r="RAT1" s="178"/>
      <c r="RAU1" s="178"/>
      <c r="RAV1" s="178"/>
      <c r="RAW1" s="178"/>
      <c r="RAX1" s="178"/>
      <c r="RAY1" s="178"/>
      <c r="RAZ1" s="178"/>
      <c r="RBA1" s="178"/>
      <c r="RBB1" s="178"/>
      <c r="RBC1" s="178"/>
      <c r="RBD1" s="178"/>
      <c r="RBE1" s="178"/>
      <c r="RBF1" s="178"/>
      <c r="RBG1" s="178"/>
      <c r="RBH1" s="178"/>
      <c r="RBI1" s="178"/>
      <c r="RBJ1" s="178"/>
      <c r="RBK1" s="178"/>
      <c r="RBL1" s="178"/>
      <c r="RBM1" s="178"/>
      <c r="RBN1" s="178"/>
      <c r="RBO1" s="178"/>
      <c r="RBP1" s="178"/>
      <c r="RBQ1" s="178"/>
      <c r="RBR1" s="178"/>
      <c r="RBS1" s="178"/>
      <c r="RBT1" s="178"/>
      <c r="RBU1" s="178"/>
      <c r="RBV1" s="178"/>
      <c r="RBW1" s="178"/>
      <c r="RBX1" s="178"/>
      <c r="RBY1" s="178"/>
      <c r="RBZ1" s="178"/>
      <c r="RCA1" s="178"/>
      <c r="RCB1" s="178"/>
      <c r="RCC1" s="178"/>
      <c r="RCD1" s="178"/>
      <c r="RCE1" s="178"/>
      <c r="RCF1" s="178"/>
      <c r="RCG1" s="178"/>
      <c r="RCH1" s="178"/>
      <c r="RCI1" s="178"/>
      <c r="RCJ1" s="178"/>
      <c r="RCK1" s="178"/>
      <c r="RCL1" s="178"/>
      <c r="RCM1" s="178"/>
      <c r="RCN1" s="178"/>
      <c r="RCO1" s="178"/>
      <c r="RCP1" s="178"/>
      <c r="RCQ1" s="178"/>
      <c r="RCR1" s="178"/>
      <c r="RCS1" s="178"/>
      <c r="RCT1" s="178"/>
      <c r="RCU1" s="178"/>
      <c r="RCV1" s="178"/>
      <c r="RCW1" s="178"/>
      <c r="RCX1" s="178"/>
      <c r="RCY1" s="178"/>
      <c r="RCZ1" s="178"/>
      <c r="RDA1" s="178"/>
      <c r="RDB1" s="178"/>
      <c r="RDC1" s="178"/>
      <c r="RDD1" s="178"/>
      <c r="RDE1" s="178"/>
      <c r="RDF1" s="178"/>
      <c r="RDG1" s="178"/>
      <c r="RDH1" s="178"/>
      <c r="RDI1" s="178"/>
      <c r="RDJ1" s="178"/>
      <c r="RDK1" s="178"/>
      <c r="RDL1" s="178"/>
      <c r="RDM1" s="178"/>
      <c r="RDN1" s="178"/>
      <c r="RDO1" s="178"/>
      <c r="RDP1" s="178"/>
      <c r="RDQ1" s="178"/>
      <c r="RDR1" s="178"/>
      <c r="RDS1" s="178"/>
      <c r="RDT1" s="178"/>
      <c r="RDU1" s="178"/>
      <c r="RDV1" s="178"/>
      <c r="RDW1" s="178"/>
      <c r="RDX1" s="178"/>
      <c r="RDY1" s="178"/>
      <c r="RDZ1" s="178"/>
      <c r="REA1" s="178"/>
      <c r="REB1" s="178"/>
      <c r="REC1" s="178"/>
      <c r="RED1" s="178"/>
      <c r="REE1" s="178"/>
      <c r="REF1" s="178"/>
      <c r="REG1" s="178"/>
      <c r="REH1" s="178"/>
      <c r="REI1" s="178"/>
      <c r="REJ1" s="178"/>
      <c r="REK1" s="178"/>
      <c r="REL1" s="178"/>
      <c r="REM1" s="178"/>
      <c r="REN1" s="178"/>
      <c r="REO1" s="178"/>
      <c r="REP1" s="178"/>
      <c r="REQ1" s="178"/>
      <c r="RER1" s="178"/>
      <c r="RES1" s="178"/>
      <c r="RET1" s="178"/>
      <c r="REU1" s="178"/>
      <c r="REV1" s="178"/>
      <c r="REW1" s="178"/>
      <c r="REX1" s="178"/>
      <c r="REY1" s="178"/>
      <c r="REZ1" s="178"/>
      <c r="RFA1" s="178"/>
      <c r="RFB1" s="178"/>
      <c r="RFC1" s="178"/>
      <c r="RFD1" s="178"/>
      <c r="RFE1" s="178"/>
      <c r="RFF1" s="178"/>
      <c r="RFG1" s="178"/>
      <c r="RFH1" s="178"/>
      <c r="RFI1" s="178"/>
      <c r="RFJ1" s="178"/>
      <c r="RFK1" s="178"/>
      <c r="RFL1" s="178"/>
      <c r="RFM1" s="178"/>
      <c r="RFN1" s="178"/>
      <c r="RFO1" s="178"/>
      <c r="RFP1" s="178"/>
      <c r="RFQ1" s="178"/>
      <c r="RFR1" s="178"/>
      <c r="RFS1" s="178"/>
      <c r="RFT1" s="178"/>
      <c r="RFU1" s="178"/>
      <c r="RFV1" s="178"/>
      <c r="RFW1" s="178"/>
      <c r="RFX1" s="178"/>
      <c r="RFY1" s="178"/>
      <c r="RFZ1" s="178"/>
      <c r="RGA1" s="178"/>
      <c r="RGB1" s="178"/>
      <c r="RGC1" s="178"/>
      <c r="RGD1" s="178"/>
      <c r="RGE1" s="178"/>
      <c r="RGF1" s="178"/>
      <c r="RGG1" s="178"/>
      <c r="RGH1" s="178"/>
      <c r="RGI1" s="178"/>
      <c r="RGJ1" s="178"/>
      <c r="RGK1" s="178"/>
      <c r="RGL1" s="178"/>
      <c r="RGM1" s="178"/>
      <c r="RGN1" s="178"/>
      <c r="RGO1" s="178"/>
      <c r="RGP1" s="178"/>
      <c r="RGQ1" s="178"/>
      <c r="RGR1" s="178"/>
      <c r="RGS1" s="178"/>
      <c r="RGT1" s="178"/>
      <c r="RGU1" s="178"/>
      <c r="RGV1" s="178"/>
      <c r="RGW1" s="178"/>
      <c r="RGX1" s="178"/>
      <c r="RGY1" s="178"/>
      <c r="RGZ1" s="178"/>
      <c r="RHA1" s="178"/>
      <c r="RHB1" s="178"/>
      <c r="RHC1" s="178"/>
      <c r="RHD1" s="178"/>
      <c r="RHE1" s="178"/>
      <c r="RHF1" s="178"/>
      <c r="RHG1" s="178"/>
      <c r="RHH1" s="178"/>
      <c r="RHI1" s="178"/>
      <c r="RHJ1" s="178"/>
      <c r="RHK1" s="178"/>
      <c r="RHL1" s="178"/>
      <c r="RHM1" s="178"/>
      <c r="RHN1" s="178"/>
      <c r="RHO1" s="178"/>
      <c r="RHP1" s="178"/>
      <c r="RHQ1" s="178"/>
      <c r="RHR1" s="178"/>
      <c r="RHS1" s="178"/>
      <c r="RHT1" s="178"/>
      <c r="RHU1" s="178"/>
      <c r="RHV1" s="178"/>
      <c r="RHW1" s="178"/>
      <c r="RHX1" s="178"/>
      <c r="RHY1" s="178"/>
      <c r="RHZ1" s="178"/>
      <c r="RIA1" s="178"/>
      <c r="RIB1" s="178"/>
      <c r="RIC1" s="178"/>
      <c r="RID1" s="178"/>
      <c r="RIE1" s="178"/>
      <c r="RIF1" s="178"/>
      <c r="RIG1" s="178"/>
      <c r="RIH1" s="178"/>
      <c r="RII1" s="178"/>
      <c r="RIJ1" s="178"/>
      <c r="RIK1" s="178"/>
      <c r="RIL1" s="178"/>
      <c r="RIM1" s="178"/>
      <c r="RIN1" s="178"/>
      <c r="RIO1" s="178"/>
      <c r="RIP1" s="178"/>
      <c r="RIQ1" s="178"/>
      <c r="RIR1" s="178"/>
      <c r="RIS1" s="178"/>
      <c r="RIT1" s="178"/>
      <c r="RIU1" s="178"/>
      <c r="RIV1" s="178"/>
      <c r="RIW1" s="178"/>
      <c r="RIX1" s="178"/>
      <c r="RIY1" s="178"/>
      <c r="RIZ1" s="178"/>
      <c r="RJA1" s="178"/>
      <c r="RJB1" s="178"/>
      <c r="RJC1" s="178"/>
      <c r="RJD1" s="178"/>
      <c r="RJE1" s="178"/>
      <c r="RJF1" s="178"/>
      <c r="RJG1" s="178"/>
      <c r="RJH1" s="178"/>
      <c r="RJI1" s="178"/>
      <c r="RJJ1" s="178"/>
      <c r="RJK1" s="178"/>
      <c r="RJL1" s="178"/>
      <c r="RJM1" s="178"/>
      <c r="RJN1" s="178"/>
      <c r="RJO1" s="178"/>
      <c r="RJP1" s="178"/>
      <c r="RJQ1" s="178"/>
      <c r="RJR1" s="178"/>
      <c r="RJS1" s="178"/>
      <c r="RJT1" s="178"/>
      <c r="RJU1" s="178"/>
      <c r="RJV1" s="178"/>
      <c r="RJW1" s="178"/>
      <c r="RJX1" s="178"/>
      <c r="RJY1" s="178"/>
      <c r="RJZ1" s="178"/>
      <c r="RKA1" s="178"/>
      <c r="RKB1" s="178"/>
      <c r="RKC1" s="178"/>
      <c r="RKD1" s="178"/>
      <c r="RKE1" s="178"/>
      <c r="RKF1" s="178"/>
      <c r="RKG1" s="178"/>
      <c r="RKH1" s="178"/>
      <c r="RKI1" s="178"/>
      <c r="RKJ1" s="178"/>
      <c r="RKK1" s="178"/>
      <c r="RKL1" s="178"/>
      <c r="RKM1" s="178"/>
      <c r="RKN1" s="178"/>
      <c r="RKO1" s="178"/>
      <c r="RKP1" s="178"/>
      <c r="RKQ1" s="178"/>
      <c r="RKR1" s="178"/>
      <c r="RKS1" s="178"/>
      <c r="RKT1" s="178"/>
      <c r="RKU1" s="178"/>
      <c r="RKV1" s="178"/>
      <c r="RKW1" s="178"/>
      <c r="RKX1" s="178"/>
      <c r="RKY1" s="178"/>
      <c r="RKZ1" s="178"/>
      <c r="RLA1" s="178"/>
      <c r="RLB1" s="178"/>
      <c r="RLC1" s="178"/>
      <c r="RLD1" s="178"/>
      <c r="RLE1" s="178"/>
      <c r="RLF1" s="178"/>
      <c r="RLG1" s="178"/>
      <c r="RLH1" s="178"/>
      <c r="RLI1" s="178"/>
      <c r="RLJ1" s="178"/>
      <c r="RLK1" s="178"/>
      <c r="RLL1" s="178"/>
      <c r="RLM1" s="178"/>
      <c r="RLN1" s="178"/>
      <c r="RLO1" s="178"/>
      <c r="RLP1" s="178"/>
      <c r="RLQ1" s="178"/>
      <c r="RLR1" s="178"/>
      <c r="RLS1" s="178"/>
      <c r="RLT1" s="178"/>
      <c r="RLU1" s="178"/>
      <c r="RLV1" s="178"/>
      <c r="RLW1" s="178"/>
      <c r="RLX1" s="178"/>
      <c r="RLY1" s="178"/>
      <c r="RLZ1" s="178"/>
      <c r="RMA1" s="178"/>
      <c r="RMB1" s="178"/>
      <c r="RMC1" s="178"/>
      <c r="RMD1" s="178"/>
      <c r="RME1" s="178"/>
      <c r="RMF1" s="178"/>
      <c r="RMG1" s="178"/>
      <c r="RMH1" s="178"/>
      <c r="RMI1" s="178"/>
      <c r="RMJ1" s="178"/>
      <c r="RMK1" s="178"/>
      <c r="RML1" s="178"/>
      <c r="RMM1" s="178"/>
      <c r="RMN1" s="178"/>
      <c r="RMO1" s="178"/>
      <c r="RMP1" s="178"/>
      <c r="RMQ1" s="178"/>
      <c r="RMR1" s="178"/>
      <c r="RMS1" s="178"/>
      <c r="RMT1" s="178"/>
      <c r="RMU1" s="178"/>
      <c r="RMV1" s="178"/>
      <c r="RMW1" s="178"/>
      <c r="RMX1" s="178"/>
      <c r="RMY1" s="178"/>
      <c r="RMZ1" s="178"/>
      <c r="RNA1" s="178"/>
      <c r="RNB1" s="178"/>
      <c r="RNC1" s="178"/>
      <c r="RND1" s="178"/>
      <c r="RNE1" s="178"/>
      <c r="RNF1" s="178"/>
      <c r="RNG1" s="178"/>
      <c r="RNH1" s="178"/>
      <c r="RNI1" s="178"/>
      <c r="RNJ1" s="178"/>
      <c r="RNK1" s="178"/>
      <c r="RNL1" s="178"/>
      <c r="RNM1" s="178"/>
      <c r="RNN1" s="178"/>
      <c r="RNO1" s="178"/>
      <c r="RNP1" s="178"/>
      <c r="RNQ1" s="178"/>
      <c r="RNR1" s="178"/>
      <c r="RNS1" s="178"/>
      <c r="RNT1" s="178"/>
      <c r="RNU1" s="178"/>
      <c r="RNV1" s="178"/>
      <c r="RNW1" s="178"/>
      <c r="RNX1" s="178"/>
      <c r="RNY1" s="178"/>
      <c r="RNZ1" s="178"/>
      <c r="ROA1" s="178"/>
      <c r="ROB1" s="178"/>
      <c r="ROC1" s="178"/>
      <c r="ROD1" s="178"/>
      <c r="ROE1" s="178"/>
      <c r="ROF1" s="178"/>
      <c r="ROG1" s="178"/>
      <c r="ROH1" s="178"/>
      <c r="ROI1" s="178"/>
      <c r="ROJ1" s="178"/>
      <c r="ROK1" s="178"/>
      <c r="ROL1" s="178"/>
      <c r="ROM1" s="178"/>
      <c r="RON1" s="178"/>
      <c r="ROO1" s="178"/>
      <c r="ROP1" s="178"/>
      <c r="ROQ1" s="178"/>
      <c r="ROR1" s="178"/>
      <c r="ROS1" s="178"/>
      <c r="ROT1" s="178"/>
      <c r="ROU1" s="178"/>
      <c r="ROV1" s="178"/>
      <c r="ROW1" s="178"/>
      <c r="ROX1" s="178"/>
      <c r="ROY1" s="178"/>
      <c r="ROZ1" s="178"/>
      <c r="RPA1" s="178"/>
      <c r="RPB1" s="178"/>
      <c r="RPC1" s="178"/>
      <c r="RPD1" s="178"/>
      <c r="RPE1" s="178"/>
      <c r="RPF1" s="178"/>
      <c r="RPG1" s="178"/>
      <c r="RPH1" s="178"/>
      <c r="RPI1" s="178"/>
      <c r="RPJ1" s="178"/>
      <c r="RPK1" s="178"/>
      <c r="RPL1" s="178"/>
      <c r="RPM1" s="178"/>
      <c r="RPN1" s="178"/>
      <c r="RPO1" s="178"/>
      <c r="RPP1" s="178"/>
      <c r="RPQ1" s="178"/>
      <c r="RPR1" s="178"/>
      <c r="RPS1" s="178"/>
      <c r="RPT1" s="178"/>
      <c r="RPU1" s="178"/>
      <c r="RPV1" s="178"/>
      <c r="RPW1" s="178"/>
      <c r="RPX1" s="178"/>
      <c r="RPY1" s="178"/>
      <c r="RPZ1" s="178"/>
      <c r="RQA1" s="178"/>
      <c r="RQB1" s="178"/>
      <c r="RQC1" s="178"/>
      <c r="RQD1" s="178"/>
      <c r="RQE1" s="178"/>
      <c r="RQF1" s="178"/>
      <c r="RQG1" s="178"/>
      <c r="RQH1" s="178"/>
      <c r="RQI1" s="178"/>
      <c r="RQJ1" s="178"/>
      <c r="RQK1" s="178"/>
      <c r="RQL1" s="178"/>
      <c r="RQM1" s="178"/>
      <c r="RQN1" s="178"/>
      <c r="RQO1" s="178"/>
      <c r="RQP1" s="178"/>
      <c r="RQQ1" s="178"/>
      <c r="RQR1" s="178"/>
      <c r="RQS1" s="178"/>
      <c r="RQT1" s="178"/>
      <c r="RQU1" s="178"/>
      <c r="RQV1" s="178"/>
      <c r="RQW1" s="178"/>
      <c r="RQX1" s="178"/>
      <c r="RQY1" s="178"/>
      <c r="RQZ1" s="178"/>
      <c r="RRA1" s="178"/>
      <c r="RRB1" s="178"/>
      <c r="RRC1" s="178"/>
      <c r="RRD1" s="178"/>
      <c r="RRE1" s="178"/>
      <c r="RRF1" s="178"/>
      <c r="RRG1" s="178"/>
      <c r="RRH1" s="178"/>
      <c r="RRI1" s="178"/>
      <c r="RRJ1" s="178"/>
      <c r="RRK1" s="178"/>
      <c r="RRL1" s="178"/>
      <c r="RRM1" s="178"/>
      <c r="RRN1" s="178"/>
      <c r="RRO1" s="178"/>
      <c r="RRP1" s="178"/>
      <c r="RRQ1" s="178"/>
      <c r="RRR1" s="178"/>
      <c r="RRS1" s="178"/>
      <c r="RRT1" s="178"/>
      <c r="RRU1" s="178"/>
      <c r="RRV1" s="178"/>
      <c r="RRW1" s="178"/>
      <c r="RRX1" s="178"/>
      <c r="RRY1" s="178"/>
      <c r="RRZ1" s="178"/>
      <c r="RSA1" s="178"/>
      <c r="RSB1" s="178"/>
      <c r="RSC1" s="178"/>
      <c r="RSD1" s="178"/>
      <c r="RSE1" s="178"/>
      <c r="RSF1" s="178"/>
      <c r="RSG1" s="178"/>
      <c r="RSH1" s="178"/>
      <c r="RSI1" s="178"/>
      <c r="RSJ1" s="178"/>
      <c r="RSK1" s="178"/>
      <c r="RSL1" s="178"/>
      <c r="RSM1" s="178"/>
      <c r="RSN1" s="178"/>
      <c r="RSO1" s="178"/>
      <c r="RSP1" s="178"/>
      <c r="RSQ1" s="178"/>
      <c r="RSR1" s="178"/>
      <c r="RSS1" s="178"/>
      <c r="RST1" s="178"/>
      <c r="RSU1" s="178"/>
      <c r="RSV1" s="178"/>
      <c r="RSW1" s="178"/>
      <c r="RSX1" s="178"/>
      <c r="RSY1" s="178"/>
      <c r="RSZ1" s="178"/>
      <c r="RTA1" s="178"/>
      <c r="RTB1" s="178"/>
      <c r="RTC1" s="178"/>
      <c r="RTD1" s="178"/>
      <c r="RTE1" s="178"/>
      <c r="RTF1" s="178"/>
      <c r="RTG1" s="178"/>
      <c r="RTH1" s="178"/>
      <c r="RTI1" s="178"/>
      <c r="RTJ1" s="178"/>
      <c r="RTK1" s="178"/>
      <c r="RTL1" s="178"/>
      <c r="RTM1" s="178"/>
      <c r="RTN1" s="178"/>
      <c r="RTO1" s="178"/>
      <c r="RTP1" s="178"/>
      <c r="RTQ1" s="178"/>
      <c r="RTR1" s="178"/>
      <c r="RTS1" s="178"/>
      <c r="RTT1" s="178"/>
      <c r="RTU1" s="178"/>
      <c r="RTV1" s="178"/>
      <c r="RTW1" s="178"/>
      <c r="RTX1" s="178"/>
      <c r="RTY1" s="178"/>
      <c r="RTZ1" s="178"/>
      <c r="RUA1" s="178"/>
      <c r="RUB1" s="178"/>
      <c r="RUC1" s="178"/>
      <c r="RUD1" s="178"/>
      <c r="RUE1" s="178"/>
      <c r="RUF1" s="178"/>
      <c r="RUG1" s="178"/>
      <c r="RUH1" s="178"/>
      <c r="RUI1" s="178"/>
      <c r="RUJ1" s="178"/>
      <c r="RUK1" s="178"/>
      <c r="RUL1" s="178"/>
      <c r="RUM1" s="178"/>
      <c r="RUN1" s="178"/>
      <c r="RUO1" s="178"/>
      <c r="RUP1" s="178"/>
      <c r="RUQ1" s="178"/>
      <c r="RUR1" s="178"/>
      <c r="RUS1" s="178"/>
      <c r="RUT1" s="178"/>
      <c r="RUU1" s="178"/>
      <c r="RUV1" s="178"/>
      <c r="RUW1" s="178"/>
      <c r="RUX1" s="178"/>
      <c r="RUY1" s="178"/>
      <c r="RUZ1" s="178"/>
      <c r="RVA1" s="178"/>
      <c r="RVB1" s="178"/>
      <c r="RVC1" s="178"/>
      <c r="RVD1" s="178"/>
      <c r="RVE1" s="178"/>
      <c r="RVF1" s="178"/>
      <c r="RVG1" s="178"/>
      <c r="RVH1" s="178"/>
      <c r="RVI1" s="178"/>
      <c r="RVJ1" s="178"/>
      <c r="RVK1" s="178"/>
      <c r="RVL1" s="178"/>
      <c r="RVM1" s="178"/>
      <c r="RVN1" s="178"/>
      <c r="RVO1" s="178"/>
      <c r="RVP1" s="178"/>
      <c r="RVQ1" s="178"/>
      <c r="RVR1" s="178"/>
      <c r="RVS1" s="178"/>
      <c r="RVT1" s="178"/>
      <c r="RVU1" s="178"/>
      <c r="RVV1" s="178"/>
      <c r="RVW1" s="178"/>
      <c r="RVX1" s="178"/>
      <c r="RVY1" s="178"/>
      <c r="RVZ1" s="178"/>
      <c r="RWA1" s="178"/>
      <c r="RWB1" s="178"/>
      <c r="RWC1" s="178"/>
      <c r="RWD1" s="178"/>
      <c r="RWE1" s="178"/>
      <c r="RWF1" s="178"/>
      <c r="RWG1" s="178"/>
      <c r="RWH1" s="178"/>
      <c r="RWI1" s="178"/>
      <c r="RWJ1" s="178"/>
      <c r="RWK1" s="178"/>
      <c r="RWL1" s="178"/>
      <c r="RWM1" s="178"/>
      <c r="RWN1" s="178"/>
      <c r="RWO1" s="178"/>
      <c r="RWP1" s="178"/>
      <c r="RWQ1" s="178"/>
      <c r="RWR1" s="178"/>
      <c r="RWS1" s="178"/>
      <c r="RWT1" s="178"/>
      <c r="RWU1" s="178"/>
      <c r="RWV1" s="178"/>
      <c r="RWW1" s="178"/>
      <c r="RWX1" s="178"/>
      <c r="RWY1" s="178"/>
      <c r="RWZ1" s="178"/>
      <c r="RXA1" s="178"/>
      <c r="RXB1" s="178"/>
      <c r="RXC1" s="178"/>
      <c r="RXD1" s="178"/>
      <c r="RXE1" s="178"/>
      <c r="RXF1" s="178"/>
      <c r="RXG1" s="178"/>
      <c r="RXH1" s="178"/>
      <c r="RXI1" s="178"/>
      <c r="RXJ1" s="178"/>
      <c r="RXK1" s="178"/>
      <c r="RXL1" s="178"/>
      <c r="RXM1" s="178"/>
      <c r="RXN1" s="178"/>
      <c r="RXO1" s="178"/>
      <c r="RXP1" s="178"/>
      <c r="RXQ1" s="178"/>
      <c r="RXR1" s="178"/>
      <c r="RXS1" s="178"/>
      <c r="RXT1" s="178"/>
      <c r="RXU1" s="178"/>
      <c r="RXV1" s="178"/>
      <c r="RXW1" s="178"/>
      <c r="RXX1" s="178"/>
      <c r="RXY1" s="178"/>
      <c r="RXZ1" s="178"/>
      <c r="RYA1" s="178"/>
      <c r="RYB1" s="178"/>
      <c r="RYC1" s="178"/>
      <c r="RYD1" s="178"/>
      <c r="RYE1" s="178"/>
      <c r="RYF1" s="178"/>
      <c r="RYG1" s="178"/>
      <c r="RYH1" s="178"/>
      <c r="RYI1" s="178"/>
      <c r="RYJ1" s="178"/>
      <c r="RYK1" s="178"/>
      <c r="RYL1" s="178"/>
      <c r="RYM1" s="178"/>
      <c r="RYN1" s="178"/>
      <c r="RYO1" s="178"/>
      <c r="RYP1" s="178"/>
      <c r="RYQ1" s="178"/>
      <c r="RYR1" s="178"/>
      <c r="RYS1" s="178"/>
      <c r="RYT1" s="178"/>
      <c r="RYU1" s="178"/>
      <c r="RYV1" s="178"/>
      <c r="RYW1" s="178"/>
      <c r="RYX1" s="178"/>
      <c r="RYY1" s="178"/>
      <c r="RYZ1" s="178"/>
      <c r="RZA1" s="178"/>
      <c r="RZB1" s="178"/>
      <c r="RZC1" s="178"/>
      <c r="RZD1" s="178"/>
      <c r="RZE1" s="178"/>
      <c r="RZF1" s="178"/>
      <c r="RZG1" s="178"/>
      <c r="RZH1" s="178"/>
      <c r="RZI1" s="178"/>
      <c r="RZJ1" s="178"/>
      <c r="RZK1" s="178"/>
      <c r="RZL1" s="178"/>
      <c r="RZM1" s="178"/>
      <c r="RZN1" s="178"/>
      <c r="RZO1" s="178"/>
      <c r="RZP1" s="178"/>
      <c r="RZQ1" s="178"/>
      <c r="RZR1" s="178"/>
      <c r="RZS1" s="178"/>
      <c r="RZT1" s="178"/>
      <c r="RZU1" s="178"/>
      <c r="RZV1" s="178"/>
      <c r="RZW1" s="178"/>
      <c r="RZX1" s="178"/>
      <c r="RZY1" s="178"/>
      <c r="RZZ1" s="178"/>
      <c r="SAA1" s="178"/>
      <c r="SAB1" s="178"/>
      <c r="SAC1" s="178"/>
      <c r="SAD1" s="178"/>
      <c r="SAE1" s="178"/>
      <c r="SAF1" s="178"/>
      <c r="SAG1" s="178"/>
      <c r="SAH1" s="178"/>
      <c r="SAI1" s="178"/>
      <c r="SAJ1" s="178"/>
      <c r="SAK1" s="178"/>
      <c r="SAL1" s="178"/>
      <c r="SAM1" s="178"/>
      <c r="SAN1" s="178"/>
      <c r="SAO1" s="178"/>
      <c r="SAP1" s="178"/>
      <c r="SAQ1" s="178"/>
      <c r="SAR1" s="178"/>
      <c r="SAS1" s="178"/>
      <c r="SAT1" s="178"/>
      <c r="SAU1" s="178"/>
      <c r="SAV1" s="178"/>
      <c r="SAW1" s="178"/>
      <c r="SAX1" s="178"/>
      <c r="SAY1" s="178"/>
      <c r="SAZ1" s="178"/>
      <c r="SBA1" s="178"/>
      <c r="SBB1" s="178"/>
      <c r="SBC1" s="178"/>
      <c r="SBD1" s="178"/>
      <c r="SBE1" s="178"/>
      <c r="SBF1" s="178"/>
      <c r="SBG1" s="178"/>
      <c r="SBH1" s="178"/>
      <c r="SBI1" s="178"/>
      <c r="SBJ1" s="178"/>
      <c r="SBK1" s="178"/>
      <c r="SBL1" s="178"/>
      <c r="SBM1" s="178"/>
      <c r="SBN1" s="178"/>
      <c r="SBO1" s="178"/>
      <c r="SBP1" s="178"/>
      <c r="SBQ1" s="178"/>
      <c r="SBR1" s="178"/>
      <c r="SBS1" s="178"/>
      <c r="SBT1" s="178"/>
      <c r="SBU1" s="178"/>
      <c r="SBV1" s="178"/>
      <c r="SBW1" s="178"/>
      <c r="SBX1" s="178"/>
      <c r="SBY1" s="178"/>
      <c r="SBZ1" s="178"/>
      <c r="SCA1" s="178"/>
      <c r="SCB1" s="178"/>
      <c r="SCC1" s="178"/>
      <c r="SCD1" s="178"/>
      <c r="SCE1" s="178"/>
      <c r="SCF1" s="178"/>
      <c r="SCG1" s="178"/>
      <c r="SCH1" s="178"/>
      <c r="SCI1" s="178"/>
      <c r="SCJ1" s="178"/>
      <c r="SCK1" s="178"/>
      <c r="SCL1" s="178"/>
      <c r="SCM1" s="178"/>
      <c r="SCN1" s="178"/>
      <c r="SCO1" s="178"/>
      <c r="SCP1" s="178"/>
      <c r="SCQ1" s="178"/>
      <c r="SCR1" s="178"/>
      <c r="SCS1" s="178"/>
      <c r="SCT1" s="178"/>
      <c r="SCU1" s="178"/>
      <c r="SCV1" s="178"/>
      <c r="SCW1" s="178"/>
      <c r="SCX1" s="178"/>
      <c r="SCY1" s="178"/>
      <c r="SCZ1" s="178"/>
      <c r="SDA1" s="178"/>
      <c r="SDB1" s="178"/>
      <c r="SDC1" s="178"/>
      <c r="SDD1" s="178"/>
      <c r="SDE1" s="178"/>
      <c r="SDF1" s="178"/>
      <c r="SDG1" s="178"/>
      <c r="SDH1" s="178"/>
      <c r="SDI1" s="178"/>
      <c r="SDJ1" s="178"/>
      <c r="SDK1" s="178"/>
      <c r="SDL1" s="178"/>
      <c r="SDM1" s="178"/>
      <c r="SDN1" s="178"/>
      <c r="SDO1" s="178"/>
      <c r="SDP1" s="178"/>
      <c r="SDQ1" s="178"/>
      <c r="SDR1" s="178"/>
      <c r="SDS1" s="178"/>
      <c r="SDT1" s="178"/>
      <c r="SDU1" s="178"/>
      <c r="SDV1" s="178"/>
      <c r="SDW1" s="178"/>
      <c r="SDX1" s="178"/>
      <c r="SDY1" s="178"/>
      <c r="SDZ1" s="178"/>
      <c r="SEA1" s="178"/>
      <c r="SEB1" s="178"/>
      <c r="SEC1" s="178"/>
      <c r="SED1" s="178"/>
      <c r="SEE1" s="178"/>
      <c r="SEF1" s="178"/>
      <c r="SEG1" s="178"/>
      <c r="SEH1" s="178"/>
      <c r="SEI1" s="178"/>
      <c r="SEJ1" s="178"/>
      <c r="SEK1" s="178"/>
      <c r="SEL1" s="178"/>
      <c r="SEM1" s="178"/>
      <c r="SEN1" s="178"/>
      <c r="SEO1" s="178"/>
      <c r="SEP1" s="178"/>
      <c r="SEQ1" s="178"/>
      <c r="SER1" s="178"/>
      <c r="SES1" s="178"/>
      <c r="SET1" s="178"/>
      <c r="SEU1" s="178"/>
      <c r="SEV1" s="178"/>
      <c r="SEW1" s="178"/>
      <c r="SEX1" s="178"/>
      <c r="SEY1" s="178"/>
      <c r="SEZ1" s="178"/>
      <c r="SFA1" s="178"/>
      <c r="SFB1" s="178"/>
      <c r="SFC1" s="178"/>
      <c r="SFD1" s="178"/>
      <c r="SFE1" s="178"/>
      <c r="SFF1" s="178"/>
      <c r="SFG1" s="178"/>
      <c r="SFH1" s="178"/>
      <c r="SFI1" s="178"/>
      <c r="SFJ1" s="178"/>
      <c r="SFK1" s="178"/>
      <c r="SFL1" s="178"/>
      <c r="SFM1" s="178"/>
      <c r="SFN1" s="178"/>
      <c r="SFO1" s="178"/>
      <c r="SFP1" s="178"/>
      <c r="SFQ1" s="178"/>
      <c r="SFR1" s="178"/>
      <c r="SFS1" s="178"/>
      <c r="SFT1" s="178"/>
      <c r="SFU1" s="178"/>
      <c r="SFV1" s="178"/>
      <c r="SFW1" s="178"/>
      <c r="SFX1" s="178"/>
      <c r="SFY1" s="178"/>
      <c r="SFZ1" s="178"/>
      <c r="SGA1" s="178"/>
      <c r="SGB1" s="178"/>
      <c r="SGC1" s="178"/>
      <c r="SGD1" s="178"/>
      <c r="SGE1" s="178"/>
      <c r="SGF1" s="178"/>
      <c r="SGG1" s="178"/>
      <c r="SGH1" s="178"/>
      <c r="SGI1" s="178"/>
      <c r="SGJ1" s="178"/>
      <c r="SGK1" s="178"/>
      <c r="SGL1" s="178"/>
      <c r="SGM1" s="178"/>
      <c r="SGN1" s="178"/>
      <c r="SGO1" s="178"/>
      <c r="SGP1" s="178"/>
      <c r="SGQ1" s="178"/>
      <c r="SGR1" s="178"/>
      <c r="SGS1" s="178"/>
      <c r="SGT1" s="178"/>
      <c r="SGU1" s="178"/>
      <c r="SGV1" s="178"/>
      <c r="SGW1" s="178"/>
      <c r="SGX1" s="178"/>
      <c r="SGY1" s="178"/>
      <c r="SGZ1" s="178"/>
      <c r="SHA1" s="178"/>
      <c r="SHB1" s="178"/>
      <c r="SHC1" s="178"/>
      <c r="SHD1" s="178"/>
      <c r="SHE1" s="178"/>
      <c r="SHF1" s="178"/>
      <c r="SHG1" s="178"/>
      <c r="SHH1" s="178"/>
      <c r="SHI1" s="178"/>
      <c r="SHJ1" s="178"/>
      <c r="SHK1" s="178"/>
      <c r="SHL1" s="178"/>
      <c r="SHM1" s="178"/>
      <c r="SHN1" s="178"/>
      <c r="SHO1" s="178"/>
      <c r="SHP1" s="178"/>
      <c r="SHQ1" s="178"/>
      <c r="SHR1" s="178"/>
      <c r="SHS1" s="178"/>
      <c r="SHT1" s="178"/>
      <c r="SHU1" s="178"/>
      <c r="SHV1" s="178"/>
      <c r="SHW1" s="178"/>
      <c r="SHX1" s="178"/>
      <c r="SHY1" s="178"/>
      <c r="SHZ1" s="178"/>
      <c r="SIA1" s="178"/>
      <c r="SIB1" s="178"/>
      <c r="SIC1" s="178"/>
      <c r="SID1" s="178"/>
      <c r="SIE1" s="178"/>
      <c r="SIF1" s="178"/>
      <c r="SIG1" s="178"/>
      <c r="SIH1" s="178"/>
      <c r="SII1" s="178"/>
      <c r="SIJ1" s="178"/>
      <c r="SIK1" s="178"/>
      <c r="SIL1" s="178"/>
      <c r="SIM1" s="178"/>
      <c r="SIN1" s="178"/>
      <c r="SIO1" s="178"/>
      <c r="SIP1" s="178"/>
      <c r="SIQ1" s="178"/>
      <c r="SIR1" s="178"/>
      <c r="SIS1" s="178"/>
      <c r="SIT1" s="178"/>
      <c r="SIU1" s="178"/>
      <c r="SIV1" s="178"/>
      <c r="SIW1" s="178"/>
      <c r="SIX1" s="178"/>
      <c r="SIY1" s="178"/>
      <c r="SIZ1" s="178"/>
      <c r="SJA1" s="178"/>
      <c r="SJB1" s="178"/>
      <c r="SJC1" s="178"/>
      <c r="SJD1" s="178"/>
      <c r="SJE1" s="178"/>
      <c r="SJF1" s="178"/>
      <c r="SJG1" s="178"/>
      <c r="SJH1" s="178"/>
      <c r="SJI1" s="178"/>
      <c r="SJJ1" s="178"/>
      <c r="SJK1" s="178"/>
      <c r="SJL1" s="178"/>
      <c r="SJM1" s="178"/>
      <c r="SJN1" s="178"/>
      <c r="SJO1" s="178"/>
      <c r="SJP1" s="178"/>
      <c r="SJQ1" s="178"/>
      <c r="SJR1" s="178"/>
      <c r="SJS1" s="178"/>
      <c r="SJT1" s="178"/>
      <c r="SJU1" s="178"/>
      <c r="SJV1" s="178"/>
      <c r="SJW1" s="178"/>
      <c r="SJX1" s="178"/>
      <c r="SJY1" s="178"/>
      <c r="SJZ1" s="178"/>
      <c r="SKA1" s="178"/>
      <c r="SKB1" s="178"/>
      <c r="SKC1" s="178"/>
      <c r="SKD1" s="178"/>
      <c r="SKE1" s="178"/>
      <c r="SKF1" s="178"/>
      <c r="SKG1" s="178"/>
      <c r="SKH1" s="178"/>
      <c r="SKI1" s="178"/>
      <c r="SKJ1" s="178"/>
      <c r="SKK1" s="178"/>
      <c r="SKL1" s="178"/>
      <c r="SKM1" s="178"/>
      <c r="SKN1" s="178"/>
      <c r="SKO1" s="178"/>
      <c r="SKP1" s="178"/>
      <c r="SKQ1" s="178"/>
      <c r="SKR1" s="178"/>
      <c r="SKS1" s="178"/>
      <c r="SKT1" s="178"/>
      <c r="SKU1" s="178"/>
      <c r="SKV1" s="178"/>
      <c r="SKW1" s="178"/>
      <c r="SKX1" s="178"/>
      <c r="SKY1" s="178"/>
      <c r="SKZ1" s="178"/>
      <c r="SLA1" s="178"/>
      <c r="SLB1" s="178"/>
      <c r="SLC1" s="178"/>
      <c r="SLD1" s="178"/>
      <c r="SLE1" s="178"/>
      <c r="SLF1" s="178"/>
      <c r="SLG1" s="178"/>
      <c r="SLH1" s="178"/>
      <c r="SLI1" s="178"/>
      <c r="SLJ1" s="178"/>
      <c r="SLK1" s="178"/>
      <c r="SLL1" s="178"/>
      <c r="SLM1" s="178"/>
      <c r="SLN1" s="178"/>
      <c r="SLO1" s="178"/>
      <c r="SLP1" s="178"/>
      <c r="SLQ1" s="178"/>
      <c r="SLR1" s="178"/>
      <c r="SLS1" s="178"/>
      <c r="SLT1" s="178"/>
      <c r="SLU1" s="178"/>
      <c r="SLV1" s="178"/>
      <c r="SLW1" s="178"/>
      <c r="SLX1" s="178"/>
      <c r="SLY1" s="178"/>
      <c r="SLZ1" s="178"/>
      <c r="SMA1" s="178"/>
      <c r="SMB1" s="178"/>
      <c r="SMC1" s="178"/>
      <c r="SMD1" s="178"/>
      <c r="SME1" s="178"/>
      <c r="SMF1" s="178"/>
      <c r="SMG1" s="178"/>
      <c r="SMH1" s="178"/>
      <c r="SMI1" s="178"/>
      <c r="SMJ1" s="178"/>
      <c r="SMK1" s="178"/>
      <c r="SML1" s="178"/>
      <c r="SMM1" s="178"/>
      <c r="SMN1" s="178"/>
      <c r="SMO1" s="178"/>
      <c r="SMP1" s="178"/>
      <c r="SMQ1" s="178"/>
      <c r="SMR1" s="178"/>
      <c r="SMS1" s="178"/>
      <c r="SMT1" s="178"/>
      <c r="SMU1" s="178"/>
      <c r="SMV1" s="178"/>
      <c r="SMW1" s="178"/>
      <c r="SMX1" s="178"/>
      <c r="SMY1" s="178"/>
      <c r="SMZ1" s="178"/>
      <c r="SNA1" s="178"/>
      <c r="SNB1" s="178"/>
      <c r="SNC1" s="178"/>
      <c r="SND1" s="178"/>
      <c r="SNE1" s="178"/>
      <c r="SNF1" s="178"/>
      <c r="SNG1" s="178"/>
      <c r="SNH1" s="178"/>
      <c r="SNI1" s="178"/>
      <c r="SNJ1" s="178"/>
      <c r="SNK1" s="178"/>
      <c r="SNL1" s="178"/>
      <c r="SNM1" s="178"/>
      <c r="SNN1" s="178"/>
      <c r="SNO1" s="178"/>
      <c r="SNP1" s="178"/>
      <c r="SNQ1" s="178"/>
      <c r="SNR1" s="178"/>
      <c r="SNS1" s="178"/>
      <c r="SNT1" s="178"/>
      <c r="SNU1" s="178"/>
      <c r="SNV1" s="178"/>
      <c r="SNW1" s="178"/>
      <c r="SNX1" s="178"/>
      <c r="SNY1" s="178"/>
      <c r="SNZ1" s="178"/>
      <c r="SOA1" s="178"/>
      <c r="SOB1" s="178"/>
      <c r="SOC1" s="178"/>
      <c r="SOD1" s="178"/>
      <c r="SOE1" s="178"/>
      <c r="SOF1" s="178"/>
      <c r="SOG1" s="178"/>
      <c r="SOH1" s="178"/>
      <c r="SOI1" s="178"/>
      <c r="SOJ1" s="178"/>
      <c r="SOK1" s="178"/>
      <c r="SOL1" s="178"/>
      <c r="SOM1" s="178"/>
      <c r="SON1" s="178"/>
      <c r="SOO1" s="178"/>
      <c r="SOP1" s="178"/>
      <c r="SOQ1" s="178"/>
      <c r="SOR1" s="178"/>
      <c r="SOS1" s="178"/>
      <c r="SOT1" s="178"/>
      <c r="SOU1" s="178"/>
      <c r="SOV1" s="178"/>
      <c r="SOW1" s="178"/>
      <c r="SOX1" s="178"/>
      <c r="SOY1" s="178"/>
      <c r="SOZ1" s="178"/>
      <c r="SPA1" s="178"/>
      <c r="SPB1" s="178"/>
      <c r="SPC1" s="178"/>
      <c r="SPD1" s="178"/>
      <c r="SPE1" s="178"/>
      <c r="SPF1" s="178"/>
      <c r="SPG1" s="178"/>
      <c r="SPH1" s="178"/>
      <c r="SPI1" s="178"/>
      <c r="SPJ1" s="178"/>
      <c r="SPK1" s="178"/>
      <c r="SPL1" s="178"/>
      <c r="SPM1" s="178"/>
      <c r="SPN1" s="178"/>
      <c r="SPO1" s="178"/>
      <c r="SPP1" s="178"/>
      <c r="SPQ1" s="178"/>
      <c r="SPR1" s="178"/>
      <c r="SPS1" s="178"/>
      <c r="SPT1" s="178"/>
      <c r="SPU1" s="178"/>
      <c r="SPV1" s="178"/>
      <c r="SPW1" s="178"/>
      <c r="SPX1" s="178"/>
      <c r="SPY1" s="178"/>
      <c r="SPZ1" s="178"/>
      <c r="SQA1" s="178"/>
      <c r="SQB1" s="178"/>
      <c r="SQC1" s="178"/>
      <c r="SQD1" s="178"/>
      <c r="SQE1" s="178"/>
      <c r="SQF1" s="178"/>
      <c r="SQG1" s="178"/>
      <c r="SQH1" s="178"/>
      <c r="SQI1" s="178"/>
      <c r="SQJ1" s="178"/>
      <c r="SQK1" s="178"/>
      <c r="SQL1" s="178"/>
      <c r="SQM1" s="178"/>
      <c r="SQN1" s="178"/>
      <c r="SQO1" s="178"/>
      <c r="SQP1" s="178"/>
      <c r="SQQ1" s="178"/>
      <c r="SQR1" s="178"/>
      <c r="SQS1" s="178"/>
      <c r="SQT1" s="178"/>
      <c r="SQU1" s="178"/>
      <c r="SQV1" s="178"/>
      <c r="SQW1" s="178"/>
      <c r="SQX1" s="178"/>
      <c r="SQY1" s="178"/>
      <c r="SQZ1" s="178"/>
      <c r="SRA1" s="178"/>
      <c r="SRB1" s="178"/>
      <c r="SRC1" s="178"/>
      <c r="SRD1" s="178"/>
      <c r="SRE1" s="178"/>
      <c r="SRF1" s="178"/>
      <c r="SRG1" s="178"/>
      <c r="SRH1" s="178"/>
      <c r="SRI1" s="178"/>
      <c r="SRJ1" s="178"/>
      <c r="SRK1" s="178"/>
      <c r="SRL1" s="178"/>
      <c r="SRM1" s="178"/>
      <c r="SRN1" s="178"/>
      <c r="SRO1" s="178"/>
      <c r="SRP1" s="178"/>
      <c r="SRQ1" s="178"/>
      <c r="SRR1" s="178"/>
      <c r="SRS1" s="178"/>
      <c r="SRT1" s="178"/>
      <c r="SRU1" s="178"/>
      <c r="SRV1" s="178"/>
      <c r="SRW1" s="178"/>
      <c r="SRX1" s="178"/>
      <c r="SRY1" s="178"/>
      <c r="SRZ1" s="178"/>
      <c r="SSA1" s="178"/>
      <c r="SSB1" s="178"/>
      <c r="SSC1" s="178"/>
      <c r="SSD1" s="178"/>
      <c r="SSE1" s="178"/>
      <c r="SSF1" s="178"/>
      <c r="SSG1" s="178"/>
      <c r="SSH1" s="178"/>
      <c r="SSI1" s="178"/>
      <c r="SSJ1" s="178"/>
      <c r="SSK1" s="178"/>
      <c r="SSL1" s="178"/>
      <c r="SSM1" s="178"/>
      <c r="SSN1" s="178"/>
      <c r="SSO1" s="178"/>
      <c r="SSP1" s="178"/>
      <c r="SSQ1" s="178"/>
      <c r="SSR1" s="178"/>
      <c r="SSS1" s="178"/>
      <c r="SST1" s="178"/>
      <c r="SSU1" s="178"/>
      <c r="SSV1" s="178"/>
      <c r="SSW1" s="178"/>
      <c r="SSX1" s="178"/>
      <c r="SSY1" s="178"/>
      <c r="SSZ1" s="178"/>
      <c r="STA1" s="178"/>
      <c r="STB1" s="178"/>
      <c r="STC1" s="178"/>
      <c r="STD1" s="178"/>
      <c r="STE1" s="178"/>
      <c r="STF1" s="178"/>
      <c r="STG1" s="178"/>
      <c r="STH1" s="178"/>
      <c r="STI1" s="178"/>
      <c r="STJ1" s="178"/>
      <c r="STK1" s="178"/>
      <c r="STL1" s="178"/>
      <c r="STM1" s="178"/>
      <c r="STN1" s="178"/>
      <c r="STO1" s="178"/>
      <c r="STP1" s="178"/>
      <c r="STQ1" s="178"/>
      <c r="STR1" s="178"/>
      <c r="STS1" s="178"/>
      <c r="STT1" s="178"/>
      <c r="STU1" s="178"/>
      <c r="STV1" s="178"/>
      <c r="STW1" s="178"/>
      <c r="STX1" s="178"/>
      <c r="STY1" s="178"/>
      <c r="STZ1" s="178"/>
      <c r="SUA1" s="178"/>
      <c r="SUB1" s="178"/>
      <c r="SUC1" s="178"/>
      <c r="SUD1" s="178"/>
      <c r="SUE1" s="178"/>
      <c r="SUF1" s="178"/>
      <c r="SUG1" s="178"/>
      <c r="SUH1" s="178"/>
      <c r="SUI1" s="178"/>
      <c r="SUJ1" s="178"/>
      <c r="SUK1" s="178"/>
      <c r="SUL1" s="178"/>
      <c r="SUM1" s="178"/>
      <c r="SUN1" s="178"/>
      <c r="SUO1" s="178"/>
      <c r="SUP1" s="178"/>
      <c r="SUQ1" s="178"/>
      <c r="SUR1" s="178"/>
      <c r="SUS1" s="178"/>
      <c r="SUT1" s="178"/>
      <c r="SUU1" s="178"/>
      <c r="SUV1" s="178"/>
      <c r="SUW1" s="178"/>
      <c r="SUX1" s="178"/>
      <c r="SUY1" s="178"/>
      <c r="SUZ1" s="178"/>
      <c r="SVA1" s="178"/>
      <c r="SVB1" s="178"/>
      <c r="SVC1" s="178"/>
      <c r="SVD1" s="178"/>
      <c r="SVE1" s="178"/>
      <c r="SVF1" s="178"/>
      <c r="SVG1" s="178"/>
      <c r="SVH1" s="178"/>
      <c r="SVI1" s="178"/>
      <c r="SVJ1" s="178"/>
      <c r="SVK1" s="178"/>
      <c r="SVL1" s="178"/>
      <c r="SVM1" s="178"/>
      <c r="SVN1" s="178"/>
      <c r="SVO1" s="178"/>
      <c r="SVP1" s="178"/>
      <c r="SVQ1" s="178"/>
      <c r="SVR1" s="178"/>
      <c r="SVS1" s="178"/>
      <c r="SVT1" s="178"/>
      <c r="SVU1" s="178"/>
      <c r="SVV1" s="178"/>
      <c r="SVW1" s="178"/>
      <c r="SVX1" s="178"/>
      <c r="SVY1" s="178"/>
      <c r="SVZ1" s="178"/>
      <c r="SWA1" s="178"/>
      <c r="SWB1" s="178"/>
      <c r="SWC1" s="178"/>
      <c r="SWD1" s="178"/>
      <c r="SWE1" s="178"/>
      <c r="SWF1" s="178"/>
      <c r="SWG1" s="178"/>
      <c r="SWH1" s="178"/>
      <c r="SWI1" s="178"/>
      <c r="SWJ1" s="178"/>
      <c r="SWK1" s="178"/>
      <c r="SWL1" s="178"/>
      <c r="SWM1" s="178"/>
      <c r="SWN1" s="178"/>
      <c r="SWO1" s="178"/>
      <c r="SWP1" s="178"/>
      <c r="SWQ1" s="178"/>
      <c r="SWR1" s="178"/>
      <c r="SWS1" s="178"/>
      <c r="SWT1" s="178"/>
      <c r="SWU1" s="178"/>
      <c r="SWV1" s="178"/>
      <c r="SWW1" s="178"/>
      <c r="SWX1" s="178"/>
      <c r="SWY1" s="178"/>
      <c r="SWZ1" s="178"/>
      <c r="SXA1" s="178"/>
      <c r="SXB1" s="178"/>
      <c r="SXC1" s="178"/>
      <c r="SXD1" s="178"/>
      <c r="SXE1" s="178"/>
      <c r="SXF1" s="178"/>
      <c r="SXG1" s="178"/>
      <c r="SXH1" s="178"/>
      <c r="SXI1" s="178"/>
      <c r="SXJ1" s="178"/>
      <c r="SXK1" s="178"/>
      <c r="SXL1" s="178"/>
      <c r="SXM1" s="178"/>
      <c r="SXN1" s="178"/>
      <c r="SXO1" s="178"/>
      <c r="SXP1" s="178"/>
      <c r="SXQ1" s="178"/>
      <c r="SXR1" s="178"/>
      <c r="SXS1" s="178"/>
      <c r="SXT1" s="178"/>
      <c r="SXU1" s="178"/>
      <c r="SXV1" s="178"/>
      <c r="SXW1" s="178"/>
      <c r="SXX1" s="178"/>
      <c r="SXY1" s="178"/>
      <c r="SXZ1" s="178"/>
      <c r="SYA1" s="178"/>
      <c r="SYB1" s="178"/>
      <c r="SYC1" s="178"/>
      <c r="SYD1" s="178"/>
      <c r="SYE1" s="178"/>
      <c r="SYF1" s="178"/>
      <c r="SYG1" s="178"/>
      <c r="SYH1" s="178"/>
      <c r="SYI1" s="178"/>
      <c r="SYJ1" s="178"/>
      <c r="SYK1" s="178"/>
      <c r="SYL1" s="178"/>
      <c r="SYM1" s="178"/>
      <c r="SYN1" s="178"/>
      <c r="SYO1" s="178"/>
      <c r="SYP1" s="178"/>
      <c r="SYQ1" s="178"/>
      <c r="SYR1" s="178"/>
      <c r="SYS1" s="178"/>
      <c r="SYT1" s="178"/>
      <c r="SYU1" s="178"/>
      <c r="SYV1" s="178"/>
      <c r="SYW1" s="178"/>
      <c r="SYX1" s="178"/>
      <c r="SYY1" s="178"/>
      <c r="SYZ1" s="178"/>
      <c r="SZA1" s="178"/>
      <c r="SZB1" s="178"/>
      <c r="SZC1" s="178"/>
      <c r="SZD1" s="178"/>
      <c r="SZE1" s="178"/>
      <c r="SZF1" s="178"/>
      <c r="SZG1" s="178"/>
      <c r="SZH1" s="178"/>
      <c r="SZI1" s="178"/>
      <c r="SZJ1" s="178"/>
      <c r="SZK1" s="178"/>
      <c r="SZL1" s="178"/>
      <c r="SZM1" s="178"/>
      <c r="SZN1" s="178"/>
      <c r="SZO1" s="178"/>
      <c r="SZP1" s="178"/>
      <c r="SZQ1" s="178"/>
      <c r="SZR1" s="178"/>
      <c r="SZS1" s="178"/>
      <c r="SZT1" s="178"/>
      <c r="SZU1" s="178"/>
      <c r="SZV1" s="178"/>
      <c r="SZW1" s="178"/>
      <c r="SZX1" s="178"/>
      <c r="SZY1" s="178"/>
      <c r="SZZ1" s="178"/>
      <c r="TAA1" s="178"/>
      <c r="TAB1" s="178"/>
      <c r="TAC1" s="178"/>
      <c r="TAD1" s="178"/>
      <c r="TAE1" s="178"/>
      <c r="TAF1" s="178"/>
      <c r="TAG1" s="178"/>
      <c r="TAH1" s="178"/>
      <c r="TAI1" s="178"/>
      <c r="TAJ1" s="178"/>
      <c r="TAK1" s="178"/>
      <c r="TAL1" s="178"/>
      <c r="TAM1" s="178"/>
      <c r="TAN1" s="178"/>
      <c r="TAO1" s="178"/>
      <c r="TAP1" s="178"/>
      <c r="TAQ1" s="178"/>
      <c r="TAR1" s="178"/>
      <c r="TAS1" s="178"/>
      <c r="TAT1" s="178"/>
      <c r="TAU1" s="178"/>
      <c r="TAV1" s="178"/>
      <c r="TAW1" s="178"/>
      <c r="TAX1" s="178"/>
      <c r="TAY1" s="178"/>
      <c r="TAZ1" s="178"/>
      <c r="TBA1" s="178"/>
      <c r="TBB1" s="178"/>
      <c r="TBC1" s="178"/>
      <c r="TBD1" s="178"/>
      <c r="TBE1" s="178"/>
      <c r="TBF1" s="178"/>
      <c r="TBG1" s="178"/>
      <c r="TBH1" s="178"/>
      <c r="TBI1" s="178"/>
      <c r="TBJ1" s="178"/>
      <c r="TBK1" s="178"/>
      <c r="TBL1" s="178"/>
      <c r="TBM1" s="178"/>
      <c r="TBN1" s="178"/>
      <c r="TBO1" s="178"/>
      <c r="TBP1" s="178"/>
      <c r="TBQ1" s="178"/>
      <c r="TBR1" s="178"/>
      <c r="TBS1" s="178"/>
      <c r="TBT1" s="178"/>
      <c r="TBU1" s="178"/>
      <c r="TBV1" s="178"/>
      <c r="TBW1" s="178"/>
      <c r="TBX1" s="178"/>
      <c r="TBY1" s="178"/>
      <c r="TBZ1" s="178"/>
      <c r="TCA1" s="178"/>
      <c r="TCB1" s="178"/>
      <c r="TCC1" s="178"/>
      <c r="TCD1" s="178"/>
      <c r="TCE1" s="178"/>
      <c r="TCF1" s="178"/>
      <c r="TCG1" s="178"/>
      <c r="TCH1" s="178"/>
      <c r="TCI1" s="178"/>
      <c r="TCJ1" s="178"/>
      <c r="TCK1" s="178"/>
      <c r="TCL1" s="178"/>
      <c r="TCM1" s="178"/>
      <c r="TCN1" s="178"/>
      <c r="TCO1" s="178"/>
      <c r="TCP1" s="178"/>
      <c r="TCQ1" s="178"/>
      <c r="TCR1" s="178"/>
      <c r="TCS1" s="178"/>
      <c r="TCT1" s="178"/>
      <c r="TCU1" s="178"/>
      <c r="TCV1" s="178"/>
      <c r="TCW1" s="178"/>
      <c r="TCX1" s="178"/>
      <c r="TCY1" s="178"/>
      <c r="TCZ1" s="178"/>
      <c r="TDA1" s="178"/>
      <c r="TDB1" s="178"/>
      <c r="TDC1" s="178"/>
      <c r="TDD1" s="178"/>
      <c r="TDE1" s="178"/>
      <c r="TDF1" s="178"/>
      <c r="TDG1" s="178"/>
      <c r="TDH1" s="178"/>
      <c r="TDI1" s="178"/>
      <c r="TDJ1" s="178"/>
      <c r="TDK1" s="178"/>
      <c r="TDL1" s="178"/>
      <c r="TDM1" s="178"/>
      <c r="TDN1" s="178"/>
      <c r="TDO1" s="178"/>
      <c r="TDP1" s="178"/>
      <c r="TDQ1" s="178"/>
      <c r="TDR1" s="178"/>
      <c r="TDS1" s="178"/>
      <c r="TDT1" s="178"/>
      <c r="TDU1" s="178"/>
      <c r="TDV1" s="178"/>
      <c r="TDW1" s="178"/>
      <c r="TDX1" s="178"/>
      <c r="TDY1" s="178"/>
      <c r="TDZ1" s="178"/>
      <c r="TEA1" s="178"/>
      <c r="TEB1" s="178"/>
      <c r="TEC1" s="178"/>
      <c r="TED1" s="178"/>
      <c r="TEE1" s="178"/>
      <c r="TEF1" s="178"/>
      <c r="TEG1" s="178"/>
      <c r="TEH1" s="178"/>
      <c r="TEI1" s="178"/>
      <c r="TEJ1" s="178"/>
      <c r="TEK1" s="178"/>
      <c r="TEL1" s="178"/>
      <c r="TEM1" s="178"/>
      <c r="TEN1" s="178"/>
      <c r="TEO1" s="178"/>
      <c r="TEP1" s="178"/>
      <c r="TEQ1" s="178"/>
      <c r="TER1" s="178"/>
      <c r="TES1" s="178"/>
      <c r="TET1" s="178"/>
      <c r="TEU1" s="178"/>
      <c r="TEV1" s="178"/>
      <c r="TEW1" s="178"/>
      <c r="TEX1" s="178"/>
      <c r="TEY1" s="178"/>
      <c r="TEZ1" s="178"/>
      <c r="TFA1" s="178"/>
      <c r="TFB1" s="178"/>
      <c r="TFC1" s="178"/>
      <c r="TFD1" s="178"/>
      <c r="TFE1" s="178"/>
      <c r="TFF1" s="178"/>
      <c r="TFG1" s="178"/>
      <c r="TFH1" s="178"/>
      <c r="TFI1" s="178"/>
      <c r="TFJ1" s="178"/>
      <c r="TFK1" s="178"/>
      <c r="TFL1" s="178"/>
      <c r="TFM1" s="178"/>
      <c r="TFN1" s="178"/>
      <c r="TFO1" s="178"/>
      <c r="TFP1" s="178"/>
      <c r="TFQ1" s="178"/>
      <c r="TFR1" s="178"/>
      <c r="TFS1" s="178"/>
      <c r="TFT1" s="178"/>
      <c r="TFU1" s="178"/>
      <c r="TFV1" s="178"/>
      <c r="TFW1" s="178"/>
      <c r="TFX1" s="178"/>
      <c r="TFY1" s="178"/>
      <c r="TFZ1" s="178"/>
      <c r="TGA1" s="178"/>
      <c r="TGB1" s="178"/>
      <c r="TGC1" s="178"/>
      <c r="TGD1" s="178"/>
      <c r="TGE1" s="178"/>
      <c r="TGF1" s="178"/>
      <c r="TGG1" s="178"/>
      <c r="TGH1" s="178"/>
      <c r="TGI1" s="178"/>
      <c r="TGJ1" s="178"/>
      <c r="TGK1" s="178"/>
      <c r="TGL1" s="178"/>
      <c r="TGM1" s="178"/>
      <c r="TGN1" s="178"/>
      <c r="TGO1" s="178"/>
      <c r="TGP1" s="178"/>
      <c r="TGQ1" s="178"/>
      <c r="TGR1" s="178"/>
      <c r="TGS1" s="178"/>
      <c r="TGT1" s="178"/>
      <c r="TGU1" s="178"/>
      <c r="TGV1" s="178"/>
      <c r="TGW1" s="178"/>
      <c r="TGX1" s="178"/>
      <c r="TGY1" s="178"/>
      <c r="TGZ1" s="178"/>
      <c r="THA1" s="178"/>
      <c r="THB1" s="178"/>
      <c r="THC1" s="178"/>
      <c r="THD1" s="178"/>
      <c r="THE1" s="178"/>
      <c r="THF1" s="178"/>
      <c r="THG1" s="178"/>
      <c r="THH1" s="178"/>
      <c r="THI1" s="178"/>
      <c r="THJ1" s="178"/>
      <c r="THK1" s="178"/>
      <c r="THL1" s="178"/>
      <c r="THM1" s="178"/>
      <c r="THN1" s="178"/>
      <c r="THO1" s="178"/>
      <c r="THP1" s="178"/>
      <c r="THQ1" s="178"/>
      <c r="THR1" s="178"/>
      <c r="THS1" s="178"/>
      <c r="THT1" s="178"/>
      <c r="THU1" s="178"/>
      <c r="THV1" s="178"/>
      <c r="THW1" s="178"/>
      <c r="THX1" s="178"/>
      <c r="THY1" s="178"/>
      <c r="THZ1" s="178"/>
      <c r="TIA1" s="178"/>
      <c r="TIB1" s="178"/>
      <c r="TIC1" s="178"/>
      <c r="TID1" s="178"/>
      <c r="TIE1" s="178"/>
      <c r="TIF1" s="178"/>
      <c r="TIG1" s="178"/>
      <c r="TIH1" s="178"/>
      <c r="TII1" s="178"/>
      <c r="TIJ1" s="178"/>
      <c r="TIK1" s="178"/>
      <c r="TIL1" s="178"/>
      <c r="TIM1" s="178"/>
      <c r="TIN1" s="178"/>
      <c r="TIO1" s="178"/>
      <c r="TIP1" s="178"/>
      <c r="TIQ1" s="178"/>
      <c r="TIR1" s="178"/>
      <c r="TIS1" s="178"/>
      <c r="TIT1" s="178"/>
      <c r="TIU1" s="178"/>
      <c r="TIV1" s="178"/>
      <c r="TIW1" s="178"/>
      <c r="TIX1" s="178"/>
      <c r="TIY1" s="178"/>
      <c r="TIZ1" s="178"/>
      <c r="TJA1" s="178"/>
      <c r="TJB1" s="178"/>
      <c r="TJC1" s="178"/>
      <c r="TJD1" s="178"/>
      <c r="TJE1" s="178"/>
      <c r="TJF1" s="178"/>
      <c r="TJG1" s="178"/>
      <c r="TJH1" s="178"/>
      <c r="TJI1" s="178"/>
      <c r="TJJ1" s="178"/>
      <c r="TJK1" s="178"/>
      <c r="TJL1" s="178"/>
      <c r="TJM1" s="178"/>
      <c r="TJN1" s="178"/>
      <c r="TJO1" s="178"/>
      <c r="TJP1" s="178"/>
      <c r="TJQ1" s="178"/>
      <c r="TJR1" s="178"/>
      <c r="TJS1" s="178"/>
      <c r="TJT1" s="178"/>
      <c r="TJU1" s="178"/>
      <c r="TJV1" s="178"/>
      <c r="TJW1" s="178"/>
      <c r="TJX1" s="178"/>
      <c r="TJY1" s="178"/>
      <c r="TJZ1" s="178"/>
      <c r="TKA1" s="178"/>
      <c r="TKB1" s="178"/>
      <c r="TKC1" s="178"/>
      <c r="TKD1" s="178"/>
      <c r="TKE1" s="178"/>
      <c r="TKF1" s="178"/>
      <c r="TKG1" s="178"/>
      <c r="TKH1" s="178"/>
      <c r="TKI1" s="178"/>
      <c r="TKJ1" s="178"/>
      <c r="TKK1" s="178"/>
      <c r="TKL1" s="178"/>
      <c r="TKM1" s="178"/>
      <c r="TKN1" s="178"/>
      <c r="TKO1" s="178"/>
      <c r="TKP1" s="178"/>
      <c r="TKQ1" s="178"/>
      <c r="TKR1" s="178"/>
      <c r="TKS1" s="178"/>
      <c r="TKT1" s="178"/>
      <c r="TKU1" s="178"/>
      <c r="TKV1" s="178"/>
      <c r="TKW1" s="178"/>
      <c r="TKX1" s="178"/>
      <c r="TKY1" s="178"/>
      <c r="TKZ1" s="178"/>
      <c r="TLA1" s="178"/>
      <c r="TLB1" s="178"/>
      <c r="TLC1" s="178"/>
      <c r="TLD1" s="178"/>
      <c r="TLE1" s="178"/>
      <c r="TLF1" s="178"/>
      <c r="TLG1" s="178"/>
      <c r="TLH1" s="178"/>
      <c r="TLI1" s="178"/>
      <c r="TLJ1" s="178"/>
      <c r="TLK1" s="178"/>
      <c r="TLL1" s="178"/>
      <c r="TLM1" s="178"/>
      <c r="TLN1" s="178"/>
      <c r="TLO1" s="178"/>
      <c r="TLP1" s="178"/>
      <c r="TLQ1" s="178"/>
      <c r="TLR1" s="178"/>
      <c r="TLS1" s="178"/>
      <c r="TLT1" s="178"/>
      <c r="TLU1" s="178"/>
      <c r="TLV1" s="178"/>
      <c r="TLW1" s="178"/>
      <c r="TLX1" s="178"/>
      <c r="TLY1" s="178"/>
      <c r="TLZ1" s="178"/>
      <c r="TMA1" s="178"/>
      <c r="TMB1" s="178"/>
      <c r="TMC1" s="178"/>
      <c r="TMD1" s="178"/>
      <c r="TME1" s="178"/>
      <c r="TMF1" s="178"/>
      <c r="TMG1" s="178"/>
      <c r="TMH1" s="178"/>
      <c r="TMI1" s="178"/>
      <c r="TMJ1" s="178"/>
      <c r="TMK1" s="178"/>
      <c r="TML1" s="178"/>
      <c r="TMM1" s="178"/>
      <c r="TMN1" s="178"/>
      <c r="TMO1" s="178"/>
      <c r="TMP1" s="178"/>
      <c r="TMQ1" s="178"/>
      <c r="TMR1" s="178"/>
      <c r="TMS1" s="178"/>
      <c r="TMT1" s="178"/>
      <c r="TMU1" s="178"/>
      <c r="TMV1" s="178"/>
      <c r="TMW1" s="178"/>
      <c r="TMX1" s="178"/>
      <c r="TMY1" s="178"/>
      <c r="TMZ1" s="178"/>
      <c r="TNA1" s="178"/>
      <c r="TNB1" s="178"/>
      <c r="TNC1" s="178"/>
      <c r="TND1" s="178"/>
      <c r="TNE1" s="178"/>
      <c r="TNF1" s="178"/>
      <c r="TNG1" s="178"/>
      <c r="TNH1" s="178"/>
      <c r="TNI1" s="178"/>
      <c r="TNJ1" s="178"/>
      <c r="TNK1" s="178"/>
      <c r="TNL1" s="178"/>
      <c r="TNM1" s="178"/>
      <c r="TNN1" s="178"/>
      <c r="TNO1" s="178"/>
      <c r="TNP1" s="178"/>
      <c r="TNQ1" s="178"/>
      <c r="TNR1" s="178"/>
      <c r="TNS1" s="178"/>
      <c r="TNT1" s="178"/>
      <c r="TNU1" s="178"/>
      <c r="TNV1" s="178"/>
      <c r="TNW1" s="178"/>
      <c r="TNX1" s="178"/>
      <c r="TNY1" s="178"/>
      <c r="TNZ1" s="178"/>
      <c r="TOA1" s="178"/>
      <c r="TOB1" s="178"/>
      <c r="TOC1" s="178"/>
      <c r="TOD1" s="178"/>
      <c r="TOE1" s="178"/>
      <c r="TOF1" s="178"/>
      <c r="TOG1" s="178"/>
      <c r="TOH1" s="178"/>
      <c r="TOI1" s="178"/>
      <c r="TOJ1" s="178"/>
      <c r="TOK1" s="178"/>
      <c r="TOL1" s="178"/>
      <c r="TOM1" s="178"/>
      <c r="TON1" s="178"/>
      <c r="TOO1" s="178"/>
      <c r="TOP1" s="178"/>
      <c r="TOQ1" s="178"/>
      <c r="TOR1" s="178"/>
      <c r="TOS1" s="178"/>
      <c r="TOT1" s="178"/>
      <c r="TOU1" s="178"/>
      <c r="TOV1" s="178"/>
      <c r="TOW1" s="178"/>
      <c r="TOX1" s="178"/>
      <c r="TOY1" s="178"/>
      <c r="TOZ1" s="178"/>
      <c r="TPA1" s="178"/>
      <c r="TPB1" s="178"/>
      <c r="TPC1" s="178"/>
      <c r="TPD1" s="178"/>
      <c r="TPE1" s="178"/>
      <c r="TPF1" s="178"/>
      <c r="TPG1" s="178"/>
      <c r="TPH1" s="178"/>
      <c r="TPI1" s="178"/>
      <c r="TPJ1" s="178"/>
      <c r="TPK1" s="178"/>
      <c r="TPL1" s="178"/>
      <c r="TPM1" s="178"/>
      <c r="TPN1" s="178"/>
      <c r="TPO1" s="178"/>
      <c r="TPP1" s="178"/>
      <c r="TPQ1" s="178"/>
      <c r="TPR1" s="178"/>
      <c r="TPS1" s="178"/>
      <c r="TPT1" s="178"/>
      <c r="TPU1" s="178"/>
      <c r="TPV1" s="178"/>
      <c r="TPW1" s="178"/>
      <c r="TPX1" s="178"/>
      <c r="TPY1" s="178"/>
      <c r="TPZ1" s="178"/>
      <c r="TQA1" s="178"/>
      <c r="TQB1" s="178"/>
      <c r="TQC1" s="178"/>
      <c r="TQD1" s="178"/>
      <c r="TQE1" s="178"/>
      <c r="TQF1" s="178"/>
      <c r="TQG1" s="178"/>
      <c r="TQH1" s="178"/>
      <c r="TQI1" s="178"/>
      <c r="TQJ1" s="178"/>
      <c r="TQK1" s="178"/>
      <c r="TQL1" s="178"/>
      <c r="TQM1" s="178"/>
      <c r="TQN1" s="178"/>
      <c r="TQO1" s="178"/>
      <c r="TQP1" s="178"/>
      <c r="TQQ1" s="178"/>
      <c r="TQR1" s="178"/>
      <c r="TQS1" s="178"/>
      <c r="TQT1" s="178"/>
      <c r="TQU1" s="178"/>
      <c r="TQV1" s="178"/>
      <c r="TQW1" s="178"/>
      <c r="TQX1" s="178"/>
      <c r="TQY1" s="178"/>
      <c r="TQZ1" s="178"/>
      <c r="TRA1" s="178"/>
      <c r="TRB1" s="178"/>
      <c r="TRC1" s="178"/>
      <c r="TRD1" s="178"/>
      <c r="TRE1" s="178"/>
      <c r="TRF1" s="178"/>
      <c r="TRG1" s="178"/>
      <c r="TRH1" s="178"/>
      <c r="TRI1" s="178"/>
      <c r="TRJ1" s="178"/>
      <c r="TRK1" s="178"/>
      <c r="TRL1" s="178"/>
      <c r="TRM1" s="178"/>
      <c r="TRN1" s="178"/>
      <c r="TRO1" s="178"/>
      <c r="TRP1" s="178"/>
      <c r="TRQ1" s="178"/>
      <c r="TRR1" s="178"/>
      <c r="TRS1" s="178"/>
      <c r="TRT1" s="178"/>
      <c r="TRU1" s="178"/>
      <c r="TRV1" s="178"/>
      <c r="TRW1" s="178"/>
      <c r="TRX1" s="178"/>
      <c r="TRY1" s="178"/>
      <c r="TRZ1" s="178"/>
      <c r="TSA1" s="178"/>
      <c r="TSB1" s="178"/>
      <c r="TSC1" s="178"/>
      <c r="TSD1" s="178"/>
      <c r="TSE1" s="178"/>
      <c r="TSF1" s="178"/>
      <c r="TSG1" s="178"/>
      <c r="TSH1" s="178"/>
      <c r="TSI1" s="178"/>
      <c r="TSJ1" s="178"/>
      <c r="TSK1" s="178"/>
      <c r="TSL1" s="178"/>
      <c r="TSM1" s="178"/>
      <c r="TSN1" s="178"/>
      <c r="TSO1" s="178"/>
      <c r="TSP1" s="178"/>
      <c r="TSQ1" s="178"/>
      <c r="TSR1" s="178"/>
      <c r="TSS1" s="178"/>
      <c r="TST1" s="178"/>
      <c r="TSU1" s="178"/>
      <c r="TSV1" s="178"/>
      <c r="TSW1" s="178"/>
      <c r="TSX1" s="178"/>
      <c r="TSY1" s="178"/>
      <c r="TSZ1" s="178"/>
      <c r="TTA1" s="178"/>
      <c r="TTB1" s="178"/>
      <c r="TTC1" s="178"/>
      <c r="TTD1" s="178"/>
      <c r="TTE1" s="178"/>
      <c r="TTF1" s="178"/>
      <c r="TTG1" s="178"/>
      <c r="TTH1" s="178"/>
      <c r="TTI1" s="178"/>
      <c r="TTJ1" s="178"/>
      <c r="TTK1" s="178"/>
      <c r="TTL1" s="178"/>
      <c r="TTM1" s="178"/>
      <c r="TTN1" s="178"/>
      <c r="TTO1" s="178"/>
      <c r="TTP1" s="178"/>
      <c r="TTQ1" s="178"/>
      <c r="TTR1" s="178"/>
      <c r="TTS1" s="178"/>
      <c r="TTT1" s="178"/>
      <c r="TTU1" s="178"/>
      <c r="TTV1" s="178"/>
      <c r="TTW1" s="178"/>
      <c r="TTX1" s="178"/>
      <c r="TTY1" s="178"/>
      <c r="TTZ1" s="178"/>
      <c r="TUA1" s="178"/>
      <c r="TUB1" s="178"/>
      <c r="TUC1" s="178"/>
      <c r="TUD1" s="178"/>
      <c r="TUE1" s="178"/>
      <c r="TUF1" s="178"/>
      <c r="TUG1" s="178"/>
      <c r="TUH1" s="178"/>
      <c r="TUI1" s="178"/>
      <c r="TUJ1" s="178"/>
      <c r="TUK1" s="178"/>
      <c r="TUL1" s="178"/>
      <c r="TUM1" s="178"/>
      <c r="TUN1" s="178"/>
      <c r="TUO1" s="178"/>
      <c r="TUP1" s="178"/>
      <c r="TUQ1" s="178"/>
      <c r="TUR1" s="178"/>
      <c r="TUS1" s="178"/>
      <c r="TUT1" s="178"/>
      <c r="TUU1" s="178"/>
      <c r="TUV1" s="178"/>
      <c r="TUW1" s="178"/>
      <c r="TUX1" s="178"/>
      <c r="TUY1" s="178"/>
      <c r="TUZ1" s="178"/>
      <c r="TVA1" s="178"/>
      <c r="TVB1" s="178"/>
      <c r="TVC1" s="178"/>
      <c r="TVD1" s="178"/>
      <c r="TVE1" s="178"/>
      <c r="TVF1" s="178"/>
      <c r="TVG1" s="178"/>
      <c r="TVH1" s="178"/>
      <c r="TVI1" s="178"/>
      <c r="TVJ1" s="178"/>
      <c r="TVK1" s="178"/>
      <c r="TVL1" s="178"/>
      <c r="TVM1" s="178"/>
      <c r="TVN1" s="178"/>
      <c r="TVO1" s="178"/>
      <c r="TVP1" s="178"/>
      <c r="TVQ1" s="178"/>
      <c r="TVR1" s="178"/>
      <c r="TVS1" s="178"/>
      <c r="TVT1" s="178"/>
      <c r="TVU1" s="178"/>
      <c r="TVV1" s="178"/>
      <c r="TVW1" s="178"/>
      <c r="TVX1" s="178"/>
      <c r="TVY1" s="178"/>
      <c r="TVZ1" s="178"/>
      <c r="TWA1" s="178"/>
      <c r="TWB1" s="178"/>
      <c r="TWC1" s="178"/>
      <c r="TWD1" s="178"/>
      <c r="TWE1" s="178"/>
      <c r="TWF1" s="178"/>
      <c r="TWG1" s="178"/>
      <c r="TWH1" s="178"/>
      <c r="TWI1" s="178"/>
      <c r="TWJ1" s="178"/>
      <c r="TWK1" s="178"/>
      <c r="TWL1" s="178"/>
      <c r="TWM1" s="178"/>
      <c r="TWN1" s="178"/>
      <c r="TWO1" s="178"/>
      <c r="TWP1" s="178"/>
      <c r="TWQ1" s="178"/>
      <c r="TWR1" s="178"/>
      <c r="TWS1" s="178"/>
      <c r="TWT1" s="178"/>
      <c r="TWU1" s="178"/>
      <c r="TWV1" s="178"/>
      <c r="TWW1" s="178"/>
      <c r="TWX1" s="178"/>
      <c r="TWY1" s="178"/>
      <c r="TWZ1" s="178"/>
      <c r="TXA1" s="178"/>
      <c r="TXB1" s="178"/>
      <c r="TXC1" s="178"/>
      <c r="TXD1" s="178"/>
      <c r="TXE1" s="178"/>
      <c r="TXF1" s="178"/>
      <c r="TXG1" s="178"/>
      <c r="TXH1" s="178"/>
      <c r="TXI1" s="178"/>
      <c r="TXJ1" s="178"/>
      <c r="TXK1" s="178"/>
      <c r="TXL1" s="178"/>
      <c r="TXM1" s="178"/>
      <c r="TXN1" s="178"/>
      <c r="TXO1" s="178"/>
      <c r="TXP1" s="178"/>
      <c r="TXQ1" s="178"/>
      <c r="TXR1" s="178"/>
      <c r="TXS1" s="178"/>
      <c r="TXT1" s="178"/>
      <c r="TXU1" s="178"/>
      <c r="TXV1" s="178"/>
      <c r="TXW1" s="178"/>
      <c r="TXX1" s="178"/>
      <c r="TXY1" s="178"/>
      <c r="TXZ1" s="178"/>
      <c r="TYA1" s="178"/>
      <c r="TYB1" s="178"/>
      <c r="TYC1" s="178"/>
      <c r="TYD1" s="178"/>
      <c r="TYE1" s="178"/>
      <c r="TYF1" s="178"/>
      <c r="TYG1" s="178"/>
      <c r="TYH1" s="178"/>
      <c r="TYI1" s="178"/>
      <c r="TYJ1" s="178"/>
      <c r="TYK1" s="178"/>
      <c r="TYL1" s="178"/>
      <c r="TYM1" s="178"/>
      <c r="TYN1" s="178"/>
      <c r="TYO1" s="178"/>
      <c r="TYP1" s="178"/>
      <c r="TYQ1" s="178"/>
      <c r="TYR1" s="178"/>
      <c r="TYS1" s="178"/>
      <c r="TYT1" s="178"/>
      <c r="TYU1" s="178"/>
      <c r="TYV1" s="178"/>
      <c r="TYW1" s="178"/>
      <c r="TYX1" s="178"/>
      <c r="TYY1" s="178"/>
      <c r="TYZ1" s="178"/>
      <c r="TZA1" s="178"/>
      <c r="TZB1" s="178"/>
      <c r="TZC1" s="178"/>
      <c r="TZD1" s="178"/>
      <c r="TZE1" s="178"/>
      <c r="TZF1" s="178"/>
      <c r="TZG1" s="178"/>
      <c r="TZH1" s="178"/>
      <c r="TZI1" s="178"/>
      <c r="TZJ1" s="178"/>
      <c r="TZK1" s="178"/>
      <c r="TZL1" s="178"/>
      <c r="TZM1" s="178"/>
      <c r="TZN1" s="178"/>
      <c r="TZO1" s="178"/>
      <c r="TZP1" s="178"/>
      <c r="TZQ1" s="178"/>
      <c r="TZR1" s="178"/>
      <c r="TZS1" s="178"/>
      <c r="TZT1" s="178"/>
      <c r="TZU1" s="178"/>
      <c r="TZV1" s="178"/>
      <c r="TZW1" s="178"/>
      <c r="TZX1" s="178"/>
      <c r="TZY1" s="178"/>
      <c r="TZZ1" s="178"/>
      <c r="UAA1" s="178"/>
      <c r="UAB1" s="178"/>
      <c r="UAC1" s="178"/>
      <c r="UAD1" s="178"/>
      <c r="UAE1" s="178"/>
      <c r="UAF1" s="178"/>
      <c r="UAG1" s="178"/>
      <c r="UAH1" s="178"/>
      <c r="UAI1" s="178"/>
      <c r="UAJ1" s="178"/>
      <c r="UAK1" s="178"/>
      <c r="UAL1" s="178"/>
      <c r="UAM1" s="178"/>
      <c r="UAN1" s="178"/>
      <c r="UAO1" s="178"/>
      <c r="UAP1" s="178"/>
      <c r="UAQ1" s="178"/>
      <c r="UAR1" s="178"/>
      <c r="UAS1" s="178"/>
      <c r="UAT1" s="178"/>
      <c r="UAU1" s="178"/>
      <c r="UAV1" s="178"/>
      <c r="UAW1" s="178"/>
      <c r="UAX1" s="178"/>
      <c r="UAY1" s="178"/>
      <c r="UAZ1" s="178"/>
      <c r="UBA1" s="178"/>
      <c r="UBB1" s="178"/>
      <c r="UBC1" s="178"/>
      <c r="UBD1" s="178"/>
      <c r="UBE1" s="178"/>
      <c r="UBF1" s="178"/>
      <c r="UBG1" s="178"/>
      <c r="UBH1" s="178"/>
      <c r="UBI1" s="178"/>
      <c r="UBJ1" s="178"/>
      <c r="UBK1" s="178"/>
      <c r="UBL1" s="178"/>
      <c r="UBM1" s="178"/>
      <c r="UBN1" s="178"/>
      <c r="UBO1" s="178"/>
      <c r="UBP1" s="178"/>
      <c r="UBQ1" s="178"/>
      <c r="UBR1" s="178"/>
      <c r="UBS1" s="178"/>
      <c r="UBT1" s="178"/>
      <c r="UBU1" s="178"/>
      <c r="UBV1" s="178"/>
      <c r="UBW1" s="178"/>
      <c r="UBX1" s="178"/>
      <c r="UBY1" s="178"/>
      <c r="UBZ1" s="178"/>
      <c r="UCA1" s="178"/>
      <c r="UCB1" s="178"/>
      <c r="UCC1" s="178"/>
      <c r="UCD1" s="178"/>
      <c r="UCE1" s="178"/>
      <c r="UCF1" s="178"/>
      <c r="UCG1" s="178"/>
      <c r="UCH1" s="178"/>
      <c r="UCI1" s="178"/>
      <c r="UCJ1" s="178"/>
      <c r="UCK1" s="178"/>
      <c r="UCL1" s="178"/>
      <c r="UCM1" s="178"/>
      <c r="UCN1" s="178"/>
      <c r="UCO1" s="178"/>
      <c r="UCP1" s="178"/>
      <c r="UCQ1" s="178"/>
      <c r="UCR1" s="178"/>
      <c r="UCS1" s="178"/>
      <c r="UCT1" s="178"/>
      <c r="UCU1" s="178"/>
      <c r="UCV1" s="178"/>
      <c r="UCW1" s="178"/>
      <c r="UCX1" s="178"/>
      <c r="UCY1" s="178"/>
      <c r="UCZ1" s="178"/>
      <c r="UDA1" s="178"/>
      <c r="UDB1" s="178"/>
      <c r="UDC1" s="178"/>
      <c r="UDD1" s="178"/>
      <c r="UDE1" s="178"/>
      <c r="UDF1" s="178"/>
      <c r="UDG1" s="178"/>
      <c r="UDH1" s="178"/>
      <c r="UDI1" s="178"/>
      <c r="UDJ1" s="178"/>
      <c r="UDK1" s="178"/>
      <c r="UDL1" s="178"/>
      <c r="UDM1" s="178"/>
      <c r="UDN1" s="178"/>
      <c r="UDO1" s="178"/>
      <c r="UDP1" s="178"/>
      <c r="UDQ1" s="178"/>
      <c r="UDR1" s="178"/>
      <c r="UDS1" s="178"/>
      <c r="UDT1" s="178"/>
      <c r="UDU1" s="178"/>
      <c r="UDV1" s="178"/>
      <c r="UDW1" s="178"/>
      <c r="UDX1" s="178"/>
      <c r="UDY1" s="178"/>
      <c r="UDZ1" s="178"/>
      <c r="UEA1" s="178"/>
      <c r="UEB1" s="178"/>
      <c r="UEC1" s="178"/>
      <c r="UED1" s="178"/>
      <c r="UEE1" s="178"/>
      <c r="UEF1" s="178"/>
      <c r="UEG1" s="178"/>
      <c r="UEH1" s="178"/>
      <c r="UEI1" s="178"/>
      <c r="UEJ1" s="178"/>
      <c r="UEK1" s="178"/>
      <c r="UEL1" s="178"/>
      <c r="UEM1" s="178"/>
      <c r="UEN1" s="178"/>
      <c r="UEO1" s="178"/>
      <c r="UEP1" s="178"/>
      <c r="UEQ1" s="178"/>
      <c r="UER1" s="178"/>
      <c r="UES1" s="178"/>
      <c r="UET1" s="178"/>
      <c r="UEU1" s="178"/>
      <c r="UEV1" s="178"/>
      <c r="UEW1" s="178"/>
      <c r="UEX1" s="178"/>
      <c r="UEY1" s="178"/>
      <c r="UEZ1" s="178"/>
      <c r="UFA1" s="178"/>
      <c r="UFB1" s="178"/>
      <c r="UFC1" s="178"/>
      <c r="UFD1" s="178"/>
      <c r="UFE1" s="178"/>
      <c r="UFF1" s="178"/>
      <c r="UFG1" s="178"/>
      <c r="UFH1" s="178"/>
      <c r="UFI1" s="178"/>
      <c r="UFJ1" s="178"/>
      <c r="UFK1" s="178"/>
      <c r="UFL1" s="178"/>
      <c r="UFM1" s="178"/>
      <c r="UFN1" s="178"/>
      <c r="UFO1" s="178"/>
      <c r="UFP1" s="178"/>
      <c r="UFQ1" s="178"/>
      <c r="UFR1" s="178"/>
      <c r="UFS1" s="178"/>
      <c r="UFT1" s="178"/>
      <c r="UFU1" s="178"/>
      <c r="UFV1" s="178"/>
      <c r="UFW1" s="178"/>
      <c r="UFX1" s="178"/>
      <c r="UFY1" s="178"/>
      <c r="UFZ1" s="178"/>
      <c r="UGA1" s="178"/>
      <c r="UGB1" s="178"/>
      <c r="UGC1" s="178"/>
      <c r="UGD1" s="178"/>
      <c r="UGE1" s="178"/>
      <c r="UGF1" s="178"/>
      <c r="UGG1" s="178"/>
      <c r="UGH1" s="178"/>
      <c r="UGI1" s="178"/>
      <c r="UGJ1" s="178"/>
      <c r="UGK1" s="178"/>
      <c r="UGL1" s="178"/>
      <c r="UGM1" s="178"/>
      <c r="UGN1" s="178"/>
      <c r="UGO1" s="178"/>
      <c r="UGP1" s="178"/>
      <c r="UGQ1" s="178"/>
      <c r="UGR1" s="178"/>
      <c r="UGS1" s="178"/>
      <c r="UGT1" s="178"/>
      <c r="UGU1" s="178"/>
      <c r="UGV1" s="178"/>
      <c r="UGW1" s="178"/>
      <c r="UGX1" s="178"/>
      <c r="UGY1" s="178"/>
      <c r="UGZ1" s="178"/>
      <c r="UHA1" s="178"/>
      <c r="UHB1" s="178"/>
      <c r="UHC1" s="178"/>
      <c r="UHD1" s="178"/>
      <c r="UHE1" s="178"/>
      <c r="UHF1" s="178"/>
      <c r="UHG1" s="178"/>
      <c r="UHH1" s="178"/>
      <c r="UHI1" s="178"/>
      <c r="UHJ1" s="178"/>
      <c r="UHK1" s="178"/>
      <c r="UHL1" s="178"/>
      <c r="UHM1" s="178"/>
      <c r="UHN1" s="178"/>
      <c r="UHO1" s="178"/>
      <c r="UHP1" s="178"/>
      <c r="UHQ1" s="178"/>
      <c r="UHR1" s="178"/>
      <c r="UHS1" s="178"/>
      <c r="UHT1" s="178"/>
      <c r="UHU1" s="178"/>
      <c r="UHV1" s="178"/>
      <c r="UHW1" s="178"/>
      <c r="UHX1" s="178"/>
      <c r="UHY1" s="178"/>
      <c r="UHZ1" s="178"/>
      <c r="UIA1" s="178"/>
      <c r="UIB1" s="178"/>
      <c r="UIC1" s="178"/>
      <c r="UID1" s="178"/>
      <c r="UIE1" s="178"/>
      <c r="UIF1" s="178"/>
      <c r="UIG1" s="178"/>
      <c r="UIH1" s="178"/>
      <c r="UII1" s="178"/>
      <c r="UIJ1" s="178"/>
      <c r="UIK1" s="178"/>
      <c r="UIL1" s="178"/>
      <c r="UIM1" s="178"/>
      <c r="UIN1" s="178"/>
      <c r="UIO1" s="178"/>
      <c r="UIP1" s="178"/>
      <c r="UIQ1" s="178"/>
      <c r="UIR1" s="178"/>
      <c r="UIS1" s="178"/>
      <c r="UIT1" s="178"/>
      <c r="UIU1" s="178"/>
      <c r="UIV1" s="178"/>
      <c r="UIW1" s="178"/>
      <c r="UIX1" s="178"/>
      <c r="UIY1" s="178"/>
      <c r="UIZ1" s="178"/>
      <c r="UJA1" s="178"/>
      <c r="UJB1" s="178"/>
      <c r="UJC1" s="178"/>
      <c r="UJD1" s="178"/>
      <c r="UJE1" s="178"/>
      <c r="UJF1" s="178"/>
      <c r="UJG1" s="178"/>
      <c r="UJH1" s="178"/>
      <c r="UJI1" s="178"/>
      <c r="UJJ1" s="178"/>
      <c r="UJK1" s="178"/>
      <c r="UJL1" s="178"/>
      <c r="UJM1" s="178"/>
      <c r="UJN1" s="178"/>
      <c r="UJO1" s="178"/>
      <c r="UJP1" s="178"/>
      <c r="UJQ1" s="178"/>
      <c r="UJR1" s="178"/>
      <c r="UJS1" s="178"/>
      <c r="UJT1" s="178"/>
      <c r="UJU1" s="178"/>
      <c r="UJV1" s="178"/>
      <c r="UJW1" s="178"/>
      <c r="UJX1" s="178"/>
      <c r="UJY1" s="178"/>
      <c r="UJZ1" s="178"/>
      <c r="UKA1" s="178"/>
      <c r="UKB1" s="178"/>
      <c r="UKC1" s="178"/>
      <c r="UKD1" s="178"/>
      <c r="UKE1" s="178"/>
      <c r="UKF1" s="178"/>
      <c r="UKG1" s="178"/>
      <c r="UKH1" s="178"/>
      <c r="UKI1" s="178"/>
      <c r="UKJ1" s="178"/>
      <c r="UKK1" s="178"/>
      <c r="UKL1" s="178"/>
      <c r="UKM1" s="178"/>
      <c r="UKN1" s="178"/>
      <c r="UKO1" s="178"/>
      <c r="UKP1" s="178"/>
      <c r="UKQ1" s="178"/>
      <c r="UKR1" s="178"/>
      <c r="UKS1" s="178"/>
      <c r="UKT1" s="178"/>
      <c r="UKU1" s="178"/>
      <c r="UKV1" s="178"/>
      <c r="UKW1" s="178"/>
      <c r="UKX1" s="178"/>
      <c r="UKY1" s="178"/>
      <c r="UKZ1" s="178"/>
      <c r="ULA1" s="178"/>
      <c r="ULB1" s="178"/>
      <c r="ULC1" s="178"/>
      <c r="ULD1" s="178"/>
      <c r="ULE1" s="178"/>
      <c r="ULF1" s="178"/>
      <c r="ULG1" s="178"/>
      <c r="ULH1" s="178"/>
      <c r="ULI1" s="178"/>
      <c r="ULJ1" s="178"/>
      <c r="ULK1" s="178"/>
      <c r="ULL1" s="178"/>
      <c r="ULM1" s="178"/>
      <c r="ULN1" s="178"/>
      <c r="ULO1" s="178"/>
      <c r="ULP1" s="178"/>
      <c r="ULQ1" s="178"/>
      <c r="ULR1" s="178"/>
      <c r="ULS1" s="178"/>
      <c r="ULT1" s="178"/>
      <c r="ULU1" s="178"/>
      <c r="ULV1" s="178"/>
      <c r="ULW1" s="178"/>
      <c r="ULX1" s="178"/>
      <c r="ULY1" s="178"/>
      <c r="ULZ1" s="178"/>
      <c r="UMA1" s="178"/>
      <c r="UMB1" s="178"/>
      <c r="UMC1" s="178"/>
      <c r="UMD1" s="178"/>
      <c r="UME1" s="178"/>
      <c r="UMF1" s="178"/>
      <c r="UMG1" s="178"/>
      <c r="UMH1" s="178"/>
      <c r="UMI1" s="178"/>
      <c r="UMJ1" s="178"/>
      <c r="UMK1" s="178"/>
      <c r="UML1" s="178"/>
      <c r="UMM1" s="178"/>
      <c r="UMN1" s="178"/>
      <c r="UMO1" s="178"/>
      <c r="UMP1" s="178"/>
      <c r="UMQ1" s="178"/>
      <c r="UMR1" s="178"/>
      <c r="UMS1" s="178"/>
      <c r="UMT1" s="178"/>
      <c r="UMU1" s="178"/>
      <c r="UMV1" s="178"/>
      <c r="UMW1" s="178"/>
      <c r="UMX1" s="178"/>
      <c r="UMY1" s="178"/>
      <c r="UMZ1" s="178"/>
      <c r="UNA1" s="178"/>
      <c r="UNB1" s="178"/>
      <c r="UNC1" s="178"/>
      <c r="UND1" s="178"/>
      <c r="UNE1" s="178"/>
      <c r="UNF1" s="178"/>
      <c r="UNG1" s="178"/>
      <c r="UNH1" s="178"/>
      <c r="UNI1" s="178"/>
      <c r="UNJ1" s="178"/>
      <c r="UNK1" s="178"/>
      <c r="UNL1" s="178"/>
      <c r="UNM1" s="178"/>
      <c r="UNN1" s="178"/>
      <c r="UNO1" s="178"/>
      <c r="UNP1" s="178"/>
      <c r="UNQ1" s="178"/>
      <c r="UNR1" s="178"/>
      <c r="UNS1" s="178"/>
      <c r="UNT1" s="178"/>
      <c r="UNU1" s="178"/>
      <c r="UNV1" s="178"/>
      <c r="UNW1" s="178"/>
      <c r="UNX1" s="178"/>
      <c r="UNY1" s="178"/>
      <c r="UNZ1" s="178"/>
      <c r="UOA1" s="178"/>
      <c r="UOB1" s="178"/>
      <c r="UOC1" s="178"/>
      <c r="UOD1" s="178"/>
      <c r="UOE1" s="178"/>
      <c r="UOF1" s="178"/>
      <c r="UOG1" s="178"/>
      <c r="UOH1" s="178"/>
      <c r="UOI1" s="178"/>
      <c r="UOJ1" s="178"/>
      <c r="UOK1" s="178"/>
      <c r="UOL1" s="178"/>
      <c r="UOM1" s="178"/>
      <c r="UON1" s="178"/>
      <c r="UOO1" s="178"/>
      <c r="UOP1" s="178"/>
      <c r="UOQ1" s="178"/>
      <c r="UOR1" s="178"/>
      <c r="UOS1" s="178"/>
      <c r="UOT1" s="178"/>
      <c r="UOU1" s="178"/>
      <c r="UOV1" s="178"/>
      <c r="UOW1" s="178"/>
      <c r="UOX1" s="178"/>
      <c r="UOY1" s="178"/>
      <c r="UOZ1" s="178"/>
      <c r="UPA1" s="178"/>
      <c r="UPB1" s="178"/>
      <c r="UPC1" s="178"/>
      <c r="UPD1" s="178"/>
      <c r="UPE1" s="178"/>
      <c r="UPF1" s="178"/>
      <c r="UPG1" s="178"/>
      <c r="UPH1" s="178"/>
      <c r="UPI1" s="178"/>
      <c r="UPJ1" s="178"/>
      <c r="UPK1" s="178"/>
      <c r="UPL1" s="178"/>
      <c r="UPM1" s="178"/>
      <c r="UPN1" s="178"/>
      <c r="UPO1" s="178"/>
      <c r="UPP1" s="178"/>
      <c r="UPQ1" s="178"/>
      <c r="UPR1" s="178"/>
      <c r="UPS1" s="178"/>
      <c r="UPT1" s="178"/>
      <c r="UPU1" s="178"/>
      <c r="UPV1" s="178"/>
      <c r="UPW1" s="178"/>
      <c r="UPX1" s="178"/>
      <c r="UPY1" s="178"/>
      <c r="UPZ1" s="178"/>
      <c r="UQA1" s="178"/>
      <c r="UQB1" s="178"/>
      <c r="UQC1" s="178"/>
      <c r="UQD1" s="178"/>
      <c r="UQE1" s="178"/>
      <c r="UQF1" s="178"/>
      <c r="UQG1" s="178"/>
      <c r="UQH1" s="178"/>
      <c r="UQI1" s="178"/>
      <c r="UQJ1" s="178"/>
      <c r="UQK1" s="178"/>
      <c r="UQL1" s="178"/>
      <c r="UQM1" s="178"/>
      <c r="UQN1" s="178"/>
      <c r="UQO1" s="178"/>
      <c r="UQP1" s="178"/>
      <c r="UQQ1" s="178"/>
      <c r="UQR1" s="178"/>
      <c r="UQS1" s="178"/>
      <c r="UQT1" s="178"/>
      <c r="UQU1" s="178"/>
      <c r="UQV1" s="178"/>
      <c r="UQW1" s="178"/>
      <c r="UQX1" s="178"/>
      <c r="UQY1" s="178"/>
      <c r="UQZ1" s="178"/>
      <c r="URA1" s="178"/>
      <c r="URB1" s="178"/>
      <c r="URC1" s="178"/>
      <c r="URD1" s="178"/>
      <c r="URE1" s="178"/>
      <c r="URF1" s="178"/>
      <c r="URG1" s="178"/>
      <c r="URH1" s="178"/>
      <c r="URI1" s="178"/>
      <c r="URJ1" s="178"/>
      <c r="URK1" s="178"/>
      <c r="URL1" s="178"/>
      <c r="URM1" s="178"/>
      <c r="URN1" s="178"/>
      <c r="URO1" s="178"/>
      <c r="URP1" s="178"/>
      <c r="URQ1" s="178"/>
      <c r="URR1" s="178"/>
      <c r="URS1" s="178"/>
      <c r="URT1" s="178"/>
      <c r="URU1" s="178"/>
      <c r="URV1" s="178"/>
      <c r="URW1" s="178"/>
      <c r="URX1" s="178"/>
      <c r="URY1" s="178"/>
      <c r="URZ1" s="178"/>
      <c r="USA1" s="178"/>
      <c r="USB1" s="178"/>
      <c r="USC1" s="178"/>
      <c r="USD1" s="178"/>
      <c r="USE1" s="178"/>
      <c r="USF1" s="178"/>
      <c r="USG1" s="178"/>
      <c r="USH1" s="178"/>
      <c r="USI1" s="178"/>
      <c r="USJ1" s="178"/>
      <c r="USK1" s="178"/>
      <c r="USL1" s="178"/>
      <c r="USM1" s="178"/>
      <c r="USN1" s="178"/>
      <c r="USO1" s="178"/>
      <c r="USP1" s="178"/>
      <c r="USQ1" s="178"/>
      <c r="USR1" s="178"/>
      <c r="USS1" s="178"/>
      <c r="UST1" s="178"/>
      <c r="USU1" s="178"/>
      <c r="USV1" s="178"/>
      <c r="USW1" s="178"/>
      <c r="USX1" s="178"/>
      <c r="USY1" s="178"/>
      <c r="USZ1" s="178"/>
      <c r="UTA1" s="178"/>
      <c r="UTB1" s="178"/>
      <c r="UTC1" s="178"/>
      <c r="UTD1" s="178"/>
      <c r="UTE1" s="178"/>
      <c r="UTF1" s="178"/>
      <c r="UTG1" s="178"/>
      <c r="UTH1" s="178"/>
      <c r="UTI1" s="178"/>
      <c r="UTJ1" s="178"/>
      <c r="UTK1" s="178"/>
      <c r="UTL1" s="178"/>
      <c r="UTM1" s="178"/>
      <c r="UTN1" s="178"/>
      <c r="UTO1" s="178"/>
      <c r="UTP1" s="178"/>
      <c r="UTQ1" s="178"/>
      <c r="UTR1" s="178"/>
      <c r="UTS1" s="178"/>
      <c r="UTT1" s="178"/>
      <c r="UTU1" s="178"/>
      <c r="UTV1" s="178"/>
      <c r="UTW1" s="178"/>
      <c r="UTX1" s="178"/>
      <c r="UTY1" s="178"/>
      <c r="UTZ1" s="178"/>
      <c r="UUA1" s="178"/>
      <c r="UUB1" s="178"/>
      <c r="UUC1" s="178"/>
      <c r="UUD1" s="178"/>
      <c r="UUE1" s="178"/>
      <c r="UUF1" s="178"/>
      <c r="UUG1" s="178"/>
      <c r="UUH1" s="178"/>
      <c r="UUI1" s="178"/>
      <c r="UUJ1" s="178"/>
      <c r="UUK1" s="178"/>
      <c r="UUL1" s="178"/>
      <c r="UUM1" s="178"/>
      <c r="UUN1" s="178"/>
      <c r="UUO1" s="178"/>
      <c r="UUP1" s="178"/>
      <c r="UUQ1" s="178"/>
      <c r="UUR1" s="178"/>
      <c r="UUS1" s="178"/>
      <c r="UUT1" s="178"/>
      <c r="UUU1" s="178"/>
      <c r="UUV1" s="178"/>
      <c r="UUW1" s="178"/>
      <c r="UUX1" s="178"/>
      <c r="UUY1" s="178"/>
      <c r="UUZ1" s="178"/>
      <c r="UVA1" s="178"/>
      <c r="UVB1" s="178"/>
      <c r="UVC1" s="178"/>
      <c r="UVD1" s="178"/>
      <c r="UVE1" s="178"/>
      <c r="UVF1" s="178"/>
      <c r="UVG1" s="178"/>
      <c r="UVH1" s="178"/>
      <c r="UVI1" s="178"/>
      <c r="UVJ1" s="178"/>
      <c r="UVK1" s="178"/>
      <c r="UVL1" s="178"/>
      <c r="UVM1" s="178"/>
      <c r="UVN1" s="178"/>
      <c r="UVO1" s="178"/>
      <c r="UVP1" s="178"/>
      <c r="UVQ1" s="178"/>
      <c r="UVR1" s="178"/>
      <c r="UVS1" s="178"/>
      <c r="UVT1" s="178"/>
      <c r="UVU1" s="178"/>
      <c r="UVV1" s="178"/>
      <c r="UVW1" s="178"/>
      <c r="UVX1" s="178"/>
      <c r="UVY1" s="178"/>
      <c r="UVZ1" s="178"/>
      <c r="UWA1" s="178"/>
      <c r="UWB1" s="178"/>
      <c r="UWC1" s="178"/>
      <c r="UWD1" s="178"/>
      <c r="UWE1" s="178"/>
      <c r="UWF1" s="178"/>
      <c r="UWG1" s="178"/>
      <c r="UWH1" s="178"/>
      <c r="UWI1" s="178"/>
      <c r="UWJ1" s="178"/>
      <c r="UWK1" s="178"/>
      <c r="UWL1" s="178"/>
      <c r="UWM1" s="178"/>
      <c r="UWN1" s="178"/>
      <c r="UWO1" s="178"/>
      <c r="UWP1" s="178"/>
      <c r="UWQ1" s="178"/>
      <c r="UWR1" s="178"/>
      <c r="UWS1" s="178"/>
      <c r="UWT1" s="178"/>
      <c r="UWU1" s="178"/>
      <c r="UWV1" s="178"/>
      <c r="UWW1" s="178"/>
      <c r="UWX1" s="178"/>
      <c r="UWY1" s="178"/>
      <c r="UWZ1" s="178"/>
      <c r="UXA1" s="178"/>
      <c r="UXB1" s="178"/>
      <c r="UXC1" s="178"/>
      <c r="UXD1" s="178"/>
      <c r="UXE1" s="178"/>
      <c r="UXF1" s="178"/>
      <c r="UXG1" s="178"/>
      <c r="UXH1" s="178"/>
      <c r="UXI1" s="178"/>
      <c r="UXJ1" s="178"/>
      <c r="UXK1" s="178"/>
      <c r="UXL1" s="178"/>
      <c r="UXM1" s="178"/>
      <c r="UXN1" s="178"/>
      <c r="UXO1" s="178"/>
      <c r="UXP1" s="178"/>
      <c r="UXQ1" s="178"/>
      <c r="UXR1" s="178"/>
      <c r="UXS1" s="178"/>
      <c r="UXT1" s="178"/>
      <c r="UXU1" s="178"/>
      <c r="UXV1" s="178"/>
      <c r="UXW1" s="178"/>
      <c r="UXX1" s="178"/>
      <c r="UXY1" s="178"/>
      <c r="UXZ1" s="178"/>
      <c r="UYA1" s="178"/>
      <c r="UYB1" s="178"/>
      <c r="UYC1" s="178"/>
      <c r="UYD1" s="178"/>
      <c r="UYE1" s="178"/>
      <c r="UYF1" s="178"/>
      <c r="UYG1" s="178"/>
      <c r="UYH1" s="178"/>
      <c r="UYI1" s="178"/>
      <c r="UYJ1" s="178"/>
      <c r="UYK1" s="178"/>
      <c r="UYL1" s="178"/>
      <c r="UYM1" s="178"/>
      <c r="UYN1" s="178"/>
      <c r="UYO1" s="178"/>
      <c r="UYP1" s="178"/>
      <c r="UYQ1" s="178"/>
      <c r="UYR1" s="178"/>
      <c r="UYS1" s="178"/>
      <c r="UYT1" s="178"/>
      <c r="UYU1" s="178"/>
      <c r="UYV1" s="178"/>
      <c r="UYW1" s="178"/>
      <c r="UYX1" s="178"/>
      <c r="UYY1" s="178"/>
      <c r="UYZ1" s="178"/>
      <c r="UZA1" s="178"/>
      <c r="UZB1" s="178"/>
      <c r="UZC1" s="178"/>
      <c r="UZD1" s="178"/>
      <c r="UZE1" s="178"/>
      <c r="UZF1" s="178"/>
      <c r="UZG1" s="178"/>
      <c r="UZH1" s="178"/>
      <c r="UZI1" s="178"/>
      <c r="UZJ1" s="178"/>
      <c r="UZK1" s="178"/>
      <c r="UZL1" s="178"/>
      <c r="UZM1" s="178"/>
      <c r="UZN1" s="178"/>
      <c r="UZO1" s="178"/>
      <c r="UZP1" s="178"/>
      <c r="UZQ1" s="178"/>
      <c r="UZR1" s="178"/>
      <c r="UZS1" s="178"/>
      <c r="UZT1" s="178"/>
      <c r="UZU1" s="178"/>
      <c r="UZV1" s="178"/>
      <c r="UZW1" s="178"/>
      <c r="UZX1" s="178"/>
      <c r="UZY1" s="178"/>
      <c r="UZZ1" s="178"/>
      <c r="VAA1" s="178"/>
      <c r="VAB1" s="178"/>
      <c r="VAC1" s="178"/>
      <c r="VAD1" s="178"/>
      <c r="VAE1" s="178"/>
      <c r="VAF1" s="178"/>
      <c r="VAG1" s="178"/>
      <c r="VAH1" s="178"/>
      <c r="VAI1" s="178"/>
      <c r="VAJ1" s="178"/>
      <c r="VAK1" s="178"/>
      <c r="VAL1" s="178"/>
      <c r="VAM1" s="178"/>
      <c r="VAN1" s="178"/>
      <c r="VAO1" s="178"/>
      <c r="VAP1" s="178"/>
      <c r="VAQ1" s="178"/>
      <c r="VAR1" s="178"/>
      <c r="VAS1" s="178"/>
      <c r="VAT1" s="178"/>
      <c r="VAU1" s="178"/>
      <c r="VAV1" s="178"/>
      <c r="VAW1" s="178"/>
      <c r="VAX1" s="178"/>
      <c r="VAY1" s="178"/>
      <c r="VAZ1" s="178"/>
      <c r="VBA1" s="178"/>
      <c r="VBB1" s="178"/>
      <c r="VBC1" s="178"/>
      <c r="VBD1" s="178"/>
      <c r="VBE1" s="178"/>
      <c r="VBF1" s="178"/>
      <c r="VBG1" s="178"/>
      <c r="VBH1" s="178"/>
      <c r="VBI1" s="178"/>
      <c r="VBJ1" s="178"/>
      <c r="VBK1" s="178"/>
      <c r="VBL1" s="178"/>
      <c r="VBM1" s="178"/>
      <c r="VBN1" s="178"/>
      <c r="VBO1" s="178"/>
      <c r="VBP1" s="178"/>
      <c r="VBQ1" s="178"/>
      <c r="VBR1" s="178"/>
      <c r="VBS1" s="178"/>
      <c r="VBT1" s="178"/>
      <c r="VBU1" s="178"/>
      <c r="VBV1" s="178"/>
      <c r="VBW1" s="178"/>
      <c r="VBX1" s="178"/>
      <c r="VBY1" s="178"/>
      <c r="VBZ1" s="178"/>
      <c r="VCA1" s="178"/>
      <c r="VCB1" s="178"/>
      <c r="VCC1" s="178"/>
      <c r="VCD1" s="178"/>
      <c r="VCE1" s="178"/>
      <c r="VCF1" s="178"/>
      <c r="VCG1" s="178"/>
      <c r="VCH1" s="178"/>
      <c r="VCI1" s="178"/>
      <c r="VCJ1" s="178"/>
      <c r="VCK1" s="178"/>
      <c r="VCL1" s="178"/>
      <c r="VCM1" s="178"/>
      <c r="VCN1" s="178"/>
      <c r="VCO1" s="178"/>
      <c r="VCP1" s="178"/>
      <c r="VCQ1" s="178"/>
      <c r="VCR1" s="178"/>
      <c r="VCS1" s="178"/>
      <c r="VCT1" s="178"/>
      <c r="VCU1" s="178"/>
      <c r="VCV1" s="178"/>
      <c r="VCW1" s="178"/>
      <c r="VCX1" s="178"/>
      <c r="VCY1" s="178"/>
      <c r="VCZ1" s="178"/>
      <c r="VDA1" s="178"/>
      <c r="VDB1" s="178"/>
      <c r="VDC1" s="178"/>
      <c r="VDD1" s="178"/>
      <c r="VDE1" s="178"/>
      <c r="VDF1" s="178"/>
      <c r="VDG1" s="178"/>
      <c r="VDH1" s="178"/>
      <c r="VDI1" s="178"/>
      <c r="VDJ1" s="178"/>
      <c r="VDK1" s="178"/>
      <c r="VDL1" s="178"/>
      <c r="VDM1" s="178"/>
      <c r="VDN1" s="178"/>
      <c r="VDO1" s="178"/>
      <c r="VDP1" s="178"/>
      <c r="VDQ1" s="178"/>
      <c r="VDR1" s="178"/>
      <c r="VDS1" s="178"/>
      <c r="VDT1" s="178"/>
      <c r="VDU1" s="178"/>
      <c r="VDV1" s="178"/>
      <c r="VDW1" s="178"/>
      <c r="VDX1" s="178"/>
      <c r="VDY1" s="178"/>
      <c r="VDZ1" s="178"/>
      <c r="VEA1" s="178"/>
      <c r="VEB1" s="178"/>
      <c r="VEC1" s="178"/>
      <c r="VED1" s="178"/>
      <c r="VEE1" s="178"/>
      <c r="VEF1" s="178"/>
      <c r="VEG1" s="178"/>
      <c r="VEH1" s="178"/>
      <c r="VEI1" s="178"/>
      <c r="VEJ1" s="178"/>
      <c r="VEK1" s="178"/>
      <c r="VEL1" s="178"/>
      <c r="VEM1" s="178"/>
      <c r="VEN1" s="178"/>
      <c r="VEO1" s="178"/>
      <c r="VEP1" s="178"/>
      <c r="VEQ1" s="178"/>
      <c r="VER1" s="178"/>
      <c r="VES1" s="178"/>
      <c r="VET1" s="178"/>
      <c r="VEU1" s="178"/>
      <c r="VEV1" s="178"/>
      <c r="VEW1" s="178"/>
      <c r="VEX1" s="178"/>
      <c r="VEY1" s="178"/>
      <c r="VEZ1" s="178"/>
      <c r="VFA1" s="178"/>
      <c r="VFB1" s="178"/>
      <c r="VFC1" s="178"/>
      <c r="VFD1" s="178"/>
      <c r="VFE1" s="178"/>
      <c r="VFF1" s="178"/>
      <c r="VFG1" s="178"/>
      <c r="VFH1" s="178"/>
      <c r="VFI1" s="178"/>
      <c r="VFJ1" s="178"/>
      <c r="VFK1" s="178"/>
      <c r="VFL1" s="178"/>
      <c r="VFM1" s="178"/>
      <c r="VFN1" s="178"/>
      <c r="VFO1" s="178"/>
      <c r="VFP1" s="178"/>
      <c r="VFQ1" s="178"/>
      <c r="VFR1" s="178"/>
      <c r="VFS1" s="178"/>
      <c r="VFT1" s="178"/>
      <c r="VFU1" s="178"/>
      <c r="VFV1" s="178"/>
      <c r="VFW1" s="178"/>
      <c r="VFX1" s="178"/>
      <c r="VFY1" s="178"/>
      <c r="VFZ1" s="178"/>
      <c r="VGA1" s="178"/>
      <c r="VGB1" s="178"/>
      <c r="VGC1" s="178"/>
      <c r="VGD1" s="178"/>
      <c r="VGE1" s="178"/>
      <c r="VGF1" s="178"/>
      <c r="VGG1" s="178"/>
      <c r="VGH1" s="178"/>
      <c r="VGI1" s="178"/>
      <c r="VGJ1" s="178"/>
      <c r="VGK1" s="178"/>
      <c r="VGL1" s="178"/>
      <c r="VGM1" s="178"/>
      <c r="VGN1" s="178"/>
      <c r="VGO1" s="178"/>
      <c r="VGP1" s="178"/>
      <c r="VGQ1" s="178"/>
      <c r="VGR1" s="178"/>
      <c r="VGS1" s="178"/>
      <c r="VGT1" s="178"/>
      <c r="VGU1" s="178"/>
      <c r="VGV1" s="178"/>
      <c r="VGW1" s="178"/>
      <c r="VGX1" s="178"/>
      <c r="VGY1" s="178"/>
      <c r="VGZ1" s="178"/>
      <c r="VHA1" s="178"/>
      <c r="VHB1" s="178"/>
      <c r="VHC1" s="178"/>
      <c r="VHD1" s="178"/>
      <c r="VHE1" s="178"/>
      <c r="VHF1" s="178"/>
      <c r="VHG1" s="178"/>
      <c r="VHH1" s="178"/>
      <c r="VHI1" s="178"/>
      <c r="VHJ1" s="178"/>
      <c r="VHK1" s="178"/>
      <c r="VHL1" s="178"/>
      <c r="VHM1" s="178"/>
      <c r="VHN1" s="178"/>
      <c r="VHO1" s="178"/>
      <c r="VHP1" s="178"/>
      <c r="VHQ1" s="178"/>
      <c r="VHR1" s="178"/>
      <c r="VHS1" s="178"/>
      <c r="VHT1" s="178"/>
      <c r="VHU1" s="178"/>
      <c r="VHV1" s="178"/>
      <c r="VHW1" s="178"/>
      <c r="VHX1" s="178"/>
      <c r="VHY1" s="178"/>
      <c r="VHZ1" s="178"/>
      <c r="VIA1" s="178"/>
      <c r="VIB1" s="178"/>
      <c r="VIC1" s="178"/>
      <c r="VID1" s="178"/>
      <c r="VIE1" s="178"/>
      <c r="VIF1" s="178"/>
      <c r="VIG1" s="178"/>
      <c r="VIH1" s="178"/>
      <c r="VII1" s="178"/>
      <c r="VIJ1" s="178"/>
      <c r="VIK1" s="178"/>
      <c r="VIL1" s="178"/>
      <c r="VIM1" s="178"/>
      <c r="VIN1" s="178"/>
      <c r="VIO1" s="178"/>
      <c r="VIP1" s="178"/>
      <c r="VIQ1" s="178"/>
      <c r="VIR1" s="178"/>
      <c r="VIS1" s="178"/>
      <c r="VIT1" s="178"/>
      <c r="VIU1" s="178"/>
      <c r="VIV1" s="178"/>
      <c r="VIW1" s="178"/>
      <c r="VIX1" s="178"/>
      <c r="VIY1" s="178"/>
      <c r="VIZ1" s="178"/>
      <c r="VJA1" s="178"/>
      <c r="VJB1" s="178"/>
      <c r="VJC1" s="178"/>
      <c r="VJD1" s="178"/>
      <c r="VJE1" s="178"/>
      <c r="VJF1" s="178"/>
      <c r="VJG1" s="178"/>
      <c r="VJH1" s="178"/>
      <c r="VJI1" s="178"/>
      <c r="VJJ1" s="178"/>
      <c r="VJK1" s="178"/>
      <c r="VJL1" s="178"/>
      <c r="VJM1" s="178"/>
      <c r="VJN1" s="178"/>
      <c r="VJO1" s="178"/>
      <c r="VJP1" s="178"/>
      <c r="VJQ1" s="178"/>
      <c r="VJR1" s="178"/>
      <c r="VJS1" s="178"/>
      <c r="VJT1" s="178"/>
      <c r="VJU1" s="178"/>
      <c r="VJV1" s="178"/>
      <c r="VJW1" s="178"/>
      <c r="VJX1" s="178"/>
      <c r="VJY1" s="178"/>
      <c r="VJZ1" s="178"/>
      <c r="VKA1" s="178"/>
      <c r="VKB1" s="178"/>
      <c r="VKC1" s="178"/>
      <c r="VKD1" s="178"/>
      <c r="VKE1" s="178"/>
      <c r="VKF1" s="178"/>
      <c r="VKG1" s="178"/>
      <c r="VKH1" s="178"/>
      <c r="VKI1" s="178"/>
      <c r="VKJ1" s="178"/>
      <c r="VKK1" s="178"/>
      <c r="VKL1" s="178"/>
      <c r="VKM1" s="178"/>
      <c r="VKN1" s="178"/>
      <c r="VKO1" s="178"/>
      <c r="VKP1" s="178"/>
      <c r="VKQ1" s="178"/>
      <c r="VKR1" s="178"/>
      <c r="VKS1" s="178"/>
      <c r="VKT1" s="178"/>
      <c r="VKU1" s="178"/>
      <c r="VKV1" s="178"/>
      <c r="VKW1" s="178"/>
      <c r="VKX1" s="178"/>
      <c r="VKY1" s="178"/>
      <c r="VKZ1" s="178"/>
      <c r="VLA1" s="178"/>
      <c r="VLB1" s="178"/>
      <c r="VLC1" s="178"/>
      <c r="VLD1" s="178"/>
      <c r="VLE1" s="178"/>
      <c r="VLF1" s="178"/>
      <c r="VLG1" s="178"/>
      <c r="VLH1" s="178"/>
      <c r="VLI1" s="178"/>
      <c r="VLJ1" s="178"/>
      <c r="VLK1" s="178"/>
      <c r="VLL1" s="178"/>
      <c r="VLM1" s="178"/>
      <c r="VLN1" s="178"/>
      <c r="VLO1" s="178"/>
      <c r="VLP1" s="178"/>
      <c r="VLQ1" s="178"/>
      <c r="VLR1" s="178"/>
      <c r="VLS1" s="178"/>
      <c r="VLT1" s="178"/>
      <c r="VLU1" s="178"/>
      <c r="VLV1" s="178"/>
      <c r="VLW1" s="178"/>
      <c r="VLX1" s="178"/>
      <c r="VLY1" s="178"/>
      <c r="VLZ1" s="178"/>
      <c r="VMA1" s="178"/>
      <c r="VMB1" s="178"/>
      <c r="VMC1" s="178"/>
      <c r="VMD1" s="178"/>
      <c r="VME1" s="178"/>
      <c r="VMF1" s="178"/>
      <c r="VMG1" s="178"/>
      <c r="VMH1" s="178"/>
      <c r="VMI1" s="178"/>
      <c r="VMJ1" s="178"/>
      <c r="VMK1" s="178"/>
      <c r="VML1" s="178"/>
      <c r="VMM1" s="178"/>
      <c r="VMN1" s="178"/>
      <c r="VMO1" s="178"/>
      <c r="VMP1" s="178"/>
      <c r="VMQ1" s="178"/>
      <c r="VMR1" s="178"/>
      <c r="VMS1" s="178"/>
      <c r="VMT1" s="178"/>
      <c r="VMU1" s="178"/>
      <c r="VMV1" s="178"/>
      <c r="VMW1" s="178"/>
      <c r="VMX1" s="178"/>
      <c r="VMY1" s="178"/>
      <c r="VMZ1" s="178"/>
      <c r="VNA1" s="178"/>
      <c r="VNB1" s="178"/>
      <c r="VNC1" s="178"/>
      <c r="VND1" s="178"/>
      <c r="VNE1" s="178"/>
      <c r="VNF1" s="178"/>
      <c r="VNG1" s="178"/>
      <c r="VNH1" s="178"/>
      <c r="VNI1" s="178"/>
      <c r="VNJ1" s="178"/>
      <c r="VNK1" s="178"/>
      <c r="VNL1" s="178"/>
      <c r="VNM1" s="178"/>
      <c r="VNN1" s="178"/>
      <c r="VNO1" s="178"/>
      <c r="VNP1" s="178"/>
      <c r="VNQ1" s="178"/>
      <c r="VNR1" s="178"/>
      <c r="VNS1" s="178"/>
      <c r="VNT1" s="178"/>
      <c r="VNU1" s="178"/>
      <c r="VNV1" s="178"/>
      <c r="VNW1" s="178"/>
      <c r="VNX1" s="178"/>
      <c r="VNY1" s="178"/>
      <c r="VNZ1" s="178"/>
      <c r="VOA1" s="178"/>
      <c r="VOB1" s="178"/>
      <c r="VOC1" s="178"/>
      <c r="VOD1" s="178"/>
      <c r="VOE1" s="178"/>
      <c r="VOF1" s="178"/>
      <c r="VOG1" s="178"/>
      <c r="VOH1" s="178"/>
      <c r="VOI1" s="178"/>
      <c r="VOJ1" s="178"/>
      <c r="VOK1" s="178"/>
      <c r="VOL1" s="178"/>
      <c r="VOM1" s="178"/>
      <c r="VON1" s="178"/>
      <c r="VOO1" s="178"/>
      <c r="VOP1" s="178"/>
      <c r="VOQ1" s="178"/>
      <c r="VOR1" s="178"/>
      <c r="VOS1" s="178"/>
      <c r="VOT1" s="178"/>
      <c r="VOU1" s="178"/>
      <c r="VOV1" s="178"/>
      <c r="VOW1" s="178"/>
      <c r="VOX1" s="178"/>
      <c r="VOY1" s="178"/>
      <c r="VOZ1" s="178"/>
      <c r="VPA1" s="178"/>
      <c r="VPB1" s="178"/>
      <c r="VPC1" s="178"/>
      <c r="VPD1" s="178"/>
      <c r="VPE1" s="178"/>
      <c r="VPF1" s="178"/>
      <c r="VPG1" s="178"/>
      <c r="VPH1" s="178"/>
      <c r="VPI1" s="178"/>
      <c r="VPJ1" s="178"/>
      <c r="VPK1" s="178"/>
      <c r="VPL1" s="178"/>
      <c r="VPM1" s="178"/>
      <c r="VPN1" s="178"/>
      <c r="VPO1" s="178"/>
      <c r="VPP1" s="178"/>
      <c r="VPQ1" s="178"/>
      <c r="VPR1" s="178"/>
      <c r="VPS1" s="178"/>
      <c r="VPT1" s="178"/>
      <c r="VPU1" s="178"/>
      <c r="VPV1" s="178"/>
      <c r="VPW1" s="178"/>
      <c r="VPX1" s="178"/>
      <c r="VPY1" s="178"/>
      <c r="VPZ1" s="178"/>
      <c r="VQA1" s="178"/>
      <c r="VQB1" s="178"/>
      <c r="VQC1" s="178"/>
      <c r="VQD1" s="178"/>
      <c r="VQE1" s="178"/>
      <c r="VQF1" s="178"/>
      <c r="VQG1" s="178"/>
      <c r="VQH1" s="178"/>
      <c r="VQI1" s="178"/>
      <c r="VQJ1" s="178"/>
      <c r="VQK1" s="178"/>
      <c r="VQL1" s="178"/>
      <c r="VQM1" s="178"/>
      <c r="VQN1" s="178"/>
      <c r="VQO1" s="178"/>
      <c r="VQP1" s="178"/>
      <c r="VQQ1" s="178"/>
      <c r="VQR1" s="178"/>
      <c r="VQS1" s="178"/>
      <c r="VQT1" s="178"/>
      <c r="VQU1" s="178"/>
      <c r="VQV1" s="178"/>
      <c r="VQW1" s="178"/>
      <c r="VQX1" s="178"/>
      <c r="VQY1" s="178"/>
      <c r="VQZ1" s="178"/>
      <c r="VRA1" s="178"/>
      <c r="VRB1" s="178"/>
      <c r="VRC1" s="178"/>
      <c r="VRD1" s="178"/>
      <c r="VRE1" s="178"/>
      <c r="VRF1" s="178"/>
      <c r="VRG1" s="178"/>
      <c r="VRH1" s="178"/>
      <c r="VRI1" s="178"/>
      <c r="VRJ1" s="178"/>
      <c r="VRK1" s="178"/>
      <c r="VRL1" s="178"/>
      <c r="VRM1" s="178"/>
      <c r="VRN1" s="178"/>
      <c r="VRO1" s="178"/>
      <c r="VRP1" s="178"/>
      <c r="VRQ1" s="178"/>
      <c r="VRR1" s="178"/>
      <c r="VRS1" s="178"/>
      <c r="VRT1" s="178"/>
      <c r="VRU1" s="178"/>
      <c r="VRV1" s="178"/>
      <c r="VRW1" s="178"/>
      <c r="VRX1" s="178"/>
      <c r="VRY1" s="178"/>
      <c r="VRZ1" s="178"/>
      <c r="VSA1" s="178"/>
      <c r="VSB1" s="178"/>
      <c r="VSC1" s="178"/>
      <c r="VSD1" s="178"/>
      <c r="VSE1" s="178"/>
      <c r="VSF1" s="178"/>
      <c r="VSG1" s="178"/>
      <c r="VSH1" s="178"/>
      <c r="VSI1" s="178"/>
      <c r="VSJ1" s="178"/>
      <c r="VSK1" s="178"/>
      <c r="VSL1" s="178"/>
      <c r="VSM1" s="178"/>
      <c r="VSN1" s="178"/>
      <c r="VSO1" s="178"/>
      <c r="VSP1" s="178"/>
      <c r="VSQ1" s="178"/>
      <c r="VSR1" s="178"/>
      <c r="VSS1" s="178"/>
      <c r="VST1" s="178"/>
      <c r="VSU1" s="178"/>
      <c r="VSV1" s="178"/>
      <c r="VSW1" s="178"/>
      <c r="VSX1" s="178"/>
      <c r="VSY1" s="178"/>
      <c r="VSZ1" s="178"/>
      <c r="VTA1" s="178"/>
      <c r="VTB1" s="178"/>
      <c r="VTC1" s="178"/>
      <c r="VTD1" s="178"/>
      <c r="VTE1" s="178"/>
      <c r="VTF1" s="178"/>
      <c r="VTG1" s="178"/>
      <c r="VTH1" s="178"/>
      <c r="VTI1" s="178"/>
      <c r="VTJ1" s="178"/>
      <c r="VTK1" s="178"/>
      <c r="VTL1" s="178"/>
      <c r="VTM1" s="178"/>
      <c r="VTN1" s="178"/>
      <c r="VTO1" s="178"/>
      <c r="VTP1" s="178"/>
      <c r="VTQ1" s="178"/>
      <c r="VTR1" s="178"/>
      <c r="VTS1" s="178"/>
      <c r="VTT1" s="178"/>
      <c r="VTU1" s="178"/>
      <c r="VTV1" s="178"/>
      <c r="VTW1" s="178"/>
      <c r="VTX1" s="178"/>
      <c r="VTY1" s="178"/>
      <c r="VTZ1" s="178"/>
      <c r="VUA1" s="178"/>
      <c r="VUB1" s="178"/>
      <c r="VUC1" s="178"/>
      <c r="VUD1" s="178"/>
      <c r="VUE1" s="178"/>
      <c r="VUF1" s="178"/>
      <c r="VUG1" s="178"/>
      <c r="VUH1" s="178"/>
      <c r="VUI1" s="178"/>
      <c r="VUJ1" s="178"/>
      <c r="VUK1" s="178"/>
      <c r="VUL1" s="178"/>
      <c r="VUM1" s="178"/>
      <c r="VUN1" s="178"/>
      <c r="VUO1" s="178"/>
      <c r="VUP1" s="178"/>
      <c r="VUQ1" s="178"/>
      <c r="VUR1" s="178"/>
      <c r="VUS1" s="178"/>
      <c r="VUT1" s="178"/>
      <c r="VUU1" s="178"/>
      <c r="VUV1" s="178"/>
      <c r="VUW1" s="178"/>
      <c r="VUX1" s="178"/>
      <c r="VUY1" s="178"/>
      <c r="VUZ1" s="178"/>
      <c r="VVA1" s="178"/>
      <c r="VVB1" s="178"/>
      <c r="VVC1" s="178"/>
      <c r="VVD1" s="178"/>
      <c r="VVE1" s="178"/>
      <c r="VVF1" s="178"/>
      <c r="VVG1" s="178"/>
      <c r="VVH1" s="178"/>
      <c r="VVI1" s="178"/>
      <c r="VVJ1" s="178"/>
      <c r="VVK1" s="178"/>
      <c r="VVL1" s="178"/>
      <c r="VVM1" s="178"/>
      <c r="VVN1" s="178"/>
      <c r="VVO1" s="178"/>
      <c r="VVP1" s="178"/>
      <c r="VVQ1" s="178"/>
      <c r="VVR1" s="178"/>
      <c r="VVS1" s="178"/>
      <c r="VVT1" s="178"/>
      <c r="VVU1" s="178"/>
      <c r="VVV1" s="178"/>
      <c r="VVW1" s="178"/>
      <c r="VVX1" s="178"/>
      <c r="VVY1" s="178"/>
      <c r="VVZ1" s="178"/>
      <c r="VWA1" s="178"/>
      <c r="VWB1" s="178"/>
      <c r="VWC1" s="178"/>
      <c r="VWD1" s="178"/>
      <c r="VWE1" s="178"/>
      <c r="VWF1" s="178"/>
      <c r="VWG1" s="178"/>
      <c r="VWH1" s="178"/>
      <c r="VWI1" s="178"/>
      <c r="VWJ1" s="178"/>
      <c r="VWK1" s="178"/>
      <c r="VWL1" s="178"/>
      <c r="VWM1" s="178"/>
      <c r="VWN1" s="178"/>
      <c r="VWO1" s="178"/>
      <c r="VWP1" s="178"/>
      <c r="VWQ1" s="178"/>
      <c r="VWR1" s="178"/>
      <c r="VWS1" s="178"/>
      <c r="VWT1" s="178"/>
      <c r="VWU1" s="178"/>
      <c r="VWV1" s="178"/>
      <c r="VWW1" s="178"/>
      <c r="VWX1" s="178"/>
      <c r="VWY1" s="178"/>
      <c r="VWZ1" s="178"/>
      <c r="VXA1" s="178"/>
      <c r="VXB1" s="178"/>
      <c r="VXC1" s="178"/>
      <c r="VXD1" s="178"/>
      <c r="VXE1" s="178"/>
      <c r="VXF1" s="178"/>
      <c r="VXG1" s="178"/>
      <c r="VXH1" s="178"/>
      <c r="VXI1" s="178"/>
      <c r="VXJ1" s="178"/>
      <c r="VXK1" s="178"/>
      <c r="VXL1" s="178"/>
      <c r="VXM1" s="178"/>
      <c r="VXN1" s="178"/>
      <c r="VXO1" s="178"/>
      <c r="VXP1" s="178"/>
      <c r="VXQ1" s="178"/>
      <c r="VXR1" s="178"/>
      <c r="VXS1" s="178"/>
      <c r="VXT1" s="178"/>
      <c r="VXU1" s="178"/>
      <c r="VXV1" s="178"/>
      <c r="VXW1" s="178"/>
      <c r="VXX1" s="178"/>
      <c r="VXY1" s="178"/>
      <c r="VXZ1" s="178"/>
      <c r="VYA1" s="178"/>
      <c r="VYB1" s="178"/>
      <c r="VYC1" s="178"/>
      <c r="VYD1" s="178"/>
      <c r="VYE1" s="178"/>
      <c r="VYF1" s="178"/>
      <c r="VYG1" s="178"/>
      <c r="VYH1" s="178"/>
      <c r="VYI1" s="178"/>
      <c r="VYJ1" s="178"/>
      <c r="VYK1" s="178"/>
      <c r="VYL1" s="178"/>
      <c r="VYM1" s="178"/>
      <c r="VYN1" s="178"/>
      <c r="VYO1" s="178"/>
      <c r="VYP1" s="178"/>
      <c r="VYQ1" s="178"/>
      <c r="VYR1" s="178"/>
      <c r="VYS1" s="178"/>
      <c r="VYT1" s="178"/>
      <c r="VYU1" s="178"/>
      <c r="VYV1" s="178"/>
      <c r="VYW1" s="178"/>
      <c r="VYX1" s="178"/>
      <c r="VYY1" s="178"/>
      <c r="VYZ1" s="178"/>
      <c r="VZA1" s="178"/>
      <c r="VZB1" s="178"/>
      <c r="VZC1" s="178"/>
      <c r="VZD1" s="178"/>
      <c r="VZE1" s="178"/>
      <c r="VZF1" s="178"/>
      <c r="VZG1" s="178"/>
      <c r="VZH1" s="178"/>
      <c r="VZI1" s="178"/>
      <c r="VZJ1" s="178"/>
      <c r="VZK1" s="178"/>
      <c r="VZL1" s="178"/>
      <c r="VZM1" s="178"/>
      <c r="VZN1" s="178"/>
      <c r="VZO1" s="178"/>
      <c r="VZP1" s="178"/>
      <c r="VZQ1" s="178"/>
      <c r="VZR1" s="178"/>
      <c r="VZS1" s="178"/>
      <c r="VZT1" s="178"/>
      <c r="VZU1" s="178"/>
      <c r="VZV1" s="178"/>
      <c r="VZW1" s="178"/>
      <c r="VZX1" s="178"/>
      <c r="VZY1" s="178"/>
      <c r="VZZ1" s="178"/>
      <c r="WAA1" s="178"/>
      <c r="WAB1" s="178"/>
      <c r="WAC1" s="178"/>
      <c r="WAD1" s="178"/>
      <c r="WAE1" s="178"/>
      <c r="WAF1" s="178"/>
      <c r="WAG1" s="178"/>
      <c r="WAH1" s="178"/>
      <c r="WAI1" s="178"/>
      <c r="WAJ1" s="178"/>
      <c r="WAK1" s="178"/>
      <c r="WAL1" s="178"/>
      <c r="WAM1" s="178"/>
      <c r="WAN1" s="178"/>
      <c r="WAO1" s="178"/>
      <c r="WAP1" s="178"/>
      <c r="WAQ1" s="178"/>
      <c r="WAR1" s="178"/>
      <c r="WAS1" s="178"/>
      <c r="WAT1" s="178"/>
      <c r="WAU1" s="178"/>
      <c r="WAV1" s="178"/>
      <c r="WAW1" s="178"/>
      <c r="WAX1" s="178"/>
      <c r="WAY1" s="178"/>
      <c r="WAZ1" s="178"/>
      <c r="WBA1" s="178"/>
      <c r="WBB1" s="178"/>
      <c r="WBC1" s="178"/>
      <c r="WBD1" s="178"/>
      <c r="WBE1" s="178"/>
      <c r="WBF1" s="178"/>
      <c r="WBG1" s="178"/>
      <c r="WBH1" s="178"/>
      <c r="WBI1" s="178"/>
      <c r="WBJ1" s="178"/>
      <c r="WBK1" s="178"/>
      <c r="WBL1" s="178"/>
      <c r="WBM1" s="178"/>
      <c r="WBN1" s="178"/>
      <c r="WBO1" s="178"/>
      <c r="WBP1" s="178"/>
      <c r="WBQ1" s="178"/>
      <c r="WBR1" s="178"/>
      <c r="WBS1" s="178"/>
      <c r="WBT1" s="178"/>
      <c r="WBU1" s="178"/>
      <c r="WBV1" s="178"/>
      <c r="WBW1" s="178"/>
      <c r="WBX1" s="178"/>
      <c r="WBY1" s="178"/>
      <c r="WBZ1" s="178"/>
      <c r="WCA1" s="178"/>
      <c r="WCB1" s="178"/>
      <c r="WCC1" s="178"/>
      <c r="WCD1" s="178"/>
      <c r="WCE1" s="178"/>
      <c r="WCF1" s="178"/>
      <c r="WCG1" s="178"/>
      <c r="WCH1" s="178"/>
      <c r="WCI1" s="178"/>
      <c r="WCJ1" s="178"/>
      <c r="WCK1" s="178"/>
      <c r="WCL1" s="178"/>
      <c r="WCM1" s="178"/>
      <c r="WCN1" s="178"/>
      <c r="WCO1" s="178"/>
      <c r="WCP1" s="178"/>
      <c r="WCQ1" s="178"/>
      <c r="WCR1" s="178"/>
      <c r="WCS1" s="178"/>
      <c r="WCT1" s="178"/>
      <c r="WCU1" s="178"/>
      <c r="WCV1" s="178"/>
      <c r="WCW1" s="178"/>
      <c r="WCX1" s="178"/>
      <c r="WCY1" s="178"/>
      <c r="WCZ1" s="178"/>
      <c r="WDA1" s="178"/>
      <c r="WDB1" s="178"/>
      <c r="WDC1" s="178"/>
      <c r="WDD1" s="178"/>
      <c r="WDE1" s="178"/>
      <c r="WDF1" s="178"/>
      <c r="WDG1" s="178"/>
      <c r="WDH1" s="178"/>
      <c r="WDI1" s="178"/>
      <c r="WDJ1" s="178"/>
      <c r="WDK1" s="178"/>
      <c r="WDL1" s="178"/>
      <c r="WDM1" s="178"/>
      <c r="WDN1" s="178"/>
      <c r="WDO1" s="178"/>
      <c r="WDP1" s="178"/>
      <c r="WDQ1" s="178"/>
      <c r="WDR1" s="178"/>
      <c r="WDS1" s="178"/>
      <c r="WDT1" s="178"/>
      <c r="WDU1" s="178"/>
      <c r="WDV1" s="178"/>
      <c r="WDW1" s="178"/>
      <c r="WDX1" s="178"/>
      <c r="WDY1" s="178"/>
      <c r="WDZ1" s="178"/>
      <c r="WEA1" s="178"/>
      <c r="WEB1" s="178"/>
      <c r="WEC1" s="178"/>
      <c r="WED1" s="178"/>
      <c r="WEE1" s="178"/>
      <c r="WEF1" s="178"/>
      <c r="WEG1" s="178"/>
      <c r="WEH1" s="178"/>
      <c r="WEI1" s="178"/>
      <c r="WEJ1" s="178"/>
      <c r="WEK1" s="178"/>
      <c r="WEL1" s="178"/>
      <c r="WEM1" s="178"/>
      <c r="WEN1" s="178"/>
      <c r="WEO1" s="178"/>
      <c r="WEP1" s="178"/>
      <c r="WEQ1" s="178"/>
      <c r="WER1" s="178"/>
      <c r="WES1" s="178"/>
      <c r="WET1" s="178"/>
      <c r="WEU1" s="178"/>
      <c r="WEV1" s="178"/>
      <c r="WEW1" s="178"/>
      <c r="WEX1" s="178"/>
      <c r="WEY1" s="178"/>
      <c r="WEZ1" s="178"/>
      <c r="WFA1" s="178"/>
      <c r="WFB1" s="178"/>
      <c r="WFC1" s="178"/>
      <c r="WFD1" s="178"/>
      <c r="WFE1" s="178"/>
      <c r="WFF1" s="178"/>
      <c r="WFG1" s="178"/>
      <c r="WFH1" s="178"/>
      <c r="WFI1" s="178"/>
      <c r="WFJ1" s="178"/>
      <c r="WFK1" s="178"/>
      <c r="WFL1" s="178"/>
      <c r="WFM1" s="178"/>
      <c r="WFN1" s="178"/>
      <c r="WFO1" s="178"/>
      <c r="WFP1" s="178"/>
      <c r="WFQ1" s="178"/>
      <c r="WFR1" s="178"/>
      <c r="WFS1" s="178"/>
      <c r="WFT1" s="178"/>
      <c r="WFU1" s="178"/>
      <c r="WFV1" s="178"/>
      <c r="WFW1" s="178"/>
      <c r="WFX1" s="178"/>
      <c r="WFY1" s="178"/>
      <c r="WFZ1" s="178"/>
      <c r="WGA1" s="178"/>
      <c r="WGB1" s="178"/>
      <c r="WGC1" s="178"/>
      <c r="WGD1" s="178"/>
      <c r="WGE1" s="178"/>
      <c r="WGF1" s="178"/>
      <c r="WGG1" s="178"/>
      <c r="WGH1" s="178"/>
      <c r="WGI1" s="178"/>
      <c r="WGJ1" s="178"/>
      <c r="WGK1" s="178"/>
      <c r="WGL1" s="178"/>
      <c r="WGM1" s="178"/>
      <c r="WGN1" s="178"/>
      <c r="WGO1" s="178"/>
      <c r="WGP1" s="178"/>
      <c r="WGQ1" s="178"/>
      <c r="WGR1" s="178"/>
      <c r="WGS1" s="178"/>
      <c r="WGT1" s="178"/>
      <c r="WGU1" s="178"/>
      <c r="WGV1" s="178"/>
      <c r="WGW1" s="178"/>
      <c r="WGX1" s="178"/>
      <c r="WGY1" s="178"/>
      <c r="WGZ1" s="178"/>
      <c r="WHA1" s="178"/>
      <c r="WHB1" s="178"/>
      <c r="WHC1" s="178"/>
      <c r="WHD1" s="178"/>
      <c r="WHE1" s="178"/>
      <c r="WHF1" s="178"/>
      <c r="WHG1" s="178"/>
      <c r="WHH1" s="178"/>
      <c r="WHI1" s="178"/>
      <c r="WHJ1" s="178"/>
      <c r="WHK1" s="178"/>
      <c r="WHL1" s="178"/>
      <c r="WHM1" s="178"/>
      <c r="WHN1" s="178"/>
      <c r="WHO1" s="178"/>
      <c r="WHP1" s="178"/>
      <c r="WHQ1" s="178"/>
      <c r="WHR1" s="178"/>
      <c r="WHS1" s="178"/>
      <c r="WHT1" s="178"/>
      <c r="WHU1" s="178"/>
      <c r="WHV1" s="178"/>
      <c r="WHW1" s="178"/>
      <c r="WHX1" s="178"/>
      <c r="WHY1" s="178"/>
      <c r="WHZ1" s="178"/>
      <c r="WIA1" s="178"/>
      <c r="WIB1" s="178"/>
      <c r="WIC1" s="178"/>
      <c r="WID1" s="178"/>
      <c r="WIE1" s="178"/>
      <c r="WIF1" s="178"/>
      <c r="WIG1" s="178"/>
      <c r="WIH1" s="178"/>
      <c r="WII1" s="178"/>
      <c r="WIJ1" s="178"/>
      <c r="WIK1" s="178"/>
      <c r="WIL1" s="178"/>
      <c r="WIM1" s="178"/>
      <c r="WIN1" s="178"/>
      <c r="WIO1" s="178"/>
      <c r="WIP1" s="178"/>
      <c r="WIQ1" s="178"/>
      <c r="WIR1" s="178"/>
      <c r="WIS1" s="178"/>
      <c r="WIT1" s="178"/>
      <c r="WIU1" s="178"/>
      <c r="WIV1" s="178"/>
      <c r="WIW1" s="178"/>
      <c r="WIX1" s="178"/>
      <c r="WIY1" s="178"/>
      <c r="WIZ1" s="178"/>
      <c r="WJA1" s="178"/>
      <c r="WJB1" s="178"/>
      <c r="WJC1" s="178"/>
      <c r="WJD1" s="178"/>
      <c r="WJE1" s="178"/>
      <c r="WJF1" s="178"/>
      <c r="WJG1" s="178"/>
      <c r="WJH1" s="178"/>
      <c r="WJI1" s="178"/>
      <c r="WJJ1" s="178"/>
      <c r="WJK1" s="178"/>
      <c r="WJL1" s="178"/>
      <c r="WJM1" s="178"/>
      <c r="WJN1" s="178"/>
      <c r="WJO1" s="178"/>
      <c r="WJP1" s="178"/>
      <c r="WJQ1" s="178"/>
      <c r="WJR1" s="178"/>
      <c r="WJS1" s="178"/>
      <c r="WJT1" s="178"/>
      <c r="WJU1" s="178"/>
      <c r="WJV1" s="178"/>
      <c r="WJW1" s="178"/>
      <c r="WJX1" s="178"/>
      <c r="WJY1" s="178"/>
      <c r="WJZ1" s="178"/>
      <c r="WKA1" s="178"/>
      <c r="WKB1" s="178"/>
      <c r="WKC1" s="178"/>
      <c r="WKD1" s="178"/>
      <c r="WKE1" s="178"/>
      <c r="WKF1" s="178"/>
      <c r="WKG1" s="178"/>
      <c r="WKH1" s="178"/>
      <c r="WKI1" s="178"/>
      <c r="WKJ1" s="178"/>
      <c r="WKK1" s="178"/>
      <c r="WKL1" s="178"/>
      <c r="WKM1" s="178"/>
      <c r="WKN1" s="178"/>
      <c r="WKO1" s="178"/>
      <c r="WKP1" s="178"/>
      <c r="WKQ1" s="178"/>
      <c r="WKR1" s="178"/>
      <c r="WKS1" s="178"/>
      <c r="WKT1" s="178"/>
      <c r="WKU1" s="178"/>
      <c r="WKV1" s="178"/>
      <c r="WKW1" s="178"/>
      <c r="WKX1" s="178"/>
      <c r="WKY1" s="178"/>
      <c r="WKZ1" s="178"/>
      <c r="WLA1" s="178"/>
      <c r="WLB1" s="178"/>
      <c r="WLC1" s="178"/>
      <c r="WLD1" s="178"/>
      <c r="WLE1" s="178"/>
      <c r="WLF1" s="178"/>
      <c r="WLG1" s="178"/>
      <c r="WLH1" s="178"/>
      <c r="WLI1" s="178"/>
      <c r="WLJ1" s="178"/>
      <c r="WLK1" s="178"/>
      <c r="WLL1" s="178"/>
      <c r="WLM1" s="178"/>
      <c r="WLN1" s="178"/>
      <c r="WLO1" s="178"/>
      <c r="WLP1" s="178"/>
      <c r="WLQ1" s="178"/>
      <c r="WLR1" s="178"/>
      <c r="WLS1" s="178"/>
      <c r="WLT1" s="178"/>
      <c r="WLU1" s="178"/>
      <c r="WLV1" s="178"/>
      <c r="WLW1" s="178"/>
      <c r="WLX1" s="178"/>
      <c r="WLY1" s="178"/>
      <c r="WLZ1" s="178"/>
      <c r="WMA1" s="178"/>
      <c r="WMB1" s="178"/>
      <c r="WMC1" s="178"/>
      <c r="WMD1" s="178"/>
      <c r="WME1" s="178"/>
      <c r="WMF1" s="178"/>
      <c r="WMG1" s="178"/>
      <c r="WMH1" s="178"/>
      <c r="WMI1" s="178"/>
      <c r="WMJ1" s="178"/>
      <c r="WMK1" s="178"/>
      <c r="WML1" s="178"/>
      <c r="WMM1" s="178"/>
      <c r="WMN1" s="178"/>
      <c r="WMO1" s="178"/>
      <c r="WMP1" s="178"/>
      <c r="WMQ1" s="178"/>
      <c r="WMR1" s="178"/>
      <c r="WMS1" s="178"/>
      <c r="WMT1" s="178"/>
      <c r="WMU1" s="178"/>
      <c r="WMV1" s="178"/>
      <c r="WMW1" s="178"/>
      <c r="WMX1" s="178"/>
      <c r="WMY1" s="178"/>
      <c r="WMZ1" s="178"/>
      <c r="WNA1" s="178"/>
      <c r="WNB1" s="178"/>
      <c r="WNC1" s="178"/>
      <c r="WND1" s="178"/>
      <c r="WNE1" s="178"/>
      <c r="WNF1" s="178"/>
      <c r="WNG1" s="178"/>
      <c r="WNH1" s="178"/>
      <c r="WNI1" s="178"/>
      <c r="WNJ1" s="178"/>
      <c r="WNK1" s="178"/>
      <c r="WNL1" s="178"/>
      <c r="WNM1" s="178"/>
      <c r="WNN1" s="178"/>
      <c r="WNO1" s="178"/>
      <c r="WNP1" s="178"/>
      <c r="WNQ1" s="178"/>
      <c r="WNR1" s="178"/>
      <c r="WNS1" s="178"/>
      <c r="WNT1" s="178"/>
      <c r="WNU1" s="178"/>
      <c r="WNV1" s="178"/>
      <c r="WNW1" s="178"/>
      <c r="WNX1" s="178"/>
      <c r="WNY1" s="178"/>
      <c r="WNZ1" s="178"/>
      <c r="WOA1" s="178"/>
      <c r="WOB1" s="178"/>
      <c r="WOC1" s="178"/>
      <c r="WOD1" s="178"/>
      <c r="WOE1" s="178"/>
      <c r="WOF1" s="178"/>
      <c r="WOG1" s="178"/>
      <c r="WOH1" s="178"/>
      <c r="WOI1" s="178"/>
      <c r="WOJ1" s="178"/>
      <c r="WOK1" s="178"/>
      <c r="WOL1" s="178"/>
      <c r="WOM1" s="178"/>
      <c r="WON1" s="178"/>
      <c r="WOO1" s="178"/>
      <c r="WOP1" s="178"/>
      <c r="WOQ1" s="178"/>
      <c r="WOR1" s="178"/>
      <c r="WOS1" s="178"/>
      <c r="WOT1" s="178"/>
      <c r="WOU1" s="178"/>
      <c r="WOV1" s="178"/>
      <c r="WOW1" s="178"/>
      <c r="WOX1" s="178"/>
      <c r="WOY1" s="178"/>
      <c r="WOZ1" s="178"/>
      <c r="WPA1" s="178"/>
      <c r="WPB1" s="178"/>
      <c r="WPC1" s="178"/>
      <c r="WPD1" s="178"/>
      <c r="WPE1" s="178"/>
      <c r="WPF1" s="178"/>
      <c r="WPG1" s="178"/>
      <c r="WPH1" s="178"/>
      <c r="WPI1" s="178"/>
      <c r="WPJ1" s="178"/>
      <c r="WPK1" s="178"/>
      <c r="WPL1" s="178"/>
      <c r="WPM1" s="178"/>
      <c r="WPN1" s="178"/>
      <c r="WPO1" s="178"/>
      <c r="WPP1" s="178"/>
      <c r="WPQ1" s="178"/>
      <c r="WPR1" s="178"/>
      <c r="WPS1" s="178"/>
      <c r="WPT1" s="178"/>
      <c r="WPU1" s="178"/>
      <c r="WPV1" s="178"/>
      <c r="WPW1" s="178"/>
      <c r="WPX1" s="178"/>
      <c r="WPY1" s="178"/>
      <c r="WPZ1" s="178"/>
      <c r="WQA1" s="178"/>
      <c r="WQB1" s="178"/>
      <c r="WQC1" s="178"/>
      <c r="WQD1" s="178"/>
      <c r="WQE1" s="178"/>
      <c r="WQF1" s="178"/>
      <c r="WQG1" s="178"/>
      <c r="WQH1" s="178"/>
      <c r="WQI1" s="178"/>
      <c r="WQJ1" s="178"/>
      <c r="WQK1" s="178"/>
      <c r="WQL1" s="178"/>
      <c r="WQM1" s="178"/>
      <c r="WQN1" s="178"/>
      <c r="WQO1" s="178"/>
      <c r="WQP1" s="178"/>
      <c r="WQQ1" s="178"/>
      <c r="WQR1" s="178"/>
      <c r="WQS1" s="178"/>
      <c r="WQT1" s="178"/>
      <c r="WQU1" s="178"/>
      <c r="WQV1" s="178"/>
      <c r="WQW1" s="178"/>
      <c r="WQX1" s="178"/>
      <c r="WQY1" s="178"/>
      <c r="WQZ1" s="178"/>
      <c r="WRA1" s="178"/>
      <c r="WRB1" s="178"/>
      <c r="WRC1" s="178"/>
      <c r="WRD1" s="178"/>
      <c r="WRE1" s="178"/>
      <c r="WRF1" s="178"/>
      <c r="WRG1" s="178"/>
      <c r="WRH1" s="178"/>
      <c r="WRI1" s="178"/>
      <c r="WRJ1" s="178"/>
      <c r="WRK1" s="178"/>
      <c r="WRL1" s="178"/>
      <c r="WRM1" s="178"/>
      <c r="WRN1" s="178"/>
      <c r="WRO1" s="178"/>
      <c r="WRP1" s="178"/>
      <c r="WRQ1" s="178"/>
      <c r="WRR1" s="178"/>
      <c r="WRS1" s="178"/>
      <c r="WRT1" s="178"/>
      <c r="WRU1" s="178"/>
      <c r="WRV1" s="178"/>
      <c r="WRW1" s="178"/>
      <c r="WRX1" s="178"/>
      <c r="WRY1" s="178"/>
      <c r="WRZ1" s="178"/>
      <c r="WSA1" s="178"/>
      <c r="WSB1" s="178"/>
      <c r="WSC1" s="178"/>
      <c r="WSD1" s="178"/>
      <c r="WSE1" s="178"/>
      <c r="WSF1" s="178"/>
      <c r="WSG1" s="178"/>
      <c r="WSH1" s="178"/>
      <c r="WSI1" s="178"/>
      <c r="WSJ1" s="178"/>
      <c r="WSK1" s="178"/>
      <c r="WSL1" s="178"/>
      <c r="WSM1" s="178"/>
      <c r="WSN1" s="178"/>
      <c r="WSO1" s="178"/>
      <c r="WSP1" s="178"/>
      <c r="WSQ1" s="178"/>
      <c r="WSR1" s="178"/>
      <c r="WSS1" s="178"/>
      <c r="WST1" s="178"/>
      <c r="WSU1" s="178"/>
      <c r="WSV1" s="178"/>
      <c r="WSW1" s="178"/>
      <c r="WSX1" s="178"/>
      <c r="WSY1" s="178"/>
      <c r="WSZ1" s="178"/>
      <c r="WTA1" s="178"/>
      <c r="WTB1" s="178"/>
      <c r="WTC1" s="178"/>
      <c r="WTD1" s="178"/>
      <c r="WTE1" s="178"/>
      <c r="WTF1" s="178"/>
      <c r="WTG1" s="178"/>
      <c r="WTH1" s="178"/>
      <c r="WTI1" s="178"/>
      <c r="WTJ1" s="178"/>
      <c r="WTK1" s="178"/>
      <c r="WTL1" s="178"/>
      <c r="WTM1" s="178"/>
      <c r="WTN1" s="178"/>
      <c r="WTO1" s="178"/>
      <c r="WTP1" s="178"/>
      <c r="WTQ1" s="178"/>
      <c r="WTR1" s="178"/>
      <c r="WTS1" s="178"/>
      <c r="WTT1" s="178"/>
      <c r="WTU1" s="178"/>
      <c r="WTV1" s="178"/>
      <c r="WTW1" s="178"/>
      <c r="WTX1" s="178"/>
      <c r="WTY1" s="178"/>
      <c r="WTZ1" s="178"/>
      <c r="WUA1" s="178"/>
      <c r="WUB1" s="178"/>
      <c r="WUC1" s="178"/>
      <c r="WUD1" s="178"/>
      <c r="WUE1" s="178"/>
      <c r="WUF1" s="178"/>
      <c r="WUG1" s="178"/>
      <c r="WUH1" s="178"/>
      <c r="WUI1" s="178"/>
      <c r="WUJ1" s="178"/>
      <c r="WUK1" s="178"/>
      <c r="WUL1" s="178"/>
      <c r="WUM1" s="178"/>
      <c r="WUN1" s="178"/>
      <c r="WUO1" s="178"/>
      <c r="WUP1" s="178"/>
      <c r="WUQ1" s="178"/>
      <c r="WUR1" s="178"/>
      <c r="WUS1" s="178"/>
      <c r="WUT1" s="178"/>
      <c r="WUU1" s="178"/>
      <c r="WUV1" s="178"/>
      <c r="WUW1" s="178"/>
      <c r="WUX1" s="178"/>
      <c r="WUY1" s="178"/>
      <c r="WUZ1" s="178"/>
      <c r="WVA1" s="178"/>
      <c r="WVB1" s="178"/>
      <c r="WVC1" s="178"/>
      <c r="WVD1" s="178"/>
      <c r="WVE1" s="178"/>
      <c r="WVF1" s="178"/>
      <c r="WVG1" s="178"/>
      <c r="WVH1" s="178"/>
      <c r="WVI1" s="178"/>
      <c r="WVJ1" s="178"/>
      <c r="WVK1" s="178"/>
      <c r="WVL1" s="178"/>
      <c r="WVM1" s="178"/>
      <c r="WVN1" s="178"/>
      <c r="WVO1" s="178"/>
      <c r="WVP1" s="178"/>
      <c r="WVQ1" s="178"/>
      <c r="WVR1" s="178"/>
      <c r="WVS1" s="178"/>
      <c r="WVT1" s="178"/>
      <c r="WVU1" s="178"/>
      <c r="WVV1" s="178"/>
      <c r="WVW1" s="178"/>
      <c r="WVX1" s="178"/>
      <c r="WVY1" s="178"/>
      <c r="WVZ1" s="178"/>
      <c r="WWA1" s="178"/>
      <c r="WWB1" s="178"/>
      <c r="WWC1" s="178"/>
      <c r="WWD1" s="178"/>
      <c r="WWE1" s="178"/>
      <c r="WWF1" s="178"/>
      <c r="WWG1" s="178"/>
      <c r="WWH1" s="178"/>
      <c r="WWI1" s="178"/>
      <c r="WWJ1" s="178"/>
      <c r="WWK1" s="178"/>
      <c r="WWL1" s="178"/>
      <c r="WWM1" s="178"/>
      <c r="WWN1" s="178"/>
      <c r="WWO1" s="178"/>
      <c r="WWP1" s="178"/>
      <c r="WWQ1" s="178"/>
      <c r="WWR1" s="178"/>
      <c r="WWS1" s="178"/>
      <c r="WWT1" s="178"/>
      <c r="WWU1" s="178"/>
      <c r="WWV1" s="178"/>
      <c r="WWW1" s="178"/>
      <c r="WWX1" s="178"/>
      <c r="WWY1" s="178"/>
      <c r="WWZ1" s="178"/>
      <c r="WXA1" s="178"/>
      <c r="WXB1" s="178"/>
      <c r="WXC1" s="178"/>
      <c r="WXD1" s="178"/>
      <c r="WXE1" s="178"/>
      <c r="WXF1" s="178"/>
      <c r="WXG1" s="178"/>
      <c r="WXH1" s="178"/>
      <c r="WXI1" s="178"/>
      <c r="WXJ1" s="178"/>
      <c r="WXK1" s="178"/>
      <c r="WXL1" s="178"/>
      <c r="WXM1" s="178"/>
      <c r="WXN1" s="178"/>
      <c r="WXO1" s="178"/>
      <c r="WXP1" s="178"/>
      <c r="WXQ1" s="178"/>
      <c r="WXR1" s="178"/>
      <c r="WXS1" s="178"/>
      <c r="WXT1" s="178"/>
      <c r="WXU1" s="178"/>
      <c r="WXV1" s="178"/>
      <c r="WXW1" s="178"/>
      <c r="WXX1" s="178"/>
      <c r="WXY1" s="178"/>
      <c r="WXZ1" s="178"/>
      <c r="WYA1" s="178"/>
      <c r="WYB1" s="178"/>
      <c r="WYC1" s="178"/>
      <c r="WYD1" s="178"/>
      <c r="WYE1" s="178"/>
      <c r="WYF1" s="178"/>
      <c r="WYG1" s="178"/>
      <c r="WYH1" s="178"/>
      <c r="WYI1" s="178"/>
      <c r="WYJ1" s="178"/>
      <c r="WYK1" s="178"/>
      <c r="WYL1" s="178"/>
      <c r="WYM1" s="178"/>
      <c r="WYN1" s="178"/>
      <c r="WYO1" s="178"/>
      <c r="WYP1" s="178"/>
      <c r="WYQ1" s="178"/>
      <c r="WYR1" s="178"/>
      <c r="WYS1" s="178"/>
      <c r="WYT1" s="178"/>
      <c r="WYU1" s="178"/>
      <c r="WYV1" s="178"/>
      <c r="WYW1" s="178"/>
      <c r="WYX1" s="178"/>
      <c r="WYY1" s="178"/>
      <c r="WYZ1" s="178"/>
      <c r="WZA1" s="178"/>
      <c r="WZB1" s="178"/>
      <c r="WZC1" s="178"/>
      <c r="WZD1" s="178"/>
      <c r="WZE1" s="178"/>
      <c r="WZF1" s="178"/>
      <c r="WZG1" s="178"/>
      <c r="WZH1" s="178"/>
      <c r="WZI1" s="178"/>
      <c r="WZJ1" s="178"/>
      <c r="WZK1" s="178"/>
      <c r="WZL1" s="178"/>
      <c r="WZM1" s="178"/>
      <c r="WZN1" s="178"/>
      <c r="WZO1" s="178"/>
      <c r="WZP1" s="178"/>
      <c r="WZQ1" s="178"/>
      <c r="WZR1" s="178"/>
      <c r="WZS1" s="178"/>
      <c r="WZT1" s="178"/>
      <c r="WZU1" s="178"/>
      <c r="WZV1" s="178"/>
      <c r="WZW1" s="178"/>
      <c r="WZX1" s="178"/>
      <c r="WZY1" s="178"/>
      <c r="WZZ1" s="178"/>
      <c r="XAA1" s="178"/>
      <c r="XAB1" s="178"/>
      <c r="XAC1" s="178"/>
      <c r="XAD1" s="178"/>
      <c r="XAE1" s="178"/>
      <c r="XAF1" s="178"/>
      <c r="XAG1" s="178"/>
      <c r="XAH1" s="178"/>
      <c r="XAI1" s="178"/>
      <c r="XAJ1" s="178"/>
      <c r="XAK1" s="178"/>
      <c r="XAL1" s="178"/>
      <c r="XAM1" s="178"/>
      <c r="XAN1" s="178"/>
      <c r="XAO1" s="178"/>
      <c r="XAP1" s="178"/>
      <c r="XAQ1" s="178"/>
      <c r="XAR1" s="178"/>
      <c r="XAS1" s="178"/>
      <c r="XAT1" s="178"/>
      <c r="XAU1" s="178"/>
      <c r="XAV1" s="178"/>
      <c r="XAW1" s="178"/>
      <c r="XAX1" s="178"/>
      <c r="XAY1" s="178"/>
      <c r="XAZ1" s="178"/>
      <c r="XBA1" s="178"/>
      <c r="XBB1" s="178"/>
      <c r="XBC1" s="178"/>
      <c r="XBD1" s="178"/>
      <c r="XBE1" s="178"/>
      <c r="XBF1" s="178"/>
      <c r="XBG1" s="178"/>
      <c r="XBH1" s="178"/>
      <c r="XBI1" s="178"/>
      <c r="XBJ1" s="178"/>
      <c r="XBK1" s="178"/>
      <c r="XBL1" s="178"/>
      <c r="XBM1" s="178"/>
      <c r="XBN1" s="178"/>
      <c r="XBO1" s="178"/>
      <c r="XBP1" s="178"/>
      <c r="XBQ1" s="178"/>
      <c r="XBR1" s="178"/>
      <c r="XBS1" s="178"/>
      <c r="XBT1" s="178"/>
      <c r="XBU1" s="178"/>
      <c r="XBV1" s="178"/>
      <c r="XBW1" s="178"/>
      <c r="XBX1" s="178"/>
      <c r="XBY1" s="178"/>
      <c r="XBZ1" s="178"/>
      <c r="XCA1" s="178"/>
      <c r="XCB1" s="178"/>
      <c r="XCC1" s="178"/>
      <c r="XCD1" s="178"/>
      <c r="XCE1" s="178"/>
      <c r="XCF1" s="178"/>
      <c r="XCG1" s="178"/>
      <c r="XCH1" s="178"/>
      <c r="XCI1" s="178"/>
      <c r="XCJ1" s="178"/>
      <c r="XCK1" s="178"/>
      <c r="XCL1" s="178"/>
      <c r="XCM1" s="178"/>
      <c r="XCN1" s="178"/>
      <c r="XCO1" s="178"/>
      <c r="XCP1" s="178"/>
      <c r="XCQ1" s="178"/>
      <c r="XCR1" s="178"/>
      <c r="XCS1" s="178"/>
      <c r="XCT1" s="178"/>
      <c r="XCU1" s="178"/>
      <c r="XCV1" s="178"/>
      <c r="XCW1" s="178"/>
      <c r="XCX1" s="178"/>
      <c r="XCY1" s="178"/>
      <c r="XCZ1" s="178"/>
      <c r="XDA1" s="178"/>
      <c r="XDB1" s="178"/>
      <c r="XDC1" s="178"/>
      <c r="XDD1" s="178"/>
      <c r="XDE1" s="178"/>
      <c r="XDF1" s="178"/>
      <c r="XDG1" s="178"/>
      <c r="XDH1" s="178"/>
      <c r="XDI1" s="178"/>
      <c r="XDJ1" s="178"/>
      <c r="XDK1" s="178"/>
      <c r="XDL1" s="178"/>
      <c r="XDM1" s="178"/>
      <c r="XDN1" s="178"/>
      <c r="XDO1" s="178"/>
      <c r="XDP1" s="178"/>
      <c r="XDQ1" s="178"/>
      <c r="XDR1" s="178"/>
      <c r="XDS1" s="178"/>
      <c r="XDT1" s="178"/>
      <c r="XDU1" s="178"/>
      <c r="XDV1" s="178"/>
      <c r="XDW1" s="178"/>
      <c r="XDX1" s="178"/>
      <c r="XDY1" s="178"/>
      <c r="XDZ1" s="178"/>
      <c r="XEA1" s="178"/>
      <c r="XEB1" s="178"/>
      <c r="XEC1" s="178"/>
      <c r="XED1" s="178"/>
      <c r="XEE1" s="178"/>
      <c r="XEF1" s="178"/>
      <c r="XEG1" s="178"/>
      <c r="XEH1" s="178"/>
      <c r="XEI1" s="178"/>
      <c r="XEJ1" s="178"/>
      <c r="XEK1" s="178"/>
      <c r="XEL1" s="178"/>
      <c r="XEM1" s="178"/>
      <c r="XEN1" s="178"/>
      <c r="XEO1" s="178"/>
      <c r="XEP1" s="178"/>
      <c r="XEQ1" s="178"/>
      <c r="XER1" s="178"/>
      <c r="XES1" s="178"/>
      <c r="XET1" s="178"/>
      <c r="XEU1" s="178"/>
      <c r="XEV1" s="178"/>
      <c r="XEW1" s="178"/>
      <c r="XEX1" s="178"/>
      <c r="XEY1" s="178"/>
      <c r="XEZ1" s="178"/>
      <c r="XFA1" s="178"/>
      <c r="XFB1" s="178"/>
      <c r="XFC1" s="178"/>
      <c r="XFD1" s="178"/>
    </row>
    <row r="2" spans="1:16384" s="22" customFormat="1" ht="12.75" x14ac:dyDescent="0.15">
      <c r="A2" s="178" t="s">
        <v>561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178"/>
      <c r="Z2" s="178"/>
      <c r="AA2" s="178"/>
      <c r="AB2" s="178"/>
      <c r="AC2" s="178"/>
      <c r="AD2" s="178"/>
      <c r="AE2" s="178"/>
      <c r="AF2" s="178"/>
      <c r="AG2" s="178"/>
      <c r="AH2" s="178"/>
      <c r="AI2" s="178"/>
      <c r="AJ2" s="178"/>
      <c r="AK2" s="178"/>
      <c r="AL2" s="178"/>
      <c r="AM2" s="178"/>
      <c r="AN2" s="178"/>
      <c r="AO2" s="178"/>
      <c r="AP2" s="178"/>
      <c r="AQ2" s="178"/>
      <c r="AR2" s="178"/>
      <c r="AS2" s="178"/>
      <c r="AT2" s="178"/>
      <c r="AU2" s="178"/>
      <c r="AV2" s="178"/>
      <c r="AW2" s="178"/>
      <c r="AX2" s="178"/>
      <c r="AY2" s="178"/>
      <c r="AZ2" s="178"/>
      <c r="BA2" s="178"/>
      <c r="BB2" s="178"/>
      <c r="BC2" s="178"/>
      <c r="BD2" s="178"/>
      <c r="BE2" s="178"/>
      <c r="BF2" s="178"/>
      <c r="BG2" s="178"/>
      <c r="BH2" s="178"/>
      <c r="BI2" s="178"/>
      <c r="BJ2" s="178"/>
      <c r="BK2" s="178"/>
      <c r="BL2" s="178"/>
      <c r="BM2" s="178"/>
      <c r="BN2" s="178"/>
      <c r="BO2" s="178"/>
      <c r="BP2" s="178"/>
      <c r="BQ2" s="178"/>
      <c r="BR2" s="178"/>
      <c r="BS2" s="178"/>
      <c r="BT2" s="178"/>
      <c r="BU2" s="178"/>
      <c r="BV2" s="178"/>
      <c r="BW2" s="178"/>
      <c r="BX2" s="178"/>
      <c r="BY2" s="178"/>
      <c r="BZ2" s="178"/>
      <c r="CA2" s="178"/>
      <c r="CB2" s="178"/>
      <c r="CC2" s="178"/>
      <c r="CD2" s="178"/>
      <c r="CE2" s="178"/>
      <c r="CF2" s="178"/>
      <c r="CG2" s="178"/>
      <c r="CH2" s="178"/>
      <c r="CI2" s="178"/>
      <c r="CJ2" s="178"/>
      <c r="CK2" s="178"/>
      <c r="CL2" s="178"/>
      <c r="CM2" s="178"/>
      <c r="CN2" s="178"/>
      <c r="CO2" s="178"/>
      <c r="CP2" s="178"/>
      <c r="CQ2" s="178"/>
      <c r="CR2" s="178"/>
      <c r="CS2" s="178"/>
      <c r="CT2" s="178"/>
      <c r="CU2" s="178"/>
      <c r="CV2" s="178"/>
      <c r="CW2" s="178"/>
      <c r="CX2" s="178"/>
      <c r="CY2" s="178"/>
      <c r="CZ2" s="178"/>
      <c r="DA2" s="178"/>
      <c r="DB2" s="178"/>
      <c r="DC2" s="178"/>
      <c r="DD2" s="178"/>
      <c r="DE2" s="178"/>
      <c r="DF2" s="178"/>
      <c r="DG2" s="178"/>
      <c r="DH2" s="178"/>
      <c r="DI2" s="178"/>
      <c r="DJ2" s="178"/>
      <c r="DK2" s="178"/>
      <c r="DL2" s="178"/>
      <c r="DM2" s="178"/>
      <c r="DN2" s="178"/>
      <c r="DO2" s="178"/>
      <c r="DP2" s="178"/>
      <c r="DQ2" s="178"/>
      <c r="DR2" s="178"/>
      <c r="DS2" s="178"/>
      <c r="DT2" s="178"/>
      <c r="DU2" s="178"/>
      <c r="DV2" s="178"/>
      <c r="DW2" s="178"/>
      <c r="DX2" s="178"/>
      <c r="DY2" s="178"/>
      <c r="DZ2" s="178"/>
      <c r="EA2" s="178"/>
      <c r="EB2" s="178"/>
      <c r="EC2" s="178"/>
      <c r="ED2" s="178"/>
      <c r="EE2" s="178"/>
      <c r="EF2" s="178"/>
      <c r="EG2" s="178"/>
      <c r="EH2" s="178"/>
      <c r="EI2" s="178"/>
      <c r="EJ2" s="178"/>
      <c r="EK2" s="178"/>
      <c r="EL2" s="178"/>
      <c r="EM2" s="178"/>
      <c r="EN2" s="178"/>
      <c r="EO2" s="178"/>
      <c r="EP2" s="178"/>
      <c r="EQ2" s="178"/>
      <c r="ER2" s="178"/>
      <c r="ES2" s="178"/>
      <c r="ET2" s="178"/>
      <c r="EU2" s="178"/>
      <c r="EV2" s="178"/>
      <c r="EW2" s="178"/>
      <c r="EX2" s="178"/>
      <c r="EY2" s="178"/>
      <c r="EZ2" s="178"/>
      <c r="FA2" s="178"/>
      <c r="FB2" s="178"/>
      <c r="FC2" s="178"/>
      <c r="FD2" s="178"/>
      <c r="FE2" s="178"/>
      <c r="FF2" s="178"/>
      <c r="FG2" s="178"/>
      <c r="FH2" s="178"/>
      <c r="FI2" s="178"/>
      <c r="FJ2" s="178"/>
      <c r="FK2" s="178"/>
      <c r="FL2" s="178"/>
      <c r="FM2" s="178"/>
      <c r="FN2" s="178"/>
      <c r="FO2" s="178"/>
      <c r="FP2" s="178"/>
      <c r="FQ2" s="178"/>
      <c r="FR2" s="178"/>
      <c r="FS2" s="178"/>
      <c r="FT2" s="178"/>
      <c r="FU2" s="178"/>
      <c r="FV2" s="178"/>
      <c r="FW2" s="178"/>
      <c r="FX2" s="178"/>
      <c r="FY2" s="178"/>
      <c r="FZ2" s="178"/>
      <c r="GA2" s="178"/>
      <c r="GB2" s="178"/>
      <c r="GC2" s="178"/>
      <c r="GD2" s="178"/>
      <c r="GE2" s="178"/>
      <c r="GF2" s="178"/>
      <c r="GG2" s="178"/>
      <c r="GH2" s="178"/>
      <c r="GI2" s="178"/>
      <c r="GJ2" s="178"/>
      <c r="GK2" s="178"/>
      <c r="GL2" s="178"/>
      <c r="GM2" s="178"/>
      <c r="GN2" s="178"/>
      <c r="GO2" s="178"/>
      <c r="GP2" s="178"/>
      <c r="GQ2" s="178"/>
      <c r="GR2" s="178"/>
      <c r="GS2" s="178"/>
      <c r="GT2" s="178"/>
      <c r="GU2" s="178"/>
      <c r="GV2" s="178"/>
      <c r="GW2" s="178"/>
      <c r="GX2" s="178"/>
      <c r="GY2" s="178"/>
      <c r="GZ2" s="178"/>
      <c r="HA2" s="178"/>
      <c r="HB2" s="178"/>
      <c r="HC2" s="178"/>
      <c r="HD2" s="178"/>
      <c r="HE2" s="178"/>
      <c r="HF2" s="178"/>
      <c r="HG2" s="178"/>
      <c r="HH2" s="178"/>
      <c r="HI2" s="178"/>
      <c r="HJ2" s="178"/>
      <c r="HK2" s="178"/>
      <c r="HL2" s="178"/>
      <c r="HM2" s="178"/>
      <c r="HN2" s="178"/>
      <c r="HO2" s="178"/>
      <c r="HP2" s="178"/>
      <c r="HQ2" s="178"/>
      <c r="HR2" s="178"/>
      <c r="HS2" s="178"/>
      <c r="HT2" s="178"/>
      <c r="HU2" s="178"/>
      <c r="HV2" s="178"/>
      <c r="HW2" s="178"/>
      <c r="HX2" s="178"/>
      <c r="HY2" s="178"/>
      <c r="HZ2" s="178"/>
      <c r="IA2" s="178"/>
      <c r="IB2" s="178"/>
      <c r="IC2" s="178"/>
      <c r="ID2" s="178"/>
      <c r="IE2" s="178"/>
      <c r="IF2" s="178"/>
      <c r="IG2" s="178"/>
      <c r="IH2" s="178"/>
      <c r="II2" s="178"/>
      <c r="IJ2" s="178"/>
      <c r="IK2" s="178"/>
      <c r="IL2" s="178"/>
      <c r="IM2" s="178"/>
      <c r="IN2" s="178"/>
      <c r="IO2" s="178"/>
      <c r="IP2" s="178"/>
      <c r="IQ2" s="178"/>
      <c r="IR2" s="178"/>
      <c r="IS2" s="178"/>
      <c r="IT2" s="178"/>
      <c r="IU2" s="178"/>
      <c r="IV2" s="178"/>
      <c r="IW2" s="178"/>
      <c r="IX2" s="178"/>
      <c r="IY2" s="178"/>
      <c r="IZ2" s="178"/>
      <c r="JA2" s="178"/>
      <c r="JB2" s="178"/>
      <c r="JC2" s="178"/>
      <c r="JD2" s="178"/>
      <c r="JE2" s="178"/>
      <c r="JF2" s="178"/>
      <c r="JG2" s="178"/>
      <c r="JH2" s="178"/>
      <c r="JI2" s="178"/>
      <c r="JJ2" s="178"/>
      <c r="JK2" s="178"/>
      <c r="JL2" s="178"/>
      <c r="JM2" s="178"/>
      <c r="JN2" s="178"/>
      <c r="JO2" s="178"/>
      <c r="JP2" s="178"/>
      <c r="JQ2" s="178"/>
      <c r="JR2" s="178"/>
      <c r="JS2" s="178"/>
      <c r="JT2" s="178"/>
      <c r="JU2" s="178"/>
      <c r="JV2" s="178"/>
      <c r="JW2" s="178"/>
      <c r="JX2" s="178"/>
      <c r="JY2" s="178"/>
      <c r="JZ2" s="178"/>
      <c r="KA2" s="178"/>
      <c r="KB2" s="178"/>
      <c r="KC2" s="178"/>
      <c r="KD2" s="178"/>
      <c r="KE2" s="178"/>
      <c r="KF2" s="178"/>
      <c r="KG2" s="178"/>
      <c r="KH2" s="178"/>
      <c r="KI2" s="178"/>
      <c r="KJ2" s="178"/>
      <c r="KK2" s="178"/>
      <c r="KL2" s="178"/>
      <c r="KM2" s="178"/>
      <c r="KN2" s="178"/>
      <c r="KO2" s="178"/>
      <c r="KP2" s="178"/>
      <c r="KQ2" s="178"/>
      <c r="KR2" s="178"/>
      <c r="KS2" s="178"/>
      <c r="KT2" s="178"/>
      <c r="KU2" s="178"/>
      <c r="KV2" s="178"/>
      <c r="KW2" s="178"/>
      <c r="KX2" s="178"/>
      <c r="KY2" s="178"/>
      <c r="KZ2" s="178"/>
      <c r="LA2" s="178"/>
      <c r="LB2" s="178"/>
      <c r="LC2" s="178"/>
      <c r="LD2" s="178"/>
      <c r="LE2" s="178"/>
      <c r="LF2" s="178"/>
      <c r="LG2" s="178"/>
      <c r="LH2" s="178"/>
      <c r="LI2" s="178"/>
      <c r="LJ2" s="178"/>
      <c r="LK2" s="178"/>
      <c r="LL2" s="178"/>
      <c r="LM2" s="178"/>
      <c r="LN2" s="178"/>
      <c r="LO2" s="178"/>
      <c r="LP2" s="178"/>
      <c r="LQ2" s="178"/>
      <c r="LR2" s="178"/>
      <c r="LS2" s="178"/>
      <c r="LT2" s="178"/>
      <c r="LU2" s="178"/>
      <c r="LV2" s="178"/>
      <c r="LW2" s="178"/>
      <c r="LX2" s="178"/>
      <c r="LY2" s="178"/>
      <c r="LZ2" s="178"/>
      <c r="MA2" s="178"/>
      <c r="MB2" s="178"/>
      <c r="MC2" s="178"/>
      <c r="MD2" s="178"/>
      <c r="ME2" s="178"/>
      <c r="MF2" s="178"/>
      <c r="MG2" s="178"/>
      <c r="MH2" s="178"/>
      <c r="MI2" s="178"/>
      <c r="MJ2" s="178"/>
      <c r="MK2" s="178"/>
      <c r="ML2" s="178"/>
      <c r="MM2" s="178"/>
      <c r="MN2" s="178"/>
      <c r="MO2" s="178"/>
      <c r="MP2" s="178"/>
      <c r="MQ2" s="178"/>
      <c r="MR2" s="178"/>
      <c r="MS2" s="178"/>
      <c r="MT2" s="178"/>
      <c r="MU2" s="178"/>
      <c r="MV2" s="178"/>
      <c r="MW2" s="178"/>
      <c r="MX2" s="178"/>
      <c r="MY2" s="178"/>
      <c r="MZ2" s="178"/>
      <c r="NA2" s="178"/>
      <c r="NB2" s="178"/>
      <c r="NC2" s="178"/>
      <c r="ND2" s="178"/>
      <c r="NE2" s="178"/>
      <c r="NF2" s="178"/>
      <c r="NG2" s="178"/>
      <c r="NH2" s="178"/>
      <c r="NI2" s="178"/>
      <c r="NJ2" s="178"/>
      <c r="NK2" s="178"/>
      <c r="NL2" s="178"/>
      <c r="NM2" s="178"/>
      <c r="NN2" s="178"/>
      <c r="NO2" s="178"/>
      <c r="NP2" s="178"/>
      <c r="NQ2" s="178"/>
      <c r="NR2" s="178"/>
      <c r="NS2" s="178"/>
      <c r="NT2" s="178"/>
      <c r="NU2" s="178"/>
      <c r="NV2" s="178"/>
      <c r="NW2" s="178"/>
      <c r="NX2" s="178"/>
      <c r="NY2" s="178"/>
      <c r="NZ2" s="178"/>
      <c r="OA2" s="178"/>
      <c r="OB2" s="178"/>
      <c r="OC2" s="178"/>
      <c r="OD2" s="178"/>
      <c r="OE2" s="178"/>
      <c r="OF2" s="178"/>
      <c r="OG2" s="178"/>
      <c r="OH2" s="178"/>
      <c r="OI2" s="178"/>
      <c r="OJ2" s="178"/>
      <c r="OK2" s="178"/>
      <c r="OL2" s="178"/>
      <c r="OM2" s="178"/>
      <c r="ON2" s="178"/>
      <c r="OO2" s="178"/>
      <c r="OP2" s="178"/>
      <c r="OQ2" s="178"/>
      <c r="OR2" s="178"/>
      <c r="OS2" s="178"/>
      <c r="OT2" s="178"/>
      <c r="OU2" s="178"/>
      <c r="OV2" s="178"/>
      <c r="OW2" s="178"/>
      <c r="OX2" s="178"/>
      <c r="OY2" s="178"/>
      <c r="OZ2" s="178"/>
      <c r="PA2" s="178"/>
      <c r="PB2" s="178"/>
      <c r="PC2" s="178"/>
      <c r="PD2" s="178"/>
      <c r="PE2" s="178"/>
      <c r="PF2" s="178"/>
      <c r="PG2" s="178"/>
      <c r="PH2" s="178"/>
      <c r="PI2" s="178"/>
      <c r="PJ2" s="178"/>
      <c r="PK2" s="178"/>
      <c r="PL2" s="178"/>
      <c r="PM2" s="178"/>
      <c r="PN2" s="178"/>
      <c r="PO2" s="178"/>
      <c r="PP2" s="178"/>
      <c r="PQ2" s="178"/>
      <c r="PR2" s="178"/>
      <c r="PS2" s="178"/>
      <c r="PT2" s="178"/>
      <c r="PU2" s="178"/>
      <c r="PV2" s="178"/>
      <c r="PW2" s="178"/>
      <c r="PX2" s="178"/>
      <c r="PY2" s="178"/>
      <c r="PZ2" s="178"/>
      <c r="QA2" s="178"/>
      <c r="QB2" s="178"/>
      <c r="QC2" s="178"/>
      <c r="QD2" s="178"/>
      <c r="QE2" s="178"/>
      <c r="QF2" s="178"/>
      <c r="QG2" s="178"/>
      <c r="QH2" s="178"/>
      <c r="QI2" s="178"/>
      <c r="QJ2" s="178"/>
      <c r="QK2" s="178"/>
      <c r="QL2" s="178"/>
      <c r="QM2" s="178"/>
      <c r="QN2" s="178"/>
      <c r="QO2" s="178"/>
      <c r="QP2" s="178"/>
      <c r="QQ2" s="178"/>
      <c r="QR2" s="178"/>
      <c r="QS2" s="178"/>
      <c r="QT2" s="178"/>
      <c r="QU2" s="178"/>
      <c r="QV2" s="178"/>
      <c r="QW2" s="178"/>
      <c r="QX2" s="178"/>
      <c r="QY2" s="178"/>
      <c r="QZ2" s="178"/>
      <c r="RA2" s="178"/>
      <c r="RB2" s="178"/>
      <c r="RC2" s="178"/>
      <c r="RD2" s="178"/>
      <c r="RE2" s="178"/>
      <c r="RF2" s="178"/>
      <c r="RG2" s="178"/>
      <c r="RH2" s="178"/>
      <c r="RI2" s="178"/>
      <c r="RJ2" s="178"/>
      <c r="RK2" s="178"/>
      <c r="RL2" s="178"/>
      <c r="RM2" s="178"/>
      <c r="RN2" s="178"/>
      <c r="RO2" s="178"/>
      <c r="RP2" s="178"/>
      <c r="RQ2" s="178"/>
      <c r="RR2" s="178"/>
      <c r="RS2" s="178"/>
      <c r="RT2" s="178"/>
      <c r="RU2" s="178"/>
      <c r="RV2" s="178"/>
      <c r="RW2" s="178"/>
      <c r="RX2" s="178"/>
      <c r="RY2" s="178"/>
      <c r="RZ2" s="178"/>
      <c r="SA2" s="178"/>
      <c r="SB2" s="178"/>
      <c r="SC2" s="178"/>
      <c r="SD2" s="178"/>
      <c r="SE2" s="178"/>
      <c r="SF2" s="178"/>
      <c r="SG2" s="178"/>
      <c r="SH2" s="178"/>
      <c r="SI2" s="178"/>
      <c r="SJ2" s="178"/>
      <c r="SK2" s="178"/>
      <c r="SL2" s="178"/>
      <c r="SM2" s="178"/>
      <c r="SN2" s="178"/>
      <c r="SO2" s="178"/>
      <c r="SP2" s="178"/>
      <c r="SQ2" s="178"/>
      <c r="SR2" s="178"/>
      <c r="SS2" s="178"/>
      <c r="ST2" s="178"/>
      <c r="SU2" s="178"/>
      <c r="SV2" s="178"/>
      <c r="SW2" s="178"/>
      <c r="SX2" s="178"/>
      <c r="SY2" s="178"/>
      <c r="SZ2" s="178"/>
      <c r="TA2" s="178"/>
      <c r="TB2" s="178"/>
      <c r="TC2" s="178"/>
      <c r="TD2" s="178"/>
      <c r="TE2" s="178"/>
      <c r="TF2" s="178"/>
      <c r="TG2" s="178"/>
      <c r="TH2" s="178"/>
      <c r="TI2" s="178"/>
      <c r="TJ2" s="178"/>
      <c r="TK2" s="178"/>
      <c r="TL2" s="178"/>
      <c r="TM2" s="178"/>
      <c r="TN2" s="178"/>
      <c r="TO2" s="178"/>
      <c r="TP2" s="178"/>
      <c r="TQ2" s="178"/>
      <c r="TR2" s="178"/>
      <c r="TS2" s="178"/>
      <c r="TT2" s="178"/>
      <c r="TU2" s="178"/>
      <c r="TV2" s="178"/>
      <c r="TW2" s="178"/>
      <c r="TX2" s="178"/>
      <c r="TY2" s="178"/>
      <c r="TZ2" s="178"/>
      <c r="UA2" s="178"/>
      <c r="UB2" s="178"/>
      <c r="UC2" s="178"/>
      <c r="UD2" s="178"/>
      <c r="UE2" s="178"/>
      <c r="UF2" s="178"/>
      <c r="UG2" s="178"/>
      <c r="UH2" s="178"/>
      <c r="UI2" s="178"/>
      <c r="UJ2" s="178"/>
      <c r="UK2" s="178"/>
      <c r="UL2" s="178"/>
      <c r="UM2" s="178"/>
      <c r="UN2" s="178"/>
      <c r="UO2" s="178"/>
      <c r="UP2" s="178"/>
      <c r="UQ2" s="178"/>
      <c r="UR2" s="178"/>
      <c r="US2" s="178"/>
      <c r="UT2" s="178"/>
      <c r="UU2" s="178"/>
      <c r="UV2" s="178"/>
      <c r="UW2" s="178"/>
      <c r="UX2" s="178"/>
      <c r="UY2" s="178"/>
      <c r="UZ2" s="178"/>
      <c r="VA2" s="178"/>
      <c r="VB2" s="178"/>
      <c r="VC2" s="178"/>
      <c r="VD2" s="178"/>
      <c r="VE2" s="178"/>
      <c r="VF2" s="178"/>
      <c r="VG2" s="178"/>
      <c r="VH2" s="178"/>
      <c r="VI2" s="178"/>
      <c r="VJ2" s="178"/>
      <c r="VK2" s="178"/>
      <c r="VL2" s="178"/>
      <c r="VM2" s="178"/>
      <c r="VN2" s="178"/>
      <c r="VO2" s="178"/>
      <c r="VP2" s="178"/>
      <c r="VQ2" s="178"/>
      <c r="VR2" s="178"/>
      <c r="VS2" s="178"/>
      <c r="VT2" s="178"/>
      <c r="VU2" s="178"/>
      <c r="VV2" s="178"/>
      <c r="VW2" s="178"/>
      <c r="VX2" s="178"/>
      <c r="VY2" s="178"/>
      <c r="VZ2" s="178"/>
      <c r="WA2" s="178"/>
      <c r="WB2" s="178"/>
      <c r="WC2" s="178"/>
      <c r="WD2" s="178"/>
      <c r="WE2" s="178"/>
      <c r="WF2" s="178"/>
      <c r="WG2" s="178"/>
      <c r="WH2" s="178"/>
      <c r="WI2" s="178"/>
      <c r="WJ2" s="178"/>
      <c r="WK2" s="178"/>
      <c r="WL2" s="178"/>
      <c r="WM2" s="178"/>
      <c r="WN2" s="178"/>
      <c r="WO2" s="178"/>
      <c r="WP2" s="178"/>
      <c r="WQ2" s="178"/>
      <c r="WR2" s="178"/>
      <c r="WS2" s="178"/>
      <c r="WT2" s="178"/>
      <c r="WU2" s="178"/>
      <c r="WV2" s="178"/>
      <c r="WW2" s="178"/>
      <c r="WX2" s="178"/>
      <c r="WY2" s="178"/>
      <c r="WZ2" s="178"/>
      <c r="XA2" s="178"/>
      <c r="XB2" s="178"/>
      <c r="XC2" s="178"/>
      <c r="XD2" s="178"/>
      <c r="XE2" s="178"/>
      <c r="XF2" s="178"/>
      <c r="XG2" s="178"/>
      <c r="XH2" s="178"/>
      <c r="XI2" s="178"/>
      <c r="XJ2" s="178"/>
      <c r="XK2" s="178"/>
      <c r="XL2" s="178"/>
      <c r="XM2" s="178"/>
      <c r="XN2" s="178"/>
      <c r="XO2" s="178"/>
      <c r="XP2" s="178"/>
      <c r="XQ2" s="178"/>
      <c r="XR2" s="178"/>
      <c r="XS2" s="178"/>
      <c r="XT2" s="178"/>
      <c r="XU2" s="178"/>
      <c r="XV2" s="178"/>
      <c r="XW2" s="178"/>
      <c r="XX2" s="178"/>
      <c r="XY2" s="178"/>
      <c r="XZ2" s="178"/>
      <c r="YA2" s="178"/>
      <c r="YB2" s="178"/>
      <c r="YC2" s="178"/>
      <c r="YD2" s="178"/>
      <c r="YE2" s="178"/>
      <c r="YF2" s="178"/>
      <c r="YG2" s="178"/>
      <c r="YH2" s="178"/>
      <c r="YI2" s="178"/>
      <c r="YJ2" s="178"/>
      <c r="YK2" s="178"/>
      <c r="YL2" s="178"/>
      <c r="YM2" s="178"/>
      <c r="YN2" s="178"/>
      <c r="YO2" s="178"/>
      <c r="YP2" s="178"/>
      <c r="YQ2" s="178"/>
      <c r="YR2" s="178"/>
      <c r="YS2" s="178"/>
      <c r="YT2" s="178"/>
      <c r="YU2" s="178"/>
      <c r="YV2" s="178"/>
      <c r="YW2" s="178"/>
      <c r="YX2" s="178"/>
      <c r="YY2" s="178"/>
      <c r="YZ2" s="178"/>
      <c r="ZA2" s="178"/>
      <c r="ZB2" s="178"/>
      <c r="ZC2" s="178"/>
      <c r="ZD2" s="178"/>
      <c r="ZE2" s="178"/>
      <c r="ZF2" s="178"/>
      <c r="ZG2" s="178"/>
      <c r="ZH2" s="178"/>
      <c r="ZI2" s="178"/>
      <c r="ZJ2" s="178"/>
      <c r="ZK2" s="178"/>
      <c r="ZL2" s="178"/>
      <c r="ZM2" s="178"/>
      <c r="ZN2" s="178"/>
      <c r="ZO2" s="178"/>
      <c r="ZP2" s="178"/>
      <c r="ZQ2" s="178"/>
      <c r="ZR2" s="178"/>
      <c r="ZS2" s="178"/>
      <c r="ZT2" s="178"/>
      <c r="ZU2" s="178"/>
      <c r="ZV2" s="178"/>
      <c r="ZW2" s="178"/>
      <c r="ZX2" s="178"/>
      <c r="ZY2" s="178"/>
      <c r="ZZ2" s="178"/>
      <c r="AAA2" s="178"/>
      <c r="AAB2" s="178"/>
      <c r="AAC2" s="178"/>
      <c r="AAD2" s="178"/>
      <c r="AAE2" s="178"/>
      <c r="AAF2" s="178"/>
      <c r="AAG2" s="178"/>
      <c r="AAH2" s="178"/>
      <c r="AAI2" s="178"/>
      <c r="AAJ2" s="178"/>
      <c r="AAK2" s="178"/>
      <c r="AAL2" s="178"/>
      <c r="AAM2" s="178"/>
      <c r="AAN2" s="178"/>
      <c r="AAO2" s="178"/>
      <c r="AAP2" s="178"/>
      <c r="AAQ2" s="178"/>
      <c r="AAR2" s="178"/>
      <c r="AAS2" s="178"/>
      <c r="AAT2" s="178"/>
      <c r="AAU2" s="178"/>
      <c r="AAV2" s="178"/>
      <c r="AAW2" s="178"/>
      <c r="AAX2" s="178"/>
      <c r="AAY2" s="178"/>
      <c r="AAZ2" s="178"/>
      <c r="ABA2" s="178"/>
      <c r="ABB2" s="178"/>
      <c r="ABC2" s="178"/>
      <c r="ABD2" s="178"/>
      <c r="ABE2" s="178"/>
      <c r="ABF2" s="178"/>
      <c r="ABG2" s="178"/>
      <c r="ABH2" s="178"/>
      <c r="ABI2" s="178"/>
      <c r="ABJ2" s="178"/>
      <c r="ABK2" s="178"/>
      <c r="ABL2" s="178"/>
      <c r="ABM2" s="178"/>
      <c r="ABN2" s="178"/>
      <c r="ABO2" s="178"/>
      <c r="ABP2" s="178"/>
      <c r="ABQ2" s="178"/>
      <c r="ABR2" s="178"/>
      <c r="ABS2" s="178"/>
      <c r="ABT2" s="178"/>
      <c r="ABU2" s="178"/>
      <c r="ABV2" s="178"/>
      <c r="ABW2" s="178"/>
      <c r="ABX2" s="178"/>
      <c r="ABY2" s="178"/>
      <c r="ABZ2" s="178"/>
      <c r="ACA2" s="178"/>
      <c r="ACB2" s="178"/>
      <c r="ACC2" s="178"/>
      <c r="ACD2" s="178"/>
      <c r="ACE2" s="178"/>
      <c r="ACF2" s="178"/>
      <c r="ACG2" s="178"/>
      <c r="ACH2" s="178"/>
      <c r="ACI2" s="178"/>
      <c r="ACJ2" s="178"/>
      <c r="ACK2" s="178"/>
      <c r="ACL2" s="178"/>
      <c r="ACM2" s="178"/>
      <c r="ACN2" s="178"/>
      <c r="ACO2" s="178"/>
      <c r="ACP2" s="178"/>
      <c r="ACQ2" s="178"/>
      <c r="ACR2" s="178"/>
      <c r="ACS2" s="178"/>
      <c r="ACT2" s="178"/>
      <c r="ACU2" s="178"/>
      <c r="ACV2" s="178"/>
      <c r="ACW2" s="178"/>
      <c r="ACX2" s="178"/>
      <c r="ACY2" s="178"/>
      <c r="ACZ2" s="178"/>
      <c r="ADA2" s="178"/>
      <c r="ADB2" s="178"/>
      <c r="ADC2" s="178"/>
      <c r="ADD2" s="178"/>
      <c r="ADE2" s="178"/>
      <c r="ADF2" s="178"/>
      <c r="ADG2" s="178"/>
      <c r="ADH2" s="178"/>
      <c r="ADI2" s="178"/>
      <c r="ADJ2" s="178"/>
      <c r="ADK2" s="178"/>
      <c r="ADL2" s="178"/>
      <c r="ADM2" s="178"/>
      <c r="ADN2" s="178"/>
      <c r="ADO2" s="178"/>
      <c r="ADP2" s="178"/>
      <c r="ADQ2" s="178"/>
      <c r="ADR2" s="178"/>
      <c r="ADS2" s="178"/>
      <c r="ADT2" s="178"/>
      <c r="ADU2" s="178"/>
      <c r="ADV2" s="178"/>
      <c r="ADW2" s="178"/>
      <c r="ADX2" s="178"/>
      <c r="ADY2" s="178"/>
      <c r="ADZ2" s="178"/>
      <c r="AEA2" s="178"/>
      <c r="AEB2" s="178"/>
      <c r="AEC2" s="178"/>
      <c r="AED2" s="178"/>
      <c r="AEE2" s="178"/>
      <c r="AEF2" s="178"/>
      <c r="AEG2" s="178"/>
      <c r="AEH2" s="178"/>
      <c r="AEI2" s="178"/>
      <c r="AEJ2" s="178"/>
      <c r="AEK2" s="178"/>
      <c r="AEL2" s="178"/>
      <c r="AEM2" s="178"/>
      <c r="AEN2" s="178"/>
      <c r="AEO2" s="178"/>
      <c r="AEP2" s="178"/>
      <c r="AEQ2" s="178"/>
      <c r="AER2" s="178"/>
      <c r="AES2" s="178"/>
      <c r="AET2" s="178"/>
      <c r="AEU2" s="178"/>
      <c r="AEV2" s="178"/>
      <c r="AEW2" s="178"/>
      <c r="AEX2" s="178"/>
      <c r="AEY2" s="178"/>
      <c r="AEZ2" s="178"/>
      <c r="AFA2" s="178"/>
      <c r="AFB2" s="178"/>
      <c r="AFC2" s="178"/>
      <c r="AFD2" s="178"/>
      <c r="AFE2" s="178"/>
      <c r="AFF2" s="178"/>
      <c r="AFG2" s="178"/>
      <c r="AFH2" s="178"/>
      <c r="AFI2" s="178"/>
      <c r="AFJ2" s="178"/>
      <c r="AFK2" s="178"/>
      <c r="AFL2" s="178"/>
      <c r="AFM2" s="178"/>
      <c r="AFN2" s="178"/>
      <c r="AFO2" s="178"/>
      <c r="AFP2" s="178"/>
      <c r="AFQ2" s="178"/>
      <c r="AFR2" s="178"/>
      <c r="AFS2" s="178"/>
      <c r="AFT2" s="178"/>
      <c r="AFU2" s="178"/>
      <c r="AFV2" s="178"/>
      <c r="AFW2" s="178"/>
      <c r="AFX2" s="178"/>
      <c r="AFY2" s="178"/>
      <c r="AFZ2" s="178"/>
      <c r="AGA2" s="178"/>
      <c r="AGB2" s="178"/>
      <c r="AGC2" s="178"/>
      <c r="AGD2" s="178"/>
      <c r="AGE2" s="178"/>
      <c r="AGF2" s="178"/>
      <c r="AGG2" s="178"/>
      <c r="AGH2" s="178"/>
      <c r="AGI2" s="178"/>
      <c r="AGJ2" s="178"/>
      <c r="AGK2" s="178"/>
      <c r="AGL2" s="178"/>
      <c r="AGM2" s="178"/>
      <c r="AGN2" s="178"/>
      <c r="AGO2" s="178"/>
      <c r="AGP2" s="178"/>
      <c r="AGQ2" s="178"/>
      <c r="AGR2" s="178"/>
      <c r="AGS2" s="178"/>
      <c r="AGT2" s="178"/>
      <c r="AGU2" s="178"/>
      <c r="AGV2" s="178"/>
      <c r="AGW2" s="178"/>
      <c r="AGX2" s="178"/>
      <c r="AGY2" s="178"/>
      <c r="AGZ2" s="178"/>
      <c r="AHA2" s="178"/>
      <c r="AHB2" s="178"/>
      <c r="AHC2" s="178"/>
      <c r="AHD2" s="178"/>
      <c r="AHE2" s="178"/>
      <c r="AHF2" s="178"/>
      <c r="AHG2" s="178"/>
      <c r="AHH2" s="178"/>
      <c r="AHI2" s="178"/>
      <c r="AHJ2" s="178"/>
      <c r="AHK2" s="178"/>
      <c r="AHL2" s="178"/>
      <c r="AHM2" s="178"/>
      <c r="AHN2" s="178"/>
      <c r="AHO2" s="178"/>
      <c r="AHP2" s="178"/>
      <c r="AHQ2" s="178"/>
      <c r="AHR2" s="178"/>
      <c r="AHS2" s="178"/>
      <c r="AHT2" s="178"/>
      <c r="AHU2" s="178"/>
      <c r="AHV2" s="178"/>
      <c r="AHW2" s="178"/>
      <c r="AHX2" s="178"/>
      <c r="AHY2" s="178"/>
      <c r="AHZ2" s="178"/>
      <c r="AIA2" s="178"/>
      <c r="AIB2" s="178"/>
      <c r="AIC2" s="178"/>
      <c r="AID2" s="178"/>
      <c r="AIE2" s="178"/>
      <c r="AIF2" s="178"/>
      <c r="AIG2" s="178"/>
      <c r="AIH2" s="178"/>
      <c r="AII2" s="178"/>
      <c r="AIJ2" s="178"/>
      <c r="AIK2" s="178"/>
      <c r="AIL2" s="178"/>
      <c r="AIM2" s="178"/>
      <c r="AIN2" s="178"/>
      <c r="AIO2" s="178"/>
      <c r="AIP2" s="178"/>
      <c r="AIQ2" s="178"/>
      <c r="AIR2" s="178"/>
      <c r="AIS2" s="178"/>
      <c r="AIT2" s="178"/>
      <c r="AIU2" s="178"/>
      <c r="AIV2" s="178"/>
      <c r="AIW2" s="178"/>
      <c r="AIX2" s="178"/>
      <c r="AIY2" s="178"/>
      <c r="AIZ2" s="178"/>
      <c r="AJA2" s="178"/>
      <c r="AJB2" s="178"/>
      <c r="AJC2" s="178"/>
      <c r="AJD2" s="178"/>
      <c r="AJE2" s="178"/>
      <c r="AJF2" s="178"/>
      <c r="AJG2" s="178"/>
      <c r="AJH2" s="178"/>
      <c r="AJI2" s="178"/>
      <c r="AJJ2" s="178"/>
      <c r="AJK2" s="178"/>
      <c r="AJL2" s="178"/>
      <c r="AJM2" s="178"/>
      <c r="AJN2" s="178"/>
      <c r="AJO2" s="178"/>
      <c r="AJP2" s="178"/>
      <c r="AJQ2" s="178"/>
      <c r="AJR2" s="178"/>
      <c r="AJS2" s="178"/>
      <c r="AJT2" s="178"/>
      <c r="AJU2" s="178"/>
      <c r="AJV2" s="178"/>
      <c r="AJW2" s="178"/>
      <c r="AJX2" s="178"/>
      <c r="AJY2" s="178"/>
      <c r="AJZ2" s="178"/>
      <c r="AKA2" s="178"/>
      <c r="AKB2" s="178"/>
      <c r="AKC2" s="178"/>
      <c r="AKD2" s="178"/>
      <c r="AKE2" s="178"/>
      <c r="AKF2" s="178"/>
      <c r="AKG2" s="178"/>
      <c r="AKH2" s="178"/>
      <c r="AKI2" s="178"/>
      <c r="AKJ2" s="178"/>
      <c r="AKK2" s="178"/>
      <c r="AKL2" s="178"/>
      <c r="AKM2" s="178"/>
      <c r="AKN2" s="178"/>
      <c r="AKO2" s="178"/>
      <c r="AKP2" s="178"/>
      <c r="AKQ2" s="178"/>
      <c r="AKR2" s="178"/>
      <c r="AKS2" s="178"/>
      <c r="AKT2" s="178"/>
      <c r="AKU2" s="178"/>
      <c r="AKV2" s="178"/>
      <c r="AKW2" s="178"/>
      <c r="AKX2" s="178"/>
      <c r="AKY2" s="178"/>
      <c r="AKZ2" s="178"/>
      <c r="ALA2" s="178"/>
      <c r="ALB2" s="178"/>
      <c r="ALC2" s="178"/>
      <c r="ALD2" s="178"/>
      <c r="ALE2" s="178"/>
      <c r="ALF2" s="178"/>
      <c r="ALG2" s="178"/>
      <c r="ALH2" s="178"/>
      <c r="ALI2" s="178"/>
      <c r="ALJ2" s="178"/>
      <c r="ALK2" s="178"/>
      <c r="ALL2" s="178"/>
      <c r="ALM2" s="178"/>
      <c r="ALN2" s="178"/>
      <c r="ALO2" s="178"/>
      <c r="ALP2" s="178"/>
      <c r="ALQ2" s="178"/>
      <c r="ALR2" s="178"/>
      <c r="ALS2" s="178"/>
      <c r="ALT2" s="178"/>
      <c r="ALU2" s="178"/>
      <c r="ALV2" s="178"/>
      <c r="ALW2" s="178"/>
      <c r="ALX2" s="178"/>
      <c r="ALY2" s="178"/>
      <c r="ALZ2" s="178"/>
      <c r="AMA2" s="178"/>
      <c r="AMB2" s="178"/>
      <c r="AMC2" s="178"/>
      <c r="AMD2" s="178"/>
      <c r="AME2" s="178"/>
      <c r="AMF2" s="178"/>
      <c r="AMG2" s="178"/>
      <c r="AMH2" s="178"/>
      <c r="AMI2" s="178"/>
      <c r="AMJ2" s="178"/>
      <c r="AMK2" s="178"/>
      <c r="AML2" s="178"/>
      <c r="AMM2" s="178"/>
      <c r="AMN2" s="178"/>
      <c r="AMO2" s="178"/>
      <c r="AMP2" s="178"/>
      <c r="AMQ2" s="178"/>
      <c r="AMR2" s="178"/>
      <c r="AMS2" s="178"/>
      <c r="AMT2" s="178"/>
      <c r="AMU2" s="178"/>
      <c r="AMV2" s="178"/>
      <c r="AMW2" s="178"/>
      <c r="AMX2" s="178"/>
      <c r="AMY2" s="178"/>
      <c r="AMZ2" s="178"/>
      <c r="ANA2" s="178"/>
      <c r="ANB2" s="178"/>
      <c r="ANC2" s="178"/>
      <c r="AND2" s="178"/>
      <c r="ANE2" s="178"/>
      <c r="ANF2" s="178"/>
      <c r="ANG2" s="178"/>
      <c r="ANH2" s="178"/>
      <c r="ANI2" s="178"/>
      <c r="ANJ2" s="178"/>
      <c r="ANK2" s="178"/>
      <c r="ANL2" s="178"/>
      <c r="ANM2" s="178"/>
      <c r="ANN2" s="178"/>
      <c r="ANO2" s="178"/>
      <c r="ANP2" s="178"/>
      <c r="ANQ2" s="178"/>
      <c r="ANR2" s="178"/>
      <c r="ANS2" s="178"/>
      <c r="ANT2" s="178"/>
      <c r="ANU2" s="178"/>
      <c r="ANV2" s="178"/>
      <c r="ANW2" s="178"/>
      <c r="ANX2" s="178"/>
      <c r="ANY2" s="178"/>
      <c r="ANZ2" s="178"/>
      <c r="AOA2" s="178"/>
      <c r="AOB2" s="178"/>
      <c r="AOC2" s="178"/>
      <c r="AOD2" s="178"/>
      <c r="AOE2" s="178"/>
      <c r="AOF2" s="178"/>
      <c r="AOG2" s="178"/>
      <c r="AOH2" s="178"/>
      <c r="AOI2" s="178"/>
      <c r="AOJ2" s="178"/>
      <c r="AOK2" s="178"/>
      <c r="AOL2" s="178"/>
      <c r="AOM2" s="178"/>
      <c r="AON2" s="178"/>
      <c r="AOO2" s="178"/>
      <c r="AOP2" s="178"/>
      <c r="AOQ2" s="178"/>
      <c r="AOR2" s="178"/>
      <c r="AOS2" s="178"/>
      <c r="AOT2" s="178"/>
      <c r="AOU2" s="178"/>
      <c r="AOV2" s="178"/>
      <c r="AOW2" s="178"/>
      <c r="AOX2" s="178"/>
      <c r="AOY2" s="178"/>
      <c r="AOZ2" s="178"/>
      <c r="APA2" s="178"/>
      <c r="APB2" s="178"/>
      <c r="APC2" s="178"/>
      <c r="APD2" s="178"/>
      <c r="APE2" s="178"/>
      <c r="APF2" s="178"/>
      <c r="APG2" s="178"/>
      <c r="APH2" s="178"/>
      <c r="API2" s="178"/>
      <c r="APJ2" s="178"/>
      <c r="APK2" s="178"/>
      <c r="APL2" s="178"/>
      <c r="APM2" s="178"/>
      <c r="APN2" s="178"/>
      <c r="APO2" s="178"/>
      <c r="APP2" s="178"/>
      <c r="APQ2" s="178"/>
      <c r="APR2" s="178"/>
      <c r="APS2" s="178"/>
      <c r="APT2" s="178"/>
      <c r="APU2" s="178"/>
      <c r="APV2" s="178"/>
      <c r="APW2" s="178"/>
      <c r="APX2" s="178"/>
      <c r="APY2" s="178"/>
      <c r="APZ2" s="178"/>
      <c r="AQA2" s="178"/>
      <c r="AQB2" s="178"/>
      <c r="AQC2" s="178"/>
      <c r="AQD2" s="178"/>
      <c r="AQE2" s="178"/>
      <c r="AQF2" s="178"/>
      <c r="AQG2" s="178"/>
      <c r="AQH2" s="178"/>
      <c r="AQI2" s="178"/>
      <c r="AQJ2" s="178"/>
      <c r="AQK2" s="178"/>
      <c r="AQL2" s="178"/>
      <c r="AQM2" s="178"/>
      <c r="AQN2" s="178"/>
      <c r="AQO2" s="178"/>
      <c r="AQP2" s="178"/>
      <c r="AQQ2" s="178"/>
      <c r="AQR2" s="178"/>
      <c r="AQS2" s="178"/>
      <c r="AQT2" s="178"/>
      <c r="AQU2" s="178"/>
      <c r="AQV2" s="178"/>
      <c r="AQW2" s="178"/>
      <c r="AQX2" s="178"/>
      <c r="AQY2" s="178"/>
      <c r="AQZ2" s="178"/>
      <c r="ARA2" s="178"/>
      <c r="ARB2" s="178"/>
      <c r="ARC2" s="178"/>
      <c r="ARD2" s="178"/>
      <c r="ARE2" s="178"/>
      <c r="ARF2" s="178"/>
      <c r="ARG2" s="178"/>
      <c r="ARH2" s="178"/>
      <c r="ARI2" s="178"/>
      <c r="ARJ2" s="178"/>
      <c r="ARK2" s="178"/>
      <c r="ARL2" s="178"/>
      <c r="ARM2" s="178"/>
      <c r="ARN2" s="178"/>
      <c r="ARO2" s="178"/>
      <c r="ARP2" s="178"/>
      <c r="ARQ2" s="178"/>
      <c r="ARR2" s="178"/>
      <c r="ARS2" s="178"/>
      <c r="ART2" s="178"/>
      <c r="ARU2" s="178"/>
      <c r="ARV2" s="178"/>
      <c r="ARW2" s="178"/>
      <c r="ARX2" s="178"/>
      <c r="ARY2" s="178"/>
      <c r="ARZ2" s="178"/>
      <c r="ASA2" s="178"/>
      <c r="ASB2" s="178"/>
      <c r="ASC2" s="178"/>
      <c r="ASD2" s="178"/>
      <c r="ASE2" s="178"/>
      <c r="ASF2" s="178"/>
      <c r="ASG2" s="178"/>
      <c r="ASH2" s="178"/>
      <c r="ASI2" s="178"/>
      <c r="ASJ2" s="178"/>
      <c r="ASK2" s="178"/>
      <c r="ASL2" s="178"/>
      <c r="ASM2" s="178"/>
      <c r="ASN2" s="178"/>
      <c r="ASO2" s="178"/>
      <c r="ASP2" s="178"/>
      <c r="ASQ2" s="178"/>
      <c r="ASR2" s="178"/>
      <c r="ASS2" s="178"/>
      <c r="AST2" s="178"/>
      <c r="ASU2" s="178"/>
      <c r="ASV2" s="178"/>
      <c r="ASW2" s="178"/>
      <c r="ASX2" s="178"/>
      <c r="ASY2" s="178"/>
      <c r="ASZ2" s="178"/>
      <c r="ATA2" s="178"/>
      <c r="ATB2" s="178"/>
      <c r="ATC2" s="178"/>
      <c r="ATD2" s="178"/>
      <c r="ATE2" s="178"/>
      <c r="ATF2" s="178"/>
      <c r="ATG2" s="178"/>
      <c r="ATH2" s="178"/>
      <c r="ATI2" s="178"/>
      <c r="ATJ2" s="178"/>
      <c r="ATK2" s="178"/>
      <c r="ATL2" s="178"/>
      <c r="ATM2" s="178"/>
      <c r="ATN2" s="178"/>
      <c r="ATO2" s="178"/>
      <c r="ATP2" s="178"/>
      <c r="ATQ2" s="178"/>
      <c r="ATR2" s="178"/>
      <c r="ATS2" s="178"/>
      <c r="ATT2" s="178"/>
      <c r="ATU2" s="178"/>
      <c r="ATV2" s="178"/>
      <c r="ATW2" s="178"/>
      <c r="ATX2" s="178"/>
      <c r="ATY2" s="178"/>
      <c r="ATZ2" s="178"/>
      <c r="AUA2" s="178"/>
      <c r="AUB2" s="178"/>
      <c r="AUC2" s="178"/>
      <c r="AUD2" s="178"/>
      <c r="AUE2" s="178"/>
      <c r="AUF2" s="178"/>
      <c r="AUG2" s="178"/>
      <c r="AUH2" s="178"/>
      <c r="AUI2" s="178"/>
      <c r="AUJ2" s="178"/>
      <c r="AUK2" s="178"/>
      <c r="AUL2" s="178"/>
      <c r="AUM2" s="178"/>
      <c r="AUN2" s="178"/>
      <c r="AUO2" s="178"/>
      <c r="AUP2" s="178"/>
      <c r="AUQ2" s="178"/>
      <c r="AUR2" s="178"/>
      <c r="AUS2" s="178"/>
      <c r="AUT2" s="178"/>
      <c r="AUU2" s="178"/>
      <c r="AUV2" s="178"/>
      <c r="AUW2" s="178"/>
      <c r="AUX2" s="178"/>
      <c r="AUY2" s="178"/>
      <c r="AUZ2" s="178"/>
      <c r="AVA2" s="178"/>
      <c r="AVB2" s="178"/>
      <c r="AVC2" s="178"/>
      <c r="AVD2" s="178"/>
      <c r="AVE2" s="178"/>
      <c r="AVF2" s="178"/>
      <c r="AVG2" s="178"/>
      <c r="AVH2" s="178"/>
      <c r="AVI2" s="178"/>
      <c r="AVJ2" s="178"/>
      <c r="AVK2" s="178"/>
      <c r="AVL2" s="178"/>
      <c r="AVM2" s="178"/>
      <c r="AVN2" s="178"/>
      <c r="AVO2" s="178"/>
      <c r="AVP2" s="178"/>
      <c r="AVQ2" s="178"/>
      <c r="AVR2" s="178"/>
      <c r="AVS2" s="178"/>
      <c r="AVT2" s="178"/>
      <c r="AVU2" s="178"/>
      <c r="AVV2" s="178"/>
      <c r="AVW2" s="178"/>
      <c r="AVX2" s="178"/>
      <c r="AVY2" s="178"/>
      <c r="AVZ2" s="178"/>
      <c r="AWA2" s="178"/>
      <c r="AWB2" s="178"/>
      <c r="AWC2" s="178"/>
      <c r="AWD2" s="178"/>
      <c r="AWE2" s="178"/>
      <c r="AWF2" s="178"/>
      <c r="AWG2" s="178"/>
      <c r="AWH2" s="178"/>
      <c r="AWI2" s="178"/>
      <c r="AWJ2" s="178"/>
      <c r="AWK2" s="178"/>
      <c r="AWL2" s="178"/>
      <c r="AWM2" s="178"/>
      <c r="AWN2" s="178"/>
      <c r="AWO2" s="178"/>
      <c r="AWP2" s="178"/>
      <c r="AWQ2" s="178"/>
      <c r="AWR2" s="178"/>
      <c r="AWS2" s="178"/>
      <c r="AWT2" s="178"/>
      <c r="AWU2" s="178"/>
      <c r="AWV2" s="178"/>
      <c r="AWW2" s="178"/>
      <c r="AWX2" s="178"/>
      <c r="AWY2" s="178"/>
      <c r="AWZ2" s="178"/>
      <c r="AXA2" s="178"/>
      <c r="AXB2" s="178"/>
      <c r="AXC2" s="178"/>
      <c r="AXD2" s="178"/>
      <c r="AXE2" s="178"/>
      <c r="AXF2" s="178"/>
      <c r="AXG2" s="178"/>
      <c r="AXH2" s="178"/>
      <c r="AXI2" s="178"/>
      <c r="AXJ2" s="178"/>
      <c r="AXK2" s="178"/>
      <c r="AXL2" s="178"/>
      <c r="AXM2" s="178"/>
      <c r="AXN2" s="178"/>
      <c r="AXO2" s="178"/>
      <c r="AXP2" s="178"/>
      <c r="AXQ2" s="178"/>
      <c r="AXR2" s="178"/>
      <c r="AXS2" s="178"/>
      <c r="AXT2" s="178"/>
      <c r="AXU2" s="178"/>
      <c r="AXV2" s="178"/>
      <c r="AXW2" s="178"/>
      <c r="AXX2" s="178"/>
      <c r="AXY2" s="178"/>
      <c r="AXZ2" s="178"/>
      <c r="AYA2" s="178"/>
      <c r="AYB2" s="178"/>
      <c r="AYC2" s="178"/>
      <c r="AYD2" s="178"/>
      <c r="AYE2" s="178"/>
      <c r="AYF2" s="178"/>
      <c r="AYG2" s="178"/>
      <c r="AYH2" s="178"/>
      <c r="AYI2" s="178"/>
      <c r="AYJ2" s="178"/>
      <c r="AYK2" s="178"/>
      <c r="AYL2" s="178"/>
      <c r="AYM2" s="178"/>
      <c r="AYN2" s="178"/>
      <c r="AYO2" s="178"/>
      <c r="AYP2" s="178"/>
      <c r="AYQ2" s="178"/>
      <c r="AYR2" s="178"/>
      <c r="AYS2" s="178"/>
      <c r="AYT2" s="178"/>
      <c r="AYU2" s="178"/>
      <c r="AYV2" s="178"/>
      <c r="AYW2" s="178"/>
      <c r="AYX2" s="178"/>
      <c r="AYY2" s="178"/>
      <c r="AYZ2" s="178"/>
      <c r="AZA2" s="178"/>
      <c r="AZB2" s="178"/>
      <c r="AZC2" s="178"/>
      <c r="AZD2" s="178"/>
      <c r="AZE2" s="178"/>
      <c r="AZF2" s="178"/>
      <c r="AZG2" s="178"/>
      <c r="AZH2" s="178"/>
      <c r="AZI2" s="178"/>
      <c r="AZJ2" s="178"/>
      <c r="AZK2" s="178"/>
      <c r="AZL2" s="178"/>
      <c r="AZM2" s="178"/>
      <c r="AZN2" s="178"/>
      <c r="AZO2" s="178"/>
      <c r="AZP2" s="178"/>
      <c r="AZQ2" s="178"/>
      <c r="AZR2" s="178"/>
      <c r="AZS2" s="178"/>
      <c r="AZT2" s="178"/>
      <c r="AZU2" s="178"/>
      <c r="AZV2" s="178"/>
      <c r="AZW2" s="178"/>
      <c r="AZX2" s="178"/>
      <c r="AZY2" s="178"/>
      <c r="AZZ2" s="178"/>
      <c r="BAA2" s="178"/>
      <c r="BAB2" s="178"/>
      <c r="BAC2" s="178"/>
      <c r="BAD2" s="178"/>
      <c r="BAE2" s="178"/>
      <c r="BAF2" s="178"/>
      <c r="BAG2" s="178"/>
      <c r="BAH2" s="178"/>
      <c r="BAI2" s="178"/>
      <c r="BAJ2" s="178"/>
      <c r="BAK2" s="178"/>
      <c r="BAL2" s="178"/>
      <c r="BAM2" s="178"/>
      <c r="BAN2" s="178"/>
      <c r="BAO2" s="178"/>
      <c r="BAP2" s="178"/>
      <c r="BAQ2" s="178"/>
      <c r="BAR2" s="178"/>
      <c r="BAS2" s="178"/>
      <c r="BAT2" s="178"/>
      <c r="BAU2" s="178"/>
      <c r="BAV2" s="178"/>
      <c r="BAW2" s="178"/>
      <c r="BAX2" s="178"/>
      <c r="BAY2" s="178"/>
      <c r="BAZ2" s="178"/>
      <c r="BBA2" s="178"/>
      <c r="BBB2" s="178"/>
      <c r="BBC2" s="178"/>
      <c r="BBD2" s="178"/>
      <c r="BBE2" s="178"/>
      <c r="BBF2" s="178"/>
      <c r="BBG2" s="178"/>
      <c r="BBH2" s="178"/>
      <c r="BBI2" s="178"/>
      <c r="BBJ2" s="178"/>
      <c r="BBK2" s="178"/>
      <c r="BBL2" s="178"/>
      <c r="BBM2" s="178"/>
      <c r="BBN2" s="178"/>
      <c r="BBO2" s="178"/>
      <c r="BBP2" s="178"/>
      <c r="BBQ2" s="178"/>
      <c r="BBR2" s="178"/>
      <c r="BBS2" s="178"/>
      <c r="BBT2" s="178"/>
      <c r="BBU2" s="178"/>
      <c r="BBV2" s="178"/>
      <c r="BBW2" s="178"/>
      <c r="BBX2" s="178"/>
      <c r="BBY2" s="178"/>
      <c r="BBZ2" s="178"/>
      <c r="BCA2" s="178"/>
      <c r="BCB2" s="178"/>
      <c r="BCC2" s="178"/>
      <c r="BCD2" s="178"/>
      <c r="BCE2" s="178"/>
      <c r="BCF2" s="178"/>
      <c r="BCG2" s="178"/>
      <c r="BCH2" s="178"/>
      <c r="BCI2" s="178"/>
      <c r="BCJ2" s="178"/>
      <c r="BCK2" s="178"/>
      <c r="BCL2" s="178"/>
      <c r="BCM2" s="178"/>
      <c r="BCN2" s="178"/>
      <c r="BCO2" s="178"/>
      <c r="BCP2" s="178"/>
      <c r="BCQ2" s="178"/>
      <c r="BCR2" s="178"/>
      <c r="BCS2" s="178"/>
      <c r="BCT2" s="178"/>
      <c r="BCU2" s="178"/>
      <c r="BCV2" s="178"/>
      <c r="BCW2" s="178"/>
      <c r="BCX2" s="178"/>
      <c r="BCY2" s="178"/>
      <c r="BCZ2" s="178"/>
      <c r="BDA2" s="178"/>
      <c r="BDB2" s="178"/>
      <c r="BDC2" s="178"/>
      <c r="BDD2" s="178"/>
      <c r="BDE2" s="178"/>
      <c r="BDF2" s="178"/>
      <c r="BDG2" s="178"/>
      <c r="BDH2" s="178"/>
      <c r="BDI2" s="178"/>
      <c r="BDJ2" s="178"/>
      <c r="BDK2" s="178"/>
      <c r="BDL2" s="178"/>
      <c r="BDM2" s="178"/>
      <c r="BDN2" s="178"/>
      <c r="BDO2" s="178"/>
      <c r="BDP2" s="178"/>
      <c r="BDQ2" s="178"/>
      <c r="BDR2" s="178"/>
      <c r="BDS2" s="178"/>
      <c r="BDT2" s="178"/>
      <c r="BDU2" s="178"/>
      <c r="BDV2" s="178"/>
      <c r="BDW2" s="178"/>
      <c r="BDX2" s="178"/>
      <c r="BDY2" s="178"/>
      <c r="BDZ2" s="178"/>
      <c r="BEA2" s="178"/>
      <c r="BEB2" s="178"/>
      <c r="BEC2" s="178"/>
      <c r="BED2" s="178"/>
      <c r="BEE2" s="178"/>
      <c r="BEF2" s="178"/>
      <c r="BEG2" s="178"/>
      <c r="BEH2" s="178"/>
      <c r="BEI2" s="178"/>
      <c r="BEJ2" s="178"/>
      <c r="BEK2" s="178"/>
      <c r="BEL2" s="178"/>
      <c r="BEM2" s="178"/>
      <c r="BEN2" s="178"/>
      <c r="BEO2" s="178"/>
      <c r="BEP2" s="178"/>
      <c r="BEQ2" s="178"/>
      <c r="BER2" s="178"/>
      <c r="BES2" s="178"/>
      <c r="BET2" s="178"/>
      <c r="BEU2" s="178"/>
      <c r="BEV2" s="178"/>
      <c r="BEW2" s="178"/>
      <c r="BEX2" s="178"/>
      <c r="BEY2" s="178"/>
      <c r="BEZ2" s="178"/>
      <c r="BFA2" s="178"/>
      <c r="BFB2" s="178"/>
      <c r="BFC2" s="178"/>
      <c r="BFD2" s="178"/>
      <c r="BFE2" s="178"/>
      <c r="BFF2" s="178"/>
      <c r="BFG2" s="178"/>
      <c r="BFH2" s="178"/>
      <c r="BFI2" s="178"/>
      <c r="BFJ2" s="178"/>
      <c r="BFK2" s="178"/>
      <c r="BFL2" s="178"/>
      <c r="BFM2" s="178"/>
      <c r="BFN2" s="178"/>
      <c r="BFO2" s="178"/>
      <c r="BFP2" s="178"/>
      <c r="BFQ2" s="178"/>
      <c r="BFR2" s="178"/>
      <c r="BFS2" s="178"/>
      <c r="BFT2" s="178"/>
      <c r="BFU2" s="178"/>
      <c r="BFV2" s="178"/>
      <c r="BFW2" s="178"/>
      <c r="BFX2" s="178"/>
      <c r="BFY2" s="178"/>
      <c r="BFZ2" s="178"/>
      <c r="BGA2" s="178"/>
      <c r="BGB2" s="178"/>
      <c r="BGC2" s="178"/>
      <c r="BGD2" s="178"/>
      <c r="BGE2" s="178"/>
      <c r="BGF2" s="178"/>
      <c r="BGG2" s="178"/>
      <c r="BGH2" s="178"/>
      <c r="BGI2" s="178"/>
      <c r="BGJ2" s="178"/>
      <c r="BGK2" s="178"/>
      <c r="BGL2" s="178"/>
      <c r="BGM2" s="178"/>
      <c r="BGN2" s="178"/>
      <c r="BGO2" s="178"/>
      <c r="BGP2" s="178"/>
      <c r="BGQ2" s="178"/>
      <c r="BGR2" s="178"/>
      <c r="BGS2" s="178"/>
      <c r="BGT2" s="178"/>
      <c r="BGU2" s="178"/>
      <c r="BGV2" s="178"/>
      <c r="BGW2" s="178"/>
      <c r="BGX2" s="178"/>
      <c r="BGY2" s="178"/>
      <c r="BGZ2" s="178"/>
      <c r="BHA2" s="178"/>
      <c r="BHB2" s="178"/>
      <c r="BHC2" s="178"/>
      <c r="BHD2" s="178"/>
      <c r="BHE2" s="178"/>
      <c r="BHF2" s="178"/>
      <c r="BHG2" s="178"/>
      <c r="BHH2" s="178"/>
      <c r="BHI2" s="178"/>
      <c r="BHJ2" s="178"/>
      <c r="BHK2" s="178"/>
      <c r="BHL2" s="178"/>
      <c r="BHM2" s="178"/>
      <c r="BHN2" s="178"/>
      <c r="BHO2" s="178"/>
      <c r="BHP2" s="178"/>
      <c r="BHQ2" s="178"/>
      <c r="BHR2" s="178"/>
      <c r="BHS2" s="178"/>
      <c r="BHT2" s="178"/>
      <c r="BHU2" s="178"/>
      <c r="BHV2" s="178"/>
      <c r="BHW2" s="178"/>
      <c r="BHX2" s="178"/>
      <c r="BHY2" s="178"/>
      <c r="BHZ2" s="178"/>
      <c r="BIA2" s="178"/>
      <c r="BIB2" s="178"/>
      <c r="BIC2" s="178"/>
      <c r="BID2" s="178"/>
      <c r="BIE2" s="178"/>
      <c r="BIF2" s="178"/>
      <c r="BIG2" s="178"/>
      <c r="BIH2" s="178"/>
      <c r="BII2" s="178"/>
      <c r="BIJ2" s="178"/>
      <c r="BIK2" s="178"/>
      <c r="BIL2" s="178"/>
      <c r="BIM2" s="178"/>
      <c r="BIN2" s="178"/>
      <c r="BIO2" s="178"/>
      <c r="BIP2" s="178"/>
      <c r="BIQ2" s="178"/>
      <c r="BIR2" s="178"/>
      <c r="BIS2" s="178"/>
      <c r="BIT2" s="178"/>
      <c r="BIU2" s="178"/>
      <c r="BIV2" s="178"/>
      <c r="BIW2" s="178"/>
      <c r="BIX2" s="178"/>
      <c r="BIY2" s="178"/>
      <c r="BIZ2" s="178"/>
      <c r="BJA2" s="178"/>
      <c r="BJB2" s="178"/>
      <c r="BJC2" s="178"/>
      <c r="BJD2" s="178"/>
      <c r="BJE2" s="178"/>
      <c r="BJF2" s="178"/>
      <c r="BJG2" s="178"/>
      <c r="BJH2" s="178"/>
      <c r="BJI2" s="178"/>
      <c r="BJJ2" s="178"/>
      <c r="BJK2" s="178"/>
      <c r="BJL2" s="178"/>
      <c r="BJM2" s="178"/>
      <c r="BJN2" s="178"/>
      <c r="BJO2" s="178"/>
      <c r="BJP2" s="178"/>
      <c r="BJQ2" s="178"/>
      <c r="BJR2" s="178"/>
      <c r="BJS2" s="178"/>
      <c r="BJT2" s="178"/>
      <c r="BJU2" s="178"/>
      <c r="BJV2" s="178"/>
      <c r="BJW2" s="178"/>
      <c r="BJX2" s="178"/>
      <c r="BJY2" s="178"/>
      <c r="BJZ2" s="178"/>
      <c r="BKA2" s="178"/>
      <c r="BKB2" s="178"/>
      <c r="BKC2" s="178"/>
      <c r="BKD2" s="178"/>
      <c r="BKE2" s="178"/>
      <c r="BKF2" s="178"/>
      <c r="BKG2" s="178"/>
      <c r="BKH2" s="178"/>
      <c r="BKI2" s="178"/>
      <c r="BKJ2" s="178"/>
      <c r="BKK2" s="178"/>
      <c r="BKL2" s="178"/>
      <c r="BKM2" s="178"/>
      <c r="BKN2" s="178"/>
      <c r="BKO2" s="178"/>
      <c r="BKP2" s="178"/>
      <c r="BKQ2" s="178"/>
      <c r="BKR2" s="178"/>
      <c r="BKS2" s="178"/>
      <c r="BKT2" s="178"/>
      <c r="BKU2" s="178"/>
      <c r="BKV2" s="178"/>
      <c r="BKW2" s="178"/>
      <c r="BKX2" s="178"/>
      <c r="BKY2" s="178"/>
      <c r="BKZ2" s="178"/>
      <c r="BLA2" s="178"/>
      <c r="BLB2" s="178"/>
      <c r="BLC2" s="178"/>
      <c r="BLD2" s="178"/>
      <c r="BLE2" s="178"/>
      <c r="BLF2" s="178"/>
      <c r="BLG2" s="178"/>
      <c r="BLH2" s="178"/>
      <c r="BLI2" s="178"/>
      <c r="BLJ2" s="178"/>
      <c r="BLK2" s="178"/>
      <c r="BLL2" s="178"/>
      <c r="BLM2" s="178"/>
      <c r="BLN2" s="178"/>
      <c r="BLO2" s="178"/>
      <c r="BLP2" s="178"/>
      <c r="BLQ2" s="178"/>
      <c r="BLR2" s="178"/>
      <c r="BLS2" s="178"/>
      <c r="BLT2" s="178"/>
      <c r="BLU2" s="178"/>
      <c r="BLV2" s="178"/>
      <c r="BLW2" s="178"/>
      <c r="BLX2" s="178"/>
      <c r="BLY2" s="178"/>
      <c r="BLZ2" s="178"/>
      <c r="BMA2" s="178"/>
      <c r="BMB2" s="178"/>
      <c r="BMC2" s="178"/>
      <c r="BMD2" s="178"/>
      <c r="BME2" s="178"/>
      <c r="BMF2" s="178"/>
      <c r="BMG2" s="178"/>
      <c r="BMH2" s="178"/>
      <c r="BMI2" s="178"/>
      <c r="BMJ2" s="178"/>
      <c r="BMK2" s="178"/>
      <c r="BML2" s="178"/>
      <c r="BMM2" s="178"/>
      <c r="BMN2" s="178"/>
      <c r="BMO2" s="178"/>
      <c r="BMP2" s="178"/>
      <c r="BMQ2" s="178"/>
      <c r="BMR2" s="178"/>
      <c r="BMS2" s="178"/>
      <c r="BMT2" s="178"/>
      <c r="BMU2" s="178"/>
      <c r="BMV2" s="178"/>
      <c r="BMW2" s="178"/>
      <c r="BMX2" s="178"/>
      <c r="BMY2" s="178"/>
      <c r="BMZ2" s="178"/>
      <c r="BNA2" s="178"/>
      <c r="BNB2" s="178"/>
      <c r="BNC2" s="178"/>
      <c r="BND2" s="178"/>
      <c r="BNE2" s="178"/>
      <c r="BNF2" s="178"/>
      <c r="BNG2" s="178"/>
      <c r="BNH2" s="178"/>
      <c r="BNI2" s="178"/>
      <c r="BNJ2" s="178"/>
      <c r="BNK2" s="178"/>
      <c r="BNL2" s="178"/>
      <c r="BNM2" s="178"/>
      <c r="BNN2" s="178"/>
      <c r="BNO2" s="178"/>
      <c r="BNP2" s="178"/>
      <c r="BNQ2" s="178"/>
      <c r="BNR2" s="178"/>
      <c r="BNS2" s="178"/>
      <c r="BNT2" s="178"/>
      <c r="BNU2" s="178"/>
      <c r="BNV2" s="178"/>
      <c r="BNW2" s="178"/>
      <c r="BNX2" s="178"/>
      <c r="BNY2" s="178"/>
      <c r="BNZ2" s="178"/>
      <c r="BOA2" s="178"/>
      <c r="BOB2" s="178"/>
      <c r="BOC2" s="178"/>
      <c r="BOD2" s="178"/>
      <c r="BOE2" s="178"/>
      <c r="BOF2" s="178"/>
      <c r="BOG2" s="178"/>
      <c r="BOH2" s="178"/>
      <c r="BOI2" s="178"/>
      <c r="BOJ2" s="178"/>
      <c r="BOK2" s="178"/>
      <c r="BOL2" s="178"/>
      <c r="BOM2" s="178"/>
      <c r="BON2" s="178"/>
      <c r="BOO2" s="178"/>
      <c r="BOP2" s="178"/>
      <c r="BOQ2" s="178"/>
      <c r="BOR2" s="178"/>
      <c r="BOS2" s="178"/>
      <c r="BOT2" s="178"/>
      <c r="BOU2" s="178"/>
      <c r="BOV2" s="178"/>
      <c r="BOW2" s="178"/>
      <c r="BOX2" s="178"/>
      <c r="BOY2" s="178"/>
      <c r="BOZ2" s="178"/>
      <c r="BPA2" s="178"/>
      <c r="BPB2" s="178"/>
      <c r="BPC2" s="178"/>
      <c r="BPD2" s="178"/>
      <c r="BPE2" s="178"/>
      <c r="BPF2" s="178"/>
      <c r="BPG2" s="178"/>
      <c r="BPH2" s="178"/>
      <c r="BPI2" s="178"/>
      <c r="BPJ2" s="178"/>
      <c r="BPK2" s="178"/>
      <c r="BPL2" s="178"/>
      <c r="BPM2" s="178"/>
      <c r="BPN2" s="178"/>
      <c r="BPO2" s="178"/>
      <c r="BPP2" s="178"/>
      <c r="BPQ2" s="178"/>
      <c r="BPR2" s="178"/>
      <c r="BPS2" s="178"/>
      <c r="BPT2" s="178"/>
      <c r="BPU2" s="178"/>
      <c r="BPV2" s="178"/>
      <c r="BPW2" s="178"/>
      <c r="BPX2" s="178"/>
      <c r="BPY2" s="178"/>
      <c r="BPZ2" s="178"/>
      <c r="BQA2" s="178"/>
      <c r="BQB2" s="178"/>
      <c r="BQC2" s="178"/>
      <c r="BQD2" s="178"/>
      <c r="BQE2" s="178"/>
      <c r="BQF2" s="178"/>
      <c r="BQG2" s="178"/>
      <c r="BQH2" s="178"/>
      <c r="BQI2" s="178"/>
      <c r="BQJ2" s="178"/>
      <c r="BQK2" s="178"/>
      <c r="BQL2" s="178"/>
      <c r="BQM2" s="178"/>
      <c r="BQN2" s="178"/>
      <c r="BQO2" s="178"/>
      <c r="BQP2" s="178"/>
      <c r="BQQ2" s="178"/>
      <c r="BQR2" s="178"/>
      <c r="BQS2" s="178"/>
      <c r="BQT2" s="178"/>
      <c r="BQU2" s="178"/>
      <c r="BQV2" s="178"/>
      <c r="BQW2" s="178"/>
      <c r="BQX2" s="178"/>
      <c r="BQY2" s="178"/>
      <c r="BQZ2" s="178"/>
      <c r="BRA2" s="178"/>
      <c r="BRB2" s="178"/>
      <c r="BRC2" s="178"/>
      <c r="BRD2" s="178"/>
      <c r="BRE2" s="178"/>
      <c r="BRF2" s="178"/>
      <c r="BRG2" s="178"/>
      <c r="BRH2" s="178"/>
      <c r="BRI2" s="178"/>
      <c r="BRJ2" s="178"/>
      <c r="BRK2" s="178"/>
      <c r="BRL2" s="178"/>
      <c r="BRM2" s="178"/>
      <c r="BRN2" s="178"/>
      <c r="BRO2" s="178"/>
      <c r="BRP2" s="178"/>
      <c r="BRQ2" s="178"/>
      <c r="BRR2" s="178"/>
      <c r="BRS2" s="178"/>
      <c r="BRT2" s="178"/>
      <c r="BRU2" s="178"/>
      <c r="BRV2" s="178"/>
      <c r="BRW2" s="178"/>
      <c r="BRX2" s="178"/>
      <c r="BRY2" s="178"/>
      <c r="BRZ2" s="178"/>
      <c r="BSA2" s="178"/>
      <c r="BSB2" s="178"/>
      <c r="BSC2" s="178"/>
      <c r="BSD2" s="178"/>
      <c r="BSE2" s="178"/>
      <c r="BSF2" s="178"/>
      <c r="BSG2" s="178"/>
      <c r="BSH2" s="178"/>
      <c r="BSI2" s="178"/>
      <c r="BSJ2" s="178"/>
      <c r="BSK2" s="178"/>
      <c r="BSL2" s="178"/>
      <c r="BSM2" s="178"/>
      <c r="BSN2" s="178"/>
      <c r="BSO2" s="178"/>
      <c r="BSP2" s="178"/>
      <c r="BSQ2" s="178"/>
      <c r="BSR2" s="178"/>
      <c r="BSS2" s="178"/>
      <c r="BST2" s="178"/>
      <c r="BSU2" s="178"/>
      <c r="BSV2" s="178"/>
      <c r="BSW2" s="178"/>
      <c r="BSX2" s="178"/>
      <c r="BSY2" s="178"/>
      <c r="BSZ2" s="178"/>
      <c r="BTA2" s="178"/>
      <c r="BTB2" s="178"/>
      <c r="BTC2" s="178"/>
      <c r="BTD2" s="178"/>
      <c r="BTE2" s="178"/>
      <c r="BTF2" s="178"/>
      <c r="BTG2" s="178"/>
      <c r="BTH2" s="178"/>
      <c r="BTI2" s="178"/>
      <c r="BTJ2" s="178"/>
      <c r="BTK2" s="178"/>
      <c r="BTL2" s="178"/>
      <c r="BTM2" s="178"/>
      <c r="BTN2" s="178"/>
      <c r="BTO2" s="178"/>
      <c r="BTP2" s="178"/>
      <c r="BTQ2" s="178"/>
      <c r="BTR2" s="178"/>
      <c r="BTS2" s="178"/>
      <c r="BTT2" s="178"/>
      <c r="BTU2" s="178"/>
      <c r="BTV2" s="178"/>
      <c r="BTW2" s="178"/>
      <c r="BTX2" s="178"/>
      <c r="BTY2" s="178"/>
      <c r="BTZ2" s="178"/>
      <c r="BUA2" s="178"/>
      <c r="BUB2" s="178"/>
      <c r="BUC2" s="178"/>
      <c r="BUD2" s="178"/>
      <c r="BUE2" s="178"/>
      <c r="BUF2" s="178"/>
      <c r="BUG2" s="178"/>
      <c r="BUH2" s="178"/>
      <c r="BUI2" s="178"/>
      <c r="BUJ2" s="178"/>
      <c r="BUK2" s="178"/>
      <c r="BUL2" s="178"/>
      <c r="BUM2" s="178"/>
      <c r="BUN2" s="178"/>
      <c r="BUO2" s="178"/>
      <c r="BUP2" s="178"/>
      <c r="BUQ2" s="178"/>
      <c r="BUR2" s="178"/>
      <c r="BUS2" s="178"/>
      <c r="BUT2" s="178"/>
      <c r="BUU2" s="178"/>
      <c r="BUV2" s="178"/>
      <c r="BUW2" s="178"/>
      <c r="BUX2" s="178"/>
      <c r="BUY2" s="178"/>
      <c r="BUZ2" s="178"/>
      <c r="BVA2" s="178"/>
      <c r="BVB2" s="178"/>
      <c r="BVC2" s="178"/>
      <c r="BVD2" s="178"/>
      <c r="BVE2" s="178"/>
      <c r="BVF2" s="178"/>
      <c r="BVG2" s="178"/>
      <c r="BVH2" s="178"/>
      <c r="BVI2" s="178"/>
      <c r="BVJ2" s="178"/>
      <c r="BVK2" s="178"/>
      <c r="BVL2" s="178"/>
      <c r="BVM2" s="178"/>
      <c r="BVN2" s="178"/>
      <c r="BVO2" s="178"/>
      <c r="BVP2" s="178"/>
      <c r="BVQ2" s="178"/>
      <c r="BVR2" s="178"/>
      <c r="BVS2" s="178"/>
      <c r="BVT2" s="178"/>
      <c r="BVU2" s="178"/>
      <c r="BVV2" s="178"/>
      <c r="BVW2" s="178"/>
      <c r="BVX2" s="178"/>
      <c r="BVY2" s="178"/>
      <c r="BVZ2" s="178"/>
      <c r="BWA2" s="178"/>
      <c r="BWB2" s="178"/>
      <c r="BWC2" s="178"/>
      <c r="BWD2" s="178"/>
      <c r="BWE2" s="178"/>
      <c r="BWF2" s="178"/>
      <c r="BWG2" s="178"/>
      <c r="BWH2" s="178"/>
      <c r="BWI2" s="178"/>
      <c r="BWJ2" s="178"/>
      <c r="BWK2" s="178"/>
      <c r="BWL2" s="178"/>
      <c r="BWM2" s="178"/>
      <c r="BWN2" s="178"/>
      <c r="BWO2" s="178"/>
      <c r="BWP2" s="178"/>
      <c r="BWQ2" s="178"/>
      <c r="BWR2" s="178"/>
      <c r="BWS2" s="178"/>
      <c r="BWT2" s="178"/>
      <c r="BWU2" s="178"/>
      <c r="BWV2" s="178"/>
      <c r="BWW2" s="178"/>
      <c r="BWX2" s="178"/>
      <c r="BWY2" s="178"/>
      <c r="BWZ2" s="178"/>
      <c r="BXA2" s="178"/>
      <c r="BXB2" s="178"/>
      <c r="BXC2" s="178"/>
      <c r="BXD2" s="178"/>
      <c r="BXE2" s="178"/>
      <c r="BXF2" s="178"/>
      <c r="BXG2" s="178"/>
      <c r="BXH2" s="178"/>
      <c r="BXI2" s="178"/>
      <c r="BXJ2" s="178"/>
      <c r="BXK2" s="178"/>
      <c r="BXL2" s="178"/>
      <c r="BXM2" s="178"/>
      <c r="BXN2" s="178"/>
      <c r="BXO2" s="178"/>
      <c r="BXP2" s="178"/>
      <c r="BXQ2" s="178"/>
      <c r="BXR2" s="178"/>
      <c r="BXS2" s="178"/>
      <c r="BXT2" s="178"/>
      <c r="BXU2" s="178"/>
      <c r="BXV2" s="178"/>
      <c r="BXW2" s="178"/>
      <c r="BXX2" s="178"/>
      <c r="BXY2" s="178"/>
      <c r="BXZ2" s="178"/>
      <c r="BYA2" s="178"/>
      <c r="BYB2" s="178"/>
      <c r="BYC2" s="178"/>
      <c r="BYD2" s="178"/>
      <c r="BYE2" s="178"/>
      <c r="BYF2" s="178"/>
      <c r="BYG2" s="178"/>
      <c r="BYH2" s="178"/>
      <c r="BYI2" s="178"/>
      <c r="BYJ2" s="178"/>
      <c r="BYK2" s="178"/>
      <c r="BYL2" s="178"/>
      <c r="BYM2" s="178"/>
      <c r="BYN2" s="178"/>
      <c r="BYO2" s="178"/>
      <c r="BYP2" s="178"/>
      <c r="BYQ2" s="178"/>
      <c r="BYR2" s="178"/>
      <c r="BYS2" s="178"/>
      <c r="BYT2" s="178"/>
      <c r="BYU2" s="178"/>
      <c r="BYV2" s="178"/>
      <c r="BYW2" s="178"/>
      <c r="BYX2" s="178"/>
      <c r="BYY2" s="178"/>
      <c r="BYZ2" s="178"/>
      <c r="BZA2" s="178"/>
      <c r="BZB2" s="178"/>
      <c r="BZC2" s="178"/>
      <c r="BZD2" s="178"/>
      <c r="BZE2" s="178"/>
      <c r="BZF2" s="178"/>
      <c r="BZG2" s="178"/>
      <c r="BZH2" s="178"/>
      <c r="BZI2" s="178"/>
      <c r="BZJ2" s="178"/>
      <c r="BZK2" s="178"/>
      <c r="BZL2" s="178"/>
      <c r="BZM2" s="178"/>
      <c r="BZN2" s="178"/>
      <c r="BZO2" s="178"/>
      <c r="BZP2" s="178"/>
      <c r="BZQ2" s="178"/>
      <c r="BZR2" s="178"/>
      <c r="BZS2" s="178"/>
      <c r="BZT2" s="178"/>
      <c r="BZU2" s="178"/>
      <c r="BZV2" s="178"/>
      <c r="BZW2" s="178"/>
      <c r="BZX2" s="178"/>
      <c r="BZY2" s="178"/>
      <c r="BZZ2" s="178"/>
      <c r="CAA2" s="178"/>
      <c r="CAB2" s="178"/>
      <c r="CAC2" s="178"/>
      <c r="CAD2" s="178"/>
      <c r="CAE2" s="178"/>
      <c r="CAF2" s="178"/>
      <c r="CAG2" s="178"/>
      <c r="CAH2" s="178"/>
      <c r="CAI2" s="178"/>
      <c r="CAJ2" s="178"/>
      <c r="CAK2" s="178"/>
      <c r="CAL2" s="178"/>
      <c r="CAM2" s="178"/>
      <c r="CAN2" s="178"/>
      <c r="CAO2" s="178"/>
      <c r="CAP2" s="178"/>
      <c r="CAQ2" s="178"/>
      <c r="CAR2" s="178"/>
      <c r="CAS2" s="178"/>
      <c r="CAT2" s="178"/>
      <c r="CAU2" s="178"/>
      <c r="CAV2" s="178"/>
      <c r="CAW2" s="178"/>
      <c r="CAX2" s="178"/>
      <c r="CAY2" s="178"/>
      <c r="CAZ2" s="178"/>
      <c r="CBA2" s="178"/>
      <c r="CBB2" s="178"/>
      <c r="CBC2" s="178"/>
      <c r="CBD2" s="178"/>
      <c r="CBE2" s="178"/>
      <c r="CBF2" s="178"/>
      <c r="CBG2" s="178"/>
      <c r="CBH2" s="178"/>
      <c r="CBI2" s="178"/>
      <c r="CBJ2" s="178"/>
      <c r="CBK2" s="178"/>
      <c r="CBL2" s="178"/>
      <c r="CBM2" s="178"/>
      <c r="CBN2" s="178"/>
      <c r="CBO2" s="178"/>
      <c r="CBP2" s="178"/>
      <c r="CBQ2" s="178"/>
      <c r="CBR2" s="178"/>
      <c r="CBS2" s="178"/>
      <c r="CBT2" s="178"/>
      <c r="CBU2" s="178"/>
      <c r="CBV2" s="178"/>
      <c r="CBW2" s="178"/>
      <c r="CBX2" s="178"/>
      <c r="CBY2" s="178"/>
      <c r="CBZ2" s="178"/>
      <c r="CCA2" s="178"/>
      <c r="CCB2" s="178"/>
      <c r="CCC2" s="178"/>
      <c r="CCD2" s="178"/>
      <c r="CCE2" s="178"/>
      <c r="CCF2" s="178"/>
      <c r="CCG2" s="178"/>
      <c r="CCH2" s="178"/>
      <c r="CCI2" s="178"/>
      <c r="CCJ2" s="178"/>
      <c r="CCK2" s="178"/>
      <c r="CCL2" s="178"/>
      <c r="CCM2" s="178"/>
      <c r="CCN2" s="178"/>
      <c r="CCO2" s="178"/>
      <c r="CCP2" s="178"/>
      <c r="CCQ2" s="178"/>
      <c r="CCR2" s="178"/>
      <c r="CCS2" s="178"/>
      <c r="CCT2" s="178"/>
      <c r="CCU2" s="178"/>
      <c r="CCV2" s="178"/>
      <c r="CCW2" s="178"/>
      <c r="CCX2" s="178"/>
      <c r="CCY2" s="178"/>
      <c r="CCZ2" s="178"/>
      <c r="CDA2" s="178"/>
      <c r="CDB2" s="178"/>
      <c r="CDC2" s="178"/>
      <c r="CDD2" s="178"/>
      <c r="CDE2" s="178"/>
      <c r="CDF2" s="178"/>
      <c r="CDG2" s="178"/>
      <c r="CDH2" s="178"/>
      <c r="CDI2" s="178"/>
      <c r="CDJ2" s="178"/>
      <c r="CDK2" s="178"/>
      <c r="CDL2" s="178"/>
      <c r="CDM2" s="178"/>
      <c r="CDN2" s="178"/>
      <c r="CDO2" s="178"/>
      <c r="CDP2" s="178"/>
      <c r="CDQ2" s="178"/>
      <c r="CDR2" s="178"/>
      <c r="CDS2" s="178"/>
      <c r="CDT2" s="178"/>
      <c r="CDU2" s="178"/>
      <c r="CDV2" s="178"/>
      <c r="CDW2" s="178"/>
      <c r="CDX2" s="178"/>
      <c r="CDY2" s="178"/>
      <c r="CDZ2" s="178"/>
      <c r="CEA2" s="178"/>
      <c r="CEB2" s="178"/>
      <c r="CEC2" s="178"/>
      <c r="CED2" s="178"/>
      <c r="CEE2" s="178"/>
      <c r="CEF2" s="178"/>
      <c r="CEG2" s="178"/>
      <c r="CEH2" s="178"/>
      <c r="CEI2" s="178"/>
      <c r="CEJ2" s="178"/>
      <c r="CEK2" s="178"/>
      <c r="CEL2" s="178"/>
      <c r="CEM2" s="178"/>
      <c r="CEN2" s="178"/>
      <c r="CEO2" s="178"/>
      <c r="CEP2" s="178"/>
      <c r="CEQ2" s="178"/>
      <c r="CER2" s="178"/>
      <c r="CES2" s="178"/>
      <c r="CET2" s="178"/>
      <c r="CEU2" s="178"/>
      <c r="CEV2" s="178"/>
      <c r="CEW2" s="178"/>
      <c r="CEX2" s="178"/>
      <c r="CEY2" s="178"/>
      <c r="CEZ2" s="178"/>
      <c r="CFA2" s="178"/>
      <c r="CFB2" s="178"/>
      <c r="CFC2" s="178"/>
      <c r="CFD2" s="178"/>
      <c r="CFE2" s="178"/>
      <c r="CFF2" s="178"/>
      <c r="CFG2" s="178"/>
      <c r="CFH2" s="178"/>
      <c r="CFI2" s="178"/>
      <c r="CFJ2" s="178"/>
      <c r="CFK2" s="178"/>
      <c r="CFL2" s="178"/>
      <c r="CFM2" s="178"/>
      <c r="CFN2" s="178"/>
      <c r="CFO2" s="178"/>
      <c r="CFP2" s="178"/>
      <c r="CFQ2" s="178"/>
      <c r="CFR2" s="178"/>
      <c r="CFS2" s="178"/>
      <c r="CFT2" s="178"/>
      <c r="CFU2" s="178"/>
      <c r="CFV2" s="178"/>
      <c r="CFW2" s="178"/>
      <c r="CFX2" s="178"/>
      <c r="CFY2" s="178"/>
      <c r="CFZ2" s="178"/>
      <c r="CGA2" s="178"/>
      <c r="CGB2" s="178"/>
      <c r="CGC2" s="178"/>
      <c r="CGD2" s="178"/>
      <c r="CGE2" s="178"/>
      <c r="CGF2" s="178"/>
      <c r="CGG2" s="178"/>
      <c r="CGH2" s="178"/>
      <c r="CGI2" s="178"/>
      <c r="CGJ2" s="178"/>
      <c r="CGK2" s="178"/>
      <c r="CGL2" s="178"/>
      <c r="CGM2" s="178"/>
      <c r="CGN2" s="178"/>
      <c r="CGO2" s="178"/>
      <c r="CGP2" s="178"/>
      <c r="CGQ2" s="178"/>
      <c r="CGR2" s="178"/>
      <c r="CGS2" s="178"/>
      <c r="CGT2" s="178"/>
      <c r="CGU2" s="178"/>
      <c r="CGV2" s="178"/>
      <c r="CGW2" s="178"/>
      <c r="CGX2" s="178"/>
      <c r="CGY2" s="178"/>
      <c r="CGZ2" s="178"/>
      <c r="CHA2" s="178"/>
      <c r="CHB2" s="178"/>
      <c r="CHC2" s="178"/>
      <c r="CHD2" s="178"/>
      <c r="CHE2" s="178"/>
      <c r="CHF2" s="178"/>
      <c r="CHG2" s="178"/>
      <c r="CHH2" s="178"/>
      <c r="CHI2" s="178"/>
      <c r="CHJ2" s="178"/>
      <c r="CHK2" s="178"/>
      <c r="CHL2" s="178"/>
      <c r="CHM2" s="178"/>
      <c r="CHN2" s="178"/>
      <c r="CHO2" s="178"/>
      <c r="CHP2" s="178"/>
      <c r="CHQ2" s="178"/>
      <c r="CHR2" s="178"/>
      <c r="CHS2" s="178"/>
      <c r="CHT2" s="178"/>
      <c r="CHU2" s="178"/>
      <c r="CHV2" s="178"/>
      <c r="CHW2" s="178"/>
      <c r="CHX2" s="178"/>
      <c r="CHY2" s="178"/>
      <c r="CHZ2" s="178"/>
      <c r="CIA2" s="178"/>
      <c r="CIB2" s="178"/>
      <c r="CIC2" s="178"/>
      <c r="CID2" s="178"/>
      <c r="CIE2" s="178"/>
      <c r="CIF2" s="178"/>
      <c r="CIG2" s="178"/>
      <c r="CIH2" s="178"/>
      <c r="CII2" s="178"/>
      <c r="CIJ2" s="178"/>
      <c r="CIK2" s="178"/>
      <c r="CIL2" s="178"/>
      <c r="CIM2" s="178"/>
      <c r="CIN2" s="178"/>
      <c r="CIO2" s="178"/>
      <c r="CIP2" s="178"/>
      <c r="CIQ2" s="178"/>
      <c r="CIR2" s="178"/>
      <c r="CIS2" s="178"/>
      <c r="CIT2" s="178"/>
      <c r="CIU2" s="178"/>
      <c r="CIV2" s="178"/>
      <c r="CIW2" s="178"/>
      <c r="CIX2" s="178"/>
      <c r="CIY2" s="178"/>
      <c r="CIZ2" s="178"/>
      <c r="CJA2" s="178"/>
      <c r="CJB2" s="178"/>
      <c r="CJC2" s="178"/>
      <c r="CJD2" s="178"/>
      <c r="CJE2" s="178"/>
      <c r="CJF2" s="178"/>
      <c r="CJG2" s="178"/>
      <c r="CJH2" s="178"/>
      <c r="CJI2" s="178"/>
      <c r="CJJ2" s="178"/>
      <c r="CJK2" s="178"/>
      <c r="CJL2" s="178"/>
      <c r="CJM2" s="178"/>
      <c r="CJN2" s="178"/>
      <c r="CJO2" s="178"/>
      <c r="CJP2" s="178"/>
      <c r="CJQ2" s="178"/>
      <c r="CJR2" s="178"/>
      <c r="CJS2" s="178"/>
      <c r="CJT2" s="178"/>
      <c r="CJU2" s="178"/>
      <c r="CJV2" s="178"/>
      <c r="CJW2" s="178"/>
      <c r="CJX2" s="178"/>
      <c r="CJY2" s="178"/>
      <c r="CJZ2" s="178"/>
      <c r="CKA2" s="178"/>
      <c r="CKB2" s="178"/>
      <c r="CKC2" s="178"/>
      <c r="CKD2" s="178"/>
      <c r="CKE2" s="178"/>
      <c r="CKF2" s="178"/>
      <c r="CKG2" s="178"/>
      <c r="CKH2" s="178"/>
      <c r="CKI2" s="178"/>
      <c r="CKJ2" s="178"/>
      <c r="CKK2" s="178"/>
      <c r="CKL2" s="178"/>
      <c r="CKM2" s="178"/>
      <c r="CKN2" s="178"/>
      <c r="CKO2" s="178"/>
      <c r="CKP2" s="178"/>
      <c r="CKQ2" s="178"/>
      <c r="CKR2" s="178"/>
      <c r="CKS2" s="178"/>
      <c r="CKT2" s="178"/>
      <c r="CKU2" s="178"/>
      <c r="CKV2" s="178"/>
      <c r="CKW2" s="178"/>
      <c r="CKX2" s="178"/>
      <c r="CKY2" s="178"/>
      <c r="CKZ2" s="178"/>
      <c r="CLA2" s="178"/>
      <c r="CLB2" s="178"/>
      <c r="CLC2" s="178"/>
      <c r="CLD2" s="178"/>
      <c r="CLE2" s="178"/>
      <c r="CLF2" s="178"/>
      <c r="CLG2" s="178"/>
      <c r="CLH2" s="178"/>
      <c r="CLI2" s="178"/>
      <c r="CLJ2" s="178"/>
      <c r="CLK2" s="178"/>
      <c r="CLL2" s="178"/>
      <c r="CLM2" s="178"/>
      <c r="CLN2" s="178"/>
      <c r="CLO2" s="178"/>
      <c r="CLP2" s="178"/>
      <c r="CLQ2" s="178"/>
      <c r="CLR2" s="178"/>
      <c r="CLS2" s="178"/>
      <c r="CLT2" s="178"/>
      <c r="CLU2" s="178"/>
      <c r="CLV2" s="178"/>
      <c r="CLW2" s="178"/>
      <c r="CLX2" s="178"/>
      <c r="CLY2" s="178"/>
      <c r="CLZ2" s="178"/>
      <c r="CMA2" s="178"/>
      <c r="CMB2" s="178"/>
      <c r="CMC2" s="178"/>
      <c r="CMD2" s="178"/>
      <c r="CME2" s="178"/>
      <c r="CMF2" s="178"/>
      <c r="CMG2" s="178"/>
      <c r="CMH2" s="178"/>
      <c r="CMI2" s="178"/>
      <c r="CMJ2" s="178"/>
      <c r="CMK2" s="178"/>
      <c r="CML2" s="178"/>
      <c r="CMM2" s="178"/>
      <c r="CMN2" s="178"/>
      <c r="CMO2" s="178"/>
      <c r="CMP2" s="178"/>
      <c r="CMQ2" s="178"/>
      <c r="CMR2" s="178"/>
      <c r="CMS2" s="178"/>
      <c r="CMT2" s="178"/>
      <c r="CMU2" s="178"/>
      <c r="CMV2" s="178"/>
      <c r="CMW2" s="178"/>
      <c r="CMX2" s="178"/>
      <c r="CMY2" s="178"/>
      <c r="CMZ2" s="178"/>
      <c r="CNA2" s="178"/>
      <c r="CNB2" s="178"/>
      <c r="CNC2" s="178"/>
      <c r="CND2" s="178"/>
      <c r="CNE2" s="178"/>
      <c r="CNF2" s="178"/>
      <c r="CNG2" s="178"/>
      <c r="CNH2" s="178"/>
      <c r="CNI2" s="178"/>
      <c r="CNJ2" s="178"/>
      <c r="CNK2" s="178"/>
      <c r="CNL2" s="178"/>
      <c r="CNM2" s="178"/>
      <c r="CNN2" s="178"/>
      <c r="CNO2" s="178"/>
      <c r="CNP2" s="178"/>
      <c r="CNQ2" s="178"/>
      <c r="CNR2" s="178"/>
      <c r="CNS2" s="178"/>
      <c r="CNT2" s="178"/>
      <c r="CNU2" s="178"/>
      <c r="CNV2" s="178"/>
      <c r="CNW2" s="178"/>
      <c r="CNX2" s="178"/>
      <c r="CNY2" s="178"/>
      <c r="CNZ2" s="178"/>
      <c r="COA2" s="178"/>
      <c r="COB2" s="178"/>
      <c r="COC2" s="178"/>
      <c r="COD2" s="178"/>
      <c r="COE2" s="178"/>
      <c r="COF2" s="178"/>
      <c r="COG2" s="178"/>
      <c r="COH2" s="178"/>
      <c r="COI2" s="178"/>
      <c r="COJ2" s="178"/>
      <c r="COK2" s="178"/>
      <c r="COL2" s="178"/>
      <c r="COM2" s="178"/>
      <c r="CON2" s="178"/>
      <c r="COO2" s="178"/>
      <c r="COP2" s="178"/>
      <c r="COQ2" s="178"/>
      <c r="COR2" s="178"/>
      <c r="COS2" s="178"/>
      <c r="COT2" s="178"/>
      <c r="COU2" s="178"/>
      <c r="COV2" s="178"/>
      <c r="COW2" s="178"/>
      <c r="COX2" s="178"/>
      <c r="COY2" s="178"/>
      <c r="COZ2" s="178"/>
      <c r="CPA2" s="178"/>
      <c r="CPB2" s="178"/>
      <c r="CPC2" s="178"/>
      <c r="CPD2" s="178"/>
      <c r="CPE2" s="178"/>
      <c r="CPF2" s="178"/>
      <c r="CPG2" s="178"/>
      <c r="CPH2" s="178"/>
      <c r="CPI2" s="178"/>
      <c r="CPJ2" s="178"/>
      <c r="CPK2" s="178"/>
      <c r="CPL2" s="178"/>
      <c r="CPM2" s="178"/>
      <c r="CPN2" s="178"/>
      <c r="CPO2" s="178"/>
      <c r="CPP2" s="178"/>
      <c r="CPQ2" s="178"/>
      <c r="CPR2" s="178"/>
      <c r="CPS2" s="178"/>
      <c r="CPT2" s="178"/>
      <c r="CPU2" s="178"/>
      <c r="CPV2" s="178"/>
      <c r="CPW2" s="178"/>
      <c r="CPX2" s="178"/>
      <c r="CPY2" s="178"/>
      <c r="CPZ2" s="178"/>
      <c r="CQA2" s="178"/>
      <c r="CQB2" s="178"/>
      <c r="CQC2" s="178"/>
      <c r="CQD2" s="178"/>
      <c r="CQE2" s="178"/>
      <c r="CQF2" s="178"/>
      <c r="CQG2" s="178"/>
      <c r="CQH2" s="178"/>
      <c r="CQI2" s="178"/>
      <c r="CQJ2" s="178"/>
      <c r="CQK2" s="178"/>
      <c r="CQL2" s="178"/>
      <c r="CQM2" s="178"/>
      <c r="CQN2" s="178"/>
      <c r="CQO2" s="178"/>
      <c r="CQP2" s="178"/>
      <c r="CQQ2" s="178"/>
      <c r="CQR2" s="178"/>
      <c r="CQS2" s="178"/>
      <c r="CQT2" s="178"/>
      <c r="CQU2" s="178"/>
      <c r="CQV2" s="178"/>
      <c r="CQW2" s="178"/>
      <c r="CQX2" s="178"/>
      <c r="CQY2" s="178"/>
      <c r="CQZ2" s="178"/>
      <c r="CRA2" s="178"/>
      <c r="CRB2" s="178"/>
      <c r="CRC2" s="178"/>
      <c r="CRD2" s="178"/>
      <c r="CRE2" s="178"/>
      <c r="CRF2" s="178"/>
      <c r="CRG2" s="178"/>
      <c r="CRH2" s="178"/>
      <c r="CRI2" s="178"/>
      <c r="CRJ2" s="178"/>
      <c r="CRK2" s="178"/>
      <c r="CRL2" s="178"/>
      <c r="CRM2" s="178"/>
      <c r="CRN2" s="178"/>
      <c r="CRO2" s="178"/>
      <c r="CRP2" s="178"/>
      <c r="CRQ2" s="178"/>
      <c r="CRR2" s="178"/>
      <c r="CRS2" s="178"/>
      <c r="CRT2" s="178"/>
      <c r="CRU2" s="178"/>
      <c r="CRV2" s="178"/>
      <c r="CRW2" s="178"/>
      <c r="CRX2" s="178"/>
      <c r="CRY2" s="178"/>
      <c r="CRZ2" s="178"/>
      <c r="CSA2" s="178"/>
      <c r="CSB2" s="178"/>
      <c r="CSC2" s="178"/>
      <c r="CSD2" s="178"/>
      <c r="CSE2" s="178"/>
      <c r="CSF2" s="178"/>
      <c r="CSG2" s="178"/>
      <c r="CSH2" s="178"/>
      <c r="CSI2" s="178"/>
      <c r="CSJ2" s="178"/>
      <c r="CSK2" s="178"/>
      <c r="CSL2" s="178"/>
      <c r="CSM2" s="178"/>
      <c r="CSN2" s="178"/>
      <c r="CSO2" s="178"/>
      <c r="CSP2" s="178"/>
      <c r="CSQ2" s="178"/>
      <c r="CSR2" s="178"/>
      <c r="CSS2" s="178"/>
      <c r="CST2" s="178"/>
      <c r="CSU2" s="178"/>
      <c r="CSV2" s="178"/>
      <c r="CSW2" s="178"/>
      <c r="CSX2" s="178"/>
      <c r="CSY2" s="178"/>
      <c r="CSZ2" s="178"/>
      <c r="CTA2" s="178"/>
      <c r="CTB2" s="178"/>
      <c r="CTC2" s="178"/>
      <c r="CTD2" s="178"/>
      <c r="CTE2" s="178"/>
      <c r="CTF2" s="178"/>
      <c r="CTG2" s="178"/>
      <c r="CTH2" s="178"/>
      <c r="CTI2" s="178"/>
      <c r="CTJ2" s="178"/>
      <c r="CTK2" s="178"/>
      <c r="CTL2" s="178"/>
      <c r="CTM2" s="178"/>
      <c r="CTN2" s="178"/>
      <c r="CTO2" s="178"/>
      <c r="CTP2" s="178"/>
      <c r="CTQ2" s="178"/>
      <c r="CTR2" s="178"/>
      <c r="CTS2" s="178"/>
      <c r="CTT2" s="178"/>
      <c r="CTU2" s="178"/>
      <c r="CTV2" s="178"/>
      <c r="CTW2" s="178"/>
      <c r="CTX2" s="178"/>
      <c r="CTY2" s="178"/>
      <c r="CTZ2" s="178"/>
      <c r="CUA2" s="178"/>
      <c r="CUB2" s="178"/>
      <c r="CUC2" s="178"/>
      <c r="CUD2" s="178"/>
      <c r="CUE2" s="178"/>
      <c r="CUF2" s="178"/>
      <c r="CUG2" s="178"/>
      <c r="CUH2" s="178"/>
      <c r="CUI2" s="178"/>
      <c r="CUJ2" s="178"/>
      <c r="CUK2" s="178"/>
      <c r="CUL2" s="178"/>
      <c r="CUM2" s="178"/>
      <c r="CUN2" s="178"/>
      <c r="CUO2" s="178"/>
      <c r="CUP2" s="178"/>
      <c r="CUQ2" s="178"/>
      <c r="CUR2" s="178"/>
      <c r="CUS2" s="178"/>
      <c r="CUT2" s="178"/>
      <c r="CUU2" s="178"/>
      <c r="CUV2" s="178"/>
      <c r="CUW2" s="178"/>
      <c r="CUX2" s="178"/>
      <c r="CUY2" s="178"/>
      <c r="CUZ2" s="178"/>
      <c r="CVA2" s="178"/>
      <c r="CVB2" s="178"/>
      <c r="CVC2" s="178"/>
      <c r="CVD2" s="178"/>
      <c r="CVE2" s="178"/>
      <c r="CVF2" s="178"/>
      <c r="CVG2" s="178"/>
      <c r="CVH2" s="178"/>
      <c r="CVI2" s="178"/>
      <c r="CVJ2" s="178"/>
      <c r="CVK2" s="178"/>
      <c r="CVL2" s="178"/>
      <c r="CVM2" s="178"/>
      <c r="CVN2" s="178"/>
      <c r="CVO2" s="178"/>
      <c r="CVP2" s="178"/>
      <c r="CVQ2" s="178"/>
      <c r="CVR2" s="178"/>
      <c r="CVS2" s="178"/>
      <c r="CVT2" s="178"/>
      <c r="CVU2" s="178"/>
      <c r="CVV2" s="178"/>
      <c r="CVW2" s="178"/>
      <c r="CVX2" s="178"/>
      <c r="CVY2" s="178"/>
      <c r="CVZ2" s="178"/>
      <c r="CWA2" s="178"/>
      <c r="CWB2" s="178"/>
      <c r="CWC2" s="178"/>
      <c r="CWD2" s="178"/>
      <c r="CWE2" s="178"/>
      <c r="CWF2" s="178"/>
      <c r="CWG2" s="178"/>
      <c r="CWH2" s="178"/>
      <c r="CWI2" s="178"/>
      <c r="CWJ2" s="178"/>
      <c r="CWK2" s="178"/>
      <c r="CWL2" s="178"/>
      <c r="CWM2" s="178"/>
      <c r="CWN2" s="178"/>
      <c r="CWO2" s="178"/>
      <c r="CWP2" s="178"/>
      <c r="CWQ2" s="178"/>
      <c r="CWR2" s="178"/>
      <c r="CWS2" s="178"/>
      <c r="CWT2" s="178"/>
      <c r="CWU2" s="178"/>
      <c r="CWV2" s="178"/>
      <c r="CWW2" s="178"/>
      <c r="CWX2" s="178"/>
      <c r="CWY2" s="178"/>
      <c r="CWZ2" s="178"/>
      <c r="CXA2" s="178"/>
      <c r="CXB2" s="178"/>
      <c r="CXC2" s="178"/>
      <c r="CXD2" s="178"/>
      <c r="CXE2" s="178"/>
      <c r="CXF2" s="178"/>
      <c r="CXG2" s="178"/>
      <c r="CXH2" s="178"/>
      <c r="CXI2" s="178"/>
      <c r="CXJ2" s="178"/>
      <c r="CXK2" s="178"/>
      <c r="CXL2" s="178"/>
      <c r="CXM2" s="178"/>
      <c r="CXN2" s="178"/>
      <c r="CXO2" s="178"/>
      <c r="CXP2" s="178"/>
      <c r="CXQ2" s="178"/>
      <c r="CXR2" s="178"/>
      <c r="CXS2" s="178"/>
      <c r="CXT2" s="178"/>
      <c r="CXU2" s="178"/>
      <c r="CXV2" s="178"/>
      <c r="CXW2" s="178"/>
      <c r="CXX2" s="178"/>
      <c r="CXY2" s="178"/>
      <c r="CXZ2" s="178"/>
      <c r="CYA2" s="178"/>
      <c r="CYB2" s="178"/>
      <c r="CYC2" s="178"/>
      <c r="CYD2" s="178"/>
      <c r="CYE2" s="178"/>
      <c r="CYF2" s="178"/>
      <c r="CYG2" s="178"/>
      <c r="CYH2" s="178"/>
      <c r="CYI2" s="178"/>
      <c r="CYJ2" s="178"/>
      <c r="CYK2" s="178"/>
      <c r="CYL2" s="178"/>
      <c r="CYM2" s="178"/>
      <c r="CYN2" s="178"/>
      <c r="CYO2" s="178"/>
      <c r="CYP2" s="178"/>
      <c r="CYQ2" s="178"/>
      <c r="CYR2" s="178"/>
      <c r="CYS2" s="178"/>
      <c r="CYT2" s="178"/>
      <c r="CYU2" s="178"/>
      <c r="CYV2" s="178"/>
      <c r="CYW2" s="178"/>
      <c r="CYX2" s="178"/>
      <c r="CYY2" s="178"/>
      <c r="CYZ2" s="178"/>
      <c r="CZA2" s="178"/>
      <c r="CZB2" s="178"/>
      <c r="CZC2" s="178"/>
      <c r="CZD2" s="178"/>
      <c r="CZE2" s="178"/>
      <c r="CZF2" s="178"/>
      <c r="CZG2" s="178"/>
      <c r="CZH2" s="178"/>
      <c r="CZI2" s="178"/>
      <c r="CZJ2" s="178"/>
      <c r="CZK2" s="178"/>
      <c r="CZL2" s="178"/>
      <c r="CZM2" s="178"/>
      <c r="CZN2" s="178"/>
      <c r="CZO2" s="178"/>
      <c r="CZP2" s="178"/>
      <c r="CZQ2" s="178"/>
      <c r="CZR2" s="178"/>
      <c r="CZS2" s="178"/>
      <c r="CZT2" s="178"/>
      <c r="CZU2" s="178"/>
      <c r="CZV2" s="178"/>
      <c r="CZW2" s="178"/>
      <c r="CZX2" s="178"/>
      <c r="CZY2" s="178"/>
      <c r="CZZ2" s="178"/>
      <c r="DAA2" s="178"/>
      <c r="DAB2" s="178"/>
      <c r="DAC2" s="178"/>
      <c r="DAD2" s="178"/>
      <c r="DAE2" s="178"/>
      <c r="DAF2" s="178"/>
      <c r="DAG2" s="178"/>
      <c r="DAH2" s="178"/>
      <c r="DAI2" s="178"/>
      <c r="DAJ2" s="178"/>
      <c r="DAK2" s="178"/>
      <c r="DAL2" s="178"/>
      <c r="DAM2" s="178"/>
      <c r="DAN2" s="178"/>
      <c r="DAO2" s="178"/>
      <c r="DAP2" s="178"/>
      <c r="DAQ2" s="178"/>
      <c r="DAR2" s="178"/>
      <c r="DAS2" s="178"/>
      <c r="DAT2" s="178"/>
      <c r="DAU2" s="178"/>
      <c r="DAV2" s="178"/>
      <c r="DAW2" s="178"/>
      <c r="DAX2" s="178"/>
      <c r="DAY2" s="178"/>
      <c r="DAZ2" s="178"/>
      <c r="DBA2" s="178"/>
      <c r="DBB2" s="178"/>
      <c r="DBC2" s="178"/>
      <c r="DBD2" s="178"/>
      <c r="DBE2" s="178"/>
      <c r="DBF2" s="178"/>
      <c r="DBG2" s="178"/>
      <c r="DBH2" s="178"/>
      <c r="DBI2" s="178"/>
      <c r="DBJ2" s="178"/>
      <c r="DBK2" s="178"/>
      <c r="DBL2" s="178"/>
      <c r="DBM2" s="178"/>
      <c r="DBN2" s="178"/>
      <c r="DBO2" s="178"/>
      <c r="DBP2" s="178"/>
      <c r="DBQ2" s="178"/>
      <c r="DBR2" s="178"/>
      <c r="DBS2" s="178"/>
      <c r="DBT2" s="178"/>
      <c r="DBU2" s="178"/>
      <c r="DBV2" s="178"/>
      <c r="DBW2" s="178"/>
      <c r="DBX2" s="178"/>
      <c r="DBY2" s="178"/>
      <c r="DBZ2" s="178"/>
      <c r="DCA2" s="178"/>
      <c r="DCB2" s="178"/>
      <c r="DCC2" s="178"/>
      <c r="DCD2" s="178"/>
      <c r="DCE2" s="178"/>
      <c r="DCF2" s="178"/>
      <c r="DCG2" s="178"/>
      <c r="DCH2" s="178"/>
      <c r="DCI2" s="178"/>
      <c r="DCJ2" s="178"/>
      <c r="DCK2" s="178"/>
      <c r="DCL2" s="178"/>
      <c r="DCM2" s="178"/>
      <c r="DCN2" s="178"/>
      <c r="DCO2" s="178"/>
      <c r="DCP2" s="178"/>
      <c r="DCQ2" s="178"/>
      <c r="DCR2" s="178"/>
      <c r="DCS2" s="178"/>
      <c r="DCT2" s="178"/>
      <c r="DCU2" s="178"/>
      <c r="DCV2" s="178"/>
      <c r="DCW2" s="178"/>
      <c r="DCX2" s="178"/>
      <c r="DCY2" s="178"/>
      <c r="DCZ2" s="178"/>
      <c r="DDA2" s="178"/>
      <c r="DDB2" s="178"/>
      <c r="DDC2" s="178"/>
      <c r="DDD2" s="178"/>
      <c r="DDE2" s="178"/>
      <c r="DDF2" s="178"/>
      <c r="DDG2" s="178"/>
      <c r="DDH2" s="178"/>
      <c r="DDI2" s="178"/>
      <c r="DDJ2" s="178"/>
      <c r="DDK2" s="178"/>
      <c r="DDL2" s="178"/>
      <c r="DDM2" s="178"/>
      <c r="DDN2" s="178"/>
      <c r="DDO2" s="178"/>
      <c r="DDP2" s="178"/>
      <c r="DDQ2" s="178"/>
      <c r="DDR2" s="178"/>
      <c r="DDS2" s="178"/>
      <c r="DDT2" s="178"/>
      <c r="DDU2" s="178"/>
      <c r="DDV2" s="178"/>
      <c r="DDW2" s="178"/>
      <c r="DDX2" s="178"/>
      <c r="DDY2" s="178"/>
      <c r="DDZ2" s="178"/>
      <c r="DEA2" s="178"/>
      <c r="DEB2" s="178"/>
      <c r="DEC2" s="178"/>
      <c r="DED2" s="178"/>
      <c r="DEE2" s="178"/>
      <c r="DEF2" s="178"/>
      <c r="DEG2" s="178"/>
      <c r="DEH2" s="178"/>
      <c r="DEI2" s="178"/>
      <c r="DEJ2" s="178"/>
      <c r="DEK2" s="178"/>
      <c r="DEL2" s="178"/>
      <c r="DEM2" s="178"/>
      <c r="DEN2" s="178"/>
      <c r="DEO2" s="178"/>
      <c r="DEP2" s="178"/>
      <c r="DEQ2" s="178"/>
      <c r="DER2" s="178"/>
      <c r="DES2" s="178"/>
      <c r="DET2" s="178"/>
      <c r="DEU2" s="178"/>
      <c r="DEV2" s="178"/>
      <c r="DEW2" s="178"/>
      <c r="DEX2" s="178"/>
      <c r="DEY2" s="178"/>
      <c r="DEZ2" s="178"/>
      <c r="DFA2" s="178"/>
      <c r="DFB2" s="178"/>
      <c r="DFC2" s="178"/>
      <c r="DFD2" s="178"/>
      <c r="DFE2" s="178"/>
      <c r="DFF2" s="178"/>
      <c r="DFG2" s="178"/>
      <c r="DFH2" s="178"/>
      <c r="DFI2" s="178"/>
      <c r="DFJ2" s="178"/>
      <c r="DFK2" s="178"/>
      <c r="DFL2" s="178"/>
      <c r="DFM2" s="178"/>
      <c r="DFN2" s="178"/>
      <c r="DFO2" s="178"/>
      <c r="DFP2" s="178"/>
      <c r="DFQ2" s="178"/>
      <c r="DFR2" s="178"/>
      <c r="DFS2" s="178"/>
      <c r="DFT2" s="178"/>
      <c r="DFU2" s="178"/>
      <c r="DFV2" s="178"/>
      <c r="DFW2" s="178"/>
      <c r="DFX2" s="178"/>
      <c r="DFY2" s="178"/>
      <c r="DFZ2" s="178"/>
      <c r="DGA2" s="178"/>
      <c r="DGB2" s="178"/>
      <c r="DGC2" s="178"/>
      <c r="DGD2" s="178"/>
      <c r="DGE2" s="178"/>
      <c r="DGF2" s="178"/>
      <c r="DGG2" s="178"/>
      <c r="DGH2" s="178"/>
      <c r="DGI2" s="178"/>
      <c r="DGJ2" s="178"/>
      <c r="DGK2" s="178"/>
      <c r="DGL2" s="178"/>
      <c r="DGM2" s="178"/>
      <c r="DGN2" s="178"/>
      <c r="DGO2" s="178"/>
      <c r="DGP2" s="178"/>
      <c r="DGQ2" s="178"/>
      <c r="DGR2" s="178"/>
      <c r="DGS2" s="178"/>
      <c r="DGT2" s="178"/>
      <c r="DGU2" s="178"/>
      <c r="DGV2" s="178"/>
      <c r="DGW2" s="178"/>
      <c r="DGX2" s="178"/>
      <c r="DGY2" s="178"/>
      <c r="DGZ2" s="178"/>
      <c r="DHA2" s="178"/>
      <c r="DHB2" s="178"/>
      <c r="DHC2" s="178"/>
      <c r="DHD2" s="178"/>
      <c r="DHE2" s="178"/>
      <c r="DHF2" s="178"/>
      <c r="DHG2" s="178"/>
      <c r="DHH2" s="178"/>
      <c r="DHI2" s="178"/>
      <c r="DHJ2" s="178"/>
      <c r="DHK2" s="178"/>
      <c r="DHL2" s="178"/>
      <c r="DHM2" s="178"/>
      <c r="DHN2" s="178"/>
      <c r="DHO2" s="178"/>
      <c r="DHP2" s="178"/>
      <c r="DHQ2" s="178"/>
      <c r="DHR2" s="178"/>
      <c r="DHS2" s="178"/>
      <c r="DHT2" s="178"/>
      <c r="DHU2" s="178"/>
      <c r="DHV2" s="178"/>
      <c r="DHW2" s="178"/>
      <c r="DHX2" s="178"/>
      <c r="DHY2" s="178"/>
      <c r="DHZ2" s="178"/>
      <c r="DIA2" s="178"/>
      <c r="DIB2" s="178"/>
      <c r="DIC2" s="178"/>
      <c r="DID2" s="178"/>
      <c r="DIE2" s="178"/>
      <c r="DIF2" s="178"/>
      <c r="DIG2" s="178"/>
      <c r="DIH2" s="178"/>
      <c r="DII2" s="178"/>
      <c r="DIJ2" s="178"/>
      <c r="DIK2" s="178"/>
      <c r="DIL2" s="178"/>
      <c r="DIM2" s="178"/>
      <c r="DIN2" s="178"/>
      <c r="DIO2" s="178"/>
      <c r="DIP2" s="178"/>
      <c r="DIQ2" s="178"/>
      <c r="DIR2" s="178"/>
      <c r="DIS2" s="178"/>
      <c r="DIT2" s="178"/>
      <c r="DIU2" s="178"/>
      <c r="DIV2" s="178"/>
      <c r="DIW2" s="178"/>
      <c r="DIX2" s="178"/>
      <c r="DIY2" s="178"/>
      <c r="DIZ2" s="178"/>
      <c r="DJA2" s="178"/>
      <c r="DJB2" s="178"/>
      <c r="DJC2" s="178"/>
      <c r="DJD2" s="178"/>
      <c r="DJE2" s="178"/>
      <c r="DJF2" s="178"/>
      <c r="DJG2" s="178"/>
      <c r="DJH2" s="178"/>
      <c r="DJI2" s="178"/>
      <c r="DJJ2" s="178"/>
      <c r="DJK2" s="178"/>
      <c r="DJL2" s="178"/>
      <c r="DJM2" s="178"/>
      <c r="DJN2" s="178"/>
      <c r="DJO2" s="178"/>
      <c r="DJP2" s="178"/>
      <c r="DJQ2" s="178"/>
      <c r="DJR2" s="178"/>
      <c r="DJS2" s="178"/>
      <c r="DJT2" s="178"/>
      <c r="DJU2" s="178"/>
      <c r="DJV2" s="178"/>
      <c r="DJW2" s="178"/>
      <c r="DJX2" s="178"/>
      <c r="DJY2" s="178"/>
      <c r="DJZ2" s="178"/>
      <c r="DKA2" s="178"/>
      <c r="DKB2" s="178"/>
      <c r="DKC2" s="178"/>
      <c r="DKD2" s="178"/>
      <c r="DKE2" s="178"/>
      <c r="DKF2" s="178"/>
      <c r="DKG2" s="178"/>
      <c r="DKH2" s="178"/>
      <c r="DKI2" s="178"/>
      <c r="DKJ2" s="178"/>
      <c r="DKK2" s="178"/>
      <c r="DKL2" s="178"/>
      <c r="DKM2" s="178"/>
      <c r="DKN2" s="178"/>
      <c r="DKO2" s="178"/>
      <c r="DKP2" s="178"/>
      <c r="DKQ2" s="178"/>
      <c r="DKR2" s="178"/>
      <c r="DKS2" s="178"/>
      <c r="DKT2" s="178"/>
      <c r="DKU2" s="178"/>
      <c r="DKV2" s="178"/>
      <c r="DKW2" s="178"/>
      <c r="DKX2" s="178"/>
      <c r="DKY2" s="178"/>
      <c r="DKZ2" s="178"/>
      <c r="DLA2" s="178"/>
      <c r="DLB2" s="178"/>
      <c r="DLC2" s="178"/>
      <c r="DLD2" s="178"/>
      <c r="DLE2" s="178"/>
      <c r="DLF2" s="178"/>
      <c r="DLG2" s="178"/>
      <c r="DLH2" s="178"/>
      <c r="DLI2" s="178"/>
      <c r="DLJ2" s="178"/>
      <c r="DLK2" s="178"/>
      <c r="DLL2" s="178"/>
      <c r="DLM2" s="178"/>
      <c r="DLN2" s="178"/>
      <c r="DLO2" s="178"/>
      <c r="DLP2" s="178"/>
      <c r="DLQ2" s="178"/>
      <c r="DLR2" s="178"/>
      <c r="DLS2" s="178"/>
      <c r="DLT2" s="178"/>
      <c r="DLU2" s="178"/>
      <c r="DLV2" s="178"/>
      <c r="DLW2" s="178"/>
      <c r="DLX2" s="178"/>
      <c r="DLY2" s="178"/>
      <c r="DLZ2" s="178"/>
      <c r="DMA2" s="178"/>
      <c r="DMB2" s="178"/>
      <c r="DMC2" s="178"/>
      <c r="DMD2" s="178"/>
      <c r="DME2" s="178"/>
      <c r="DMF2" s="178"/>
      <c r="DMG2" s="178"/>
      <c r="DMH2" s="178"/>
      <c r="DMI2" s="178"/>
      <c r="DMJ2" s="178"/>
      <c r="DMK2" s="178"/>
      <c r="DML2" s="178"/>
      <c r="DMM2" s="178"/>
      <c r="DMN2" s="178"/>
      <c r="DMO2" s="178"/>
      <c r="DMP2" s="178"/>
      <c r="DMQ2" s="178"/>
      <c r="DMR2" s="178"/>
      <c r="DMS2" s="178"/>
      <c r="DMT2" s="178"/>
      <c r="DMU2" s="178"/>
      <c r="DMV2" s="178"/>
      <c r="DMW2" s="178"/>
      <c r="DMX2" s="178"/>
      <c r="DMY2" s="178"/>
      <c r="DMZ2" s="178"/>
      <c r="DNA2" s="178"/>
      <c r="DNB2" s="178"/>
      <c r="DNC2" s="178"/>
      <c r="DND2" s="178"/>
      <c r="DNE2" s="178"/>
      <c r="DNF2" s="178"/>
      <c r="DNG2" s="178"/>
      <c r="DNH2" s="178"/>
      <c r="DNI2" s="178"/>
      <c r="DNJ2" s="178"/>
      <c r="DNK2" s="178"/>
      <c r="DNL2" s="178"/>
      <c r="DNM2" s="178"/>
      <c r="DNN2" s="178"/>
      <c r="DNO2" s="178"/>
      <c r="DNP2" s="178"/>
      <c r="DNQ2" s="178"/>
      <c r="DNR2" s="178"/>
      <c r="DNS2" s="178"/>
      <c r="DNT2" s="178"/>
      <c r="DNU2" s="178"/>
      <c r="DNV2" s="178"/>
      <c r="DNW2" s="178"/>
      <c r="DNX2" s="178"/>
      <c r="DNY2" s="178"/>
      <c r="DNZ2" s="178"/>
      <c r="DOA2" s="178"/>
      <c r="DOB2" s="178"/>
      <c r="DOC2" s="178"/>
      <c r="DOD2" s="178"/>
      <c r="DOE2" s="178"/>
      <c r="DOF2" s="178"/>
      <c r="DOG2" s="178"/>
      <c r="DOH2" s="178"/>
      <c r="DOI2" s="178"/>
      <c r="DOJ2" s="178"/>
      <c r="DOK2" s="178"/>
      <c r="DOL2" s="178"/>
      <c r="DOM2" s="178"/>
      <c r="DON2" s="178"/>
      <c r="DOO2" s="178"/>
      <c r="DOP2" s="178"/>
      <c r="DOQ2" s="178"/>
      <c r="DOR2" s="178"/>
      <c r="DOS2" s="178"/>
      <c r="DOT2" s="178"/>
      <c r="DOU2" s="178"/>
      <c r="DOV2" s="178"/>
      <c r="DOW2" s="178"/>
      <c r="DOX2" s="178"/>
      <c r="DOY2" s="178"/>
      <c r="DOZ2" s="178"/>
      <c r="DPA2" s="178"/>
      <c r="DPB2" s="178"/>
      <c r="DPC2" s="178"/>
      <c r="DPD2" s="178"/>
      <c r="DPE2" s="178"/>
      <c r="DPF2" s="178"/>
      <c r="DPG2" s="178"/>
      <c r="DPH2" s="178"/>
      <c r="DPI2" s="178"/>
      <c r="DPJ2" s="178"/>
      <c r="DPK2" s="178"/>
      <c r="DPL2" s="178"/>
      <c r="DPM2" s="178"/>
      <c r="DPN2" s="178"/>
      <c r="DPO2" s="178"/>
      <c r="DPP2" s="178"/>
      <c r="DPQ2" s="178"/>
      <c r="DPR2" s="178"/>
      <c r="DPS2" s="178"/>
      <c r="DPT2" s="178"/>
      <c r="DPU2" s="178"/>
      <c r="DPV2" s="178"/>
      <c r="DPW2" s="178"/>
      <c r="DPX2" s="178"/>
      <c r="DPY2" s="178"/>
      <c r="DPZ2" s="178"/>
      <c r="DQA2" s="178"/>
      <c r="DQB2" s="178"/>
      <c r="DQC2" s="178"/>
      <c r="DQD2" s="178"/>
      <c r="DQE2" s="178"/>
      <c r="DQF2" s="178"/>
      <c r="DQG2" s="178"/>
      <c r="DQH2" s="178"/>
      <c r="DQI2" s="178"/>
      <c r="DQJ2" s="178"/>
      <c r="DQK2" s="178"/>
      <c r="DQL2" s="178"/>
      <c r="DQM2" s="178"/>
      <c r="DQN2" s="178"/>
      <c r="DQO2" s="178"/>
      <c r="DQP2" s="178"/>
      <c r="DQQ2" s="178"/>
      <c r="DQR2" s="178"/>
      <c r="DQS2" s="178"/>
      <c r="DQT2" s="178"/>
      <c r="DQU2" s="178"/>
      <c r="DQV2" s="178"/>
      <c r="DQW2" s="178"/>
      <c r="DQX2" s="178"/>
      <c r="DQY2" s="178"/>
      <c r="DQZ2" s="178"/>
      <c r="DRA2" s="178"/>
      <c r="DRB2" s="178"/>
      <c r="DRC2" s="178"/>
      <c r="DRD2" s="178"/>
      <c r="DRE2" s="178"/>
      <c r="DRF2" s="178"/>
      <c r="DRG2" s="178"/>
      <c r="DRH2" s="178"/>
      <c r="DRI2" s="178"/>
      <c r="DRJ2" s="178"/>
      <c r="DRK2" s="178"/>
      <c r="DRL2" s="178"/>
      <c r="DRM2" s="178"/>
      <c r="DRN2" s="178"/>
      <c r="DRO2" s="178"/>
      <c r="DRP2" s="178"/>
      <c r="DRQ2" s="178"/>
      <c r="DRR2" s="178"/>
      <c r="DRS2" s="178"/>
      <c r="DRT2" s="178"/>
      <c r="DRU2" s="178"/>
      <c r="DRV2" s="178"/>
      <c r="DRW2" s="178"/>
      <c r="DRX2" s="178"/>
      <c r="DRY2" s="178"/>
      <c r="DRZ2" s="178"/>
      <c r="DSA2" s="178"/>
      <c r="DSB2" s="178"/>
      <c r="DSC2" s="178"/>
      <c r="DSD2" s="178"/>
      <c r="DSE2" s="178"/>
      <c r="DSF2" s="178"/>
      <c r="DSG2" s="178"/>
      <c r="DSH2" s="178"/>
      <c r="DSI2" s="178"/>
      <c r="DSJ2" s="178"/>
      <c r="DSK2" s="178"/>
      <c r="DSL2" s="178"/>
      <c r="DSM2" s="178"/>
      <c r="DSN2" s="178"/>
      <c r="DSO2" s="178"/>
      <c r="DSP2" s="178"/>
      <c r="DSQ2" s="178"/>
      <c r="DSR2" s="178"/>
      <c r="DSS2" s="178"/>
      <c r="DST2" s="178"/>
      <c r="DSU2" s="178"/>
      <c r="DSV2" s="178"/>
      <c r="DSW2" s="178"/>
      <c r="DSX2" s="178"/>
      <c r="DSY2" s="178"/>
      <c r="DSZ2" s="178"/>
      <c r="DTA2" s="178"/>
      <c r="DTB2" s="178"/>
      <c r="DTC2" s="178"/>
      <c r="DTD2" s="178"/>
      <c r="DTE2" s="178"/>
      <c r="DTF2" s="178"/>
      <c r="DTG2" s="178"/>
      <c r="DTH2" s="178"/>
      <c r="DTI2" s="178"/>
      <c r="DTJ2" s="178"/>
      <c r="DTK2" s="178"/>
      <c r="DTL2" s="178"/>
      <c r="DTM2" s="178"/>
      <c r="DTN2" s="178"/>
      <c r="DTO2" s="178"/>
      <c r="DTP2" s="178"/>
      <c r="DTQ2" s="178"/>
      <c r="DTR2" s="178"/>
      <c r="DTS2" s="178"/>
      <c r="DTT2" s="178"/>
      <c r="DTU2" s="178"/>
      <c r="DTV2" s="178"/>
      <c r="DTW2" s="178"/>
      <c r="DTX2" s="178"/>
      <c r="DTY2" s="178"/>
      <c r="DTZ2" s="178"/>
      <c r="DUA2" s="178"/>
      <c r="DUB2" s="178"/>
      <c r="DUC2" s="178"/>
      <c r="DUD2" s="178"/>
      <c r="DUE2" s="178"/>
      <c r="DUF2" s="178"/>
      <c r="DUG2" s="178"/>
      <c r="DUH2" s="178"/>
      <c r="DUI2" s="178"/>
      <c r="DUJ2" s="178"/>
      <c r="DUK2" s="178"/>
      <c r="DUL2" s="178"/>
      <c r="DUM2" s="178"/>
      <c r="DUN2" s="178"/>
      <c r="DUO2" s="178"/>
      <c r="DUP2" s="178"/>
      <c r="DUQ2" s="178"/>
      <c r="DUR2" s="178"/>
      <c r="DUS2" s="178"/>
      <c r="DUT2" s="178"/>
      <c r="DUU2" s="178"/>
      <c r="DUV2" s="178"/>
      <c r="DUW2" s="178"/>
      <c r="DUX2" s="178"/>
      <c r="DUY2" s="178"/>
      <c r="DUZ2" s="178"/>
      <c r="DVA2" s="178"/>
      <c r="DVB2" s="178"/>
      <c r="DVC2" s="178"/>
      <c r="DVD2" s="178"/>
      <c r="DVE2" s="178"/>
      <c r="DVF2" s="178"/>
      <c r="DVG2" s="178"/>
      <c r="DVH2" s="178"/>
      <c r="DVI2" s="178"/>
      <c r="DVJ2" s="178"/>
      <c r="DVK2" s="178"/>
      <c r="DVL2" s="178"/>
      <c r="DVM2" s="178"/>
      <c r="DVN2" s="178"/>
      <c r="DVO2" s="178"/>
      <c r="DVP2" s="178"/>
      <c r="DVQ2" s="178"/>
      <c r="DVR2" s="178"/>
      <c r="DVS2" s="178"/>
      <c r="DVT2" s="178"/>
      <c r="DVU2" s="178"/>
      <c r="DVV2" s="178"/>
      <c r="DVW2" s="178"/>
      <c r="DVX2" s="178"/>
      <c r="DVY2" s="178"/>
      <c r="DVZ2" s="178"/>
      <c r="DWA2" s="178"/>
      <c r="DWB2" s="178"/>
      <c r="DWC2" s="178"/>
      <c r="DWD2" s="178"/>
      <c r="DWE2" s="178"/>
      <c r="DWF2" s="178"/>
      <c r="DWG2" s="178"/>
      <c r="DWH2" s="178"/>
      <c r="DWI2" s="178"/>
      <c r="DWJ2" s="178"/>
      <c r="DWK2" s="178"/>
      <c r="DWL2" s="178"/>
      <c r="DWM2" s="178"/>
      <c r="DWN2" s="178"/>
      <c r="DWO2" s="178"/>
      <c r="DWP2" s="178"/>
      <c r="DWQ2" s="178"/>
      <c r="DWR2" s="178"/>
      <c r="DWS2" s="178"/>
      <c r="DWT2" s="178"/>
      <c r="DWU2" s="178"/>
      <c r="DWV2" s="178"/>
      <c r="DWW2" s="178"/>
      <c r="DWX2" s="178"/>
      <c r="DWY2" s="178"/>
      <c r="DWZ2" s="178"/>
      <c r="DXA2" s="178"/>
      <c r="DXB2" s="178"/>
      <c r="DXC2" s="178"/>
      <c r="DXD2" s="178"/>
      <c r="DXE2" s="178"/>
      <c r="DXF2" s="178"/>
      <c r="DXG2" s="178"/>
      <c r="DXH2" s="178"/>
      <c r="DXI2" s="178"/>
      <c r="DXJ2" s="178"/>
      <c r="DXK2" s="178"/>
      <c r="DXL2" s="178"/>
      <c r="DXM2" s="178"/>
      <c r="DXN2" s="178"/>
      <c r="DXO2" s="178"/>
      <c r="DXP2" s="178"/>
      <c r="DXQ2" s="178"/>
      <c r="DXR2" s="178"/>
      <c r="DXS2" s="178"/>
      <c r="DXT2" s="178"/>
      <c r="DXU2" s="178"/>
      <c r="DXV2" s="178"/>
      <c r="DXW2" s="178"/>
      <c r="DXX2" s="178"/>
      <c r="DXY2" s="178"/>
      <c r="DXZ2" s="178"/>
      <c r="DYA2" s="178"/>
      <c r="DYB2" s="178"/>
      <c r="DYC2" s="178"/>
      <c r="DYD2" s="178"/>
      <c r="DYE2" s="178"/>
      <c r="DYF2" s="178"/>
      <c r="DYG2" s="178"/>
      <c r="DYH2" s="178"/>
      <c r="DYI2" s="178"/>
      <c r="DYJ2" s="178"/>
      <c r="DYK2" s="178"/>
      <c r="DYL2" s="178"/>
      <c r="DYM2" s="178"/>
      <c r="DYN2" s="178"/>
      <c r="DYO2" s="178"/>
      <c r="DYP2" s="178"/>
      <c r="DYQ2" s="178"/>
      <c r="DYR2" s="178"/>
      <c r="DYS2" s="178"/>
      <c r="DYT2" s="178"/>
      <c r="DYU2" s="178"/>
      <c r="DYV2" s="178"/>
      <c r="DYW2" s="178"/>
      <c r="DYX2" s="178"/>
      <c r="DYY2" s="178"/>
      <c r="DYZ2" s="178"/>
      <c r="DZA2" s="178"/>
      <c r="DZB2" s="178"/>
      <c r="DZC2" s="178"/>
      <c r="DZD2" s="178"/>
      <c r="DZE2" s="178"/>
      <c r="DZF2" s="178"/>
      <c r="DZG2" s="178"/>
      <c r="DZH2" s="178"/>
      <c r="DZI2" s="178"/>
      <c r="DZJ2" s="178"/>
      <c r="DZK2" s="178"/>
      <c r="DZL2" s="178"/>
      <c r="DZM2" s="178"/>
      <c r="DZN2" s="178"/>
      <c r="DZO2" s="178"/>
      <c r="DZP2" s="178"/>
      <c r="DZQ2" s="178"/>
      <c r="DZR2" s="178"/>
      <c r="DZS2" s="178"/>
      <c r="DZT2" s="178"/>
      <c r="DZU2" s="178"/>
      <c r="DZV2" s="178"/>
      <c r="DZW2" s="178"/>
      <c r="DZX2" s="178"/>
      <c r="DZY2" s="178"/>
      <c r="DZZ2" s="178"/>
      <c r="EAA2" s="178"/>
      <c r="EAB2" s="178"/>
      <c r="EAC2" s="178"/>
      <c r="EAD2" s="178"/>
      <c r="EAE2" s="178"/>
      <c r="EAF2" s="178"/>
      <c r="EAG2" s="178"/>
      <c r="EAH2" s="178"/>
      <c r="EAI2" s="178"/>
      <c r="EAJ2" s="178"/>
      <c r="EAK2" s="178"/>
      <c r="EAL2" s="178"/>
      <c r="EAM2" s="178"/>
      <c r="EAN2" s="178"/>
      <c r="EAO2" s="178"/>
      <c r="EAP2" s="178"/>
      <c r="EAQ2" s="178"/>
      <c r="EAR2" s="178"/>
      <c r="EAS2" s="178"/>
      <c r="EAT2" s="178"/>
      <c r="EAU2" s="178"/>
      <c r="EAV2" s="178"/>
      <c r="EAW2" s="178"/>
      <c r="EAX2" s="178"/>
      <c r="EAY2" s="178"/>
      <c r="EAZ2" s="178"/>
      <c r="EBA2" s="178"/>
      <c r="EBB2" s="178"/>
      <c r="EBC2" s="178"/>
      <c r="EBD2" s="178"/>
      <c r="EBE2" s="178"/>
      <c r="EBF2" s="178"/>
      <c r="EBG2" s="178"/>
      <c r="EBH2" s="178"/>
      <c r="EBI2" s="178"/>
      <c r="EBJ2" s="178"/>
      <c r="EBK2" s="178"/>
      <c r="EBL2" s="178"/>
      <c r="EBM2" s="178"/>
      <c r="EBN2" s="178"/>
      <c r="EBO2" s="178"/>
      <c r="EBP2" s="178"/>
      <c r="EBQ2" s="178"/>
      <c r="EBR2" s="178"/>
      <c r="EBS2" s="178"/>
      <c r="EBT2" s="178"/>
      <c r="EBU2" s="178"/>
      <c r="EBV2" s="178"/>
      <c r="EBW2" s="178"/>
      <c r="EBX2" s="178"/>
      <c r="EBY2" s="178"/>
      <c r="EBZ2" s="178"/>
      <c r="ECA2" s="178"/>
      <c r="ECB2" s="178"/>
      <c r="ECC2" s="178"/>
      <c r="ECD2" s="178"/>
      <c r="ECE2" s="178"/>
      <c r="ECF2" s="178"/>
      <c r="ECG2" s="178"/>
      <c r="ECH2" s="178"/>
      <c r="ECI2" s="178"/>
      <c r="ECJ2" s="178"/>
      <c r="ECK2" s="178"/>
      <c r="ECL2" s="178"/>
      <c r="ECM2" s="178"/>
      <c r="ECN2" s="178"/>
      <c r="ECO2" s="178"/>
      <c r="ECP2" s="178"/>
      <c r="ECQ2" s="178"/>
      <c r="ECR2" s="178"/>
      <c r="ECS2" s="178"/>
      <c r="ECT2" s="178"/>
      <c r="ECU2" s="178"/>
      <c r="ECV2" s="178"/>
      <c r="ECW2" s="178"/>
      <c r="ECX2" s="178"/>
      <c r="ECY2" s="178"/>
      <c r="ECZ2" s="178"/>
      <c r="EDA2" s="178"/>
      <c r="EDB2" s="178"/>
      <c r="EDC2" s="178"/>
      <c r="EDD2" s="178"/>
      <c r="EDE2" s="178"/>
      <c r="EDF2" s="178"/>
      <c r="EDG2" s="178"/>
      <c r="EDH2" s="178"/>
      <c r="EDI2" s="178"/>
      <c r="EDJ2" s="178"/>
      <c r="EDK2" s="178"/>
      <c r="EDL2" s="178"/>
      <c r="EDM2" s="178"/>
      <c r="EDN2" s="178"/>
      <c r="EDO2" s="178"/>
      <c r="EDP2" s="178"/>
      <c r="EDQ2" s="178"/>
      <c r="EDR2" s="178"/>
      <c r="EDS2" s="178"/>
      <c r="EDT2" s="178"/>
      <c r="EDU2" s="178"/>
      <c r="EDV2" s="178"/>
      <c r="EDW2" s="178"/>
      <c r="EDX2" s="178"/>
      <c r="EDY2" s="178"/>
      <c r="EDZ2" s="178"/>
      <c r="EEA2" s="178"/>
      <c r="EEB2" s="178"/>
      <c r="EEC2" s="178"/>
      <c r="EED2" s="178"/>
      <c r="EEE2" s="178"/>
      <c r="EEF2" s="178"/>
      <c r="EEG2" s="178"/>
      <c r="EEH2" s="178"/>
      <c r="EEI2" s="178"/>
      <c r="EEJ2" s="178"/>
      <c r="EEK2" s="178"/>
      <c r="EEL2" s="178"/>
      <c r="EEM2" s="178"/>
      <c r="EEN2" s="178"/>
      <c r="EEO2" s="178"/>
      <c r="EEP2" s="178"/>
      <c r="EEQ2" s="178"/>
      <c r="EER2" s="178"/>
      <c r="EES2" s="178"/>
      <c r="EET2" s="178"/>
      <c r="EEU2" s="178"/>
      <c r="EEV2" s="178"/>
      <c r="EEW2" s="178"/>
      <c r="EEX2" s="178"/>
      <c r="EEY2" s="178"/>
      <c r="EEZ2" s="178"/>
      <c r="EFA2" s="178"/>
      <c r="EFB2" s="178"/>
      <c r="EFC2" s="178"/>
      <c r="EFD2" s="178"/>
      <c r="EFE2" s="178"/>
      <c r="EFF2" s="178"/>
      <c r="EFG2" s="178"/>
      <c r="EFH2" s="178"/>
      <c r="EFI2" s="178"/>
      <c r="EFJ2" s="178"/>
      <c r="EFK2" s="178"/>
      <c r="EFL2" s="178"/>
      <c r="EFM2" s="178"/>
      <c r="EFN2" s="178"/>
      <c r="EFO2" s="178"/>
      <c r="EFP2" s="178"/>
      <c r="EFQ2" s="178"/>
      <c r="EFR2" s="178"/>
      <c r="EFS2" s="178"/>
      <c r="EFT2" s="178"/>
      <c r="EFU2" s="178"/>
      <c r="EFV2" s="178"/>
      <c r="EFW2" s="178"/>
      <c r="EFX2" s="178"/>
      <c r="EFY2" s="178"/>
      <c r="EFZ2" s="178"/>
      <c r="EGA2" s="178"/>
      <c r="EGB2" s="178"/>
      <c r="EGC2" s="178"/>
      <c r="EGD2" s="178"/>
      <c r="EGE2" s="178"/>
      <c r="EGF2" s="178"/>
      <c r="EGG2" s="178"/>
      <c r="EGH2" s="178"/>
      <c r="EGI2" s="178"/>
      <c r="EGJ2" s="178"/>
      <c r="EGK2" s="178"/>
      <c r="EGL2" s="178"/>
      <c r="EGM2" s="178"/>
      <c r="EGN2" s="178"/>
      <c r="EGO2" s="178"/>
      <c r="EGP2" s="178"/>
      <c r="EGQ2" s="178"/>
      <c r="EGR2" s="178"/>
      <c r="EGS2" s="178"/>
      <c r="EGT2" s="178"/>
      <c r="EGU2" s="178"/>
      <c r="EGV2" s="178"/>
      <c r="EGW2" s="178"/>
      <c r="EGX2" s="178"/>
      <c r="EGY2" s="178"/>
      <c r="EGZ2" s="178"/>
      <c r="EHA2" s="178"/>
      <c r="EHB2" s="178"/>
      <c r="EHC2" s="178"/>
      <c r="EHD2" s="178"/>
      <c r="EHE2" s="178"/>
      <c r="EHF2" s="178"/>
      <c r="EHG2" s="178"/>
      <c r="EHH2" s="178"/>
      <c r="EHI2" s="178"/>
      <c r="EHJ2" s="178"/>
      <c r="EHK2" s="178"/>
      <c r="EHL2" s="178"/>
      <c r="EHM2" s="178"/>
      <c r="EHN2" s="178"/>
      <c r="EHO2" s="178"/>
      <c r="EHP2" s="178"/>
      <c r="EHQ2" s="178"/>
      <c r="EHR2" s="178"/>
      <c r="EHS2" s="178"/>
      <c r="EHT2" s="178"/>
      <c r="EHU2" s="178"/>
      <c r="EHV2" s="178"/>
      <c r="EHW2" s="178"/>
      <c r="EHX2" s="178"/>
      <c r="EHY2" s="178"/>
      <c r="EHZ2" s="178"/>
      <c r="EIA2" s="178"/>
      <c r="EIB2" s="178"/>
      <c r="EIC2" s="178"/>
      <c r="EID2" s="178"/>
      <c r="EIE2" s="178"/>
      <c r="EIF2" s="178"/>
      <c r="EIG2" s="178"/>
      <c r="EIH2" s="178"/>
      <c r="EII2" s="178"/>
      <c r="EIJ2" s="178"/>
      <c r="EIK2" s="178"/>
      <c r="EIL2" s="178"/>
      <c r="EIM2" s="178"/>
      <c r="EIN2" s="178"/>
      <c r="EIO2" s="178"/>
      <c r="EIP2" s="178"/>
      <c r="EIQ2" s="178"/>
      <c r="EIR2" s="178"/>
      <c r="EIS2" s="178"/>
      <c r="EIT2" s="178"/>
      <c r="EIU2" s="178"/>
      <c r="EIV2" s="178"/>
      <c r="EIW2" s="178"/>
      <c r="EIX2" s="178"/>
      <c r="EIY2" s="178"/>
      <c r="EIZ2" s="178"/>
      <c r="EJA2" s="178"/>
      <c r="EJB2" s="178"/>
      <c r="EJC2" s="178"/>
      <c r="EJD2" s="178"/>
      <c r="EJE2" s="178"/>
      <c r="EJF2" s="178"/>
      <c r="EJG2" s="178"/>
      <c r="EJH2" s="178"/>
      <c r="EJI2" s="178"/>
      <c r="EJJ2" s="178"/>
      <c r="EJK2" s="178"/>
      <c r="EJL2" s="178"/>
      <c r="EJM2" s="178"/>
      <c r="EJN2" s="178"/>
      <c r="EJO2" s="178"/>
      <c r="EJP2" s="178"/>
      <c r="EJQ2" s="178"/>
      <c r="EJR2" s="178"/>
      <c r="EJS2" s="178"/>
      <c r="EJT2" s="178"/>
      <c r="EJU2" s="178"/>
      <c r="EJV2" s="178"/>
      <c r="EJW2" s="178"/>
      <c r="EJX2" s="178"/>
      <c r="EJY2" s="178"/>
      <c r="EJZ2" s="178"/>
      <c r="EKA2" s="178"/>
      <c r="EKB2" s="178"/>
      <c r="EKC2" s="178"/>
      <c r="EKD2" s="178"/>
      <c r="EKE2" s="178"/>
      <c r="EKF2" s="178"/>
      <c r="EKG2" s="178"/>
      <c r="EKH2" s="178"/>
      <c r="EKI2" s="178"/>
      <c r="EKJ2" s="178"/>
      <c r="EKK2" s="178"/>
      <c r="EKL2" s="178"/>
      <c r="EKM2" s="178"/>
      <c r="EKN2" s="178"/>
      <c r="EKO2" s="178"/>
      <c r="EKP2" s="178"/>
      <c r="EKQ2" s="178"/>
      <c r="EKR2" s="178"/>
      <c r="EKS2" s="178"/>
      <c r="EKT2" s="178"/>
      <c r="EKU2" s="178"/>
      <c r="EKV2" s="178"/>
      <c r="EKW2" s="178"/>
      <c r="EKX2" s="178"/>
      <c r="EKY2" s="178"/>
      <c r="EKZ2" s="178"/>
      <c r="ELA2" s="178"/>
      <c r="ELB2" s="178"/>
      <c r="ELC2" s="178"/>
      <c r="ELD2" s="178"/>
      <c r="ELE2" s="178"/>
      <c r="ELF2" s="178"/>
      <c r="ELG2" s="178"/>
      <c r="ELH2" s="178"/>
      <c r="ELI2" s="178"/>
      <c r="ELJ2" s="178"/>
      <c r="ELK2" s="178"/>
      <c r="ELL2" s="178"/>
      <c r="ELM2" s="178"/>
      <c r="ELN2" s="178"/>
      <c r="ELO2" s="178"/>
      <c r="ELP2" s="178"/>
      <c r="ELQ2" s="178"/>
      <c r="ELR2" s="178"/>
      <c r="ELS2" s="178"/>
      <c r="ELT2" s="178"/>
      <c r="ELU2" s="178"/>
      <c r="ELV2" s="178"/>
      <c r="ELW2" s="178"/>
      <c r="ELX2" s="178"/>
      <c r="ELY2" s="178"/>
      <c r="ELZ2" s="178"/>
      <c r="EMA2" s="178"/>
      <c r="EMB2" s="178"/>
      <c r="EMC2" s="178"/>
      <c r="EMD2" s="178"/>
      <c r="EME2" s="178"/>
      <c r="EMF2" s="178"/>
      <c r="EMG2" s="178"/>
      <c r="EMH2" s="178"/>
      <c r="EMI2" s="178"/>
      <c r="EMJ2" s="178"/>
      <c r="EMK2" s="178"/>
      <c r="EML2" s="178"/>
      <c r="EMM2" s="178"/>
      <c r="EMN2" s="178"/>
      <c r="EMO2" s="178"/>
      <c r="EMP2" s="178"/>
      <c r="EMQ2" s="178"/>
      <c r="EMR2" s="178"/>
      <c r="EMS2" s="178"/>
      <c r="EMT2" s="178"/>
      <c r="EMU2" s="178"/>
      <c r="EMV2" s="178"/>
      <c r="EMW2" s="178"/>
      <c r="EMX2" s="178"/>
      <c r="EMY2" s="178"/>
      <c r="EMZ2" s="178"/>
      <c r="ENA2" s="178"/>
      <c r="ENB2" s="178"/>
      <c r="ENC2" s="178"/>
      <c r="END2" s="178"/>
      <c r="ENE2" s="178"/>
      <c r="ENF2" s="178"/>
      <c r="ENG2" s="178"/>
      <c r="ENH2" s="178"/>
      <c r="ENI2" s="178"/>
      <c r="ENJ2" s="178"/>
      <c r="ENK2" s="178"/>
      <c r="ENL2" s="178"/>
      <c r="ENM2" s="178"/>
      <c r="ENN2" s="178"/>
      <c r="ENO2" s="178"/>
      <c r="ENP2" s="178"/>
      <c r="ENQ2" s="178"/>
      <c r="ENR2" s="178"/>
      <c r="ENS2" s="178"/>
      <c r="ENT2" s="178"/>
      <c r="ENU2" s="178"/>
      <c r="ENV2" s="178"/>
      <c r="ENW2" s="178"/>
      <c r="ENX2" s="178"/>
      <c r="ENY2" s="178"/>
      <c r="ENZ2" s="178"/>
      <c r="EOA2" s="178"/>
      <c r="EOB2" s="178"/>
      <c r="EOC2" s="178"/>
      <c r="EOD2" s="178"/>
      <c r="EOE2" s="178"/>
      <c r="EOF2" s="178"/>
      <c r="EOG2" s="178"/>
      <c r="EOH2" s="178"/>
      <c r="EOI2" s="178"/>
      <c r="EOJ2" s="178"/>
      <c r="EOK2" s="178"/>
      <c r="EOL2" s="178"/>
      <c r="EOM2" s="178"/>
      <c r="EON2" s="178"/>
      <c r="EOO2" s="178"/>
      <c r="EOP2" s="178"/>
      <c r="EOQ2" s="178"/>
      <c r="EOR2" s="178"/>
      <c r="EOS2" s="178"/>
      <c r="EOT2" s="178"/>
      <c r="EOU2" s="178"/>
      <c r="EOV2" s="178"/>
      <c r="EOW2" s="178"/>
      <c r="EOX2" s="178"/>
      <c r="EOY2" s="178"/>
      <c r="EOZ2" s="178"/>
      <c r="EPA2" s="178"/>
      <c r="EPB2" s="178"/>
      <c r="EPC2" s="178"/>
      <c r="EPD2" s="178"/>
      <c r="EPE2" s="178"/>
      <c r="EPF2" s="178"/>
      <c r="EPG2" s="178"/>
      <c r="EPH2" s="178"/>
      <c r="EPI2" s="178"/>
      <c r="EPJ2" s="178"/>
      <c r="EPK2" s="178"/>
      <c r="EPL2" s="178"/>
      <c r="EPM2" s="178"/>
      <c r="EPN2" s="178"/>
      <c r="EPO2" s="178"/>
      <c r="EPP2" s="178"/>
      <c r="EPQ2" s="178"/>
      <c r="EPR2" s="178"/>
      <c r="EPS2" s="178"/>
      <c r="EPT2" s="178"/>
      <c r="EPU2" s="178"/>
      <c r="EPV2" s="178"/>
      <c r="EPW2" s="178"/>
      <c r="EPX2" s="178"/>
      <c r="EPY2" s="178"/>
      <c r="EPZ2" s="178"/>
      <c r="EQA2" s="178"/>
      <c r="EQB2" s="178"/>
      <c r="EQC2" s="178"/>
      <c r="EQD2" s="178"/>
      <c r="EQE2" s="178"/>
      <c r="EQF2" s="178"/>
      <c r="EQG2" s="178"/>
      <c r="EQH2" s="178"/>
      <c r="EQI2" s="178"/>
      <c r="EQJ2" s="178"/>
      <c r="EQK2" s="178"/>
      <c r="EQL2" s="178"/>
      <c r="EQM2" s="178"/>
      <c r="EQN2" s="178"/>
      <c r="EQO2" s="178"/>
      <c r="EQP2" s="178"/>
      <c r="EQQ2" s="178"/>
      <c r="EQR2" s="178"/>
      <c r="EQS2" s="178"/>
      <c r="EQT2" s="178"/>
      <c r="EQU2" s="178"/>
      <c r="EQV2" s="178"/>
      <c r="EQW2" s="178"/>
      <c r="EQX2" s="178"/>
      <c r="EQY2" s="178"/>
      <c r="EQZ2" s="178"/>
      <c r="ERA2" s="178"/>
      <c r="ERB2" s="178"/>
      <c r="ERC2" s="178"/>
      <c r="ERD2" s="178"/>
      <c r="ERE2" s="178"/>
      <c r="ERF2" s="178"/>
      <c r="ERG2" s="178"/>
      <c r="ERH2" s="178"/>
      <c r="ERI2" s="178"/>
      <c r="ERJ2" s="178"/>
      <c r="ERK2" s="178"/>
      <c r="ERL2" s="178"/>
      <c r="ERM2" s="178"/>
      <c r="ERN2" s="178"/>
      <c r="ERO2" s="178"/>
      <c r="ERP2" s="178"/>
      <c r="ERQ2" s="178"/>
      <c r="ERR2" s="178"/>
      <c r="ERS2" s="178"/>
      <c r="ERT2" s="178"/>
      <c r="ERU2" s="178"/>
      <c r="ERV2" s="178"/>
      <c r="ERW2" s="178"/>
      <c r="ERX2" s="178"/>
      <c r="ERY2" s="178"/>
      <c r="ERZ2" s="178"/>
      <c r="ESA2" s="178"/>
      <c r="ESB2" s="178"/>
      <c r="ESC2" s="178"/>
      <c r="ESD2" s="178"/>
      <c r="ESE2" s="178"/>
      <c r="ESF2" s="178"/>
      <c r="ESG2" s="178"/>
      <c r="ESH2" s="178"/>
      <c r="ESI2" s="178"/>
      <c r="ESJ2" s="178"/>
      <c r="ESK2" s="178"/>
      <c r="ESL2" s="178"/>
      <c r="ESM2" s="178"/>
      <c r="ESN2" s="178"/>
      <c r="ESO2" s="178"/>
      <c r="ESP2" s="178"/>
      <c r="ESQ2" s="178"/>
      <c r="ESR2" s="178"/>
      <c r="ESS2" s="178"/>
      <c r="EST2" s="178"/>
      <c r="ESU2" s="178"/>
      <c r="ESV2" s="178"/>
      <c r="ESW2" s="178"/>
      <c r="ESX2" s="178"/>
      <c r="ESY2" s="178"/>
      <c r="ESZ2" s="178"/>
      <c r="ETA2" s="178"/>
      <c r="ETB2" s="178"/>
      <c r="ETC2" s="178"/>
      <c r="ETD2" s="178"/>
      <c r="ETE2" s="178"/>
      <c r="ETF2" s="178"/>
      <c r="ETG2" s="178"/>
      <c r="ETH2" s="178"/>
      <c r="ETI2" s="178"/>
      <c r="ETJ2" s="178"/>
      <c r="ETK2" s="178"/>
      <c r="ETL2" s="178"/>
      <c r="ETM2" s="178"/>
      <c r="ETN2" s="178"/>
      <c r="ETO2" s="178"/>
      <c r="ETP2" s="178"/>
      <c r="ETQ2" s="178"/>
      <c r="ETR2" s="178"/>
      <c r="ETS2" s="178"/>
      <c r="ETT2" s="178"/>
      <c r="ETU2" s="178"/>
      <c r="ETV2" s="178"/>
      <c r="ETW2" s="178"/>
      <c r="ETX2" s="178"/>
      <c r="ETY2" s="178"/>
      <c r="ETZ2" s="178"/>
      <c r="EUA2" s="178"/>
      <c r="EUB2" s="178"/>
      <c r="EUC2" s="178"/>
      <c r="EUD2" s="178"/>
      <c r="EUE2" s="178"/>
      <c r="EUF2" s="178"/>
      <c r="EUG2" s="178"/>
      <c r="EUH2" s="178"/>
      <c r="EUI2" s="178"/>
      <c r="EUJ2" s="178"/>
      <c r="EUK2" s="178"/>
      <c r="EUL2" s="178"/>
      <c r="EUM2" s="178"/>
      <c r="EUN2" s="178"/>
      <c r="EUO2" s="178"/>
      <c r="EUP2" s="178"/>
      <c r="EUQ2" s="178"/>
      <c r="EUR2" s="178"/>
      <c r="EUS2" s="178"/>
      <c r="EUT2" s="178"/>
      <c r="EUU2" s="178"/>
      <c r="EUV2" s="178"/>
      <c r="EUW2" s="178"/>
      <c r="EUX2" s="178"/>
      <c r="EUY2" s="178"/>
      <c r="EUZ2" s="178"/>
      <c r="EVA2" s="178"/>
      <c r="EVB2" s="178"/>
      <c r="EVC2" s="178"/>
      <c r="EVD2" s="178"/>
      <c r="EVE2" s="178"/>
      <c r="EVF2" s="178"/>
      <c r="EVG2" s="178"/>
      <c r="EVH2" s="178"/>
      <c r="EVI2" s="178"/>
      <c r="EVJ2" s="178"/>
      <c r="EVK2" s="178"/>
      <c r="EVL2" s="178"/>
      <c r="EVM2" s="178"/>
      <c r="EVN2" s="178"/>
      <c r="EVO2" s="178"/>
      <c r="EVP2" s="178"/>
      <c r="EVQ2" s="178"/>
      <c r="EVR2" s="178"/>
      <c r="EVS2" s="178"/>
      <c r="EVT2" s="178"/>
      <c r="EVU2" s="178"/>
      <c r="EVV2" s="178"/>
      <c r="EVW2" s="178"/>
      <c r="EVX2" s="178"/>
      <c r="EVY2" s="178"/>
      <c r="EVZ2" s="178"/>
      <c r="EWA2" s="178"/>
      <c r="EWB2" s="178"/>
      <c r="EWC2" s="178"/>
      <c r="EWD2" s="178"/>
      <c r="EWE2" s="178"/>
      <c r="EWF2" s="178"/>
      <c r="EWG2" s="178"/>
      <c r="EWH2" s="178"/>
      <c r="EWI2" s="178"/>
      <c r="EWJ2" s="178"/>
      <c r="EWK2" s="178"/>
      <c r="EWL2" s="178"/>
      <c r="EWM2" s="178"/>
      <c r="EWN2" s="178"/>
      <c r="EWO2" s="178"/>
      <c r="EWP2" s="178"/>
      <c r="EWQ2" s="178"/>
      <c r="EWR2" s="178"/>
      <c r="EWS2" s="178"/>
      <c r="EWT2" s="178"/>
      <c r="EWU2" s="178"/>
      <c r="EWV2" s="178"/>
      <c r="EWW2" s="178"/>
      <c r="EWX2" s="178"/>
      <c r="EWY2" s="178"/>
      <c r="EWZ2" s="178"/>
      <c r="EXA2" s="178"/>
      <c r="EXB2" s="178"/>
      <c r="EXC2" s="178"/>
      <c r="EXD2" s="178"/>
      <c r="EXE2" s="178"/>
      <c r="EXF2" s="178"/>
      <c r="EXG2" s="178"/>
      <c r="EXH2" s="178"/>
      <c r="EXI2" s="178"/>
      <c r="EXJ2" s="178"/>
      <c r="EXK2" s="178"/>
      <c r="EXL2" s="178"/>
      <c r="EXM2" s="178"/>
      <c r="EXN2" s="178"/>
      <c r="EXO2" s="178"/>
      <c r="EXP2" s="178"/>
      <c r="EXQ2" s="178"/>
      <c r="EXR2" s="178"/>
      <c r="EXS2" s="178"/>
      <c r="EXT2" s="178"/>
      <c r="EXU2" s="178"/>
      <c r="EXV2" s="178"/>
      <c r="EXW2" s="178"/>
      <c r="EXX2" s="178"/>
      <c r="EXY2" s="178"/>
      <c r="EXZ2" s="178"/>
      <c r="EYA2" s="178"/>
      <c r="EYB2" s="178"/>
      <c r="EYC2" s="178"/>
      <c r="EYD2" s="178"/>
      <c r="EYE2" s="178"/>
      <c r="EYF2" s="178"/>
      <c r="EYG2" s="178"/>
      <c r="EYH2" s="178"/>
      <c r="EYI2" s="178"/>
      <c r="EYJ2" s="178"/>
      <c r="EYK2" s="178"/>
      <c r="EYL2" s="178"/>
      <c r="EYM2" s="178"/>
      <c r="EYN2" s="178"/>
      <c r="EYO2" s="178"/>
      <c r="EYP2" s="178"/>
      <c r="EYQ2" s="178"/>
      <c r="EYR2" s="178"/>
      <c r="EYS2" s="178"/>
      <c r="EYT2" s="178"/>
      <c r="EYU2" s="178"/>
      <c r="EYV2" s="178"/>
      <c r="EYW2" s="178"/>
      <c r="EYX2" s="178"/>
      <c r="EYY2" s="178"/>
      <c r="EYZ2" s="178"/>
      <c r="EZA2" s="178"/>
      <c r="EZB2" s="178"/>
      <c r="EZC2" s="178"/>
      <c r="EZD2" s="178"/>
      <c r="EZE2" s="178"/>
      <c r="EZF2" s="178"/>
      <c r="EZG2" s="178"/>
      <c r="EZH2" s="178"/>
      <c r="EZI2" s="178"/>
      <c r="EZJ2" s="178"/>
      <c r="EZK2" s="178"/>
      <c r="EZL2" s="178"/>
      <c r="EZM2" s="178"/>
      <c r="EZN2" s="178"/>
      <c r="EZO2" s="178"/>
      <c r="EZP2" s="178"/>
      <c r="EZQ2" s="178"/>
      <c r="EZR2" s="178"/>
      <c r="EZS2" s="178"/>
      <c r="EZT2" s="178"/>
      <c r="EZU2" s="178"/>
      <c r="EZV2" s="178"/>
      <c r="EZW2" s="178"/>
      <c r="EZX2" s="178"/>
      <c r="EZY2" s="178"/>
      <c r="EZZ2" s="178"/>
      <c r="FAA2" s="178"/>
      <c r="FAB2" s="178"/>
      <c r="FAC2" s="178"/>
      <c r="FAD2" s="178"/>
      <c r="FAE2" s="178"/>
      <c r="FAF2" s="178"/>
      <c r="FAG2" s="178"/>
      <c r="FAH2" s="178"/>
      <c r="FAI2" s="178"/>
      <c r="FAJ2" s="178"/>
      <c r="FAK2" s="178"/>
      <c r="FAL2" s="178"/>
      <c r="FAM2" s="178"/>
      <c r="FAN2" s="178"/>
      <c r="FAO2" s="178"/>
      <c r="FAP2" s="178"/>
      <c r="FAQ2" s="178"/>
      <c r="FAR2" s="178"/>
      <c r="FAS2" s="178"/>
      <c r="FAT2" s="178"/>
      <c r="FAU2" s="178"/>
      <c r="FAV2" s="178"/>
      <c r="FAW2" s="178"/>
      <c r="FAX2" s="178"/>
      <c r="FAY2" s="178"/>
      <c r="FAZ2" s="178"/>
      <c r="FBA2" s="178"/>
      <c r="FBB2" s="178"/>
      <c r="FBC2" s="178"/>
      <c r="FBD2" s="178"/>
      <c r="FBE2" s="178"/>
      <c r="FBF2" s="178"/>
      <c r="FBG2" s="178"/>
      <c r="FBH2" s="178"/>
      <c r="FBI2" s="178"/>
      <c r="FBJ2" s="178"/>
      <c r="FBK2" s="178"/>
      <c r="FBL2" s="178"/>
      <c r="FBM2" s="178"/>
      <c r="FBN2" s="178"/>
      <c r="FBO2" s="178"/>
      <c r="FBP2" s="178"/>
      <c r="FBQ2" s="178"/>
      <c r="FBR2" s="178"/>
      <c r="FBS2" s="178"/>
      <c r="FBT2" s="178"/>
      <c r="FBU2" s="178"/>
      <c r="FBV2" s="178"/>
      <c r="FBW2" s="178"/>
      <c r="FBX2" s="178"/>
      <c r="FBY2" s="178"/>
      <c r="FBZ2" s="178"/>
      <c r="FCA2" s="178"/>
      <c r="FCB2" s="178"/>
      <c r="FCC2" s="178"/>
      <c r="FCD2" s="178"/>
      <c r="FCE2" s="178"/>
      <c r="FCF2" s="178"/>
      <c r="FCG2" s="178"/>
      <c r="FCH2" s="178"/>
      <c r="FCI2" s="178"/>
      <c r="FCJ2" s="178"/>
      <c r="FCK2" s="178"/>
      <c r="FCL2" s="178"/>
      <c r="FCM2" s="178"/>
      <c r="FCN2" s="178"/>
      <c r="FCO2" s="178"/>
      <c r="FCP2" s="178"/>
      <c r="FCQ2" s="178"/>
      <c r="FCR2" s="178"/>
      <c r="FCS2" s="178"/>
      <c r="FCT2" s="178"/>
      <c r="FCU2" s="178"/>
      <c r="FCV2" s="178"/>
      <c r="FCW2" s="178"/>
      <c r="FCX2" s="178"/>
      <c r="FCY2" s="178"/>
      <c r="FCZ2" s="178"/>
      <c r="FDA2" s="178"/>
      <c r="FDB2" s="178"/>
      <c r="FDC2" s="178"/>
      <c r="FDD2" s="178"/>
      <c r="FDE2" s="178"/>
      <c r="FDF2" s="178"/>
      <c r="FDG2" s="178"/>
      <c r="FDH2" s="178"/>
      <c r="FDI2" s="178"/>
      <c r="FDJ2" s="178"/>
      <c r="FDK2" s="178"/>
      <c r="FDL2" s="178"/>
      <c r="FDM2" s="178"/>
      <c r="FDN2" s="178"/>
      <c r="FDO2" s="178"/>
      <c r="FDP2" s="178"/>
      <c r="FDQ2" s="178"/>
      <c r="FDR2" s="178"/>
      <c r="FDS2" s="178"/>
      <c r="FDT2" s="178"/>
      <c r="FDU2" s="178"/>
      <c r="FDV2" s="178"/>
      <c r="FDW2" s="178"/>
      <c r="FDX2" s="178"/>
      <c r="FDY2" s="178"/>
      <c r="FDZ2" s="178"/>
      <c r="FEA2" s="178"/>
      <c r="FEB2" s="178"/>
      <c r="FEC2" s="178"/>
      <c r="FED2" s="178"/>
      <c r="FEE2" s="178"/>
      <c r="FEF2" s="178"/>
      <c r="FEG2" s="178"/>
      <c r="FEH2" s="178"/>
      <c r="FEI2" s="178"/>
      <c r="FEJ2" s="178"/>
      <c r="FEK2" s="178"/>
      <c r="FEL2" s="178"/>
      <c r="FEM2" s="178"/>
      <c r="FEN2" s="178"/>
      <c r="FEO2" s="178"/>
      <c r="FEP2" s="178"/>
      <c r="FEQ2" s="178"/>
      <c r="FER2" s="178"/>
      <c r="FES2" s="178"/>
      <c r="FET2" s="178"/>
      <c r="FEU2" s="178"/>
      <c r="FEV2" s="178"/>
      <c r="FEW2" s="178"/>
      <c r="FEX2" s="178"/>
      <c r="FEY2" s="178"/>
      <c r="FEZ2" s="178"/>
      <c r="FFA2" s="178"/>
      <c r="FFB2" s="178"/>
      <c r="FFC2" s="178"/>
      <c r="FFD2" s="178"/>
      <c r="FFE2" s="178"/>
      <c r="FFF2" s="178"/>
      <c r="FFG2" s="178"/>
      <c r="FFH2" s="178"/>
      <c r="FFI2" s="178"/>
      <c r="FFJ2" s="178"/>
      <c r="FFK2" s="178"/>
      <c r="FFL2" s="178"/>
      <c r="FFM2" s="178"/>
      <c r="FFN2" s="178"/>
      <c r="FFO2" s="178"/>
      <c r="FFP2" s="178"/>
      <c r="FFQ2" s="178"/>
      <c r="FFR2" s="178"/>
      <c r="FFS2" s="178"/>
      <c r="FFT2" s="178"/>
      <c r="FFU2" s="178"/>
      <c r="FFV2" s="178"/>
      <c r="FFW2" s="178"/>
      <c r="FFX2" s="178"/>
      <c r="FFY2" s="178"/>
      <c r="FFZ2" s="178"/>
      <c r="FGA2" s="178"/>
      <c r="FGB2" s="178"/>
      <c r="FGC2" s="178"/>
      <c r="FGD2" s="178"/>
      <c r="FGE2" s="178"/>
      <c r="FGF2" s="178"/>
      <c r="FGG2" s="178"/>
      <c r="FGH2" s="178"/>
      <c r="FGI2" s="178"/>
      <c r="FGJ2" s="178"/>
      <c r="FGK2" s="178"/>
      <c r="FGL2" s="178"/>
      <c r="FGM2" s="178"/>
      <c r="FGN2" s="178"/>
      <c r="FGO2" s="178"/>
      <c r="FGP2" s="178"/>
      <c r="FGQ2" s="178"/>
      <c r="FGR2" s="178"/>
      <c r="FGS2" s="178"/>
      <c r="FGT2" s="178"/>
      <c r="FGU2" s="178"/>
      <c r="FGV2" s="178"/>
      <c r="FGW2" s="178"/>
      <c r="FGX2" s="178"/>
      <c r="FGY2" s="178"/>
      <c r="FGZ2" s="178"/>
      <c r="FHA2" s="178"/>
      <c r="FHB2" s="178"/>
      <c r="FHC2" s="178"/>
      <c r="FHD2" s="178"/>
      <c r="FHE2" s="178"/>
      <c r="FHF2" s="178"/>
      <c r="FHG2" s="178"/>
      <c r="FHH2" s="178"/>
      <c r="FHI2" s="178"/>
      <c r="FHJ2" s="178"/>
      <c r="FHK2" s="178"/>
      <c r="FHL2" s="178"/>
      <c r="FHM2" s="178"/>
      <c r="FHN2" s="178"/>
      <c r="FHO2" s="178"/>
      <c r="FHP2" s="178"/>
      <c r="FHQ2" s="178"/>
      <c r="FHR2" s="178"/>
      <c r="FHS2" s="178"/>
      <c r="FHT2" s="178"/>
      <c r="FHU2" s="178"/>
      <c r="FHV2" s="178"/>
      <c r="FHW2" s="178"/>
      <c r="FHX2" s="178"/>
      <c r="FHY2" s="178"/>
      <c r="FHZ2" s="178"/>
      <c r="FIA2" s="178"/>
      <c r="FIB2" s="178"/>
      <c r="FIC2" s="178"/>
      <c r="FID2" s="178"/>
      <c r="FIE2" s="178"/>
      <c r="FIF2" s="178"/>
      <c r="FIG2" s="178"/>
      <c r="FIH2" s="178"/>
      <c r="FII2" s="178"/>
      <c r="FIJ2" s="178"/>
      <c r="FIK2" s="178"/>
      <c r="FIL2" s="178"/>
      <c r="FIM2" s="178"/>
      <c r="FIN2" s="178"/>
      <c r="FIO2" s="178"/>
      <c r="FIP2" s="178"/>
      <c r="FIQ2" s="178"/>
      <c r="FIR2" s="178"/>
      <c r="FIS2" s="178"/>
      <c r="FIT2" s="178"/>
      <c r="FIU2" s="178"/>
      <c r="FIV2" s="178"/>
      <c r="FIW2" s="178"/>
      <c r="FIX2" s="178"/>
      <c r="FIY2" s="178"/>
      <c r="FIZ2" s="178"/>
      <c r="FJA2" s="178"/>
      <c r="FJB2" s="178"/>
      <c r="FJC2" s="178"/>
      <c r="FJD2" s="178"/>
      <c r="FJE2" s="178"/>
      <c r="FJF2" s="178"/>
      <c r="FJG2" s="178"/>
      <c r="FJH2" s="178"/>
      <c r="FJI2" s="178"/>
      <c r="FJJ2" s="178"/>
      <c r="FJK2" s="178"/>
      <c r="FJL2" s="178"/>
      <c r="FJM2" s="178"/>
      <c r="FJN2" s="178"/>
      <c r="FJO2" s="178"/>
      <c r="FJP2" s="178"/>
      <c r="FJQ2" s="178"/>
      <c r="FJR2" s="178"/>
      <c r="FJS2" s="178"/>
      <c r="FJT2" s="178"/>
      <c r="FJU2" s="178"/>
      <c r="FJV2" s="178"/>
      <c r="FJW2" s="178"/>
      <c r="FJX2" s="178"/>
      <c r="FJY2" s="178"/>
      <c r="FJZ2" s="178"/>
      <c r="FKA2" s="178"/>
      <c r="FKB2" s="178"/>
      <c r="FKC2" s="178"/>
      <c r="FKD2" s="178"/>
      <c r="FKE2" s="178"/>
      <c r="FKF2" s="178"/>
      <c r="FKG2" s="178"/>
      <c r="FKH2" s="178"/>
      <c r="FKI2" s="178"/>
      <c r="FKJ2" s="178"/>
      <c r="FKK2" s="178"/>
      <c r="FKL2" s="178"/>
      <c r="FKM2" s="178"/>
      <c r="FKN2" s="178"/>
      <c r="FKO2" s="178"/>
      <c r="FKP2" s="178"/>
      <c r="FKQ2" s="178"/>
      <c r="FKR2" s="178"/>
      <c r="FKS2" s="178"/>
      <c r="FKT2" s="178"/>
      <c r="FKU2" s="178"/>
      <c r="FKV2" s="178"/>
      <c r="FKW2" s="178"/>
      <c r="FKX2" s="178"/>
      <c r="FKY2" s="178"/>
      <c r="FKZ2" s="178"/>
      <c r="FLA2" s="178"/>
      <c r="FLB2" s="178"/>
      <c r="FLC2" s="178"/>
      <c r="FLD2" s="178"/>
      <c r="FLE2" s="178"/>
      <c r="FLF2" s="178"/>
      <c r="FLG2" s="178"/>
      <c r="FLH2" s="178"/>
      <c r="FLI2" s="178"/>
      <c r="FLJ2" s="178"/>
      <c r="FLK2" s="178"/>
      <c r="FLL2" s="178"/>
      <c r="FLM2" s="178"/>
      <c r="FLN2" s="178"/>
      <c r="FLO2" s="178"/>
      <c r="FLP2" s="178"/>
      <c r="FLQ2" s="178"/>
      <c r="FLR2" s="178"/>
      <c r="FLS2" s="178"/>
      <c r="FLT2" s="178"/>
      <c r="FLU2" s="178"/>
      <c r="FLV2" s="178"/>
      <c r="FLW2" s="178"/>
      <c r="FLX2" s="178"/>
      <c r="FLY2" s="178"/>
      <c r="FLZ2" s="178"/>
      <c r="FMA2" s="178"/>
      <c r="FMB2" s="178"/>
      <c r="FMC2" s="178"/>
      <c r="FMD2" s="178"/>
      <c r="FME2" s="178"/>
      <c r="FMF2" s="178"/>
      <c r="FMG2" s="178"/>
      <c r="FMH2" s="178"/>
      <c r="FMI2" s="178"/>
      <c r="FMJ2" s="178"/>
      <c r="FMK2" s="178"/>
      <c r="FML2" s="178"/>
      <c r="FMM2" s="178"/>
      <c r="FMN2" s="178"/>
      <c r="FMO2" s="178"/>
      <c r="FMP2" s="178"/>
      <c r="FMQ2" s="178"/>
      <c r="FMR2" s="178"/>
      <c r="FMS2" s="178"/>
      <c r="FMT2" s="178"/>
      <c r="FMU2" s="178"/>
      <c r="FMV2" s="178"/>
      <c r="FMW2" s="178"/>
      <c r="FMX2" s="178"/>
      <c r="FMY2" s="178"/>
      <c r="FMZ2" s="178"/>
      <c r="FNA2" s="178"/>
      <c r="FNB2" s="178"/>
      <c r="FNC2" s="178"/>
      <c r="FND2" s="178"/>
      <c r="FNE2" s="178"/>
      <c r="FNF2" s="178"/>
      <c r="FNG2" s="178"/>
      <c r="FNH2" s="178"/>
      <c r="FNI2" s="178"/>
      <c r="FNJ2" s="178"/>
      <c r="FNK2" s="178"/>
      <c r="FNL2" s="178"/>
      <c r="FNM2" s="178"/>
      <c r="FNN2" s="178"/>
      <c r="FNO2" s="178"/>
      <c r="FNP2" s="178"/>
      <c r="FNQ2" s="178"/>
      <c r="FNR2" s="178"/>
      <c r="FNS2" s="178"/>
      <c r="FNT2" s="178"/>
      <c r="FNU2" s="178"/>
      <c r="FNV2" s="178"/>
      <c r="FNW2" s="178"/>
      <c r="FNX2" s="178"/>
      <c r="FNY2" s="178"/>
      <c r="FNZ2" s="178"/>
      <c r="FOA2" s="178"/>
      <c r="FOB2" s="178"/>
      <c r="FOC2" s="178"/>
      <c r="FOD2" s="178"/>
      <c r="FOE2" s="178"/>
      <c r="FOF2" s="178"/>
      <c r="FOG2" s="178"/>
      <c r="FOH2" s="178"/>
      <c r="FOI2" s="178"/>
      <c r="FOJ2" s="178"/>
      <c r="FOK2" s="178"/>
      <c r="FOL2" s="178"/>
      <c r="FOM2" s="178"/>
      <c r="FON2" s="178"/>
      <c r="FOO2" s="178"/>
      <c r="FOP2" s="178"/>
      <c r="FOQ2" s="178"/>
      <c r="FOR2" s="178"/>
      <c r="FOS2" s="178"/>
      <c r="FOT2" s="178"/>
      <c r="FOU2" s="178"/>
      <c r="FOV2" s="178"/>
      <c r="FOW2" s="178"/>
      <c r="FOX2" s="178"/>
      <c r="FOY2" s="178"/>
      <c r="FOZ2" s="178"/>
      <c r="FPA2" s="178"/>
      <c r="FPB2" s="178"/>
      <c r="FPC2" s="178"/>
      <c r="FPD2" s="178"/>
      <c r="FPE2" s="178"/>
      <c r="FPF2" s="178"/>
      <c r="FPG2" s="178"/>
      <c r="FPH2" s="178"/>
      <c r="FPI2" s="178"/>
      <c r="FPJ2" s="178"/>
      <c r="FPK2" s="178"/>
      <c r="FPL2" s="178"/>
      <c r="FPM2" s="178"/>
      <c r="FPN2" s="178"/>
      <c r="FPO2" s="178"/>
      <c r="FPP2" s="178"/>
      <c r="FPQ2" s="178"/>
      <c r="FPR2" s="178"/>
      <c r="FPS2" s="178"/>
      <c r="FPT2" s="178"/>
      <c r="FPU2" s="178"/>
      <c r="FPV2" s="178"/>
      <c r="FPW2" s="178"/>
      <c r="FPX2" s="178"/>
      <c r="FPY2" s="178"/>
      <c r="FPZ2" s="178"/>
      <c r="FQA2" s="178"/>
      <c r="FQB2" s="178"/>
      <c r="FQC2" s="178"/>
      <c r="FQD2" s="178"/>
      <c r="FQE2" s="178"/>
      <c r="FQF2" s="178"/>
      <c r="FQG2" s="178"/>
      <c r="FQH2" s="178"/>
      <c r="FQI2" s="178"/>
      <c r="FQJ2" s="178"/>
      <c r="FQK2" s="178"/>
      <c r="FQL2" s="178"/>
      <c r="FQM2" s="178"/>
      <c r="FQN2" s="178"/>
      <c r="FQO2" s="178"/>
      <c r="FQP2" s="178"/>
      <c r="FQQ2" s="178"/>
      <c r="FQR2" s="178"/>
      <c r="FQS2" s="178"/>
      <c r="FQT2" s="178"/>
      <c r="FQU2" s="178"/>
      <c r="FQV2" s="178"/>
      <c r="FQW2" s="178"/>
      <c r="FQX2" s="178"/>
      <c r="FQY2" s="178"/>
      <c r="FQZ2" s="178"/>
      <c r="FRA2" s="178"/>
      <c r="FRB2" s="178"/>
      <c r="FRC2" s="178"/>
      <c r="FRD2" s="178"/>
      <c r="FRE2" s="178"/>
      <c r="FRF2" s="178"/>
      <c r="FRG2" s="178"/>
      <c r="FRH2" s="178"/>
      <c r="FRI2" s="178"/>
      <c r="FRJ2" s="178"/>
      <c r="FRK2" s="178"/>
      <c r="FRL2" s="178"/>
      <c r="FRM2" s="178"/>
      <c r="FRN2" s="178"/>
      <c r="FRO2" s="178"/>
      <c r="FRP2" s="178"/>
      <c r="FRQ2" s="178"/>
      <c r="FRR2" s="178"/>
      <c r="FRS2" s="178"/>
      <c r="FRT2" s="178"/>
      <c r="FRU2" s="178"/>
      <c r="FRV2" s="178"/>
      <c r="FRW2" s="178"/>
      <c r="FRX2" s="178"/>
      <c r="FRY2" s="178"/>
      <c r="FRZ2" s="178"/>
      <c r="FSA2" s="178"/>
      <c r="FSB2" s="178"/>
      <c r="FSC2" s="178"/>
      <c r="FSD2" s="178"/>
      <c r="FSE2" s="178"/>
      <c r="FSF2" s="178"/>
      <c r="FSG2" s="178"/>
      <c r="FSH2" s="178"/>
      <c r="FSI2" s="178"/>
      <c r="FSJ2" s="178"/>
      <c r="FSK2" s="178"/>
      <c r="FSL2" s="178"/>
      <c r="FSM2" s="178"/>
      <c r="FSN2" s="178"/>
      <c r="FSO2" s="178"/>
      <c r="FSP2" s="178"/>
      <c r="FSQ2" s="178"/>
      <c r="FSR2" s="178"/>
      <c r="FSS2" s="178"/>
      <c r="FST2" s="178"/>
      <c r="FSU2" s="178"/>
      <c r="FSV2" s="178"/>
      <c r="FSW2" s="178"/>
      <c r="FSX2" s="178"/>
      <c r="FSY2" s="178"/>
      <c r="FSZ2" s="178"/>
      <c r="FTA2" s="178"/>
      <c r="FTB2" s="178"/>
      <c r="FTC2" s="178"/>
      <c r="FTD2" s="178"/>
      <c r="FTE2" s="178"/>
      <c r="FTF2" s="178"/>
      <c r="FTG2" s="178"/>
      <c r="FTH2" s="178"/>
      <c r="FTI2" s="178"/>
      <c r="FTJ2" s="178"/>
      <c r="FTK2" s="178"/>
      <c r="FTL2" s="178"/>
      <c r="FTM2" s="178"/>
      <c r="FTN2" s="178"/>
      <c r="FTO2" s="178"/>
      <c r="FTP2" s="178"/>
      <c r="FTQ2" s="178"/>
      <c r="FTR2" s="178"/>
      <c r="FTS2" s="178"/>
      <c r="FTT2" s="178"/>
      <c r="FTU2" s="178"/>
      <c r="FTV2" s="178"/>
      <c r="FTW2" s="178"/>
      <c r="FTX2" s="178"/>
      <c r="FTY2" s="178"/>
      <c r="FTZ2" s="178"/>
      <c r="FUA2" s="178"/>
      <c r="FUB2" s="178"/>
      <c r="FUC2" s="178"/>
      <c r="FUD2" s="178"/>
      <c r="FUE2" s="178"/>
      <c r="FUF2" s="178"/>
      <c r="FUG2" s="178"/>
      <c r="FUH2" s="178"/>
      <c r="FUI2" s="178"/>
      <c r="FUJ2" s="178"/>
      <c r="FUK2" s="178"/>
      <c r="FUL2" s="178"/>
      <c r="FUM2" s="178"/>
      <c r="FUN2" s="178"/>
      <c r="FUO2" s="178"/>
      <c r="FUP2" s="178"/>
      <c r="FUQ2" s="178"/>
      <c r="FUR2" s="178"/>
      <c r="FUS2" s="178"/>
      <c r="FUT2" s="178"/>
      <c r="FUU2" s="178"/>
      <c r="FUV2" s="178"/>
      <c r="FUW2" s="178"/>
      <c r="FUX2" s="178"/>
      <c r="FUY2" s="178"/>
      <c r="FUZ2" s="178"/>
      <c r="FVA2" s="178"/>
      <c r="FVB2" s="178"/>
      <c r="FVC2" s="178"/>
      <c r="FVD2" s="178"/>
      <c r="FVE2" s="178"/>
      <c r="FVF2" s="178"/>
      <c r="FVG2" s="178"/>
      <c r="FVH2" s="178"/>
      <c r="FVI2" s="178"/>
      <c r="FVJ2" s="178"/>
      <c r="FVK2" s="178"/>
      <c r="FVL2" s="178"/>
      <c r="FVM2" s="178"/>
      <c r="FVN2" s="178"/>
      <c r="FVO2" s="178"/>
      <c r="FVP2" s="178"/>
      <c r="FVQ2" s="178"/>
      <c r="FVR2" s="178"/>
      <c r="FVS2" s="178"/>
      <c r="FVT2" s="178"/>
      <c r="FVU2" s="178"/>
      <c r="FVV2" s="178"/>
      <c r="FVW2" s="178"/>
      <c r="FVX2" s="178"/>
      <c r="FVY2" s="178"/>
      <c r="FVZ2" s="178"/>
      <c r="FWA2" s="178"/>
      <c r="FWB2" s="178"/>
      <c r="FWC2" s="178"/>
      <c r="FWD2" s="178"/>
      <c r="FWE2" s="178"/>
      <c r="FWF2" s="178"/>
      <c r="FWG2" s="178"/>
      <c r="FWH2" s="178"/>
      <c r="FWI2" s="178"/>
      <c r="FWJ2" s="178"/>
      <c r="FWK2" s="178"/>
      <c r="FWL2" s="178"/>
      <c r="FWM2" s="178"/>
      <c r="FWN2" s="178"/>
      <c r="FWO2" s="178"/>
      <c r="FWP2" s="178"/>
      <c r="FWQ2" s="178"/>
      <c r="FWR2" s="178"/>
      <c r="FWS2" s="178"/>
      <c r="FWT2" s="178"/>
      <c r="FWU2" s="178"/>
      <c r="FWV2" s="178"/>
      <c r="FWW2" s="178"/>
      <c r="FWX2" s="178"/>
      <c r="FWY2" s="178"/>
      <c r="FWZ2" s="178"/>
      <c r="FXA2" s="178"/>
      <c r="FXB2" s="178"/>
      <c r="FXC2" s="178"/>
      <c r="FXD2" s="178"/>
      <c r="FXE2" s="178"/>
      <c r="FXF2" s="178"/>
      <c r="FXG2" s="178"/>
      <c r="FXH2" s="178"/>
      <c r="FXI2" s="178"/>
      <c r="FXJ2" s="178"/>
      <c r="FXK2" s="178"/>
      <c r="FXL2" s="178"/>
      <c r="FXM2" s="178"/>
      <c r="FXN2" s="178"/>
      <c r="FXO2" s="178"/>
      <c r="FXP2" s="178"/>
      <c r="FXQ2" s="178"/>
      <c r="FXR2" s="178"/>
      <c r="FXS2" s="178"/>
      <c r="FXT2" s="178"/>
      <c r="FXU2" s="178"/>
      <c r="FXV2" s="178"/>
      <c r="FXW2" s="178"/>
      <c r="FXX2" s="178"/>
      <c r="FXY2" s="178"/>
      <c r="FXZ2" s="178"/>
      <c r="FYA2" s="178"/>
      <c r="FYB2" s="178"/>
      <c r="FYC2" s="178"/>
      <c r="FYD2" s="178"/>
      <c r="FYE2" s="178"/>
      <c r="FYF2" s="178"/>
      <c r="FYG2" s="178"/>
      <c r="FYH2" s="178"/>
      <c r="FYI2" s="178"/>
      <c r="FYJ2" s="178"/>
      <c r="FYK2" s="178"/>
      <c r="FYL2" s="178"/>
      <c r="FYM2" s="178"/>
      <c r="FYN2" s="178"/>
      <c r="FYO2" s="178"/>
      <c r="FYP2" s="178"/>
      <c r="FYQ2" s="178"/>
      <c r="FYR2" s="178"/>
      <c r="FYS2" s="178"/>
      <c r="FYT2" s="178"/>
      <c r="FYU2" s="178"/>
      <c r="FYV2" s="178"/>
      <c r="FYW2" s="178"/>
      <c r="FYX2" s="178"/>
      <c r="FYY2" s="178"/>
      <c r="FYZ2" s="178"/>
      <c r="FZA2" s="178"/>
      <c r="FZB2" s="178"/>
      <c r="FZC2" s="178"/>
      <c r="FZD2" s="178"/>
      <c r="FZE2" s="178"/>
      <c r="FZF2" s="178"/>
      <c r="FZG2" s="178"/>
      <c r="FZH2" s="178"/>
      <c r="FZI2" s="178"/>
      <c r="FZJ2" s="178"/>
      <c r="FZK2" s="178"/>
      <c r="FZL2" s="178"/>
      <c r="FZM2" s="178"/>
      <c r="FZN2" s="178"/>
      <c r="FZO2" s="178"/>
      <c r="FZP2" s="178"/>
      <c r="FZQ2" s="178"/>
      <c r="FZR2" s="178"/>
      <c r="FZS2" s="178"/>
      <c r="FZT2" s="178"/>
      <c r="FZU2" s="178"/>
      <c r="FZV2" s="178"/>
      <c r="FZW2" s="178"/>
      <c r="FZX2" s="178"/>
      <c r="FZY2" s="178"/>
      <c r="FZZ2" s="178"/>
      <c r="GAA2" s="178"/>
      <c r="GAB2" s="178"/>
      <c r="GAC2" s="178"/>
      <c r="GAD2" s="178"/>
      <c r="GAE2" s="178"/>
      <c r="GAF2" s="178"/>
      <c r="GAG2" s="178"/>
      <c r="GAH2" s="178"/>
      <c r="GAI2" s="178"/>
      <c r="GAJ2" s="178"/>
      <c r="GAK2" s="178"/>
      <c r="GAL2" s="178"/>
      <c r="GAM2" s="178"/>
      <c r="GAN2" s="178"/>
      <c r="GAO2" s="178"/>
      <c r="GAP2" s="178"/>
      <c r="GAQ2" s="178"/>
      <c r="GAR2" s="178"/>
      <c r="GAS2" s="178"/>
      <c r="GAT2" s="178"/>
      <c r="GAU2" s="178"/>
      <c r="GAV2" s="178"/>
      <c r="GAW2" s="178"/>
      <c r="GAX2" s="178"/>
      <c r="GAY2" s="178"/>
      <c r="GAZ2" s="178"/>
      <c r="GBA2" s="178"/>
      <c r="GBB2" s="178"/>
      <c r="GBC2" s="178"/>
      <c r="GBD2" s="178"/>
      <c r="GBE2" s="178"/>
      <c r="GBF2" s="178"/>
      <c r="GBG2" s="178"/>
      <c r="GBH2" s="178"/>
      <c r="GBI2" s="178"/>
      <c r="GBJ2" s="178"/>
      <c r="GBK2" s="178"/>
      <c r="GBL2" s="178"/>
      <c r="GBM2" s="178"/>
      <c r="GBN2" s="178"/>
      <c r="GBO2" s="178"/>
      <c r="GBP2" s="178"/>
      <c r="GBQ2" s="178"/>
      <c r="GBR2" s="178"/>
      <c r="GBS2" s="178"/>
      <c r="GBT2" s="178"/>
      <c r="GBU2" s="178"/>
      <c r="GBV2" s="178"/>
      <c r="GBW2" s="178"/>
      <c r="GBX2" s="178"/>
      <c r="GBY2" s="178"/>
      <c r="GBZ2" s="178"/>
      <c r="GCA2" s="178"/>
      <c r="GCB2" s="178"/>
      <c r="GCC2" s="178"/>
      <c r="GCD2" s="178"/>
      <c r="GCE2" s="178"/>
      <c r="GCF2" s="178"/>
      <c r="GCG2" s="178"/>
      <c r="GCH2" s="178"/>
      <c r="GCI2" s="178"/>
      <c r="GCJ2" s="178"/>
      <c r="GCK2" s="178"/>
      <c r="GCL2" s="178"/>
      <c r="GCM2" s="178"/>
      <c r="GCN2" s="178"/>
      <c r="GCO2" s="178"/>
      <c r="GCP2" s="178"/>
      <c r="GCQ2" s="178"/>
      <c r="GCR2" s="178"/>
      <c r="GCS2" s="178"/>
      <c r="GCT2" s="178"/>
      <c r="GCU2" s="178"/>
      <c r="GCV2" s="178"/>
      <c r="GCW2" s="178"/>
      <c r="GCX2" s="178"/>
      <c r="GCY2" s="178"/>
      <c r="GCZ2" s="178"/>
      <c r="GDA2" s="178"/>
      <c r="GDB2" s="178"/>
      <c r="GDC2" s="178"/>
      <c r="GDD2" s="178"/>
      <c r="GDE2" s="178"/>
      <c r="GDF2" s="178"/>
      <c r="GDG2" s="178"/>
      <c r="GDH2" s="178"/>
      <c r="GDI2" s="178"/>
      <c r="GDJ2" s="178"/>
      <c r="GDK2" s="178"/>
      <c r="GDL2" s="178"/>
      <c r="GDM2" s="178"/>
      <c r="GDN2" s="178"/>
      <c r="GDO2" s="178"/>
      <c r="GDP2" s="178"/>
      <c r="GDQ2" s="178"/>
      <c r="GDR2" s="178"/>
      <c r="GDS2" s="178"/>
      <c r="GDT2" s="178"/>
      <c r="GDU2" s="178"/>
      <c r="GDV2" s="178"/>
      <c r="GDW2" s="178"/>
      <c r="GDX2" s="178"/>
      <c r="GDY2" s="178"/>
      <c r="GDZ2" s="178"/>
      <c r="GEA2" s="178"/>
      <c r="GEB2" s="178"/>
      <c r="GEC2" s="178"/>
      <c r="GED2" s="178"/>
      <c r="GEE2" s="178"/>
      <c r="GEF2" s="178"/>
      <c r="GEG2" s="178"/>
      <c r="GEH2" s="178"/>
      <c r="GEI2" s="178"/>
      <c r="GEJ2" s="178"/>
      <c r="GEK2" s="178"/>
      <c r="GEL2" s="178"/>
      <c r="GEM2" s="178"/>
      <c r="GEN2" s="178"/>
      <c r="GEO2" s="178"/>
      <c r="GEP2" s="178"/>
      <c r="GEQ2" s="178"/>
      <c r="GER2" s="178"/>
      <c r="GES2" s="178"/>
      <c r="GET2" s="178"/>
      <c r="GEU2" s="178"/>
      <c r="GEV2" s="178"/>
      <c r="GEW2" s="178"/>
      <c r="GEX2" s="178"/>
      <c r="GEY2" s="178"/>
      <c r="GEZ2" s="178"/>
      <c r="GFA2" s="178"/>
      <c r="GFB2" s="178"/>
      <c r="GFC2" s="178"/>
      <c r="GFD2" s="178"/>
      <c r="GFE2" s="178"/>
      <c r="GFF2" s="178"/>
      <c r="GFG2" s="178"/>
      <c r="GFH2" s="178"/>
      <c r="GFI2" s="178"/>
      <c r="GFJ2" s="178"/>
      <c r="GFK2" s="178"/>
      <c r="GFL2" s="178"/>
      <c r="GFM2" s="178"/>
      <c r="GFN2" s="178"/>
      <c r="GFO2" s="178"/>
      <c r="GFP2" s="178"/>
      <c r="GFQ2" s="178"/>
      <c r="GFR2" s="178"/>
      <c r="GFS2" s="178"/>
      <c r="GFT2" s="178"/>
      <c r="GFU2" s="178"/>
      <c r="GFV2" s="178"/>
      <c r="GFW2" s="178"/>
      <c r="GFX2" s="178"/>
      <c r="GFY2" s="178"/>
      <c r="GFZ2" s="178"/>
      <c r="GGA2" s="178"/>
      <c r="GGB2" s="178"/>
      <c r="GGC2" s="178"/>
      <c r="GGD2" s="178"/>
      <c r="GGE2" s="178"/>
      <c r="GGF2" s="178"/>
      <c r="GGG2" s="178"/>
      <c r="GGH2" s="178"/>
      <c r="GGI2" s="178"/>
      <c r="GGJ2" s="178"/>
      <c r="GGK2" s="178"/>
      <c r="GGL2" s="178"/>
      <c r="GGM2" s="178"/>
      <c r="GGN2" s="178"/>
      <c r="GGO2" s="178"/>
      <c r="GGP2" s="178"/>
      <c r="GGQ2" s="178"/>
      <c r="GGR2" s="178"/>
      <c r="GGS2" s="178"/>
      <c r="GGT2" s="178"/>
      <c r="GGU2" s="178"/>
      <c r="GGV2" s="178"/>
      <c r="GGW2" s="178"/>
      <c r="GGX2" s="178"/>
      <c r="GGY2" s="178"/>
      <c r="GGZ2" s="178"/>
      <c r="GHA2" s="178"/>
      <c r="GHB2" s="178"/>
      <c r="GHC2" s="178"/>
      <c r="GHD2" s="178"/>
      <c r="GHE2" s="178"/>
      <c r="GHF2" s="178"/>
      <c r="GHG2" s="178"/>
      <c r="GHH2" s="178"/>
      <c r="GHI2" s="178"/>
      <c r="GHJ2" s="178"/>
      <c r="GHK2" s="178"/>
      <c r="GHL2" s="178"/>
      <c r="GHM2" s="178"/>
      <c r="GHN2" s="178"/>
      <c r="GHO2" s="178"/>
      <c r="GHP2" s="178"/>
      <c r="GHQ2" s="178"/>
      <c r="GHR2" s="178"/>
      <c r="GHS2" s="178"/>
      <c r="GHT2" s="178"/>
      <c r="GHU2" s="178"/>
      <c r="GHV2" s="178"/>
      <c r="GHW2" s="178"/>
      <c r="GHX2" s="178"/>
      <c r="GHY2" s="178"/>
      <c r="GHZ2" s="178"/>
      <c r="GIA2" s="178"/>
      <c r="GIB2" s="178"/>
      <c r="GIC2" s="178"/>
      <c r="GID2" s="178"/>
      <c r="GIE2" s="178"/>
      <c r="GIF2" s="178"/>
      <c r="GIG2" s="178"/>
      <c r="GIH2" s="178"/>
      <c r="GII2" s="178"/>
      <c r="GIJ2" s="178"/>
      <c r="GIK2" s="178"/>
      <c r="GIL2" s="178"/>
      <c r="GIM2" s="178"/>
      <c r="GIN2" s="178"/>
      <c r="GIO2" s="178"/>
      <c r="GIP2" s="178"/>
      <c r="GIQ2" s="178"/>
      <c r="GIR2" s="178"/>
      <c r="GIS2" s="178"/>
      <c r="GIT2" s="178"/>
      <c r="GIU2" s="178"/>
      <c r="GIV2" s="178"/>
      <c r="GIW2" s="178"/>
      <c r="GIX2" s="178"/>
      <c r="GIY2" s="178"/>
      <c r="GIZ2" s="178"/>
      <c r="GJA2" s="178"/>
      <c r="GJB2" s="178"/>
      <c r="GJC2" s="178"/>
      <c r="GJD2" s="178"/>
      <c r="GJE2" s="178"/>
      <c r="GJF2" s="178"/>
      <c r="GJG2" s="178"/>
      <c r="GJH2" s="178"/>
      <c r="GJI2" s="178"/>
      <c r="GJJ2" s="178"/>
      <c r="GJK2" s="178"/>
      <c r="GJL2" s="178"/>
      <c r="GJM2" s="178"/>
      <c r="GJN2" s="178"/>
      <c r="GJO2" s="178"/>
      <c r="GJP2" s="178"/>
      <c r="GJQ2" s="178"/>
      <c r="GJR2" s="178"/>
      <c r="GJS2" s="178"/>
      <c r="GJT2" s="178"/>
      <c r="GJU2" s="178"/>
      <c r="GJV2" s="178"/>
      <c r="GJW2" s="178"/>
      <c r="GJX2" s="178"/>
      <c r="GJY2" s="178"/>
      <c r="GJZ2" s="178"/>
      <c r="GKA2" s="178"/>
      <c r="GKB2" s="178"/>
      <c r="GKC2" s="178"/>
      <c r="GKD2" s="178"/>
      <c r="GKE2" s="178"/>
      <c r="GKF2" s="178"/>
      <c r="GKG2" s="178"/>
      <c r="GKH2" s="178"/>
      <c r="GKI2" s="178"/>
      <c r="GKJ2" s="178"/>
      <c r="GKK2" s="178"/>
      <c r="GKL2" s="178"/>
      <c r="GKM2" s="178"/>
      <c r="GKN2" s="178"/>
      <c r="GKO2" s="178"/>
      <c r="GKP2" s="178"/>
      <c r="GKQ2" s="178"/>
      <c r="GKR2" s="178"/>
      <c r="GKS2" s="178"/>
      <c r="GKT2" s="178"/>
      <c r="GKU2" s="178"/>
      <c r="GKV2" s="178"/>
      <c r="GKW2" s="178"/>
      <c r="GKX2" s="178"/>
      <c r="GKY2" s="178"/>
      <c r="GKZ2" s="178"/>
      <c r="GLA2" s="178"/>
      <c r="GLB2" s="178"/>
      <c r="GLC2" s="178"/>
      <c r="GLD2" s="178"/>
      <c r="GLE2" s="178"/>
      <c r="GLF2" s="178"/>
      <c r="GLG2" s="178"/>
      <c r="GLH2" s="178"/>
      <c r="GLI2" s="178"/>
      <c r="GLJ2" s="178"/>
      <c r="GLK2" s="178"/>
      <c r="GLL2" s="178"/>
      <c r="GLM2" s="178"/>
      <c r="GLN2" s="178"/>
      <c r="GLO2" s="178"/>
      <c r="GLP2" s="178"/>
      <c r="GLQ2" s="178"/>
      <c r="GLR2" s="178"/>
      <c r="GLS2" s="178"/>
      <c r="GLT2" s="178"/>
      <c r="GLU2" s="178"/>
      <c r="GLV2" s="178"/>
      <c r="GLW2" s="178"/>
      <c r="GLX2" s="178"/>
      <c r="GLY2" s="178"/>
      <c r="GLZ2" s="178"/>
      <c r="GMA2" s="178"/>
      <c r="GMB2" s="178"/>
      <c r="GMC2" s="178"/>
      <c r="GMD2" s="178"/>
      <c r="GME2" s="178"/>
      <c r="GMF2" s="178"/>
      <c r="GMG2" s="178"/>
      <c r="GMH2" s="178"/>
      <c r="GMI2" s="178"/>
      <c r="GMJ2" s="178"/>
      <c r="GMK2" s="178"/>
      <c r="GML2" s="178"/>
      <c r="GMM2" s="178"/>
      <c r="GMN2" s="178"/>
      <c r="GMO2" s="178"/>
      <c r="GMP2" s="178"/>
      <c r="GMQ2" s="178"/>
      <c r="GMR2" s="178"/>
      <c r="GMS2" s="178"/>
      <c r="GMT2" s="178"/>
      <c r="GMU2" s="178"/>
      <c r="GMV2" s="178"/>
      <c r="GMW2" s="178"/>
      <c r="GMX2" s="178"/>
      <c r="GMY2" s="178"/>
      <c r="GMZ2" s="178"/>
      <c r="GNA2" s="178"/>
      <c r="GNB2" s="178"/>
      <c r="GNC2" s="178"/>
      <c r="GND2" s="178"/>
      <c r="GNE2" s="178"/>
      <c r="GNF2" s="178"/>
      <c r="GNG2" s="178"/>
      <c r="GNH2" s="178"/>
      <c r="GNI2" s="178"/>
      <c r="GNJ2" s="178"/>
      <c r="GNK2" s="178"/>
      <c r="GNL2" s="178"/>
      <c r="GNM2" s="178"/>
      <c r="GNN2" s="178"/>
      <c r="GNO2" s="178"/>
      <c r="GNP2" s="178"/>
      <c r="GNQ2" s="178"/>
      <c r="GNR2" s="178"/>
      <c r="GNS2" s="178"/>
      <c r="GNT2" s="178"/>
      <c r="GNU2" s="178"/>
      <c r="GNV2" s="178"/>
      <c r="GNW2" s="178"/>
      <c r="GNX2" s="178"/>
      <c r="GNY2" s="178"/>
      <c r="GNZ2" s="178"/>
      <c r="GOA2" s="178"/>
      <c r="GOB2" s="178"/>
      <c r="GOC2" s="178"/>
      <c r="GOD2" s="178"/>
      <c r="GOE2" s="178"/>
      <c r="GOF2" s="178"/>
      <c r="GOG2" s="178"/>
      <c r="GOH2" s="178"/>
      <c r="GOI2" s="178"/>
      <c r="GOJ2" s="178"/>
      <c r="GOK2" s="178"/>
      <c r="GOL2" s="178"/>
      <c r="GOM2" s="178"/>
      <c r="GON2" s="178"/>
      <c r="GOO2" s="178"/>
      <c r="GOP2" s="178"/>
      <c r="GOQ2" s="178"/>
      <c r="GOR2" s="178"/>
      <c r="GOS2" s="178"/>
      <c r="GOT2" s="178"/>
      <c r="GOU2" s="178"/>
      <c r="GOV2" s="178"/>
      <c r="GOW2" s="178"/>
      <c r="GOX2" s="178"/>
      <c r="GOY2" s="178"/>
      <c r="GOZ2" s="178"/>
      <c r="GPA2" s="178"/>
      <c r="GPB2" s="178"/>
      <c r="GPC2" s="178"/>
      <c r="GPD2" s="178"/>
      <c r="GPE2" s="178"/>
      <c r="GPF2" s="178"/>
      <c r="GPG2" s="178"/>
      <c r="GPH2" s="178"/>
      <c r="GPI2" s="178"/>
      <c r="GPJ2" s="178"/>
      <c r="GPK2" s="178"/>
      <c r="GPL2" s="178"/>
      <c r="GPM2" s="178"/>
      <c r="GPN2" s="178"/>
      <c r="GPO2" s="178"/>
      <c r="GPP2" s="178"/>
      <c r="GPQ2" s="178"/>
      <c r="GPR2" s="178"/>
      <c r="GPS2" s="178"/>
      <c r="GPT2" s="178"/>
      <c r="GPU2" s="178"/>
      <c r="GPV2" s="178"/>
      <c r="GPW2" s="178"/>
      <c r="GPX2" s="178"/>
      <c r="GPY2" s="178"/>
      <c r="GPZ2" s="178"/>
      <c r="GQA2" s="178"/>
      <c r="GQB2" s="178"/>
      <c r="GQC2" s="178"/>
      <c r="GQD2" s="178"/>
      <c r="GQE2" s="178"/>
      <c r="GQF2" s="178"/>
      <c r="GQG2" s="178"/>
      <c r="GQH2" s="178"/>
      <c r="GQI2" s="178"/>
      <c r="GQJ2" s="178"/>
      <c r="GQK2" s="178"/>
      <c r="GQL2" s="178"/>
      <c r="GQM2" s="178"/>
      <c r="GQN2" s="178"/>
      <c r="GQO2" s="178"/>
      <c r="GQP2" s="178"/>
      <c r="GQQ2" s="178"/>
      <c r="GQR2" s="178"/>
      <c r="GQS2" s="178"/>
      <c r="GQT2" s="178"/>
      <c r="GQU2" s="178"/>
      <c r="GQV2" s="178"/>
      <c r="GQW2" s="178"/>
      <c r="GQX2" s="178"/>
      <c r="GQY2" s="178"/>
      <c r="GQZ2" s="178"/>
      <c r="GRA2" s="178"/>
      <c r="GRB2" s="178"/>
      <c r="GRC2" s="178"/>
      <c r="GRD2" s="178"/>
      <c r="GRE2" s="178"/>
      <c r="GRF2" s="178"/>
      <c r="GRG2" s="178"/>
      <c r="GRH2" s="178"/>
      <c r="GRI2" s="178"/>
      <c r="GRJ2" s="178"/>
      <c r="GRK2" s="178"/>
      <c r="GRL2" s="178"/>
      <c r="GRM2" s="178"/>
      <c r="GRN2" s="178"/>
      <c r="GRO2" s="178"/>
      <c r="GRP2" s="178"/>
      <c r="GRQ2" s="178"/>
      <c r="GRR2" s="178"/>
      <c r="GRS2" s="178"/>
      <c r="GRT2" s="178"/>
      <c r="GRU2" s="178"/>
      <c r="GRV2" s="178"/>
      <c r="GRW2" s="178"/>
      <c r="GRX2" s="178"/>
      <c r="GRY2" s="178"/>
      <c r="GRZ2" s="178"/>
      <c r="GSA2" s="178"/>
      <c r="GSB2" s="178"/>
      <c r="GSC2" s="178"/>
      <c r="GSD2" s="178"/>
      <c r="GSE2" s="178"/>
      <c r="GSF2" s="178"/>
      <c r="GSG2" s="178"/>
      <c r="GSH2" s="178"/>
      <c r="GSI2" s="178"/>
      <c r="GSJ2" s="178"/>
      <c r="GSK2" s="178"/>
      <c r="GSL2" s="178"/>
      <c r="GSM2" s="178"/>
      <c r="GSN2" s="178"/>
      <c r="GSO2" s="178"/>
      <c r="GSP2" s="178"/>
      <c r="GSQ2" s="178"/>
      <c r="GSR2" s="178"/>
      <c r="GSS2" s="178"/>
      <c r="GST2" s="178"/>
      <c r="GSU2" s="178"/>
      <c r="GSV2" s="178"/>
      <c r="GSW2" s="178"/>
      <c r="GSX2" s="178"/>
      <c r="GSY2" s="178"/>
      <c r="GSZ2" s="178"/>
      <c r="GTA2" s="178"/>
      <c r="GTB2" s="178"/>
      <c r="GTC2" s="178"/>
      <c r="GTD2" s="178"/>
      <c r="GTE2" s="178"/>
      <c r="GTF2" s="178"/>
      <c r="GTG2" s="178"/>
      <c r="GTH2" s="178"/>
      <c r="GTI2" s="178"/>
      <c r="GTJ2" s="178"/>
      <c r="GTK2" s="178"/>
      <c r="GTL2" s="178"/>
      <c r="GTM2" s="178"/>
      <c r="GTN2" s="178"/>
      <c r="GTO2" s="178"/>
      <c r="GTP2" s="178"/>
      <c r="GTQ2" s="178"/>
      <c r="GTR2" s="178"/>
      <c r="GTS2" s="178"/>
      <c r="GTT2" s="178"/>
      <c r="GTU2" s="178"/>
      <c r="GTV2" s="178"/>
      <c r="GTW2" s="178"/>
      <c r="GTX2" s="178"/>
      <c r="GTY2" s="178"/>
      <c r="GTZ2" s="178"/>
      <c r="GUA2" s="178"/>
      <c r="GUB2" s="178"/>
      <c r="GUC2" s="178"/>
      <c r="GUD2" s="178"/>
      <c r="GUE2" s="178"/>
      <c r="GUF2" s="178"/>
      <c r="GUG2" s="178"/>
      <c r="GUH2" s="178"/>
      <c r="GUI2" s="178"/>
      <c r="GUJ2" s="178"/>
      <c r="GUK2" s="178"/>
      <c r="GUL2" s="178"/>
      <c r="GUM2" s="178"/>
      <c r="GUN2" s="178"/>
      <c r="GUO2" s="178"/>
      <c r="GUP2" s="178"/>
      <c r="GUQ2" s="178"/>
      <c r="GUR2" s="178"/>
      <c r="GUS2" s="178"/>
      <c r="GUT2" s="178"/>
      <c r="GUU2" s="178"/>
      <c r="GUV2" s="178"/>
      <c r="GUW2" s="178"/>
      <c r="GUX2" s="178"/>
      <c r="GUY2" s="178"/>
      <c r="GUZ2" s="178"/>
      <c r="GVA2" s="178"/>
      <c r="GVB2" s="178"/>
      <c r="GVC2" s="178"/>
      <c r="GVD2" s="178"/>
      <c r="GVE2" s="178"/>
      <c r="GVF2" s="178"/>
      <c r="GVG2" s="178"/>
      <c r="GVH2" s="178"/>
      <c r="GVI2" s="178"/>
      <c r="GVJ2" s="178"/>
      <c r="GVK2" s="178"/>
      <c r="GVL2" s="178"/>
      <c r="GVM2" s="178"/>
      <c r="GVN2" s="178"/>
      <c r="GVO2" s="178"/>
      <c r="GVP2" s="178"/>
      <c r="GVQ2" s="178"/>
      <c r="GVR2" s="178"/>
      <c r="GVS2" s="178"/>
      <c r="GVT2" s="178"/>
      <c r="GVU2" s="178"/>
      <c r="GVV2" s="178"/>
      <c r="GVW2" s="178"/>
      <c r="GVX2" s="178"/>
      <c r="GVY2" s="178"/>
      <c r="GVZ2" s="178"/>
      <c r="GWA2" s="178"/>
      <c r="GWB2" s="178"/>
      <c r="GWC2" s="178"/>
      <c r="GWD2" s="178"/>
      <c r="GWE2" s="178"/>
      <c r="GWF2" s="178"/>
      <c r="GWG2" s="178"/>
      <c r="GWH2" s="178"/>
      <c r="GWI2" s="178"/>
      <c r="GWJ2" s="178"/>
      <c r="GWK2" s="178"/>
      <c r="GWL2" s="178"/>
      <c r="GWM2" s="178"/>
      <c r="GWN2" s="178"/>
      <c r="GWO2" s="178"/>
      <c r="GWP2" s="178"/>
      <c r="GWQ2" s="178"/>
      <c r="GWR2" s="178"/>
      <c r="GWS2" s="178"/>
      <c r="GWT2" s="178"/>
      <c r="GWU2" s="178"/>
      <c r="GWV2" s="178"/>
      <c r="GWW2" s="178"/>
      <c r="GWX2" s="178"/>
      <c r="GWY2" s="178"/>
      <c r="GWZ2" s="178"/>
      <c r="GXA2" s="178"/>
      <c r="GXB2" s="178"/>
      <c r="GXC2" s="178"/>
      <c r="GXD2" s="178"/>
      <c r="GXE2" s="178"/>
      <c r="GXF2" s="178"/>
      <c r="GXG2" s="178"/>
      <c r="GXH2" s="178"/>
      <c r="GXI2" s="178"/>
      <c r="GXJ2" s="178"/>
      <c r="GXK2" s="178"/>
      <c r="GXL2" s="178"/>
      <c r="GXM2" s="178"/>
      <c r="GXN2" s="178"/>
      <c r="GXO2" s="178"/>
      <c r="GXP2" s="178"/>
      <c r="GXQ2" s="178"/>
      <c r="GXR2" s="178"/>
      <c r="GXS2" s="178"/>
      <c r="GXT2" s="178"/>
      <c r="GXU2" s="178"/>
      <c r="GXV2" s="178"/>
      <c r="GXW2" s="178"/>
      <c r="GXX2" s="178"/>
      <c r="GXY2" s="178"/>
      <c r="GXZ2" s="178"/>
      <c r="GYA2" s="178"/>
      <c r="GYB2" s="178"/>
      <c r="GYC2" s="178"/>
      <c r="GYD2" s="178"/>
      <c r="GYE2" s="178"/>
      <c r="GYF2" s="178"/>
      <c r="GYG2" s="178"/>
      <c r="GYH2" s="178"/>
      <c r="GYI2" s="178"/>
      <c r="GYJ2" s="178"/>
      <c r="GYK2" s="178"/>
      <c r="GYL2" s="178"/>
      <c r="GYM2" s="178"/>
      <c r="GYN2" s="178"/>
      <c r="GYO2" s="178"/>
      <c r="GYP2" s="178"/>
      <c r="GYQ2" s="178"/>
      <c r="GYR2" s="178"/>
      <c r="GYS2" s="178"/>
      <c r="GYT2" s="178"/>
      <c r="GYU2" s="178"/>
      <c r="GYV2" s="178"/>
      <c r="GYW2" s="178"/>
      <c r="GYX2" s="178"/>
      <c r="GYY2" s="178"/>
      <c r="GYZ2" s="178"/>
      <c r="GZA2" s="178"/>
      <c r="GZB2" s="178"/>
      <c r="GZC2" s="178"/>
      <c r="GZD2" s="178"/>
      <c r="GZE2" s="178"/>
      <c r="GZF2" s="178"/>
      <c r="GZG2" s="178"/>
      <c r="GZH2" s="178"/>
      <c r="GZI2" s="178"/>
      <c r="GZJ2" s="178"/>
      <c r="GZK2" s="178"/>
      <c r="GZL2" s="178"/>
      <c r="GZM2" s="178"/>
      <c r="GZN2" s="178"/>
      <c r="GZO2" s="178"/>
      <c r="GZP2" s="178"/>
      <c r="GZQ2" s="178"/>
      <c r="GZR2" s="178"/>
      <c r="GZS2" s="178"/>
      <c r="GZT2" s="178"/>
      <c r="GZU2" s="178"/>
      <c r="GZV2" s="178"/>
      <c r="GZW2" s="178"/>
      <c r="GZX2" s="178"/>
      <c r="GZY2" s="178"/>
      <c r="GZZ2" s="178"/>
      <c r="HAA2" s="178"/>
      <c r="HAB2" s="178"/>
      <c r="HAC2" s="178"/>
      <c r="HAD2" s="178"/>
      <c r="HAE2" s="178"/>
      <c r="HAF2" s="178"/>
      <c r="HAG2" s="178"/>
      <c r="HAH2" s="178"/>
      <c r="HAI2" s="178"/>
      <c r="HAJ2" s="178"/>
      <c r="HAK2" s="178"/>
      <c r="HAL2" s="178"/>
      <c r="HAM2" s="178"/>
      <c r="HAN2" s="178"/>
      <c r="HAO2" s="178"/>
      <c r="HAP2" s="178"/>
      <c r="HAQ2" s="178"/>
      <c r="HAR2" s="178"/>
      <c r="HAS2" s="178"/>
      <c r="HAT2" s="178"/>
      <c r="HAU2" s="178"/>
      <c r="HAV2" s="178"/>
      <c r="HAW2" s="178"/>
      <c r="HAX2" s="178"/>
      <c r="HAY2" s="178"/>
      <c r="HAZ2" s="178"/>
      <c r="HBA2" s="178"/>
      <c r="HBB2" s="178"/>
      <c r="HBC2" s="178"/>
      <c r="HBD2" s="178"/>
      <c r="HBE2" s="178"/>
      <c r="HBF2" s="178"/>
      <c r="HBG2" s="178"/>
      <c r="HBH2" s="178"/>
      <c r="HBI2" s="178"/>
      <c r="HBJ2" s="178"/>
      <c r="HBK2" s="178"/>
      <c r="HBL2" s="178"/>
      <c r="HBM2" s="178"/>
      <c r="HBN2" s="178"/>
      <c r="HBO2" s="178"/>
      <c r="HBP2" s="178"/>
      <c r="HBQ2" s="178"/>
      <c r="HBR2" s="178"/>
      <c r="HBS2" s="178"/>
      <c r="HBT2" s="178"/>
      <c r="HBU2" s="178"/>
      <c r="HBV2" s="178"/>
      <c r="HBW2" s="178"/>
      <c r="HBX2" s="178"/>
      <c r="HBY2" s="178"/>
      <c r="HBZ2" s="178"/>
      <c r="HCA2" s="178"/>
      <c r="HCB2" s="178"/>
      <c r="HCC2" s="178"/>
      <c r="HCD2" s="178"/>
      <c r="HCE2" s="178"/>
      <c r="HCF2" s="178"/>
      <c r="HCG2" s="178"/>
      <c r="HCH2" s="178"/>
      <c r="HCI2" s="178"/>
      <c r="HCJ2" s="178"/>
      <c r="HCK2" s="178"/>
      <c r="HCL2" s="178"/>
      <c r="HCM2" s="178"/>
      <c r="HCN2" s="178"/>
      <c r="HCO2" s="178"/>
      <c r="HCP2" s="178"/>
      <c r="HCQ2" s="178"/>
      <c r="HCR2" s="178"/>
      <c r="HCS2" s="178"/>
      <c r="HCT2" s="178"/>
      <c r="HCU2" s="178"/>
      <c r="HCV2" s="178"/>
      <c r="HCW2" s="178"/>
      <c r="HCX2" s="178"/>
      <c r="HCY2" s="178"/>
      <c r="HCZ2" s="178"/>
      <c r="HDA2" s="178"/>
      <c r="HDB2" s="178"/>
      <c r="HDC2" s="178"/>
      <c r="HDD2" s="178"/>
      <c r="HDE2" s="178"/>
      <c r="HDF2" s="178"/>
      <c r="HDG2" s="178"/>
      <c r="HDH2" s="178"/>
      <c r="HDI2" s="178"/>
      <c r="HDJ2" s="178"/>
      <c r="HDK2" s="178"/>
      <c r="HDL2" s="178"/>
      <c r="HDM2" s="178"/>
      <c r="HDN2" s="178"/>
      <c r="HDO2" s="178"/>
      <c r="HDP2" s="178"/>
      <c r="HDQ2" s="178"/>
      <c r="HDR2" s="178"/>
      <c r="HDS2" s="178"/>
      <c r="HDT2" s="178"/>
      <c r="HDU2" s="178"/>
      <c r="HDV2" s="178"/>
      <c r="HDW2" s="178"/>
      <c r="HDX2" s="178"/>
      <c r="HDY2" s="178"/>
      <c r="HDZ2" s="178"/>
      <c r="HEA2" s="178"/>
      <c r="HEB2" s="178"/>
      <c r="HEC2" s="178"/>
      <c r="HED2" s="178"/>
      <c r="HEE2" s="178"/>
      <c r="HEF2" s="178"/>
      <c r="HEG2" s="178"/>
      <c r="HEH2" s="178"/>
      <c r="HEI2" s="178"/>
      <c r="HEJ2" s="178"/>
      <c r="HEK2" s="178"/>
      <c r="HEL2" s="178"/>
      <c r="HEM2" s="178"/>
      <c r="HEN2" s="178"/>
      <c r="HEO2" s="178"/>
      <c r="HEP2" s="178"/>
      <c r="HEQ2" s="178"/>
      <c r="HER2" s="178"/>
      <c r="HES2" s="178"/>
      <c r="HET2" s="178"/>
      <c r="HEU2" s="178"/>
      <c r="HEV2" s="178"/>
      <c r="HEW2" s="178"/>
      <c r="HEX2" s="178"/>
      <c r="HEY2" s="178"/>
      <c r="HEZ2" s="178"/>
      <c r="HFA2" s="178"/>
      <c r="HFB2" s="178"/>
      <c r="HFC2" s="178"/>
      <c r="HFD2" s="178"/>
      <c r="HFE2" s="178"/>
      <c r="HFF2" s="178"/>
      <c r="HFG2" s="178"/>
      <c r="HFH2" s="178"/>
      <c r="HFI2" s="178"/>
      <c r="HFJ2" s="178"/>
      <c r="HFK2" s="178"/>
      <c r="HFL2" s="178"/>
      <c r="HFM2" s="178"/>
      <c r="HFN2" s="178"/>
      <c r="HFO2" s="178"/>
      <c r="HFP2" s="178"/>
      <c r="HFQ2" s="178"/>
      <c r="HFR2" s="178"/>
      <c r="HFS2" s="178"/>
      <c r="HFT2" s="178"/>
      <c r="HFU2" s="178"/>
      <c r="HFV2" s="178"/>
      <c r="HFW2" s="178"/>
      <c r="HFX2" s="178"/>
      <c r="HFY2" s="178"/>
      <c r="HFZ2" s="178"/>
      <c r="HGA2" s="178"/>
      <c r="HGB2" s="178"/>
      <c r="HGC2" s="178"/>
      <c r="HGD2" s="178"/>
      <c r="HGE2" s="178"/>
      <c r="HGF2" s="178"/>
      <c r="HGG2" s="178"/>
      <c r="HGH2" s="178"/>
      <c r="HGI2" s="178"/>
      <c r="HGJ2" s="178"/>
      <c r="HGK2" s="178"/>
      <c r="HGL2" s="178"/>
      <c r="HGM2" s="178"/>
      <c r="HGN2" s="178"/>
      <c r="HGO2" s="178"/>
      <c r="HGP2" s="178"/>
      <c r="HGQ2" s="178"/>
      <c r="HGR2" s="178"/>
      <c r="HGS2" s="178"/>
      <c r="HGT2" s="178"/>
      <c r="HGU2" s="178"/>
      <c r="HGV2" s="178"/>
      <c r="HGW2" s="178"/>
      <c r="HGX2" s="178"/>
      <c r="HGY2" s="178"/>
      <c r="HGZ2" s="178"/>
      <c r="HHA2" s="178"/>
      <c r="HHB2" s="178"/>
      <c r="HHC2" s="178"/>
      <c r="HHD2" s="178"/>
      <c r="HHE2" s="178"/>
      <c r="HHF2" s="178"/>
      <c r="HHG2" s="178"/>
      <c r="HHH2" s="178"/>
      <c r="HHI2" s="178"/>
      <c r="HHJ2" s="178"/>
      <c r="HHK2" s="178"/>
      <c r="HHL2" s="178"/>
      <c r="HHM2" s="178"/>
      <c r="HHN2" s="178"/>
      <c r="HHO2" s="178"/>
      <c r="HHP2" s="178"/>
      <c r="HHQ2" s="178"/>
      <c r="HHR2" s="178"/>
      <c r="HHS2" s="178"/>
      <c r="HHT2" s="178"/>
      <c r="HHU2" s="178"/>
      <c r="HHV2" s="178"/>
      <c r="HHW2" s="178"/>
      <c r="HHX2" s="178"/>
      <c r="HHY2" s="178"/>
      <c r="HHZ2" s="178"/>
      <c r="HIA2" s="178"/>
      <c r="HIB2" s="178"/>
      <c r="HIC2" s="178"/>
      <c r="HID2" s="178"/>
      <c r="HIE2" s="178"/>
      <c r="HIF2" s="178"/>
      <c r="HIG2" s="178"/>
      <c r="HIH2" s="178"/>
      <c r="HII2" s="178"/>
      <c r="HIJ2" s="178"/>
      <c r="HIK2" s="178"/>
      <c r="HIL2" s="178"/>
      <c r="HIM2" s="178"/>
      <c r="HIN2" s="178"/>
      <c r="HIO2" s="178"/>
      <c r="HIP2" s="178"/>
      <c r="HIQ2" s="178"/>
      <c r="HIR2" s="178"/>
      <c r="HIS2" s="178"/>
      <c r="HIT2" s="178"/>
      <c r="HIU2" s="178"/>
      <c r="HIV2" s="178"/>
      <c r="HIW2" s="178"/>
      <c r="HIX2" s="178"/>
      <c r="HIY2" s="178"/>
      <c r="HIZ2" s="178"/>
      <c r="HJA2" s="178"/>
      <c r="HJB2" s="178"/>
      <c r="HJC2" s="178"/>
      <c r="HJD2" s="178"/>
      <c r="HJE2" s="178"/>
      <c r="HJF2" s="178"/>
      <c r="HJG2" s="178"/>
      <c r="HJH2" s="178"/>
      <c r="HJI2" s="178"/>
      <c r="HJJ2" s="178"/>
      <c r="HJK2" s="178"/>
      <c r="HJL2" s="178"/>
      <c r="HJM2" s="178"/>
      <c r="HJN2" s="178"/>
      <c r="HJO2" s="178"/>
      <c r="HJP2" s="178"/>
      <c r="HJQ2" s="178"/>
      <c r="HJR2" s="178"/>
      <c r="HJS2" s="178"/>
      <c r="HJT2" s="178"/>
      <c r="HJU2" s="178"/>
      <c r="HJV2" s="178"/>
      <c r="HJW2" s="178"/>
      <c r="HJX2" s="178"/>
      <c r="HJY2" s="178"/>
      <c r="HJZ2" s="178"/>
      <c r="HKA2" s="178"/>
      <c r="HKB2" s="178"/>
      <c r="HKC2" s="178"/>
      <c r="HKD2" s="178"/>
      <c r="HKE2" s="178"/>
      <c r="HKF2" s="178"/>
      <c r="HKG2" s="178"/>
      <c r="HKH2" s="178"/>
      <c r="HKI2" s="178"/>
      <c r="HKJ2" s="178"/>
      <c r="HKK2" s="178"/>
      <c r="HKL2" s="178"/>
      <c r="HKM2" s="178"/>
      <c r="HKN2" s="178"/>
      <c r="HKO2" s="178"/>
      <c r="HKP2" s="178"/>
      <c r="HKQ2" s="178"/>
      <c r="HKR2" s="178"/>
      <c r="HKS2" s="178"/>
      <c r="HKT2" s="178"/>
      <c r="HKU2" s="178"/>
      <c r="HKV2" s="178"/>
      <c r="HKW2" s="178"/>
      <c r="HKX2" s="178"/>
      <c r="HKY2" s="178"/>
      <c r="HKZ2" s="178"/>
      <c r="HLA2" s="178"/>
      <c r="HLB2" s="178"/>
      <c r="HLC2" s="178"/>
      <c r="HLD2" s="178"/>
      <c r="HLE2" s="178"/>
      <c r="HLF2" s="178"/>
      <c r="HLG2" s="178"/>
      <c r="HLH2" s="178"/>
      <c r="HLI2" s="178"/>
      <c r="HLJ2" s="178"/>
      <c r="HLK2" s="178"/>
      <c r="HLL2" s="178"/>
      <c r="HLM2" s="178"/>
      <c r="HLN2" s="178"/>
      <c r="HLO2" s="178"/>
      <c r="HLP2" s="178"/>
      <c r="HLQ2" s="178"/>
      <c r="HLR2" s="178"/>
      <c r="HLS2" s="178"/>
      <c r="HLT2" s="178"/>
      <c r="HLU2" s="178"/>
      <c r="HLV2" s="178"/>
      <c r="HLW2" s="178"/>
      <c r="HLX2" s="178"/>
      <c r="HLY2" s="178"/>
      <c r="HLZ2" s="178"/>
      <c r="HMA2" s="178"/>
      <c r="HMB2" s="178"/>
      <c r="HMC2" s="178"/>
      <c r="HMD2" s="178"/>
      <c r="HME2" s="178"/>
      <c r="HMF2" s="178"/>
      <c r="HMG2" s="178"/>
      <c r="HMH2" s="178"/>
      <c r="HMI2" s="178"/>
      <c r="HMJ2" s="178"/>
      <c r="HMK2" s="178"/>
      <c r="HML2" s="178"/>
      <c r="HMM2" s="178"/>
      <c r="HMN2" s="178"/>
      <c r="HMO2" s="178"/>
      <c r="HMP2" s="178"/>
      <c r="HMQ2" s="178"/>
      <c r="HMR2" s="178"/>
      <c r="HMS2" s="178"/>
      <c r="HMT2" s="178"/>
      <c r="HMU2" s="178"/>
      <c r="HMV2" s="178"/>
      <c r="HMW2" s="178"/>
      <c r="HMX2" s="178"/>
      <c r="HMY2" s="178"/>
      <c r="HMZ2" s="178"/>
      <c r="HNA2" s="178"/>
      <c r="HNB2" s="178"/>
      <c r="HNC2" s="178"/>
      <c r="HND2" s="178"/>
      <c r="HNE2" s="178"/>
      <c r="HNF2" s="178"/>
      <c r="HNG2" s="178"/>
      <c r="HNH2" s="178"/>
      <c r="HNI2" s="178"/>
      <c r="HNJ2" s="178"/>
      <c r="HNK2" s="178"/>
      <c r="HNL2" s="178"/>
      <c r="HNM2" s="178"/>
      <c r="HNN2" s="178"/>
      <c r="HNO2" s="178"/>
      <c r="HNP2" s="178"/>
      <c r="HNQ2" s="178"/>
      <c r="HNR2" s="178"/>
      <c r="HNS2" s="178"/>
      <c r="HNT2" s="178"/>
      <c r="HNU2" s="178"/>
      <c r="HNV2" s="178"/>
      <c r="HNW2" s="178"/>
      <c r="HNX2" s="178"/>
      <c r="HNY2" s="178"/>
      <c r="HNZ2" s="178"/>
      <c r="HOA2" s="178"/>
      <c r="HOB2" s="178"/>
      <c r="HOC2" s="178"/>
      <c r="HOD2" s="178"/>
      <c r="HOE2" s="178"/>
      <c r="HOF2" s="178"/>
      <c r="HOG2" s="178"/>
      <c r="HOH2" s="178"/>
      <c r="HOI2" s="178"/>
      <c r="HOJ2" s="178"/>
      <c r="HOK2" s="178"/>
      <c r="HOL2" s="178"/>
      <c r="HOM2" s="178"/>
      <c r="HON2" s="178"/>
      <c r="HOO2" s="178"/>
      <c r="HOP2" s="178"/>
      <c r="HOQ2" s="178"/>
      <c r="HOR2" s="178"/>
      <c r="HOS2" s="178"/>
      <c r="HOT2" s="178"/>
      <c r="HOU2" s="178"/>
      <c r="HOV2" s="178"/>
      <c r="HOW2" s="178"/>
      <c r="HOX2" s="178"/>
      <c r="HOY2" s="178"/>
      <c r="HOZ2" s="178"/>
      <c r="HPA2" s="178"/>
      <c r="HPB2" s="178"/>
      <c r="HPC2" s="178"/>
      <c r="HPD2" s="178"/>
      <c r="HPE2" s="178"/>
      <c r="HPF2" s="178"/>
      <c r="HPG2" s="178"/>
      <c r="HPH2" s="178"/>
      <c r="HPI2" s="178"/>
      <c r="HPJ2" s="178"/>
      <c r="HPK2" s="178"/>
      <c r="HPL2" s="178"/>
      <c r="HPM2" s="178"/>
      <c r="HPN2" s="178"/>
      <c r="HPO2" s="178"/>
      <c r="HPP2" s="178"/>
      <c r="HPQ2" s="178"/>
      <c r="HPR2" s="178"/>
      <c r="HPS2" s="178"/>
      <c r="HPT2" s="178"/>
      <c r="HPU2" s="178"/>
      <c r="HPV2" s="178"/>
      <c r="HPW2" s="178"/>
      <c r="HPX2" s="178"/>
      <c r="HPY2" s="178"/>
      <c r="HPZ2" s="178"/>
      <c r="HQA2" s="178"/>
      <c r="HQB2" s="178"/>
      <c r="HQC2" s="178"/>
      <c r="HQD2" s="178"/>
      <c r="HQE2" s="178"/>
      <c r="HQF2" s="178"/>
      <c r="HQG2" s="178"/>
      <c r="HQH2" s="178"/>
      <c r="HQI2" s="178"/>
      <c r="HQJ2" s="178"/>
      <c r="HQK2" s="178"/>
      <c r="HQL2" s="178"/>
      <c r="HQM2" s="178"/>
      <c r="HQN2" s="178"/>
      <c r="HQO2" s="178"/>
      <c r="HQP2" s="178"/>
      <c r="HQQ2" s="178"/>
      <c r="HQR2" s="178"/>
      <c r="HQS2" s="178"/>
      <c r="HQT2" s="178"/>
      <c r="HQU2" s="178"/>
      <c r="HQV2" s="178"/>
      <c r="HQW2" s="178"/>
      <c r="HQX2" s="178"/>
      <c r="HQY2" s="178"/>
      <c r="HQZ2" s="178"/>
      <c r="HRA2" s="178"/>
      <c r="HRB2" s="178"/>
      <c r="HRC2" s="178"/>
      <c r="HRD2" s="178"/>
      <c r="HRE2" s="178"/>
      <c r="HRF2" s="178"/>
      <c r="HRG2" s="178"/>
      <c r="HRH2" s="178"/>
      <c r="HRI2" s="178"/>
      <c r="HRJ2" s="178"/>
      <c r="HRK2" s="178"/>
      <c r="HRL2" s="178"/>
      <c r="HRM2" s="178"/>
      <c r="HRN2" s="178"/>
      <c r="HRO2" s="178"/>
      <c r="HRP2" s="178"/>
      <c r="HRQ2" s="178"/>
      <c r="HRR2" s="178"/>
      <c r="HRS2" s="178"/>
      <c r="HRT2" s="178"/>
      <c r="HRU2" s="178"/>
      <c r="HRV2" s="178"/>
      <c r="HRW2" s="178"/>
      <c r="HRX2" s="178"/>
      <c r="HRY2" s="178"/>
      <c r="HRZ2" s="178"/>
      <c r="HSA2" s="178"/>
      <c r="HSB2" s="178"/>
      <c r="HSC2" s="178"/>
      <c r="HSD2" s="178"/>
      <c r="HSE2" s="178"/>
      <c r="HSF2" s="178"/>
      <c r="HSG2" s="178"/>
      <c r="HSH2" s="178"/>
      <c r="HSI2" s="178"/>
      <c r="HSJ2" s="178"/>
      <c r="HSK2" s="178"/>
      <c r="HSL2" s="178"/>
      <c r="HSM2" s="178"/>
      <c r="HSN2" s="178"/>
      <c r="HSO2" s="178"/>
      <c r="HSP2" s="178"/>
      <c r="HSQ2" s="178"/>
      <c r="HSR2" s="178"/>
      <c r="HSS2" s="178"/>
      <c r="HST2" s="178"/>
      <c r="HSU2" s="178"/>
      <c r="HSV2" s="178"/>
      <c r="HSW2" s="178"/>
      <c r="HSX2" s="178"/>
      <c r="HSY2" s="178"/>
      <c r="HSZ2" s="178"/>
      <c r="HTA2" s="178"/>
      <c r="HTB2" s="178"/>
      <c r="HTC2" s="178"/>
      <c r="HTD2" s="178"/>
      <c r="HTE2" s="178"/>
      <c r="HTF2" s="178"/>
      <c r="HTG2" s="178"/>
      <c r="HTH2" s="178"/>
      <c r="HTI2" s="178"/>
      <c r="HTJ2" s="178"/>
      <c r="HTK2" s="178"/>
      <c r="HTL2" s="178"/>
      <c r="HTM2" s="178"/>
      <c r="HTN2" s="178"/>
      <c r="HTO2" s="178"/>
      <c r="HTP2" s="178"/>
      <c r="HTQ2" s="178"/>
      <c r="HTR2" s="178"/>
      <c r="HTS2" s="178"/>
      <c r="HTT2" s="178"/>
      <c r="HTU2" s="178"/>
      <c r="HTV2" s="178"/>
      <c r="HTW2" s="178"/>
      <c r="HTX2" s="178"/>
      <c r="HTY2" s="178"/>
      <c r="HTZ2" s="178"/>
      <c r="HUA2" s="178"/>
      <c r="HUB2" s="178"/>
      <c r="HUC2" s="178"/>
      <c r="HUD2" s="178"/>
      <c r="HUE2" s="178"/>
      <c r="HUF2" s="178"/>
      <c r="HUG2" s="178"/>
      <c r="HUH2" s="178"/>
      <c r="HUI2" s="178"/>
      <c r="HUJ2" s="178"/>
      <c r="HUK2" s="178"/>
      <c r="HUL2" s="178"/>
      <c r="HUM2" s="178"/>
      <c r="HUN2" s="178"/>
      <c r="HUO2" s="178"/>
      <c r="HUP2" s="178"/>
      <c r="HUQ2" s="178"/>
      <c r="HUR2" s="178"/>
      <c r="HUS2" s="178"/>
      <c r="HUT2" s="178"/>
      <c r="HUU2" s="178"/>
      <c r="HUV2" s="178"/>
      <c r="HUW2" s="178"/>
      <c r="HUX2" s="178"/>
      <c r="HUY2" s="178"/>
      <c r="HUZ2" s="178"/>
      <c r="HVA2" s="178"/>
      <c r="HVB2" s="178"/>
      <c r="HVC2" s="178"/>
      <c r="HVD2" s="178"/>
      <c r="HVE2" s="178"/>
      <c r="HVF2" s="178"/>
      <c r="HVG2" s="178"/>
      <c r="HVH2" s="178"/>
      <c r="HVI2" s="178"/>
      <c r="HVJ2" s="178"/>
      <c r="HVK2" s="178"/>
      <c r="HVL2" s="178"/>
      <c r="HVM2" s="178"/>
      <c r="HVN2" s="178"/>
      <c r="HVO2" s="178"/>
      <c r="HVP2" s="178"/>
      <c r="HVQ2" s="178"/>
      <c r="HVR2" s="178"/>
      <c r="HVS2" s="178"/>
      <c r="HVT2" s="178"/>
      <c r="HVU2" s="178"/>
      <c r="HVV2" s="178"/>
      <c r="HVW2" s="178"/>
      <c r="HVX2" s="178"/>
      <c r="HVY2" s="178"/>
      <c r="HVZ2" s="178"/>
      <c r="HWA2" s="178"/>
      <c r="HWB2" s="178"/>
      <c r="HWC2" s="178"/>
      <c r="HWD2" s="178"/>
      <c r="HWE2" s="178"/>
      <c r="HWF2" s="178"/>
      <c r="HWG2" s="178"/>
      <c r="HWH2" s="178"/>
      <c r="HWI2" s="178"/>
      <c r="HWJ2" s="178"/>
      <c r="HWK2" s="178"/>
      <c r="HWL2" s="178"/>
      <c r="HWM2" s="178"/>
      <c r="HWN2" s="178"/>
      <c r="HWO2" s="178"/>
      <c r="HWP2" s="178"/>
      <c r="HWQ2" s="178"/>
      <c r="HWR2" s="178"/>
      <c r="HWS2" s="178"/>
      <c r="HWT2" s="178"/>
      <c r="HWU2" s="178"/>
      <c r="HWV2" s="178"/>
      <c r="HWW2" s="178"/>
      <c r="HWX2" s="178"/>
      <c r="HWY2" s="178"/>
      <c r="HWZ2" s="178"/>
      <c r="HXA2" s="178"/>
      <c r="HXB2" s="178"/>
      <c r="HXC2" s="178"/>
      <c r="HXD2" s="178"/>
      <c r="HXE2" s="178"/>
      <c r="HXF2" s="178"/>
      <c r="HXG2" s="178"/>
      <c r="HXH2" s="178"/>
      <c r="HXI2" s="178"/>
      <c r="HXJ2" s="178"/>
      <c r="HXK2" s="178"/>
      <c r="HXL2" s="178"/>
      <c r="HXM2" s="178"/>
      <c r="HXN2" s="178"/>
      <c r="HXO2" s="178"/>
      <c r="HXP2" s="178"/>
      <c r="HXQ2" s="178"/>
      <c r="HXR2" s="178"/>
      <c r="HXS2" s="178"/>
      <c r="HXT2" s="178"/>
      <c r="HXU2" s="178"/>
      <c r="HXV2" s="178"/>
      <c r="HXW2" s="178"/>
      <c r="HXX2" s="178"/>
      <c r="HXY2" s="178"/>
      <c r="HXZ2" s="178"/>
      <c r="HYA2" s="178"/>
      <c r="HYB2" s="178"/>
      <c r="HYC2" s="178"/>
      <c r="HYD2" s="178"/>
      <c r="HYE2" s="178"/>
      <c r="HYF2" s="178"/>
      <c r="HYG2" s="178"/>
      <c r="HYH2" s="178"/>
      <c r="HYI2" s="178"/>
      <c r="HYJ2" s="178"/>
      <c r="HYK2" s="178"/>
      <c r="HYL2" s="178"/>
      <c r="HYM2" s="178"/>
      <c r="HYN2" s="178"/>
      <c r="HYO2" s="178"/>
      <c r="HYP2" s="178"/>
      <c r="HYQ2" s="178"/>
      <c r="HYR2" s="178"/>
      <c r="HYS2" s="178"/>
      <c r="HYT2" s="178"/>
      <c r="HYU2" s="178"/>
      <c r="HYV2" s="178"/>
      <c r="HYW2" s="178"/>
      <c r="HYX2" s="178"/>
      <c r="HYY2" s="178"/>
      <c r="HYZ2" s="178"/>
      <c r="HZA2" s="178"/>
      <c r="HZB2" s="178"/>
      <c r="HZC2" s="178"/>
      <c r="HZD2" s="178"/>
      <c r="HZE2" s="178"/>
      <c r="HZF2" s="178"/>
      <c r="HZG2" s="178"/>
      <c r="HZH2" s="178"/>
      <c r="HZI2" s="178"/>
      <c r="HZJ2" s="178"/>
      <c r="HZK2" s="178"/>
      <c r="HZL2" s="178"/>
      <c r="HZM2" s="178"/>
      <c r="HZN2" s="178"/>
      <c r="HZO2" s="178"/>
      <c r="HZP2" s="178"/>
      <c r="HZQ2" s="178"/>
      <c r="HZR2" s="178"/>
      <c r="HZS2" s="178"/>
      <c r="HZT2" s="178"/>
      <c r="HZU2" s="178"/>
      <c r="HZV2" s="178"/>
      <c r="HZW2" s="178"/>
      <c r="HZX2" s="178"/>
      <c r="HZY2" s="178"/>
      <c r="HZZ2" s="178"/>
      <c r="IAA2" s="178"/>
      <c r="IAB2" s="178"/>
      <c r="IAC2" s="178"/>
      <c r="IAD2" s="178"/>
      <c r="IAE2" s="178"/>
      <c r="IAF2" s="178"/>
      <c r="IAG2" s="178"/>
      <c r="IAH2" s="178"/>
      <c r="IAI2" s="178"/>
      <c r="IAJ2" s="178"/>
      <c r="IAK2" s="178"/>
      <c r="IAL2" s="178"/>
      <c r="IAM2" s="178"/>
      <c r="IAN2" s="178"/>
      <c r="IAO2" s="178"/>
      <c r="IAP2" s="178"/>
      <c r="IAQ2" s="178"/>
      <c r="IAR2" s="178"/>
      <c r="IAS2" s="178"/>
      <c r="IAT2" s="178"/>
      <c r="IAU2" s="178"/>
      <c r="IAV2" s="178"/>
      <c r="IAW2" s="178"/>
      <c r="IAX2" s="178"/>
      <c r="IAY2" s="178"/>
      <c r="IAZ2" s="178"/>
      <c r="IBA2" s="178"/>
      <c r="IBB2" s="178"/>
      <c r="IBC2" s="178"/>
      <c r="IBD2" s="178"/>
      <c r="IBE2" s="178"/>
      <c r="IBF2" s="178"/>
      <c r="IBG2" s="178"/>
      <c r="IBH2" s="178"/>
      <c r="IBI2" s="178"/>
      <c r="IBJ2" s="178"/>
      <c r="IBK2" s="178"/>
      <c r="IBL2" s="178"/>
      <c r="IBM2" s="178"/>
      <c r="IBN2" s="178"/>
      <c r="IBO2" s="178"/>
      <c r="IBP2" s="178"/>
      <c r="IBQ2" s="178"/>
      <c r="IBR2" s="178"/>
      <c r="IBS2" s="178"/>
      <c r="IBT2" s="178"/>
      <c r="IBU2" s="178"/>
      <c r="IBV2" s="178"/>
      <c r="IBW2" s="178"/>
      <c r="IBX2" s="178"/>
      <c r="IBY2" s="178"/>
      <c r="IBZ2" s="178"/>
      <c r="ICA2" s="178"/>
      <c r="ICB2" s="178"/>
      <c r="ICC2" s="178"/>
      <c r="ICD2" s="178"/>
      <c r="ICE2" s="178"/>
      <c r="ICF2" s="178"/>
      <c r="ICG2" s="178"/>
      <c r="ICH2" s="178"/>
      <c r="ICI2" s="178"/>
      <c r="ICJ2" s="178"/>
      <c r="ICK2" s="178"/>
      <c r="ICL2" s="178"/>
      <c r="ICM2" s="178"/>
      <c r="ICN2" s="178"/>
      <c r="ICO2" s="178"/>
      <c r="ICP2" s="178"/>
      <c r="ICQ2" s="178"/>
      <c r="ICR2" s="178"/>
      <c r="ICS2" s="178"/>
      <c r="ICT2" s="178"/>
      <c r="ICU2" s="178"/>
      <c r="ICV2" s="178"/>
      <c r="ICW2" s="178"/>
      <c r="ICX2" s="178"/>
      <c r="ICY2" s="178"/>
      <c r="ICZ2" s="178"/>
      <c r="IDA2" s="178"/>
      <c r="IDB2" s="178"/>
      <c r="IDC2" s="178"/>
      <c r="IDD2" s="178"/>
      <c r="IDE2" s="178"/>
      <c r="IDF2" s="178"/>
      <c r="IDG2" s="178"/>
      <c r="IDH2" s="178"/>
      <c r="IDI2" s="178"/>
      <c r="IDJ2" s="178"/>
      <c r="IDK2" s="178"/>
      <c r="IDL2" s="178"/>
      <c r="IDM2" s="178"/>
      <c r="IDN2" s="178"/>
      <c r="IDO2" s="178"/>
      <c r="IDP2" s="178"/>
      <c r="IDQ2" s="178"/>
      <c r="IDR2" s="178"/>
      <c r="IDS2" s="178"/>
      <c r="IDT2" s="178"/>
      <c r="IDU2" s="178"/>
      <c r="IDV2" s="178"/>
      <c r="IDW2" s="178"/>
      <c r="IDX2" s="178"/>
      <c r="IDY2" s="178"/>
      <c r="IDZ2" s="178"/>
      <c r="IEA2" s="178"/>
      <c r="IEB2" s="178"/>
      <c r="IEC2" s="178"/>
      <c r="IED2" s="178"/>
      <c r="IEE2" s="178"/>
      <c r="IEF2" s="178"/>
      <c r="IEG2" s="178"/>
      <c r="IEH2" s="178"/>
      <c r="IEI2" s="178"/>
      <c r="IEJ2" s="178"/>
      <c r="IEK2" s="178"/>
      <c r="IEL2" s="178"/>
      <c r="IEM2" s="178"/>
      <c r="IEN2" s="178"/>
      <c r="IEO2" s="178"/>
      <c r="IEP2" s="178"/>
      <c r="IEQ2" s="178"/>
      <c r="IER2" s="178"/>
      <c r="IES2" s="178"/>
      <c r="IET2" s="178"/>
      <c r="IEU2" s="178"/>
      <c r="IEV2" s="178"/>
      <c r="IEW2" s="178"/>
      <c r="IEX2" s="178"/>
      <c r="IEY2" s="178"/>
      <c r="IEZ2" s="178"/>
      <c r="IFA2" s="178"/>
      <c r="IFB2" s="178"/>
      <c r="IFC2" s="178"/>
      <c r="IFD2" s="178"/>
      <c r="IFE2" s="178"/>
      <c r="IFF2" s="178"/>
      <c r="IFG2" s="178"/>
      <c r="IFH2" s="178"/>
      <c r="IFI2" s="178"/>
      <c r="IFJ2" s="178"/>
      <c r="IFK2" s="178"/>
      <c r="IFL2" s="178"/>
      <c r="IFM2" s="178"/>
      <c r="IFN2" s="178"/>
      <c r="IFO2" s="178"/>
      <c r="IFP2" s="178"/>
      <c r="IFQ2" s="178"/>
      <c r="IFR2" s="178"/>
      <c r="IFS2" s="178"/>
      <c r="IFT2" s="178"/>
      <c r="IFU2" s="178"/>
      <c r="IFV2" s="178"/>
      <c r="IFW2" s="178"/>
      <c r="IFX2" s="178"/>
      <c r="IFY2" s="178"/>
      <c r="IFZ2" s="178"/>
      <c r="IGA2" s="178"/>
      <c r="IGB2" s="178"/>
      <c r="IGC2" s="178"/>
      <c r="IGD2" s="178"/>
      <c r="IGE2" s="178"/>
      <c r="IGF2" s="178"/>
      <c r="IGG2" s="178"/>
      <c r="IGH2" s="178"/>
      <c r="IGI2" s="178"/>
      <c r="IGJ2" s="178"/>
      <c r="IGK2" s="178"/>
      <c r="IGL2" s="178"/>
      <c r="IGM2" s="178"/>
      <c r="IGN2" s="178"/>
      <c r="IGO2" s="178"/>
      <c r="IGP2" s="178"/>
      <c r="IGQ2" s="178"/>
      <c r="IGR2" s="178"/>
      <c r="IGS2" s="178"/>
      <c r="IGT2" s="178"/>
      <c r="IGU2" s="178"/>
      <c r="IGV2" s="178"/>
      <c r="IGW2" s="178"/>
      <c r="IGX2" s="178"/>
      <c r="IGY2" s="178"/>
      <c r="IGZ2" s="178"/>
      <c r="IHA2" s="178"/>
      <c r="IHB2" s="178"/>
      <c r="IHC2" s="178"/>
      <c r="IHD2" s="178"/>
      <c r="IHE2" s="178"/>
      <c r="IHF2" s="178"/>
      <c r="IHG2" s="178"/>
      <c r="IHH2" s="178"/>
      <c r="IHI2" s="178"/>
      <c r="IHJ2" s="178"/>
      <c r="IHK2" s="178"/>
      <c r="IHL2" s="178"/>
      <c r="IHM2" s="178"/>
      <c r="IHN2" s="178"/>
      <c r="IHO2" s="178"/>
      <c r="IHP2" s="178"/>
      <c r="IHQ2" s="178"/>
      <c r="IHR2" s="178"/>
      <c r="IHS2" s="178"/>
      <c r="IHT2" s="178"/>
      <c r="IHU2" s="178"/>
      <c r="IHV2" s="178"/>
      <c r="IHW2" s="178"/>
      <c r="IHX2" s="178"/>
      <c r="IHY2" s="178"/>
      <c r="IHZ2" s="178"/>
      <c r="IIA2" s="178"/>
      <c r="IIB2" s="178"/>
      <c r="IIC2" s="178"/>
      <c r="IID2" s="178"/>
      <c r="IIE2" s="178"/>
      <c r="IIF2" s="178"/>
      <c r="IIG2" s="178"/>
      <c r="IIH2" s="178"/>
      <c r="III2" s="178"/>
      <c r="IIJ2" s="178"/>
      <c r="IIK2" s="178"/>
      <c r="IIL2" s="178"/>
      <c r="IIM2" s="178"/>
      <c r="IIN2" s="178"/>
      <c r="IIO2" s="178"/>
      <c r="IIP2" s="178"/>
      <c r="IIQ2" s="178"/>
      <c r="IIR2" s="178"/>
      <c r="IIS2" s="178"/>
      <c r="IIT2" s="178"/>
      <c r="IIU2" s="178"/>
      <c r="IIV2" s="178"/>
      <c r="IIW2" s="178"/>
      <c r="IIX2" s="178"/>
      <c r="IIY2" s="178"/>
      <c r="IIZ2" s="178"/>
      <c r="IJA2" s="178"/>
      <c r="IJB2" s="178"/>
      <c r="IJC2" s="178"/>
      <c r="IJD2" s="178"/>
      <c r="IJE2" s="178"/>
      <c r="IJF2" s="178"/>
      <c r="IJG2" s="178"/>
      <c r="IJH2" s="178"/>
      <c r="IJI2" s="178"/>
      <c r="IJJ2" s="178"/>
      <c r="IJK2" s="178"/>
      <c r="IJL2" s="178"/>
      <c r="IJM2" s="178"/>
      <c r="IJN2" s="178"/>
      <c r="IJO2" s="178"/>
      <c r="IJP2" s="178"/>
      <c r="IJQ2" s="178"/>
      <c r="IJR2" s="178"/>
      <c r="IJS2" s="178"/>
      <c r="IJT2" s="178"/>
      <c r="IJU2" s="178"/>
      <c r="IJV2" s="178"/>
      <c r="IJW2" s="178"/>
      <c r="IJX2" s="178"/>
      <c r="IJY2" s="178"/>
      <c r="IJZ2" s="178"/>
      <c r="IKA2" s="178"/>
      <c r="IKB2" s="178"/>
      <c r="IKC2" s="178"/>
      <c r="IKD2" s="178"/>
      <c r="IKE2" s="178"/>
      <c r="IKF2" s="178"/>
      <c r="IKG2" s="178"/>
      <c r="IKH2" s="178"/>
      <c r="IKI2" s="178"/>
      <c r="IKJ2" s="178"/>
      <c r="IKK2" s="178"/>
      <c r="IKL2" s="178"/>
      <c r="IKM2" s="178"/>
      <c r="IKN2" s="178"/>
      <c r="IKO2" s="178"/>
      <c r="IKP2" s="178"/>
      <c r="IKQ2" s="178"/>
      <c r="IKR2" s="178"/>
      <c r="IKS2" s="178"/>
      <c r="IKT2" s="178"/>
      <c r="IKU2" s="178"/>
      <c r="IKV2" s="178"/>
      <c r="IKW2" s="178"/>
      <c r="IKX2" s="178"/>
      <c r="IKY2" s="178"/>
      <c r="IKZ2" s="178"/>
      <c r="ILA2" s="178"/>
      <c r="ILB2" s="178"/>
      <c r="ILC2" s="178"/>
      <c r="ILD2" s="178"/>
      <c r="ILE2" s="178"/>
      <c r="ILF2" s="178"/>
      <c r="ILG2" s="178"/>
      <c r="ILH2" s="178"/>
      <c r="ILI2" s="178"/>
      <c r="ILJ2" s="178"/>
      <c r="ILK2" s="178"/>
      <c r="ILL2" s="178"/>
      <c r="ILM2" s="178"/>
      <c r="ILN2" s="178"/>
      <c r="ILO2" s="178"/>
      <c r="ILP2" s="178"/>
      <c r="ILQ2" s="178"/>
      <c r="ILR2" s="178"/>
      <c r="ILS2" s="178"/>
      <c r="ILT2" s="178"/>
      <c r="ILU2" s="178"/>
      <c r="ILV2" s="178"/>
      <c r="ILW2" s="178"/>
      <c r="ILX2" s="178"/>
      <c r="ILY2" s="178"/>
      <c r="ILZ2" s="178"/>
      <c r="IMA2" s="178"/>
      <c r="IMB2" s="178"/>
      <c r="IMC2" s="178"/>
      <c r="IMD2" s="178"/>
      <c r="IME2" s="178"/>
      <c r="IMF2" s="178"/>
      <c r="IMG2" s="178"/>
      <c r="IMH2" s="178"/>
      <c r="IMI2" s="178"/>
      <c r="IMJ2" s="178"/>
      <c r="IMK2" s="178"/>
      <c r="IML2" s="178"/>
      <c r="IMM2" s="178"/>
      <c r="IMN2" s="178"/>
      <c r="IMO2" s="178"/>
      <c r="IMP2" s="178"/>
      <c r="IMQ2" s="178"/>
      <c r="IMR2" s="178"/>
      <c r="IMS2" s="178"/>
      <c r="IMT2" s="178"/>
      <c r="IMU2" s="178"/>
      <c r="IMV2" s="178"/>
      <c r="IMW2" s="178"/>
      <c r="IMX2" s="178"/>
      <c r="IMY2" s="178"/>
      <c r="IMZ2" s="178"/>
      <c r="INA2" s="178"/>
      <c r="INB2" s="178"/>
      <c r="INC2" s="178"/>
      <c r="IND2" s="178"/>
      <c r="INE2" s="178"/>
      <c r="INF2" s="178"/>
      <c r="ING2" s="178"/>
      <c r="INH2" s="178"/>
      <c r="INI2" s="178"/>
      <c r="INJ2" s="178"/>
      <c r="INK2" s="178"/>
      <c r="INL2" s="178"/>
      <c r="INM2" s="178"/>
      <c r="INN2" s="178"/>
      <c r="INO2" s="178"/>
      <c r="INP2" s="178"/>
      <c r="INQ2" s="178"/>
      <c r="INR2" s="178"/>
      <c r="INS2" s="178"/>
      <c r="INT2" s="178"/>
      <c r="INU2" s="178"/>
      <c r="INV2" s="178"/>
      <c r="INW2" s="178"/>
      <c r="INX2" s="178"/>
      <c r="INY2" s="178"/>
      <c r="INZ2" s="178"/>
      <c r="IOA2" s="178"/>
      <c r="IOB2" s="178"/>
      <c r="IOC2" s="178"/>
      <c r="IOD2" s="178"/>
      <c r="IOE2" s="178"/>
      <c r="IOF2" s="178"/>
      <c r="IOG2" s="178"/>
      <c r="IOH2" s="178"/>
      <c r="IOI2" s="178"/>
      <c r="IOJ2" s="178"/>
      <c r="IOK2" s="178"/>
      <c r="IOL2" s="178"/>
      <c r="IOM2" s="178"/>
      <c r="ION2" s="178"/>
      <c r="IOO2" s="178"/>
      <c r="IOP2" s="178"/>
      <c r="IOQ2" s="178"/>
      <c r="IOR2" s="178"/>
      <c r="IOS2" s="178"/>
      <c r="IOT2" s="178"/>
      <c r="IOU2" s="178"/>
      <c r="IOV2" s="178"/>
      <c r="IOW2" s="178"/>
      <c r="IOX2" s="178"/>
      <c r="IOY2" s="178"/>
      <c r="IOZ2" s="178"/>
      <c r="IPA2" s="178"/>
      <c r="IPB2" s="178"/>
      <c r="IPC2" s="178"/>
      <c r="IPD2" s="178"/>
      <c r="IPE2" s="178"/>
      <c r="IPF2" s="178"/>
      <c r="IPG2" s="178"/>
      <c r="IPH2" s="178"/>
      <c r="IPI2" s="178"/>
      <c r="IPJ2" s="178"/>
      <c r="IPK2" s="178"/>
      <c r="IPL2" s="178"/>
      <c r="IPM2" s="178"/>
      <c r="IPN2" s="178"/>
      <c r="IPO2" s="178"/>
      <c r="IPP2" s="178"/>
      <c r="IPQ2" s="178"/>
      <c r="IPR2" s="178"/>
      <c r="IPS2" s="178"/>
      <c r="IPT2" s="178"/>
      <c r="IPU2" s="178"/>
      <c r="IPV2" s="178"/>
      <c r="IPW2" s="178"/>
      <c r="IPX2" s="178"/>
      <c r="IPY2" s="178"/>
      <c r="IPZ2" s="178"/>
      <c r="IQA2" s="178"/>
      <c r="IQB2" s="178"/>
      <c r="IQC2" s="178"/>
      <c r="IQD2" s="178"/>
      <c r="IQE2" s="178"/>
      <c r="IQF2" s="178"/>
      <c r="IQG2" s="178"/>
      <c r="IQH2" s="178"/>
      <c r="IQI2" s="178"/>
      <c r="IQJ2" s="178"/>
      <c r="IQK2" s="178"/>
      <c r="IQL2" s="178"/>
      <c r="IQM2" s="178"/>
      <c r="IQN2" s="178"/>
      <c r="IQO2" s="178"/>
      <c r="IQP2" s="178"/>
      <c r="IQQ2" s="178"/>
      <c r="IQR2" s="178"/>
      <c r="IQS2" s="178"/>
      <c r="IQT2" s="178"/>
      <c r="IQU2" s="178"/>
      <c r="IQV2" s="178"/>
      <c r="IQW2" s="178"/>
      <c r="IQX2" s="178"/>
      <c r="IQY2" s="178"/>
      <c r="IQZ2" s="178"/>
      <c r="IRA2" s="178"/>
      <c r="IRB2" s="178"/>
      <c r="IRC2" s="178"/>
      <c r="IRD2" s="178"/>
      <c r="IRE2" s="178"/>
      <c r="IRF2" s="178"/>
      <c r="IRG2" s="178"/>
      <c r="IRH2" s="178"/>
      <c r="IRI2" s="178"/>
      <c r="IRJ2" s="178"/>
      <c r="IRK2" s="178"/>
      <c r="IRL2" s="178"/>
      <c r="IRM2" s="178"/>
      <c r="IRN2" s="178"/>
      <c r="IRO2" s="178"/>
      <c r="IRP2" s="178"/>
      <c r="IRQ2" s="178"/>
      <c r="IRR2" s="178"/>
      <c r="IRS2" s="178"/>
      <c r="IRT2" s="178"/>
      <c r="IRU2" s="178"/>
      <c r="IRV2" s="178"/>
      <c r="IRW2" s="178"/>
      <c r="IRX2" s="178"/>
      <c r="IRY2" s="178"/>
      <c r="IRZ2" s="178"/>
      <c r="ISA2" s="178"/>
      <c r="ISB2" s="178"/>
      <c r="ISC2" s="178"/>
      <c r="ISD2" s="178"/>
      <c r="ISE2" s="178"/>
      <c r="ISF2" s="178"/>
      <c r="ISG2" s="178"/>
      <c r="ISH2" s="178"/>
      <c r="ISI2" s="178"/>
      <c r="ISJ2" s="178"/>
      <c r="ISK2" s="178"/>
      <c r="ISL2" s="178"/>
      <c r="ISM2" s="178"/>
      <c r="ISN2" s="178"/>
      <c r="ISO2" s="178"/>
      <c r="ISP2" s="178"/>
      <c r="ISQ2" s="178"/>
      <c r="ISR2" s="178"/>
      <c r="ISS2" s="178"/>
      <c r="IST2" s="178"/>
      <c r="ISU2" s="178"/>
      <c r="ISV2" s="178"/>
      <c r="ISW2" s="178"/>
      <c r="ISX2" s="178"/>
      <c r="ISY2" s="178"/>
      <c r="ISZ2" s="178"/>
      <c r="ITA2" s="178"/>
      <c r="ITB2" s="178"/>
      <c r="ITC2" s="178"/>
      <c r="ITD2" s="178"/>
      <c r="ITE2" s="178"/>
      <c r="ITF2" s="178"/>
      <c r="ITG2" s="178"/>
      <c r="ITH2" s="178"/>
      <c r="ITI2" s="178"/>
      <c r="ITJ2" s="178"/>
      <c r="ITK2" s="178"/>
      <c r="ITL2" s="178"/>
      <c r="ITM2" s="178"/>
      <c r="ITN2" s="178"/>
      <c r="ITO2" s="178"/>
      <c r="ITP2" s="178"/>
      <c r="ITQ2" s="178"/>
      <c r="ITR2" s="178"/>
      <c r="ITS2" s="178"/>
      <c r="ITT2" s="178"/>
      <c r="ITU2" s="178"/>
      <c r="ITV2" s="178"/>
      <c r="ITW2" s="178"/>
      <c r="ITX2" s="178"/>
      <c r="ITY2" s="178"/>
      <c r="ITZ2" s="178"/>
      <c r="IUA2" s="178"/>
      <c r="IUB2" s="178"/>
      <c r="IUC2" s="178"/>
      <c r="IUD2" s="178"/>
      <c r="IUE2" s="178"/>
      <c r="IUF2" s="178"/>
      <c r="IUG2" s="178"/>
      <c r="IUH2" s="178"/>
      <c r="IUI2" s="178"/>
      <c r="IUJ2" s="178"/>
      <c r="IUK2" s="178"/>
      <c r="IUL2" s="178"/>
      <c r="IUM2" s="178"/>
      <c r="IUN2" s="178"/>
      <c r="IUO2" s="178"/>
      <c r="IUP2" s="178"/>
      <c r="IUQ2" s="178"/>
      <c r="IUR2" s="178"/>
      <c r="IUS2" s="178"/>
      <c r="IUT2" s="178"/>
      <c r="IUU2" s="178"/>
      <c r="IUV2" s="178"/>
      <c r="IUW2" s="178"/>
      <c r="IUX2" s="178"/>
      <c r="IUY2" s="178"/>
      <c r="IUZ2" s="178"/>
      <c r="IVA2" s="178"/>
      <c r="IVB2" s="178"/>
      <c r="IVC2" s="178"/>
      <c r="IVD2" s="178"/>
      <c r="IVE2" s="178"/>
      <c r="IVF2" s="178"/>
      <c r="IVG2" s="178"/>
      <c r="IVH2" s="178"/>
      <c r="IVI2" s="178"/>
      <c r="IVJ2" s="178"/>
      <c r="IVK2" s="178"/>
      <c r="IVL2" s="178"/>
      <c r="IVM2" s="178"/>
      <c r="IVN2" s="178"/>
      <c r="IVO2" s="178"/>
      <c r="IVP2" s="178"/>
      <c r="IVQ2" s="178"/>
      <c r="IVR2" s="178"/>
      <c r="IVS2" s="178"/>
      <c r="IVT2" s="178"/>
      <c r="IVU2" s="178"/>
      <c r="IVV2" s="178"/>
      <c r="IVW2" s="178"/>
      <c r="IVX2" s="178"/>
      <c r="IVY2" s="178"/>
      <c r="IVZ2" s="178"/>
      <c r="IWA2" s="178"/>
      <c r="IWB2" s="178"/>
      <c r="IWC2" s="178"/>
      <c r="IWD2" s="178"/>
      <c r="IWE2" s="178"/>
      <c r="IWF2" s="178"/>
      <c r="IWG2" s="178"/>
      <c r="IWH2" s="178"/>
      <c r="IWI2" s="178"/>
      <c r="IWJ2" s="178"/>
      <c r="IWK2" s="178"/>
      <c r="IWL2" s="178"/>
      <c r="IWM2" s="178"/>
      <c r="IWN2" s="178"/>
      <c r="IWO2" s="178"/>
      <c r="IWP2" s="178"/>
      <c r="IWQ2" s="178"/>
      <c r="IWR2" s="178"/>
      <c r="IWS2" s="178"/>
      <c r="IWT2" s="178"/>
      <c r="IWU2" s="178"/>
      <c r="IWV2" s="178"/>
      <c r="IWW2" s="178"/>
      <c r="IWX2" s="178"/>
      <c r="IWY2" s="178"/>
      <c r="IWZ2" s="178"/>
      <c r="IXA2" s="178"/>
      <c r="IXB2" s="178"/>
      <c r="IXC2" s="178"/>
      <c r="IXD2" s="178"/>
      <c r="IXE2" s="178"/>
      <c r="IXF2" s="178"/>
      <c r="IXG2" s="178"/>
      <c r="IXH2" s="178"/>
      <c r="IXI2" s="178"/>
      <c r="IXJ2" s="178"/>
      <c r="IXK2" s="178"/>
      <c r="IXL2" s="178"/>
      <c r="IXM2" s="178"/>
      <c r="IXN2" s="178"/>
      <c r="IXO2" s="178"/>
      <c r="IXP2" s="178"/>
      <c r="IXQ2" s="178"/>
      <c r="IXR2" s="178"/>
      <c r="IXS2" s="178"/>
      <c r="IXT2" s="178"/>
      <c r="IXU2" s="178"/>
      <c r="IXV2" s="178"/>
      <c r="IXW2" s="178"/>
      <c r="IXX2" s="178"/>
      <c r="IXY2" s="178"/>
      <c r="IXZ2" s="178"/>
      <c r="IYA2" s="178"/>
      <c r="IYB2" s="178"/>
      <c r="IYC2" s="178"/>
      <c r="IYD2" s="178"/>
      <c r="IYE2" s="178"/>
      <c r="IYF2" s="178"/>
      <c r="IYG2" s="178"/>
      <c r="IYH2" s="178"/>
      <c r="IYI2" s="178"/>
      <c r="IYJ2" s="178"/>
      <c r="IYK2" s="178"/>
      <c r="IYL2" s="178"/>
      <c r="IYM2" s="178"/>
      <c r="IYN2" s="178"/>
      <c r="IYO2" s="178"/>
      <c r="IYP2" s="178"/>
      <c r="IYQ2" s="178"/>
      <c r="IYR2" s="178"/>
      <c r="IYS2" s="178"/>
      <c r="IYT2" s="178"/>
      <c r="IYU2" s="178"/>
      <c r="IYV2" s="178"/>
      <c r="IYW2" s="178"/>
      <c r="IYX2" s="178"/>
      <c r="IYY2" s="178"/>
      <c r="IYZ2" s="178"/>
      <c r="IZA2" s="178"/>
      <c r="IZB2" s="178"/>
      <c r="IZC2" s="178"/>
      <c r="IZD2" s="178"/>
      <c r="IZE2" s="178"/>
      <c r="IZF2" s="178"/>
      <c r="IZG2" s="178"/>
      <c r="IZH2" s="178"/>
      <c r="IZI2" s="178"/>
      <c r="IZJ2" s="178"/>
      <c r="IZK2" s="178"/>
      <c r="IZL2" s="178"/>
      <c r="IZM2" s="178"/>
      <c r="IZN2" s="178"/>
      <c r="IZO2" s="178"/>
      <c r="IZP2" s="178"/>
      <c r="IZQ2" s="178"/>
      <c r="IZR2" s="178"/>
      <c r="IZS2" s="178"/>
      <c r="IZT2" s="178"/>
      <c r="IZU2" s="178"/>
      <c r="IZV2" s="178"/>
      <c r="IZW2" s="178"/>
      <c r="IZX2" s="178"/>
      <c r="IZY2" s="178"/>
      <c r="IZZ2" s="178"/>
      <c r="JAA2" s="178"/>
      <c r="JAB2" s="178"/>
      <c r="JAC2" s="178"/>
      <c r="JAD2" s="178"/>
      <c r="JAE2" s="178"/>
      <c r="JAF2" s="178"/>
      <c r="JAG2" s="178"/>
      <c r="JAH2" s="178"/>
      <c r="JAI2" s="178"/>
      <c r="JAJ2" s="178"/>
      <c r="JAK2" s="178"/>
      <c r="JAL2" s="178"/>
      <c r="JAM2" s="178"/>
      <c r="JAN2" s="178"/>
      <c r="JAO2" s="178"/>
      <c r="JAP2" s="178"/>
      <c r="JAQ2" s="178"/>
      <c r="JAR2" s="178"/>
      <c r="JAS2" s="178"/>
      <c r="JAT2" s="178"/>
      <c r="JAU2" s="178"/>
      <c r="JAV2" s="178"/>
      <c r="JAW2" s="178"/>
      <c r="JAX2" s="178"/>
      <c r="JAY2" s="178"/>
      <c r="JAZ2" s="178"/>
      <c r="JBA2" s="178"/>
      <c r="JBB2" s="178"/>
      <c r="JBC2" s="178"/>
      <c r="JBD2" s="178"/>
      <c r="JBE2" s="178"/>
      <c r="JBF2" s="178"/>
      <c r="JBG2" s="178"/>
      <c r="JBH2" s="178"/>
      <c r="JBI2" s="178"/>
      <c r="JBJ2" s="178"/>
      <c r="JBK2" s="178"/>
      <c r="JBL2" s="178"/>
      <c r="JBM2" s="178"/>
      <c r="JBN2" s="178"/>
      <c r="JBO2" s="178"/>
      <c r="JBP2" s="178"/>
      <c r="JBQ2" s="178"/>
      <c r="JBR2" s="178"/>
      <c r="JBS2" s="178"/>
      <c r="JBT2" s="178"/>
      <c r="JBU2" s="178"/>
      <c r="JBV2" s="178"/>
      <c r="JBW2" s="178"/>
      <c r="JBX2" s="178"/>
      <c r="JBY2" s="178"/>
      <c r="JBZ2" s="178"/>
      <c r="JCA2" s="178"/>
      <c r="JCB2" s="178"/>
      <c r="JCC2" s="178"/>
      <c r="JCD2" s="178"/>
      <c r="JCE2" s="178"/>
      <c r="JCF2" s="178"/>
      <c r="JCG2" s="178"/>
      <c r="JCH2" s="178"/>
      <c r="JCI2" s="178"/>
      <c r="JCJ2" s="178"/>
      <c r="JCK2" s="178"/>
      <c r="JCL2" s="178"/>
      <c r="JCM2" s="178"/>
      <c r="JCN2" s="178"/>
      <c r="JCO2" s="178"/>
      <c r="JCP2" s="178"/>
      <c r="JCQ2" s="178"/>
      <c r="JCR2" s="178"/>
      <c r="JCS2" s="178"/>
      <c r="JCT2" s="178"/>
      <c r="JCU2" s="178"/>
      <c r="JCV2" s="178"/>
      <c r="JCW2" s="178"/>
      <c r="JCX2" s="178"/>
      <c r="JCY2" s="178"/>
      <c r="JCZ2" s="178"/>
      <c r="JDA2" s="178"/>
      <c r="JDB2" s="178"/>
      <c r="JDC2" s="178"/>
      <c r="JDD2" s="178"/>
      <c r="JDE2" s="178"/>
      <c r="JDF2" s="178"/>
      <c r="JDG2" s="178"/>
      <c r="JDH2" s="178"/>
      <c r="JDI2" s="178"/>
      <c r="JDJ2" s="178"/>
      <c r="JDK2" s="178"/>
      <c r="JDL2" s="178"/>
      <c r="JDM2" s="178"/>
      <c r="JDN2" s="178"/>
      <c r="JDO2" s="178"/>
      <c r="JDP2" s="178"/>
      <c r="JDQ2" s="178"/>
      <c r="JDR2" s="178"/>
      <c r="JDS2" s="178"/>
      <c r="JDT2" s="178"/>
      <c r="JDU2" s="178"/>
      <c r="JDV2" s="178"/>
      <c r="JDW2" s="178"/>
      <c r="JDX2" s="178"/>
      <c r="JDY2" s="178"/>
      <c r="JDZ2" s="178"/>
      <c r="JEA2" s="178"/>
      <c r="JEB2" s="178"/>
      <c r="JEC2" s="178"/>
      <c r="JED2" s="178"/>
      <c r="JEE2" s="178"/>
      <c r="JEF2" s="178"/>
      <c r="JEG2" s="178"/>
      <c r="JEH2" s="178"/>
      <c r="JEI2" s="178"/>
      <c r="JEJ2" s="178"/>
      <c r="JEK2" s="178"/>
      <c r="JEL2" s="178"/>
      <c r="JEM2" s="178"/>
      <c r="JEN2" s="178"/>
      <c r="JEO2" s="178"/>
      <c r="JEP2" s="178"/>
      <c r="JEQ2" s="178"/>
      <c r="JER2" s="178"/>
      <c r="JES2" s="178"/>
      <c r="JET2" s="178"/>
      <c r="JEU2" s="178"/>
      <c r="JEV2" s="178"/>
      <c r="JEW2" s="178"/>
      <c r="JEX2" s="178"/>
      <c r="JEY2" s="178"/>
      <c r="JEZ2" s="178"/>
      <c r="JFA2" s="178"/>
      <c r="JFB2" s="178"/>
      <c r="JFC2" s="178"/>
      <c r="JFD2" s="178"/>
      <c r="JFE2" s="178"/>
      <c r="JFF2" s="178"/>
      <c r="JFG2" s="178"/>
      <c r="JFH2" s="178"/>
      <c r="JFI2" s="178"/>
      <c r="JFJ2" s="178"/>
      <c r="JFK2" s="178"/>
      <c r="JFL2" s="178"/>
      <c r="JFM2" s="178"/>
      <c r="JFN2" s="178"/>
      <c r="JFO2" s="178"/>
      <c r="JFP2" s="178"/>
      <c r="JFQ2" s="178"/>
      <c r="JFR2" s="178"/>
      <c r="JFS2" s="178"/>
      <c r="JFT2" s="178"/>
      <c r="JFU2" s="178"/>
      <c r="JFV2" s="178"/>
      <c r="JFW2" s="178"/>
      <c r="JFX2" s="178"/>
      <c r="JFY2" s="178"/>
      <c r="JFZ2" s="178"/>
      <c r="JGA2" s="178"/>
      <c r="JGB2" s="178"/>
      <c r="JGC2" s="178"/>
      <c r="JGD2" s="178"/>
      <c r="JGE2" s="178"/>
      <c r="JGF2" s="178"/>
      <c r="JGG2" s="178"/>
      <c r="JGH2" s="178"/>
      <c r="JGI2" s="178"/>
      <c r="JGJ2" s="178"/>
      <c r="JGK2" s="178"/>
      <c r="JGL2" s="178"/>
      <c r="JGM2" s="178"/>
      <c r="JGN2" s="178"/>
      <c r="JGO2" s="178"/>
      <c r="JGP2" s="178"/>
      <c r="JGQ2" s="178"/>
      <c r="JGR2" s="178"/>
      <c r="JGS2" s="178"/>
      <c r="JGT2" s="178"/>
      <c r="JGU2" s="178"/>
      <c r="JGV2" s="178"/>
      <c r="JGW2" s="178"/>
      <c r="JGX2" s="178"/>
      <c r="JGY2" s="178"/>
      <c r="JGZ2" s="178"/>
      <c r="JHA2" s="178"/>
      <c r="JHB2" s="178"/>
      <c r="JHC2" s="178"/>
      <c r="JHD2" s="178"/>
      <c r="JHE2" s="178"/>
      <c r="JHF2" s="178"/>
      <c r="JHG2" s="178"/>
      <c r="JHH2" s="178"/>
      <c r="JHI2" s="178"/>
      <c r="JHJ2" s="178"/>
      <c r="JHK2" s="178"/>
      <c r="JHL2" s="178"/>
      <c r="JHM2" s="178"/>
      <c r="JHN2" s="178"/>
      <c r="JHO2" s="178"/>
      <c r="JHP2" s="178"/>
      <c r="JHQ2" s="178"/>
      <c r="JHR2" s="178"/>
      <c r="JHS2" s="178"/>
      <c r="JHT2" s="178"/>
      <c r="JHU2" s="178"/>
      <c r="JHV2" s="178"/>
      <c r="JHW2" s="178"/>
      <c r="JHX2" s="178"/>
      <c r="JHY2" s="178"/>
      <c r="JHZ2" s="178"/>
      <c r="JIA2" s="178"/>
      <c r="JIB2" s="178"/>
      <c r="JIC2" s="178"/>
      <c r="JID2" s="178"/>
      <c r="JIE2" s="178"/>
      <c r="JIF2" s="178"/>
      <c r="JIG2" s="178"/>
      <c r="JIH2" s="178"/>
      <c r="JII2" s="178"/>
      <c r="JIJ2" s="178"/>
      <c r="JIK2" s="178"/>
      <c r="JIL2" s="178"/>
      <c r="JIM2" s="178"/>
      <c r="JIN2" s="178"/>
      <c r="JIO2" s="178"/>
      <c r="JIP2" s="178"/>
      <c r="JIQ2" s="178"/>
      <c r="JIR2" s="178"/>
      <c r="JIS2" s="178"/>
      <c r="JIT2" s="178"/>
      <c r="JIU2" s="178"/>
      <c r="JIV2" s="178"/>
      <c r="JIW2" s="178"/>
      <c r="JIX2" s="178"/>
      <c r="JIY2" s="178"/>
      <c r="JIZ2" s="178"/>
      <c r="JJA2" s="178"/>
      <c r="JJB2" s="178"/>
      <c r="JJC2" s="178"/>
      <c r="JJD2" s="178"/>
      <c r="JJE2" s="178"/>
      <c r="JJF2" s="178"/>
      <c r="JJG2" s="178"/>
      <c r="JJH2" s="178"/>
      <c r="JJI2" s="178"/>
      <c r="JJJ2" s="178"/>
      <c r="JJK2" s="178"/>
      <c r="JJL2" s="178"/>
      <c r="JJM2" s="178"/>
      <c r="JJN2" s="178"/>
      <c r="JJO2" s="178"/>
      <c r="JJP2" s="178"/>
      <c r="JJQ2" s="178"/>
      <c r="JJR2" s="178"/>
      <c r="JJS2" s="178"/>
      <c r="JJT2" s="178"/>
      <c r="JJU2" s="178"/>
      <c r="JJV2" s="178"/>
      <c r="JJW2" s="178"/>
      <c r="JJX2" s="178"/>
      <c r="JJY2" s="178"/>
      <c r="JJZ2" s="178"/>
      <c r="JKA2" s="178"/>
      <c r="JKB2" s="178"/>
      <c r="JKC2" s="178"/>
      <c r="JKD2" s="178"/>
      <c r="JKE2" s="178"/>
      <c r="JKF2" s="178"/>
      <c r="JKG2" s="178"/>
      <c r="JKH2" s="178"/>
      <c r="JKI2" s="178"/>
      <c r="JKJ2" s="178"/>
      <c r="JKK2" s="178"/>
      <c r="JKL2" s="178"/>
      <c r="JKM2" s="178"/>
      <c r="JKN2" s="178"/>
      <c r="JKO2" s="178"/>
      <c r="JKP2" s="178"/>
      <c r="JKQ2" s="178"/>
      <c r="JKR2" s="178"/>
      <c r="JKS2" s="178"/>
      <c r="JKT2" s="178"/>
      <c r="JKU2" s="178"/>
      <c r="JKV2" s="178"/>
      <c r="JKW2" s="178"/>
      <c r="JKX2" s="178"/>
      <c r="JKY2" s="178"/>
      <c r="JKZ2" s="178"/>
      <c r="JLA2" s="178"/>
      <c r="JLB2" s="178"/>
      <c r="JLC2" s="178"/>
      <c r="JLD2" s="178"/>
      <c r="JLE2" s="178"/>
      <c r="JLF2" s="178"/>
      <c r="JLG2" s="178"/>
      <c r="JLH2" s="178"/>
      <c r="JLI2" s="178"/>
      <c r="JLJ2" s="178"/>
      <c r="JLK2" s="178"/>
      <c r="JLL2" s="178"/>
      <c r="JLM2" s="178"/>
      <c r="JLN2" s="178"/>
      <c r="JLO2" s="178"/>
      <c r="JLP2" s="178"/>
      <c r="JLQ2" s="178"/>
      <c r="JLR2" s="178"/>
      <c r="JLS2" s="178"/>
      <c r="JLT2" s="178"/>
      <c r="JLU2" s="178"/>
      <c r="JLV2" s="178"/>
      <c r="JLW2" s="178"/>
      <c r="JLX2" s="178"/>
      <c r="JLY2" s="178"/>
      <c r="JLZ2" s="178"/>
      <c r="JMA2" s="178"/>
      <c r="JMB2" s="178"/>
      <c r="JMC2" s="178"/>
      <c r="JMD2" s="178"/>
      <c r="JME2" s="178"/>
      <c r="JMF2" s="178"/>
      <c r="JMG2" s="178"/>
      <c r="JMH2" s="178"/>
      <c r="JMI2" s="178"/>
      <c r="JMJ2" s="178"/>
      <c r="JMK2" s="178"/>
      <c r="JML2" s="178"/>
      <c r="JMM2" s="178"/>
      <c r="JMN2" s="178"/>
      <c r="JMO2" s="178"/>
      <c r="JMP2" s="178"/>
      <c r="JMQ2" s="178"/>
      <c r="JMR2" s="178"/>
      <c r="JMS2" s="178"/>
      <c r="JMT2" s="178"/>
      <c r="JMU2" s="178"/>
      <c r="JMV2" s="178"/>
      <c r="JMW2" s="178"/>
      <c r="JMX2" s="178"/>
      <c r="JMY2" s="178"/>
      <c r="JMZ2" s="178"/>
      <c r="JNA2" s="178"/>
      <c r="JNB2" s="178"/>
      <c r="JNC2" s="178"/>
      <c r="JND2" s="178"/>
      <c r="JNE2" s="178"/>
      <c r="JNF2" s="178"/>
      <c r="JNG2" s="178"/>
      <c r="JNH2" s="178"/>
      <c r="JNI2" s="178"/>
      <c r="JNJ2" s="178"/>
      <c r="JNK2" s="178"/>
      <c r="JNL2" s="178"/>
      <c r="JNM2" s="178"/>
      <c r="JNN2" s="178"/>
      <c r="JNO2" s="178"/>
      <c r="JNP2" s="178"/>
      <c r="JNQ2" s="178"/>
      <c r="JNR2" s="178"/>
      <c r="JNS2" s="178"/>
      <c r="JNT2" s="178"/>
      <c r="JNU2" s="178"/>
      <c r="JNV2" s="178"/>
      <c r="JNW2" s="178"/>
      <c r="JNX2" s="178"/>
      <c r="JNY2" s="178"/>
      <c r="JNZ2" s="178"/>
      <c r="JOA2" s="178"/>
      <c r="JOB2" s="178"/>
      <c r="JOC2" s="178"/>
      <c r="JOD2" s="178"/>
      <c r="JOE2" s="178"/>
      <c r="JOF2" s="178"/>
      <c r="JOG2" s="178"/>
      <c r="JOH2" s="178"/>
      <c r="JOI2" s="178"/>
      <c r="JOJ2" s="178"/>
      <c r="JOK2" s="178"/>
      <c r="JOL2" s="178"/>
      <c r="JOM2" s="178"/>
      <c r="JON2" s="178"/>
      <c r="JOO2" s="178"/>
      <c r="JOP2" s="178"/>
      <c r="JOQ2" s="178"/>
      <c r="JOR2" s="178"/>
      <c r="JOS2" s="178"/>
      <c r="JOT2" s="178"/>
      <c r="JOU2" s="178"/>
      <c r="JOV2" s="178"/>
      <c r="JOW2" s="178"/>
      <c r="JOX2" s="178"/>
      <c r="JOY2" s="178"/>
      <c r="JOZ2" s="178"/>
      <c r="JPA2" s="178"/>
      <c r="JPB2" s="178"/>
      <c r="JPC2" s="178"/>
      <c r="JPD2" s="178"/>
      <c r="JPE2" s="178"/>
      <c r="JPF2" s="178"/>
      <c r="JPG2" s="178"/>
      <c r="JPH2" s="178"/>
      <c r="JPI2" s="178"/>
      <c r="JPJ2" s="178"/>
      <c r="JPK2" s="178"/>
      <c r="JPL2" s="178"/>
      <c r="JPM2" s="178"/>
      <c r="JPN2" s="178"/>
      <c r="JPO2" s="178"/>
      <c r="JPP2" s="178"/>
      <c r="JPQ2" s="178"/>
      <c r="JPR2" s="178"/>
      <c r="JPS2" s="178"/>
      <c r="JPT2" s="178"/>
      <c r="JPU2" s="178"/>
      <c r="JPV2" s="178"/>
      <c r="JPW2" s="178"/>
      <c r="JPX2" s="178"/>
      <c r="JPY2" s="178"/>
      <c r="JPZ2" s="178"/>
      <c r="JQA2" s="178"/>
      <c r="JQB2" s="178"/>
      <c r="JQC2" s="178"/>
      <c r="JQD2" s="178"/>
      <c r="JQE2" s="178"/>
      <c r="JQF2" s="178"/>
      <c r="JQG2" s="178"/>
      <c r="JQH2" s="178"/>
      <c r="JQI2" s="178"/>
      <c r="JQJ2" s="178"/>
      <c r="JQK2" s="178"/>
      <c r="JQL2" s="178"/>
      <c r="JQM2" s="178"/>
      <c r="JQN2" s="178"/>
      <c r="JQO2" s="178"/>
      <c r="JQP2" s="178"/>
      <c r="JQQ2" s="178"/>
      <c r="JQR2" s="178"/>
      <c r="JQS2" s="178"/>
      <c r="JQT2" s="178"/>
      <c r="JQU2" s="178"/>
      <c r="JQV2" s="178"/>
      <c r="JQW2" s="178"/>
      <c r="JQX2" s="178"/>
      <c r="JQY2" s="178"/>
      <c r="JQZ2" s="178"/>
      <c r="JRA2" s="178"/>
      <c r="JRB2" s="178"/>
      <c r="JRC2" s="178"/>
      <c r="JRD2" s="178"/>
      <c r="JRE2" s="178"/>
      <c r="JRF2" s="178"/>
      <c r="JRG2" s="178"/>
      <c r="JRH2" s="178"/>
      <c r="JRI2" s="178"/>
      <c r="JRJ2" s="178"/>
      <c r="JRK2" s="178"/>
      <c r="JRL2" s="178"/>
      <c r="JRM2" s="178"/>
      <c r="JRN2" s="178"/>
      <c r="JRO2" s="178"/>
      <c r="JRP2" s="178"/>
      <c r="JRQ2" s="178"/>
      <c r="JRR2" s="178"/>
      <c r="JRS2" s="178"/>
      <c r="JRT2" s="178"/>
      <c r="JRU2" s="178"/>
      <c r="JRV2" s="178"/>
      <c r="JRW2" s="178"/>
      <c r="JRX2" s="178"/>
      <c r="JRY2" s="178"/>
      <c r="JRZ2" s="178"/>
      <c r="JSA2" s="178"/>
      <c r="JSB2" s="178"/>
      <c r="JSC2" s="178"/>
      <c r="JSD2" s="178"/>
      <c r="JSE2" s="178"/>
      <c r="JSF2" s="178"/>
      <c r="JSG2" s="178"/>
      <c r="JSH2" s="178"/>
      <c r="JSI2" s="178"/>
      <c r="JSJ2" s="178"/>
      <c r="JSK2" s="178"/>
      <c r="JSL2" s="178"/>
      <c r="JSM2" s="178"/>
      <c r="JSN2" s="178"/>
      <c r="JSO2" s="178"/>
      <c r="JSP2" s="178"/>
      <c r="JSQ2" s="178"/>
      <c r="JSR2" s="178"/>
      <c r="JSS2" s="178"/>
      <c r="JST2" s="178"/>
      <c r="JSU2" s="178"/>
      <c r="JSV2" s="178"/>
      <c r="JSW2" s="178"/>
      <c r="JSX2" s="178"/>
      <c r="JSY2" s="178"/>
      <c r="JSZ2" s="178"/>
      <c r="JTA2" s="178"/>
      <c r="JTB2" s="178"/>
      <c r="JTC2" s="178"/>
      <c r="JTD2" s="178"/>
      <c r="JTE2" s="178"/>
      <c r="JTF2" s="178"/>
      <c r="JTG2" s="178"/>
      <c r="JTH2" s="178"/>
      <c r="JTI2" s="178"/>
      <c r="JTJ2" s="178"/>
      <c r="JTK2" s="178"/>
      <c r="JTL2" s="178"/>
      <c r="JTM2" s="178"/>
      <c r="JTN2" s="178"/>
      <c r="JTO2" s="178"/>
      <c r="JTP2" s="178"/>
      <c r="JTQ2" s="178"/>
      <c r="JTR2" s="178"/>
      <c r="JTS2" s="178"/>
      <c r="JTT2" s="178"/>
      <c r="JTU2" s="178"/>
      <c r="JTV2" s="178"/>
      <c r="JTW2" s="178"/>
      <c r="JTX2" s="178"/>
      <c r="JTY2" s="178"/>
      <c r="JTZ2" s="178"/>
      <c r="JUA2" s="178"/>
      <c r="JUB2" s="178"/>
      <c r="JUC2" s="178"/>
      <c r="JUD2" s="178"/>
      <c r="JUE2" s="178"/>
      <c r="JUF2" s="178"/>
      <c r="JUG2" s="178"/>
      <c r="JUH2" s="178"/>
      <c r="JUI2" s="178"/>
      <c r="JUJ2" s="178"/>
      <c r="JUK2" s="178"/>
      <c r="JUL2" s="178"/>
      <c r="JUM2" s="178"/>
      <c r="JUN2" s="178"/>
      <c r="JUO2" s="178"/>
      <c r="JUP2" s="178"/>
      <c r="JUQ2" s="178"/>
      <c r="JUR2" s="178"/>
      <c r="JUS2" s="178"/>
      <c r="JUT2" s="178"/>
      <c r="JUU2" s="178"/>
      <c r="JUV2" s="178"/>
      <c r="JUW2" s="178"/>
      <c r="JUX2" s="178"/>
      <c r="JUY2" s="178"/>
      <c r="JUZ2" s="178"/>
      <c r="JVA2" s="178"/>
      <c r="JVB2" s="178"/>
      <c r="JVC2" s="178"/>
      <c r="JVD2" s="178"/>
      <c r="JVE2" s="178"/>
      <c r="JVF2" s="178"/>
      <c r="JVG2" s="178"/>
      <c r="JVH2" s="178"/>
      <c r="JVI2" s="178"/>
      <c r="JVJ2" s="178"/>
      <c r="JVK2" s="178"/>
      <c r="JVL2" s="178"/>
      <c r="JVM2" s="178"/>
      <c r="JVN2" s="178"/>
      <c r="JVO2" s="178"/>
      <c r="JVP2" s="178"/>
      <c r="JVQ2" s="178"/>
      <c r="JVR2" s="178"/>
      <c r="JVS2" s="178"/>
      <c r="JVT2" s="178"/>
      <c r="JVU2" s="178"/>
      <c r="JVV2" s="178"/>
      <c r="JVW2" s="178"/>
      <c r="JVX2" s="178"/>
      <c r="JVY2" s="178"/>
      <c r="JVZ2" s="178"/>
      <c r="JWA2" s="178"/>
      <c r="JWB2" s="178"/>
      <c r="JWC2" s="178"/>
      <c r="JWD2" s="178"/>
      <c r="JWE2" s="178"/>
      <c r="JWF2" s="178"/>
      <c r="JWG2" s="178"/>
      <c r="JWH2" s="178"/>
      <c r="JWI2" s="178"/>
      <c r="JWJ2" s="178"/>
      <c r="JWK2" s="178"/>
      <c r="JWL2" s="178"/>
      <c r="JWM2" s="178"/>
      <c r="JWN2" s="178"/>
      <c r="JWO2" s="178"/>
      <c r="JWP2" s="178"/>
      <c r="JWQ2" s="178"/>
      <c r="JWR2" s="178"/>
      <c r="JWS2" s="178"/>
      <c r="JWT2" s="178"/>
      <c r="JWU2" s="178"/>
      <c r="JWV2" s="178"/>
      <c r="JWW2" s="178"/>
      <c r="JWX2" s="178"/>
      <c r="JWY2" s="178"/>
      <c r="JWZ2" s="178"/>
      <c r="JXA2" s="178"/>
      <c r="JXB2" s="178"/>
      <c r="JXC2" s="178"/>
      <c r="JXD2" s="178"/>
      <c r="JXE2" s="178"/>
      <c r="JXF2" s="178"/>
      <c r="JXG2" s="178"/>
      <c r="JXH2" s="178"/>
      <c r="JXI2" s="178"/>
      <c r="JXJ2" s="178"/>
      <c r="JXK2" s="178"/>
      <c r="JXL2" s="178"/>
      <c r="JXM2" s="178"/>
      <c r="JXN2" s="178"/>
      <c r="JXO2" s="178"/>
      <c r="JXP2" s="178"/>
      <c r="JXQ2" s="178"/>
      <c r="JXR2" s="178"/>
      <c r="JXS2" s="178"/>
      <c r="JXT2" s="178"/>
      <c r="JXU2" s="178"/>
      <c r="JXV2" s="178"/>
      <c r="JXW2" s="178"/>
      <c r="JXX2" s="178"/>
      <c r="JXY2" s="178"/>
      <c r="JXZ2" s="178"/>
      <c r="JYA2" s="178"/>
      <c r="JYB2" s="178"/>
      <c r="JYC2" s="178"/>
      <c r="JYD2" s="178"/>
      <c r="JYE2" s="178"/>
      <c r="JYF2" s="178"/>
      <c r="JYG2" s="178"/>
      <c r="JYH2" s="178"/>
      <c r="JYI2" s="178"/>
      <c r="JYJ2" s="178"/>
      <c r="JYK2" s="178"/>
      <c r="JYL2" s="178"/>
      <c r="JYM2" s="178"/>
      <c r="JYN2" s="178"/>
      <c r="JYO2" s="178"/>
      <c r="JYP2" s="178"/>
      <c r="JYQ2" s="178"/>
      <c r="JYR2" s="178"/>
      <c r="JYS2" s="178"/>
      <c r="JYT2" s="178"/>
      <c r="JYU2" s="178"/>
      <c r="JYV2" s="178"/>
      <c r="JYW2" s="178"/>
      <c r="JYX2" s="178"/>
      <c r="JYY2" s="178"/>
      <c r="JYZ2" s="178"/>
      <c r="JZA2" s="178"/>
      <c r="JZB2" s="178"/>
      <c r="JZC2" s="178"/>
      <c r="JZD2" s="178"/>
      <c r="JZE2" s="178"/>
      <c r="JZF2" s="178"/>
      <c r="JZG2" s="178"/>
      <c r="JZH2" s="178"/>
      <c r="JZI2" s="178"/>
      <c r="JZJ2" s="178"/>
      <c r="JZK2" s="178"/>
      <c r="JZL2" s="178"/>
      <c r="JZM2" s="178"/>
      <c r="JZN2" s="178"/>
      <c r="JZO2" s="178"/>
      <c r="JZP2" s="178"/>
      <c r="JZQ2" s="178"/>
      <c r="JZR2" s="178"/>
      <c r="JZS2" s="178"/>
      <c r="JZT2" s="178"/>
      <c r="JZU2" s="178"/>
      <c r="JZV2" s="178"/>
      <c r="JZW2" s="178"/>
      <c r="JZX2" s="178"/>
      <c r="JZY2" s="178"/>
      <c r="JZZ2" s="178"/>
      <c r="KAA2" s="178"/>
      <c r="KAB2" s="178"/>
      <c r="KAC2" s="178"/>
      <c r="KAD2" s="178"/>
      <c r="KAE2" s="178"/>
      <c r="KAF2" s="178"/>
      <c r="KAG2" s="178"/>
      <c r="KAH2" s="178"/>
      <c r="KAI2" s="178"/>
      <c r="KAJ2" s="178"/>
      <c r="KAK2" s="178"/>
      <c r="KAL2" s="178"/>
      <c r="KAM2" s="178"/>
      <c r="KAN2" s="178"/>
      <c r="KAO2" s="178"/>
      <c r="KAP2" s="178"/>
      <c r="KAQ2" s="178"/>
      <c r="KAR2" s="178"/>
      <c r="KAS2" s="178"/>
      <c r="KAT2" s="178"/>
      <c r="KAU2" s="178"/>
      <c r="KAV2" s="178"/>
      <c r="KAW2" s="178"/>
      <c r="KAX2" s="178"/>
      <c r="KAY2" s="178"/>
      <c r="KAZ2" s="178"/>
      <c r="KBA2" s="178"/>
      <c r="KBB2" s="178"/>
      <c r="KBC2" s="178"/>
      <c r="KBD2" s="178"/>
      <c r="KBE2" s="178"/>
      <c r="KBF2" s="178"/>
      <c r="KBG2" s="178"/>
      <c r="KBH2" s="178"/>
      <c r="KBI2" s="178"/>
      <c r="KBJ2" s="178"/>
      <c r="KBK2" s="178"/>
      <c r="KBL2" s="178"/>
      <c r="KBM2" s="178"/>
      <c r="KBN2" s="178"/>
      <c r="KBO2" s="178"/>
      <c r="KBP2" s="178"/>
      <c r="KBQ2" s="178"/>
      <c r="KBR2" s="178"/>
      <c r="KBS2" s="178"/>
      <c r="KBT2" s="178"/>
      <c r="KBU2" s="178"/>
      <c r="KBV2" s="178"/>
      <c r="KBW2" s="178"/>
      <c r="KBX2" s="178"/>
      <c r="KBY2" s="178"/>
      <c r="KBZ2" s="178"/>
      <c r="KCA2" s="178"/>
      <c r="KCB2" s="178"/>
      <c r="KCC2" s="178"/>
      <c r="KCD2" s="178"/>
      <c r="KCE2" s="178"/>
      <c r="KCF2" s="178"/>
      <c r="KCG2" s="178"/>
      <c r="KCH2" s="178"/>
      <c r="KCI2" s="178"/>
      <c r="KCJ2" s="178"/>
      <c r="KCK2" s="178"/>
      <c r="KCL2" s="178"/>
      <c r="KCM2" s="178"/>
      <c r="KCN2" s="178"/>
      <c r="KCO2" s="178"/>
      <c r="KCP2" s="178"/>
      <c r="KCQ2" s="178"/>
      <c r="KCR2" s="178"/>
      <c r="KCS2" s="178"/>
      <c r="KCT2" s="178"/>
      <c r="KCU2" s="178"/>
      <c r="KCV2" s="178"/>
      <c r="KCW2" s="178"/>
      <c r="KCX2" s="178"/>
      <c r="KCY2" s="178"/>
      <c r="KCZ2" s="178"/>
      <c r="KDA2" s="178"/>
      <c r="KDB2" s="178"/>
      <c r="KDC2" s="178"/>
      <c r="KDD2" s="178"/>
      <c r="KDE2" s="178"/>
      <c r="KDF2" s="178"/>
      <c r="KDG2" s="178"/>
      <c r="KDH2" s="178"/>
      <c r="KDI2" s="178"/>
      <c r="KDJ2" s="178"/>
      <c r="KDK2" s="178"/>
      <c r="KDL2" s="178"/>
      <c r="KDM2" s="178"/>
      <c r="KDN2" s="178"/>
      <c r="KDO2" s="178"/>
      <c r="KDP2" s="178"/>
      <c r="KDQ2" s="178"/>
      <c r="KDR2" s="178"/>
      <c r="KDS2" s="178"/>
      <c r="KDT2" s="178"/>
      <c r="KDU2" s="178"/>
      <c r="KDV2" s="178"/>
      <c r="KDW2" s="178"/>
      <c r="KDX2" s="178"/>
      <c r="KDY2" s="178"/>
      <c r="KDZ2" s="178"/>
      <c r="KEA2" s="178"/>
      <c r="KEB2" s="178"/>
      <c r="KEC2" s="178"/>
      <c r="KED2" s="178"/>
      <c r="KEE2" s="178"/>
      <c r="KEF2" s="178"/>
      <c r="KEG2" s="178"/>
      <c r="KEH2" s="178"/>
      <c r="KEI2" s="178"/>
      <c r="KEJ2" s="178"/>
      <c r="KEK2" s="178"/>
      <c r="KEL2" s="178"/>
      <c r="KEM2" s="178"/>
      <c r="KEN2" s="178"/>
      <c r="KEO2" s="178"/>
      <c r="KEP2" s="178"/>
      <c r="KEQ2" s="178"/>
      <c r="KER2" s="178"/>
      <c r="KES2" s="178"/>
      <c r="KET2" s="178"/>
      <c r="KEU2" s="178"/>
      <c r="KEV2" s="178"/>
      <c r="KEW2" s="178"/>
      <c r="KEX2" s="178"/>
      <c r="KEY2" s="178"/>
      <c r="KEZ2" s="178"/>
      <c r="KFA2" s="178"/>
      <c r="KFB2" s="178"/>
      <c r="KFC2" s="178"/>
      <c r="KFD2" s="178"/>
      <c r="KFE2" s="178"/>
      <c r="KFF2" s="178"/>
      <c r="KFG2" s="178"/>
      <c r="KFH2" s="178"/>
      <c r="KFI2" s="178"/>
      <c r="KFJ2" s="178"/>
      <c r="KFK2" s="178"/>
      <c r="KFL2" s="178"/>
      <c r="KFM2" s="178"/>
      <c r="KFN2" s="178"/>
      <c r="KFO2" s="178"/>
      <c r="KFP2" s="178"/>
      <c r="KFQ2" s="178"/>
      <c r="KFR2" s="178"/>
      <c r="KFS2" s="178"/>
      <c r="KFT2" s="178"/>
      <c r="KFU2" s="178"/>
      <c r="KFV2" s="178"/>
      <c r="KFW2" s="178"/>
      <c r="KFX2" s="178"/>
      <c r="KFY2" s="178"/>
      <c r="KFZ2" s="178"/>
      <c r="KGA2" s="178"/>
      <c r="KGB2" s="178"/>
      <c r="KGC2" s="178"/>
      <c r="KGD2" s="178"/>
      <c r="KGE2" s="178"/>
      <c r="KGF2" s="178"/>
      <c r="KGG2" s="178"/>
      <c r="KGH2" s="178"/>
      <c r="KGI2" s="178"/>
      <c r="KGJ2" s="178"/>
      <c r="KGK2" s="178"/>
      <c r="KGL2" s="178"/>
      <c r="KGM2" s="178"/>
      <c r="KGN2" s="178"/>
      <c r="KGO2" s="178"/>
      <c r="KGP2" s="178"/>
      <c r="KGQ2" s="178"/>
      <c r="KGR2" s="178"/>
      <c r="KGS2" s="178"/>
      <c r="KGT2" s="178"/>
      <c r="KGU2" s="178"/>
      <c r="KGV2" s="178"/>
      <c r="KGW2" s="178"/>
      <c r="KGX2" s="178"/>
      <c r="KGY2" s="178"/>
      <c r="KGZ2" s="178"/>
      <c r="KHA2" s="178"/>
      <c r="KHB2" s="178"/>
      <c r="KHC2" s="178"/>
      <c r="KHD2" s="178"/>
      <c r="KHE2" s="178"/>
      <c r="KHF2" s="178"/>
      <c r="KHG2" s="178"/>
      <c r="KHH2" s="178"/>
      <c r="KHI2" s="178"/>
      <c r="KHJ2" s="178"/>
      <c r="KHK2" s="178"/>
      <c r="KHL2" s="178"/>
      <c r="KHM2" s="178"/>
      <c r="KHN2" s="178"/>
      <c r="KHO2" s="178"/>
      <c r="KHP2" s="178"/>
      <c r="KHQ2" s="178"/>
      <c r="KHR2" s="178"/>
      <c r="KHS2" s="178"/>
      <c r="KHT2" s="178"/>
      <c r="KHU2" s="178"/>
      <c r="KHV2" s="178"/>
      <c r="KHW2" s="178"/>
      <c r="KHX2" s="178"/>
      <c r="KHY2" s="178"/>
      <c r="KHZ2" s="178"/>
      <c r="KIA2" s="178"/>
      <c r="KIB2" s="178"/>
      <c r="KIC2" s="178"/>
      <c r="KID2" s="178"/>
      <c r="KIE2" s="178"/>
      <c r="KIF2" s="178"/>
      <c r="KIG2" s="178"/>
      <c r="KIH2" s="178"/>
      <c r="KII2" s="178"/>
      <c r="KIJ2" s="178"/>
      <c r="KIK2" s="178"/>
      <c r="KIL2" s="178"/>
      <c r="KIM2" s="178"/>
      <c r="KIN2" s="178"/>
      <c r="KIO2" s="178"/>
      <c r="KIP2" s="178"/>
      <c r="KIQ2" s="178"/>
      <c r="KIR2" s="178"/>
      <c r="KIS2" s="178"/>
      <c r="KIT2" s="178"/>
      <c r="KIU2" s="178"/>
      <c r="KIV2" s="178"/>
      <c r="KIW2" s="178"/>
      <c r="KIX2" s="178"/>
      <c r="KIY2" s="178"/>
      <c r="KIZ2" s="178"/>
      <c r="KJA2" s="178"/>
      <c r="KJB2" s="178"/>
      <c r="KJC2" s="178"/>
      <c r="KJD2" s="178"/>
      <c r="KJE2" s="178"/>
      <c r="KJF2" s="178"/>
      <c r="KJG2" s="178"/>
      <c r="KJH2" s="178"/>
      <c r="KJI2" s="178"/>
      <c r="KJJ2" s="178"/>
      <c r="KJK2" s="178"/>
      <c r="KJL2" s="178"/>
      <c r="KJM2" s="178"/>
      <c r="KJN2" s="178"/>
      <c r="KJO2" s="178"/>
      <c r="KJP2" s="178"/>
      <c r="KJQ2" s="178"/>
      <c r="KJR2" s="178"/>
      <c r="KJS2" s="178"/>
      <c r="KJT2" s="178"/>
      <c r="KJU2" s="178"/>
      <c r="KJV2" s="178"/>
      <c r="KJW2" s="178"/>
      <c r="KJX2" s="178"/>
      <c r="KJY2" s="178"/>
      <c r="KJZ2" s="178"/>
      <c r="KKA2" s="178"/>
      <c r="KKB2" s="178"/>
      <c r="KKC2" s="178"/>
      <c r="KKD2" s="178"/>
      <c r="KKE2" s="178"/>
      <c r="KKF2" s="178"/>
      <c r="KKG2" s="178"/>
      <c r="KKH2" s="178"/>
      <c r="KKI2" s="178"/>
      <c r="KKJ2" s="178"/>
      <c r="KKK2" s="178"/>
      <c r="KKL2" s="178"/>
      <c r="KKM2" s="178"/>
      <c r="KKN2" s="178"/>
      <c r="KKO2" s="178"/>
      <c r="KKP2" s="178"/>
      <c r="KKQ2" s="178"/>
      <c r="KKR2" s="178"/>
      <c r="KKS2" s="178"/>
      <c r="KKT2" s="178"/>
      <c r="KKU2" s="178"/>
      <c r="KKV2" s="178"/>
      <c r="KKW2" s="178"/>
      <c r="KKX2" s="178"/>
      <c r="KKY2" s="178"/>
      <c r="KKZ2" s="178"/>
      <c r="KLA2" s="178"/>
      <c r="KLB2" s="178"/>
      <c r="KLC2" s="178"/>
      <c r="KLD2" s="178"/>
      <c r="KLE2" s="178"/>
      <c r="KLF2" s="178"/>
      <c r="KLG2" s="178"/>
      <c r="KLH2" s="178"/>
      <c r="KLI2" s="178"/>
      <c r="KLJ2" s="178"/>
      <c r="KLK2" s="178"/>
      <c r="KLL2" s="178"/>
      <c r="KLM2" s="178"/>
      <c r="KLN2" s="178"/>
      <c r="KLO2" s="178"/>
      <c r="KLP2" s="178"/>
      <c r="KLQ2" s="178"/>
      <c r="KLR2" s="178"/>
      <c r="KLS2" s="178"/>
      <c r="KLT2" s="178"/>
      <c r="KLU2" s="178"/>
      <c r="KLV2" s="178"/>
      <c r="KLW2" s="178"/>
      <c r="KLX2" s="178"/>
      <c r="KLY2" s="178"/>
      <c r="KLZ2" s="178"/>
      <c r="KMA2" s="178"/>
      <c r="KMB2" s="178"/>
      <c r="KMC2" s="178"/>
      <c r="KMD2" s="178"/>
      <c r="KME2" s="178"/>
      <c r="KMF2" s="178"/>
      <c r="KMG2" s="178"/>
      <c r="KMH2" s="178"/>
      <c r="KMI2" s="178"/>
      <c r="KMJ2" s="178"/>
      <c r="KMK2" s="178"/>
      <c r="KML2" s="178"/>
      <c r="KMM2" s="178"/>
      <c r="KMN2" s="178"/>
      <c r="KMO2" s="178"/>
      <c r="KMP2" s="178"/>
      <c r="KMQ2" s="178"/>
      <c r="KMR2" s="178"/>
      <c r="KMS2" s="178"/>
      <c r="KMT2" s="178"/>
      <c r="KMU2" s="178"/>
      <c r="KMV2" s="178"/>
      <c r="KMW2" s="178"/>
      <c r="KMX2" s="178"/>
      <c r="KMY2" s="178"/>
      <c r="KMZ2" s="178"/>
      <c r="KNA2" s="178"/>
      <c r="KNB2" s="178"/>
      <c r="KNC2" s="178"/>
      <c r="KND2" s="178"/>
      <c r="KNE2" s="178"/>
      <c r="KNF2" s="178"/>
      <c r="KNG2" s="178"/>
      <c r="KNH2" s="178"/>
      <c r="KNI2" s="178"/>
      <c r="KNJ2" s="178"/>
      <c r="KNK2" s="178"/>
      <c r="KNL2" s="178"/>
      <c r="KNM2" s="178"/>
      <c r="KNN2" s="178"/>
      <c r="KNO2" s="178"/>
      <c r="KNP2" s="178"/>
      <c r="KNQ2" s="178"/>
      <c r="KNR2" s="178"/>
      <c r="KNS2" s="178"/>
      <c r="KNT2" s="178"/>
      <c r="KNU2" s="178"/>
      <c r="KNV2" s="178"/>
      <c r="KNW2" s="178"/>
      <c r="KNX2" s="178"/>
      <c r="KNY2" s="178"/>
      <c r="KNZ2" s="178"/>
      <c r="KOA2" s="178"/>
      <c r="KOB2" s="178"/>
      <c r="KOC2" s="178"/>
      <c r="KOD2" s="178"/>
      <c r="KOE2" s="178"/>
      <c r="KOF2" s="178"/>
      <c r="KOG2" s="178"/>
      <c r="KOH2" s="178"/>
      <c r="KOI2" s="178"/>
      <c r="KOJ2" s="178"/>
      <c r="KOK2" s="178"/>
      <c r="KOL2" s="178"/>
      <c r="KOM2" s="178"/>
      <c r="KON2" s="178"/>
      <c r="KOO2" s="178"/>
      <c r="KOP2" s="178"/>
      <c r="KOQ2" s="178"/>
      <c r="KOR2" s="178"/>
      <c r="KOS2" s="178"/>
      <c r="KOT2" s="178"/>
      <c r="KOU2" s="178"/>
      <c r="KOV2" s="178"/>
      <c r="KOW2" s="178"/>
      <c r="KOX2" s="178"/>
      <c r="KOY2" s="178"/>
      <c r="KOZ2" s="178"/>
      <c r="KPA2" s="178"/>
      <c r="KPB2" s="178"/>
      <c r="KPC2" s="178"/>
      <c r="KPD2" s="178"/>
      <c r="KPE2" s="178"/>
      <c r="KPF2" s="178"/>
      <c r="KPG2" s="178"/>
      <c r="KPH2" s="178"/>
      <c r="KPI2" s="178"/>
      <c r="KPJ2" s="178"/>
      <c r="KPK2" s="178"/>
      <c r="KPL2" s="178"/>
      <c r="KPM2" s="178"/>
      <c r="KPN2" s="178"/>
      <c r="KPO2" s="178"/>
      <c r="KPP2" s="178"/>
      <c r="KPQ2" s="178"/>
      <c r="KPR2" s="178"/>
      <c r="KPS2" s="178"/>
      <c r="KPT2" s="178"/>
      <c r="KPU2" s="178"/>
      <c r="KPV2" s="178"/>
      <c r="KPW2" s="178"/>
      <c r="KPX2" s="178"/>
      <c r="KPY2" s="178"/>
      <c r="KPZ2" s="178"/>
      <c r="KQA2" s="178"/>
      <c r="KQB2" s="178"/>
      <c r="KQC2" s="178"/>
      <c r="KQD2" s="178"/>
      <c r="KQE2" s="178"/>
      <c r="KQF2" s="178"/>
      <c r="KQG2" s="178"/>
      <c r="KQH2" s="178"/>
      <c r="KQI2" s="178"/>
      <c r="KQJ2" s="178"/>
      <c r="KQK2" s="178"/>
      <c r="KQL2" s="178"/>
      <c r="KQM2" s="178"/>
      <c r="KQN2" s="178"/>
      <c r="KQO2" s="178"/>
      <c r="KQP2" s="178"/>
      <c r="KQQ2" s="178"/>
      <c r="KQR2" s="178"/>
      <c r="KQS2" s="178"/>
      <c r="KQT2" s="178"/>
      <c r="KQU2" s="178"/>
      <c r="KQV2" s="178"/>
      <c r="KQW2" s="178"/>
      <c r="KQX2" s="178"/>
      <c r="KQY2" s="178"/>
      <c r="KQZ2" s="178"/>
      <c r="KRA2" s="178"/>
      <c r="KRB2" s="178"/>
      <c r="KRC2" s="178"/>
      <c r="KRD2" s="178"/>
      <c r="KRE2" s="178"/>
      <c r="KRF2" s="178"/>
      <c r="KRG2" s="178"/>
      <c r="KRH2" s="178"/>
      <c r="KRI2" s="178"/>
      <c r="KRJ2" s="178"/>
      <c r="KRK2" s="178"/>
      <c r="KRL2" s="178"/>
      <c r="KRM2" s="178"/>
      <c r="KRN2" s="178"/>
      <c r="KRO2" s="178"/>
      <c r="KRP2" s="178"/>
      <c r="KRQ2" s="178"/>
      <c r="KRR2" s="178"/>
      <c r="KRS2" s="178"/>
      <c r="KRT2" s="178"/>
      <c r="KRU2" s="178"/>
      <c r="KRV2" s="178"/>
      <c r="KRW2" s="178"/>
      <c r="KRX2" s="178"/>
      <c r="KRY2" s="178"/>
      <c r="KRZ2" s="178"/>
      <c r="KSA2" s="178"/>
      <c r="KSB2" s="178"/>
      <c r="KSC2" s="178"/>
      <c r="KSD2" s="178"/>
      <c r="KSE2" s="178"/>
      <c r="KSF2" s="178"/>
      <c r="KSG2" s="178"/>
      <c r="KSH2" s="178"/>
      <c r="KSI2" s="178"/>
      <c r="KSJ2" s="178"/>
      <c r="KSK2" s="178"/>
      <c r="KSL2" s="178"/>
      <c r="KSM2" s="178"/>
      <c r="KSN2" s="178"/>
      <c r="KSO2" s="178"/>
      <c r="KSP2" s="178"/>
      <c r="KSQ2" s="178"/>
      <c r="KSR2" s="178"/>
      <c r="KSS2" s="178"/>
      <c r="KST2" s="178"/>
      <c r="KSU2" s="178"/>
      <c r="KSV2" s="178"/>
      <c r="KSW2" s="178"/>
      <c r="KSX2" s="178"/>
      <c r="KSY2" s="178"/>
      <c r="KSZ2" s="178"/>
      <c r="KTA2" s="178"/>
      <c r="KTB2" s="178"/>
      <c r="KTC2" s="178"/>
      <c r="KTD2" s="178"/>
      <c r="KTE2" s="178"/>
      <c r="KTF2" s="178"/>
      <c r="KTG2" s="178"/>
      <c r="KTH2" s="178"/>
      <c r="KTI2" s="178"/>
      <c r="KTJ2" s="178"/>
      <c r="KTK2" s="178"/>
      <c r="KTL2" s="178"/>
      <c r="KTM2" s="178"/>
      <c r="KTN2" s="178"/>
      <c r="KTO2" s="178"/>
      <c r="KTP2" s="178"/>
      <c r="KTQ2" s="178"/>
      <c r="KTR2" s="178"/>
      <c r="KTS2" s="178"/>
      <c r="KTT2" s="178"/>
      <c r="KTU2" s="178"/>
      <c r="KTV2" s="178"/>
      <c r="KTW2" s="178"/>
      <c r="KTX2" s="178"/>
      <c r="KTY2" s="178"/>
      <c r="KTZ2" s="178"/>
      <c r="KUA2" s="178"/>
      <c r="KUB2" s="178"/>
      <c r="KUC2" s="178"/>
      <c r="KUD2" s="178"/>
      <c r="KUE2" s="178"/>
      <c r="KUF2" s="178"/>
      <c r="KUG2" s="178"/>
      <c r="KUH2" s="178"/>
      <c r="KUI2" s="178"/>
      <c r="KUJ2" s="178"/>
      <c r="KUK2" s="178"/>
      <c r="KUL2" s="178"/>
      <c r="KUM2" s="178"/>
      <c r="KUN2" s="178"/>
      <c r="KUO2" s="178"/>
      <c r="KUP2" s="178"/>
      <c r="KUQ2" s="178"/>
      <c r="KUR2" s="178"/>
      <c r="KUS2" s="178"/>
      <c r="KUT2" s="178"/>
      <c r="KUU2" s="178"/>
      <c r="KUV2" s="178"/>
      <c r="KUW2" s="178"/>
      <c r="KUX2" s="178"/>
      <c r="KUY2" s="178"/>
      <c r="KUZ2" s="178"/>
      <c r="KVA2" s="178"/>
      <c r="KVB2" s="178"/>
      <c r="KVC2" s="178"/>
      <c r="KVD2" s="178"/>
      <c r="KVE2" s="178"/>
      <c r="KVF2" s="178"/>
      <c r="KVG2" s="178"/>
      <c r="KVH2" s="178"/>
      <c r="KVI2" s="178"/>
      <c r="KVJ2" s="178"/>
      <c r="KVK2" s="178"/>
      <c r="KVL2" s="178"/>
      <c r="KVM2" s="178"/>
      <c r="KVN2" s="178"/>
      <c r="KVO2" s="178"/>
      <c r="KVP2" s="178"/>
      <c r="KVQ2" s="178"/>
      <c r="KVR2" s="178"/>
      <c r="KVS2" s="178"/>
      <c r="KVT2" s="178"/>
      <c r="KVU2" s="178"/>
      <c r="KVV2" s="178"/>
      <c r="KVW2" s="178"/>
      <c r="KVX2" s="178"/>
      <c r="KVY2" s="178"/>
      <c r="KVZ2" s="178"/>
      <c r="KWA2" s="178"/>
      <c r="KWB2" s="178"/>
      <c r="KWC2" s="178"/>
      <c r="KWD2" s="178"/>
      <c r="KWE2" s="178"/>
      <c r="KWF2" s="178"/>
      <c r="KWG2" s="178"/>
      <c r="KWH2" s="178"/>
      <c r="KWI2" s="178"/>
      <c r="KWJ2" s="178"/>
      <c r="KWK2" s="178"/>
      <c r="KWL2" s="178"/>
      <c r="KWM2" s="178"/>
      <c r="KWN2" s="178"/>
      <c r="KWO2" s="178"/>
      <c r="KWP2" s="178"/>
      <c r="KWQ2" s="178"/>
      <c r="KWR2" s="178"/>
      <c r="KWS2" s="178"/>
      <c r="KWT2" s="178"/>
      <c r="KWU2" s="178"/>
      <c r="KWV2" s="178"/>
      <c r="KWW2" s="178"/>
      <c r="KWX2" s="178"/>
      <c r="KWY2" s="178"/>
      <c r="KWZ2" s="178"/>
      <c r="KXA2" s="178"/>
      <c r="KXB2" s="178"/>
      <c r="KXC2" s="178"/>
      <c r="KXD2" s="178"/>
      <c r="KXE2" s="178"/>
      <c r="KXF2" s="178"/>
      <c r="KXG2" s="178"/>
      <c r="KXH2" s="178"/>
      <c r="KXI2" s="178"/>
      <c r="KXJ2" s="178"/>
      <c r="KXK2" s="178"/>
      <c r="KXL2" s="178"/>
      <c r="KXM2" s="178"/>
      <c r="KXN2" s="178"/>
      <c r="KXO2" s="178"/>
      <c r="KXP2" s="178"/>
      <c r="KXQ2" s="178"/>
      <c r="KXR2" s="178"/>
      <c r="KXS2" s="178"/>
      <c r="KXT2" s="178"/>
      <c r="KXU2" s="178"/>
      <c r="KXV2" s="178"/>
      <c r="KXW2" s="178"/>
      <c r="KXX2" s="178"/>
      <c r="KXY2" s="178"/>
      <c r="KXZ2" s="178"/>
      <c r="KYA2" s="178"/>
      <c r="KYB2" s="178"/>
      <c r="KYC2" s="178"/>
      <c r="KYD2" s="178"/>
      <c r="KYE2" s="178"/>
      <c r="KYF2" s="178"/>
      <c r="KYG2" s="178"/>
      <c r="KYH2" s="178"/>
      <c r="KYI2" s="178"/>
      <c r="KYJ2" s="178"/>
      <c r="KYK2" s="178"/>
      <c r="KYL2" s="178"/>
      <c r="KYM2" s="178"/>
      <c r="KYN2" s="178"/>
      <c r="KYO2" s="178"/>
      <c r="KYP2" s="178"/>
      <c r="KYQ2" s="178"/>
      <c r="KYR2" s="178"/>
      <c r="KYS2" s="178"/>
      <c r="KYT2" s="178"/>
      <c r="KYU2" s="178"/>
      <c r="KYV2" s="178"/>
      <c r="KYW2" s="178"/>
      <c r="KYX2" s="178"/>
      <c r="KYY2" s="178"/>
      <c r="KYZ2" s="178"/>
      <c r="KZA2" s="178"/>
      <c r="KZB2" s="178"/>
      <c r="KZC2" s="178"/>
      <c r="KZD2" s="178"/>
      <c r="KZE2" s="178"/>
      <c r="KZF2" s="178"/>
      <c r="KZG2" s="178"/>
      <c r="KZH2" s="178"/>
      <c r="KZI2" s="178"/>
      <c r="KZJ2" s="178"/>
      <c r="KZK2" s="178"/>
      <c r="KZL2" s="178"/>
      <c r="KZM2" s="178"/>
      <c r="KZN2" s="178"/>
      <c r="KZO2" s="178"/>
      <c r="KZP2" s="178"/>
      <c r="KZQ2" s="178"/>
      <c r="KZR2" s="178"/>
      <c r="KZS2" s="178"/>
      <c r="KZT2" s="178"/>
      <c r="KZU2" s="178"/>
      <c r="KZV2" s="178"/>
      <c r="KZW2" s="178"/>
      <c r="KZX2" s="178"/>
      <c r="KZY2" s="178"/>
      <c r="KZZ2" s="178"/>
      <c r="LAA2" s="178"/>
      <c r="LAB2" s="178"/>
      <c r="LAC2" s="178"/>
      <c r="LAD2" s="178"/>
      <c r="LAE2" s="178"/>
      <c r="LAF2" s="178"/>
      <c r="LAG2" s="178"/>
      <c r="LAH2" s="178"/>
      <c r="LAI2" s="178"/>
      <c r="LAJ2" s="178"/>
      <c r="LAK2" s="178"/>
      <c r="LAL2" s="178"/>
      <c r="LAM2" s="178"/>
      <c r="LAN2" s="178"/>
      <c r="LAO2" s="178"/>
      <c r="LAP2" s="178"/>
      <c r="LAQ2" s="178"/>
      <c r="LAR2" s="178"/>
      <c r="LAS2" s="178"/>
      <c r="LAT2" s="178"/>
      <c r="LAU2" s="178"/>
      <c r="LAV2" s="178"/>
      <c r="LAW2" s="178"/>
      <c r="LAX2" s="178"/>
      <c r="LAY2" s="178"/>
      <c r="LAZ2" s="178"/>
      <c r="LBA2" s="178"/>
      <c r="LBB2" s="178"/>
      <c r="LBC2" s="178"/>
      <c r="LBD2" s="178"/>
      <c r="LBE2" s="178"/>
      <c r="LBF2" s="178"/>
      <c r="LBG2" s="178"/>
      <c r="LBH2" s="178"/>
      <c r="LBI2" s="178"/>
      <c r="LBJ2" s="178"/>
      <c r="LBK2" s="178"/>
      <c r="LBL2" s="178"/>
      <c r="LBM2" s="178"/>
      <c r="LBN2" s="178"/>
      <c r="LBO2" s="178"/>
      <c r="LBP2" s="178"/>
      <c r="LBQ2" s="178"/>
      <c r="LBR2" s="178"/>
      <c r="LBS2" s="178"/>
      <c r="LBT2" s="178"/>
      <c r="LBU2" s="178"/>
      <c r="LBV2" s="178"/>
      <c r="LBW2" s="178"/>
      <c r="LBX2" s="178"/>
      <c r="LBY2" s="178"/>
      <c r="LBZ2" s="178"/>
      <c r="LCA2" s="178"/>
      <c r="LCB2" s="178"/>
      <c r="LCC2" s="178"/>
      <c r="LCD2" s="178"/>
      <c r="LCE2" s="178"/>
      <c r="LCF2" s="178"/>
      <c r="LCG2" s="178"/>
      <c r="LCH2" s="178"/>
      <c r="LCI2" s="178"/>
      <c r="LCJ2" s="178"/>
      <c r="LCK2" s="178"/>
      <c r="LCL2" s="178"/>
      <c r="LCM2" s="178"/>
      <c r="LCN2" s="178"/>
      <c r="LCO2" s="178"/>
      <c r="LCP2" s="178"/>
      <c r="LCQ2" s="178"/>
      <c r="LCR2" s="178"/>
      <c r="LCS2" s="178"/>
      <c r="LCT2" s="178"/>
      <c r="LCU2" s="178"/>
      <c r="LCV2" s="178"/>
      <c r="LCW2" s="178"/>
      <c r="LCX2" s="178"/>
      <c r="LCY2" s="178"/>
      <c r="LCZ2" s="178"/>
      <c r="LDA2" s="178"/>
      <c r="LDB2" s="178"/>
      <c r="LDC2" s="178"/>
      <c r="LDD2" s="178"/>
      <c r="LDE2" s="178"/>
      <c r="LDF2" s="178"/>
      <c r="LDG2" s="178"/>
      <c r="LDH2" s="178"/>
      <c r="LDI2" s="178"/>
      <c r="LDJ2" s="178"/>
      <c r="LDK2" s="178"/>
      <c r="LDL2" s="178"/>
      <c r="LDM2" s="178"/>
      <c r="LDN2" s="178"/>
      <c r="LDO2" s="178"/>
      <c r="LDP2" s="178"/>
      <c r="LDQ2" s="178"/>
      <c r="LDR2" s="178"/>
      <c r="LDS2" s="178"/>
      <c r="LDT2" s="178"/>
      <c r="LDU2" s="178"/>
      <c r="LDV2" s="178"/>
      <c r="LDW2" s="178"/>
      <c r="LDX2" s="178"/>
      <c r="LDY2" s="178"/>
      <c r="LDZ2" s="178"/>
      <c r="LEA2" s="178"/>
      <c r="LEB2" s="178"/>
      <c r="LEC2" s="178"/>
      <c r="LED2" s="178"/>
      <c r="LEE2" s="178"/>
      <c r="LEF2" s="178"/>
      <c r="LEG2" s="178"/>
      <c r="LEH2" s="178"/>
      <c r="LEI2" s="178"/>
      <c r="LEJ2" s="178"/>
      <c r="LEK2" s="178"/>
      <c r="LEL2" s="178"/>
      <c r="LEM2" s="178"/>
      <c r="LEN2" s="178"/>
      <c r="LEO2" s="178"/>
      <c r="LEP2" s="178"/>
      <c r="LEQ2" s="178"/>
      <c r="LER2" s="178"/>
      <c r="LES2" s="178"/>
      <c r="LET2" s="178"/>
      <c r="LEU2" s="178"/>
      <c r="LEV2" s="178"/>
      <c r="LEW2" s="178"/>
      <c r="LEX2" s="178"/>
      <c r="LEY2" s="178"/>
      <c r="LEZ2" s="178"/>
      <c r="LFA2" s="178"/>
      <c r="LFB2" s="178"/>
      <c r="LFC2" s="178"/>
      <c r="LFD2" s="178"/>
      <c r="LFE2" s="178"/>
      <c r="LFF2" s="178"/>
      <c r="LFG2" s="178"/>
      <c r="LFH2" s="178"/>
      <c r="LFI2" s="178"/>
      <c r="LFJ2" s="178"/>
      <c r="LFK2" s="178"/>
      <c r="LFL2" s="178"/>
      <c r="LFM2" s="178"/>
      <c r="LFN2" s="178"/>
      <c r="LFO2" s="178"/>
      <c r="LFP2" s="178"/>
      <c r="LFQ2" s="178"/>
      <c r="LFR2" s="178"/>
      <c r="LFS2" s="178"/>
      <c r="LFT2" s="178"/>
      <c r="LFU2" s="178"/>
      <c r="LFV2" s="178"/>
      <c r="LFW2" s="178"/>
      <c r="LFX2" s="178"/>
      <c r="LFY2" s="178"/>
      <c r="LFZ2" s="178"/>
      <c r="LGA2" s="178"/>
      <c r="LGB2" s="178"/>
      <c r="LGC2" s="178"/>
      <c r="LGD2" s="178"/>
      <c r="LGE2" s="178"/>
      <c r="LGF2" s="178"/>
      <c r="LGG2" s="178"/>
      <c r="LGH2" s="178"/>
      <c r="LGI2" s="178"/>
      <c r="LGJ2" s="178"/>
      <c r="LGK2" s="178"/>
      <c r="LGL2" s="178"/>
      <c r="LGM2" s="178"/>
      <c r="LGN2" s="178"/>
      <c r="LGO2" s="178"/>
      <c r="LGP2" s="178"/>
      <c r="LGQ2" s="178"/>
      <c r="LGR2" s="178"/>
      <c r="LGS2" s="178"/>
      <c r="LGT2" s="178"/>
      <c r="LGU2" s="178"/>
      <c r="LGV2" s="178"/>
      <c r="LGW2" s="178"/>
      <c r="LGX2" s="178"/>
      <c r="LGY2" s="178"/>
      <c r="LGZ2" s="178"/>
      <c r="LHA2" s="178"/>
      <c r="LHB2" s="178"/>
      <c r="LHC2" s="178"/>
      <c r="LHD2" s="178"/>
      <c r="LHE2" s="178"/>
      <c r="LHF2" s="178"/>
      <c r="LHG2" s="178"/>
      <c r="LHH2" s="178"/>
      <c r="LHI2" s="178"/>
      <c r="LHJ2" s="178"/>
      <c r="LHK2" s="178"/>
      <c r="LHL2" s="178"/>
      <c r="LHM2" s="178"/>
      <c r="LHN2" s="178"/>
      <c r="LHO2" s="178"/>
      <c r="LHP2" s="178"/>
      <c r="LHQ2" s="178"/>
      <c r="LHR2" s="178"/>
      <c r="LHS2" s="178"/>
      <c r="LHT2" s="178"/>
      <c r="LHU2" s="178"/>
      <c r="LHV2" s="178"/>
      <c r="LHW2" s="178"/>
      <c r="LHX2" s="178"/>
      <c r="LHY2" s="178"/>
      <c r="LHZ2" s="178"/>
      <c r="LIA2" s="178"/>
      <c r="LIB2" s="178"/>
      <c r="LIC2" s="178"/>
      <c r="LID2" s="178"/>
      <c r="LIE2" s="178"/>
      <c r="LIF2" s="178"/>
      <c r="LIG2" s="178"/>
      <c r="LIH2" s="178"/>
      <c r="LII2" s="178"/>
      <c r="LIJ2" s="178"/>
      <c r="LIK2" s="178"/>
      <c r="LIL2" s="178"/>
      <c r="LIM2" s="178"/>
      <c r="LIN2" s="178"/>
      <c r="LIO2" s="178"/>
      <c r="LIP2" s="178"/>
      <c r="LIQ2" s="178"/>
      <c r="LIR2" s="178"/>
      <c r="LIS2" s="178"/>
      <c r="LIT2" s="178"/>
      <c r="LIU2" s="178"/>
      <c r="LIV2" s="178"/>
      <c r="LIW2" s="178"/>
      <c r="LIX2" s="178"/>
      <c r="LIY2" s="178"/>
      <c r="LIZ2" s="178"/>
      <c r="LJA2" s="178"/>
      <c r="LJB2" s="178"/>
      <c r="LJC2" s="178"/>
      <c r="LJD2" s="178"/>
      <c r="LJE2" s="178"/>
      <c r="LJF2" s="178"/>
      <c r="LJG2" s="178"/>
      <c r="LJH2" s="178"/>
      <c r="LJI2" s="178"/>
      <c r="LJJ2" s="178"/>
      <c r="LJK2" s="178"/>
      <c r="LJL2" s="178"/>
      <c r="LJM2" s="178"/>
      <c r="LJN2" s="178"/>
      <c r="LJO2" s="178"/>
      <c r="LJP2" s="178"/>
      <c r="LJQ2" s="178"/>
      <c r="LJR2" s="178"/>
      <c r="LJS2" s="178"/>
      <c r="LJT2" s="178"/>
      <c r="LJU2" s="178"/>
      <c r="LJV2" s="178"/>
      <c r="LJW2" s="178"/>
      <c r="LJX2" s="178"/>
      <c r="LJY2" s="178"/>
      <c r="LJZ2" s="178"/>
      <c r="LKA2" s="178"/>
      <c r="LKB2" s="178"/>
      <c r="LKC2" s="178"/>
      <c r="LKD2" s="178"/>
      <c r="LKE2" s="178"/>
      <c r="LKF2" s="178"/>
      <c r="LKG2" s="178"/>
      <c r="LKH2" s="178"/>
      <c r="LKI2" s="178"/>
      <c r="LKJ2" s="178"/>
      <c r="LKK2" s="178"/>
      <c r="LKL2" s="178"/>
      <c r="LKM2" s="178"/>
      <c r="LKN2" s="178"/>
      <c r="LKO2" s="178"/>
      <c r="LKP2" s="178"/>
      <c r="LKQ2" s="178"/>
      <c r="LKR2" s="178"/>
      <c r="LKS2" s="178"/>
      <c r="LKT2" s="178"/>
      <c r="LKU2" s="178"/>
      <c r="LKV2" s="178"/>
      <c r="LKW2" s="178"/>
      <c r="LKX2" s="178"/>
      <c r="LKY2" s="178"/>
      <c r="LKZ2" s="178"/>
      <c r="LLA2" s="178"/>
      <c r="LLB2" s="178"/>
      <c r="LLC2" s="178"/>
      <c r="LLD2" s="178"/>
      <c r="LLE2" s="178"/>
      <c r="LLF2" s="178"/>
      <c r="LLG2" s="178"/>
      <c r="LLH2" s="178"/>
      <c r="LLI2" s="178"/>
      <c r="LLJ2" s="178"/>
      <c r="LLK2" s="178"/>
      <c r="LLL2" s="178"/>
      <c r="LLM2" s="178"/>
      <c r="LLN2" s="178"/>
      <c r="LLO2" s="178"/>
      <c r="LLP2" s="178"/>
      <c r="LLQ2" s="178"/>
      <c r="LLR2" s="178"/>
      <c r="LLS2" s="178"/>
      <c r="LLT2" s="178"/>
      <c r="LLU2" s="178"/>
      <c r="LLV2" s="178"/>
      <c r="LLW2" s="178"/>
      <c r="LLX2" s="178"/>
      <c r="LLY2" s="178"/>
      <c r="LLZ2" s="178"/>
      <c r="LMA2" s="178"/>
      <c r="LMB2" s="178"/>
      <c r="LMC2" s="178"/>
      <c r="LMD2" s="178"/>
      <c r="LME2" s="178"/>
      <c r="LMF2" s="178"/>
      <c r="LMG2" s="178"/>
      <c r="LMH2" s="178"/>
      <c r="LMI2" s="178"/>
      <c r="LMJ2" s="178"/>
      <c r="LMK2" s="178"/>
      <c r="LML2" s="178"/>
      <c r="LMM2" s="178"/>
      <c r="LMN2" s="178"/>
      <c r="LMO2" s="178"/>
      <c r="LMP2" s="178"/>
      <c r="LMQ2" s="178"/>
      <c r="LMR2" s="178"/>
      <c r="LMS2" s="178"/>
      <c r="LMT2" s="178"/>
      <c r="LMU2" s="178"/>
      <c r="LMV2" s="178"/>
      <c r="LMW2" s="178"/>
      <c r="LMX2" s="178"/>
      <c r="LMY2" s="178"/>
      <c r="LMZ2" s="178"/>
      <c r="LNA2" s="178"/>
      <c r="LNB2" s="178"/>
      <c r="LNC2" s="178"/>
      <c r="LND2" s="178"/>
      <c r="LNE2" s="178"/>
      <c r="LNF2" s="178"/>
      <c r="LNG2" s="178"/>
      <c r="LNH2" s="178"/>
      <c r="LNI2" s="178"/>
      <c r="LNJ2" s="178"/>
      <c r="LNK2" s="178"/>
      <c r="LNL2" s="178"/>
      <c r="LNM2" s="178"/>
      <c r="LNN2" s="178"/>
      <c r="LNO2" s="178"/>
      <c r="LNP2" s="178"/>
      <c r="LNQ2" s="178"/>
      <c r="LNR2" s="178"/>
      <c r="LNS2" s="178"/>
      <c r="LNT2" s="178"/>
      <c r="LNU2" s="178"/>
      <c r="LNV2" s="178"/>
      <c r="LNW2" s="178"/>
      <c r="LNX2" s="178"/>
      <c r="LNY2" s="178"/>
      <c r="LNZ2" s="178"/>
      <c r="LOA2" s="178"/>
      <c r="LOB2" s="178"/>
      <c r="LOC2" s="178"/>
      <c r="LOD2" s="178"/>
      <c r="LOE2" s="178"/>
      <c r="LOF2" s="178"/>
      <c r="LOG2" s="178"/>
      <c r="LOH2" s="178"/>
      <c r="LOI2" s="178"/>
      <c r="LOJ2" s="178"/>
      <c r="LOK2" s="178"/>
      <c r="LOL2" s="178"/>
      <c r="LOM2" s="178"/>
      <c r="LON2" s="178"/>
      <c r="LOO2" s="178"/>
      <c r="LOP2" s="178"/>
      <c r="LOQ2" s="178"/>
      <c r="LOR2" s="178"/>
      <c r="LOS2" s="178"/>
      <c r="LOT2" s="178"/>
      <c r="LOU2" s="178"/>
      <c r="LOV2" s="178"/>
      <c r="LOW2" s="178"/>
      <c r="LOX2" s="178"/>
      <c r="LOY2" s="178"/>
      <c r="LOZ2" s="178"/>
      <c r="LPA2" s="178"/>
      <c r="LPB2" s="178"/>
      <c r="LPC2" s="178"/>
      <c r="LPD2" s="178"/>
      <c r="LPE2" s="178"/>
      <c r="LPF2" s="178"/>
      <c r="LPG2" s="178"/>
      <c r="LPH2" s="178"/>
      <c r="LPI2" s="178"/>
      <c r="LPJ2" s="178"/>
      <c r="LPK2" s="178"/>
      <c r="LPL2" s="178"/>
      <c r="LPM2" s="178"/>
      <c r="LPN2" s="178"/>
      <c r="LPO2" s="178"/>
      <c r="LPP2" s="178"/>
      <c r="LPQ2" s="178"/>
      <c r="LPR2" s="178"/>
      <c r="LPS2" s="178"/>
      <c r="LPT2" s="178"/>
      <c r="LPU2" s="178"/>
      <c r="LPV2" s="178"/>
      <c r="LPW2" s="178"/>
      <c r="LPX2" s="178"/>
      <c r="LPY2" s="178"/>
      <c r="LPZ2" s="178"/>
      <c r="LQA2" s="178"/>
      <c r="LQB2" s="178"/>
      <c r="LQC2" s="178"/>
      <c r="LQD2" s="178"/>
      <c r="LQE2" s="178"/>
      <c r="LQF2" s="178"/>
      <c r="LQG2" s="178"/>
      <c r="LQH2" s="178"/>
      <c r="LQI2" s="178"/>
      <c r="LQJ2" s="178"/>
      <c r="LQK2" s="178"/>
      <c r="LQL2" s="178"/>
      <c r="LQM2" s="178"/>
      <c r="LQN2" s="178"/>
      <c r="LQO2" s="178"/>
      <c r="LQP2" s="178"/>
      <c r="LQQ2" s="178"/>
      <c r="LQR2" s="178"/>
      <c r="LQS2" s="178"/>
      <c r="LQT2" s="178"/>
      <c r="LQU2" s="178"/>
      <c r="LQV2" s="178"/>
      <c r="LQW2" s="178"/>
      <c r="LQX2" s="178"/>
      <c r="LQY2" s="178"/>
      <c r="LQZ2" s="178"/>
      <c r="LRA2" s="178"/>
      <c r="LRB2" s="178"/>
      <c r="LRC2" s="178"/>
      <c r="LRD2" s="178"/>
      <c r="LRE2" s="178"/>
      <c r="LRF2" s="178"/>
      <c r="LRG2" s="178"/>
      <c r="LRH2" s="178"/>
      <c r="LRI2" s="178"/>
      <c r="LRJ2" s="178"/>
      <c r="LRK2" s="178"/>
      <c r="LRL2" s="178"/>
      <c r="LRM2" s="178"/>
      <c r="LRN2" s="178"/>
      <c r="LRO2" s="178"/>
      <c r="LRP2" s="178"/>
      <c r="LRQ2" s="178"/>
      <c r="LRR2" s="178"/>
      <c r="LRS2" s="178"/>
      <c r="LRT2" s="178"/>
      <c r="LRU2" s="178"/>
      <c r="LRV2" s="178"/>
      <c r="LRW2" s="178"/>
      <c r="LRX2" s="178"/>
      <c r="LRY2" s="178"/>
      <c r="LRZ2" s="178"/>
      <c r="LSA2" s="178"/>
      <c r="LSB2" s="178"/>
      <c r="LSC2" s="178"/>
      <c r="LSD2" s="178"/>
      <c r="LSE2" s="178"/>
      <c r="LSF2" s="178"/>
      <c r="LSG2" s="178"/>
      <c r="LSH2" s="178"/>
      <c r="LSI2" s="178"/>
      <c r="LSJ2" s="178"/>
      <c r="LSK2" s="178"/>
      <c r="LSL2" s="178"/>
      <c r="LSM2" s="178"/>
      <c r="LSN2" s="178"/>
      <c r="LSO2" s="178"/>
      <c r="LSP2" s="178"/>
      <c r="LSQ2" s="178"/>
      <c r="LSR2" s="178"/>
      <c r="LSS2" s="178"/>
      <c r="LST2" s="178"/>
      <c r="LSU2" s="178"/>
      <c r="LSV2" s="178"/>
      <c r="LSW2" s="178"/>
      <c r="LSX2" s="178"/>
      <c r="LSY2" s="178"/>
      <c r="LSZ2" s="178"/>
      <c r="LTA2" s="178"/>
      <c r="LTB2" s="178"/>
      <c r="LTC2" s="178"/>
      <c r="LTD2" s="178"/>
      <c r="LTE2" s="178"/>
      <c r="LTF2" s="178"/>
      <c r="LTG2" s="178"/>
      <c r="LTH2" s="178"/>
      <c r="LTI2" s="178"/>
      <c r="LTJ2" s="178"/>
      <c r="LTK2" s="178"/>
      <c r="LTL2" s="178"/>
      <c r="LTM2" s="178"/>
      <c r="LTN2" s="178"/>
      <c r="LTO2" s="178"/>
      <c r="LTP2" s="178"/>
      <c r="LTQ2" s="178"/>
      <c r="LTR2" s="178"/>
      <c r="LTS2" s="178"/>
      <c r="LTT2" s="178"/>
      <c r="LTU2" s="178"/>
      <c r="LTV2" s="178"/>
      <c r="LTW2" s="178"/>
      <c r="LTX2" s="178"/>
      <c r="LTY2" s="178"/>
      <c r="LTZ2" s="178"/>
      <c r="LUA2" s="178"/>
      <c r="LUB2" s="178"/>
      <c r="LUC2" s="178"/>
      <c r="LUD2" s="178"/>
      <c r="LUE2" s="178"/>
      <c r="LUF2" s="178"/>
      <c r="LUG2" s="178"/>
      <c r="LUH2" s="178"/>
      <c r="LUI2" s="178"/>
      <c r="LUJ2" s="178"/>
      <c r="LUK2" s="178"/>
      <c r="LUL2" s="178"/>
      <c r="LUM2" s="178"/>
      <c r="LUN2" s="178"/>
      <c r="LUO2" s="178"/>
      <c r="LUP2" s="178"/>
      <c r="LUQ2" s="178"/>
      <c r="LUR2" s="178"/>
      <c r="LUS2" s="178"/>
      <c r="LUT2" s="178"/>
      <c r="LUU2" s="178"/>
      <c r="LUV2" s="178"/>
      <c r="LUW2" s="178"/>
      <c r="LUX2" s="178"/>
      <c r="LUY2" s="178"/>
      <c r="LUZ2" s="178"/>
      <c r="LVA2" s="178"/>
      <c r="LVB2" s="178"/>
      <c r="LVC2" s="178"/>
      <c r="LVD2" s="178"/>
      <c r="LVE2" s="178"/>
      <c r="LVF2" s="178"/>
      <c r="LVG2" s="178"/>
      <c r="LVH2" s="178"/>
      <c r="LVI2" s="178"/>
      <c r="LVJ2" s="178"/>
      <c r="LVK2" s="178"/>
      <c r="LVL2" s="178"/>
      <c r="LVM2" s="178"/>
      <c r="LVN2" s="178"/>
      <c r="LVO2" s="178"/>
      <c r="LVP2" s="178"/>
      <c r="LVQ2" s="178"/>
      <c r="LVR2" s="178"/>
      <c r="LVS2" s="178"/>
      <c r="LVT2" s="178"/>
      <c r="LVU2" s="178"/>
      <c r="LVV2" s="178"/>
      <c r="LVW2" s="178"/>
      <c r="LVX2" s="178"/>
      <c r="LVY2" s="178"/>
      <c r="LVZ2" s="178"/>
      <c r="LWA2" s="178"/>
      <c r="LWB2" s="178"/>
      <c r="LWC2" s="178"/>
      <c r="LWD2" s="178"/>
      <c r="LWE2" s="178"/>
      <c r="LWF2" s="178"/>
      <c r="LWG2" s="178"/>
      <c r="LWH2" s="178"/>
      <c r="LWI2" s="178"/>
      <c r="LWJ2" s="178"/>
      <c r="LWK2" s="178"/>
      <c r="LWL2" s="178"/>
      <c r="LWM2" s="178"/>
      <c r="LWN2" s="178"/>
      <c r="LWO2" s="178"/>
      <c r="LWP2" s="178"/>
      <c r="LWQ2" s="178"/>
      <c r="LWR2" s="178"/>
      <c r="LWS2" s="178"/>
      <c r="LWT2" s="178"/>
      <c r="LWU2" s="178"/>
      <c r="LWV2" s="178"/>
      <c r="LWW2" s="178"/>
      <c r="LWX2" s="178"/>
      <c r="LWY2" s="178"/>
      <c r="LWZ2" s="178"/>
      <c r="LXA2" s="178"/>
      <c r="LXB2" s="178"/>
      <c r="LXC2" s="178"/>
      <c r="LXD2" s="178"/>
      <c r="LXE2" s="178"/>
      <c r="LXF2" s="178"/>
      <c r="LXG2" s="178"/>
      <c r="LXH2" s="178"/>
      <c r="LXI2" s="178"/>
      <c r="LXJ2" s="178"/>
      <c r="LXK2" s="178"/>
      <c r="LXL2" s="178"/>
      <c r="LXM2" s="178"/>
      <c r="LXN2" s="178"/>
      <c r="LXO2" s="178"/>
      <c r="LXP2" s="178"/>
      <c r="LXQ2" s="178"/>
      <c r="LXR2" s="178"/>
      <c r="LXS2" s="178"/>
      <c r="LXT2" s="178"/>
      <c r="LXU2" s="178"/>
      <c r="LXV2" s="178"/>
      <c r="LXW2" s="178"/>
      <c r="LXX2" s="178"/>
      <c r="LXY2" s="178"/>
      <c r="LXZ2" s="178"/>
      <c r="LYA2" s="178"/>
      <c r="LYB2" s="178"/>
      <c r="LYC2" s="178"/>
      <c r="LYD2" s="178"/>
      <c r="LYE2" s="178"/>
      <c r="LYF2" s="178"/>
      <c r="LYG2" s="178"/>
      <c r="LYH2" s="178"/>
      <c r="LYI2" s="178"/>
      <c r="LYJ2" s="178"/>
      <c r="LYK2" s="178"/>
      <c r="LYL2" s="178"/>
      <c r="LYM2" s="178"/>
      <c r="LYN2" s="178"/>
      <c r="LYO2" s="178"/>
      <c r="LYP2" s="178"/>
      <c r="LYQ2" s="178"/>
      <c r="LYR2" s="178"/>
      <c r="LYS2" s="178"/>
      <c r="LYT2" s="178"/>
      <c r="LYU2" s="178"/>
      <c r="LYV2" s="178"/>
      <c r="LYW2" s="178"/>
      <c r="LYX2" s="178"/>
      <c r="LYY2" s="178"/>
      <c r="LYZ2" s="178"/>
      <c r="LZA2" s="178"/>
      <c r="LZB2" s="178"/>
      <c r="LZC2" s="178"/>
      <c r="LZD2" s="178"/>
      <c r="LZE2" s="178"/>
      <c r="LZF2" s="178"/>
      <c r="LZG2" s="178"/>
      <c r="LZH2" s="178"/>
      <c r="LZI2" s="178"/>
      <c r="LZJ2" s="178"/>
      <c r="LZK2" s="178"/>
      <c r="LZL2" s="178"/>
      <c r="LZM2" s="178"/>
      <c r="LZN2" s="178"/>
      <c r="LZO2" s="178"/>
      <c r="LZP2" s="178"/>
      <c r="LZQ2" s="178"/>
      <c r="LZR2" s="178"/>
      <c r="LZS2" s="178"/>
      <c r="LZT2" s="178"/>
      <c r="LZU2" s="178"/>
      <c r="LZV2" s="178"/>
      <c r="LZW2" s="178"/>
      <c r="LZX2" s="178"/>
      <c r="LZY2" s="178"/>
      <c r="LZZ2" s="178"/>
      <c r="MAA2" s="178"/>
      <c r="MAB2" s="178"/>
      <c r="MAC2" s="178"/>
      <c r="MAD2" s="178"/>
      <c r="MAE2" s="178"/>
      <c r="MAF2" s="178"/>
      <c r="MAG2" s="178"/>
      <c r="MAH2" s="178"/>
      <c r="MAI2" s="178"/>
      <c r="MAJ2" s="178"/>
      <c r="MAK2" s="178"/>
      <c r="MAL2" s="178"/>
      <c r="MAM2" s="178"/>
      <c r="MAN2" s="178"/>
      <c r="MAO2" s="178"/>
      <c r="MAP2" s="178"/>
      <c r="MAQ2" s="178"/>
      <c r="MAR2" s="178"/>
      <c r="MAS2" s="178"/>
      <c r="MAT2" s="178"/>
      <c r="MAU2" s="178"/>
      <c r="MAV2" s="178"/>
      <c r="MAW2" s="178"/>
      <c r="MAX2" s="178"/>
      <c r="MAY2" s="178"/>
      <c r="MAZ2" s="178"/>
      <c r="MBA2" s="178"/>
      <c r="MBB2" s="178"/>
      <c r="MBC2" s="178"/>
      <c r="MBD2" s="178"/>
      <c r="MBE2" s="178"/>
      <c r="MBF2" s="178"/>
      <c r="MBG2" s="178"/>
      <c r="MBH2" s="178"/>
      <c r="MBI2" s="178"/>
      <c r="MBJ2" s="178"/>
      <c r="MBK2" s="178"/>
      <c r="MBL2" s="178"/>
      <c r="MBM2" s="178"/>
      <c r="MBN2" s="178"/>
      <c r="MBO2" s="178"/>
      <c r="MBP2" s="178"/>
      <c r="MBQ2" s="178"/>
      <c r="MBR2" s="178"/>
      <c r="MBS2" s="178"/>
      <c r="MBT2" s="178"/>
      <c r="MBU2" s="178"/>
      <c r="MBV2" s="178"/>
      <c r="MBW2" s="178"/>
      <c r="MBX2" s="178"/>
      <c r="MBY2" s="178"/>
      <c r="MBZ2" s="178"/>
      <c r="MCA2" s="178"/>
      <c r="MCB2" s="178"/>
      <c r="MCC2" s="178"/>
      <c r="MCD2" s="178"/>
      <c r="MCE2" s="178"/>
      <c r="MCF2" s="178"/>
      <c r="MCG2" s="178"/>
      <c r="MCH2" s="178"/>
      <c r="MCI2" s="178"/>
      <c r="MCJ2" s="178"/>
      <c r="MCK2" s="178"/>
      <c r="MCL2" s="178"/>
      <c r="MCM2" s="178"/>
      <c r="MCN2" s="178"/>
      <c r="MCO2" s="178"/>
      <c r="MCP2" s="178"/>
      <c r="MCQ2" s="178"/>
      <c r="MCR2" s="178"/>
      <c r="MCS2" s="178"/>
      <c r="MCT2" s="178"/>
      <c r="MCU2" s="178"/>
      <c r="MCV2" s="178"/>
      <c r="MCW2" s="178"/>
      <c r="MCX2" s="178"/>
      <c r="MCY2" s="178"/>
      <c r="MCZ2" s="178"/>
      <c r="MDA2" s="178"/>
      <c r="MDB2" s="178"/>
      <c r="MDC2" s="178"/>
      <c r="MDD2" s="178"/>
      <c r="MDE2" s="178"/>
      <c r="MDF2" s="178"/>
      <c r="MDG2" s="178"/>
      <c r="MDH2" s="178"/>
      <c r="MDI2" s="178"/>
      <c r="MDJ2" s="178"/>
      <c r="MDK2" s="178"/>
      <c r="MDL2" s="178"/>
      <c r="MDM2" s="178"/>
      <c r="MDN2" s="178"/>
      <c r="MDO2" s="178"/>
      <c r="MDP2" s="178"/>
      <c r="MDQ2" s="178"/>
      <c r="MDR2" s="178"/>
      <c r="MDS2" s="178"/>
      <c r="MDT2" s="178"/>
      <c r="MDU2" s="178"/>
      <c r="MDV2" s="178"/>
      <c r="MDW2" s="178"/>
      <c r="MDX2" s="178"/>
      <c r="MDY2" s="178"/>
      <c r="MDZ2" s="178"/>
      <c r="MEA2" s="178"/>
      <c r="MEB2" s="178"/>
      <c r="MEC2" s="178"/>
      <c r="MED2" s="178"/>
      <c r="MEE2" s="178"/>
      <c r="MEF2" s="178"/>
      <c r="MEG2" s="178"/>
      <c r="MEH2" s="178"/>
      <c r="MEI2" s="178"/>
      <c r="MEJ2" s="178"/>
      <c r="MEK2" s="178"/>
      <c r="MEL2" s="178"/>
      <c r="MEM2" s="178"/>
      <c r="MEN2" s="178"/>
      <c r="MEO2" s="178"/>
      <c r="MEP2" s="178"/>
      <c r="MEQ2" s="178"/>
      <c r="MER2" s="178"/>
      <c r="MES2" s="178"/>
      <c r="MET2" s="178"/>
      <c r="MEU2" s="178"/>
      <c r="MEV2" s="178"/>
      <c r="MEW2" s="178"/>
      <c r="MEX2" s="178"/>
      <c r="MEY2" s="178"/>
      <c r="MEZ2" s="178"/>
      <c r="MFA2" s="178"/>
      <c r="MFB2" s="178"/>
      <c r="MFC2" s="178"/>
      <c r="MFD2" s="178"/>
      <c r="MFE2" s="178"/>
      <c r="MFF2" s="178"/>
      <c r="MFG2" s="178"/>
      <c r="MFH2" s="178"/>
      <c r="MFI2" s="178"/>
      <c r="MFJ2" s="178"/>
      <c r="MFK2" s="178"/>
      <c r="MFL2" s="178"/>
      <c r="MFM2" s="178"/>
      <c r="MFN2" s="178"/>
      <c r="MFO2" s="178"/>
      <c r="MFP2" s="178"/>
      <c r="MFQ2" s="178"/>
      <c r="MFR2" s="178"/>
      <c r="MFS2" s="178"/>
      <c r="MFT2" s="178"/>
      <c r="MFU2" s="178"/>
      <c r="MFV2" s="178"/>
      <c r="MFW2" s="178"/>
      <c r="MFX2" s="178"/>
      <c r="MFY2" s="178"/>
      <c r="MFZ2" s="178"/>
      <c r="MGA2" s="178"/>
      <c r="MGB2" s="178"/>
      <c r="MGC2" s="178"/>
      <c r="MGD2" s="178"/>
      <c r="MGE2" s="178"/>
      <c r="MGF2" s="178"/>
      <c r="MGG2" s="178"/>
      <c r="MGH2" s="178"/>
      <c r="MGI2" s="178"/>
      <c r="MGJ2" s="178"/>
      <c r="MGK2" s="178"/>
      <c r="MGL2" s="178"/>
      <c r="MGM2" s="178"/>
      <c r="MGN2" s="178"/>
      <c r="MGO2" s="178"/>
      <c r="MGP2" s="178"/>
      <c r="MGQ2" s="178"/>
      <c r="MGR2" s="178"/>
      <c r="MGS2" s="178"/>
      <c r="MGT2" s="178"/>
      <c r="MGU2" s="178"/>
      <c r="MGV2" s="178"/>
      <c r="MGW2" s="178"/>
      <c r="MGX2" s="178"/>
      <c r="MGY2" s="178"/>
      <c r="MGZ2" s="178"/>
      <c r="MHA2" s="178"/>
      <c r="MHB2" s="178"/>
      <c r="MHC2" s="178"/>
      <c r="MHD2" s="178"/>
      <c r="MHE2" s="178"/>
      <c r="MHF2" s="178"/>
      <c r="MHG2" s="178"/>
      <c r="MHH2" s="178"/>
      <c r="MHI2" s="178"/>
      <c r="MHJ2" s="178"/>
      <c r="MHK2" s="178"/>
      <c r="MHL2" s="178"/>
      <c r="MHM2" s="178"/>
      <c r="MHN2" s="178"/>
      <c r="MHO2" s="178"/>
      <c r="MHP2" s="178"/>
      <c r="MHQ2" s="178"/>
      <c r="MHR2" s="178"/>
      <c r="MHS2" s="178"/>
      <c r="MHT2" s="178"/>
      <c r="MHU2" s="178"/>
      <c r="MHV2" s="178"/>
      <c r="MHW2" s="178"/>
      <c r="MHX2" s="178"/>
      <c r="MHY2" s="178"/>
      <c r="MHZ2" s="178"/>
      <c r="MIA2" s="178"/>
      <c r="MIB2" s="178"/>
      <c r="MIC2" s="178"/>
      <c r="MID2" s="178"/>
      <c r="MIE2" s="178"/>
      <c r="MIF2" s="178"/>
      <c r="MIG2" s="178"/>
      <c r="MIH2" s="178"/>
      <c r="MII2" s="178"/>
      <c r="MIJ2" s="178"/>
      <c r="MIK2" s="178"/>
      <c r="MIL2" s="178"/>
      <c r="MIM2" s="178"/>
      <c r="MIN2" s="178"/>
      <c r="MIO2" s="178"/>
      <c r="MIP2" s="178"/>
      <c r="MIQ2" s="178"/>
      <c r="MIR2" s="178"/>
      <c r="MIS2" s="178"/>
      <c r="MIT2" s="178"/>
      <c r="MIU2" s="178"/>
      <c r="MIV2" s="178"/>
      <c r="MIW2" s="178"/>
      <c r="MIX2" s="178"/>
      <c r="MIY2" s="178"/>
      <c r="MIZ2" s="178"/>
      <c r="MJA2" s="178"/>
      <c r="MJB2" s="178"/>
      <c r="MJC2" s="178"/>
      <c r="MJD2" s="178"/>
      <c r="MJE2" s="178"/>
      <c r="MJF2" s="178"/>
      <c r="MJG2" s="178"/>
      <c r="MJH2" s="178"/>
      <c r="MJI2" s="178"/>
      <c r="MJJ2" s="178"/>
      <c r="MJK2" s="178"/>
      <c r="MJL2" s="178"/>
      <c r="MJM2" s="178"/>
      <c r="MJN2" s="178"/>
      <c r="MJO2" s="178"/>
      <c r="MJP2" s="178"/>
      <c r="MJQ2" s="178"/>
      <c r="MJR2" s="178"/>
      <c r="MJS2" s="178"/>
      <c r="MJT2" s="178"/>
      <c r="MJU2" s="178"/>
      <c r="MJV2" s="178"/>
      <c r="MJW2" s="178"/>
      <c r="MJX2" s="178"/>
      <c r="MJY2" s="178"/>
      <c r="MJZ2" s="178"/>
      <c r="MKA2" s="178"/>
      <c r="MKB2" s="178"/>
      <c r="MKC2" s="178"/>
      <c r="MKD2" s="178"/>
      <c r="MKE2" s="178"/>
      <c r="MKF2" s="178"/>
      <c r="MKG2" s="178"/>
      <c r="MKH2" s="178"/>
      <c r="MKI2" s="178"/>
      <c r="MKJ2" s="178"/>
      <c r="MKK2" s="178"/>
      <c r="MKL2" s="178"/>
      <c r="MKM2" s="178"/>
      <c r="MKN2" s="178"/>
      <c r="MKO2" s="178"/>
      <c r="MKP2" s="178"/>
      <c r="MKQ2" s="178"/>
      <c r="MKR2" s="178"/>
      <c r="MKS2" s="178"/>
      <c r="MKT2" s="178"/>
      <c r="MKU2" s="178"/>
      <c r="MKV2" s="178"/>
      <c r="MKW2" s="178"/>
      <c r="MKX2" s="178"/>
      <c r="MKY2" s="178"/>
      <c r="MKZ2" s="178"/>
      <c r="MLA2" s="178"/>
      <c r="MLB2" s="178"/>
      <c r="MLC2" s="178"/>
      <c r="MLD2" s="178"/>
      <c r="MLE2" s="178"/>
      <c r="MLF2" s="178"/>
      <c r="MLG2" s="178"/>
      <c r="MLH2" s="178"/>
      <c r="MLI2" s="178"/>
      <c r="MLJ2" s="178"/>
      <c r="MLK2" s="178"/>
      <c r="MLL2" s="178"/>
      <c r="MLM2" s="178"/>
      <c r="MLN2" s="178"/>
      <c r="MLO2" s="178"/>
      <c r="MLP2" s="178"/>
      <c r="MLQ2" s="178"/>
      <c r="MLR2" s="178"/>
      <c r="MLS2" s="178"/>
      <c r="MLT2" s="178"/>
      <c r="MLU2" s="178"/>
      <c r="MLV2" s="178"/>
      <c r="MLW2" s="178"/>
      <c r="MLX2" s="178"/>
      <c r="MLY2" s="178"/>
      <c r="MLZ2" s="178"/>
      <c r="MMA2" s="178"/>
      <c r="MMB2" s="178"/>
      <c r="MMC2" s="178"/>
      <c r="MMD2" s="178"/>
      <c r="MME2" s="178"/>
      <c r="MMF2" s="178"/>
      <c r="MMG2" s="178"/>
      <c r="MMH2" s="178"/>
      <c r="MMI2" s="178"/>
      <c r="MMJ2" s="178"/>
      <c r="MMK2" s="178"/>
      <c r="MML2" s="178"/>
      <c r="MMM2" s="178"/>
      <c r="MMN2" s="178"/>
      <c r="MMO2" s="178"/>
      <c r="MMP2" s="178"/>
      <c r="MMQ2" s="178"/>
      <c r="MMR2" s="178"/>
      <c r="MMS2" s="178"/>
      <c r="MMT2" s="178"/>
      <c r="MMU2" s="178"/>
      <c r="MMV2" s="178"/>
      <c r="MMW2" s="178"/>
      <c r="MMX2" s="178"/>
      <c r="MMY2" s="178"/>
      <c r="MMZ2" s="178"/>
      <c r="MNA2" s="178"/>
      <c r="MNB2" s="178"/>
      <c r="MNC2" s="178"/>
      <c r="MND2" s="178"/>
      <c r="MNE2" s="178"/>
      <c r="MNF2" s="178"/>
      <c r="MNG2" s="178"/>
      <c r="MNH2" s="178"/>
      <c r="MNI2" s="178"/>
      <c r="MNJ2" s="178"/>
      <c r="MNK2" s="178"/>
      <c r="MNL2" s="178"/>
      <c r="MNM2" s="178"/>
      <c r="MNN2" s="178"/>
      <c r="MNO2" s="178"/>
      <c r="MNP2" s="178"/>
      <c r="MNQ2" s="178"/>
      <c r="MNR2" s="178"/>
      <c r="MNS2" s="178"/>
      <c r="MNT2" s="178"/>
      <c r="MNU2" s="178"/>
      <c r="MNV2" s="178"/>
      <c r="MNW2" s="178"/>
      <c r="MNX2" s="178"/>
      <c r="MNY2" s="178"/>
      <c r="MNZ2" s="178"/>
      <c r="MOA2" s="178"/>
      <c r="MOB2" s="178"/>
      <c r="MOC2" s="178"/>
      <c r="MOD2" s="178"/>
      <c r="MOE2" s="178"/>
      <c r="MOF2" s="178"/>
      <c r="MOG2" s="178"/>
      <c r="MOH2" s="178"/>
      <c r="MOI2" s="178"/>
      <c r="MOJ2" s="178"/>
      <c r="MOK2" s="178"/>
      <c r="MOL2" s="178"/>
      <c r="MOM2" s="178"/>
      <c r="MON2" s="178"/>
      <c r="MOO2" s="178"/>
      <c r="MOP2" s="178"/>
      <c r="MOQ2" s="178"/>
      <c r="MOR2" s="178"/>
      <c r="MOS2" s="178"/>
      <c r="MOT2" s="178"/>
      <c r="MOU2" s="178"/>
      <c r="MOV2" s="178"/>
      <c r="MOW2" s="178"/>
      <c r="MOX2" s="178"/>
      <c r="MOY2" s="178"/>
      <c r="MOZ2" s="178"/>
      <c r="MPA2" s="178"/>
      <c r="MPB2" s="178"/>
      <c r="MPC2" s="178"/>
      <c r="MPD2" s="178"/>
      <c r="MPE2" s="178"/>
      <c r="MPF2" s="178"/>
      <c r="MPG2" s="178"/>
      <c r="MPH2" s="178"/>
      <c r="MPI2" s="178"/>
      <c r="MPJ2" s="178"/>
      <c r="MPK2" s="178"/>
      <c r="MPL2" s="178"/>
      <c r="MPM2" s="178"/>
      <c r="MPN2" s="178"/>
      <c r="MPO2" s="178"/>
      <c r="MPP2" s="178"/>
      <c r="MPQ2" s="178"/>
      <c r="MPR2" s="178"/>
      <c r="MPS2" s="178"/>
      <c r="MPT2" s="178"/>
      <c r="MPU2" s="178"/>
      <c r="MPV2" s="178"/>
      <c r="MPW2" s="178"/>
      <c r="MPX2" s="178"/>
      <c r="MPY2" s="178"/>
      <c r="MPZ2" s="178"/>
      <c r="MQA2" s="178"/>
      <c r="MQB2" s="178"/>
      <c r="MQC2" s="178"/>
      <c r="MQD2" s="178"/>
      <c r="MQE2" s="178"/>
      <c r="MQF2" s="178"/>
      <c r="MQG2" s="178"/>
      <c r="MQH2" s="178"/>
      <c r="MQI2" s="178"/>
      <c r="MQJ2" s="178"/>
      <c r="MQK2" s="178"/>
      <c r="MQL2" s="178"/>
      <c r="MQM2" s="178"/>
      <c r="MQN2" s="178"/>
      <c r="MQO2" s="178"/>
      <c r="MQP2" s="178"/>
      <c r="MQQ2" s="178"/>
      <c r="MQR2" s="178"/>
      <c r="MQS2" s="178"/>
      <c r="MQT2" s="178"/>
      <c r="MQU2" s="178"/>
      <c r="MQV2" s="178"/>
      <c r="MQW2" s="178"/>
      <c r="MQX2" s="178"/>
      <c r="MQY2" s="178"/>
      <c r="MQZ2" s="178"/>
      <c r="MRA2" s="178"/>
      <c r="MRB2" s="178"/>
      <c r="MRC2" s="178"/>
      <c r="MRD2" s="178"/>
      <c r="MRE2" s="178"/>
      <c r="MRF2" s="178"/>
      <c r="MRG2" s="178"/>
      <c r="MRH2" s="178"/>
      <c r="MRI2" s="178"/>
      <c r="MRJ2" s="178"/>
      <c r="MRK2" s="178"/>
      <c r="MRL2" s="178"/>
      <c r="MRM2" s="178"/>
      <c r="MRN2" s="178"/>
      <c r="MRO2" s="178"/>
      <c r="MRP2" s="178"/>
      <c r="MRQ2" s="178"/>
      <c r="MRR2" s="178"/>
      <c r="MRS2" s="178"/>
      <c r="MRT2" s="178"/>
      <c r="MRU2" s="178"/>
      <c r="MRV2" s="178"/>
      <c r="MRW2" s="178"/>
      <c r="MRX2" s="178"/>
      <c r="MRY2" s="178"/>
      <c r="MRZ2" s="178"/>
      <c r="MSA2" s="178"/>
      <c r="MSB2" s="178"/>
      <c r="MSC2" s="178"/>
      <c r="MSD2" s="178"/>
      <c r="MSE2" s="178"/>
      <c r="MSF2" s="178"/>
      <c r="MSG2" s="178"/>
      <c r="MSH2" s="178"/>
      <c r="MSI2" s="178"/>
      <c r="MSJ2" s="178"/>
      <c r="MSK2" s="178"/>
      <c r="MSL2" s="178"/>
      <c r="MSM2" s="178"/>
      <c r="MSN2" s="178"/>
      <c r="MSO2" s="178"/>
      <c r="MSP2" s="178"/>
      <c r="MSQ2" s="178"/>
      <c r="MSR2" s="178"/>
      <c r="MSS2" s="178"/>
      <c r="MST2" s="178"/>
      <c r="MSU2" s="178"/>
      <c r="MSV2" s="178"/>
      <c r="MSW2" s="178"/>
      <c r="MSX2" s="178"/>
      <c r="MSY2" s="178"/>
      <c r="MSZ2" s="178"/>
      <c r="MTA2" s="178"/>
      <c r="MTB2" s="178"/>
      <c r="MTC2" s="178"/>
      <c r="MTD2" s="178"/>
      <c r="MTE2" s="178"/>
      <c r="MTF2" s="178"/>
      <c r="MTG2" s="178"/>
      <c r="MTH2" s="178"/>
      <c r="MTI2" s="178"/>
      <c r="MTJ2" s="178"/>
      <c r="MTK2" s="178"/>
      <c r="MTL2" s="178"/>
      <c r="MTM2" s="178"/>
      <c r="MTN2" s="178"/>
      <c r="MTO2" s="178"/>
      <c r="MTP2" s="178"/>
      <c r="MTQ2" s="178"/>
      <c r="MTR2" s="178"/>
      <c r="MTS2" s="178"/>
      <c r="MTT2" s="178"/>
      <c r="MTU2" s="178"/>
      <c r="MTV2" s="178"/>
      <c r="MTW2" s="178"/>
      <c r="MTX2" s="178"/>
      <c r="MTY2" s="178"/>
      <c r="MTZ2" s="178"/>
      <c r="MUA2" s="178"/>
      <c r="MUB2" s="178"/>
      <c r="MUC2" s="178"/>
      <c r="MUD2" s="178"/>
      <c r="MUE2" s="178"/>
      <c r="MUF2" s="178"/>
      <c r="MUG2" s="178"/>
      <c r="MUH2" s="178"/>
      <c r="MUI2" s="178"/>
      <c r="MUJ2" s="178"/>
      <c r="MUK2" s="178"/>
      <c r="MUL2" s="178"/>
      <c r="MUM2" s="178"/>
      <c r="MUN2" s="178"/>
      <c r="MUO2" s="178"/>
      <c r="MUP2" s="178"/>
      <c r="MUQ2" s="178"/>
      <c r="MUR2" s="178"/>
      <c r="MUS2" s="178"/>
      <c r="MUT2" s="178"/>
      <c r="MUU2" s="178"/>
      <c r="MUV2" s="178"/>
      <c r="MUW2" s="178"/>
      <c r="MUX2" s="178"/>
      <c r="MUY2" s="178"/>
      <c r="MUZ2" s="178"/>
      <c r="MVA2" s="178"/>
      <c r="MVB2" s="178"/>
      <c r="MVC2" s="178"/>
      <c r="MVD2" s="178"/>
      <c r="MVE2" s="178"/>
      <c r="MVF2" s="178"/>
      <c r="MVG2" s="178"/>
      <c r="MVH2" s="178"/>
      <c r="MVI2" s="178"/>
      <c r="MVJ2" s="178"/>
      <c r="MVK2" s="178"/>
      <c r="MVL2" s="178"/>
      <c r="MVM2" s="178"/>
      <c r="MVN2" s="178"/>
      <c r="MVO2" s="178"/>
      <c r="MVP2" s="178"/>
      <c r="MVQ2" s="178"/>
      <c r="MVR2" s="178"/>
      <c r="MVS2" s="178"/>
      <c r="MVT2" s="178"/>
      <c r="MVU2" s="178"/>
      <c r="MVV2" s="178"/>
      <c r="MVW2" s="178"/>
      <c r="MVX2" s="178"/>
      <c r="MVY2" s="178"/>
      <c r="MVZ2" s="178"/>
      <c r="MWA2" s="178"/>
      <c r="MWB2" s="178"/>
      <c r="MWC2" s="178"/>
      <c r="MWD2" s="178"/>
      <c r="MWE2" s="178"/>
      <c r="MWF2" s="178"/>
      <c r="MWG2" s="178"/>
      <c r="MWH2" s="178"/>
      <c r="MWI2" s="178"/>
      <c r="MWJ2" s="178"/>
      <c r="MWK2" s="178"/>
      <c r="MWL2" s="178"/>
      <c r="MWM2" s="178"/>
      <c r="MWN2" s="178"/>
      <c r="MWO2" s="178"/>
      <c r="MWP2" s="178"/>
      <c r="MWQ2" s="178"/>
      <c r="MWR2" s="178"/>
      <c r="MWS2" s="178"/>
      <c r="MWT2" s="178"/>
      <c r="MWU2" s="178"/>
      <c r="MWV2" s="178"/>
      <c r="MWW2" s="178"/>
      <c r="MWX2" s="178"/>
      <c r="MWY2" s="178"/>
      <c r="MWZ2" s="178"/>
      <c r="MXA2" s="178"/>
      <c r="MXB2" s="178"/>
      <c r="MXC2" s="178"/>
      <c r="MXD2" s="178"/>
      <c r="MXE2" s="178"/>
      <c r="MXF2" s="178"/>
      <c r="MXG2" s="178"/>
      <c r="MXH2" s="178"/>
      <c r="MXI2" s="178"/>
      <c r="MXJ2" s="178"/>
      <c r="MXK2" s="178"/>
      <c r="MXL2" s="178"/>
      <c r="MXM2" s="178"/>
      <c r="MXN2" s="178"/>
      <c r="MXO2" s="178"/>
      <c r="MXP2" s="178"/>
      <c r="MXQ2" s="178"/>
      <c r="MXR2" s="178"/>
      <c r="MXS2" s="178"/>
      <c r="MXT2" s="178"/>
      <c r="MXU2" s="178"/>
      <c r="MXV2" s="178"/>
      <c r="MXW2" s="178"/>
      <c r="MXX2" s="178"/>
      <c r="MXY2" s="178"/>
      <c r="MXZ2" s="178"/>
      <c r="MYA2" s="178"/>
      <c r="MYB2" s="178"/>
      <c r="MYC2" s="178"/>
      <c r="MYD2" s="178"/>
      <c r="MYE2" s="178"/>
      <c r="MYF2" s="178"/>
      <c r="MYG2" s="178"/>
      <c r="MYH2" s="178"/>
      <c r="MYI2" s="178"/>
      <c r="MYJ2" s="178"/>
      <c r="MYK2" s="178"/>
      <c r="MYL2" s="178"/>
      <c r="MYM2" s="178"/>
      <c r="MYN2" s="178"/>
      <c r="MYO2" s="178"/>
      <c r="MYP2" s="178"/>
      <c r="MYQ2" s="178"/>
      <c r="MYR2" s="178"/>
      <c r="MYS2" s="178"/>
      <c r="MYT2" s="178"/>
      <c r="MYU2" s="178"/>
      <c r="MYV2" s="178"/>
      <c r="MYW2" s="178"/>
      <c r="MYX2" s="178"/>
      <c r="MYY2" s="178"/>
      <c r="MYZ2" s="178"/>
      <c r="MZA2" s="178"/>
      <c r="MZB2" s="178"/>
      <c r="MZC2" s="178"/>
      <c r="MZD2" s="178"/>
      <c r="MZE2" s="178"/>
      <c r="MZF2" s="178"/>
      <c r="MZG2" s="178"/>
      <c r="MZH2" s="178"/>
      <c r="MZI2" s="178"/>
      <c r="MZJ2" s="178"/>
      <c r="MZK2" s="178"/>
      <c r="MZL2" s="178"/>
      <c r="MZM2" s="178"/>
      <c r="MZN2" s="178"/>
      <c r="MZO2" s="178"/>
      <c r="MZP2" s="178"/>
      <c r="MZQ2" s="178"/>
      <c r="MZR2" s="178"/>
      <c r="MZS2" s="178"/>
      <c r="MZT2" s="178"/>
      <c r="MZU2" s="178"/>
      <c r="MZV2" s="178"/>
      <c r="MZW2" s="178"/>
      <c r="MZX2" s="178"/>
      <c r="MZY2" s="178"/>
      <c r="MZZ2" s="178"/>
      <c r="NAA2" s="178"/>
      <c r="NAB2" s="178"/>
      <c r="NAC2" s="178"/>
      <c r="NAD2" s="178"/>
      <c r="NAE2" s="178"/>
      <c r="NAF2" s="178"/>
      <c r="NAG2" s="178"/>
      <c r="NAH2" s="178"/>
      <c r="NAI2" s="178"/>
      <c r="NAJ2" s="178"/>
      <c r="NAK2" s="178"/>
      <c r="NAL2" s="178"/>
      <c r="NAM2" s="178"/>
      <c r="NAN2" s="178"/>
      <c r="NAO2" s="178"/>
      <c r="NAP2" s="178"/>
      <c r="NAQ2" s="178"/>
      <c r="NAR2" s="178"/>
      <c r="NAS2" s="178"/>
      <c r="NAT2" s="178"/>
      <c r="NAU2" s="178"/>
      <c r="NAV2" s="178"/>
      <c r="NAW2" s="178"/>
      <c r="NAX2" s="178"/>
      <c r="NAY2" s="178"/>
      <c r="NAZ2" s="178"/>
      <c r="NBA2" s="178"/>
      <c r="NBB2" s="178"/>
      <c r="NBC2" s="178"/>
      <c r="NBD2" s="178"/>
      <c r="NBE2" s="178"/>
      <c r="NBF2" s="178"/>
      <c r="NBG2" s="178"/>
      <c r="NBH2" s="178"/>
      <c r="NBI2" s="178"/>
      <c r="NBJ2" s="178"/>
      <c r="NBK2" s="178"/>
      <c r="NBL2" s="178"/>
      <c r="NBM2" s="178"/>
      <c r="NBN2" s="178"/>
      <c r="NBO2" s="178"/>
      <c r="NBP2" s="178"/>
      <c r="NBQ2" s="178"/>
      <c r="NBR2" s="178"/>
      <c r="NBS2" s="178"/>
      <c r="NBT2" s="178"/>
      <c r="NBU2" s="178"/>
      <c r="NBV2" s="178"/>
      <c r="NBW2" s="178"/>
      <c r="NBX2" s="178"/>
      <c r="NBY2" s="178"/>
      <c r="NBZ2" s="178"/>
      <c r="NCA2" s="178"/>
      <c r="NCB2" s="178"/>
      <c r="NCC2" s="178"/>
      <c r="NCD2" s="178"/>
      <c r="NCE2" s="178"/>
      <c r="NCF2" s="178"/>
      <c r="NCG2" s="178"/>
      <c r="NCH2" s="178"/>
      <c r="NCI2" s="178"/>
      <c r="NCJ2" s="178"/>
      <c r="NCK2" s="178"/>
      <c r="NCL2" s="178"/>
      <c r="NCM2" s="178"/>
      <c r="NCN2" s="178"/>
      <c r="NCO2" s="178"/>
      <c r="NCP2" s="178"/>
      <c r="NCQ2" s="178"/>
      <c r="NCR2" s="178"/>
      <c r="NCS2" s="178"/>
      <c r="NCT2" s="178"/>
      <c r="NCU2" s="178"/>
      <c r="NCV2" s="178"/>
      <c r="NCW2" s="178"/>
      <c r="NCX2" s="178"/>
      <c r="NCY2" s="178"/>
      <c r="NCZ2" s="178"/>
      <c r="NDA2" s="178"/>
      <c r="NDB2" s="178"/>
      <c r="NDC2" s="178"/>
      <c r="NDD2" s="178"/>
      <c r="NDE2" s="178"/>
      <c r="NDF2" s="178"/>
      <c r="NDG2" s="178"/>
      <c r="NDH2" s="178"/>
      <c r="NDI2" s="178"/>
      <c r="NDJ2" s="178"/>
      <c r="NDK2" s="178"/>
      <c r="NDL2" s="178"/>
      <c r="NDM2" s="178"/>
      <c r="NDN2" s="178"/>
      <c r="NDO2" s="178"/>
      <c r="NDP2" s="178"/>
      <c r="NDQ2" s="178"/>
      <c r="NDR2" s="178"/>
      <c r="NDS2" s="178"/>
      <c r="NDT2" s="178"/>
      <c r="NDU2" s="178"/>
      <c r="NDV2" s="178"/>
      <c r="NDW2" s="178"/>
      <c r="NDX2" s="178"/>
      <c r="NDY2" s="178"/>
      <c r="NDZ2" s="178"/>
      <c r="NEA2" s="178"/>
      <c r="NEB2" s="178"/>
      <c r="NEC2" s="178"/>
      <c r="NED2" s="178"/>
      <c r="NEE2" s="178"/>
      <c r="NEF2" s="178"/>
      <c r="NEG2" s="178"/>
      <c r="NEH2" s="178"/>
      <c r="NEI2" s="178"/>
      <c r="NEJ2" s="178"/>
      <c r="NEK2" s="178"/>
      <c r="NEL2" s="178"/>
      <c r="NEM2" s="178"/>
      <c r="NEN2" s="178"/>
      <c r="NEO2" s="178"/>
      <c r="NEP2" s="178"/>
      <c r="NEQ2" s="178"/>
      <c r="NER2" s="178"/>
      <c r="NES2" s="178"/>
      <c r="NET2" s="178"/>
      <c r="NEU2" s="178"/>
      <c r="NEV2" s="178"/>
      <c r="NEW2" s="178"/>
      <c r="NEX2" s="178"/>
      <c r="NEY2" s="178"/>
      <c r="NEZ2" s="178"/>
      <c r="NFA2" s="178"/>
      <c r="NFB2" s="178"/>
      <c r="NFC2" s="178"/>
      <c r="NFD2" s="178"/>
      <c r="NFE2" s="178"/>
      <c r="NFF2" s="178"/>
      <c r="NFG2" s="178"/>
      <c r="NFH2" s="178"/>
      <c r="NFI2" s="178"/>
      <c r="NFJ2" s="178"/>
      <c r="NFK2" s="178"/>
      <c r="NFL2" s="178"/>
      <c r="NFM2" s="178"/>
      <c r="NFN2" s="178"/>
      <c r="NFO2" s="178"/>
      <c r="NFP2" s="178"/>
      <c r="NFQ2" s="178"/>
      <c r="NFR2" s="178"/>
      <c r="NFS2" s="178"/>
      <c r="NFT2" s="178"/>
      <c r="NFU2" s="178"/>
      <c r="NFV2" s="178"/>
      <c r="NFW2" s="178"/>
      <c r="NFX2" s="178"/>
      <c r="NFY2" s="178"/>
      <c r="NFZ2" s="178"/>
      <c r="NGA2" s="178"/>
      <c r="NGB2" s="178"/>
      <c r="NGC2" s="178"/>
      <c r="NGD2" s="178"/>
      <c r="NGE2" s="178"/>
      <c r="NGF2" s="178"/>
      <c r="NGG2" s="178"/>
      <c r="NGH2" s="178"/>
      <c r="NGI2" s="178"/>
      <c r="NGJ2" s="178"/>
      <c r="NGK2" s="178"/>
      <c r="NGL2" s="178"/>
      <c r="NGM2" s="178"/>
      <c r="NGN2" s="178"/>
      <c r="NGO2" s="178"/>
      <c r="NGP2" s="178"/>
      <c r="NGQ2" s="178"/>
      <c r="NGR2" s="178"/>
      <c r="NGS2" s="178"/>
      <c r="NGT2" s="178"/>
      <c r="NGU2" s="178"/>
      <c r="NGV2" s="178"/>
      <c r="NGW2" s="178"/>
      <c r="NGX2" s="178"/>
      <c r="NGY2" s="178"/>
      <c r="NGZ2" s="178"/>
      <c r="NHA2" s="178"/>
      <c r="NHB2" s="178"/>
      <c r="NHC2" s="178"/>
      <c r="NHD2" s="178"/>
      <c r="NHE2" s="178"/>
      <c r="NHF2" s="178"/>
      <c r="NHG2" s="178"/>
      <c r="NHH2" s="178"/>
      <c r="NHI2" s="178"/>
      <c r="NHJ2" s="178"/>
      <c r="NHK2" s="178"/>
      <c r="NHL2" s="178"/>
      <c r="NHM2" s="178"/>
      <c r="NHN2" s="178"/>
      <c r="NHO2" s="178"/>
      <c r="NHP2" s="178"/>
      <c r="NHQ2" s="178"/>
      <c r="NHR2" s="178"/>
      <c r="NHS2" s="178"/>
      <c r="NHT2" s="178"/>
      <c r="NHU2" s="178"/>
      <c r="NHV2" s="178"/>
      <c r="NHW2" s="178"/>
      <c r="NHX2" s="178"/>
      <c r="NHY2" s="178"/>
      <c r="NHZ2" s="178"/>
      <c r="NIA2" s="178"/>
      <c r="NIB2" s="178"/>
      <c r="NIC2" s="178"/>
      <c r="NID2" s="178"/>
      <c r="NIE2" s="178"/>
      <c r="NIF2" s="178"/>
      <c r="NIG2" s="178"/>
      <c r="NIH2" s="178"/>
      <c r="NII2" s="178"/>
      <c r="NIJ2" s="178"/>
      <c r="NIK2" s="178"/>
      <c r="NIL2" s="178"/>
      <c r="NIM2" s="178"/>
      <c r="NIN2" s="178"/>
      <c r="NIO2" s="178"/>
      <c r="NIP2" s="178"/>
      <c r="NIQ2" s="178"/>
      <c r="NIR2" s="178"/>
      <c r="NIS2" s="178"/>
      <c r="NIT2" s="178"/>
      <c r="NIU2" s="178"/>
      <c r="NIV2" s="178"/>
      <c r="NIW2" s="178"/>
      <c r="NIX2" s="178"/>
      <c r="NIY2" s="178"/>
      <c r="NIZ2" s="178"/>
      <c r="NJA2" s="178"/>
      <c r="NJB2" s="178"/>
      <c r="NJC2" s="178"/>
      <c r="NJD2" s="178"/>
      <c r="NJE2" s="178"/>
      <c r="NJF2" s="178"/>
      <c r="NJG2" s="178"/>
      <c r="NJH2" s="178"/>
      <c r="NJI2" s="178"/>
      <c r="NJJ2" s="178"/>
      <c r="NJK2" s="178"/>
      <c r="NJL2" s="178"/>
      <c r="NJM2" s="178"/>
      <c r="NJN2" s="178"/>
      <c r="NJO2" s="178"/>
      <c r="NJP2" s="178"/>
      <c r="NJQ2" s="178"/>
      <c r="NJR2" s="178"/>
      <c r="NJS2" s="178"/>
      <c r="NJT2" s="178"/>
      <c r="NJU2" s="178"/>
      <c r="NJV2" s="178"/>
      <c r="NJW2" s="178"/>
      <c r="NJX2" s="178"/>
      <c r="NJY2" s="178"/>
      <c r="NJZ2" s="178"/>
      <c r="NKA2" s="178"/>
      <c r="NKB2" s="178"/>
      <c r="NKC2" s="178"/>
      <c r="NKD2" s="178"/>
      <c r="NKE2" s="178"/>
      <c r="NKF2" s="178"/>
      <c r="NKG2" s="178"/>
      <c r="NKH2" s="178"/>
      <c r="NKI2" s="178"/>
      <c r="NKJ2" s="178"/>
      <c r="NKK2" s="178"/>
      <c r="NKL2" s="178"/>
      <c r="NKM2" s="178"/>
      <c r="NKN2" s="178"/>
      <c r="NKO2" s="178"/>
      <c r="NKP2" s="178"/>
      <c r="NKQ2" s="178"/>
      <c r="NKR2" s="178"/>
      <c r="NKS2" s="178"/>
      <c r="NKT2" s="178"/>
      <c r="NKU2" s="178"/>
      <c r="NKV2" s="178"/>
      <c r="NKW2" s="178"/>
      <c r="NKX2" s="178"/>
      <c r="NKY2" s="178"/>
      <c r="NKZ2" s="178"/>
      <c r="NLA2" s="178"/>
      <c r="NLB2" s="178"/>
      <c r="NLC2" s="178"/>
      <c r="NLD2" s="178"/>
      <c r="NLE2" s="178"/>
      <c r="NLF2" s="178"/>
      <c r="NLG2" s="178"/>
      <c r="NLH2" s="178"/>
      <c r="NLI2" s="178"/>
      <c r="NLJ2" s="178"/>
      <c r="NLK2" s="178"/>
      <c r="NLL2" s="178"/>
      <c r="NLM2" s="178"/>
      <c r="NLN2" s="178"/>
      <c r="NLO2" s="178"/>
      <c r="NLP2" s="178"/>
      <c r="NLQ2" s="178"/>
      <c r="NLR2" s="178"/>
      <c r="NLS2" s="178"/>
      <c r="NLT2" s="178"/>
      <c r="NLU2" s="178"/>
      <c r="NLV2" s="178"/>
      <c r="NLW2" s="178"/>
      <c r="NLX2" s="178"/>
      <c r="NLY2" s="178"/>
      <c r="NLZ2" s="178"/>
      <c r="NMA2" s="178"/>
      <c r="NMB2" s="178"/>
      <c r="NMC2" s="178"/>
      <c r="NMD2" s="178"/>
      <c r="NME2" s="178"/>
      <c r="NMF2" s="178"/>
      <c r="NMG2" s="178"/>
      <c r="NMH2" s="178"/>
      <c r="NMI2" s="178"/>
      <c r="NMJ2" s="178"/>
      <c r="NMK2" s="178"/>
      <c r="NML2" s="178"/>
      <c r="NMM2" s="178"/>
      <c r="NMN2" s="178"/>
      <c r="NMO2" s="178"/>
      <c r="NMP2" s="178"/>
      <c r="NMQ2" s="178"/>
      <c r="NMR2" s="178"/>
      <c r="NMS2" s="178"/>
      <c r="NMT2" s="178"/>
      <c r="NMU2" s="178"/>
      <c r="NMV2" s="178"/>
      <c r="NMW2" s="178"/>
      <c r="NMX2" s="178"/>
      <c r="NMY2" s="178"/>
      <c r="NMZ2" s="178"/>
      <c r="NNA2" s="178"/>
      <c r="NNB2" s="178"/>
      <c r="NNC2" s="178"/>
      <c r="NND2" s="178"/>
      <c r="NNE2" s="178"/>
      <c r="NNF2" s="178"/>
      <c r="NNG2" s="178"/>
      <c r="NNH2" s="178"/>
      <c r="NNI2" s="178"/>
      <c r="NNJ2" s="178"/>
      <c r="NNK2" s="178"/>
      <c r="NNL2" s="178"/>
      <c r="NNM2" s="178"/>
      <c r="NNN2" s="178"/>
      <c r="NNO2" s="178"/>
      <c r="NNP2" s="178"/>
      <c r="NNQ2" s="178"/>
      <c r="NNR2" s="178"/>
      <c r="NNS2" s="178"/>
      <c r="NNT2" s="178"/>
      <c r="NNU2" s="178"/>
      <c r="NNV2" s="178"/>
      <c r="NNW2" s="178"/>
      <c r="NNX2" s="178"/>
      <c r="NNY2" s="178"/>
      <c r="NNZ2" s="178"/>
      <c r="NOA2" s="178"/>
      <c r="NOB2" s="178"/>
      <c r="NOC2" s="178"/>
      <c r="NOD2" s="178"/>
      <c r="NOE2" s="178"/>
      <c r="NOF2" s="178"/>
      <c r="NOG2" s="178"/>
      <c r="NOH2" s="178"/>
      <c r="NOI2" s="178"/>
      <c r="NOJ2" s="178"/>
      <c r="NOK2" s="178"/>
      <c r="NOL2" s="178"/>
      <c r="NOM2" s="178"/>
      <c r="NON2" s="178"/>
      <c r="NOO2" s="178"/>
      <c r="NOP2" s="178"/>
      <c r="NOQ2" s="178"/>
      <c r="NOR2" s="178"/>
      <c r="NOS2" s="178"/>
      <c r="NOT2" s="178"/>
      <c r="NOU2" s="178"/>
      <c r="NOV2" s="178"/>
      <c r="NOW2" s="178"/>
      <c r="NOX2" s="178"/>
      <c r="NOY2" s="178"/>
      <c r="NOZ2" s="178"/>
      <c r="NPA2" s="178"/>
      <c r="NPB2" s="178"/>
      <c r="NPC2" s="178"/>
      <c r="NPD2" s="178"/>
      <c r="NPE2" s="178"/>
      <c r="NPF2" s="178"/>
      <c r="NPG2" s="178"/>
      <c r="NPH2" s="178"/>
      <c r="NPI2" s="178"/>
      <c r="NPJ2" s="178"/>
      <c r="NPK2" s="178"/>
      <c r="NPL2" s="178"/>
      <c r="NPM2" s="178"/>
      <c r="NPN2" s="178"/>
      <c r="NPO2" s="178"/>
      <c r="NPP2" s="178"/>
      <c r="NPQ2" s="178"/>
      <c r="NPR2" s="178"/>
      <c r="NPS2" s="178"/>
      <c r="NPT2" s="178"/>
      <c r="NPU2" s="178"/>
      <c r="NPV2" s="178"/>
      <c r="NPW2" s="178"/>
      <c r="NPX2" s="178"/>
      <c r="NPY2" s="178"/>
      <c r="NPZ2" s="178"/>
      <c r="NQA2" s="178"/>
      <c r="NQB2" s="178"/>
      <c r="NQC2" s="178"/>
      <c r="NQD2" s="178"/>
      <c r="NQE2" s="178"/>
      <c r="NQF2" s="178"/>
      <c r="NQG2" s="178"/>
      <c r="NQH2" s="178"/>
      <c r="NQI2" s="178"/>
      <c r="NQJ2" s="178"/>
      <c r="NQK2" s="178"/>
      <c r="NQL2" s="178"/>
      <c r="NQM2" s="178"/>
      <c r="NQN2" s="178"/>
      <c r="NQO2" s="178"/>
      <c r="NQP2" s="178"/>
      <c r="NQQ2" s="178"/>
      <c r="NQR2" s="178"/>
      <c r="NQS2" s="178"/>
      <c r="NQT2" s="178"/>
      <c r="NQU2" s="178"/>
      <c r="NQV2" s="178"/>
      <c r="NQW2" s="178"/>
      <c r="NQX2" s="178"/>
      <c r="NQY2" s="178"/>
      <c r="NQZ2" s="178"/>
      <c r="NRA2" s="178"/>
      <c r="NRB2" s="178"/>
      <c r="NRC2" s="178"/>
      <c r="NRD2" s="178"/>
      <c r="NRE2" s="178"/>
      <c r="NRF2" s="178"/>
      <c r="NRG2" s="178"/>
      <c r="NRH2" s="178"/>
      <c r="NRI2" s="178"/>
      <c r="NRJ2" s="178"/>
      <c r="NRK2" s="178"/>
      <c r="NRL2" s="178"/>
      <c r="NRM2" s="178"/>
      <c r="NRN2" s="178"/>
      <c r="NRO2" s="178"/>
      <c r="NRP2" s="178"/>
      <c r="NRQ2" s="178"/>
      <c r="NRR2" s="178"/>
      <c r="NRS2" s="178"/>
      <c r="NRT2" s="178"/>
      <c r="NRU2" s="178"/>
      <c r="NRV2" s="178"/>
      <c r="NRW2" s="178"/>
      <c r="NRX2" s="178"/>
      <c r="NRY2" s="178"/>
      <c r="NRZ2" s="178"/>
      <c r="NSA2" s="178"/>
      <c r="NSB2" s="178"/>
      <c r="NSC2" s="178"/>
      <c r="NSD2" s="178"/>
      <c r="NSE2" s="178"/>
      <c r="NSF2" s="178"/>
      <c r="NSG2" s="178"/>
      <c r="NSH2" s="178"/>
      <c r="NSI2" s="178"/>
      <c r="NSJ2" s="178"/>
      <c r="NSK2" s="178"/>
      <c r="NSL2" s="178"/>
      <c r="NSM2" s="178"/>
      <c r="NSN2" s="178"/>
      <c r="NSO2" s="178"/>
      <c r="NSP2" s="178"/>
      <c r="NSQ2" s="178"/>
      <c r="NSR2" s="178"/>
      <c r="NSS2" s="178"/>
      <c r="NST2" s="178"/>
      <c r="NSU2" s="178"/>
      <c r="NSV2" s="178"/>
      <c r="NSW2" s="178"/>
      <c r="NSX2" s="178"/>
      <c r="NSY2" s="178"/>
      <c r="NSZ2" s="178"/>
      <c r="NTA2" s="178"/>
      <c r="NTB2" s="178"/>
      <c r="NTC2" s="178"/>
      <c r="NTD2" s="178"/>
      <c r="NTE2" s="178"/>
      <c r="NTF2" s="178"/>
      <c r="NTG2" s="178"/>
      <c r="NTH2" s="178"/>
      <c r="NTI2" s="178"/>
      <c r="NTJ2" s="178"/>
      <c r="NTK2" s="178"/>
      <c r="NTL2" s="178"/>
      <c r="NTM2" s="178"/>
      <c r="NTN2" s="178"/>
      <c r="NTO2" s="178"/>
      <c r="NTP2" s="178"/>
      <c r="NTQ2" s="178"/>
      <c r="NTR2" s="178"/>
      <c r="NTS2" s="178"/>
      <c r="NTT2" s="178"/>
      <c r="NTU2" s="178"/>
      <c r="NTV2" s="178"/>
      <c r="NTW2" s="178"/>
      <c r="NTX2" s="178"/>
      <c r="NTY2" s="178"/>
      <c r="NTZ2" s="178"/>
      <c r="NUA2" s="178"/>
      <c r="NUB2" s="178"/>
      <c r="NUC2" s="178"/>
      <c r="NUD2" s="178"/>
      <c r="NUE2" s="178"/>
      <c r="NUF2" s="178"/>
      <c r="NUG2" s="178"/>
      <c r="NUH2" s="178"/>
      <c r="NUI2" s="178"/>
      <c r="NUJ2" s="178"/>
      <c r="NUK2" s="178"/>
      <c r="NUL2" s="178"/>
      <c r="NUM2" s="178"/>
      <c r="NUN2" s="178"/>
      <c r="NUO2" s="178"/>
      <c r="NUP2" s="178"/>
      <c r="NUQ2" s="178"/>
      <c r="NUR2" s="178"/>
      <c r="NUS2" s="178"/>
      <c r="NUT2" s="178"/>
      <c r="NUU2" s="178"/>
      <c r="NUV2" s="178"/>
      <c r="NUW2" s="178"/>
      <c r="NUX2" s="178"/>
      <c r="NUY2" s="178"/>
      <c r="NUZ2" s="178"/>
      <c r="NVA2" s="178"/>
      <c r="NVB2" s="178"/>
      <c r="NVC2" s="178"/>
      <c r="NVD2" s="178"/>
      <c r="NVE2" s="178"/>
      <c r="NVF2" s="178"/>
      <c r="NVG2" s="178"/>
      <c r="NVH2" s="178"/>
      <c r="NVI2" s="178"/>
      <c r="NVJ2" s="178"/>
      <c r="NVK2" s="178"/>
      <c r="NVL2" s="178"/>
      <c r="NVM2" s="178"/>
      <c r="NVN2" s="178"/>
      <c r="NVO2" s="178"/>
      <c r="NVP2" s="178"/>
      <c r="NVQ2" s="178"/>
      <c r="NVR2" s="178"/>
      <c r="NVS2" s="178"/>
      <c r="NVT2" s="178"/>
      <c r="NVU2" s="178"/>
      <c r="NVV2" s="178"/>
      <c r="NVW2" s="178"/>
      <c r="NVX2" s="178"/>
      <c r="NVY2" s="178"/>
      <c r="NVZ2" s="178"/>
      <c r="NWA2" s="178"/>
      <c r="NWB2" s="178"/>
      <c r="NWC2" s="178"/>
      <c r="NWD2" s="178"/>
      <c r="NWE2" s="178"/>
      <c r="NWF2" s="178"/>
      <c r="NWG2" s="178"/>
      <c r="NWH2" s="178"/>
      <c r="NWI2" s="178"/>
      <c r="NWJ2" s="178"/>
      <c r="NWK2" s="178"/>
      <c r="NWL2" s="178"/>
      <c r="NWM2" s="178"/>
      <c r="NWN2" s="178"/>
      <c r="NWO2" s="178"/>
      <c r="NWP2" s="178"/>
      <c r="NWQ2" s="178"/>
      <c r="NWR2" s="178"/>
      <c r="NWS2" s="178"/>
      <c r="NWT2" s="178"/>
      <c r="NWU2" s="178"/>
      <c r="NWV2" s="178"/>
      <c r="NWW2" s="178"/>
      <c r="NWX2" s="178"/>
      <c r="NWY2" s="178"/>
      <c r="NWZ2" s="178"/>
      <c r="NXA2" s="178"/>
      <c r="NXB2" s="178"/>
      <c r="NXC2" s="178"/>
      <c r="NXD2" s="178"/>
      <c r="NXE2" s="178"/>
      <c r="NXF2" s="178"/>
      <c r="NXG2" s="178"/>
      <c r="NXH2" s="178"/>
      <c r="NXI2" s="178"/>
      <c r="NXJ2" s="178"/>
      <c r="NXK2" s="178"/>
      <c r="NXL2" s="178"/>
      <c r="NXM2" s="178"/>
      <c r="NXN2" s="178"/>
      <c r="NXO2" s="178"/>
      <c r="NXP2" s="178"/>
      <c r="NXQ2" s="178"/>
      <c r="NXR2" s="178"/>
      <c r="NXS2" s="178"/>
      <c r="NXT2" s="178"/>
      <c r="NXU2" s="178"/>
      <c r="NXV2" s="178"/>
      <c r="NXW2" s="178"/>
      <c r="NXX2" s="178"/>
      <c r="NXY2" s="178"/>
      <c r="NXZ2" s="178"/>
      <c r="NYA2" s="178"/>
      <c r="NYB2" s="178"/>
      <c r="NYC2" s="178"/>
      <c r="NYD2" s="178"/>
      <c r="NYE2" s="178"/>
      <c r="NYF2" s="178"/>
      <c r="NYG2" s="178"/>
      <c r="NYH2" s="178"/>
      <c r="NYI2" s="178"/>
      <c r="NYJ2" s="178"/>
      <c r="NYK2" s="178"/>
      <c r="NYL2" s="178"/>
      <c r="NYM2" s="178"/>
      <c r="NYN2" s="178"/>
      <c r="NYO2" s="178"/>
      <c r="NYP2" s="178"/>
      <c r="NYQ2" s="178"/>
      <c r="NYR2" s="178"/>
      <c r="NYS2" s="178"/>
      <c r="NYT2" s="178"/>
      <c r="NYU2" s="178"/>
      <c r="NYV2" s="178"/>
      <c r="NYW2" s="178"/>
      <c r="NYX2" s="178"/>
      <c r="NYY2" s="178"/>
      <c r="NYZ2" s="178"/>
      <c r="NZA2" s="178"/>
      <c r="NZB2" s="178"/>
      <c r="NZC2" s="178"/>
      <c r="NZD2" s="178"/>
      <c r="NZE2" s="178"/>
      <c r="NZF2" s="178"/>
      <c r="NZG2" s="178"/>
      <c r="NZH2" s="178"/>
      <c r="NZI2" s="178"/>
      <c r="NZJ2" s="178"/>
      <c r="NZK2" s="178"/>
      <c r="NZL2" s="178"/>
      <c r="NZM2" s="178"/>
      <c r="NZN2" s="178"/>
      <c r="NZO2" s="178"/>
      <c r="NZP2" s="178"/>
      <c r="NZQ2" s="178"/>
      <c r="NZR2" s="178"/>
      <c r="NZS2" s="178"/>
      <c r="NZT2" s="178"/>
      <c r="NZU2" s="178"/>
      <c r="NZV2" s="178"/>
      <c r="NZW2" s="178"/>
      <c r="NZX2" s="178"/>
      <c r="NZY2" s="178"/>
      <c r="NZZ2" s="178"/>
      <c r="OAA2" s="178"/>
      <c r="OAB2" s="178"/>
      <c r="OAC2" s="178"/>
      <c r="OAD2" s="178"/>
      <c r="OAE2" s="178"/>
      <c r="OAF2" s="178"/>
      <c r="OAG2" s="178"/>
      <c r="OAH2" s="178"/>
      <c r="OAI2" s="178"/>
      <c r="OAJ2" s="178"/>
      <c r="OAK2" s="178"/>
      <c r="OAL2" s="178"/>
      <c r="OAM2" s="178"/>
      <c r="OAN2" s="178"/>
      <c r="OAO2" s="178"/>
      <c r="OAP2" s="178"/>
      <c r="OAQ2" s="178"/>
      <c r="OAR2" s="178"/>
      <c r="OAS2" s="178"/>
      <c r="OAT2" s="178"/>
      <c r="OAU2" s="178"/>
      <c r="OAV2" s="178"/>
      <c r="OAW2" s="178"/>
      <c r="OAX2" s="178"/>
      <c r="OAY2" s="178"/>
      <c r="OAZ2" s="178"/>
      <c r="OBA2" s="178"/>
      <c r="OBB2" s="178"/>
      <c r="OBC2" s="178"/>
      <c r="OBD2" s="178"/>
      <c r="OBE2" s="178"/>
      <c r="OBF2" s="178"/>
      <c r="OBG2" s="178"/>
      <c r="OBH2" s="178"/>
      <c r="OBI2" s="178"/>
      <c r="OBJ2" s="178"/>
      <c r="OBK2" s="178"/>
      <c r="OBL2" s="178"/>
      <c r="OBM2" s="178"/>
      <c r="OBN2" s="178"/>
      <c r="OBO2" s="178"/>
      <c r="OBP2" s="178"/>
      <c r="OBQ2" s="178"/>
      <c r="OBR2" s="178"/>
      <c r="OBS2" s="178"/>
      <c r="OBT2" s="178"/>
      <c r="OBU2" s="178"/>
      <c r="OBV2" s="178"/>
      <c r="OBW2" s="178"/>
      <c r="OBX2" s="178"/>
      <c r="OBY2" s="178"/>
      <c r="OBZ2" s="178"/>
      <c r="OCA2" s="178"/>
      <c r="OCB2" s="178"/>
      <c r="OCC2" s="178"/>
      <c r="OCD2" s="178"/>
      <c r="OCE2" s="178"/>
      <c r="OCF2" s="178"/>
      <c r="OCG2" s="178"/>
      <c r="OCH2" s="178"/>
      <c r="OCI2" s="178"/>
      <c r="OCJ2" s="178"/>
      <c r="OCK2" s="178"/>
      <c r="OCL2" s="178"/>
      <c r="OCM2" s="178"/>
      <c r="OCN2" s="178"/>
      <c r="OCO2" s="178"/>
      <c r="OCP2" s="178"/>
      <c r="OCQ2" s="178"/>
      <c r="OCR2" s="178"/>
      <c r="OCS2" s="178"/>
      <c r="OCT2" s="178"/>
      <c r="OCU2" s="178"/>
      <c r="OCV2" s="178"/>
      <c r="OCW2" s="178"/>
      <c r="OCX2" s="178"/>
      <c r="OCY2" s="178"/>
      <c r="OCZ2" s="178"/>
      <c r="ODA2" s="178"/>
      <c r="ODB2" s="178"/>
      <c r="ODC2" s="178"/>
      <c r="ODD2" s="178"/>
      <c r="ODE2" s="178"/>
      <c r="ODF2" s="178"/>
      <c r="ODG2" s="178"/>
      <c r="ODH2" s="178"/>
      <c r="ODI2" s="178"/>
      <c r="ODJ2" s="178"/>
      <c r="ODK2" s="178"/>
      <c r="ODL2" s="178"/>
      <c r="ODM2" s="178"/>
      <c r="ODN2" s="178"/>
      <c r="ODO2" s="178"/>
      <c r="ODP2" s="178"/>
      <c r="ODQ2" s="178"/>
      <c r="ODR2" s="178"/>
      <c r="ODS2" s="178"/>
      <c r="ODT2" s="178"/>
      <c r="ODU2" s="178"/>
      <c r="ODV2" s="178"/>
      <c r="ODW2" s="178"/>
      <c r="ODX2" s="178"/>
      <c r="ODY2" s="178"/>
      <c r="ODZ2" s="178"/>
      <c r="OEA2" s="178"/>
      <c r="OEB2" s="178"/>
      <c r="OEC2" s="178"/>
      <c r="OED2" s="178"/>
      <c r="OEE2" s="178"/>
      <c r="OEF2" s="178"/>
      <c r="OEG2" s="178"/>
      <c r="OEH2" s="178"/>
      <c r="OEI2" s="178"/>
      <c r="OEJ2" s="178"/>
      <c r="OEK2" s="178"/>
      <c r="OEL2" s="178"/>
      <c r="OEM2" s="178"/>
      <c r="OEN2" s="178"/>
      <c r="OEO2" s="178"/>
      <c r="OEP2" s="178"/>
      <c r="OEQ2" s="178"/>
      <c r="OER2" s="178"/>
      <c r="OES2" s="178"/>
      <c r="OET2" s="178"/>
      <c r="OEU2" s="178"/>
      <c r="OEV2" s="178"/>
      <c r="OEW2" s="178"/>
      <c r="OEX2" s="178"/>
      <c r="OEY2" s="178"/>
      <c r="OEZ2" s="178"/>
      <c r="OFA2" s="178"/>
      <c r="OFB2" s="178"/>
      <c r="OFC2" s="178"/>
      <c r="OFD2" s="178"/>
      <c r="OFE2" s="178"/>
      <c r="OFF2" s="178"/>
      <c r="OFG2" s="178"/>
      <c r="OFH2" s="178"/>
      <c r="OFI2" s="178"/>
      <c r="OFJ2" s="178"/>
      <c r="OFK2" s="178"/>
      <c r="OFL2" s="178"/>
      <c r="OFM2" s="178"/>
      <c r="OFN2" s="178"/>
      <c r="OFO2" s="178"/>
      <c r="OFP2" s="178"/>
      <c r="OFQ2" s="178"/>
      <c r="OFR2" s="178"/>
      <c r="OFS2" s="178"/>
      <c r="OFT2" s="178"/>
      <c r="OFU2" s="178"/>
      <c r="OFV2" s="178"/>
      <c r="OFW2" s="178"/>
      <c r="OFX2" s="178"/>
      <c r="OFY2" s="178"/>
      <c r="OFZ2" s="178"/>
      <c r="OGA2" s="178"/>
      <c r="OGB2" s="178"/>
      <c r="OGC2" s="178"/>
      <c r="OGD2" s="178"/>
      <c r="OGE2" s="178"/>
      <c r="OGF2" s="178"/>
      <c r="OGG2" s="178"/>
      <c r="OGH2" s="178"/>
      <c r="OGI2" s="178"/>
      <c r="OGJ2" s="178"/>
      <c r="OGK2" s="178"/>
      <c r="OGL2" s="178"/>
      <c r="OGM2" s="178"/>
      <c r="OGN2" s="178"/>
      <c r="OGO2" s="178"/>
      <c r="OGP2" s="178"/>
      <c r="OGQ2" s="178"/>
      <c r="OGR2" s="178"/>
      <c r="OGS2" s="178"/>
      <c r="OGT2" s="178"/>
      <c r="OGU2" s="178"/>
      <c r="OGV2" s="178"/>
      <c r="OGW2" s="178"/>
      <c r="OGX2" s="178"/>
      <c r="OGY2" s="178"/>
      <c r="OGZ2" s="178"/>
      <c r="OHA2" s="178"/>
      <c r="OHB2" s="178"/>
      <c r="OHC2" s="178"/>
      <c r="OHD2" s="178"/>
      <c r="OHE2" s="178"/>
      <c r="OHF2" s="178"/>
      <c r="OHG2" s="178"/>
      <c r="OHH2" s="178"/>
      <c r="OHI2" s="178"/>
      <c r="OHJ2" s="178"/>
      <c r="OHK2" s="178"/>
      <c r="OHL2" s="178"/>
      <c r="OHM2" s="178"/>
      <c r="OHN2" s="178"/>
      <c r="OHO2" s="178"/>
      <c r="OHP2" s="178"/>
      <c r="OHQ2" s="178"/>
      <c r="OHR2" s="178"/>
      <c r="OHS2" s="178"/>
      <c r="OHT2" s="178"/>
      <c r="OHU2" s="178"/>
      <c r="OHV2" s="178"/>
      <c r="OHW2" s="178"/>
      <c r="OHX2" s="178"/>
      <c r="OHY2" s="178"/>
      <c r="OHZ2" s="178"/>
      <c r="OIA2" s="178"/>
      <c r="OIB2" s="178"/>
      <c r="OIC2" s="178"/>
      <c r="OID2" s="178"/>
      <c r="OIE2" s="178"/>
      <c r="OIF2" s="178"/>
      <c r="OIG2" s="178"/>
      <c r="OIH2" s="178"/>
      <c r="OII2" s="178"/>
      <c r="OIJ2" s="178"/>
      <c r="OIK2" s="178"/>
      <c r="OIL2" s="178"/>
      <c r="OIM2" s="178"/>
      <c r="OIN2" s="178"/>
      <c r="OIO2" s="178"/>
      <c r="OIP2" s="178"/>
      <c r="OIQ2" s="178"/>
      <c r="OIR2" s="178"/>
      <c r="OIS2" s="178"/>
      <c r="OIT2" s="178"/>
      <c r="OIU2" s="178"/>
      <c r="OIV2" s="178"/>
      <c r="OIW2" s="178"/>
      <c r="OIX2" s="178"/>
      <c r="OIY2" s="178"/>
      <c r="OIZ2" s="178"/>
      <c r="OJA2" s="178"/>
      <c r="OJB2" s="178"/>
      <c r="OJC2" s="178"/>
      <c r="OJD2" s="178"/>
      <c r="OJE2" s="178"/>
      <c r="OJF2" s="178"/>
      <c r="OJG2" s="178"/>
      <c r="OJH2" s="178"/>
      <c r="OJI2" s="178"/>
      <c r="OJJ2" s="178"/>
      <c r="OJK2" s="178"/>
      <c r="OJL2" s="178"/>
      <c r="OJM2" s="178"/>
      <c r="OJN2" s="178"/>
      <c r="OJO2" s="178"/>
      <c r="OJP2" s="178"/>
      <c r="OJQ2" s="178"/>
      <c r="OJR2" s="178"/>
      <c r="OJS2" s="178"/>
      <c r="OJT2" s="178"/>
      <c r="OJU2" s="178"/>
      <c r="OJV2" s="178"/>
      <c r="OJW2" s="178"/>
      <c r="OJX2" s="178"/>
      <c r="OJY2" s="178"/>
      <c r="OJZ2" s="178"/>
      <c r="OKA2" s="178"/>
      <c r="OKB2" s="178"/>
      <c r="OKC2" s="178"/>
      <c r="OKD2" s="178"/>
      <c r="OKE2" s="178"/>
      <c r="OKF2" s="178"/>
      <c r="OKG2" s="178"/>
      <c r="OKH2" s="178"/>
      <c r="OKI2" s="178"/>
      <c r="OKJ2" s="178"/>
      <c r="OKK2" s="178"/>
      <c r="OKL2" s="178"/>
      <c r="OKM2" s="178"/>
      <c r="OKN2" s="178"/>
      <c r="OKO2" s="178"/>
      <c r="OKP2" s="178"/>
      <c r="OKQ2" s="178"/>
      <c r="OKR2" s="178"/>
      <c r="OKS2" s="178"/>
      <c r="OKT2" s="178"/>
      <c r="OKU2" s="178"/>
      <c r="OKV2" s="178"/>
      <c r="OKW2" s="178"/>
      <c r="OKX2" s="178"/>
      <c r="OKY2" s="178"/>
      <c r="OKZ2" s="178"/>
      <c r="OLA2" s="178"/>
      <c r="OLB2" s="178"/>
      <c r="OLC2" s="178"/>
      <c r="OLD2" s="178"/>
      <c r="OLE2" s="178"/>
      <c r="OLF2" s="178"/>
      <c r="OLG2" s="178"/>
      <c r="OLH2" s="178"/>
      <c r="OLI2" s="178"/>
      <c r="OLJ2" s="178"/>
      <c r="OLK2" s="178"/>
      <c r="OLL2" s="178"/>
      <c r="OLM2" s="178"/>
      <c r="OLN2" s="178"/>
      <c r="OLO2" s="178"/>
      <c r="OLP2" s="178"/>
      <c r="OLQ2" s="178"/>
      <c r="OLR2" s="178"/>
      <c r="OLS2" s="178"/>
      <c r="OLT2" s="178"/>
      <c r="OLU2" s="178"/>
      <c r="OLV2" s="178"/>
      <c r="OLW2" s="178"/>
      <c r="OLX2" s="178"/>
      <c r="OLY2" s="178"/>
      <c r="OLZ2" s="178"/>
      <c r="OMA2" s="178"/>
      <c r="OMB2" s="178"/>
      <c r="OMC2" s="178"/>
      <c r="OMD2" s="178"/>
      <c r="OME2" s="178"/>
      <c r="OMF2" s="178"/>
      <c r="OMG2" s="178"/>
      <c r="OMH2" s="178"/>
      <c r="OMI2" s="178"/>
      <c r="OMJ2" s="178"/>
      <c r="OMK2" s="178"/>
      <c r="OML2" s="178"/>
      <c r="OMM2" s="178"/>
      <c r="OMN2" s="178"/>
      <c r="OMO2" s="178"/>
      <c r="OMP2" s="178"/>
      <c r="OMQ2" s="178"/>
      <c r="OMR2" s="178"/>
      <c r="OMS2" s="178"/>
      <c r="OMT2" s="178"/>
      <c r="OMU2" s="178"/>
      <c r="OMV2" s="178"/>
      <c r="OMW2" s="178"/>
      <c r="OMX2" s="178"/>
      <c r="OMY2" s="178"/>
      <c r="OMZ2" s="178"/>
      <c r="ONA2" s="178"/>
      <c r="ONB2" s="178"/>
      <c r="ONC2" s="178"/>
      <c r="OND2" s="178"/>
      <c r="ONE2" s="178"/>
      <c r="ONF2" s="178"/>
      <c r="ONG2" s="178"/>
      <c r="ONH2" s="178"/>
      <c r="ONI2" s="178"/>
      <c r="ONJ2" s="178"/>
      <c r="ONK2" s="178"/>
      <c r="ONL2" s="178"/>
      <c r="ONM2" s="178"/>
      <c r="ONN2" s="178"/>
      <c r="ONO2" s="178"/>
      <c r="ONP2" s="178"/>
      <c r="ONQ2" s="178"/>
      <c r="ONR2" s="178"/>
      <c r="ONS2" s="178"/>
      <c r="ONT2" s="178"/>
      <c r="ONU2" s="178"/>
      <c r="ONV2" s="178"/>
      <c r="ONW2" s="178"/>
      <c r="ONX2" s="178"/>
      <c r="ONY2" s="178"/>
      <c r="ONZ2" s="178"/>
      <c r="OOA2" s="178"/>
      <c r="OOB2" s="178"/>
      <c r="OOC2" s="178"/>
      <c r="OOD2" s="178"/>
      <c r="OOE2" s="178"/>
      <c r="OOF2" s="178"/>
      <c r="OOG2" s="178"/>
      <c r="OOH2" s="178"/>
      <c r="OOI2" s="178"/>
      <c r="OOJ2" s="178"/>
      <c r="OOK2" s="178"/>
      <c r="OOL2" s="178"/>
      <c r="OOM2" s="178"/>
      <c r="OON2" s="178"/>
      <c r="OOO2" s="178"/>
      <c r="OOP2" s="178"/>
      <c r="OOQ2" s="178"/>
      <c r="OOR2" s="178"/>
      <c r="OOS2" s="178"/>
      <c r="OOT2" s="178"/>
      <c r="OOU2" s="178"/>
      <c r="OOV2" s="178"/>
      <c r="OOW2" s="178"/>
      <c r="OOX2" s="178"/>
      <c r="OOY2" s="178"/>
      <c r="OOZ2" s="178"/>
      <c r="OPA2" s="178"/>
      <c r="OPB2" s="178"/>
      <c r="OPC2" s="178"/>
      <c r="OPD2" s="178"/>
      <c r="OPE2" s="178"/>
      <c r="OPF2" s="178"/>
      <c r="OPG2" s="178"/>
      <c r="OPH2" s="178"/>
      <c r="OPI2" s="178"/>
      <c r="OPJ2" s="178"/>
      <c r="OPK2" s="178"/>
      <c r="OPL2" s="178"/>
      <c r="OPM2" s="178"/>
      <c r="OPN2" s="178"/>
      <c r="OPO2" s="178"/>
      <c r="OPP2" s="178"/>
      <c r="OPQ2" s="178"/>
      <c r="OPR2" s="178"/>
      <c r="OPS2" s="178"/>
      <c r="OPT2" s="178"/>
      <c r="OPU2" s="178"/>
      <c r="OPV2" s="178"/>
      <c r="OPW2" s="178"/>
      <c r="OPX2" s="178"/>
      <c r="OPY2" s="178"/>
      <c r="OPZ2" s="178"/>
      <c r="OQA2" s="178"/>
      <c r="OQB2" s="178"/>
      <c r="OQC2" s="178"/>
      <c r="OQD2" s="178"/>
      <c r="OQE2" s="178"/>
      <c r="OQF2" s="178"/>
      <c r="OQG2" s="178"/>
      <c r="OQH2" s="178"/>
      <c r="OQI2" s="178"/>
      <c r="OQJ2" s="178"/>
      <c r="OQK2" s="178"/>
      <c r="OQL2" s="178"/>
      <c r="OQM2" s="178"/>
      <c r="OQN2" s="178"/>
      <c r="OQO2" s="178"/>
      <c r="OQP2" s="178"/>
      <c r="OQQ2" s="178"/>
      <c r="OQR2" s="178"/>
      <c r="OQS2" s="178"/>
      <c r="OQT2" s="178"/>
      <c r="OQU2" s="178"/>
      <c r="OQV2" s="178"/>
      <c r="OQW2" s="178"/>
      <c r="OQX2" s="178"/>
      <c r="OQY2" s="178"/>
      <c r="OQZ2" s="178"/>
      <c r="ORA2" s="178"/>
      <c r="ORB2" s="178"/>
      <c r="ORC2" s="178"/>
      <c r="ORD2" s="178"/>
      <c r="ORE2" s="178"/>
      <c r="ORF2" s="178"/>
      <c r="ORG2" s="178"/>
      <c r="ORH2" s="178"/>
      <c r="ORI2" s="178"/>
      <c r="ORJ2" s="178"/>
      <c r="ORK2" s="178"/>
      <c r="ORL2" s="178"/>
      <c r="ORM2" s="178"/>
      <c r="ORN2" s="178"/>
      <c r="ORO2" s="178"/>
      <c r="ORP2" s="178"/>
      <c r="ORQ2" s="178"/>
      <c r="ORR2" s="178"/>
      <c r="ORS2" s="178"/>
      <c r="ORT2" s="178"/>
      <c r="ORU2" s="178"/>
      <c r="ORV2" s="178"/>
      <c r="ORW2" s="178"/>
      <c r="ORX2" s="178"/>
      <c r="ORY2" s="178"/>
      <c r="ORZ2" s="178"/>
      <c r="OSA2" s="178"/>
      <c r="OSB2" s="178"/>
      <c r="OSC2" s="178"/>
      <c r="OSD2" s="178"/>
      <c r="OSE2" s="178"/>
      <c r="OSF2" s="178"/>
      <c r="OSG2" s="178"/>
      <c r="OSH2" s="178"/>
      <c r="OSI2" s="178"/>
      <c r="OSJ2" s="178"/>
      <c r="OSK2" s="178"/>
      <c r="OSL2" s="178"/>
      <c r="OSM2" s="178"/>
      <c r="OSN2" s="178"/>
      <c r="OSO2" s="178"/>
      <c r="OSP2" s="178"/>
      <c r="OSQ2" s="178"/>
      <c r="OSR2" s="178"/>
      <c r="OSS2" s="178"/>
      <c r="OST2" s="178"/>
      <c r="OSU2" s="178"/>
      <c r="OSV2" s="178"/>
      <c r="OSW2" s="178"/>
      <c r="OSX2" s="178"/>
      <c r="OSY2" s="178"/>
      <c r="OSZ2" s="178"/>
      <c r="OTA2" s="178"/>
      <c r="OTB2" s="178"/>
      <c r="OTC2" s="178"/>
      <c r="OTD2" s="178"/>
      <c r="OTE2" s="178"/>
      <c r="OTF2" s="178"/>
      <c r="OTG2" s="178"/>
      <c r="OTH2" s="178"/>
      <c r="OTI2" s="178"/>
      <c r="OTJ2" s="178"/>
      <c r="OTK2" s="178"/>
      <c r="OTL2" s="178"/>
      <c r="OTM2" s="178"/>
      <c r="OTN2" s="178"/>
      <c r="OTO2" s="178"/>
      <c r="OTP2" s="178"/>
      <c r="OTQ2" s="178"/>
      <c r="OTR2" s="178"/>
      <c r="OTS2" s="178"/>
      <c r="OTT2" s="178"/>
      <c r="OTU2" s="178"/>
      <c r="OTV2" s="178"/>
      <c r="OTW2" s="178"/>
      <c r="OTX2" s="178"/>
      <c r="OTY2" s="178"/>
      <c r="OTZ2" s="178"/>
      <c r="OUA2" s="178"/>
      <c r="OUB2" s="178"/>
      <c r="OUC2" s="178"/>
      <c r="OUD2" s="178"/>
      <c r="OUE2" s="178"/>
      <c r="OUF2" s="178"/>
      <c r="OUG2" s="178"/>
      <c r="OUH2" s="178"/>
      <c r="OUI2" s="178"/>
      <c r="OUJ2" s="178"/>
      <c r="OUK2" s="178"/>
      <c r="OUL2" s="178"/>
      <c r="OUM2" s="178"/>
      <c r="OUN2" s="178"/>
      <c r="OUO2" s="178"/>
      <c r="OUP2" s="178"/>
      <c r="OUQ2" s="178"/>
      <c r="OUR2" s="178"/>
      <c r="OUS2" s="178"/>
      <c r="OUT2" s="178"/>
      <c r="OUU2" s="178"/>
      <c r="OUV2" s="178"/>
      <c r="OUW2" s="178"/>
      <c r="OUX2" s="178"/>
      <c r="OUY2" s="178"/>
      <c r="OUZ2" s="178"/>
      <c r="OVA2" s="178"/>
      <c r="OVB2" s="178"/>
      <c r="OVC2" s="178"/>
      <c r="OVD2" s="178"/>
      <c r="OVE2" s="178"/>
      <c r="OVF2" s="178"/>
      <c r="OVG2" s="178"/>
      <c r="OVH2" s="178"/>
      <c r="OVI2" s="178"/>
      <c r="OVJ2" s="178"/>
      <c r="OVK2" s="178"/>
      <c r="OVL2" s="178"/>
      <c r="OVM2" s="178"/>
      <c r="OVN2" s="178"/>
      <c r="OVO2" s="178"/>
      <c r="OVP2" s="178"/>
      <c r="OVQ2" s="178"/>
      <c r="OVR2" s="178"/>
      <c r="OVS2" s="178"/>
      <c r="OVT2" s="178"/>
      <c r="OVU2" s="178"/>
      <c r="OVV2" s="178"/>
      <c r="OVW2" s="178"/>
      <c r="OVX2" s="178"/>
      <c r="OVY2" s="178"/>
      <c r="OVZ2" s="178"/>
      <c r="OWA2" s="178"/>
      <c r="OWB2" s="178"/>
      <c r="OWC2" s="178"/>
      <c r="OWD2" s="178"/>
      <c r="OWE2" s="178"/>
      <c r="OWF2" s="178"/>
      <c r="OWG2" s="178"/>
      <c r="OWH2" s="178"/>
      <c r="OWI2" s="178"/>
      <c r="OWJ2" s="178"/>
      <c r="OWK2" s="178"/>
      <c r="OWL2" s="178"/>
      <c r="OWM2" s="178"/>
      <c r="OWN2" s="178"/>
      <c r="OWO2" s="178"/>
      <c r="OWP2" s="178"/>
      <c r="OWQ2" s="178"/>
      <c r="OWR2" s="178"/>
      <c r="OWS2" s="178"/>
      <c r="OWT2" s="178"/>
      <c r="OWU2" s="178"/>
      <c r="OWV2" s="178"/>
      <c r="OWW2" s="178"/>
      <c r="OWX2" s="178"/>
      <c r="OWY2" s="178"/>
      <c r="OWZ2" s="178"/>
      <c r="OXA2" s="178"/>
      <c r="OXB2" s="178"/>
      <c r="OXC2" s="178"/>
      <c r="OXD2" s="178"/>
      <c r="OXE2" s="178"/>
      <c r="OXF2" s="178"/>
      <c r="OXG2" s="178"/>
      <c r="OXH2" s="178"/>
      <c r="OXI2" s="178"/>
      <c r="OXJ2" s="178"/>
      <c r="OXK2" s="178"/>
      <c r="OXL2" s="178"/>
      <c r="OXM2" s="178"/>
      <c r="OXN2" s="178"/>
      <c r="OXO2" s="178"/>
      <c r="OXP2" s="178"/>
      <c r="OXQ2" s="178"/>
      <c r="OXR2" s="178"/>
      <c r="OXS2" s="178"/>
      <c r="OXT2" s="178"/>
      <c r="OXU2" s="178"/>
      <c r="OXV2" s="178"/>
      <c r="OXW2" s="178"/>
      <c r="OXX2" s="178"/>
      <c r="OXY2" s="178"/>
      <c r="OXZ2" s="178"/>
      <c r="OYA2" s="178"/>
      <c r="OYB2" s="178"/>
      <c r="OYC2" s="178"/>
      <c r="OYD2" s="178"/>
      <c r="OYE2" s="178"/>
      <c r="OYF2" s="178"/>
      <c r="OYG2" s="178"/>
      <c r="OYH2" s="178"/>
      <c r="OYI2" s="178"/>
      <c r="OYJ2" s="178"/>
      <c r="OYK2" s="178"/>
      <c r="OYL2" s="178"/>
      <c r="OYM2" s="178"/>
      <c r="OYN2" s="178"/>
      <c r="OYO2" s="178"/>
      <c r="OYP2" s="178"/>
      <c r="OYQ2" s="178"/>
      <c r="OYR2" s="178"/>
      <c r="OYS2" s="178"/>
      <c r="OYT2" s="178"/>
      <c r="OYU2" s="178"/>
      <c r="OYV2" s="178"/>
      <c r="OYW2" s="178"/>
      <c r="OYX2" s="178"/>
      <c r="OYY2" s="178"/>
      <c r="OYZ2" s="178"/>
      <c r="OZA2" s="178"/>
      <c r="OZB2" s="178"/>
      <c r="OZC2" s="178"/>
      <c r="OZD2" s="178"/>
      <c r="OZE2" s="178"/>
      <c r="OZF2" s="178"/>
      <c r="OZG2" s="178"/>
      <c r="OZH2" s="178"/>
      <c r="OZI2" s="178"/>
      <c r="OZJ2" s="178"/>
      <c r="OZK2" s="178"/>
      <c r="OZL2" s="178"/>
      <c r="OZM2" s="178"/>
      <c r="OZN2" s="178"/>
      <c r="OZO2" s="178"/>
      <c r="OZP2" s="178"/>
      <c r="OZQ2" s="178"/>
      <c r="OZR2" s="178"/>
      <c r="OZS2" s="178"/>
      <c r="OZT2" s="178"/>
      <c r="OZU2" s="178"/>
      <c r="OZV2" s="178"/>
      <c r="OZW2" s="178"/>
      <c r="OZX2" s="178"/>
      <c r="OZY2" s="178"/>
      <c r="OZZ2" s="178"/>
      <c r="PAA2" s="178"/>
      <c r="PAB2" s="178"/>
      <c r="PAC2" s="178"/>
      <c r="PAD2" s="178"/>
      <c r="PAE2" s="178"/>
      <c r="PAF2" s="178"/>
      <c r="PAG2" s="178"/>
      <c r="PAH2" s="178"/>
      <c r="PAI2" s="178"/>
      <c r="PAJ2" s="178"/>
      <c r="PAK2" s="178"/>
      <c r="PAL2" s="178"/>
      <c r="PAM2" s="178"/>
      <c r="PAN2" s="178"/>
      <c r="PAO2" s="178"/>
      <c r="PAP2" s="178"/>
      <c r="PAQ2" s="178"/>
      <c r="PAR2" s="178"/>
      <c r="PAS2" s="178"/>
      <c r="PAT2" s="178"/>
      <c r="PAU2" s="178"/>
      <c r="PAV2" s="178"/>
      <c r="PAW2" s="178"/>
      <c r="PAX2" s="178"/>
      <c r="PAY2" s="178"/>
      <c r="PAZ2" s="178"/>
      <c r="PBA2" s="178"/>
      <c r="PBB2" s="178"/>
      <c r="PBC2" s="178"/>
      <c r="PBD2" s="178"/>
      <c r="PBE2" s="178"/>
      <c r="PBF2" s="178"/>
      <c r="PBG2" s="178"/>
      <c r="PBH2" s="178"/>
      <c r="PBI2" s="178"/>
      <c r="PBJ2" s="178"/>
      <c r="PBK2" s="178"/>
      <c r="PBL2" s="178"/>
      <c r="PBM2" s="178"/>
      <c r="PBN2" s="178"/>
      <c r="PBO2" s="178"/>
      <c r="PBP2" s="178"/>
      <c r="PBQ2" s="178"/>
      <c r="PBR2" s="178"/>
      <c r="PBS2" s="178"/>
      <c r="PBT2" s="178"/>
      <c r="PBU2" s="178"/>
      <c r="PBV2" s="178"/>
      <c r="PBW2" s="178"/>
      <c r="PBX2" s="178"/>
      <c r="PBY2" s="178"/>
      <c r="PBZ2" s="178"/>
      <c r="PCA2" s="178"/>
      <c r="PCB2" s="178"/>
      <c r="PCC2" s="178"/>
      <c r="PCD2" s="178"/>
      <c r="PCE2" s="178"/>
      <c r="PCF2" s="178"/>
      <c r="PCG2" s="178"/>
      <c r="PCH2" s="178"/>
      <c r="PCI2" s="178"/>
      <c r="PCJ2" s="178"/>
      <c r="PCK2" s="178"/>
      <c r="PCL2" s="178"/>
      <c r="PCM2" s="178"/>
      <c r="PCN2" s="178"/>
      <c r="PCO2" s="178"/>
      <c r="PCP2" s="178"/>
      <c r="PCQ2" s="178"/>
      <c r="PCR2" s="178"/>
      <c r="PCS2" s="178"/>
      <c r="PCT2" s="178"/>
      <c r="PCU2" s="178"/>
      <c r="PCV2" s="178"/>
      <c r="PCW2" s="178"/>
      <c r="PCX2" s="178"/>
      <c r="PCY2" s="178"/>
      <c r="PCZ2" s="178"/>
      <c r="PDA2" s="178"/>
      <c r="PDB2" s="178"/>
      <c r="PDC2" s="178"/>
      <c r="PDD2" s="178"/>
      <c r="PDE2" s="178"/>
      <c r="PDF2" s="178"/>
      <c r="PDG2" s="178"/>
      <c r="PDH2" s="178"/>
      <c r="PDI2" s="178"/>
      <c r="PDJ2" s="178"/>
      <c r="PDK2" s="178"/>
      <c r="PDL2" s="178"/>
      <c r="PDM2" s="178"/>
      <c r="PDN2" s="178"/>
      <c r="PDO2" s="178"/>
      <c r="PDP2" s="178"/>
      <c r="PDQ2" s="178"/>
      <c r="PDR2" s="178"/>
      <c r="PDS2" s="178"/>
      <c r="PDT2" s="178"/>
      <c r="PDU2" s="178"/>
      <c r="PDV2" s="178"/>
      <c r="PDW2" s="178"/>
      <c r="PDX2" s="178"/>
      <c r="PDY2" s="178"/>
      <c r="PDZ2" s="178"/>
      <c r="PEA2" s="178"/>
      <c r="PEB2" s="178"/>
      <c r="PEC2" s="178"/>
      <c r="PED2" s="178"/>
      <c r="PEE2" s="178"/>
      <c r="PEF2" s="178"/>
      <c r="PEG2" s="178"/>
      <c r="PEH2" s="178"/>
      <c r="PEI2" s="178"/>
      <c r="PEJ2" s="178"/>
      <c r="PEK2" s="178"/>
      <c r="PEL2" s="178"/>
      <c r="PEM2" s="178"/>
      <c r="PEN2" s="178"/>
      <c r="PEO2" s="178"/>
      <c r="PEP2" s="178"/>
      <c r="PEQ2" s="178"/>
      <c r="PER2" s="178"/>
      <c r="PES2" s="178"/>
      <c r="PET2" s="178"/>
      <c r="PEU2" s="178"/>
      <c r="PEV2" s="178"/>
      <c r="PEW2" s="178"/>
      <c r="PEX2" s="178"/>
      <c r="PEY2" s="178"/>
      <c r="PEZ2" s="178"/>
      <c r="PFA2" s="178"/>
      <c r="PFB2" s="178"/>
      <c r="PFC2" s="178"/>
      <c r="PFD2" s="178"/>
      <c r="PFE2" s="178"/>
      <c r="PFF2" s="178"/>
      <c r="PFG2" s="178"/>
      <c r="PFH2" s="178"/>
      <c r="PFI2" s="178"/>
      <c r="PFJ2" s="178"/>
      <c r="PFK2" s="178"/>
      <c r="PFL2" s="178"/>
      <c r="PFM2" s="178"/>
      <c r="PFN2" s="178"/>
      <c r="PFO2" s="178"/>
      <c r="PFP2" s="178"/>
      <c r="PFQ2" s="178"/>
      <c r="PFR2" s="178"/>
      <c r="PFS2" s="178"/>
      <c r="PFT2" s="178"/>
      <c r="PFU2" s="178"/>
      <c r="PFV2" s="178"/>
      <c r="PFW2" s="178"/>
      <c r="PFX2" s="178"/>
      <c r="PFY2" s="178"/>
      <c r="PFZ2" s="178"/>
      <c r="PGA2" s="178"/>
      <c r="PGB2" s="178"/>
      <c r="PGC2" s="178"/>
      <c r="PGD2" s="178"/>
      <c r="PGE2" s="178"/>
      <c r="PGF2" s="178"/>
      <c r="PGG2" s="178"/>
      <c r="PGH2" s="178"/>
      <c r="PGI2" s="178"/>
      <c r="PGJ2" s="178"/>
      <c r="PGK2" s="178"/>
      <c r="PGL2" s="178"/>
      <c r="PGM2" s="178"/>
      <c r="PGN2" s="178"/>
      <c r="PGO2" s="178"/>
      <c r="PGP2" s="178"/>
      <c r="PGQ2" s="178"/>
      <c r="PGR2" s="178"/>
      <c r="PGS2" s="178"/>
      <c r="PGT2" s="178"/>
      <c r="PGU2" s="178"/>
      <c r="PGV2" s="178"/>
      <c r="PGW2" s="178"/>
      <c r="PGX2" s="178"/>
      <c r="PGY2" s="178"/>
      <c r="PGZ2" s="178"/>
      <c r="PHA2" s="178"/>
      <c r="PHB2" s="178"/>
      <c r="PHC2" s="178"/>
      <c r="PHD2" s="178"/>
      <c r="PHE2" s="178"/>
      <c r="PHF2" s="178"/>
      <c r="PHG2" s="178"/>
      <c r="PHH2" s="178"/>
      <c r="PHI2" s="178"/>
      <c r="PHJ2" s="178"/>
      <c r="PHK2" s="178"/>
      <c r="PHL2" s="178"/>
      <c r="PHM2" s="178"/>
      <c r="PHN2" s="178"/>
      <c r="PHO2" s="178"/>
      <c r="PHP2" s="178"/>
      <c r="PHQ2" s="178"/>
      <c r="PHR2" s="178"/>
      <c r="PHS2" s="178"/>
      <c r="PHT2" s="178"/>
      <c r="PHU2" s="178"/>
      <c r="PHV2" s="178"/>
      <c r="PHW2" s="178"/>
      <c r="PHX2" s="178"/>
      <c r="PHY2" s="178"/>
      <c r="PHZ2" s="178"/>
      <c r="PIA2" s="178"/>
      <c r="PIB2" s="178"/>
      <c r="PIC2" s="178"/>
      <c r="PID2" s="178"/>
      <c r="PIE2" s="178"/>
      <c r="PIF2" s="178"/>
      <c r="PIG2" s="178"/>
      <c r="PIH2" s="178"/>
      <c r="PII2" s="178"/>
      <c r="PIJ2" s="178"/>
      <c r="PIK2" s="178"/>
      <c r="PIL2" s="178"/>
      <c r="PIM2" s="178"/>
      <c r="PIN2" s="178"/>
      <c r="PIO2" s="178"/>
      <c r="PIP2" s="178"/>
      <c r="PIQ2" s="178"/>
      <c r="PIR2" s="178"/>
      <c r="PIS2" s="178"/>
      <c r="PIT2" s="178"/>
      <c r="PIU2" s="178"/>
      <c r="PIV2" s="178"/>
      <c r="PIW2" s="178"/>
      <c r="PIX2" s="178"/>
      <c r="PIY2" s="178"/>
      <c r="PIZ2" s="178"/>
      <c r="PJA2" s="178"/>
      <c r="PJB2" s="178"/>
      <c r="PJC2" s="178"/>
      <c r="PJD2" s="178"/>
      <c r="PJE2" s="178"/>
      <c r="PJF2" s="178"/>
      <c r="PJG2" s="178"/>
      <c r="PJH2" s="178"/>
      <c r="PJI2" s="178"/>
      <c r="PJJ2" s="178"/>
      <c r="PJK2" s="178"/>
      <c r="PJL2" s="178"/>
      <c r="PJM2" s="178"/>
      <c r="PJN2" s="178"/>
      <c r="PJO2" s="178"/>
      <c r="PJP2" s="178"/>
      <c r="PJQ2" s="178"/>
      <c r="PJR2" s="178"/>
      <c r="PJS2" s="178"/>
      <c r="PJT2" s="178"/>
      <c r="PJU2" s="178"/>
      <c r="PJV2" s="178"/>
      <c r="PJW2" s="178"/>
      <c r="PJX2" s="178"/>
      <c r="PJY2" s="178"/>
      <c r="PJZ2" s="178"/>
      <c r="PKA2" s="178"/>
      <c r="PKB2" s="178"/>
      <c r="PKC2" s="178"/>
      <c r="PKD2" s="178"/>
      <c r="PKE2" s="178"/>
      <c r="PKF2" s="178"/>
      <c r="PKG2" s="178"/>
      <c r="PKH2" s="178"/>
      <c r="PKI2" s="178"/>
      <c r="PKJ2" s="178"/>
      <c r="PKK2" s="178"/>
      <c r="PKL2" s="178"/>
      <c r="PKM2" s="178"/>
      <c r="PKN2" s="178"/>
      <c r="PKO2" s="178"/>
      <c r="PKP2" s="178"/>
      <c r="PKQ2" s="178"/>
      <c r="PKR2" s="178"/>
      <c r="PKS2" s="178"/>
      <c r="PKT2" s="178"/>
      <c r="PKU2" s="178"/>
      <c r="PKV2" s="178"/>
      <c r="PKW2" s="178"/>
      <c r="PKX2" s="178"/>
      <c r="PKY2" s="178"/>
      <c r="PKZ2" s="178"/>
      <c r="PLA2" s="178"/>
      <c r="PLB2" s="178"/>
      <c r="PLC2" s="178"/>
      <c r="PLD2" s="178"/>
      <c r="PLE2" s="178"/>
      <c r="PLF2" s="178"/>
      <c r="PLG2" s="178"/>
      <c r="PLH2" s="178"/>
      <c r="PLI2" s="178"/>
      <c r="PLJ2" s="178"/>
      <c r="PLK2" s="178"/>
      <c r="PLL2" s="178"/>
      <c r="PLM2" s="178"/>
      <c r="PLN2" s="178"/>
      <c r="PLO2" s="178"/>
      <c r="PLP2" s="178"/>
      <c r="PLQ2" s="178"/>
      <c r="PLR2" s="178"/>
      <c r="PLS2" s="178"/>
      <c r="PLT2" s="178"/>
      <c r="PLU2" s="178"/>
      <c r="PLV2" s="178"/>
      <c r="PLW2" s="178"/>
      <c r="PLX2" s="178"/>
      <c r="PLY2" s="178"/>
      <c r="PLZ2" s="178"/>
      <c r="PMA2" s="178"/>
      <c r="PMB2" s="178"/>
      <c r="PMC2" s="178"/>
      <c r="PMD2" s="178"/>
      <c r="PME2" s="178"/>
      <c r="PMF2" s="178"/>
      <c r="PMG2" s="178"/>
      <c r="PMH2" s="178"/>
      <c r="PMI2" s="178"/>
      <c r="PMJ2" s="178"/>
      <c r="PMK2" s="178"/>
      <c r="PML2" s="178"/>
      <c r="PMM2" s="178"/>
      <c r="PMN2" s="178"/>
      <c r="PMO2" s="178"/>
      <c r="PMP2" s="178"/>
      <c r="PMQ2" s="178"/>
      <c r="PMR2" s="178"/>
      <c r="PMS2" s="178"/>
      <c r="PMT2" s="178"/>
      <c r="PMU2" s="178"/>
      <c r="PMV2" s="178"/>
      <c r="PMW2" s="178"/>
      <c r="PMX2" s="178"/>
      <c r="PMY2" s="178"/>
      <c r="PMZ2" s="178"/>
      <c r="PNA2" s="178"/>
      <c r="PNB2" s="178"/>
      <c r="PNC2" s="178"/>
      <c r="PND2" s="178"/>
      <c r="PNE2" s="178"/>
      <c r="PNF2" s="178"/>
      <c r="PNG2" s="178"/>
      <c r="PNH2" s="178"/>
      <c r="PNI2" s="178"/>
      <c r="PNJ2" s="178"/>
      <c r="PNK2" s="178"/>
      <c r="PNL2" s="178"/>
      <c r="PNM2" s="178"/>
      <c r="PNN2" s="178"/>
      <c r="PNO2" s="178"/>
      <c r="PNP2" s="178"/>
      <c r="PNQ2" s="178"/>
      <c r="PNR2" s="178"/>
      <c r="PNS2" s="178"/>
      <c r="PNT2" s="178"/>
      <c r="PNU2" s="178"/>
      <c r="PNV2" s="178"/>
      <c r="PNW2" s="178"/>
      <c r="PNX2" s="178"/>
      <c r="PNY2" s="178"/>
      <c r="PNZ2" s="178"/>
      <c r="POA2" s="178"/>
      <c r="POB2" s="178"/>
      <c r="POC2" s="178"/>
      <c r="POD2" s="178"/>
      <c r="POE2" s="178"/>
      <c r="POF2" s="178"/>
      <c r="POG2" s="178"/>
      <c r="POH2" s="178"/>
      <c r="POI2" s="178"/>
      <c r="POJ2" s="178"/>
      <c r="POK2" s="178"/>
      <c r="POL2" s="178"/>
      <c r="POM2" s="178"/>
      <c r="PON2" s="178"/>
      <c r="POO2" s="178"/>
      <c r="POP2" s="178"/>
      <c r="POQ2" s="178"/>
      <c r="POR2" s="178"/>
      <c r="POS2" s="178"/>
      <c r="POT2" s="178"/>
      <c r="POU2" s="178"/>
      <c r="POV2" s="178"/>
      <c r="POW2" s="178"/>
      <c r="POX2" s="178"/>
      <c r="POY2" s="178"/>
      <c r="POZ2" s="178"/>
      <c r="PPA2" s="178"/>
      <c r="PPB2" s="178"/>
      <c r="PPC2" s="178"/>
      <c r="PPD2" s="178"/>
      <c r="PPE2" s="178"/>
      <c r="PPF2" s="178"/>
      <c r="PPG2" s="178"/>
      <c r="PPH2" s="178"/>
      <c r="PPI2" s="178"/>
      <c r="PPJ2" s="178"/>
      <c r="PPK2" s="178"/>
      <c r="PPL2" s="178"/>
      <c r="PPM2" s="178"/>
      <c r="PPN2" s="178"/>
      <c r="PPO2" s="178"/>
      <c r="PPP2" s="178"/>
      <c r="PPQ2" s="178"/>
      <c r="PPR2" s="178"/>
      <c r="PPS2" s="178"/>
      <c r="PPT2" s="178"/>
      <c r="PPU2" s="178"/>
      <c r="PPV2" s="178"/>
      <c r="PPW2" s="178"/>
      <c r="PPX2" s="178"/>
      <c r="PPY2" s="178"/>
      <c r="PPZ2" s="178"/>
      <c r="PQA2" s="178"/>
      <c r="PQB2" s="178"/>
      <c r="PQC2" s="178"/>
      <c r="PQD2" s="178"/>
      <c r="PQE2" s="178"/>
      <c r="PQF2" s="178"/>
      <c r="PQG2" s="178"/>
      <c r="PQH2" s="178"/>
      <c r="PQI2" s="178"/>
      <c r="PQJ2" s="178"/>
      <c r="PQK2" s="178"/>
      <c r="PQL2" s="178"/>
      <c r="PQM2" s="178"/>
      <c r="PQN2" s="178"/>
      <c r="PQO2" s="178"/>
      <c r="PQP2" s="178"/>
      <c r="PQQ2" s="178"/>
      <c r="PQR2" s="178"/>
      <c r="PQS2" s="178"/>
      <c r="PQT2" s="178"/>
      <c r="PQU2" s="178"/>
      <c r="PQV2" s="178"/>
      <c r="PQW2" s="178"/>
      <c r="PQX2" s="178"/>
      <c r="PQY2" s="178"/>
      <c r="PQZ2" s="178"/>
      <c r="PRA2" s="178"/>
      <c r="PRB2" s="178"/>
      <c r="PRC2" s="178"/>
      <c r="PRD2" s="178"/>
      <c r="PRE2" s="178"/>
      <c r="PRF2" s="178"/>
      <c r="PRG2" s="178"/>
      <c r="PRH2" s="178"/>
      <c r="PRI2" s="178"/>
      <c r="PRJ2" s="178"/>
      <c r="PRK2" s="178"/>
      <c r="PRL2" s="178"/>
      <c r="PRM2" s="178"/>
      <c r="PRN2" s="178"/>
      <c r="PRO2" s="178"/>
      <c r="PRP2" s="178"/>
      <c r="PRQ2" s="178"/>
      <c r="PRR2" s="178"/>
      <c r="PRS2" s="178"/>
      <c r="PRT2" s="178"/>
      <c r="PRU2" s="178"/>
      <c r="PRV2" s="178"/>
      <c r="PRW2" s="178"/>
      <c r="PRX2" s="178"/>
      <c r="PRY2" s="178"/>
      <c r="PRZ2" s="178"/>
      <c r="PSA2" s="178"/>
      <c r="PSB2" s="178"/>
      <c r="PSC2" s="178"/>
      <c r="PSD2" s="178"/>
      <c r="PSE2" s="178"/>
      <c r="PSF2" s="178"/>
      <c r="PSG2" s="178"/>
      <c r="PSH2" s="178"/>
      <c r="PSI2" s="178"/>
      <c r="PSJ2" s="178"/>
      <c r="PSK2" s="178"/>
      <c r="PSL2" s="178"/>
      <c r="PSM2" s="178"/>
      <c r="PSN2" s="178"/>
      <c r="PSO2" s="178"/>
      <c r="PSP2" s="178"/>
      <c r="PSQ2" s="178"/>
      <c r="PSR2" s="178"/>
      <c r="PSS2" s="178"/>
      <c r="PST2" s="178"/>
      <c r="PSU2" s="178"/>
      <c r="PSV2" s="178"/>
      <c r="PSW2" s="178"/>
      <c r="PSX2" s="178"/>
      <c r="PSY2" s="178"/>
      <c r="PSZ2" s="178"/>
      <c r="PTA2" s="178"/>
      <c r="PTB2" s="178"/>
      <c r="PTC2" s="178"/>
      <c r="PTD2" s="178"/>
      <c r="PTE2" s="178"/>
      <c r="PTF2" s="178"/>
      <c r="PTG2" s="178"/>
      <c r="PTH2" s="178"/>
      <c r="PTI2" s="178"/>
      <c r="PTJ2" s="178"/>
      <c r="PTK2" s="178"/>
      <c r="PTL2" s="178"/>
      <c r="PTM2" s="178"/>
      <c r="PTN2" s="178"/>
      <c r="PTO2" s="178"/>
      <c r="PTP2" s="178"/>
      <c r="PTQ2" s="178"/>
      <c r="PTR2" s="178"/>
      <c r="PTS2" s="178"/>
      <c r="PTT2" s="178"/>
      <c r="PTU2" s="178"/>
      <c r="PTV2" s="178"/>
      <c r="PTW2" s="178"/>
      <c r="PTX2" s="178"/>
      <c r="PTY2" s="178"/>
      <c r="PTZ2" s="178"/>
      <c r="PUA2" s="178"/>
      <c r="PUB2" s="178"/>
      <c r="PUC2" s="178"/>
      <c r="PUD2" s="178"/>
      <c r="PUE2" s="178"/>
      <c r="PUF2" s="178"/>
      <c r="PUG2" s="178"/>
      <c r="PUH2" s="178"/>
      <c r="PUI2" s="178"/>
      <c r="PUJ2" s="178"/>
      <c r="PUK2" s="178"/>
      <c r="PUL2" s="178"/>
      <c r="PUM2" s="178"/>
      <c r="PUN2" s="178"/>
      <c r="PUO2" s="178"/>
      <c r="PUP2" s="178"/>
      <c r="PUQ2" s="178"/>
      <c r="PUR2" s="178"/>
      <c r="PUS2" s="178"/>
      <c r="PUT2" s="178"/>
      <c r="PUU2" s="178"/>
      <c r="PUV2" s="178"/>
      <c r="PUW2" s="178"/>
      <c r="PUX2" s="178"/>
      <c r="PUY2" s="178"/>
      <c r="PUZ2" s="178"/>
      <c r="PVA2" s="178"/>
      <c r="PVB2" s="178"/>
      <c r="PVC2" s="178"/>
      <c r="PVD2" s="178"/>
      <c r="PVE2" s="178"/>
      <c r="PVF2" s="178"/>
      <c r="PVG2" s="178"/>
      <c r="PVH2" s="178"/>
      <c r="PVI2" s="178"/>
      <c r="PVJ2" s="178"/>
      <c r="PVK2" s="178"/>
      <c r="PVL2" s="178"/>
      <c r="PVM2" s="178"/>
      <c r="PVN2" s="178"/>
      <c r="PVO2" s="178"/>
      <c r="PVP2" s="178"/>
      <c r="PVQ2" s="178"/>
      <c r="PVR2" s="178"/>
      <c r="PVS2" s="178"/>
      <c r="PVT2" s="178"/>
      <c r="PVU2" s="178"/>
      <c r="PVV2" s="178"/>
      <c r="PVW2" s="178"/>
      <c r="PVX2" s="178"/>
      <c r="PVY2" s="178"/>
      <c r="PVZ2" s="178"/>
      <c r="PWA2" s="178"/>
      <c r="PWB2" s="178"/>
      <c r="PWC2" s="178"/>
      <c r="PWD2" s="178"/>
      <c r="PWE2" s="178"/>
      <c r="PWF2" s="178"/>
      <c r="PWG2" s="178"/>
      <c r="PWH2" s="178"/>
      <c r="PWI2" s="178"/>
      <c r="PWJ2" s="178"/>
      <c r="PWK2" s="178"/>
      <c r="PWL2" s="178"/>
      <c r="PWM2" s="178"/>
      <c r="PWN2" s="178"/>
      <c r="PWO2" s="178"/>
      <c r="PWP2" s="178"/>
      <c r="PWQ2" s="178"/>
      <c r="PWR2" s="178"/>
      <c r="PWS2" s="178"/>
      <c r="PWT2" s="178"/>
      <c r="PWU2" s="178"/>
      <c r="PWV2" s="178"/>
      <c r="PWW2" s="178"/>
      <c r="PWX2" s="178"/>
      <c r="PWY2" s="178"/>
      <c r="PWZ2" s="178"/>
      <c r="PXA2" s="178"/>
      <c r="PXB2" s="178"/>
      <c r="PXC2" s="178"/>
      <c r="PXD2" s="178"/>
      <c r="PXE2" s="178"/>
      <c r="PXF2" s="178"/>
      <c r="PXG2" s="178"/>
      <c r="PXH2" s="178"/>
      <c r="PXI2" s="178"/>
      <c r="PXJ2" s="178"/>
      <c r="PXK2" s="178"/>
      <c r="PXL2" s="178"/>
      <c r="PXM2" s="178"/>
      <c r="PXN2" s="178"/>
      <c r="PXO2" s="178"/>
      <c r="PXP2" s="178"/>
      <c r="PXQ2" s="178"/>
      <c r="PXR2" s="178"/>
      <c r="PXS2" s="178"/>
      <c r="PXT2" s="178"/>
      <c r="PXU2" s="178"/>
      <c r="PXV2" s="178"/>
      <c r="PXW2" s="178"/>
      <c r="PXX2" s="178"/>
      <c r="PXY2" s="178"/>
      <c r="PXZ2" s="178"/>
      <c r="PYA2" s="178"/>
      <c r="PYB2" s="178"/>
      <c r="PYC2" s="178"/>
      <c r="PYD2" s="178"/>
      <c r="PYE2" s="178"/>
      <c r="PYF2" s="178"/>
      <c r="PYG2" s="178"/>
      <c r="PYH2" s="178"/>
      <c r="PYI2" s="178"/>
      <c r="PYJ2" s="178"/>
      <c r="PYK2" s="178"/>
      <c r="PYL2" s="178"/>
      <c r="PYM2" s="178"/>
      <c r="PYN2" s="178"/>
      <c r="PYO2" s="178"/>
      <c r="PYP2" s="178"/>
      <c r="PYQ2" s="178"/>
      <c r="PYR2" s="178"/>
      <c r="PYS2" s="178"/>
      <c r="PYT2" s="178"/>
      <c r="PYU2" s="178"/>
      <c r="PYV2" s="178"/>
      <c r="PYW2" s="178"/>
      <c r="PYX2" s="178"/>
      <c r="PYY2" s="178"/>
      <c r="PYZ2" s="178"/>
      <c r="PZA2" s="178"/>
      <c r="PZB2" s="178"/>
      <c r="PZC2" s="178"/>
      <c r="PZD2" s="178"/>
      <c r="PZE2" s="178"/>
      <c r="PZF2" s="178"/>
      <c r="PZG2" s="178"/>
      <c r="PZH2" s="178"/>
      <c r="PZI2" s="178"/>
      <c r="PZJ2" s="178"/>
      <c r="PZK2" s="178"/>
      <c r="PZL2" s="178"/>
      <c r="PZM2" s="178"/>
      <c r="PZN2" s="178"/>
      <c r="PZO2" s="178"/>
      <c r="PZP2" s="178"/>
      <c r="PZQ2" s="178"/>
      <c r="PZR2" s="178"/>
      <c r="PZS2" s="178"/>
      <c r="PZT2" s="178"/>
      <c r="PZU2" s="178"/>
      <c r="PZV2" s="178"/>
      <c r="PZW2" s="178"/>
      <c r="PZX2" s="178"/>
      <c r="PZY2" s="178"/>
      <c r="PZZ2" s="178"/>
      <c r="QAA2" s="178"/>
      <c r="QAB2" s="178"/>
      <c r="QAC2" s="178"/>
      <c r="QAD2" s="178"/>
      <c r="QAE2" s="178"/>
      <c r="QAF2" s="178"/>
      <c r="QAG2" s="178"/>
      <c r="QAH2" s="178"/>
      <c r="QAI2" s="178"/>
      <c r="QAJ2" s="178"/>
      <c r="QAK2" s="178"/>
      <c r="QAL2" s="178"/>
      <c r="QAM2" s="178"/>
      <c r="QAN2" s="178"/>
      <c r="QAO2" s="178"/>
      <c r="QAP2" s="178"/>
      <c r="QAQ2" s="178"/>
      <c r="QAR2" s="178"/>
      <c r="QAS2" s="178"/>
      <c r="QAT2" s="178"/>
      <c r="QAU2" s="178"/>
      <c r="QAV2" s="178"/>
      <c r="QAW2" s="178"/>
      <c r="QAX2" s="178"/>
      <c r="QAY2" s="178"/>
      <c r="QAZ2" s="178"/>
      <c r="QBA2" s="178"/>
      <c r="QBB2" s="178"/>
      <c r="QBC2" s="178"/>
      <c r="QBD2" s="178"/>
      <c r="QBE2" s="178"/>
      <c r="QBF2" s="178"/>
      <c r="QBG2" s="178"/>
      <c r="QBH2" s="178"/>
      <c r="QBI2" s="178"/>
      <c r="QBJ2" s="178"/>
      <c r="QBK2" s="178"/>
      <c r="QBL2" s="178"/>
      <c r="QBM2" s="178"/>
      <c r="QBN2" s="178"/>
      <c r="QBO2" s="178"/>
      <c r="QBP2" s="178"/>
      <c r="QBQ2" s="178"/>
      <c r="QBR2" s="178"/>
      <c r="QBS2" s="178"/>
      <c r="QBT2" s="178"/>
      <c r="QBU2" s="178"/>
      <c r="QBV2" s="178"/>
      <c r="QBW2" s="178"/>
      <c r="QBX2" s="178"/>
      <c r="QBY2" s="178"/>
      <c r="QBZ2" s="178"/>
      <c r="QCA2" s="178"/>
      <c r="QCB2" s="178"/>
      <c r="QCC2" s="178"/>
      <c r="QCD2" s="178"/>
      <c r="QCE2" s="178"/>
      <c r="QCF2" s="178"/>
      <c r="QCG2" s="178"/>
      <c r="QCH2" s="178"/>
      <c r="QCI2" s="178"/>
      <c r="QCJ2" s="178"/>
      <c r="QCK2" s="178"/>
      <c r="QCL2" s="178"/>
      <c r="QCM2" s="178"/>
      <c r="QCN2" s="178"/>
      <c r="QCO2" s="178"/>
      <c r="QCP2" s="178"/>
      <c r="QCQ2" s="178"/>
      <c r="QCR2" s="178"/>
      <c r="QCS2" s="178"/>
      <c r="QCT2" s="178"/>
      <c r="QCU2" s="178"/>
      <c r="QCV2" s="178"/>
      <c r="QCW2" s="178"/>
      <c r="QCX2" s="178"/>
      <c r="QCY2" s="178"/>
      <c r="QCZ2" s="178"/>
      <c r="QDA2" s="178"/>
      <c r="QDB2" s="178"/>
      <c r="QDC2" s="178"/>
      <c r="QDD2" s="178"/>
      <c r="QDE2" s="178"/>
      <c r="QDF2" s="178"/>
      <c r="QDG2" s="178"/>
      <c r="QDH2" s="178"/>
      <c r="QDI2" s="178"/>
      <c r="QDJ2" s="178"/>
      <c r="QDK2" s="178"/>
      <c r="QDL2" s="178"/>
      <c r="QDM2" s="178"/>
      <c r="QDN2" s="178"/>
      <c r="QDO2" s="178"/>
      <c r="QDP2" s="178"/>
      <c r="QDQ2" s="178"/>
      <c r="QDR2" s="178"/>
      <c r="QDS2" s="178"/>
      <c r="QDT2" s="178"/>
      <c r="QDU2" s="178"/>
      <c r="QDV2" s="178"/>
      <c r="QDW2" s="178"/>
      <c r="QDX2" s="178"/>
      <c r="QDY2" s="178"/>
      <c r="QDZ2" s="178"/>
      <c r="QEA2" s="178"/>
      <c r="QEB2" s="178"/>
      <c r="QEC2" s="178"/>
      <c r="QED2" s="178"/>
      <c r="QEE2" s="178"/>
      <c r="QEF2" s="178"/>
      <c r="QEG2" s="178"/>
      <c r="QEH2" s="178"/>
      <c r="QEI2" s="178"/>
      <c r="QEJ2" s="178"/>
      <c r="QEK2" s="178"/>
      <c r="QEL2" s="178"/>
      <c r="QEM2" s="178"/>
      <c r="QEN2" s="178"/>
      <c r="QEO2" s="178"/>
      <c r="QEP2" s="178"/>
      <c r="QEQ2" s="178"/>
      <c r="QER2" s="178"/>
      <c r="QES2" s="178"/>
      <c r="QET2" s="178"/>
      <c r="QEU2" s="178"/>
      <c r="QEV2" s="178"/>
      <c r="QEW2" s="178"/>
      <c r="QEX2" s="178"/>
      <c r="QEY2" s="178"/>
      <c r="QEZ2" s="178"/>
      <c r="QFA2" s="178"/>
      <c r="QFB2" s="178"/>
      <c r="QFC2" s="178"/>
      <c r="QFD2" s="178"/>
      <c r="QFE2" s="178"/>
      <c r="QFF2" s="178"/>
      <c r="QFG2" s="178"/>
      <c r="QFH2" s="178"/>
      <c r="QFI2" s="178"/>
      <c r="QFJ2" s="178"/>
      <c r="QFK2" s="178"/>
      <c r="QFL2" s="178"/>
      <c r="QFM2" s="178"/>
      <c r="QFN2" s="178"/>
      <c r="QFO2" s="178"/>
      <c r="QFP2" s="178"/>
      <c r="QFQ2" s="178"/>
      <c r="QFR2" s="178"/>
      <c r="QFS2" s="178"/>
      <c r="QFT2" s="178"/>
      <c r="QFU2" s="178"/>
      <c r="QFV2" s="178"/>
      <c r="QFW2" s="178"/>
      <c r="QFX2" s="178"/>
      <c r="QFY2" s="178"/>
      <c r="QFZ2" s="178"/>
      <c r="QGA2" s="178"/>
      <c r="QGB2" s="178"/>
      <c r="QGC2" s="178"/>
      <c r="QGD2" s="178"/>
      <c r="QGE2" s="178"/>
      <c r="QGF2" s="178"/>
      <c r="QGG2" s="178"/>
      <c r="QGH2" s="178"/>
      <c r="QGI2" s="178"/>
      <c r="QGJ2" s="178"/>
      <c r="QGK2" s="178"/>
      <c r="QGL2" s="178"/>
      <c r="QGM2" s="178"/>
      <c r="QGN2" s="178"/>
      <c r="QGO2" s="178"/>
      <c r="QGP2" s="178"/>
      <c r="QGQ2" s="178"/>
      <c r="QGR2" s="178"/>
      <c r="QGS2" s="178"/>
      <c r="QGT2" s="178"/>
      <c r="QGU2" s="178"/>
      <c r="QGV2" s="178"/>
      <c r="QGW2" s="178"/>
      <c r="QGX2" s="178"/>
      <c r="QGY2" s="178"/>
      <c r="QGZ2" s="178"/>
      <c r="QHA2" s="178"/>
      <c r="QHB2" s="178"/>
      <c r="QHC2" s="178"/>
      <c r="QHD2" s="178"/>
      <c r="QHE2" s="178"/>
      <c r="QHF2" s="178"/>
      <c r="QHG2" s="178"/>
      <c r="QHH2" s="178"/>
      <c r="QHI2" s="178"/>
      <c r="QHJ2" s="178"/>
      <c r="QHK2" s="178"/>
      <c r="QHL2" s="178"/>
      <c r="QHM2" s="178"/>
      <c r="QHN2" s="178"/>
      <c r="QHO2" s="178"/>
      <c r="QHP2" s="178"/>
      <c r="QHQ2" s="178"/>
      <c r="QHR2" s="178"/>
      <c r="QHS2" s="178"/>
      <c r="QHT2" s="178"/>
      <c r="QHU2" s="178"/>
      <c r="QHV2" s="178"/>
      <c r="QHW2" s="178"/>
      <c r="QHX2" s="178"/>
      <c r="QHY2" s="178"/>
      <c r="QHZ2" s="178"/>
      <c r="QIA2" s="178"/>
      <c r="QIB2" s="178"/>
      <c r="QIC2" s="178"/>
      <c r="QID2" s="178"/>
      <c r="QIE2" s="178"/>
      <c r="QIF2" s="178"/>
      <c r="QIG2" s="178"/>
      <c r="QIH2" s="178"/>
      <c r="QII2" s="178"/>
      <c r="QIJ2" s="178"/>
      <c r="QIK2" s="178"/>
      <c r="QIL2" s="178"/>
      <c r="QIM2" s="178"/>
      <c r="QIN2" s="178"/>
      <c r="QIO2" s="178"/>
      <c r="QIP2" s="178"/>
      <c r="QIQ2" s="178"/>
      <c r="QIR2" s="178"/>
      <c r="QIS2" s="178"/>
      <c r="QIT2" s="178"/>
      <c r="QIU2" s="178"/>
      <c r="QIV2" s="178"/>
      <c r="QIW2" s="178"/>
      <c r="QIX2" s="178"/>
      <c r="QIY2" s="178"/>
      <c r="QIZ2" s="178"/>
      <c r="QJA2" s="178"/>
      <c r="QJB2" s="178"/>
      <c r="QJC2" s="178"/>
      <c r="QJD2" s="178"/>
      <c r="QJE2" s="178"/>
      <c r="QJF2" s="178"/>
      <c r="QJG2" s="178"/>
      <c r="QJH2" s="178"/>
      <c r="QJI2" s="178"/>
      <c r="QJJ2" s="178"/>
      <c r="QJK2" s="178"/>
      <c r="QJL2" s="178"/>
      <c r="QJM2" s="178"/>
      <c r="QJN2" s="178"/>
      <c r="QJO2" s="178"/>
      <c r="QJP2" s="178"/>
      <c r="QJQ2" s="178"/>
      <c r="QJR2" s="178"/>
      <c r="QJS2" s="178"/>
      <c r="QJT2" s="178"/>
      <c r="QJU2" s="178"/>
      <c r="QJV2" s="178"/>
      <c r="QJW2" s="178"/>
      <c r="QJX2" s="178"/>
      <c r="QJY2" s="178"/>
      <c r="QJZ2" s="178"/>
      <c r="QKA2" s="178"/>
      <c r="QKB2" s="178"/>
      <c r="QKC2" s="178"/>
      <c r="QKD2" s="178"/>
      <c r="QKE2" s="178"/>
      <c r="QKF2" s="178"/>
      <c r="QKG2" s="178"/>
      <c r="QKH2" s="178"/>
      <c r="QKI2" s="178"/>
      <c r="QKJ2" s="178"/>
      <c r="QKK2" s="178"/>
      <c r="QKL2" s="178"/>
      <c r="QKM2" s="178"/>
      <c r="QKN2" s="178"/>
      <c r="QKO2" s="178"/>
      <c r="QKP2" s="178"/>
      <c r="QKQ2" s="178"/>
      <c r="QKR2" s="178"/>
      <c r="QKS2" s="178"/>
      <c r="QKT2" s="178"/>
      <c r="QKU2" s="178"/>
      <c r="QKV2" s="178"/>
      <c r="QKW2" s="178"/>
      <c r="QKX2" s="178"/>
      <c r="QKY2" s="178"/>
      <c r="QKZ2" s="178"/>
      <c r="QLA2" s="178"/>
      <c r="QLB2" s="178"/>
      <c r="QLC2" s="178"/>
      <c r="QLD2" s="178"/>
      <c r="QLE2" s="178"/>
      <c r="QLF2" s="178"/>
      <c r="QLG2" s="178"/>
      <c r="QLH2" s="178"/>
      <c r="QLI2" s="178"/>
      <c r="QLJ2" s="178"/>
      <c r="QLK2" s="178"/>
      <c r="QLL2" s="178"/>
      <c r="QLM2" s="178"/>
      <c r="QLN2" s="178"/>
      <c r="QLO2" s="178"/>
      <c r="QLP2" s="178"/>
      <c r="QLQ2" s="178"/>
      <c r="QLR2" s="178"/>
      <c r="QLS2" s="178"/>
      <c r="QLT2" s="178"/>
      <c r="QLU2" s="178"/>
      <c r="QLV2" s="178"/>
      <c r="QLW2" s="178"/>
      <c r="QLX2" s="178"/>
      <c r="QLY2" s="178"/>
      <c r="QLZ2" s="178"/>
      <c r="QMA2" s="178"/>
      <c r="QMB2" s="178"/>
      <c r="QMC2" s="178"/>
      <c r="QMD2" s="178"/>
      <c r="QME2" s="178"/>
      <c r="QMF2" s="178"/>
      <c r="QMG2" s="178"/>
      <c r="QMH2" s="178"/>
      <c r="QMI2" s="178"/>
      <c r="QMJ2" s="178"/>
      <c r="QMK2" s="178"/>
      <c r="QML2" s="178"/>
      <c r="QMM2" s="178"/>
      <c r="QMN2" s="178"/>
      <c r="QMO2" s="178"/>
      <c r="QMP2" s="178"/>
      <c r="QMQ2" s="178"/>
      <c r="QMR2" s="178"/>
      <c r="QMS2" s="178"/>
      <c r="QMT2" s="178"/>
      <c r="QMU2" s="178"/>
      <c r="QMV2" s="178"/>
      <c r="QMW2" s="178"/>
      <c r="QMX2" s="178"/>
      <c r="QMY2" s="178"/>
      <c r="QMZ2" s="178"/>
      <c r="QNA2" s="178"/>
      <c r="QNB2" s="178"/>
      <c r="QNC2" s="178"/>
      <c r="QND2" s="178"/>
      <c r="QNE2" s="178"/>
      <c r="QNF2" s="178"/>
      <c r="QNG2" s="178"/>
      <c r="QNH2" s="178"/>
      <c r="QNI2" s="178"/>
      <c r="QNJ2" s="178"/>
      <c r="QNK2" s="178"/>
      <c r="QNL2" s="178"/>
      <c r="QNM2" s="178"/>
      <c r="QNN2" s="178"/>
      <c r="QNO2" s="178"/>
      <c r="QNP2" s="178"/>
      <c r="QNQ2" s="178"/>
      <c r="QNR2" s="178"/>
      <c r="QNS2" s="178"/>
      <c r="QNT2" s="178"/>
      <c r="QNU2" s="178"/>
      <c r="QNV2" s="178"/>
      <c r="QNW2" s="178"/>
      <c r="QNX2" s="178"/>
      <c r="QNY2" s="178"/>
      <c r="QNZ2" s="178"/>
      <c r="QOA2" s="178"/>
      <c r="QOB2" s="178"/>
      <c r="QOC2" s="178"/>
      <c r="QOD2" s="178"/>
      <c r="QOE2" s="178"/>
      <c r="QOF2" s="178"/>
      <c r="QOG2" s="178"/>
      <c r="QOH2" s="178"/>
      <c r="QOI2" s="178"/>
      <c r="QOJ2" s="178"/>
      <c r="QOK2" s="178"/>
      <c r="QOL2" s="178"/>
      <c r="QOM2" s="178"/>
      <c r="QON2" s="178"/>
      <c r="QOO2" s="178"/>
      <c r="QOP2" s="178"/>
      <c r="QOQ2" s="178"/>
      <c r="QOR2" s="178"/>
      <c r="QOS2" s="178"/>
      <c r="QOT2" s="178"/>
      <c r="QOU2" s="178"/>
      <c r="QOV2" s="178"/>
      <c r="QOW2" s="178"/>
      <c r="QOX2" s="178"/>
      <c r="QOY2" s="178"/>
      <c r="QOZ2" s="178"/>
      <c r="QPA2" s="178"/>
      <c r="QPB2" s="178"/>
      <c r="QPC2" s="178"/>
      <c r="QPD2" s="178"/>
      <c r="QPE2" s="178"/>
      <c r="QPF2" s="178"/>
      <c r="QPG2" s="178"/>
      <c r="QPH2" s="178"/>
      <c r="QPI2" s="178"/>
      <c r="QPJ2" s="178"/>
      <c r="QPK2" s="178"/>
      <c r="QPL2" s="178"/>
      <c r="QPM2" s="178"/>
      <c r="QPN2" s="178"/>
      <c r="QPO2" s="178"/>
      <c r="QPP2" s="178"/>
      <c r="QPQ2" s="178"/>
      <c r="QPR2" s="178"/>
      <c r="QPS2" s="178"/>
      <c r="QPT2" s="178"/>
      <c r="QPU2" s="178"/>
      <c r="QPV2" s="178"/>
      <c r="QPW2" s="178"/>
      <c r="QPX2" s="178"/>
      <c r="QPY2" s="178"/>
      <c r="QPZ2" s="178"/>
      <c r="QQA2" s="178"/>
      <c r="QQB2" s="178"/>
      <c r="QQC2" s="178"/>
      <c r="QQD2" s="178"/>
      <c r="QQE2" s="178"/>
      <c r="QQF2" s="178"/>
      <c r="QQG2" s="178"/>
      <c r="QQH2" s="178"/>
      <c r="QQI2" s="178"/>
      <c r="QQJ2" s="178"/>
      <c r="QQK2" s="178"/>
      <c r="QQL2" s="178"/>
      <c r="QQM2" s="178"/>
      <c r="QQN2" s="178"/>
      <c r="QQO2" s="178"/>
      <c r="QQP2" s="178"/>
      <c r="QQQ2" s="178"/>
      <c r="QQR2" s="178"/>
      <c r="QQS2" s="178"/>
      <c r="QQT2" s="178"/>
      <c r="QQU2" s="178"/>
      <c r="QQV2" s="178"/>
      <c r="QQW2" s="178"/>
      <c r="QQX2" s="178"/>
      <c r="QQY2" s="178"/>
      <c r="QQZ2" s="178"/>
      <c r="QRA2" s="178"/>
      <c r="QRB2" s="178"/>
      <c r="QRC2" s="178"/>
      <c r="QRD2" s="178"/>
      <c r="QRE2" s="178"/>
      <c r="QRF2" s="178"/>
      <c r="QRG2" s="178"/>
      <c r="QRH2" s="178"/>
      <c r="QRI2" s="178"/>
      <c r="QRJ2" s="178"/>
      <c r="QRK2" s="178"/>
      <c r="QRL2" s="178"/>
      <c r="QRM2" s="178"/>
      <c r="QRN2" s="178"/>
      <c r="QRO2" s="178"/>
      <c r="QRP2" s="178"/>
      <c r="QRQ2" s="178"/>
      <c r="QRR2" s="178"/>
      <c r="QRS2" s="178"/>
      <c r="QRT2" s="178"/>
      <c r="QRU2" s="178"/>
      <c r="QRV2" s="178"/>
      <c r="QRW2" s="178"/>
      <c r="QRX2" s="178"/>
      <c r="QRY2" s="178"/>
      <c r="QRZ2" s="178"/>
      <c r="QSA2" s="178"/>
      <c r="QSB2" s="178"/>
      <c r="QSC2" s="178"/>
      <c r="QSD2" s="178"/>
      <c r="QSE2" s="178"/>
      <c r="QSF2" s="178"/>
      <c r="QSG2" s="178"/>
      <c r="QSH2" s="178"/>
      <c r="QSI2" s="178"/>
      <c r="QSJ2" s="178"/>
      <c r="QSK2" s="178"/>
      <c r="QSL2" s="178"/>
      <c r="QSM2" s="178"/>
      <c r="QSN2" s="178"/>
      <c r="QSO2" s="178"/>
      <c r="QSP2" s="178"/>
      <c r="QSQ2" s="178"/>
      <c r="QSR2" s="178"/>
      <c r="QSS2" s="178"/>
      <c r="QST2" s="178"/>
      <c r="QSU2" s="178"/>
      <c r="QSV2" s="178"/>
      <c r="QSW2" s="178"/>
      <c r="QSX2" s="178"/>
      <c r="QSY2" s="178"/>
      <c r="QSZ2" s="178"/>
      <c r="QTA2" s="178"/>
      <c r="QTB2" s="178"/>
      <c r="QTC2" s="178"/>
      <c r="QTD2" s="178"/>
      <c r="QTE2" s="178"/>
      <c r="QTF2" s="178"/>
      <c r="QTG2" s="178"/>
      <c r="QTH2" s="178"/>
      <c r="QTI2" s="178"/>
      <c r="QTJ2" s="178"/>
      <c r="QTK2" s="178"/>
      <c r="QTL2" s="178"/>
      <c r="QTM2" s="178"/>
      <c r="QTN2" s="178"/>
      <c r="QTO2" s="178"/>
      <c r="QTP2" s="178"/>
      <c r="QTQ2" s="178"/>
      <c r="QTR2" s="178"/>
      <c r="QTS2" s="178"/>
      <c r="QTT2" s="178"/>
      <c r="QTU2" s="178"/>
      <c r="QTV2" s="178"/>
      <c r="QTW2" s="178"/>
      <c r="QTX2" s="178"/>
      <c r="QTY2" s="178"/>
      <c r="QTZ2" s="178"/>
      <c r="QUA2" s="178"/>
      <c r="QUB2" s="178"/>
      <c r="QUC2" s="178"/>
      <c r="QUD2" s="178"/>
      <c r="QUE2" s="178"/>
      <c r="QUF2" s="178"/>
      <c r="QUG2" s="178"/>
      <c r="QUH2" s="178"/>
      <c r="QUI2" s="178"/>
      <c r="QUJ2" s="178"/>
      <c r="QUK2" s="178"/>
      <c r="QUL2" s="178"/>
      <c r="QUM2" s="178"/>
      <c r="QUN2" s="178"/>
      <c r="QUO2" s="178"/>
      <c r="QUP2" s="178"/>
      <c r="QUQ2" s="178"/>
      <c r="QUR2" s="178"/>
      <c r="QUS2" s="178"/>
      <c r="QUT2" s="178"/>
      <c r="QUU2" s="178"/>
      <c r="QUV2" s="178"/>
      <c r="QUW2" s="178"/>
      <c r="QUX2" s="178"/>
      <c r="QUY2" s="178"/>
      <c r="QUZ2" s="178"/>
      <c r="QVA2" s="178"/>
      <c r="QVB2" s="178"/>
      <c r="QVC2" s="178"/>
      <c r="QVD2" s="178"/>
      <c r="QVE2" s="178"/>
      <c r="QVF2" s="178"/>
      <c r="QVG2" s="178"/>
      <c r="QVH2" s="178"/>
      <c r="QVI2" s="178"/>
      <c r="QVJ2" s="178"/>
      <c r="QVK2" s="178"/>
      <c r="QVL2" s="178"/>
      <c r="QVM2" s="178"/>
      <c r="QVN2" s="178"/>
      <c r="QVO2" s="178"/>
      <c r="QVP2" s="178"/>
      <c r="QVQ2" s="178"/>
      <c r="QVR2" s="178"/>
      <c r="QVS2" s="178"/>
      <c r="QVT2" s="178"/>
      <c r="QVU2" s="178"/>
      <c r="QVV2" s="178"/>
      <c r="QVW2" s="178"/>
      <c r="QVX2" s="178"/>
      <c r="QVY2" s="178"/>
      <c r="QVZ2" s="178"/>
      <c r="QWA2" s="178"/>
      <c r="QWB2" s="178"/>
      <c r="QWC2" s="178"/>
      <c r="QWD2" s="178"/>
      <c r="QWE2" s="178"/>
      <c r="QWF2" s="178"/>
      <c r="QWG2" s="178"/>
      <c r="QWH2" s="178"/>
      <c r="QWI2" s="178"/>
      <c r="QWJ2" s="178"/>
      <c r="QWK2" s="178"/>
      <c r="QWL2" s="178"/>
      <c r="QWM2" s="178"/>
      <c r="QWN2" s="178"/>
      <c r="QWO2" s="178"/>
      <c r="QWP2" s="178"/>
      <c r="QWQ2" s="178"/>
      <c r="QWR2" s="178"/>
      <c r="QWS2" s="178"/>
      <c r="QWT2" s="178"/>
      <c r="QWU2" s="178"/>
      <c r="QWV2" s="178"/>
      <c r="QWW2" s="178"/>
      <c r="QWX2" s="178"/>
      <c r="QWY2" s="178"/>
      <c r="QWZ2" s="178"/>
      <c r="QXA2" s="178"/>
      <c r="QXB2" s="178"/>
      <c r="QXC2" s="178"/>
      <c r="QXD2" s="178"/>
      <c r="QXE2" s="178"/>
      <c r="QXF2" s="178"/>
      <c r="QXG2" s="178"/>
      <c r="QXH2" s="178"/>
      <c r="QXI2" s="178"/>
      <c r="QXJ2" s="178"/>
      <c r="QXK2" s="178"/>
      <c r="QXL2" s="178"/>
      <c r="QXM2" s="178"/>
      <c r="QXN2" s="178"/>
      <c r="QXO2" s="178"/>
      <c r="QXP2" s="178"/>
      <c r="QXQ2" s="178"/>
      <c r="QXR2" s="178"/>
      <c r="QXS2" s="178"/>
      <c r="QXT2" s="178"/>
      <c r="QXU2" s="178"/>
      <c r="QXV2" s="178"/>
      <c r="QXW2" s="178"/>
      <c r="QXX2" s="178"/>
      <c r="QXY2" s="178"/>
      <c r="QXZ2" s="178"/>
      <c r="QYA2" s="178"/>
      <c r="QYB2" s="178"/>
      <c r="QYC2" s="178"/>
      <c r="QYD2" s="178"/>
      <c r="QYE2" s="178"/>
      <c r="QYF2" s="178"/>
      <c r="QYG2" s="178"/>
      <c r="QYH2" s="178"/>
      <c r="QYI2" s="178"/>
      <c r="QYJ2" s="178"/>
      <c r="QYK2" s="178"/>
      <c r="QYL2" s="178"/>
      <c r="QYM2" s="178"/>
      <c r="QYN2" s="178"/>
      <c r="QYO2" s="178"/>
      <c r="QYP2" s="178"/>
      <c r="QYQ2" s="178"/>
      <c r="QYR2" s="178"/>
      <c r="QYS2" s="178"/>
      <c r="QYT2" s="178"/>
      <c r="QYU2" s="178"/>
      <c r="QYV2" s="178"/>
      <c r="QYW2" s="178"/>
      <c r="QYX2" s="178"/>
      <c r="QYY2" s="178"/>
      <c r="QYZ2" s="178"/>
      <c r="QZA2" s="178"/>
      <c r="QZB2" s="178"/>
      <c r="QZC2" s="178"/>
      <c r="QZD2" s="178"/>
      <c r="QZE2" s="178"/>
      <c r="QZF2" s="178"/>
      <c r="QZG2" s="178"/>
      <c r="QZH2" s="178"/>
      <c r="QZI2" s="178"/>
      <c r="QZJ2" s="178"/>
      <c r="QZK2" s="178"/>
      <c r="QZL2" s="178"/>
      <c r="QZM2" s="178"/>
      <c r="QZN2" s="178"/>
      <c r="QZO2" s="178"/>
      <c r="QZP2" s="178"/>
      <c r="QZQ2" s="178"/>
      <c r="QZR2" s="178"/>
      <c r="QZS2" s="178"/>
      <c r="QZT2" s="178"/>
      <c r="QZU2" s="178"/>
      <c r="QZV2" s="178"/>
      <c r="QZW2" s="178"/>
      <c r="QZX2" s="178"/>
      <c r="QZY2" s="178"/>
      <c r="QZZ2" s="178"/>
      <c r="RAA2" s="178"/>
      <c r="RAB2" s="178"/>
      <c r="RAC2" s="178"/>
      <c r="RAD2" s="178"/>
      <c r="RAE2" s="178"/>
      <c r="RAF2" s="178"/>
      <c r="RAG2" s="178"/>
      <c r="RAH2" s="178"/>
      <c r="RAI2" s="178"/>
      <c r="RAJ2" s="178"/>
      <c r="RAK2" s="178"/>
      <c r="RAL2" s="178"/>
      <c r="RAM2" s="178"/>
      <c r="RAN2" s="178"/>
      <c r="RAO2" s="178"/>
      <c r="RAP2" s="178"/>
      <c r="RAQ2" s="178"/>
      <c r="RAR2" s="178"/>
      <c r="RAS2" s="178"/>
      <c r="RAT2" s="178"/>
      <c r="RAU2" s="178"/>
      <c r="RAV2" s="178"/>
      <c r="RAW2" s="178"/>
      <c r="RAX2" s="178"/>
      <c r="RAY2" s="178"/>
      <c r="RAZ2" s="178"/>
      <c r="RBA2" s="178"/>
      <c r="RBB2" s="178"/>
      <c r="RBC2" s="178"/>
      <c r="RBD2" s="178"/>
      <c r="RBE2" s="178"/>
      <c r="RBF2" s="178"/>
      <c r="RBG2" s="178"/>
      <c r="RBH2" s="178"/>
      <c r="RBI2" s="178"/>
      <c r="RBJ2" s="178"/>
      <c r="RBK2" s="178"/>
      <c r="RBL2" s="178"/>
      <c r="RBM2" s="178"/>
      <c r="RBN2" s="178"/>
      <c r="RBO2" s="178"/>
      <c r="RBP2" s="178"/>
      <c r="RBQ2" s="178"/>
      <c r="RBR2" s="178"/>
      <c r="RBS2" s="178"/>
      <c r="RBT2" s="178"/>
      <c r="RBU2" s="178"/>
      <c r="RBV2" s="178"/>
      <c r="RBW2" s="178"/>
      <c r="RBX2" s="178"/>
      <c r="RBY2" s="178"/>
      <c r="RBZ2" s="178"/>
      <c r="RCA2" s="178"/>
      <c r="RCB2" s="178"/>
      <c r="RCC2" s="178"/>
      <c r="RCD2" s="178"/>
      <c r="RCE2" s="178"/>
      <c r="RCF2" s="178"/>
      <c r="RCG2" s="178"/>
      <c r="RCH2" s="178"/>
      <c r="RCI2" s="178"/>
      <c r="RCJ2" s="178"/>
      <c r="RCK2" s="178"/>
      <c r="RCL2" s="178"/>
      <c r="RCM2" s="178"/>
      <c r="RCN2" s="178"/>
      <c r="RCO2" s="178"/>
      <c r="RCP2" s="178"/>
      <c r="RCQ2" s="178"/>
      <c r="RCR2" s="178"/>
      <c r="RCS2" s="178"/>
      <c r="RCT2" s="178"/>
      <c r="RCU2" s="178"/>
      <c r="RCV2" s="178"/>
      <c r="RCW2" s="178"/>
      <c r="RCX2" s="178"/>
      <c r="RCY2" s="178"/>
      <c r="RCZ2" s="178"/>
      <c r="RDA2" s="178"/>
      <c r="RDB2" s="178"/>
      <c r="RDC2" s="178"/>
      <c r="RDD2" s="178"/>
      <c r="RDE2" s="178"/>
      <c r="RDF2" s="178"/>
      <c r="RDG2" s="178"/>
      <c r="RDH2" s="178"/>
      <c r="RDI2" s="178"/>
      <c r="RDJ2" s="178"/>
      <c r="RDK2" s="178"/>
      <c r="RDL2" s="178"/>
      <c r="RDM2" s="178"/>
      <c r="RDN2" s="178"/>
      <c r="RDO2" s="178"/>
      <c r="RDP2" s="178"/>
      <c r="RDQ2" s="178"/>
      <c r="RDR2" s="178"/>
      <c r="RDS2" s="178"/>
      <c r="RDT2" s="178"/>
      <c r="RDU2" s="178"/>
      <c r="RDV2" s="178"/>
      <c r="RDW2" s="178"/>
      <c r="RDX2" s="178"/>
      <c r="RDY2" s="178"/>
      <c r="RDZ2" s="178"/>
      <c r="REA2" s="178"/>
      <c r="REB2" s="178"/>
      <c r="REC2" s="178"/>
      <c r="RED2" s="178"/>
      <c r="REE2" s="178"/>
      <c r="REF2" s="178"/>
      <c r="REG2" s="178"/>
      <c r="REH2" s="178"/>
      <c r="REI2" s="178"/>
      <c r="REJ2" s="178"/>
      <c r="REK2" s="178"/>
      <c r="REL2" s="178"/>
      <c r="REM2" s="178"/>
      <c r="REN2" s="178"/>
      <c r="REO2" s="178"/>
      <c r="REP2" s="178"/>
      <c r="REQ2" s="178"/>
      <c r="RER2" s="178"/>
      <c r="RES2" s="178"/>
      <c r="RET2" s="178"/>
      <c r="REU2" s="178"/>
      <c r="REV2" s="178"/>
      <c r="REW2" s="178"/>
      <c r="REX2" s="178"/>
      <c r="REY2" s="178"/>
      <c r="REZ2" s="178"/>
      <c r="RFA2" s="178"/>
      <c r="RFB2" s="178"/>
      <c r="RFC2" s="178"/>
      <c r="RFD2" s="178"/>
      <c r="RFE2" s="178"/>
      <c r="RFF2" s="178"/>
      <c r="RFG2" s="178"/>
      <c r="RFH2" s="178"/>
      <c r="RFI2" s="178"/>
      <c r="RFJ2" s="178"/>
      <c r="RFK2" s="178"/>
      <c r="RFL2" s="178"/>
      <c r="RFM2" s="178"/>
      <c r="RFN2" s="178"/>
      <c r="RFO2" s="178"/>
      <c r="RFP2" s="178"/>
      <c r="RFQ2" s="178"/>
      <c r="RFR2" s="178"/>
      <c r="RFS2" s="178"/>
      <c r="RFT2" s="178"/>
      <c r="RFU2" s="178"/>
      <c r="RFV2" s="178"/>
      <c r="RFW2" s="178"/>
      <c r="RFX2" s="178"/>
      <c r="RFY2" s="178"/>
      <c r="RFZ2" s="178"/>
      <c r="RGA2" s="178"/>
      <c r="RGB2" s="178"/>
      <c r="RGC2" s="178"/>
      <c r="RGD2" s="178"/>
      <c r="RGE2" s="178"/>
      <c r="RGF2" s="178"/>
      <c r="RGG2" s="178"/>
      <c r="RGH2" s="178"/>
      <c r="RGI2" s="178"/>
      <c r="RGJ2" s="178"/>
      <c r="RGK2" s="178"/>
      <c r="RGL2" s="178"/>
      <c r="RGM2" s="178"/>
      <c r="RGN2" s="178"/>
      <c r="RGO2" s="178"/>
      <c r="RGP2" s="178"/>
      <c r="RGQ2" s="178"/>
      <c r="RGR2" s="178"/>
      <c r="RGS2" s="178"/>
      <c r="RGT2" s="178"/>
      <c r="RGU2" s="178"/>
      <c r="RGV2" s="178"/>
      <c r="RGW2" s="178"/>
      <c r="RGX2" s="178"/>
      <c r="RGY2" s="178"/>
      <c r="RGZ2" s="178"/>
      <c r="RHA2" s="178"/>
      <c r="RHB2" s="178"/>
      <c r="RHC2" s="178"/>
      <c r="RHD2" s="178"/>
      <c r="RHE2" s="178"/>
      <c r="RHF2" s="178"/>
      <c r="RHG2" s="178"/>
      <c r="RHH2" s="178"/>
      <c r="RHI2" s="178"/>
      <c r="RHJ2" s="178"/>
      <c r="RHK2" s="178"/>
      <c r="RHL2" s="178"/>
      <c r="RHM2" s="178"/>
      <c r="RHN2" s="178"/>
      <c r="RHO2" s="178"/>
      <c r="RHP2" s="178"/>
      <c r="RHQ2" s="178"/>
      <c r="RHR2" s="178"/>
      <c r="RHS2" s="178"/>
      <c r="RHT2" s="178"/>
      <c r="RHU2" s="178"/>
      <c r="RHV2" s="178"/>
      <c r="RHW2" s="178"/>
      <c r="RHX2" s="178"/>
      <c r="RHY2" s="178"/>
      <c r="RHZ2" s="178"/>
      <c r="RIA2" s="178"/>
      <c r="RIB2" s="178"/>
      <c r="RIC2" s="178"/>
      <c r="RID2" s="178"/>
      <c r="RIE2" s="178"/>
      <c r="RIF2" s="178"/>
      <c r="RIG2" s="178"/>
      <c r="RIH2" s="178"/>
      <c r="RII2" s="178"/>
      <c r="RIJ2" s="178"/>
      <c r="RIK2" s="178"/>
      <c r="RIL2" s="178"/>
      <c r="RIM2" s="178"/>
      <c r="RIN2" s="178"/>
      <c r="RIO2" s="178"/>
      <c r="RIP2" s="178"/>
      <c r="RIQ2" s="178"/>
      <c r="RIR2" s="178"/>
      <c r="RIS2" s="178"/>
      <c r="RIT2" s="178"/>
      <c r="RIU2" s="178"/>
      <c r="RIV2" s="178"/>
      <c r="RIW2" s="178"/>
      <c r="RIX2" s="178"/>
      <c r="RIY2" s="178"/>
      <c r="RIZ2" s="178"/>
      <c r="RJA2" s="178"/>
      <c r="RJB2" s="178"/>
      <c r="RJC2" s="178"/>
      <c r="RJD2" s="178"/>
      <c r="RJE2" s="178"/>
      <c r="RJF2" s="178"/>
      <c r="RJG2" s="178"/>
      <c r="RJH2" s="178"/>
      <c r="RJI2" s="178"/>
      <c r="RJJ2" s="178"/>
      <c r="RJK2" s="178"/>
      <c r="RJL2" s="178"/>
      <c r="RJM2" s="178"/>
      <c r="RJN2" s="178"/>
      <c r="RJO2" s="178"/>
      <c r="RJP2" s="178"/>
      <c r="RJQ2" s="178"/>
      <c r="RJR2" s="178"/>
      <c r="RJS2" s="178"/>
      <c r="RJT2" s="178"/>
      <c r="RJU2" s="178"/>
      <c r="RJV2" s="178"/>
      <c r="RJW2" s="178"/>
      <c r="RJX2" s="178"/>
      <c r="RJY2" s="178"/>
      <c r="RJZ2" s="178"/>
      <c r="RKA2" s="178"/>
      <c r="RKB2" s="178"/>
      <c r="RKC2" s="178"/>
      <c r="RKD2" s="178"/>
      <c r="RKE2" s="178"/>
      <c r="RKF2" s="178"/>
      <c r="RKG2" s="178"/>
      <c r="RKH2" s="178"/>
      <c r="RKI2" s="178"/>
      <c r="RKJ2" s="178"/>
      <c r="RKK2" s="178"/>
      <c r="RKL2" s="178"/>
      <c r="RKM2" s="178"/>
      <c r="RKN2" s="178"/>
      <c r="RKO2" s="178"/>
      <c r="RKP2" s="178"/>
      <c r="RKQ2" s="178"/>
      <c r="RKR2" s="178"/>
      <c r="RKS2" s="178"/>
      <c r="RKT2" s="178"/>
      <c r="RKU2" s="178"/>
      <c r="RKV2" s="178"/>
      <c r="RKW2" s="178"/>
      <c r="RKX2" s="178"/>
      <c r="RKY2" s="178"/>
      <c r="RKZ2" s="178"/>
      <c r="RLA2" s="178"/>
      <c r="RLB2" s="178"/>
      <c r="RLC2" s="178"/>
      <c r="RLD2" s="178"/>
      <c r="RLE2" s="178"/>
      <c r="RLF2" s="178"/>
      <c r="RLG2" s="178"/>
      <c r="RLH2" s="178"/>
      <c r="RLI2" s="178"/>
      <c r="RLJ2" s="178"/>
      <c r="RLK2" s="178"/>
      <c r="RLL2" s="178"/>
      <c r="RLM2" s="178"/>
      <c r="RLN2" s="178"/>
      <c r="RLO2" s="178"/>
      <c r="RLP2" s="178"/>
      <c r="RLQ2" s="178"/>
      <c r="RLR2" s="178"/>
      <c r="RLS2" s="178"/>
      <c r="RLT2" s="178"/>
      <c r="RLU2" s="178"/>
      <c r="RLV2" s="178"/>
      <c r="RLW2" s="178"/>
      <c r="RLX2" s="178"/>
      <c r="RLY2" s="178"/>
      <c r="RLZ2" s="178"/>
      <c r="RMA2" s="178"/>
      <c r="RMB2" s="178"/>
      <c r="RMC2" s="178"/>
      <c r="RMD2" s="178"/>
      <c r="RME2" s="178"/>
      <c r="RMF2" s="178"/>
      <c r="RMG2" s="178"/>
      <c r="RMH2" s="178"/>
      <c r="RMI2" s="178"/>
      <c r="RMJ2" s="178"/>
      <c r="RMK2" s="178"/>
      <c r="RML2" s="178"/>
      <c r="RMM2" s="178"/>
      <c r="RMN2" s="178"/>
      <c r="RMO2" s="178"/>
      <c r="RMP2" s="178"/>
      <c r="RMQ2" s="178"/>
      <c r="RMR2" s="178"/>
      <c r="RMS2" s="178"/>
      <c r="RMT2" s="178"/>
      <c r="RMU2" s="178"/>
      <c r="RMV2" s="178"/>
      <c r="RMW2" s="178"/>
      <c r="RMX2" s="178"/>
      <c r="RMY2" s="178"/>
      <c r="RMZ2" s="178"/>
      <c r="RNA2" s="178"/>
      <c r="RNB2" s="178"/>
      <c r="RNC2" s="178"/>
      <c r="RND2" s="178"/>
      <c r="RNE2" s="178"/>
      <c r="RNF2" s="178"/>
      <c r="RNG2" s="178"/>
      <c r="RNH2" s="178"/>
      <c r="RNI2" s="178"/>
      <c r="RNJ2" s="178"/>
      <c r="RNK2" s="178"/>
      <c r="RNL2" s="178"/>
      <c r="RNM2" s="178"/>
      <c r="RNN2" s="178"/>
      <c r="RNO2" s="178"/>
      <c r="RNP2" s="178"/>
      <c r="RNQ2" s="178"/>
      <c r="RNR2" s="178"/>
      <c r="RNS2" s="178"/>
      <c r="RNT2" s="178"/>
      <c r="RNU2" s="178"/>
      <c r="RNV2" s="178"/>
      <c r="RNW2" s="178"/>
      <c r="RNX2" s="178"/>
      <c r="RNY2" s="178"/>
      <c r="RNZ2" s="178"/>
      <c r="ROA2" s="178"/>
      <c r="ROB2" s="178"/>
      <c r="ROC2" s="178"/>
      <c r="ROD2" s="178"/>
      <c r="ROE2" s="178"/>
      <c r="ROF2" s="178"/>
      <c r="ROG2" s="178"/>
      <c r="ROH2" s="178"/>
      <c r="ROI2" s="178"/>
      <c r="ROJ2" s="178"/>
      <c r="ROK2" s="178"/>
      <c r="ROL2" s="178"/>
      <c r="ROM2" s="178"/>
      <c r="RON2" s="178"/>
      <c r="ROO2" s="178"/>
      <c r="ROP2" s="178"/>
      <c r="ROQ2" s="178"/>
      <c r="ROR2" s="178"/>
      <c r="ROS2" s="178"/>
      <c r="ROT2" s="178"/>
      <c r="ROU2" s="178"/>
      <c r="ROV2" s="178"/>
      <c r="ROW2" s="178"/>
      <c r="ROX2" s="178"/>
      <c r="ROY2" s="178"/>
      <c r="ROZ2" s="178"/>
      <c r="RPA2" s="178"/>
      <c r="RPB2" s="178"/>
      <c r="RPC2" s="178"/>
      <c r="RPD2" s="178"/>
      <c r="RPE2" s="178"/>
      <c r="RPF2" s="178"/>
      <c r="RPG2" s="178"/>
      <c r="RPH2" s="178"/>
      <c r="RPI2" s="178"/>
      <c r="RPJ2" s="178"/>
      <c r="RPK2" s="178"/>
      <c r="RPL2" s="178"/>
      <c r="RPM2" s="178"/>
      <c r="RPN2" s="178"/>
      <c r="RPO2" s="178"/>
      <c r="RPP2" s="178"/>
      <c r="RPQ2" s="178"/>
      <c r="RPR2" s="178"/>
      <c r="RPS2" s="178"/>
      <c r="RPT2" s="178"/>
      <c r="RPU2" s="178"/>
      <c r="RPV2" s="178"/>
      <c r="RPW2" s="178"/>
      <c r="RPX2" s="178"/>
      <c r="RPY2" s="178"/>
      <c r="RPZ2" s="178"/>
      <c r="RQA2" s="178"/>
      <c r="RQB2" s="178"/>
      <c r="RQC2" s="178"/>
      <c r="RQD2" s="178"/>
      <c r="RQE2" s="178"/>
      <c r="RQF2" s="178"/>
      <c r="RQG2" s="178"/>
      <c r="RQH2" s="178"/>
      <c r="RQI2" s="178"/>
      <c r="RQJ2" s="178"/>
      <c r="RQK2" s="178"/>
      <c r="RQL2" s="178"/>
      <c r="RQM2" s="178"/>
      <c r="RQN2" s="178"/>
      <c r="RQO2" s="178"/>
      <c r="RQP2" s="178"/>
      <c r="RQQ2" s="178"/>
      <c r="RQR2" s="178"/>
      <c r="RQS2" s="178"/>
      <c r="RQT2" s="178"/>
      <c r="RQU2" s="178"/>
      <c r="RQV2" s="178"/>
      <c r="RQW2" s="178"/>
      <c r="RQX2" s="178"/>
      <c r="RQY2" s="178"/>
      <c r="RQZ2" s="178"/>
      <c r="RRA2" s="178"/>
      <c r="RRB2" s="178"/>
      <c r="RRC2" s="178"/>
      <c r="RRD2" s="178"/>
      <c r="RRE2" s="178"/>
      <c r="RRF2" s="178"/>
      <c r="RRG2" s="178"/>
      <c r="RRH2" s="178"/>
      <c r="RRI2" s="178"/>
      <c r="RRJ2" s="178"/>
      <c r="RRK2" s="178"/>
      <c r="RRL2" s="178"/>
      <c r="RRM2" s="178"/>
      <c r="RRN2" s="178"/>
      <c r="RRO2" s="178"/>
      <c r="RRP2" s="178"/>
      <c r="RRQ2" s="178"/>
      <c r="RRR2" s="178"/>
      <c r="RRS2" s="178"/>
      <c r="RRT2" s="178"/>
      <c r="RRU2" s="178"/>
      <c r="RRV2" s="178"/>
      <c r="RRW2" s="178"/>
      <c r="RRX2" s="178"/>
      <c r="RRY2" s="178"/>
      <c r="RRZ2" s="178"/>
      <c r="RSA2" s="178"/>
      <c r="RSB2" s="178"/>
      <c r="RSC2" s="178"/>
      <c r="RSD2" s="178"/>
      <c r="RSE2" s="178"/>
      <c r="RSF2" s="178"/>
      <c r="RSG2" s="178"/>
      <c r="RSH2" s="178"/>
      <c r="RSI2" s="178"/>
      <c r="RSJ2" s="178"/>
      <c r="RSK2" s="178"/>
      <c r="RSL2" s="178"/>
      <c r="RSM2" s="178"/>
      <c r="RSN2" s="178"/>
      <c r="RSO2" s="178"/>
      <c r="RSP2" s="178"/>
      <c r="RSQ2" s="178"/>
      <c r="RSR2" s="178"/>
      <c r="RSS2" s="178"/>
      <c r="RST2" s="178"/>
      <c r="RSU2" s="178"/>
      <c r="RSV2" s="178"/>
      <c r="RSW2" s="178"/>
      <c r="RSX2" s="178"/>
      <c r="RSY2" s="178"/>
      <c r="RSZ2" s="178"/>
      <c r="RTA2" s="178"/>
      <c r="RTB2" s="178"/>
      <c r="RTC2" s="178"/>
      <c r="RTD2" s="178"/>
      <c r="RTE2" s="178"/>
      <c r="RTF2" s="178"/>
      <c r="RTG2" s="178"/>
      <c r="RTH2" s="178"/>
      <c r="RTI2" s="178"/>
      <c r="RTJ2" s="178"/>
      <c r="RTK2" s="178"/>
      <c r="RTL2" s="178"/>
      <c r="RTM2" s="178"/>
      <c r="RTN2" s="178"/>
      <c r="RTO2" s="178"/>
      <c r="RTP2" s="178"/>
      <c r="RTQ2" s="178"/>
      <c r="RTR2" s="178"/>
      <c r="RTS2" s="178"/>
      <c r="RTT2" s="178"/>
      <c r="RTU2" s="178"/>
      <c r="RTV2" s="178"/>
      <c r="RTW2" s="178"/>
      <c r="RTX2" s="178"/>
      <c r="RTY2" s="178"/>
      <c r="RTZ2" s="178"/>
      <c r="RUA2" s="178"/>
      <c r="RUB2" s="178"/>
      <c r="RUC2" s="178"/>
      <c r="RUD2" s="178"/>
      <c r="RUE2" s="178"/>
      <c r="RUF2" s="178"/>
      <c r="RUG2" s="178"/>
      <c r="RUH2" s="178"/>
      <c r="RUI2" s="178"/>
      <c r="RUJ2" s="178"/>
      <c r="RUK2" s="178"/>
      <c r="RUL2" s="178"/>
      <c r="RUM2" s="178"/>
      <c r="RUN2" s="178"/>
      <c r="RUO2" s="178"/>
      <c r="RUP2" s="178"/>
      <c r="RUQ2" s="178"/>
      <c r="RUR2" s="178"/>
      <c r="RUS2" s="178"/>
      <c r="RUT2" s="178"/>
      <c r="RUU2" s="178"/>
      <c r="RUV2" s="178"/>
      <c r="RUW2" s="178"/>
      <c r="RUX2" s="178"/>
      <c r="RUY2" s="178"/>
      <c r="RUZ2" s="178"/>
      <c r="RVA2" s="178"/>
      <c r="RVB2" s="178"/>
      <c r="RVC2" s="178"/>
      <c r="RVD2" s="178"/>
      <c r="RVE2" s="178"/>
      <c r="RVF2" s="178"/>
      <c r="RVG2" s="178"/>
      <c r="RVH2" s="178"/>
      <c r="RVI2" s="178"/>
      <c r="RVJ2" s="178"/>
      <c r="RVK2" s="178"/>
      <c r="RVL2" s="178"/>
      <c r="RVM2" s="178"/>
      <c r="RVN2" s="178"/>
      <c r="RVO2" s="178"/>
      <c r="RVP2" s="178"/>
      <c r="RVQ2" s="178"/>
      <c r="RVR2" s="178"/>
      <c r="RVS2" s="178"/>
      <c r="RVT2" s="178"/>
      <c r="RVU2" s="178"/>
      <c r="RVV2" s="178"/>
      <c r="RVW2" s="178"/>
      <c r="RVX2" s="178"/>
      <c r="RVY2" s="178"/>
      <c r="RVZ2" s="178"/>
      <c r="RWA2" s="178"/>
      <c r="RWB2" s="178"/>
      <c r="RWC2" s="178"/>
      <c r="RWD2" s="178"/>
      <c r="RWE2" s="178"/>
      <c r="RWF2" s="178"/>
      <c r="RWG2" s="178"/>
      <c r="RWH2" s="178"/>
      <c r="RWI2" s="178"/>
      <c r="RWJ2" s="178"/>
      <c r="RWK2" s="178"/>
      <c r="RWL2" s="178"/>
      <c r="RWM2" s="178"/>
      <c r="RWN2" s="178"/>
      <c r="RWO2" s="178"/>
      <c r="RWP2" s="178"/>
      <c r="RWQ2" s="178"/>
      <c r="RWR2" s="178"/>
      <c r="RWS2" s="178"/>
      <c r="RWT2" s="178"/>
      <c r="RWU2" s="178"/>
      <c r="RWV2" s="178"/>
      <c r="RWW2" s="178"/>
      <c r="RWX2" s="178"/>
      <c r="RWY2" s="178"/>
      <c r="RWZ2" s="178"/>
      <c r="RXA2" s="178"/>
      <c r="RXB2" s="178"/>
      <c r="RXC2" s="178"/>
      <c r="RXD2" s="178"/>
      <c r="RXE2" s="178"/>
      <c r="RXF2" s="178"/>
      <c r="RXG2" s="178"/>
      <c r="RXH2" s="178"/>
      <c r="RXI2" s="178"/>
      <c r="RXJ2" s="178"/>
      <c r="RXK2" s="178"/>
      <c r="RXL2" s="178"/>
      <c r="RXM2" s="178"/>
      <c r="RXN2" s="178"/>
      <c r="RXO2" s="178"/>
      <c r="RXP2" s="178"/>
      <c r="RXQ2" s="178"/>
      <c r="RXR2" s="178"/>
      <c r="RXS2" s="178"/>
      <c r="RXT2" s="178"/>
      <c r="RXU2" s="178"/>
      <c r="RXV2" s="178"/>
      <c r="RXW2" s="178"/>
      <c r="RXX2" s="178"/>
      <c r="RXY2" s="178"/>
      <c r="RXZ2" s="178"/>
      <c r="RYA2" s="178"/>
      <c r="RYB2" s="178"/>
      <c r="RYC2" s="178"/>
      <c r="RYD2" s="178"/>
      <c r="RYE2" s="178"/>
      <c r="RYF2" s="178"/>
      <c r="RYG2" s="178"/>
      <c r="RYH2" s="178"/>
      <c r="RYI2" s="178"/>
      <c r="RYJ2" s="178"/>
      <c r="RYK2" s="178"/>
      <c r="RYL2" s="178"/>
      <c r="RYM2" s="178"/>
      <c r="RYN2" s="178"/>
      <c r="RYO2" s="178"/>
      <c r="RYP2" s="178"/>
      <c r="RYQ2" s="178"/>
      <c r="RYR2" s="178"/>
      <c r="RYS2" s="178"/>
      <c r="RYT2" s="178"/>
      <c r="RYU2" s="178"/>
      <c r="RYV2" s="178"/>
      <c r="RYW2" s="178"/>
      <c r="RYX2" s="178"/>
      <c r="RYY2" s="178"/>
      <c r="RYZ2" s="178"/>
      <c r="RZA2" s="178"/>
      <c r="RZB2" s="178"/>
      <c r="RZC2" s="178"/>
      <c r="RZD2" s="178"/>
      <c r="RZE2" s="178"/>
      <c r="RZF2" s="178"/>
      <c r="RZG2" s="178"/>
      <c r="RZH2" s="178"/>
      <c r="RZI2" s="178"/>
      <c r="RZJ2" s="178"/>
      <c r="RZK2" s="178"/>
      <c r="RZL2" s="178"/>
      <c r="RZM2" s="178"/>
      <c r="RZN2" s="178"/>
      <c r="RZO2" s="178"/>
      <c r="RZP2" s="178"/>
      <c r="RZQ2" s="178"/>
      <c r="RZR2" s="178"/>
      <c r="RZS2" s="178"/>
      <c r="RZT2" s="178"/>
      <c r="RZU2" s="178"/>
      <c r="RZV2" s="178"/>
      <c r="RZW2" s="178"/>
      <c r="RZX2" s="178"/>
      <c r="RZY2" s="178"/>
      <c r="RZZ2" s="178"/>
      <c r="SAA2" s="178"/>
      <c r="SAB2" s="178"/>
      <c r="SAC2" s="178"/>
      <c r="SAD2" s="178"/>
      <c r="SAE2" s="178"/>
      <c r="SAF2" s="178"/>
      <c r="SAG2" s="178"/>
      <c r="SAH2" s="178"/>
      <c r="SAI2" s="178"/>
      <c r="SAJ2" s="178"/>
      <c r="SAK2" s="178"/>
      <c r="SAL2" s="178"/>
      <c r="SAM2" s="178"/>
      <c r="SAN2" s="178"/>
      <c r="SAO2" s="178"/>
      <c r="SAP2" s="178"/>
      <c r="SAQ2" s="178"/>
      <c r="SAR2" s="178"/>
      <c r="SAS2" s="178"/>
      <c r="SAT2" s="178"/>
      <c r="SAU2" s="178"/>
      <c r="SAV2" s="178"/>
      <c r="SAW2" s="178"/>
      <c r="SAX2" s="178"/>
      <c r="SAY2" s="178"/>
      <c r="SAZ2" s="178"/>
      <c r="SBA2" s="178"/>
      <c r="SBB2" s="178"/>
      <c r="SBC2" s="178"/>
      <c r="SBD2" s="178"/>
      <c r="SBE2" s="178"/>
      <c r="SBF2" s="178"/>
      <c r="SBG2" s="178"/>
      <c r="SBH2" s="178"/>
      <c r="SBI2" s="178"/>
      <c r="SBJ2" s="178"/>
      <c r="SBK2" s="178"/>
      <c r="SBL2" s="178"/>
      <c r="SBM2" s="178"/>
      <c r="SBN2" s="178"/>
      <c r="SBO2" s="178"/>
      <c r="SBP2" s="178"/>
      <c r="SBQ2" s="178"/>
      <c r="SBR2" s="178"/>
      <c r="SBS2" s="178"/>
      <c r="SBT2" s="178"/>
      <c r="SBU2" s="178"/>
      <c r="SBV2" s="178"/>
      <c r="SBW2" s="178"/>
      <c r="SBX2" s="178"/>
      <c r="SBY2" s="178"/>
      <c r="SBZ2" s="178"/>
      <c r="SCA2" s="178"/>
      <c r="SCB2" s="178"/>
      <c r="SCC2" s="178"/>
      <c r="SCD2" s="178"/>
      <c r="SCE2" s="178"/>
      <c r="SCF2" s="178"/>
      <c r="SCG2" s="178"/>
      <c r="SCH2" s="178"/>
      <c r="SCI2" s="178"/>
      <c r="SCJ2" s="178"/>
      <c r="SCK2" s="178"/>
      <c r="SCL2" s="178"/>
      <c r="SCM2" s="178"/>
      <c r="SCN2" s="178"/>
      <c r="SCO2" s="178"/>
      <c r="SCP2" s="178"/>
      <c r="SCQ2" s="178"/>
      <c r="SCR2" s="178"/>
      <c r="SCS2" s="178"/>
      <c r="SCT2" s="178"/>
      <c r="SCU2" s="178"/>
      <c r="SCV2" s="178"/>
      <c r="SCW2" s="178"/>
      <c r="SCX2" s="178"/>
      <c r="SCY2" s="178"/>
      <c r="SCZ2" s="178"/>
      <c r="SDA2" s="178"/>
      <c r="SDB2" s="178"/>
      <c r="SDC2" s="178"/>
      <c r="SDD2" s="178"/>
      <c r="SDE2" s="178"/>
      <c r="SDF2" s="178"/>
      <c r="SDG2" s="178"/>
      <c r="SDH2" s="178"/>
      <c r="SDI2" s="178"/>
      <c r="SDJ2" s="178"/>
      <c r="SDK2" s="178"/>
      <c r="SDL2" s="178"/>
      <c r="SDM2" s="178"/>
      <c r="SDN2" s="178"/>
      <c r="SDO2" s="178"/>
      <c r="SDP2" s="178"/>
      <c r="SDQ2" s="178"/>
      <c r="SDR2" s="178"/>
      <c r="SDS2" s="178"/>
      <c r="SDT2" s="178"/>
      <c r="SDU2" s="178"/>
      <c r="SDV2" s="178"/>
      <c r="SDW2" s="178"/>
      <c r="SDX2" s="178"/>
      <c r="SDY2" s="178"/>
      <c r="SDZ2" s="178"/>
      <c r="SEA2" s="178"/>
      <c r="SEB2" s="178"/>
      <c r="SEC2" s="178"/>
      <c r="SED2" s="178"/>
      <c r="SEE2" s="178"/>
      <c r="SEF2" s="178"/>
      <c r="SEG2" s="178"/>
      <c r="SEH2" s="178"/>
      <c r="SEI2" s="178"/>
      <c r="SEJ2" s="178"/>
      <c r="SEK2" s="178"/>
      <c r="SEL2" s="178"/>
      <c r="SEM2" s="178"/>
      <c r="SEN2" s="178"/>
      <c r="SEO2" s="178"/>
      <c r="SEP2" s="178"/>
      <c r="SEQ2" s="178"/>
      <c r="SER2" s="178"/>
      <c r="SES2" s="178"/>
      <c r="SET2" s="178"/>
      <c r="SEU2" s="178"/>
      <c r="SEV2" s="178"/>
      <c r="SEW2" s="178"/>
      <c r="SEX2" s="178"/>
      <c r="SEY2" s="178"/>
      <c r="SEZ2" s="178"/>
      <c r="SFA2" s="178"/>
      <c r="SFB2" s="178"/>
      <c r="SFC2" s="178"/>
      <c r="SFD2" s="178"/>
      <c r="SFE2" s="178"/>
      <c r="SFF2" s="178"/>
      <c r="SFG2" s="178"/>
      <c r="SFH2" s="178"/>
      <c r="SFI2" s="178"/>
      <c r="SFJ2" s="178"/>
      <c r="SFK2" s="178"/>
      <c r="SFL2" s="178"/>
      <c r="SFM2" s="178"/>
      <c r="SFN2" s="178"/>
      <c r="SFO2" s="178"/>
      <c r="SFP2" s="178"/>
      <c r="SFQ2" s="178"/>
      <c r="SFR2" s="178"/>
      <c r="SFS2" s="178"/>
      <c r="SFT2" s="178"/>
      <c r="SFU2" s="178"/>
      <c r="SFV2" s="178"/>
      <c r="SFW2" s="178"/>
      <c r="SFX2" s="178"/>
      <c r="SFY2" s="178"/>
      <c r="SFZ2" s="178"/>
      <c r="SGA2" s="178"/>
      <c r="SGB2" s="178"/>
      <c r="SGC2" s="178"/>
      <c r="SGD2" s="178"/>
      <c r="SGE2" s="178"/>
      <c r="SGF2" s="178"/>
      <c r="SGG2" s="178"/>
      <c r="SGH2" s="178"/>
      <c r="SGI2" s="178"/>
      <c r="SGJ2" s="178"/>
      <c r="SGK2" s="178"/>
      <c r="SGL2" s="178"/>
      <c r="SGM2" s="178"/>
      <c r="SGN2" s="178"/>
      <c r="SGO2" s="178"/>
      <c r="SGP2" s="178"/>
      <c r="SGQ2" s="178"/>
      <c r="SGR2" s="178"/>
      <c r="SGS2" s="178"/>
      <c r="SGT2" s="178"/>
      <c r="SGU2" s="178"/>
      <c r="SGV2" s="178"/>
      <c r="SGW2" s="178"/>
      <c r="SGX2" s="178"/>
      <c r="SGY2" s="178"/>
      <c r="SGZ2" s="178"/>
      <c r="SHA2" s="178"/>
      <c r="SHB2" s="178"/>
      <c r="SHC2" s="178"/>
      <c r="SHD2" s="178"/>
      <c r="SHE2" s="178"/>
      <c r="SHF2" s="178"/>
      <c r="SHG2" s="178"/>
      <c r="SHH2" s="178"/>
      <c r="SHI2" s="178"/>
      <c r="SHJ2" s="178"/>
      <c r="SHK2" s="178"/>
      <c r="SHL2" s="178"/>
      <c r="SHM2" s="178"/>
      <c r="SHN2" s="178"/>
      <c r="SHO2" s="178"/>
      <c r="SHP2" s="178"/>
      <c r="SHQ2" s="178"/>
      <c r="SHR2" s="178"/>
      <c r="SHS2" s="178"/>
      <c r="SHT2" s="178"/>
      <c r="SHU2" s="178"/>
      <c r="SHV2" s="178"/>
      <c r="SHW2" s="178"/>
      <c r="SHX2" s="178"/>
      <c r="SHY2" s="178"/>
      <c r="SHZ2" s="178"/>
      <c r="SIA2" s="178"/>
      <c r="SIB2" s="178"/>
      <c r="SIC2" s="178"/>
      <c r="SID2" s="178"/>
      <c r="SIE2" s="178"/>
      <c r="SIF2" s="178"/>
      <c r="SIG2" s="178"/>
      <c r="SIH2" s="178"/>
      <c r="SII2" s="178"/>
      <c r="SIJ2" s="178"/>
      <c r="SIK2" s="178"/>
      <c r="SIL2" s="178"/>
      <c r="SIM2" s="178"/>
      <c r="SIN2" s="178"/>
      <c r="SIO2" s="178"/>
      <c r="SIP2" s="178"/>
      <c r="SIQ2" s="178"/>
      <c r="SIR2" s="178"/>
      <c r="SIS2" s="178"/>
      <c r="SIT2" s="178"/>
      <c r="SIU2" s="178"/>
      <c r="SIV2" s="178"/>
      <c r="SIW2" s="178"/>
      <c r="SIX2" s="178"/>
      <c r="SIY2" s="178"/>
      <c r="SIZ2" s="178"/>
      <c r="SJA2" s="178"/>
      <c r="SJB2" s="178"/>
      <c r="SJC2" s="178"/>
      <c r="SJD2" s="178"/>
      <c r="SJE2" s="178"/>
      <c r="SJF2" s="178"/>
      <c r="SJG2" s="178"/>
      <c r="SJH2" s="178"/>
      <c r="SJI2" s="178"/>
      <c r="SJJ2" s="178"/>
      <c r="SJK2" s="178"/>
      <c r="SJL2" s="178"/>
      <c r="SJM2" s="178"/>
      <c r="SJN2" s="178"/>
      <c r="SJO2" s="178"/>
      <c r="SJP2" s="178"/>
      <c r="SJQ2" s="178"/>
      <c r="SJR2" s="178"/>
      <c r="SJS2" s="178"/>
      <c r="SJT2" s="178"/>
      <c r="SJU2" s="178"/>
      <c r="SJV2" s="178"/>
      <c r="SJW2" s="178"/>
      <c r="SJX2" s="178"/>
      <c r="SJY2" s="178"/>
      <c r="SJZ2" s="178"/>
      <c r="SKA2" s="178"/>
      <c r="SKB2" s="178"/>
      <c r="SKC2" s="178"/>
      <c r="SKD2" s="178"/>
      <c r="SKE2" s="178"/>
      <c r="SKF2" s="178"/>
      <c r="SKG2" s="178"/>
      <c r="SKH2" s="178"/>
      <c r="SKI2" s="178"/>
      <c r="SKJ2" s="178"/>
      <c r="SKK2" s="178"/>
      <c r="SKL2" s="178"/>
      <c r="SKM2" s="178"/>
      <c r="SKN2" s="178"/>
      <c r="SKO2" s="178"/>
      <c r="SKP2" s="178"/>
      <c r="SKQ2" s="178"/>
      <c r="SKR2" s="178"/>
      <c r="SKS2" s="178"/>
      <c r="SKT2" s="178"/>
      <c r="SKU2" s="178"/>
      <c r="SKV2" s="178"/>
      <c r="SKW2" s="178"/>
      <c r="SKX2" s="178"/>
      <c r="SKY2" s="178"/>
      <c r="SKZ2" s="178"/>
      <c r="SLA2" s="178"/>
      <c r="SLB2" s="178"/>
      <c r="SLC2" s="178"/>
      <c r="SLD2" s="178"/>
      <c r="SLE2" s="178"/>
      <c r="SLF2" s="178"/>
      <c r="SLG2" s="178"/>
      <c r="SLH2" s="178"/>
      <c r="SLI2" s="178"/>
      <c r="SLJ2" s="178"/>
      <c r="SLK2" s="178"/>
      <c r="SLL2" s="178"/>
      <c r="SLM2" s="178"/>
      <c r="SLN2" s="178"/>
      <c r="SLO2" s="178"/>
      <c r="SLP2" s="178"/>
      <c r="SLQ2" s="178"/>
      <c r="SLR2" s="178"/>
      <c r="SLS2" s="178"/>
      <c r="SLT2" s="178"/>
      <c r="SLU2" s="178"/>
      <c r="SLV2" s="178"/>
      <c r="SLW2" s="178"/>
      <c r="SLX2" s="178"/>
      <c r="SLY2" s="178"/>
      <c r="SLZ2" s="178"/>
      <c r="SMA2" s="178"/>
      <c r="SMB2" s="178"/>
      <c r="SMC2" s="178"/>
      <c r="SMD2" s="178"/>
      <c r="SME2" s="178"/>
      <c r="SMF2" s="178"/>
      <c r="SMG2" s="178"/>
      <c r="SMH2" s="178"/>
      <c r="SMI2" s="178"/>
      <c r="SMJ2" s="178"/>
      <c r="SMK2" s="178"/>
      <c r="SML2" s="178"/>
      <c r="SMM2" s="178"/>
      <c r="SMN2" s="178"/>
      <c r="SMO2" s="178"/>
      <c r="SMP2" s="178"/>
      <c r="SMQ2" s="178"/>
      <c r="SMR2" s="178"/>
      <c r="SMS2" s="178"/>
      <c r="SMT2" s="178"/>
      <c r="SMU2" s="178"/>
      <c r="SMV2" s="178"/>
      <c r="SMW2" s="178"/>
      <c r="SMX2" s="178"/>
      <c r="SMY2" s="178"/>
      <c r="SMZ2" s="178"/>
      <c r="SNA2" s="178"/>
      <c r="SNB2" s="178"/>
      <c r="SNC2" s="178"/>
      <c r="SND2" s="178"/>
      <c r="SNE2" s="178"/>
      <c r="SNF2" s="178"/>
      <c r="SNG2" s="178"/>
      <c r="SNH2" s="178"/>
      <c r="SNI2" s="178"/>
      <c r="SNJ2" s="178"/>
      <c r="SNK2" s="178"/>
      <c r="SNL2" s="178"/>
      <c r="SNM2" s="178"/>
      <c r="SNN2" s="178"/>
      <c r="SNO2" s="178"/>
      <c r="SNP2" s="178"/>
      <c r="SNQ2" s="178"/>
      <c r="SNR2" s="178"/>
      <c r="SNS2" s="178"/>
      <c r="SNT2" s="178"/>
      <c r="SNU2" s="178"/>
      <c r="SNV2" s="178"/>
      <c r="SNW2" s="178"/>
      <c r="SNX2" s="178"/>
      <c r="SNY2" s="178"/>
      <c r="SNZ2" s="178"/>
      <c r="SOA2" s="178"/>
      <c r="SOB2" s="178"/>
      <c r="SOC2" s="178"/>
      <c r="SOD2" s="178"/>
      <c r="SOE2" s="178"/>
      <c r="SOF2" s="178"/>
      <c r="SOG2" s="178"/>
      <c r="SOH2" s="178"/>
      <c r="SOI2" s="178"/>
      <c r="SOJ2" s="178"/>
      <c r="SOK2" s="178"/>
      <c r="SOL2" s="178"/>
      <c r="SOM2" s="178"/>
      <c r="SON2" s="178"/>
      <c r="SOO2" s="178"/>
      <c r="SOP2" s="178"/>
      <c r="SOQ2" s="178"/>
      <c r="SOR2" s="178"/>
      <c r="SOS2" s="178"/>
      <c r="SOT2" s="178"/>
      <c r="SOU2" s="178"/>
      <c r="SOV2" s="178"/>
      <c r="SOW2" s="178"/>
      <c r="SOX2" s="178"/>
      <c r="SOY2" s="178"/>
      <c r="SOZ2" s="178"/>
      <c r="SPA2" s="178"/>
      <c r="SPB2" s="178"/>
      <c r="SPC2" s="178"/>
      <c r="SPD2" s="178"/>
      <c r="SPE2" s="178"/>
      <c r="SPF2" s="178"/>
      <c r="SPG2" s="178"/>
      <c r="SPH2" s="178"/>
      <c r="SPI2" s="178"/>
      <c r="SPJ2" s="178"/>
      <c r="SPK2" s="178"/>
      <c r="SPL2" s="178"/>
      <c r="SPM2" s="178"/>
      <c r="SPN2" s="178"/>
      <c r="SPO2" s="178"/>
      <c r="SPP2" s="178"/>
      <c r="SPQ2" s="178"/>
      <c r="SPR2" s="178"/>
      <c r="SPS2" s="178"/>
      <c r="SPT2" s="178"/>
      <c r="SPU2" s="178"/>
      <c r="SPV2" s="178"/>
      <c r="SPW2" s="178"/>
      <c r="SPX2" s="178"/>
      <c r="SPY2" s="178"/>
      <c r="SPZ2" s="178"/>
      <c r="SQA2" s="178"/>
      <c r="SQB2" s="178"/>
      <c r="SQC2" s="178"/>
      <c r="SQD2" s="178"/>
      <c r="SQE2" s="178"/>
      <c r="SQF2" s="178"/>
      <c r="SQG2" s="178"/>
      <c r="SQH2" s="178"/>
      <c r="SQI2" s="178"/>
      <c r="SQJ2" s="178"/>
      <c r="SQK2" s="178"/>
      <c r="SQL2" s="178"/>
      <c r="SQM2" s="178"/>
      <c r="SQN2" s="178"/>
      <c r="SQO2" s="178"/>
      <c r="SQP2" s="178"/>
      <c r="SQQ2" s="178"/>
      <c r="SQR2" s="178"/>
      <c r="SQS2" s="178"/>
      <c r="SQT2" s="178"/>
      <c r="SQU2" s="178"/>
      <c r="SQV2" s="178"/>
      <c r="SQW2" s="178"/>
      <c r="SQX2" s="178"/>
      <c r="SQY2" s="178"/>
      <c r="SQZ2" s="178"/>
      <c r="SRA2" s="178"/>
      <c r="SRB2" s="178"/>
      <c r="SRC2" s="178"/>
      <c r="SRD2" s="178"/>
      <c r="SRE2" s="178"/>
      <c r="SRF2" s="178"/>
      <c r="SRG2" s="178"/>
      <c r="SRH2" s="178"/>
      <c r="SRI2" s="178"/>
      <c r="SRJ2" s="178"/>
      <c r="SRK2" s="178"/>
      <c r="SRL2" s="178"/>
      <c r="SRM2" s="178"/>
      <c r="SRN2" s="178"/>
      <c r="SRO2" s="178"/>
      <c r="SRP2" s="178"/>
      <c r="SRQ2" s="178"/>
      <c r="SRR2" s="178"/>
      <c r="SRS2" s="178"/>
      <c r="SRT2" s="178"/>
      <c r="SRU2" s="178"/>
      <c r="SRV2" s="178"/>
      <c r="SRW2" s="178"/>
      <c r="SRX2" s="178"/>
      <c r="SRY2" s="178"/>
      <c r="SRZ2" s="178"/>
      <c r="SSA2" s="178"/>
      <c r="SSB2" s="178"/>
      <c r="SSC2" s="178"/>
      <c r="SSD2" s="178"/>
      <c r="SSE2" s="178"/>
      <c r="SSF2" s="178"/>
      <c r="SSG2" s="178"/>
      <c r="SSH2" s="178"/>
      <c r="SSI2" s="178"/>
      <c r="SSJ2" s="178"/>
      <c r="SSK2" s="178"/>
      <c r="SSL2" s="178"/>
      <c r="SSM2" s="178"/>
      <c r="SSN2" s="178"/>
      <c r="SSO2" s="178"/>
      <c r="SSP2" s="178"/>
      <c r="SSQ2" s="178"/>
      <c r="SSR2" s="178"/>
      <c r="SSS2" s="178"/>
      <c r="SST2" s="178"/>
      <c r="SSU2" s="178"/>
      <c r="SSV2" s="178"/>
      <c r="SSW2" s="178"/>
      <c r="SSX2" s="178"/>
      <c r="SSY2" s="178"/>
      <c r="SSZ2" s="178"/>
      <c r="STA2" s="178"/>
      <c r="STB2" s="178"/>
      <c r="STC2" s="178"/>
      <c r="STD2" s="178"/>
      <c r="STE2" s="178"/>
      <c r="STF2" s="178"/>
      <c r="STG2" s="178"/>
      <c r="STH2" s="178"/>
      <c r="STI2" s="178"/>
      <c r="STJ2" s="178"/>
      <c r="STK2" s="178"/>
      <c r="STL2" s="178"/>
      <c r="STM2" s="178"/>
      <c r="STN2" s="178"/>
      <c r="STO2" s="178"/>
      <c r="STP2" s="178"/>
      <c r="STQ2" s="178"/>
      <c r="STR2" s="178"/>
      <c r="STS2" s="178"/>
      <c r="STT2" s="178"/>
      <c r="STU2" s="178"/>
      <c r="STV2" s="178"/>
      <c r="STW2" s="178"/>
      <c r="STX2" s="178"/>
      <c r="STY2" s="178"/>
      <c r="STZ2" s="178"/>
      <c r="SUA2" s="178"/>
      <c r="SUB2" s="178"/>
      <c r="SUC2" s="178"/>
      <c r="SUD2" s="178"/>
      <c r="SUE2" s="178"/>
      <c r="SUF2" s="178"/>
      <c r="SUG2" s="178"/>
      <c r="SUH2" s="178"/>
      <c r="SUI2" s="178"/>
      <c r="SUJ2" s="178"/>
      <c r="SUK2" s="178"/>
      <c r="SUL2" s="178"/>
      <c r="SUM2" s="178"/>
      <c r="SUN2" s="178"/>
      <c r="SUO2" s="178"/>
      <c r="SUP2" s="178"/>
      <c r="SUQ2" s="178"/>
      <c r="SUR2" s="178"/>
      <c r="SUS2" s="178"/>
      <c r="SUT2" s="178"/>
      <c r="SUU2" s="178"/>
      <c r="SUV2" s="178"/>
      <c r="SUW2" s="178"/>
      <c r="SUX2" s="178"/>
      <c r="SUY2" s="178"/>
      <c r="SUZ2" s="178"/>
      <c r="SVA2" s="178"/>
      <c r="SVB2" s="178"/>
      <c r="SVC2" s="178"/>
      <c r="SVD2" s="178"/>
      <c r="SVE2" s="178"/>
      <c r="SVF2" s="178"/>
      <c r="SVG2" s="178"/>
      <c r="SVH2" s="178"/>
      <c r="SVI2" s="178"/>
      <c r="SVJ2" s="178"/>
      <c r="SVK2" s="178"/>
      <c r="SVL2" s="178"/>
      <c r="SVM2" s="178"/>
      <c r="SVN2" s="178"/>
      <c r="SVO2" s="178"/>
      <c r="SVP2" s="178"/>
      <c r="SVQ2" s="178"/>
      <c r="SVR2" s="178"/>
      <c r="SVS2" s="178"/>
      <c r="SVT2" s="178"/>
      <c r="SVU2" s="178"/>
      <c r="SVV2" s="178"/>
      <c r="SVW2" s="178"/>
      <c r="SVX2" s="178"/>
      <c r="SVY2" s="178"/>
      <c r="SVZ2" s="178"/>
      <c r="SWA2" s="178"/>
      <c r="SWB2" s="178"/>
      <c r="SWC2" s="178"/>
      <c r="SWD2" s="178"/>
      <c r="SWE2" s="178"/>
      <c r="SWF2" s="178"/>
      <c r="SWG2" s="178"/>
      <c r="SWH2" s="178"/>
      <c r="SWI2" s="178"/>
      <c r="SWJ2" s="178"/>
      <c r="SWK2" s="178"/>
      <c r="SWL2" s="178"/>
      <c r="SWM2" s="178"/>
      <c r="SWN2" s="178"/>
      <c r="SWO2" s="178"/>
      <c r="SWP2" s="178"/>
      <c r="SWQ2" s="178"/>
      <c r="SWR2" s="178"/>
      <c r="SWS2" s="178"/>
      <c r="SWT2" s="178"/>
      <c r="SWU2" s="178"/>
      <c r="SWV2" s="178"/>
      <c r="SWW2" s="178"/>
      <c r="SWX2" s="178"/>
      <c r="SWY2" s="178"/>
      <c r="SWZ2" s="178"/>
      <c r="SXA2" s="178"/>
      <c r="SXB2" s="178"/>
      <c r="SXC2" s="178"/>
      <c r="SXD2" s="178"/>
      <c r="SXE2" s="178"/>
      <c r="SXF2" s="178"/>
      <c r="SXG2" s="178"/>
      <c r="SXH2" s="178"/>
      <c r="SXI2" s="178"/>
      <c r="SXJ2" s="178"/>
      <c r="SXK2" s="178"/>
      <c r="SXL2" s="178"/>
      <c r="SXM2" s="178"/>
      <c r="SXN2" s="178"/>
      <c r="SXO2" s="178"/>
      <c r="SXP2" s="178"/>
      <c r="SXQ2" s="178"/>
      <c r="SXR2" s="178"/>
      <c r="SXS2" s="178"/>
      <c r="SXT2" s="178"/>
      <c r="SXU2" s="178"/>
      <c r="SXV2" s="178"/>
      <c r="SXW2" s="178"/>
      <c r="SXX2" s="178"/>
      <c r="SXY2" s="178"/>
      <c r="SXZ2" s="178"/>
      <c r="SYA2" s="178"/>
      <c r="SYB2" s="178"/>
      <c r="SYC2" s="178"/>
      <c r="SYD2" s="178"/>
      <c r="SYE2" s="178"/>
      <c r="SYF2" s="178"/>
      <c r="SYG2" s="178"/>
      <c r="SYH2" s="178"/>
      <c r="SYI2" s="178"/>
      <c r="SYJ2" s="178"/>
      <c r="SYK2" s="178"/>
      <c r="SYL2" s="178"/>
      <c r="SYM2" s="178"/>
      <c r="SYN2" s="178"/>
      <c r="SYO2" s="178"/>
      <c r="SYP2" s="178"/>
      <c r="SYQ2" s="178"/>
      <c r="SYR2" s="178"/>
      <c r="SYS2" s="178"/>
      <c r="SYT2" s="178"/>
      <c r="SYU2" s="178"/>
      <c r="SYV2" s="178"/>
      <c r="SYW2" s="178"/>
      <c r="SYX2" s="178"/>
      <c r="SYY2" s="178"/>
      <c r="SYZ2" s="178"/>
      <c r="SZA2" s="178"/>
      <c r="SZB2" s="178"/>
      <c r="SZC2" s="178"/>
      <c r="SZD2" s="178"/>
      <c r="SZE2" s="178"/>
      <c r="SZF2" s="178"/>
      <c r="SZG2" s="178"/>
      <c r="SZH2" s="178"/>
      <c r="SZI2" s="178"/>
      <c r="SZJ2" s="178"/>
      <c r="SZK2" s="178"/>
      <c r="SZL2" s="178"/>
      <c r="SZM2" s="178"/>
      <c r="SZN2" s="178"/>
      <c r="SZO2" s="178"/>
      <c r="SZP2" s="178"/>
      <c r="SZQ2" s="178"/>
      <c r="SZR2" s="178"/>
      <c r="SZS2" s="178"/>
      <c r="SZT2" s="178"/>
      <c r="SZU2" s="178"/>
      <c r="SZV2" s="178"/>
      <c r="SZW2" s="178"/>
      <c r="SZX2" s="178"/>
      <c r="SZY2" s="178"/>
      <c r="SZZ2" s="178"/>
      <c r="TAA2" s="178"/>
      <c r="TAB2" s="178"/>
      <c r="TAC2" s="178"/>
      <c r="TAD2" s="178"/>
      <c r="TAE2" s="178"/>
      <c r="TAF2" s="178"/>
      <c r="TAG2" s="178"/>
      <c r="TAH2" s="178"/>
      <c r="TAI2" s="178"/>
      <c r="TAJ2" s="178"/>
      <c r="TAK2" s="178"/>
      <c r="TAL2" s="178"/>
      <c r="TAM2" s="178"/>
      <c r="TAN2" s="178"/>
      <c r="TAO2" s="178"/>
      <c r="TAP2" s="178"/>
      <c r="TAQ2" s="178"/>
      <c r="TAR2" s="178"/>
      <c r="TAS2" s="178"/>
      <c r="TAT2" s="178"/>
      <c r="TAU2" s="178"/>
      <c r="TAV2" s="178"/>
      <c r="TAW2" s="178"/>
      <c r="TAX2" s="178"/>
      <c r="TAY2" s="178"/>
      <c r="TAZ2" s="178"/>
      <c r="TBA2" s="178"/>
      <c r="TBB2" s="178"/>
      <c r="TBC2" s="178"/>
      <c r="TBD2" s="178"/>
      <c r="TBE2" s="178"/>
      <c r="TBF2" s="178"/>
      <c r="TBG2" s="178"/>
      <c r="TBH2" s="178"/>
      <c r="TBI2" s="178"/>
      <c r="TBJ2" s="178"/>
      <c r="TBK2" s="178"/>
      <c r="TBL2" s="178"/>
      <c r="TBM2" s="178"/>
      <c r="TBN2" s="178"/>
      <c r="TBO2" s="178"/>
      <c r="TBP2" s="178"/>
      <c r="TBQ2" s="178"/>
      <c r="TBR2" s="178"/>
      <c r="TBS2" s="178"/>
      <c r="TBT2" s="178"/>
      <c r="TBU2" s="178"/>
      <c r="TBV2" s="178"/>
      <c r="TBW2" s="178"/>
      <c r="TBX2" s="178"/>
      <c r="TBY2" s="178"/>
      <c r="TBZ2" s="178"/>
      <c r="TCA2" s="178"/>
      <c r="TCB2" s="178"/>
      <c r="TCC2" s="178"/>
      <c r="TCD2" s="178"/>
      <c r="TCE2" s="178"/>
      <c r="TCF2" s="178"/>
      <c r="TCG2" s="178"/>
      <c r="TCH2" s="178"/>
      <c r="TCI2" s="178"/>
      <c r="TCJ2" s="178"/>
      <c r="TCK2" s="178"/>
      <c r="TCL2" s="178"/>
      <c r="TCM2" s="178"/>
      <c r="TCN2" s="178"/>
      <c r="TCO2" s="178"/>
      <c r="TCP2" s="178"/>
      <c r="TCQ2" s="178"/>
      <c r="TCR2" s="178"/>
      <c r="TCS2" s="178"/>
      <c r="TCT2" s="178"/>
      <c r="TCU2" s="178"/>
      <c r="TCV2" s="178"/>
      <c r="TCW2" s="178"/>
      <c r="TCX2" s="178"/>
      <c r="TCY2" s="178"/>
      <c r="TCZ2" s="178"/>
      <c r="TDA2" s="178"/>
      <c r="TDB2" s="178"/>
      <c r="TDC2" s="178"/>
      <c r="TDD2" s="178"/>
      <c r="TDE2" s="178"/>
      <c r="TDF2" s="178"/>
      <c r="TDG2" s="178"/>
      <c r="TDH2" s="178"/>
      <c r="TDI2" s="178"/>
      <c r="TDJ2" s="178"/>
      <c r="TDK2" s="178"/>
      <c r="TDL2" s="178"/>
      <c r="TDM2" s="178"/>
      <c r="TDN2" s="178"/>
      <c r="TDO2" s="178"/>
      <c r="TDP2" s="178"/>
      <c r="TDQ2" s="178"/>
      <c r="TDR2" s="178"/>
      <c r="TDS2" s="178"/>
      <c r="TDT2" s="178"/>
      <c r="TDU2" s="178"/>
      <c r="TDV2" s="178"/>
      <c r="TDW2" s="178"/>
      <c r="TDX2" s="178"/>
      <c r="TDY2" s="178"/>
      <c r="TDZ2" s="178"/>
      <c r="TEA2" s="178"/>
      <c r="TEB2" s="178"/>
      <c r="TEC2" s="178"/>
      <c r="TED2" s="178"/>
      <c r="TEE2" s="178"/>
      <c r="TEF2" s="178"/>
      <c r="TEG2" s="178"/>
      <c r="TEH2" s="178"/>
      <c r="TEI2" s="178"/>
      <c r="TEJ2" s="178"/>
      <c r="TEK2" s="178"/>
      <c r="TEL2" s="178"/>
      <c r="TEM2" s="178"/>
      <c r="TEN2" s="178"/>
      <c r="TEO2" s="178"/>
      <c r="TEP2" s="178"/>
      <c r="TEQ2" s="178"/>
      <c r="TER2" s="178"/>
      <c r="TES2" s="178"/>
      <c r="TET2" s="178"/>
      <c r="TEU2" s="178"/>
      <c r="TEV2" s="178"/>
      <c r="TEW2" s="178"/>
      <c r="TEX2" s="178"/>
      <c r="TEY2" s="178"/>
      <c r="TEZ2" s="178"/>
      <c r="TFA2" s="178"/>
      <c r="TFB2" s="178"/>
      <c r="TFC2" s="178"/>
      <c r="TFD2" s="178"/>
      <c r="TFE2" s="178"/>
      <c r="TFF2" s="178"/>
      <c r="TFG2" s="178"/>
      <c r="TFH2" s="178"/>
      <c r="TFI2" s="178"/>
      <c r="TFJ2" s="178"/>
      <c r="TFK2" s="178"/>
      <c r="TFL2" s="178"/>
      <c r="TFM2" s="178"/>
      <c r="TFN2" s="178"/>
      <c r="TFO2" s="178"/>
      <c r="TFP2" s="178"/>
      <c r="TFQ2" s="178"/>
      <c r="TFR2" s="178"/>
      <c r="TFS2" s="178"/>
      <c r="TFT2" s="178"/>
      <c r="TFU2" s="178"/>
      <c r="TFV2" s="178"/>
      <c r="TFW2" s="178"/>
      <c r="TFX2" s="178"/>
      <c r="TFY2" s="178"/>
      <c r="TFZ2" s="178"/>
      <c r="TGA2" s="178"/>
      <c r="TGB2" s="178"/>
      <c r="TGC2" s="178"/>
      <c r="TGD2" s="178"/>
      <c r="TGE2" s="178"/>
      <c r="TGF2" s="178"/>
      <c r="TGG2" s="178"/>
      <c r="TGH2" s="178"/>
      <c r="TGI2" s="178"/>
      <c r="TGJ2" s="178"/>
      <c r="TGK2" s="178"/>
      <c r="TGL2" s="178"/>
      <c r="TGM2" s="178"/>
      <c r="TGN2" s="178"/>
      <c r="TGO2" s="178"/>
      <c r="TGP2" s="178"/>
      <c r="TGQ2" s="178"/>
      <c r="TGR2" s="178"/>
      <c r="TGS2" s="178"/>
      <c r="TGT2" s="178"/>
      <c r="TGU2" s="178"/>
      <c r="TGV2" s="178"/>
      <c r="TGW2" s="178"/>
      <c r="TGX2" s="178"/>
      <c r="TGY2" s="178"/>
      <c r="TGZ2" s="178"/>
      <c r="THA2" s="178"/>
      <c r="THB2" s="178"/>
      <c r="THC2" s="178"/>
      <c r="THD2" s="178"/>
      <c r="THE2" s="178"/>
      <c r="THF2" s="178"/>
      <c r="THG2" s="178"/>
      <c r="THH2" s="178"/>
      <c r="THI2" s="178"/>
      <c r="THJ2" s="178"/>
      <c r="THK2" s="178"/>
      <c r="THL2" s="178"/>
      <c r="THM2" s="178"/>
      <c r="THN2" s="178"/>
      <c r="THO2" s="178"/>
      <c r="THP2" s="178"/>
      <c r="THQ2" s="178"/>
      <c r="THR2" s="178"/>
      <c r="THS2" s="178"/>
      <c r="THT2" s="178"/>
      <c r="THU2" s="178"/>
      <c r="THV2" s="178"/>
      <c r="THW2" s="178"/>
      <c r="THX2" s="178"/>
      <c r="THY2" s="178"/>
      <c r="THZ2" s="178"/>
      <c r="TIA2" s="178"/>
      <c r="TIB2" s="178"/>
      <c r="TIC2" s="178"/>
      <c r="TID2" s="178"/>
      <c r="TIE2" s="178"/>
      <c r="TIF2" s="178"/>
      <c r="TIG2" s="178"/>
      <c r="TIH2" s="178"/>
      <c r="TII2" s="178"/>
      <c r="TIJ2" s="178"/>
      <c r="TIK2" s="178"/>
      <c r="TIL2" s="178"/>
      <c r="TIM2" s="178"/>
      <c r="TIN2" s="178"/>
      <c r="TIO2" s="178"/>
      <c r="TIP2" s="178"/>
      <c r="TIQ2" s="178"/>
      <c r="TIR2" s="178"/>
      <c r="TIS2" s="178"/>
      <c r="TIT2" s="178"/>
      <c r="TIU2" s="178"/>
      <c r="TIV2" s="178"/>
      <c r="TIW2" s="178"/>
      <c r="TIX2" s="178"/>
      <c r="TIY2" s="178"/>
      <c r="TIZ2" s="178"/>
      <c r="TJA2" s="178"/>
      <c r="TJB2" s="178"/>
      <c r="TJC2" s="178"/>
      <c r="TJD2" s="178"/>
      <c r="TJE2" s="178"/>
      <c r="TJF2" s="178"/>
      <c r="TJG2" s="178"/>
      <c r="TJH2" s="178"/>
      <c r="TJI2" s="178"/>
      <c r="TJJ2" s="178"/>
      <c r="TJK2" s="178"/>
      <c r="TJL2" s="178"/>
      <c r="TJM2" s="178"/>
      <c r="TJN2" s="178"/>
      <c r="TJO2" s="178"/>
      <c r="TJP2" s="178"/>
      <c r="TJQ2" s="178"/>
      <c r="TJR2" s="178"/>
      <c r="TJS2" s="178"/>
      <c r="TJT2" s="178"/>
      <c r="TJU2" s="178"/>
      <c r="TJV2" s="178"/>
      <c r="TJW2" s="178"/>
      <c r="TJX2" s="178"/>
      <c r="TJY2" s="178"/>
      <c r="TJZ2" s="178"/>
      <c r="TKA2" s="178"/>
      <c r="TKB2" s="178"/>
      <c r="TKC2" s="178"/>
      <c r="TKD2" s="178"/>
      <c r="TKE2" s="178"/>
      <c r="TKF2" s="178"/>
      <c r="TKG2" s="178"/>
      <c r="TKH2" s="178"/>
      <c r="TKI2" s="178"/>
      <c r="TKJ2" s="178"/>
      <c r="TKK2" s="178"/>
      <c r="TKL2" s="178"/>
      <c r="TKM2" s="178"/>
      <c r="TKN2" s="178"/>
      <c r="TKO2" s="178"/>
      <c r="TKP2" s="178"/>
      <c r="TKQ2" s="178"/>
      <c r="TKR2" s="178"/>
      <c r="TKS2" s="178"/>
      <c r="TKT2" s="178"/>
      <c r="TKU2" s="178"/>
      <c r="TKV2" s="178"/>
      <c r="TKW2" s="178"/>
      <c r="TKX2" s="178"/>
      <c r="TKY2" s="178"/>
      <c r="TKZ2" s="178"/>
      <c r="TLA2" s="178"/>
      <c r="TLB2" s="178"/>
      <c r="TLC2" s="178"/>
      <c r="TLD2" s="178"/>
      <c r="TLE2" s="178"/>
      <c r="TLF2" s="178"/>
      <c r="TLG2" s="178"/>
      <c r="TLH2" s="178"/>
      <c r="TLI2" s="178"/>
      <c r="TLJ2" s="178"/>
      <c r="TLK2" s="178"/>
      <c r="TLL2" s="178"/>
      <c r="TLM2" s="178"/>
      <c r="TLN2" s="178"/>
      <c r="TLO2" s="178"/>
      <c r="TLP2" s="178"/>
      <c r="TLQ2" s="178"/>
      <c r="TLR2" s="178"/>
      <c r="TLS2" s="178"/>
      <c r="TLT2" s="178"/>
      <c r="TLU2" s="178"/>
      <c r="TLV2" s="178"/>
      <c r="TLW2" s="178"/>
      <c r="TLX2" s="178"/>
      <c r="TLY2" s="178"/>
      <c r="TLZ2" s="178"/>
      <c r="TMA2" s="178"/>
      <c r="TMB2" s="178"/>
      <c r="TMC2" s="178"/>
      <c r="TMD2" s="178"/>
      <c r="TME2" s="178"/>
      <c r="TMF2" s="178"/>
      <c r="TMG2" s="178"/>
      <c r="TMH2" s="178"/>
      <c r="TMI2" s="178"/>
      <c r="TMJ2" s="178"/>
      <c r="TMK2" s="178"/>
      <c r="TML2" s="178"/>
      <c r="TMM2" s="178"/>
      <c r="TMN2" s="178"/>
      <c r="TMO2" s="178"/>
      <c r="TMP2" s="178"/>
      <c r="TMQ2" s="178"/>
      <c r="TMR2" s="178"/>
      <c r="TMS2" s="178"/>
      <c r="TMT2" s="178"/>
      <c r="TMU2" s="178"/>
      <c r="TMV2" s="178"/>
      <c r="TMW2" s="178"/>
      <c r="TMX2" s="178"/>
      <c r="TMY2" s="178"/>
      <c r="TMZ2" s="178"/>
      <c r="TNA2" s="178"/>
      <c r="TNB2" s="178"/>
      <c r="TNC2" s="178"/>
      <c r="TND2" s="178"/>
      <c r="TNE2" s="178"/>
      <c r="TNF2" s="178"/>
      <c r="TNG2" s="178"/>
      <c r="TNH2" s="178"/>
      <c r="TNI2" s="178"/>
      <c r="TNJ2" s="178"/>
      <c r="TNK2" s="178"/>
      <c r="TNL2" s="178"/>
      <c r="TNM2" s="178"/>
      <c r="TNN2" s="178"/>
      <c r="TNO2" s="178"/>
      <c r="TNP2" s="178"/>
      <c r="TNQ2" s="178"/>
      <c r="TNR2" s="178"/>
      <c r="TNS2" s="178"/>
      <c r="TNT2" s="178"/>
      <c r="TNU2" s="178"/>
      <c r="TNV2" s="178"/>
      <c r="TNW2" s="178"/>
      <c r="TNX2" s="178"/>
      <c r="TNY2" s="178"/>
      <c r="TNZ2" s="178"/>
      <c r="TOA2" s="178"/>
      <c r="TOB2" s="178"/>
      <c r="TOC2" s="178"/>
      <c r="TOD2" s="178"/>
      <c r="TOE2" s="178"/>
      <c r="TOF2" s="178"/>
      <c r="TOG2" s="178"/>
      <c r="TOH2" s="178"/>
      <c r="TOI2" s="178"/>
      <c r="TOJ2" s="178"/>
      <c r="TOK2" s="178"/>
      <c r="TOL2" s="178"/>
      <c r="TOM2" s="178"/>
      <c r="TON2" s="178"/>
      <c r="TOO2" s="178"/>
      <c r="TOP2" s="178"/>
      <c r="TOQ2" s="178"/>
      <c r="TOR2" s="178"/>
      <c r="TOS2" s="178"/>
      <c r="TOT2" s="178"/>
      <c r="TOU2" s="178"/>
      <c r="TOV2" s="178"/>
      <c r="TOW2" s="178"/>
      <c r="TOX2" s="178"/>
      <c r="TOY2" s="178"/>
      <c r="TOZ2" s="178"/>
      <c r="TPA2" s="178"/>
      <c r="TPB2" s="178"/>
      <c r="TPC2" s="178"/>
      <c r="TPD2" s="178"/>
      <c r="TPE2" s="178"/>
      <c r="TPF2" s="178"/>
      <c r="TPG2" s="178"/>
      <c r="TPH2" s="178"/>
      <c r="TPI2" s="178"/>
      <c r="TPJ2" s="178"/>
      <c r="TPK2" s="178"/>
      <c r="TPL2" s="178"/>
      <c r="TPM2" s="178"/>
      <c r="TPN2" s="178"/>
      <c r="TPO2" s="178"/>
      <c r="TPP2" s="178"/>
      <c r="TPQ2" s="178"/>
      <c r="TPR2" s="178"/>
      <c r="TPS2" s="178"/>
      <c r="TPT2" s="178"/>
      <c r="TPU2" s="178"/>
      <c r="TPV2" s="178"/>
      <c r="TPW2" s="178"/>
      <c r="TPX2" s="178"/>
      <c r="TPY2" s="178"/>
      <c r="TPZ2" s="178"/>
      <c r="TQA2" s="178"/>
      <c r="TQB2" s="178"/>
      <c r="TQC2" s="178"/>
      <c r="TQD2" s="178"/>
      <c r="TQE2" s="178"/>
      <c r="TQF2" s="178"/>
      <c r="TQG2" s="178"/>
      <c r="TQH2" s="178"/>
      <c r="TQI2" s="178"/>
      <c r="TQJ2" s="178"/>
      <c r="TQK2" s="178"/>
      <c r="TQL2" s="178"/>
      <c r="TQM2" s="178"/>
      <c r="TQN2" s="178"/>
      <c r="TQO2" s="178"/>
      <c r="TQP2" s="178"/>
      <c r="TQQ2" s="178"/>
      <c r="TQR2" s="178"/>
      <c r="TQS2" s="178"/>
      <c r="TQT2" s="178"/>
      <c r="TQU2" s="178"/>
      <c r="TQV2" s="178"/>
      <c r="TQW2" s="178"/>
      <c r="TQX2" s="178"/>
      <c r="TQY2" s="178"/>
      <c r="TQZ2" s="178"/>
      <c r="TRA2" s="178"/>
      <c r="TRB2" s="178"/>
      <c r="TRC2" s="178"/>
      <c r="TRD2" s="178"/>
      <c r="TRE2" s="178"/>
      <c r="TRF2" s="178"/>
      <c r="TRG2" s="178"/>
      <c r="TRH2" s="178"/>
      <c r="TRI2" s="178"/>
      <c r="TRJ2" s="178"/>
      <c r="TRK2" s="178"/>
      <c r="TRL2" s="178"/>
      <c r="TRM2" s="178"/>
      <c r="TRN2" s="178"/>
      <c r="TRO2" s="178"/>
      <c r="TRP2" s="178"/>
      <c r="TRQ2" s="178"/>
      <c r="TRR2" s="178"/>
      <c r="TRS2" s="178"/>
      <c r="TRT2" s="178"/>
      <c r="TRU2" s="178"/>
      <c r="TRV2" s="178"/>
      <c r="TRW2" s="178"/>
      <c r="TRX2" s="178"/>
      <c r="TRY2" s="178"/>
      <c r="TRZ2" s="178"/>
      <c r="TSA2" s="178"/>
      <c r="TSB2" s="178"/>
      <c r="TSC2" s="178"/>
      <c r="TSD2" s="178"/>
      <c r="TSE2" s="178"/>
      <c r="TSF2" s="178"/>
      <c r="TSG2" s="178"/>
      <c r="TSH2" s="178"/>
      <c r="TSI2" s="178"/>
      <c r="TSJ2" s="178"/>
      <c r="TSK2" s="178"/>
      <c r="TSL2" s="178"/>
      <c r="TSM2" s="178"/>
      <c r="TSN2" s="178"/>
      <c r="TSO2" s="178"/>
      <c r="TSP2" s="178"/>
      <c r="TSQ2" s="178"/>
      <c r="TSR2" s="178"/>
      <c r="TSS2" s="178"/>
      <c r="TST2" s="178"/>
      <c r="TSU2" s="178"/>
      <c r="TSV2" s="178"/>
      <c r="TSW2" s="178"/>
      <c r="TSX2" s="178"/>
      <c r="TSY2" s="178"/>
      <c r="TSZ2" s="178"/>
      <c r="TTA2" s="178"/>
      <c r="TTB2" s="178"/>
      <c r="TTC2" s="178"/>
      <c r="TTD2" s="178"/>
      <c r="TTE2" s="178"/>
      <c r="TTF2" s="178"/>
      <c r="TTG2" s="178"/>
      <c r="TTH2" s="178"/>
      <c r="TTI2" s="178"/>
      <c r="TTJ2" s="178"/>
      <c r="TTK2" s="178"/>
      <c r="TTL2" s="178"/>
      <c r="TTM2" s="178"/>
      <c r="TTN2" s="178"/>
      <c r="TTO2" s="178"/>
      <c r="TTP2" s="178"/>
      <c r="TTQ2" s="178"/>
      <c r="TTR2" s="178"/>
      <c r="TTS2" s="178"/>
      <c r="TTT2" s="178"/>
      <c r="TTU2" s="178"/>
      <c r="TTV2" s="178"/>
      <c r="TTW2" s="178"/>
      <c r="TTX2" s="178"/>
      <c r="TTY2" s="178"/>
      <c r="TTZ2" s="178"/>
      <c r="TUA2" s="178"/>
      <c r="TUB2" s="178"/>
      <c r="TUC2" s="178"/>
      <c r="TUD2" s="178"/>
      <c r="TUE2" s="178"/>
      <c r="TUF2" s="178"/>
      <c r="TUG2" s="178"/>
      <c r="TUH2" s="178"/>
      <c r="TUI2" s="178"/>
      <c r="TUJ2" s="178"/>
      <c r="TUK2" s="178"/>
      <c r="TUL2" s="178"/>
      <c r="TUM2" s="178"/>
      <c r="TUN2" s="178"/>
      <c r="TUO2" s="178"/>
      <c r="TUP2" s="178"/>
      <c r="TUQ2" s="178"/>
      <c r="TUR2" s="178"/>
      <c r="TUS2" s="178"/>
      <c r="TUT2" s="178"/>
      <c r="TUU2" s="178"/>
      <c r="TUV2" s="178"/>
      <c r="TUW2" s="178"/>
      <c r="TUX2" s="178"/>
      <c r="TUY2" s="178"/>
      <c r="TUZ2" s="178"/>
      <c r="TVA2" s="178"/>
      <c r="TVB2" s="178"/>
      <c r="TVC2" s="178"/>
      <c r="TVD2" s="178"/>
      <c r="TVE2" s="178"/>
      <c r="TVF2" s="178"/>
      <c r="TVG2" s="178"/>
      <c r="TVH2" s="178"/>
      <c r="TVI2" s="178"/>
      <c r="TVJ2" s="178"/>
      <c r="TVK2" s="178"/>
      <c r="TVL2" s="178"/>
      <c r="TVM2" s="178"/>
      <c r="TVN2" s="178"/>
      <c r="TVO2" s="178"/>
      <c r="TVP2" s="178"/>
      <c r="TVQ2" s="178"/>
      <c r="TVR2" s="178"/>
      <c r="TVS2" s="178"/>
      <c r="TVT2" s="178"/>
      <c r="TVU2" s="178"/>
      <c r="TVV2" s="178"/>
      <c r="TVW2" s="178"/>
      <c r="TVX2" s="178"/>
      <c r="TVY2" s="178"/>
      <c r="TVZ2" s="178"/>
      <c r="TWA2" s="178"/>
      <c r="TWB2" s="178"/>
      <c r="TWC2" s="178"/>
      <c r="TWD2" s="178"/>
      <c r="TWE2" s="178"/>
      <c r="TWF2" s="178"/>
      <c r="TWG2" s="178"/>
      <c r="TWH2" s="178"/>
      <c r="TWI2" s="178"/>
      <c r="TWJ2" s="178"/>
      <c r="TWK2" s="178"/>
      <c r="TWL2" s="178"/>
      <c r="TWM2" s="178"/>
      <c r="TWN2" s="178"/>
      <c r="TWO2" s="178"/>
      <c r="TWP2" s="178"/>
      <c r="TWQ2" s="178"/>
      <c r="TWR2" s="178"/>
      <c r="TWS2" s="178"/>
      <c r="TWT2" s="178"/>
      <c r="TWU2" s="178"/>
      <c r="TWV2" s="178"/>
      <c r="TWW2" s="178"/>
      <c r="TWX2" s="178"/>
      <c r="TWY2" s="178"/>
      <c r="TWZ2" s="178"/>
      <c r="TXA2" s="178"/>
      <c r="TXB2" s="178"/>
      <c r="TXC2" s="178"/>
      <c r="TXD2" s="178"/>
      <c r="TXE2" s="178"/>
      <c r="TXF2" s="178"/>
      <c r="TXG2" s="178"/>
      <c r="TXH2" s="178"/>
      <c r="TXI2" s="178"/>
      <c r="TXJ2" s="178"/>
      <c r="TXK2" s="178"/>
      <c r="TXL2" s="178"/>
      <c r="TXM2" s="178"/>
      <c r="TXN2" s="178"/>
      <c r="TXO2" s="178"/>
      <c r="TXP2" s="178"/>
      <c r="TXQ2" s="178"/>
      <c r="TXR2" s="178"/>
      <c r="TXS2" s="178"/>
      <c r="TXT2" s="178"/>
      <c r="TXU2" s="178"/>
      <c r="TXV2" s="178"/>
      <c r="TXW2" s="178"/>
      <c r="TXX2" s="178"/>
      <c r="TXY2" s="178"/>
      <c r="TXZ2" s="178"/>
      <c r="TYA2" s="178"/>
      <c r="TYB2" s="178"/>
      <c r="TYC2" s="178"/>
      <c r="TYD2" s="178"/>
      <c r="TYE2" s="178"/>
      <c r="TYF2" s="178"/>
      <c r="TYG2" s="178"/>
      <c r="TYH2" s="178"/>
      <c r="TYI2" s="178"/>
      <c r="TYJ2" s="178"/>
      <c r="TYK2" s="178"/>
      <c r="TYL2" s="178"/>
      <c r="TYM2" s="178"/>
      <c r="TYN2" s="178"/>
      <c r="TYO2" s="178"/>
      <c r="TYP2" s="178"/>
      <c r="TYQ2" s="178"/>
      <c r="TYR2" s="178"/>
      <c r="TYS2" s="178"/>
      <c r="TYT2" s="178"/>
      <c r="TYU2" s="178"/>
      <c r="TYV2" s="178"/>
      <c r="TYW2" s="178"/>
      <c r="TYX2" s="178"/>
      <c r="TYY2" s="178"/>
      <c r="TYZ2" s="178"/>
      <c r="TZA2" s="178"/>
      <c r="TZB2" s="178"/>
      <c r="TZC2" s="178"/>
      <c r="TZD2" s="178"/>
      <c r="TZE2" s="178"/>
      <c r="TZF2" s="178"/>
      <c r="TZG2" s="178"/>
      <c r="TZH2" s="178"/>
      <c r="TZI2" s="178"/>
      <c r="TZJ2" s="178"/>
      <c r="TZK2" s="178"/>
      <c r="TZL2" s="178"/>
      <c r="TZM2" s="178"/>
      <c r="TZN2" s="178"/>
      <c r="TZO2" s="178"/>
      <c r="TZP2" s="178"/>
      <c r="TZQ2" s="178"/>
      <c r="TZR2" s="178"/>
      <c r="TZS2" s="178"/>
      <c r="TZT2" s="178"/>
      <c r="TZU2" s="178"/>
      <c r="TZV2" s="178"/>
      <c r="TZW2" s="178"/>
      <c r="TZX2" s="178"/>
      <c r="TZY2" s="178"/>
      <c r="TZZ2" s="178"/>
      <c r="UAA2" s="178"/>
      <c r="UAB2" s="178"/>
      <c r="UAC2" s="178"/>
      <c r="UAD2" s="178"/>
      <c r="UAE2" s="178"/>
      <c r="UAF2" s="178"/>
      <c r="UAG2" s="178"/>
      <c r="UAH2" s="178"/>
      <c r="UAI2" s="178"/>
      <c r="UAJ2" s="178"/>
      <c r="UAK2" s="178"/>
      <c r="UAL2" s="178"/>
      <c r="UAM2" s="178"/>
      <c r="UAN2" s="178"/>
      <c r="UAO2" s="178"/>
      <c r="UAP2" s="178"/>
      <c r="UAQ2" s="178"/>
      <c r="UAR2" s="178"/>
      <c r="UAS2" s="178"/>
      <c r="UAT2" s="178"/>
      <c r="UAU2" s="178"/>
      <c r="UAV2" s="178"/>
      <c r="UAW2" s="178"/>
      <c r="UAX2" s="178"/>
      <c r="UAY2" s="178"/>
      <c r="UAZ2" s="178"/>
      <c r="UBA2" s="178"/>
      <c r="UBB2" s="178"/>
      <c r="UBC2" s="178"/>
      <c r="UBD2" s="178"/>
      <c r="UBE2" s="178"/>
      <c r="UBF2" s="178"/>
      <c r="UBG2" s="178"/>
      <c r="UBH2" s="178"/>
      <c r="UBI2" s="178"/>
      <c r="UBJ2" s="178"/>
      <c r="UBK2" s="178"/>
      <c r="UBL2" s="178"/>
      <c r="UBM2" s="178"/>
      <c r="UBN2" s="178"/>
      <c r="UBO2" s="178"/>
      <c r="UBP2" s="178"/>
      <c r="UBQ2" s="178"/>
      <c r="UBR2" s="178"/>
      <c r="UBS2" s="178"/>
      <c r="UBT2" s="178"/>
      <c r="UBU2" s="178"/>
      <c r="UBV2" s="178"/>
      <c r="UBW2" s="178"/>
      <c r="UBX2" s="178"/>
      <c r="UBY2" s="178"/>
      <c r="UBZ2" s="178"/>
      <c r="UCA2" s="178"/>
      <c r="UCB2" s="178"/>
      <c r="UCC2" s="178"/>
      <c r="UCD2" s="178"/>
      <c r="UCE2" s="178"/>
      <c r="UCF2" s="178"/>
      <c r="UCG2" s="178"/>
      <c r="UCH2" s="178"/>
      <c r="UCI2" s="178"/>
      <c r="UCJ2" s="178"/>
      <c r="UCK2" s="178"/>
      <c r="UCL2" s="178"/>
      <c r="UCM2" s="178"/>
      <c r="UCN2" s="178"/>
      <c r="UCO2" s="178"/>
      <c r="UCP2" s="178"/>
      <c r="UCQ2" s="178"/>
      <c r="UCR2" s="178"/>
      <c r="UCS2" s="178"/>
      <c r="UCT2" s="178"/>
      <c r="UCU2" s="178"/>
      <c r="UCV2" s="178"/>
      <c r="UCW2" s="178"/>
      <c r="UCX2" s="178"/>
      <c r="UCY2" s="178"/>
      <c r="UCZ2" s="178"/>
      <c r="UDA2" s="178"/>
      <c r="UDB2" s="178"/>
      <c r="UDC2" s="178"/>
      <c r="UDD2" s="178"/>
      <c r="UDE2" s="178"/>
      <c r="UDF2" s="178"/>
      <c r="UDG2" s="178"/>
      <c r="UDH2" s="178"/>
      <c r="UDI2" s="178"/>
      <c r="UDJ2" s="178"/>
      <c r="UDK2" s="178"/>
      <c r="UDL2" s="178"/>
      <c r="UDM2" s="178"/>
      <c r="UDN2" s="178"/>
      <c r="UDO2" s="178"/>
      <c r="UDP2" s="178"/>
      <c r="UDQ2" s="178"/>
      <c r="UDR2" s="178"/>
      <c r="UDS2" s="178"/>
      <c r="UDT2" s="178"/>
      <c r="UDU2" s="178"/>
      <c r="UDV2" s="178"/>
      <c r="UDW2" s="178"/>
      <c r="UDX2" s="178"/>
      <c r="UDY2" s="178"/>
      <c r="UDZ2" s="178"/>
      <c r="UEA2" s="178"/>
      <c r="UEB2" s="178"/>
      <c r="UEC2" s="178"/>
      <c r="UED2" s="178"/>
      <c r="UEE2" s="178"/>
      <c r="UEF2" s="178"/>
      <c r="UEG2" s="178"/>
      <c r="UEH2" s="178"/>
      <c r="UEI2" s="178"/>
      <c r="UEJ2" s="178"/>
      <c r="UEK2" s="178"/>
      <c r="UEL2" s="178"/>
      <c r="UEM2" s="178"/>
      <c r="UEN2" s="178"/>
      <c r="UEO2" s="178"/>
      <c r="UEP2" s="178"/>
      <c r="UEQ2" s="178"/>
      <c r="UER2" s="178"/>
      <c r="UES2" s="178"/>
      <c r="UET2" s="178"/>
      <c r="UEU2" s="178"/>
      <c r="UEV2" s="178"/>
      <c r="UEW2" s="178"/>
      <c r="UEX2" s="178"/>
      <c r="UEY2" s="178"/>
      <c r="UEZ2" s="178"/>
      <c r="UFA2" s="178"/>
      <c r="UFB2" s="178"/>
      <c r="UFC2" s="178"/>
      <c r="UFD2" s="178"/>
      <c r="UFE2" s="178"/>
      <c r="UFF2" s="178"/>
      <c r="UFG2" s="178"/>
      <c r="UFH2" s="178"/>
      <c r="UFI2" s="178"/>
      <c r="UFJ2" s="178"/>
      <c r="UFK2" s="178"/>
      <c r="UFL2" s="178"/>
      <c r="UFM2" s="178"/>
      <c r="UFN2" s="178"/>
      <c r="UFO2" s="178"/>
      <c r="UFP2" s="178"/>
      <c r="UFQ2" s="178"/>
      <c r="UFR2" s="178"/>
      <c r="UFS2" s="178"/>
      <c r="UFT2" s="178"/>
      <c r="UFU2" s="178"/>
      <c r="UFV2" s="178"/>
      <c r="UFW2" s="178"/>
      <c r="UFX2" s="178"/>
      <c r="UFY2" s="178"/>
      <c r="UFZ2" s="178"/>
      <c r="UGA2" s="178"/>
      <c r="UGB2" s="178"/>
      <c r="UGC2" s="178"/>
      <c r="UGD2" s="178"/>
      <c r="UGE2" s="178"/>
      <c r="UGF2" s="178"/>
      <c r="UGG2" s="178"/>
      <c r="UGH2" s="178"/>
      <c r="UGI2" s="178"/>
      <c r="UGJ2" s="178"/>
      <c r="UGK2" s="178"/>
      <c r="UGL2" s="178"/>
      <c r="UGM2" s="178"/>
      <c r="UGN2" s="178"/>
      <c r="UGO2" s="178"/>
      <c r="UGP2" s="178"/>
      <c r="UGQ2" s="178"/>
      <c r="UGR2" s="178"/>
      <c r="UGS2" s="178"/>
      <c r="UGT2" s="178"/>
      <c r="UGU2" s="178"/>
      <c r="UGV2" s="178"/>
      <c r="UGW2" s="178"/>
      <c r="UGX2" s="178"/>
      <c r="UGY2" s="178"/>
      <c r="UGZ2" s="178"/>
      <c r="UHA2" s="178"/>
      <c r="UHB2" s="178"/>
      <c r="UHC2" s="178"/>
      <c r="UHD2" s="178"/>
      <c r="UHE2" s="178"/>
      <c r="UHF2" s="178"/>
      <c r="UHG2" s="178"/>
      <c r="UHH2" s="178"/>
      <c r="UHI2" s="178"/>
      <c r="UHJ2" s="178"/>
      <c r="UHK2" s="178"/>
      <c r="UHL2" s="178"/>
      <c r="UHM2" s="178"/>
      <c r="UHN2" s="178"/>
      <c r="UHO2" s="178"/>
      <c r="UHP2" s="178"/>
      <c r="UHQ2" s="178"/>
      <c r="UHR2" s="178"/>
      <c r="UHS2" s="178"/>
      <c r="UHT2" s="178"/>
      <c r="UHU2" s="178"/>
      <c r="UHV2" s="178"/>
      <c r="UHW2" s="178"/>
      <c r="UHX2" s="178"/>
      <c r="UHY2" s="178"/>
      <c r="UHZ2" s="178"/>
      <c r="UIA2" s="178"/>
      <c r="UIB2" s="178"/>
      <c r="UIC2" s="178"/>
      <c r="UID2" s="178"/>
      <c r="UIE2" s="178"/>
      <c r="UIF2" s="178"/>
      <c r="UIG2" s="178"/>
      <c r="UIH2" s="178"/>
      <c r="UII2" s="178"/>
      <c r="UIJ2" s="178"/>
      <c r="UIK2" s="178"/>
      <c r="UIL2" s="178"/>
      <c r="UIM2" s="178"/>
      <c r="UIN2" s="178"/>
      <c r="UIO2" s="178"/>
      <c r="UIP2" s="178"/>
      <c r="UIQ2" s="178"/>
      <c r="UIR2" s="178"/>
      <c r="UIS2" s="178"/>
      <c r="UIT2" s="178"/>
      <c r="UIU2" s="178"/>
      <c r="UIV2" s="178"/>
      <c r="UIW2" s="178"/>
      <c r="UIX2" s="178"/>
      <c r="UIY2" s="178"/>
      <c r="UIZ2" s="178"/>
      <c r="UJA2" s="178"/>
      <c r="UJB2" s="178"/>
      <c r="UJC2" s="178"/>
      <c r="UJD2" s="178"/>
      <c r="UJE2" s="178"/>
      <c r="UJF2" s="178"/>
      <c r="UJG2" s="178"/>
      <c r="UJH2" s="178"/>
      <c r="UJI2" s="178"/>
      <c r="UJJ2" s="178"/>
      <c r="UJK2" s="178"/>
      <c r="UJL2" s="178"/>
      <c r="UJM2" s="178"/>
      <c r="UJN2" s="178"/>
      <c r="UJO2" s="178"/>
      <c r="UJP2" s="178"/>
      <c r="UJQ2" s="178"/>
      <c r="UJR2" s="178"/>
      <c r="UJS2" s="178"/>
      <c r="UJT2" s="178"/>
      <c r="UJU2" s="178"/>
      <c r="UJV2" s="178"/>
      <c r="UJW2" s="178"/>
      <c r="UJX2" s="178"/>
      <c r="UJY2" s="178"/>
      <c r="UJZ2" s="178"/>
      <c r="UKA2" s="178"/>
      <c r="UKB2" s="178"/>
      <c r="UKC2" s="178"/>
      <c r="UKD2" s="178"/>
      <c r="UKE2" s="178"/>
      <c r="UKF2" s="178"/>
      <c r="UKG2" s="178"/>
      <c r="UKH2" s="178"/>
      <c r="UKI2" s="178"/>
      <c r="UKJ2" s="178"/>
      <c r="UKK2" s="178"/>
      <c r="UKL2" s="178"/>
      <c r="UKM2" s="178"/>
      <c r="UKN2" s="178"/>
      <c r="UKO2" s="178"/>
      <c r="UKP2" s="178"/>
      <c r="UKQ2" s="178"/>
      <c r="UKR2" s="178"/>
      <c r="UKS2" s="178"/>
      <c r="UKT2" s="178"/>
      <c r="UKU2" s="178"/>
      <c r="UKV2" s="178"/>
      <c r="UKW2" s="178"/>
      <c r="UKX2" s="178"/>
      <c r="UKY2" s="178"/>
      <c r="UKZ2" s="178"/>
      <c r="ULA2" s="178"/>
      <c r="ULB2" s="178"/>
      <c r="ULC2" s="178"/>
      <c r="ULD2" s="178"/>
      <c r="ULE2" s="178"/>
      <c r="ULF2" s="178"/>
      <c r="ULG2" s="178"/>
      <c r="ULH2" s="178"/>
      <c r="ULI2" s="178"/>
      <c r="ULJ2" s="178"/>
      <c r="ULK2" s="178"/>
      <c r="ULL2" s="178"/>
      <c r="ULM2" s="178"/>
      <c r="ULN2" s="178"/>
      <c r="ULO2" s="178"/>
      <c r="ULP2" s="178"/>
      <c r="ULQ2" s="178"/>
      <c r="ULR2" s="178"/>
      <c r="ULS2" s="178"/>
      <c r="ULT2" s="178"/>
      <c r="ULU2" s="178"/>
      <c r="ULV2" s="178"/>
      <c r="ULW2" s="178"/>
      <c r="ULX2" s="178"/>
      <c r="ULY2" s="178"/>
      <c r="ULZ2" s="178"/>
      <c r="UMA2" s="178"/>
      <c r="UMB2" s="178"/>
      <c r="UMC2" s="178"/>
      <c r="UMD2" s="178"/>
      <c r="UME2" s="178"/>
      <c r="UMF2" s="178"/>
      <c r="UMG2" s="178"/>
      <c r="UMH2" s="178"/>
      <c r="UMI2" s="178"/>
      <c r="UMJ2" s="178"/>
      <c r="UMK2" s="178"/>
      <c r="UML2" s="178"/>
      <c r="UMM2" s="178"/>
      <c r="UMN2" s="178"/>
      <c r="UMO2" s="178"/>
      <c r="UMP2" s="178"/>
      <c r="UMQ2" s="178"/>
      <c r="UMR2" s="178"/>
      <c r="UMS2" s="178"/>
      <c r="UMT2" s="178"/>
      <c r="UMU2" s="178"/>
      <c r="UMV2" s="178"/>
      <c r="UMW2" s="178"/>
      <c r="UMX2" s="178"/>
      <c r="UMY2" s="178"/>
      <c r="UMZ2" s="178"/>
      <c r="UNA2" s="178"/>
      <c r="UNB2" s="178"/>
      <c r="UNC2" s="178"/>
      <c r="UND2" s="178"/>
      <c r="UNE2" s="178"/>
      <c r="UNF2" s="178"/>
      <c r="UNG2" s="178"/>
      <c r="UNH2" s="178"/>
      <c r="UNI2" s="178"/>
      <c r="UNJ2" s="178"/>
      <c r="UNK2" s="178"/>
      <c r="UNL2" s="178"/>
      <c r="UNM2" s="178"/>
      <c r="UNN2" s="178"/>
      <c r="UNO2" s="178"/>
      <c r="UNP2" s="178"/>
      <c r="UNQ2" s="178"/>
      <c r="UNR2" s="178"/>
      <c r="UNS2" s="178"/>
      <c r="UNT2" s="178"/>
      <c r="UNU2" s="178"/>
      <c r="UNV2" s="178"/>
      <c r="UNW2" s="178"/>
      <c r="UNX2" s="178"/>
      <c r="UNY2" s="178"/>
      <c r="UNZ2" s="178"/>
      <c r="UOA2" s="178"/>
      <c r="UOB2" s="178"/>
      <c r="UOC2" s="178"/>
      <c r="UOD2" s="178"/>
      <c r="UOE2" s="178"/>
      <c r="UOF2" s="178"/>
      <c r="UOG2" s="178"/>
      <c r="UOH2" s="178"/>
      <c r="UOI2" s="178"/>
      <c r="UOJ2" s="178"/>
      <c r="UOK2" s="178"/>
      <c r="UOL2" s="178"/>
      <c r="UOM2" s="178"/>
      <c r="UON2" s="178"/>
      <c r="UOO2" s="178"/>
      <c r="UOP2" s="178"/>
      <c r="UOQ2" s="178"/>
      <c r="UOR2" s="178"/>
      <c r="UOS2" s="178"/>
      <c r="UOT2" s="178"/>
      <c r="UOU2" s="178"/>
      <c r="UOV2" s="178"/>
      <c r="UOW2" s="178"/>
      <c r="UOX2" s="178"/>
      <c r="UOY2" s="178"/>
      <c r="UOZ2" s="178"/>
      <c r="UPA2" s="178"/>
      <c r="UPB2" s="178"/>
      <c r="UPC2" s="178"/>
      <c r="UPD2" s="178"/>
      <c r="UPE2" s="178"/>
      <c r="UPF2" s="178"/>
      <c r="UPG2" s="178"/>
      <c r="UPH2" s="178"/>
      <c r="UPI2" s="178"/>
      <c r="UPJ2" s="178"/>
      <c r="UPK2" s="178"/>
      <c r="UPL2" s="178"/>
      <c r="UPM2" s="178"/>
      <c r="UPN2" s="178"/>
      <c r="UPO2" s="178"/>
      <c r="UPP2" s="178"/>
      <c r="UPQ2" s="178"/>
      <c r="UPR2" s="178"/>
      <c r="UPS2" s="178"/>
      <c r="UPT2" s="178"/>
      <c r="UPU2" s="178"/>
      <c r="UPV2" s="178"/>
      <c r="UPW2" s="178"/>
      <c r="UPX2" s="178"/>
      <c r="UPY2" s="178"/>
      <c r="UPZ2" s="178"/>
      <c r="UQA2" s="178"/>
      <c r="UQB2" s="178"/>
      <c r="UQC2" s="178"/>
      <c r="UQD2" s="178"/>
      <c r="UQE2" s="178"/>
      <c r="UQF2" s="178"/>
      <c r="UQG2" s="178"/>
      <c r="UQH2" s="178"/>
      <c r="UQI2" s="178"/>
      <c r="UQJ2" s="178"/>
      <c r="UQK2" s="178"/>
      <c r="UQL2" s="178"/>
      <c r="UQM2" s="178"/>
      <c r="UQN2" s="178"/>
      <c r="UQO2" s="178"/>
      <c r="UQP2" s="178"/>
      <c r="UQQ2" s="178"/>
      <c r="UQR2" s="178"/>
      <c r="UQS2" s="178"/>
      <c r="UQT2" s="178"/>
      <c r="UQU2" s="178"/>
      <c r="UQV2" s="178"/>
      <c r="UQW2" s="178"/>
      <c r="UQX2" s="178"/>
      <c r="UQY2" s="178"/>
      <c r="UQZ2" s="178"/>
      <c r="URA2" s="178"/>
      <c r="URB2" s="178"/>
      <c r="URC2" s="178"/>
      <c r="URD2" s="178"/>
      <c r="URE2" s="178"/>
      <c r="URF2" s="178"/>
      <c r="URG2" s="178"/>
      <c r="URH2" s="178"/>
      <c r="URI2" s="178"/>
      <c r="URJ2" s="178"/>
      <c r="URK2" s="178"/>
      <c r="URL2" s="178"/>
      <c r="URM2" s="178"/>
      <c r="URN2" s="178"/>
      <c r="URO2" s="178"/>
      <c r="URP2" s="178"/>
      <c r="URQ2" s="178"/>
      <c r="URR2" s="178"/>
      <c r="URS2" s="178"/>
      <c r="URT2" s="178"/>
      <c r="URU2" s="178"/>
      <c r="URV2" s="178"/>
      <c r="URW2" s="178"/>
      <c r="URX2" s="178"/>
      <c r="URY2" s="178"/>
      <c r="URZ2" s="178"/>
      <c r="USA2" s="178"/>
      <c r="USB2" s="178"/>
      <c r="USC2" s="178"/>
      <c r="USD2" s="178"/>
      <c r="USE2" s="178"/>
      <c r="USF2" s="178"/>
      <c r="USG2" s="178"/>
      <c r="USH2" s="178"/>
      <c r="USI2" s="178"/>
      <c r="USJ2" s="178"/>
      <c r="USK2" s="178"/>
      <c r="USL2" s="178"/>
      <c r="USM2" s="178"/>
      <c r="USN2" s="178"/>
      <c r="USO2" s="178"/>
      <c r="USP2" s="178"/>
      <c r="USQ2" s="178"/>
      <c r="USR2" s="178"/>
      <c r="USS2" s="178"/>
      <c r="UST2" s="178"/>
      <c r="USU2" s="178"/>
      <c r="USV2" s="178"/>
      <c r="USW2" s="178"/>
      <c r="USX2" s="178"/>
      <c r="USY2" s="178"/>
      <c r="USZ2" s="178"/>
      <c r="UTA2" s="178"/>
      <c r="UTB2" s="178"/>
      <c r="UTC2" s="178"/>
      <c r="UTD2" s="178"/>
      <c r="UTE2" s="178"/>
      <c r="UTF2" s="178"/>
      <c r="UTG2" s="178"/>
      <c r="UTH2" s="178"/>
      <c r="UTI2" s="178"/>
      <c r="UTJ2" s="178"/>
      <c r="UTK2" s="178"/>
      <c r="UTL2" s="178"/>
      <c r="UTM2" s="178"/>
      <c r="UTN2" s="178"/>
      <c r="UTO2" s="178"/>
      <c r="UTP2" s="178"/>
      <c r="UTQ2" s="178"/>
      <c r="UTR2" s="178"/>
      <c r="UTS2" s="178"/>
      <c r="UTT2" s="178"/>
      <c r="UTU2" s="178"/>
      <c r="UTV2" s="178"/>
      <c r="UTW2" s="178"/>
      <c r="UTX2" s="178"/>
      <c r="UTY2" s="178"/>
      <c r="UTZ2" s="178"/>
      <c r="UUA2" s="178"/>
      <c r="UUB2" s="178"/>
      <c r="UUC2" s="178"/>
      <c r="UUD2" s="178"/>
      <c r="UUE2" s="178"/>
      <c r="UUF2" s="178"/>
      <c r="UUG2" s="178"/>
      <c r="UUH2" s="178"/>
      <c r="UUI2" s="178"/>
      <c r="UUJ2" s="178"/>
      <c r="UUK2" s="178"/>
      <c r="UUL2" s="178"/>
      <c r="UUM2" s="178"/>
      <c r="UUN2" s="178"/>
      <c r="UUO2" s="178"/>
      <c r="UUP2" s="178"/>
      <c r="UUQ2" s="178"/>
      <c r="UUR2" s="178"/>
      <c r="UUS2" s="178"/>
      <c r="UUT2" s="178"/>
      <c r="UUU2" s="178"/>
      <c r="UUV2" s="178"/>
      <c r="UUW2" s="178"/>
      <c r="UUX2" s="178"/>
      <c r="UUY2" s="178"/>
      <c r="UUZ2" s="178"/>
      <c r="UVA2" s="178"/>
      <c r="UVB2" s="178"/>
      <c r="UVC2" s="178"/>
      <c r="UVD2" s="178"/>
      <c r="UVE2" s="178"/>
      <c r="UVF2" s="178"/>
      <c r="UVG2" s="178"/>
      <c r="UVH2" s="178"/>
      <c r="UVI2" s="178"/>
      <c r="UVJ2" s="178"/>
      <c r="UVK2" s="178"/>
      <c r="UVL2" s="178"/>
      <c r="UVM2" s="178"/>
      <c r="UVN2" s="178"/>
      <c r="UVO2" s="178"/>
      <c r="UVP2" s="178"/>
      <c r="UVQ2" s="178"/>
      <c r="UVR2" s="178"/>
      <c r="UVS2" s="178"/>
      <c r="UVT2" s="178"/>
      <c r="UVU2" s="178"/>
      <c r="UVV2" s="178"/>
      <c r="UVW2" s="178"/>
      <c r="UVX2" s="178"/>
      <c r="UVY2" s="178"/>
      <c r="UVZ2" s="178"/>
      <c r="UWA2" s="178"/>
      <c r="UWB2" s="178"/>
      <c r="UWC2" s="178"/>
      <c r="UWD2" s="178"/>
      <c r="UWE2" s="178"/>
      <c r="UWF2" s="178"/>
      <c r="UWG2" s="178"/>
      <c r="UWH2" s="178"/>
      <c r="UWI2" s="178"/>
      <c r="UWJ2" s="178"/>
      <c r="UWK2" s="178"/>
      <c r="UWL2" s="178"/>
      <c r="UWM2" s="178"/>
      <c r="UWN2" s="178"/>
      <c r="UWO2" s="178"/>
      <c r="UWP2" s="178"/>
      <c r="UWQ2" s="178"/>
      <c r="UWR2" s="178"/>
      <c r="UWS2" s="178"/>
      <c r="UWT2" s="178"/>
      <c r="UWU2" s="178"/>
      <c r="UWV2" s="178"/>
      <c r="UWW2" s="178"/>
      <c r="UWX2" s="178"/>
      <c r="UWY2" s="178"/>
      <c r="UWZ2" s="178"/>
      <c r="UXA2" s="178"/>
      <c r="UXB2" s="178"/>
      <c r="UXC2" s="178"/>
      <c r="UXD2" s="178"/>
      <c r="UXE2" s="178"/>
      <c r="UXF2" s="178"/>
      <c r="UXG2" s="178"/>
      <c r="UXH2" s="178"/>
      <c r="UXI2" s="178"/>
      <c r="UXJ2" s="178"/>
      <c r="UXK2" s="178"/>
      <c r="UXL2" s="178"/>
      <c r="UXM2" s="178"/>
      <c r="UXN2" s="178"/>
      <c r="UXO2" s="178"/>
      <c r="UXP2" s="178"/>
      <c r="UXQ2" s="178"/>
      <c r="UXR2" s="178"/>
      <c r="UXS2" s="178"/>
      <c r="UXT2" s="178"/>
      <c r="UXU2" s="178"/>
      <c r="UXV2" s="178"/>
      <c r="UXW2" s="178"/>
      <c r="UXX2" s="178"/>
      <c r="UXY2" s="178"/>
      <c r="UXZ2" s="178"/>
      <c r="UYA2" s="178"/>
      <c r="UYB2" s="178"/>
      <c r="UYC2" s="178"/>
      <c r="UYD2" s="178"/>
      <c r="UYE2" s="178"/>
      <c r="UYF2" s="178"/>
      <c r="UYG2" s="178"/>
      <c r="UYH2" s="178"/>
      <c r="UYI2" s="178"/>
      <c r="UYJ2" s="178"/>
      <c r="UYK2" s="178"/>
      <c r="UYL2" s="178"/>
      <c r="UYM2" s="178"/>
      <c r="UYN2" s="178"/>
      <c r="UYO2" s="178"/>
      <c r="UYP2" s="178"/>
      <c r="UYQ2" s="178"/>
      <c r="UYR2" s="178"/>
      <c r="UYS2" s="178"/>
      <c r="UYT2" s="178"/>
      <c r="UYU2" s="178"/>
      <c r="UYV2" s="178"/>
      <c r="UYW2" s="178"/>
      <c r="UYX2" s="178"/>
      <c r="UYY2" s="178"/>
      <c r="UYZ2" s="178"/>
      <c r="UZA2" s="178"/>
      <c r="UZB2" s="178"/>
      <c r="UZC2" s="178"/>
      <c r="UZD2" s="178"/>
      <c r="UZE2" s="178"/>
      <c r="UZF2" s="178"/>
      <c r="UZG2" s="178"/>
      <c r="UZH2" s="178"/>
      <c r="UZI2" s="178"/>
      <c r="UZJ2" s="178"/>
      <c r="UZK2" s="178"/>
      <c r="UZL2" s="178"/>
      <c r="UZM2" s="178"/>
      <c r="UZN2" s="178"/>
      <c r="UZO2" s="178"/>
      <c r="UZP2" s="178"/>
      <c r="UZQ2" s="178"/>
      <c r="UZR2" s="178"/>
      <c r="UZS2" s="178"/>
      <c r="UZT2" s="178"/>
      <c r="UZU2" s="178"/>
      <c r="UZV2" s="178"/>
      <c r="UZW2" s="178"/>
      <c r="UZX2" s="178"/>
      <c r="UZY2" s="178"/>
      <c r="UZZ2" s="178"/>
      <c r="VAA2" s="178"/>
      <c r="VAB2" s="178"/>
      <c r="VAC2" s="178"/>
      <c r="VAD2" s="178"/>
      <c r="VAE2" s="178"/>
      <c r="VAF2" s="178"/>
      <c r="VAG2" s="178"/>
      <c r="VAH2" s="178"/>
      <c r="VAI2" s="178"/>
      <c r="VAJ2" s="178"/>
      <c r="VAK2" s="178"/>
      <c r="VAL2" s="178"/>
      <c r="VAM2" s="178"/>
      <c r="VAN2" s="178"/>
      <c r="VAO2" s="178"/>
      <c r="VAP2" s="178"/>
      <c r="VAQ2" s="178"/>
      <c r="VAR2" s="178"/>
      <c r="VAS2" s="178"/>
      <c r="VAT2" s="178"/>
      <c r="VAU2" s="178"/>
      <c r="VAV2" s="178"/>
      <c r="VAW2" s="178"/>
      <c r="VAX2" s="178"/>
      <c r="VAY2" s="178"/>
      <c r="VAZ2" s="178"/>
      <c r="VBA2" s="178"/>
      <c r="VBB2" s="178"/>
      <c r="VBC2" s="178"/>
      <c r="VBD2" s="178"/>
      <c r="VBE2" s="178"/>
      <c r="VBF2" s="178"/>
      <c r="VBG2" s="178"/>
      <c r="VBH2" s="178"/>
      <c r="VBI2" s="178"/>
      <c r="VBJ2" s="178"/>
      <c r="VBK2" s="178"/>
      <c r="VBL2" s="178"/>
      <c r="VBM2" s="178"/>
      <c r="VBN2" s="178"/>
      <c r="VBO2" s="178"/>
      <c r="VBP2" s="178"/>
      <c r="VBQ2" s="178"/>
      <c r="VBR2" s="178"/>
      <c r="VBS2" s="178"/>
      <c r="VBT2" s="178"/>
      <c r="VBU2" s="178"/>
      <c r="VBV2" s="178"/>
      <c r="VBW2" s="178"/>
      <c r="VBX2" s="178"/>
      <c r="VBY2" s="178"/>
      <c r="VBZ2" s="178"/>
      <c r="VCA2" s="178"/>
      <c r="VCB2" s="178"/>
      <c r="VCC2" s="178"/>
      <c r="VCD2" s="178"/>
      <c r="VCE2" s="178"/>
      <c r="VCF2" s="178"/>
      <c r="VCG2" s="178"/>
      <c r="VCH2" s="178"/>
      <c r="VCI2" s="178"/>
      <c r="VCJ2" s="178"/>
      <c r="VCK2" s="178"/>
      <c r="VCL2" s="178"/>
      <c r="VCM2" s="178"/>
      <c r="VCN2" s="178"/>
      <c r="VCO2" s="178"/>
      <c r="VCP2" s="178"/>
      <c r="VCQ2" s="178"/>
      <c r="VCR2" s="178"/>
      <c r="VCS2" s="178"/>
      <c r="VCT2" s="178"/>
      <c r="VCU2" s="178"/>
      <c r="VCV2" s="178"/>
      <c r="VCW2" s="178"/>
      <c r="VCX2" s="178"/>
      <c r="VCY2" s="178"/>
      <c r="VCZ2" s="178"/>
      <c r="VDA2" s="178"/>
      <c r="VDB2" s="178"/>
      <c r="VDC2" s="178"/>
      <c r="VDD2" s="178"/>
      <c r="VDE2" s="178"/>
      <c r="VDF2" s="178"/>
      <c r="VDG2" s="178"/>
      <c r="VDH2" s="178"/>
      <c r="VDI2" s="178"/>
      <c r="VDJ2" s="178"/>
      <c r="VDK2" s="178"/>
      <c r="VDL2" s="178"/>
      <c r="VDM2" s="178"/>
      <c r="VDN2" s="178"/>
      <c r="VDO2" s="178"/>
      <c r="VDP2" s="178"/>
      <c r="VDQ2" s="178"/>
      <c r="VDR2" s="178"/>
      <c r="VDS2" s="178"/>
      <c r="VDT2" s="178"/>
      <c r="VDU2" s="178"/>
      <c r="VDV2" s="178"/>
      <c r="VDW2" s="178"/>
      <c r="VDX2" s="178"/>
      <c r="VDY2" s="178"/>
      <c r="VDZ2" s="178"/>
      <c r="VEA2" s="178"/>
      <c r="VEB2" s="178"/>
      <c r="VEC2" s="178"/>
      <c r="VED2" s="178"/>
      <c r="VEE2" s="178"/>
      <c r="VEF2" s="178"/>
      <c r="VEG2" s="178"/>
      <c r="VEH2" s="178"/>
      <c r="VEI2" s="178"/>
      <c r="VEJ2" s="178"/>
      <c r="VEK2" s="178"/>
      <c r="VEL2" s="178"/>
      <c r="VEM2" s="178"/>
      <c r="VEN2" s="178"/>
      <c r="VEO2" s="178"/>
      <c r="VEP2" s="178"/>
      <c r="VEQ2" s="178"/>
      <c r="VER2" s="178"/>
      <c r="VES2" s="178"/>
      <c r="VET2" s="178"/>
      <c r="VEU2" s="178"/>
      <c r="VEV2" s="178"/>
      <c r="VEW2" s="178"/>
      <c r="VEX2" s="178"/>
      <c r="VEY2" s="178"/>
      <c r="VEZ2" s="178"/>
      <c r="VFA2" s="178"/>
      <c r="VFB2" s="178"/>
      <c r="VFC2" s="178"/>
      <c r="VFD2" s="178"/>
      <c r="VFE2" s="178"/>
      <c r="VFF2" s="178"/>
      <c r="VFG2" s="178"/>
      <c r="VFH2" s="178"/>
      <c r="VFI2" s="178"/>
      <c r="VFJ2" s="178"/>
      <c r="VFK2" s="178"/>
      <c r="VFL2" s="178"/>
      <c r="VFM2" s="178"/>
      <c r="VFN2" s="178"/>
      <c r="VFO2" s="178"/>
      <c r="VFP2" s="178"/>
      <c r="VFQ2" s="178"/>
      <c r="VFR2" s="178"/>
      <c r="VFS2" s="178"/>
      <c r="VFT2" s="178"/>
      <c r="VFU2" s="178"/>
      <c r="VFV2" s="178"/>
      <c r="VFW2" s="178"/>
      <c r="VFX2" s="178"/>
      <c r="VFY2" s="178"/>
      <c r="VFZ2" s="178"/>
      <c r="VGA2" s="178"/>
      <c r="VGB2" s="178"/>
      <c r="VGC2" s="178"/>
      <c r="VGD2" s="178"/>
      <c r="VGE2" s="178"/>
      <c r="VGF2" s="178"/>
      <c r="VGG2" s="178"/>
      <c r="VGH2" s="178"/>
      <c r="VGI2" s="178"/>
      <c r="VGJ2" s="178"/>
      <c r="VGK2" s="178"/>
      <c r="VGL2" s="178"/>
      <c r="VGM2" s="178"/>
      <c r="VGN2" s="178"/>
      <c r="VGO2" s="178"/>
      <c r="VGP2" s="178"/>
      <c r="VGQ2" s="178"/>
      <c r="VGR2" s="178"/>
      <c r="VGS2" s="178"/>
      <c r="VGT2" s="178"/>
      <c r="VGU2" s="178"/>
      <c r="VGV2" s="178"/>
      <c r="VGW2" s="178"/>
      <c r="VGX2" s="178"/>
      <c r="VGY2" s="178"/>
      <c r="VGZ2" s="178"/>
      <c r="VHA2" s="178"/>
      <c r="VHB2" s="178"/>
      <c r="VHC2" s="178"/>
      <c r="VHD2" s="178"/>
      <c r="VHE2" s="178"/>
      <c r="VHF2" s="178"/>
      <c r="VHG2" s="178"/>
      <c r="VHH2" s="178"/>
      <c r="VHI2" s="178"/>
      <c r="VHJ2" s="178"/>
      <c r="VHK2" s="178"/>
      <c r="VHL2" s="178"/>
      <c r="VHM2" s="178"/>
      <c r="VHN2" s="178"/>
      <c r="VHO2" s="178"/>
      <c r="VHP2" s="178"/>
      <c r="VHQ2" s="178"/>
      <c r="VHR2" s="178"/>
      <c r="VHS2" s="178"/>
      <c r="VHT2" s="178"/>
      <c r="VHU2" s="178"/>
      <c r="VHV2" s="178"/>
      <c r="VHW2" s="178"/>
      <c r="VHX2" s="178"/>
      <c r="VHY2" s="178"/>
      <c r="VHZ2" s="178"/>
      <c r="VIA2" s="178"/>
      <c r="VIB2" s="178"/>
      <c r="VIC2" s="178"/>
      <c r="VID2" s="178"/>
      <c r="VIE2" s="178"/>
      <c r="VIF2" s="178"/>
      <c r="VIG2" s="178"/>
      <c r="VIH2" s="178"/>
      <c r="VII2" s="178"/>
      <c r="VIJ2" s="178"/>
      <c r="VIK2" s="178"/>
      <c r="VIL2" s="178"/>
      <c r="VIM2" s="178"/>
      <c r="VIN2" s="178"/>
      <c r="VIO2" s="178"/>
      <c r="VIP2" s="178"/>
      <c r="VIQ2" s="178"/>
      <c r="VIR2" s="178"/>
      <c r="VIS2" s="178"/>
      <c r="VIT2" s="178"/>
      <c r="VIU2" s="178"/>
      <c r="VIV2" s="178"/>
      <c r="VIW2" s="178"/>
      <c r="VIX2" s="178"/>
      <c r="VIY2" s="178"/>
      <c r="VIZ2" s="178"/>
      <c r="VJA2" s="178"/>
      <c r="VJB2" s="178"/>
      <c r="VJC2" s="178"/>
      <c r="VJD2" s="178"/>
      <c r="VJE2" s="178"/>
      <c r="VJF2" s="178"/>
      <c r="VJG2" s="178"/>
      <c r="VJH2" s="178"/>
      <c r="VJI2" s="178"/>
      <c r="VJJ2" s="178"/>
      <c r="VJK2" s="178"/>
      <c r="VJL2" s="178"/>
      <c r="VJM2" s="178"/>
      <c r="VJN2" s="178"/>
      <c r="VJO2" s="178"/>
      <c r="VJP2" s="178"/>
      <c r="VJQ2" s="178"/>
      <c r="VJR2" s="178"/>
      <c r="VJS2" s="178"/>
      <c r="VJT2" s="178"/>
      <c r="VJU2" s="178"/>
      <c r="VJV2" s="178"/>
      <c r="VJW2" s="178"/>
      <c r="VJX2" s="178"/>
      <c r="VJY2" s="178"/>
      <c r="VJZ2" s="178"/>
      <c r="VKA2" s="178"/>
      <c r="VKB2" s="178"/>
      <c r="VKC2" s="178"/>
      <c r="VKD2" s="178"/>
      <c r="VKE2" s="178"/>
      <c r="VKF2" s="178"/>
      <c r="VKG2" s="178"/>
      <c r="VKH2" s="178"/>
      <c r="VKI2" s="178"/>
      <c r="VKJ2" s="178"/>
      <c r="VKK2" s="178"/>
      <c r="VKL2" s="178"/>
      <c r="VKM2" s="178"/>
      <c r="VKN2" s="178"/>
      <c r="VKO2" s="178"/>
      <c r="VKP2" s="178"/>
      <c r="VKQ2" s="178"/>
      <c r="VKR2" s="178"/>
      <c r="VKS2" s="178"/>
      <c r="VKT2" s="178"/>
      <c r="VKU2" s="178"/>
      <c r="VKV2" s="178"/>
      <c r="VKW2" s="178"/>
      <c r="VKX2" s="178"/>
      <c r="VKY2" s="178"/>
      <c r="VKZ2" s="178"/>
      <c r="VLA2" s="178"/>
      <c r="VLB2" s="178"/>
      <c r="VLC2" s="178"/>
      <c r="VLD2" s="178"/>
      <c r="VLE2" s="178"/>
      <c r="VLF2" s="178"/>
      <c r="VLG2" s="178"/>
      <c r="VLH2" s="178"/>
      <c r="VLI2" s="178"/>
      <c r="VLJ2" s="178"/>
      <c r="VLK2" s="178"/>
      <c r="VLL2" s="178"/>
      <c r="VLM2" s="178"/>
      <c r="VLN2" s="178"/>
      <c r="VLO2" s="178"/>
      <c r="VLP2" s="178"/>
      <c r="VLQ2" s="178"/>
      <c r="VLR2" s="178"/>
      <c r="VLS2" s="178"/>
      <c r="VLT2" s="178"/>
      <c r="VLU2" s="178"/>
      <c r="VLV2" s="178"/>
      <c r="VLW2" s="178"/>
      <c r="VLX2" s="178"/>
      <c r="VLY2" s="178"/>
      <c r="VLZ2" s="178"/>
      <c r="VMA2" s="178"/>
      <c r="VMB2" s="178"/>
      <c r="VMC2" s="178"/>
      <c r="VMD2" s="178"/>
      <c r="VME2" s="178"/>
      <c r="VMF2" s="178"/>
      <c r="VMG2" s="178"/>
      <c r="VMH2" s="178"/>
      <c r="VMI2" s="178"/>
      <c r="VMJ2" s="178"/>
      <c r="VMK2" s="178"/>
      <c r="VML2" s="178"/>
      <c r="VMM2" s="178"/>
      <c r="VMN2" s="178"/>
      <c r="VMO2" s="178"/>
      <c r="VMP2" s="178"/>
      <c r="VMQ2" s="178"/>
      <c r="VMR2" s="178"/>
      <c r="VMS2" s="178"/>
      <c r="VMT2" s="178"/>
      <c r="VMU2" s="178"/>
      <c r="VMV2" s="178"/>
      <c r="VMW2" s="178"/>
      <c r="VMX2" s="178"/>
      <c r="VMY2" s="178"/>
      <c r="VMZ2" s="178"/>
      <c r="VNA2" s="178"/>
      <c r="VNB2" s="178"/>
      <c r="VNC2" s="178"/>
      <c r="VND2" s="178"/>
      <c r="VNE2" s="178"/>
      <c r="VNF2" s="178"/>
      <c r="VNG2" s="178"/>
      <c r="VNH2" s="178"/>
      <c r="VNI2" s="178"/>
      <c r="VNJ2" s="178"/>
      <c r="VNK2" s="178"/>
      <c r="VNL2" s="178"/>
      <c r="VNM2" s="178"/>
      <c r="VNN2" s="178"/>
      <c r="VNO2" s="178"/>
      <c r="VNP2" s="178"/>
      <c r="VNQ2" s="178"/>
      <c r="VNR2" s="178"/>
      <c r="VNS2" s="178"/>
      <c r="VNT2" s="178"/>
      <c r="VNU2" s="178"/>
      <c r="VNV2" s="178"/>
      <c r="VNW2" s="178"/>
      <c r="VNX2" s="178"/>
      <c r="VNY2" s="178"/>
      <c r="VNZ2" s="178"/>
      <c r="VOA2" s="178"/>
      <c r="VOB2" s="178"/>
      <c r="VOC2" s="178"/>
      <c r="VOD2" s="178"/>
      <c r="VOE2" s="178"/>
      <c r="VOF2" s="178"/>
      <c r="VOG2" s="178"/>
      <c r="VOH2" s="178"/>
      <c r="VOI2" s="178"/>
      <c r="VOJ2" s="178"/>
      <c r="VOK2" s="178"/>
      <c r="VOL2" s="178"/>
      <c r="VOM2" s="178"/>
      <c r="VON2" s="178"/>
      <c r="VOO2" s="178"/>
      <c r="VOP2" s="178"/>
      <c r="VOQ2" s="178"/>
      <c r="VOR2" s="178"/>
      <c r="VOS2" s="178"/>
      <c r="VOT2" s="178"/>
      <c r="VOU2" s="178"/>
      <c r="VOV2" s="178"/>
      <c r="VOW2" s="178"/>
      <c r="VOX2" s="178"/>
      <c r="VOY2" s="178"/>
      <c r="VOZ2" s="178"/>
      <c r="VPA2" s="178"/>
      <c r="VPB2" s="178"/>
      <c r="VPC2" s="178"/>
      <c r="VPD2" s="178"/>
      <c r="VPE2" s="178"/>
      <c r="VPF2" s="178"/>
      <c r="VPG2" s="178"/>
      <c r="VPH2" s="178"/>
      <c r="VPI2" s="178"/>
      <c r="VPJ2" s="178"/>
      <c r="VPK2" s="178"/>
      <c r="VPL2" s="178"/>
      <c r="VPM2" s="178"/>
      <c r="VPN2" s="178"/>
      <c r="VPO2" s="178"/>
      <c r="VPP2" s="178"/>
      <c r="VPQ2" s="178"/>
      <c r="VPR2" s="178"/>
      <c r="VPS2" s="178"/>
      <c r="VPT2" s="178"/>
      <c r="VPU2" s="178"/>
      <c r="VPV2" s="178"/>
      <c r="VPW2" s="178"/>
      <c r="VPX2" s="178"/>
      <c r="VPY2" s="178"/>
      <c r="VPZ2" s="178"/>
      <c r="VQA2" s="178"/>
      <c r="VQB2" s="178"/>
      <c r="VQC2" s="178"/>
      <c r="VQD2" s="178"/>
      <c r="VQE2" s="178"/>
      <c r="VQF2" s="178"/>
      <c r="VQG2" s="178"/>
      <c r="VQH2" s="178"/>
      <c r="VQI2" s="178"/>
      <c r="VQJ2" s="178"/>
      <c r="VQK2" s="178"/>
      <c r="VQL2" s="178"/>
      <c r="VQM2" s="178"/>
      <c r="VQN2" s="178"/>
      <c r="VQO2" s="178"/>
      <c r="VQP2" s="178"/>
      <c r="VQQ2" s="178"/>
      <c r="VQR2" s="178"/>
      <c r="VQS2" s="178"/>
      <c r="VQT2" s="178"/>
      <c r="VQU2" s="178"/>
      <c r="VQV2" s="178"/>
      <c r="VQW2" s="178"/>
      <c r="VQX2" s="178"/>
      <c r="VQY2" s="178"/>
      <c r="VQZ2" s="178"/>
      <c r="VRA2" s="178"/>
      <c r="VRB2" s="178"/>
      <c r="VRC2" s="178"/>
      <c r="VRD2" s="178"/>
      <c r="VRE2" s="178"/>
      <c r="VRF2" s="178"/>
      <c r="VRG2" s="178"/>
      <c r="VRH2" s="178"/>
      <c r="VRI2" s="178"/>
      <c r="VRJ2" s="178"/>
      <c r="VRK2" s="178"/>
      <c r="VRL2" s="178"/>
      <c r="VRM2" s="178"/>
      <c r="VRN2" s="178"/>
      <c r="VRO2" s="178"/>
      <c r="VRP2" s="178"/>
      <c r="VRQ2" s="178"/>
      <c r="VRR2" s="178"/>
      <c r="VRS2" s="178"/>
      <c r="VRT2" s="178"/>
      <c r="VRU2" s="178"/>
      <c r="VRV2" s="178"/>
      <c r="VRW2" s="178"/>
      <c r="VRX2" s="178"/>
      <c r="VRY2" s="178"/>
      <c r="VRZ2" s="178"/>
      <c r="VSA2" s="178"/>
      <c r="VSB2" s="178"/>
      <c r="VSC2" s="178"/>
      <c r="VSD2" s="178"/>
      <c r="VSE2" s="178"/>
      <c r="VSF2" s="178"/>
      <c r="VSG2" s="178"/>
      <c r="VSH2" s="178"/>
      <c r="VSI2" s="178"/>
      <c r="VSJ2" s="178"/>
      <c r="VSK2" s="178"/>
      <c r="VSL2" s="178"/>
      <c r="VSM2" s="178"/>
      <c r="VSN2" s="178"/>
      <c r="VSO2" s="178"/>
      <c r="VSP2" s="178"/>
      <c r="VSQ2" s="178"/>
      <c r="VSR2" s="178"/>
      <c r="VSS2" s="178"/>
      <c r="VST2" s="178"/>
      <c r="VSU2" s="178"/>
      <c r="VSV2" s="178"/>
      <c r="VSW2" s="178"/>
      <c r="VSX2" s="178"/>
      <c r="VSY2" s="178"/>
      <c r="VSZ2" s="178"/>
      <c r="VTA2" s="178"/>
      <c r="VTB2" s="178"/>
      <c r="VTC2" s="178"/>
      <c r="VTD2" s="178"/>
      <c r="VTE2" s="178"/>
      <c r="VTF2" s="178"/>
      <c r="VTG2" s="178"/>
      <c r="VTH2" s="178"/>
      <c r="VTI2" s="178"/>
      <c r="VTJ2" s="178"/>
      <c r="VTK2" s="178"/>
      <c r="VTL2" s="178"/>
      <c r="VTM2" s="178"/>
      <c r="VTN2" s="178"/>
      <c r="VTO2" s="178"/>
      <c r="VTP2" s="178"/>
      <c r="VTQ2" s="178"/>
      <c r="VTR2" s="178"/>
      <c r="VTS2" s="178"/>
      <c r="VTT2" s="178"/>
      <c r="VTU2" s="178"/>
      <c r="VTV2" s="178"/>
      <c r="VTW2" s="178"/>
      <c r="VTX2" s="178"/>
      <c r="VTY2" s="178"/>
      <c r="VTZ2" s="178"/>
      <c r="VUA2" s="178"/>
      <c r="VUB2" s="178"/>
      <c r="VUC2" s="178"/>
      <c r="VUD2" s="178"/>
      <c r="VUE2" s="178"/>
      <c r="VUF2" s="178"/>
      <c r="VUG2" s="178"/>
      <c r="VUH2" s="178"/>
      <c r="VUI2" s="178"/>
      <c r="VUJ2" s="178"/>
      <c r="VUK2" s="178"/>
      <c r="VUL2" s="178"/>
      <c r="VUM2" s="178"/>
      <c r="VUN2" s="178"/>
      <c r="VUO2" s="178"/>
      <c r="VUP2" s="178"/>
      <c r="VUQ2" s="178"/>
      <c r="VUR2" s="178"/>
      <c r="VUS2" s="178"/>
      <c r="VUT2" s="178"/>
      <c r="VUU2" s="178"/>
      <c r="VUV2" s="178"/>
      <c r="VUW2" s="178"/>
      <c r="VUX2" s="178"/>
      <c r="VUY2" s="178"/>
      <c r="VUZ2" s="178"/>
      <c r="VVA2" s="178"/>
      <c r="VVB2" s="178"/>
      <c r="VVC2" s="178"/>
      <c r="VVD2" s="178"/>
      <c r="VVE2" s="178"/>
      <c r="VVF2" s="178"/>
      <c r="VVG2" s="178"/>
      <c r="VVH2" s="178"/>
      <c r="VVI2" s="178"/>
      <c r="VVJ2" s="178"/>
      <c r="VVK2" s="178"/>
      <c r="VVL2" s="178"/>
      <c r="VVM2" s="178"/>
      <c r="VVN2" s="178"/>
      <c r="VVO2" s="178"/>
      <c r="VVP2" s="178"/>
      <c r="VVQ2" s="178"/>
      <c r="VVR2" s="178"/>
      <c r="VVS2" s="178"/>
      <c r="VVT2" s="178"/>
      <c r="VVU2" s="178"/>
      <c r="VVV2" s="178"/>
      <c r="VVW2" s="178"/>
      <c r="VVX2" s="178"/>
      <c r="VVY2" s="178"/>
      <c r="VVZ2" s="178"/>
      <c r="VWA2" s="178"/>
      <c r="VWB2" s="178"/>
      <c r="VWC2" s="178"/>
      <c r="VWD2" s="178"/>
      <c r="VWE2" s="178"/>
      <c r="VWF2" s="178"/>
      <c r="VWG2" s="178"/>
      <c r="VWH2" s="178"/>
      <c r="VWI2" s="178"/>
      <c r="VWJ2" s="178"/>
      <c r="VWK2" s="178"/>
      <c r="VWL2" s="178"/>
      <c r="VWM2" s="178"/>
      <c r="VWN2" s="178"/>
      <c r="VWO2" s="178"/>
      <c r="VWP2" s="178"/>
      <c r="VWQ2" s="178"/>
      <c r="VWR2" s="178"/>
      <c r="VWS2" s="178"/>
      <c r="VWT2" s="178"/>
      <c r="VWU2" s="178"/>
      <c r="VWV2" s="178"/>
      <c r="VWW2" s="178"/>
      <c r="VWX2" s="178"/>
      <c r="VWY2" s="178"/>
      <c r="VWZ2" s="178"/>
      <c r="VXA2" s="178"/>
      <c r="VXB2" s="178"/>
      <c r="VXC2" s="178"/>
      <c r="VXD2" s="178"/>
      <c r="VXE2" s="178"/>
      <c r="VXF2" s="178"/>
      <c r="VXG2" s="178"/>
      <c r="VXH2" s="178"/>
      <c r="VXI2" s="178"/>
      <c r="VXJ2" s="178"/>
      <c r="VXK2" s="178"/>
      <c r="VXL2" s="178"/>
      <c r="VXM2" s="178"/>
      <c r="VXN2" s="178"/>
      <c r="VXO2" s="178"/>
      <c r="VXP2" s="178"/>
      <c r="VXQ2" s="178"/>
      <c r="VXR2" s="178"/>
      <c r="VXS2" s="178"/>
      <c r="VXT2" s="178"/>
      <c r="VXU2" s="178"/>
      <c r="VXV2" s="178"/>
      <c r="VXW2" s="178"/>
      <c r="VXX2" s="178"/>
      <c r="VXY2" s="178"/>
      <c r="VXZ2" s="178"/>
      <c r="VYA2" s="178"/>
      <c r="VYB2" s="178"/>
      <c r="VYC2" s="178"/>
      <c r="VYD2" s="178"/>
      <c r="VYE2" s="178"/>
      <c r="VYF2" s="178"/>
      <c r="VYG2" s="178"/>
      <c r="VYH2" s="178"/>
      <c r="VYI2" s="178"/>
      <c r="VYJ2" s="178"/>
      <c r="VYK2" s="178"/>
      <c r="VYL2" s="178"/>
      <c r="VYM2" s="178"/>
      <c r="VYN2" s="178"/>
      <c r="VYO2" s="178"/>
      <c r="VYP2" s="178"/>
      <c r="VYQ2" s="178"/>
      <c r="VYR2" s="178"/>
      <c r="VYS2" s="178"/>
      <c r="VYT2" s="178"/>
      <c r="VYU2" s="178"/>
      <c r="VYV2" s="178"/>
      <c r="VYW2" s="178"/>
      <c r="VYX2" s="178"/>
      <c r="VYY2" s="178"/>
      <c r="VYZ2" s="178"/>
      <c r="VZA2" s="178"/>
      <c r="VZB2" s="178"/>
      <c r="VZC2" s="178"/>
      <c r="VZD2" s="178"/>
      <c r="VZE2" s="178"/>
      <c r="VZF2" s="178"/>
      <c r="VZG2" s="178"/>
      <c r="VZH2" s="178"/>
      <c r="VZI2" s="178"/>
      <c r="VZJ2" s="178"/>
      <c r="VZK2" s="178"/>
      <c r="VZL2" s="178"/>
      <c r="VZM2" s="178"/>
      <c r="VZN2" s="178"/>
      <c r="VZO2" s="178"/>
      <c r="VZP2" s="178"/>
      <c r="VZQ2" s="178"/>
      <c r="VZR2" s="178"/>
      <c r="VZS2" s="178"/>
      <c r="VZT2" s="178"/>
      <c r="VZU2" s="178"/>
      <c r="VZV2" s="178"/>
      <c r="VZW2" s="178"/>
      <c r="VZX2" s="178"/>
      <c r="VZY2" s="178"/>
      <c r="VZZ2" s="178"/>
      <c r="WAA2" s="178"/>
      <c r="WAB2" s="178"/>
      <c r="WAC2" s="178"/>
      <c r="WAD2" s="178"/>
      <c r="WAE2" s="178"/>
      <c r="WAF2" s="178"/>
      <c r="WAG2" s="178"/>
      <c r="WAH2" s="178"/>
      <c r="WAI2" s="178"/>
      <c r="WAJ2" s="178"/>
      <c r="WAK2" s="178"/>
      <c r="WAL2" s="178"/>
      <c r="WAM2" s="178"/>
      <c r="WAN2" s="178"/>
      <c r="WAO2" s="178"/>
      <c r="WAP2" s="178"/>
      <c r="WAQ2" s="178"/>
      <c r="WAR2" s="178"/>
      <c r="WAS2" s="178"/>
      <c r="WAT2" s="178"/>
      <c r="WAU2" s="178"/>
      <c r="WAV2" s="178"/>
      <c r="WAW2" s="178"/>
      <c r="WAX2" s="178"/>
      <c r="WAY2" s="178"/>
      <c r="WAZ2" s="178"/>
      <c r="WBA2" s="178"/>
      <c r="WBB2" s="178"/>
      <c r="WBC2" s="178"/>
      <c r="WBD2" s="178"/>
      <c r="WBE2" s="178"/>
      <c r="WBF2" s="178"/>
      <c r="WBG2" s="178"/>
      <c r="WBH2" s="178"/>
      <c r="WBI2" s="178"/>
      <c r="WBJ2" s="178"/>
      <c r="WBK2" s="178"/>
      <c r="WBL2" s="178"/>
      <c r="WBM2" s="178"/>
      <c r="WBN2" s="178"/>
      <c r="WBO2" s="178"/>
      <c r="WBP2" s="178"/>
      <c r="WBQ2" s="178"/>
      <c r="WBR2" s="178"/>
      <c r="WBS2" s="178"/>
      <c r="WBT2" s="178"/>
      <c r="WBU2" s="178"/>
      <c r="WBV2" s="178"/>
      <c r="WBW2" s="178"/>
      <c r="WBX2" s="178"/>
      <c r="WBY2" s="178"/>
      <c r="WBZ2" s="178"/>
      <c r="WCA2" s="178"/>
      <c r="WCB2" s="178"/>
      <c r="WCC2" s="178"/>
      <c r="WCD2" s="178"/>
      <c r="WCE2" s="178"/>
      <c r="WCF2" s="178"/>
      <c r="WCG2" s="178"/>
      <c r="WCH2" s="178"/>
      <c r="WCI2" s="178"/>
      <c r="WCJ2" s="178"/>
      <c r="WCK2" s="178"/>
      <c r="WCL2" s="178"/>
      <c r="WCM2" s="178"/>
      <c r="WCN2" s="178"/>
      <c r="WCO2" s="178"/>
      <c r="WCP2" s="178"/>
      <c r="WCQ2" s="178"/>
      <c r="WCR2" s="178"/>
      <c r="WCS2" s="178"/>
      <c r="WCT2" s="178"/>
      <c r="WCU2" s="178"/>
      <c r="WCV2" s="178"/>
      <c r="WCW2" s="178"/>
      <c r="WCX2" s="178"/>
      <c r="WCY2" s="178"/>
      <c r="WCZ2" s="178"/>
      <c r="WDA2" s="178"/>
      <c r="WDB2" s="178"/>
      <c r="WDC2" s="178"/>
      <c r="WDD2" s="178"/>
      <c r="WDE2" s="178"/>
      <c r="WDF2" s="178"/>
      <c r="WDG2" s="178"/>
      <c r="WDH2" s="178"/>
      <c r="WDI2" s="178"/>
      <c r="WDJ2" s="178"/>
      <c r="WDK2" s="178"/>
      <c r="WDL2" s="178"/>
      <c r="WDM2" s="178"/>
      <c r="WDN2" s="178"/>
      <c r="WDO2" s="178"/>
      <c r="WDP2" s="178"/>
      <c r="WDQ2" s="178"/>
      <c r="WDR2" s="178"/>
      <c r="WDS2" s="178"/>
      <c r="WDT2" s="178"/>
      <c r="WDU2" s="178"/>
      <c r="WDV2" s="178"/>
      <c r="WDW2" s="178"/>
      <c r="WDX2" s="178"/>
      <c r="WDY2" s="178"/>
      <c r="WDZ2" s="178"/>
      <c r="WEA2" s="178"/>
      <c r="WEB2" s="178"/>
      <c r="WEC2" s="178"/>
      <c r="WED2" s="178"/>
      <c r="WEE2" s="178"/>
      <c r="WEF2" s="178"/>
      <c r="WEG2" s="178"/>
      <c r="WEH2" s="178"/>
      <c r="WEI2" s="178"/>
      <c r="WEJ2" s="178"/>
      <c r="WEK2" s="178"/>
      <c r="WEL2" s="178"/>
      <c r="WEM2" s="178"/>
      <c r="WEN2" s="178"/>
      <c r="WEO2" s="178"/>
      <c r="WEP2" s="178"/>
      <c r="WEQ2" s="178"/>
      <c r="WER2" s="178"/>
      <c r="WES2" s="178"/>
      <c r="WET2" s="178"/>
      <c r="WEU2" s="178"/>
      <c r="WEV2" s="178"/>
      <c r="WEW2" s="178"/>
      <c r="WEX2" s="178"/>
      <c r="WEY2" s="178"/>
      <c r="WEZ2" s="178"/>
      <c r="WFA2" s="178"/>
      <c r="WFB2" s="178"/>
      <c r="WFC2" s="178"/>
      <c r="WFD2" s="178"/>
      <c r="WFE2" s="178"/>
      <c r="WFF2" s="178"/>
      <c r="WFG2" s="178"/>
      <c r="WFH2" s="178"/>
      <c r="WFI2" s="178"/>
      <c r="WFJ2" s="178"/>
      <c r="WFK2" s="178"/>
      <c r="WFL2" s="178"/>
      <c r="WFM2" s="178"/>
      <c r="WFN2" s="178"/>
      <c r="WFO2" s="178"/>
      <c r="WFP2" s="178"/>
      <c r="WFQ2" s="178"/>
      <c r="WFR2" s="178"/>
      <c r="WFS2" s="178"/>
      <c r="WFT2" s="178"/>
      <c r="WFU2" s="178"/>
      <c r="WFV2" s="178"/>
      <c r="WFW2" s="178"/>
      <c r="WFX2" s="178"/>
      <c r="WFY2" s="178"/>
      <c r="WFZ2" s="178"/>
      <c r="WGA2" s="178"/>
      <c r="WGB2" s="178"/>
      <c r="WGC2" s="178"/>
      <c r="WGD2" s="178"/>
      <c r="WGE2" s="178"/>
      <c r="WGF2" s="178"/>
      <c r="WGG2" s="178"/>
      <c r="WGH2" s="178"/>
      <c r="WGI2" s="178"/>
      <c r="WGJ2" s="178"/>
      <c r="WGK2" s="178"/>
      <c r="WGL2" s="178"/>
      <c r="WGM2" s="178"/>
      <c r="WGN2" s="178"/>
      <c r="WGO2" s="178"/>
      <c r="WGP2" s="178"/>
      <c r="WGQ2" s="178"/>
      <c r="WGR2" s="178"/>
      <c r="WGS2" s="178"/>
      <c r="WGT2" s="178"/>
      <c r="WGU2" s="178"/>
      <c r="WGV2" s="178"/>
      <c r="WGW2" s="178"/>
      <c r="WGX2" s="178"/>
      <c r="WGY2" s="178"/>
      <c r="WGZ2" s="178"/>
      <c r="WHA2" s="178"/>
      <c r="WHB2" s="178"/>
      <c r="WHC2" s="178"/>
      <c r="WHD2" s="178"/>
      <c r="WHE2" s="178"/>
      <c r="WHF2" s="178"/>
      <c r="WHG2" s="178"/>
      <c r="WHH2" s="178"/>
      <c r="WHI2" s="178"/>
      <c r="WHJ2" s="178"/>
      <c r="WHK2" s="178"/>
      <c r="WHL2" s="178"/>
      <c r="WHM2" s="178"/>
      <c r="WHN2" s="178"/>
      <c r="WHO2" s="178"/>
      <c r="WHP2" s="178"/>
      <c r="WHQ2" s="178"/>
      <c r="WHR2" s="178"/>
      <c r="WHS2" s="178"/>
      <c r="WHT2" s="178"/>
      <c r="WHU2" s="178"/>
      <c r="WHV2" s="178"/>
      <c r="WHW2" s="178"/>
      <c r="WHX2" s="178"/>
      <c r="WHY2" s="178"/>
      <c r="WHZ2" s="178"/>
      <c r="WIA2" s="178"/>
      <c r="WIB2" s="178"/>
      <c r="WIC2" s="178"/>
      <c r="WID2" s="178"/>
      <c r="WIE2" s="178"/>
      <c r="WIF2" s="178"/>
      <c r="WIG2" s="178"/>
      <c r="WIH2" s="178"/>
      <c r="WII2" s="178"/>
      <c r="WIJ2" s="178"/>
      <c r="WIK2" s="178"/>
      <c r="WIL2" s="178"/>
      <c r="WIM2" s="178"/>
      <c r="WIN2" s="178"/>
      <c r="WIO2" s="178"/>
      <c r="WIP2" s="178"/>
      <c r="WIQ2" s="178"/>
      <c r="WIR2" s="178"/>
      <c r="WIS2" s="178"/>
      <c r="WIT2" s="178"/>
      <c r="WIU2" s="178"/>
      <c r="WIV2" s="178"/>
      <c r="WIW2" s="178"/>
      <c r="WIX2" s="178"/>
      <c r="WIY2" s="178"/>
      <c r="WIZ2" s="178"/>
      <c r="WJA2" s="178"/>
      <c r="WJB2" s="178"/>
      <c r="WJC2" s="178"/>
      <c r="WJD2" s="178"/>
      <c r="WJE2" s="178"/>
      <c r="WJF2" s="178"/>
      <c r="WJG2" s="178"/>
      <c r="WJH2" s="178"/>
      <c r="WJI2" s="178"/>
      <c r="WJJ2" s="178"/>
      <c r="WJK2" s="178"/>
      <c r="WJL2" s="178"/>
      <c r="WJM2" s="178"/>
      <c r="WJN2" s="178"/>
      <c r="WJO2" s="178"/>
      <c r="WJP2" s="178"/>
      <c r="WJQ2" s="178"/>
      <c r="WJR2" s="178"/>
      <c r="WJS2" s="178"/>
      <c r="WJT2" s="178"/>
      <c r="WJU2" s="178"/>
      <c r="WJV2" s="178"/>
      <c r="WJW2" s="178"/>
      <c r="WJX2" s="178"/>
      <c r="WJY2" s="178"/>
      <c r="WJZ2" s="178"/>
      <c r="WKA2" s="178"/>
      <c r="WKB2" s="178"/>
      <c r="WKC2" s="178"/>
      <c r="WKD2" s="178"/>
      <c r="WKE2" s="178"/>
      <c r="WKF2" s="178"/>
      <c r="WKG2" s="178"/>
      <c r="WKH2" s="178"/>
      <c r="WKI2" s="178"/>
      <c r="WKJ2" s="178"/>
      <c r="WKK2" s="178"/>
      <c r="WKL2" s="178"/>
      <c r="WKM2" s="178"/>
      <c r="WKN2" s="178"/>
      <c r="WKO2" s="178"/>
      <c r="WKP2" s="178"/>
      <c r="WKQ2" s="178"/>
      <c r="WKR2" s="178"/>
      <c r="WKS2" s="178"/>
      <c r="WKT2" s="178"/>
      <c r="WKU2" s="178"/>
      <c r="WKV2" s="178"/>
      <c r="WKW2" s="178"/>
      <c r="WKX2" s="178"/>
      <c r="WKY2" s="178"/>
      <c r="WKZ2" s="178"/>
      <c r="WLA2" s="178"/>
      <c r="WLB2" s="178"/>
      <c r="WLC2" s="178"/>
      <c r="WLD2" s="178"/>
      <c r="WLE2" s="178"/>
      <c r="WLF2" s="178"/>
      <c r="WLG2" s="178"/>
      <c r="WLH2" s="178"/>
      <c r="WLI2" s="178"/>
      <c r="WLJ2" s="178"/>
      <c r="WLK2" s="178"/>
      <c r="WLL2" s="178"/>
      <c r="WLM2" s="178"/>
      <c r="WLN2" s="178"/>
      <c r="WLO2" s="178"/>
      <c r="WLP2" s="178"/>
      <c r="WLQ2" s="178"/>
      <c r="WLR2" s="178"/>
      <c r="WLS2" s="178"/>
      <c r="WLT2" s="178"/>
      <c r="WLU2" s="178"/>
      <c r="WLV2" s="178"/>
      <c r="WLW2" s="178"/>
      <c r="WLX2" s="178"/>
      <c r="WLY2" s="178"/>
      <c r="WLZ2" s="178"/>
      <c r="WMA2" s="178"/>
      <c r="WMB2" s="178"/>
      <c r="WMC2" s="178"/>
      <c r="WMD2" s="178"/>
      <c r="WME2" s="178"/>
      <c r="WMF2" s="178"/>
      <c r="WMG2" s="178"/>
      <c r="WMH2" s="178"/>
      <c r="WMI2" s="178"/>
      <c r="WMJ2" s="178"/>
      <c r="WMK2" s="178"/>
      <c r="WML2" s="178"/>
      <c r="WMM2" s="178"/>
      <c r="WMN2" s="178"/>
      <c r="WMO2" s="178"/>
      <c r="WMP2" s="178"/>
      <c r="WMQ2" s="178"/>
      <c r="WMR2" s="178"/>
      <c r="WMS2" s="178"/>
      <c r="WMT2" s="178"/>
      <c r="WMU2" s="178"/>
      <c r="WMV2" s="178"/>
      <c r="WMW2" s="178"/>
      <c r="WMX2" s="178"/>
      <c r="WMY2" s="178"/>
      <c r="WMZ2" s="178"/>
      <c r="WNA2" s="178"/>
      <c r="WNB2" s="178"/>
      <c r="WNC2" s="178"/>
      <c r="WND2" s="178"/>
      <c r="WNE2" s="178"/>
      <c r="WNF2" s="178"/>
      <c r="WNG2" s="178"/>
      <c r="WNH2" s="178"/>
      <c r="WNI2" s="178"/>
      <c r="WNJ2" s="178"/>
      <c r="WNK2" s="178"/>
      <c r="WNL2" s="178"/>
      <c r="WNM2" s="178"/>
      <c r="WNN2" s="178"/>
      <c r="WNO2" s="178"/>
      <c r="WNP2" s="178"/>
      <c r="WNQ2" s="178"/>
      <c r="WNR2" s="178"/>
      <c r="WNS2" s="178"/>
      <c r="WNT2" s="178"/>
      <c r="WNU2" s="178"/>
      <c r="WNV2" s="178"/>
      <c r="WNW2" s="178"/>
      <c r="WNX2" s="178"/>
      <c r="WNY2" s="178"/>
      <c r="WNZ2" s="178"/>
      <c r="WOA2" s="178"/>
      <c r="WOB2" s="178"/>
      <c r="WOC2" s="178"/>
      <c r="WOD2" s="178"/>
      <c r="WOE2" s="178"/>
      <c r="WOF2" s="178"/>
      <c r="WOG2" s="178"/>
      <c r="WOH2" s="178"/>
      <c r="WOI2" s="178"/>
      <c r="WOJ2" s="178"/>
      <c r="WOK2" s="178"/>
      <c r="WOL2" s="178"/>
      <c r="WOM2" s="178"/>
      <c r="WON2" s="178"/>
      <c r="WOO2" s="178"/>
      <c r="WOP2" s="178"/>
      <c r="WOQ2" s="178"/>
      <c r="WOR2" s="178"/>
      <c r="WOS2" s="178"/>
      <c r="WOT2" s="178"/>
      <c r="WOU2" s="178"/>
      <c r="WOV2" s="178"/>
      <c r="WOW2" s="178"/>
      <c r="WOX2" s="178"/>
      <c r="WOY2" s="178"/>
      <c r="WOZ2" s="178"/>
      <c r="WPA2" s="178"/>
      <c r="WPB2" s="178"/>
      <c r="WPC2" s="178"/>
      <c r="WPD2" s="178"/>
      <c r="WPE2" s="178"/>
      <c r="WPF2" s="178"/>
      <c r="WPG2" s="178"/>
      <c r="WPH2" s="178"/>
      <c r="WPI2" s="178"/>
      <c r="WPJ2" s="178"/>
      <c r="WPK2" s="178"/>
      <c r="WPL2" s="178"/>
      <c r="WPM2" s="178"/>
      <c r="WPN2" s="178"/>
      <c r="WPO2" s="178"/>
      <c r="WPP2" s="178"/>
      <c r="WPQ2" s="178"/>
      <c r="WPR2" s="178"/>
      <c r="WPS2" s="178"/>
      <c r="WPT2" s="178"/>
      <c r="WPU2" s="178"/>
      <c r="WPV2" s="178"/>
      <c r="WPW2" s="178"/>
      <c r="WPX2" s="178"/>
      <c r="WPY2" s="178"/>
      <c r="WPZ2" s="178"/>
      <c r="WQA2" s="178"/>
      <c r="WQB2" s="178"/>
      <c r="WQC2" s="178"/>
      <c r="WQD2" s="178"/>
      <c r="WQE2" s="178"/>
      <c r="WQF2" s="178"/>
      <c r="WQG2" s="178"/>
      <c r="WQH2" s="178"/>
      <c r="WQI2" s="178"/>
      <c r="WQJ2" s="178"/>
      <c r="WQK2" s="178"/>
      <c r="WQL2" s="178"/>
      <c r="WQM2" s="178"/>
      <c r="WQN2" s="178"/>
      <c r="WQO2" s="178"/>
      <c r="WQP2" s="178"/>
      <c r="WQQ2" s="178"/>
      <c r="WQR2" s="178"/>
      <c r="WQS2" s="178"/>
      <c r="WQT2" s="178"/>
      <c r="WQU2" s="178"/>
      <c r="WQV2" s="178"/>
      <c r="WQW2" s="178"/>
      <c r="WQX2" s="178"/>
      <c r="WQY2" s="178"/>
      <c r="WQZ2" s="178"/>
      <c r="WRA2" s="178"/>
      <c r="WRB2" s="178"/>
      <c r="WRC2" s="178"/>
      <c r="WRD2" s="178"/>
      <c r="WRE2" s="178"/>
      <c r="WRF2" s="178"/>
      <c r="WRG2" s="178"/>
      <c r="WRH2" s="178"/>
      <c r="WRI2" s="178"/>
      <c r="WRJ2" s="178"/>
      <c r="WRK2" s="178"/>
      <c r="WRL2" s="178"/>
      <c r="WRM2" s="178"/>
      <c r="WRN2" s="178"/>
      <c r="WRO2" s="178"/>
      <c r="WRP2" s="178"/>
      <c r="WRQ2" s="178"/>
      <c r="WRR2" s="178"/>
      <c r="WRS2" s="178"/>
      <c r="WRT2" s="178"/>
      <c r="WRU2" s="178"/>
      <c r="WRV2" s="178"/>
      <c r="WRW2" s="178"/>
      <c r="WRX2" s="178"/>
      <c r="WRY2" s="178"/>
      <c r="WRZ2" s="178"/>
      <c r="WSA2" s="178"/>
      <c r="WSB2" s="178"/>
      <c r="WSC2" s="178"/>
      <c r="WSD2" s="178"/>
      <c r="WSE2" s="178"/>
      <c r="WSF2" s="178"/>
      <c r="WSG2" s="178"/>
      <c r="WSH2" s="178"/>
      <c r="WSI2" s="178"/>
      <c r="WSJ2" s="178"/>
      <c r="WSK2" s="178"/>
      <c r="WSL2" s="178"/>
      <c r="WSM2" s="178"/>
      <c r="WSN2" s="178"/>
      <c r="WSO2" s="178"/>
      <c r="WSP2" s="178"/>
      <c r="WSQ2" s="178"/>
      <c r="WSR2" s="178"/>
      <c r="WSS2" s="178"/>
      <c r="WST2" s="178"/>
      <c r="WSU2" s="178"/>
      <c r="WSV2" s="178"/>
      <c r="WSW2" s="178"/>
      <c r="WSX2" s="178"/>
      <c r="WSY2" s="178"/>
      <c r="WSZ2" s="178"/>
      <c r="WTA2" s="178"/>
      <c r="WTB2" s="178"/>
      <c r="WTC2" s="178"/>
      <c r="WTD2" s="178"/>
      <c r="WTE2" s="178"/>
      <c r="WTF2" s="178"/>
      <c r="WTG2" s="178"/>
      <c r="WTH2" s="178"/>
      <c r="WTI2" s="178"/>
      <c r="WTJ2" s="178"/>
      <c r="WTK2" s="178"/>
      <c r="WTL2" s="178"/>
      <c r="WTM2" s="178"/>
      <c r="WTN2" s="178"/>
      <c r="WTO2" s="178"/>
      <c r="WTP2" s="178"/>
      <c r="WTQ2" s="178"/>
      <c r="WTR2" s="178"/>
      <c r="WTS2" s="178"/>
      <c r="WTT2" s="178"/>
      <c r="WTU2" s="178"/>
      <c r="WTV2" s="178"/>
      <c r="WTW2" s="178"/>
      <c r="WTX2" s="178"/>
      <c r="WTY2" s="178"/>
      <c r="WTZ2" s="178"/>
      <c r="WUA2" s="178"/>
      <c r="WUB2" s="178"/>
      <c r="WUC2" s="178"/>
      <c r="WUD2" s="178"/>
      <c r="WUE2" s="178"/>
      <c r="WUF2" s="178"/>
      <c r="WUG2" s="178"/>
      <c r="WUH2" s="178"/>
      <c r="WUI2" s="178"/>
      <c r="WUJ2" s="178"/>
      <c r="WUK2" s="178"/>
      <c r="WUL2" s="178"/>
      <c r="WUM2" s="178"/>
      <c r="WUN2" s="178"/>
      <c r="WUO2" s="178"/>
      <c r="WUP2" s="178"/>
      <c r="WUQ2" s="178"/>
      <c r="WUR2" s="178"/>
      <c r="WUS2" s="178"/>
      <c r="WUT2" s="178"/>
      <c r="WUU2" s="178"/>
      <c r="WUV2" s="178"/>
      <c r="WUW2" s="178"/>
      <c r="WUX2" s="178"/>
      <c r="WUY2" s="178"/>
      <c r="WUZ2" s="178"/>
      <c r="WVA2" s="178"/>
      <c r="WVB2" s="178"/>
      <c r="WVC2" s="178"/>
      <c r="WVD2" s="178"/>
      <c r="WVE2" s="178"/>
      <c r="WVF2" s="178"/>
      <c r="WVG2" s="178"/>
      <c r="WVH2" s="178"/>
      <c r="WVI2" s="178"/>
      <c r="WVJ2" s="178"/>
      <c r="WVK2" s="178"/>
      <c r="WVL2" s="178"/>
      <c r="WVM2" s="178"/>
      <c r="WVN2" s="178"/>
      <c r="WVO2" s="178"/>
      <c r="WVP2" s="178"/>
      <c r="WVQ2" s="178"/>
      <c r="WVR2" s="178"/>
      <c r="WVS2" s="178"/>
      <c r="WVT2" s="178"/>
      <c r="WVU2" s="178"/>
      <c r="WVV2" s="178"/>
      <c r="WVW2" s="178"/>
      <c r="WVX2" s="178"/>
      <c r="WVY2" s="178"/>
      <c r="WVZ2" s="178"/>
      <c r="WWA2" s="178"/>
      <c r="WWB2" s="178"/>
      <c r="WWC2" s="178"/>
      <c r="WWD2" s="178"/>
      <c r="WWE2" s="178"/>
      <c r="WWF2" s="178"/>
      <c r="WWG2" s="178"/>
      <c r="WWH2" s="178"/>
      <c r="WWI2" s="178"/>
      <c r="WWJ2" s="178"/>
      <c r="WWK2" s="178"/>
      <c r="WWL2" s="178"/>
      <c r="WWM2" s="178"/>
      <c r="WWN2" s="178"/>
      <c r="WWO2" s="178"/>
      <c r="WWP2" s="178"/>
      <c r="WWQ2" s="178"/>
      <c r="WWR2" s="178"/>
      <c r="WWS2" s="178"/>
      <c r="WWT2" s="178"/>
      <c r="WWU2" s="178"/>
      <c r="WWV2" s="178"/>
      <c r="WWW2" s="178"/>
      <c r="WWX2" s="178"/>
      <c r="WWY2" s="178"/>
      <c r="WWZ2" s="178"/>
      <c r="WXA2" s="178"/>
      <c r="WXB2" s="178"/>
      <c r="WXC2" s="178"/>
      <c r="WXD2" s="178"/>
      <c r="WXE2" s="178"/>
      <c r="WXF2" s="178"/>
      <c r="WXG2" s="178"/>
      <c r="WXH2" s="178"/>
      <c r="WXI2" s="178"/>
      <c r="WXJ2" s="178"/>
      <c r="WXK2" s="178"/>
      <c r="WXL2" s="178"/>
      <c r="WXM2" s="178"/>
      <c r="WXN2" s="178"/>
      <c r="WXO2" s="178"/>
      <c r="WXP2" s="178"/>
      <c r="WXQ2" s="178"/>
      <c r="WXR2" s="178"/>
      <c r="WXS2" s="178"/>
      <c r="WXT2" s="178"/>
      <c r="WXU2" s="178"/>
      <c r="WXV2" s="178"/>
      <c r="WXW2" s="178"/>
      <c r="WXX2" s="178"/>
      <c r="WXY2" s="178"/>
      <c r="WXZ2" s="178"/>
      <c r="WYA2" s="178"/>
      <c r="WYB2" s="178"/>
      <c r="WYC2" s="178"/>
      <c r="WYD2" s="178"/>
      <c r="WYE2" s="178"/>
      <c r="WYF2" s="178"/>
      <c r="WYG2" s="178"/>
      <c r="WYH2" s="178"/>
      <c r="WYI2" s="178"/>
      <c r="WYJ2" s="178"/>
      <c r="WYK2" s="178"/>
      <c r="WYL2" s="178"/>
      <c r="WYM2" s="178"/>
      <c r="WYN2" s="178"/>
      <c r="WYO2" s="178"/>
      <c r="WYP2" s="178"/>
      <c r="WYQ2" s="178"/>
      <c r="WYR2" s="178"/>
      <c r="WYS2" s="178"/>
      <c r="WYT2" s="178"/>
      <c r="WYU2" s="178"/>
      <c r="WYV2" s="178"/>
      <c r="WYW2" s="178"/>
      <c r="WYX2" s="178"/>
      <c r="WYY2" s="178"/>
      <c r="WYZ2" s="178"/>
      <c r="WZA2" s="178"/>
      <c r="WZB2" s="178"/>
      <c r="WZC2" s="178"/>
      <c r="WZD2" s="178"/>
      <c r="WZE2" s="178"/>
      <c r="WZF2" s="178"/>
      <c r="WZG2" s="178"/>
      <c r="WZH2" s="178"/>
      <c r="WZI2" s="178"/>
      <c r="WZJ2" s="178"/>
      <c r="WZK2" s="178"/>
      <c r="WZL2" s="178"/>
      <c r="WZM2" s="178"/>
      <c r="WZN2" s="178"/>
      <c r="WZO2" s="178"/>
      <c r="WZP2" s="178"/>
      <c r="WZQ2" s="178"/>
      <c r="WZR2" s="178"/>
      <c r="WZS2" s="178"/>
      <c r="WZT2" s="178"/>
      <c r="WZU2" s="178"/>
      <c r="WZV2" s="178"/>
      <c r="WZW2" s="178"/>
      <c r="WZX2" s="178"/>
      <c r="WZY2" s="178"/>
      <c r="WZZ2" s="178"/>
      <c r="XAA2" s="178"/>
      <c r="XAB2" s="178"/>
      <c r="XAC2" s="178"/>
      <c r="XAD2" s="178"/>
      <c r="XAE2" s="178"/>
      <c r="XAF2" s="178"/>
      <c r="XAG2" s="178"/>
      <c r="XAH2" s="178"/>
      <c r="XAI2" s="178"/>
      <c r="XAJ2" s="178"/>
      <c r="XAK2" s="178"/>
      <c r="XAL2" s="178"/>
      <c r="XAM2" s="178"/>
      <c r="XAN2" s="178"/>
      <c r="XAO2" s="178"/>
      <c r="XAP2" s="178"/>
      <c r="XAQ2" s="178"/>
      <c r="XAR2" s="178"/>
      <c r="XAS2" s="178"/>
      <c r="XAT2" s="178"/>
      <c r="XAU2" s="178"/>
      <c r="XAV2" s="178"/>
      <c r="XAW2" s="178"/>
      <c r="XAX2" s="178"/>
      <c r="XAY2" s="178"/>
      <c r="XAZ2" s="178"/>
      <c r="XBA2" s="178"/>
      <c r="XBB2" s="178"/>
      <c r="XBC2" s="178"/>
      <c r="XBD2" s="178"/>
      <c r="XBE2" s="178"/>
      <c r="XBF2" s="178"/>
      <c r="XBG2" s="178"/>
      <c r="XBH2" s="178"/>
      <c r="XBI2" s="178"/>
      <c r="XBJ2" s="178"/>
      <c r="XBK2" s="178"/>
      <c r="XBL2" s="178"/>
      <c r="XBM2" s="178"/>
      <c r="XBN2" s="178"/>
      <c r="XBO2" s="178"/>
      <c r="XBP2" s="178"/>
      <c r="XBQ2" s="178"/>
      <c r="XBR2" s="178"/>
      <c r="XBS2" s="178"/>
      <c r="XBT2" s="178"/>
      <c r="XBU2" s="178"/>
      <c r="XBV2" s="178"/>
      <c r="XBW2" s="178"/>
      <c r="XBX2" s="178"/>
      <c r="XBY2" s="178"/>
      <c r="XBZ2" s="178"/>
      <c r="XCA2" s="178"/>
      <c r="XCB2" s="178"/>
      <c r="XCC2" s="178"/>
      <c r="XCD2" s="178"/>
      <c r="XCE2" s="178"/>
      <c r="XCF2" s="178"/>
      <c r="XCG2" s="178"/>
      <c r="XCH2" s="178"/>
      <c r="XCI2" s="178"/>
      <c r="XCJ2" s="178"/>
      <c r="XCK2" s="178"/>
      <c r="XCL2" s="178"/>
      <c r="XCM2" s="178"/>
      <c r="XCN2" s="178"/>
      <c r="XCO2" s="178"/>
      <c r="XCP2" s="178"/>
      <c r="XCQ2" s="178"/>
      <c r="XCR2" s="178"/>
      <c r="XCS2" s="178"/>
      <c r="XCT2" s="178"/>
      <c r="XCU2" s="178"/>
      <c r="XCV2" s="178"/>
      <c r="XCW2" s="178"/>
      <c r="XCX2" s="178"/>
      <c r="XCY2" s="178"/>
      <c r="XCZ2" s="178"/>
      <c r="XDA2" s="178"/>
      <c r="XDB2" s="178"/>
      <c r="XDC2" s="178"/>
      <c r="XDD2" s="178"/>
      <c r="XDE2" s="178"/>
      <c r="XDF2" s="178"/>
      <c r="XDG2" s="178"/>
      <c r="XDH2" s="178"/>
      <c r="XDI2" s="178"/>
      <c r="XDJ2" s="178"/>
      <c r="XDK2" s="178"/>
      <c r="XDL2" s="178"/>
      <c r="XDM2" s="178"/>
      <c r="XDN2" s="178"/>
      <c r="XDO2" s="178"/>
      <c r="XDP2" s="178"/>
      <c r="XDQ2" s="178"/>
      <c r="XDR2" s="178"/>
      <c r="XDS2" s="178"/>
      <c r="XDT2" s="178"/>
      <c r="XDU2" s="178"/>
      <c r="XDV2" s="178"/>
      <c r="XDW2" s="178"/>
      <c r="XDX2" s="178"/>
      <c r="XDY2" s="178"/>
      <c r="XDZ2" s="178"/>
      <c r="XEA2" s="178"/>
      <c r="XEB2" s="178"/>
      <c r="XEC2" s="178"/>
      <c r="XED2" s="178"/>
      <c r="XEE2" s="178"/>
      <c r="XEF2" s="178"/>
      <c r="XEG2" s="178"/>
      <c r="XEH2" s="178"/>
      <c r="XEI2" s="178"/>
      <c r="XEJ2" s="178"/>
      <c r="XEK2" s="178"/>
      <c r="XEL2" s="178"/>
      <c r="XEM2" s="178"/>
      <c r="XEN2" s="178"/>
      <c r="XEO2" s="178"/>
      <c r="XEP2" s="178"/>
      <c r="XEQ2" s="178"/>
      <c r="XER2" s="178"/>
      <c r="XES2" s="178"/>
      <c r="XET2" s="178"/>
      <c r="XEU2" s="178"/>
      <c r="XEV2" s="178"/>
      <c r="XEW2" s="178"/>
      <c r="XEX2" s="178"/>
      <c r="XEY2" s="178"/>
      <c r="XEZ2" s="178"/>
      <c r="XFA2" s="178"/>
      <c r="XFB2" s="178"/>
      <c r="XFC2" s="178"/>
      <c r="XFD2" s="178"/>
    </row>
    <row r="3" spans="1:16384" s="22" customFormat="1" ht="12.75" x14ac:dyDescent="0.15">
      <c r="A3" s="178" t="s">
        <v>562</v>
      </c>
      <c r="B3" s="178"/>
      <c r="C3" s="178"/>
      <c r="D3" s="178"/>
      <c r="E3" s="178"/>
      <c r="F3" s="178"/>
      <c r="G3" s="178"/>
    </row>
    <row r="4" spans="1:16384" s="30" customFormat="1" ht="25.5" x14ac:dyDescent="0.15">
      <c r="A4" s="10" t="s">
        <v>0</v>
      </c>
      <c r="B4" s="11" t="s">
        <v>446</v>
      </c>
      <c r="C4" s="11" t="s">
        <v>447</v>
      </c>
      <c r="D4" s="11" t="s">
        <v>448</v>
      </c>
      <c r="E4" s="11" t="s">
        <v>449</v>
      </c>
      <c r="F4" s="11" t="s">
        <v>450</v>
      </c>
      <c r="G4" s="11" t="s">
        <v>451</v>
      </c>
    </row>
    <row r="5" spans="1:16384" s="30" customFormat="1" ht="12.75" x14ac:dyDescent="0.15">
      <c r="A5" s="12">
        <v>1</v>
      </c>
      <c r="B5" s="13">
        <v>2</v>
      </c>
      <c r="C5" s="13">
        <v>3</v>
      </c>
      <c r="D5" s="13">
        <v>4</v>
      </c>
      <c r="E5" s="13">
        <v>5</v>
      </c>
      <c r="F5" s="13">
        <v>6</v>
      </c>
      <c r="G5" s="13">
        <v>7</v>
      </c>
    </row>
    <row r="6" spans="1:16384" s="22" customFormat="1" ht="12.75" x14ac:dyDescent="0.15">
      <c r="A6" s="127" t="s">
        <v>559</v>
      </c>
      <c r="B6" s="27">
        <v>30417.88</v>
      </c>
      <c r="C6" s="27">
        <v>174817</v>
      </c>
      <c r="D6" s="27">
        <v>517861</v>
      </c>
      <c r="E6" s="27">
        <v>516559.58</v>
      </c>
      <c r="F6" s="27">
        <f>IFERROR(E6/B6*100,0)</f>
        <v>1698.2103289249612</v>
      </c>
      <c r="G6" s="137">
        <f>IFERROR(E6/D6*100,0)</f>
        <v>99.748693182147335</v>
      </c>
    </row>
    <row r="7" spans="1:16384" s="22" customFormat="1" ht="12.75" x14ac:dyDescent="0.15">
      <c r="A7" s="108" t="s">
        <v>558</v>
      </c>
      <c r="B7" s="28">
        <v>30417.88</v>
      </c>
      <c r="C7" s="28">
        <v>174817</v>
      </c>
      <c r="D7" s="28">
        <v>517861</v>
      </c>
      <c r="E7" s="28">
        <v>516559.58</v>
      </c>
      <c r="F7" s="28">
        <f t="shared" ref="F7:F31" si="0">IFERROR(E7/B7*100,0)</f>
        <v>1698.2103289249612</v>
      </c>
      <c r="G7" s="109">
        <f t="shared" ref="G7:G31" si="1">IFERROR(E7/D7*100,0)</f>
        <v>99.748693182147335</v>
      </c>
    </row>
    <row r="8" spans="1:16384" s="22" customFormat="1" ht="12.75" x14ac:dyDescent="0.15">
      <c r="A8" s="108" t="s">
        <v>557</v>
      </c>
      <c r="B8" s="28">
        <v>10877.68</v>
      </c>
      <c r="C8" s="28">
        <v>162667</v>
      </c>
      <c r="D8" s="28">
        <v>453861</v>
      </c>
      <c r="E8" s="28">
        <v>452655.21</v>
      </c>
      <c r="F8" s="28">
        <f t="shared" si="0"/>
        <v>4161.3212560031188</v>
      </c>
      <c r="G8" s="109">
        <f t="shared" si="1"/>
        <v>99.734326148314139</v>
      </c>
    </row>
    <row r="9" spans="1:16384" s="22" customFormat="1" ht="25.5" x14ac:dyDescent="0.15">
      <c r="A9" s="108" t="s">
        <v>556</v>
      </c>
      <c r="B9" s="28">
        <v>2880.08</v>
      </c>
      <c r="C9" s="28">
        <v>3400</v>
      </c>
      <c r="D9" s="28">
        <v>3400</v>
      </c>
      <c r="E9" s="28">
        <v>2162.0500000000002</v>
      </c>
      <c r="F9" s="28">
        <f t="shared" si="0"/>
        <v>75.069095302908266</v>
      </c>
      <c r="G9" s="109">
        <f t="shared" si="1"/>
        <v>63.589705882352945</v>
      </c>
    </row>
    <row r="10" spans="1:16384" s="22" customFormat="1" ht="12.75" x14ac:dyDescent="0.15">
      <c r="A10" s="110" t="s">
        <v>555</v>
      </c>
      <c r="B10" s="29">
        <v>2880.08</v>
      </c>
      <c r="C10" s="29">
        <v>0</v>
      </c>
      <c r="D10" s="29">
        <v>0</v>
      </c>
      <c r="E10" s="29">
        <v>2162.0500000000002</v>
      </c>
      <c r="F10" s="29">
        <f t="shared" si="0"/>
        <v>75.069095302908266</v>
      </c>
      <c r="G10" s="111">
        <f t="shared" si="1"/>
        <v>0</v>
      </c>
    </row>
    <row r="11" spans="1:16384" s="22" customFormat="1" ht="12.75" x14ac:dyDescent="0.15">
      <c r="A11" s="108" t="s">
        <v>554</v>
      </c>
      <c r="B11" s="28">
        <v>7997.6</v>
      </c>
      <c r="C11" s="28">
        <v>0</v>
      </c>
      <c r="D11" s="28">
        <v>0</v>
      </c>
      <c r="E11" s="28">
        <v>0</v>
      </c>
      <c r="F11" s="28">
        <f t="shared" si="0"/>
        <v>0</v>
      </c>
      <c r="G11" s="109">
        <f t="shared" si="1"/>
        <v>0</v>
      </c>
    </row>
    <row r="12" spans="1:16384" s="22" customFormat="1" ht="12.75" x14ac:dyDescent="0.15">
      <c r="A12" s="110" t="s">
        <v>553</v>
      </c>
      <c r="B12" s="29">
        <v>7997.6</v>
      </c>
      <c r="C12" s="29">
        <v>0</v>
      </c>
      <c r="D12" s="29">
        <v>0</v>
      </c>
      <c r="E12" s="29">
        <v>0</v>
      </c>
      <c r="F12" s="29">
        <f t="shared" si="0"/>
        <v>0</v>
      </c>
      <c r="G12" s="111">
        <f t="shared" si="1"/>
        <v>0</v>
      </c>
    </row>
    <row r="13" spans="1:16384" s="22" customFormat="1" ht="12.75" x14ac:dyDescent="0.15">
      <c r="A13" s="108" t="s">
        <v>552</v>
      </c>
      <c r="B13" s="28">
        <v>0</v>
      </c>
      <c r="C13" s="28">
        <v>159267</v>
      </c>
      <c r="D13" s="28">
        <v>450461</v>
      </c>
      <c r="E13" s="28">
        <v>450493.16</v>
      </c>
      <c r="F13" s="28">
        <f t="shared" si="0"/>
        <v>0</v>
      </c>
      <c r="G13" s="109">
        <f t="shared" si="1"/>
        <v>100.00713935279634</v>
      </c>
    </row>
    <row r="14" spans="1:16384" s="22" customFormat="1" ht="12.75" x14ac:dyDescent="0.15">
      <c r="A14" s="110" t="s">
        <v>551</v>
      </c>
      <c r="B14" s="29">
        <v>0</v>
      </c>
      <c r="C14" s="29">
        <v>0</v>
      </c>
      <c r="D14" s="29">
        <v>0</v>
      </c>
      <c r="E14" s="29">
        <v>450493.16</v>
      </c>
      <c r="F14" s="29">
        <f t="shared" si="0"/>
        <v>0</v>
      </c>
      <c r="G14" s="111">
        <f t="shared" si="1"/>
        <v>0</v>
      </c>
    </row>
    <row r="15" spans="1:16384" s="22" customFormat="1" ht="12.75" x14ac:dyDescent="0.15">
      <c r="A15" s="108" t="s">
        <v>550</v>
      </c>
      <c r="B15" s="28">
        <v>19540.2</v>
      </c>
      <c r="C15" s="28">
        <v>11950</v>
      </c>
      <c r="D15" s="28">
        <v>4000</v>
      </c>
      <c r="E15" s="28">
        <v>3904.37</v>
      </c>
      <c r="F15" s="28">
        <f t="shared" si="0"/>
        <v>19.981218206569022</v>
      </c>
      <c r="G15" s="109">
        <f t="shared" si="1"/>
        <v>97.609249999999989</v>
      </c>
    </row>
    <row r="16" spans="1:16384" s="22" customFormat="1" ht="12.75" x14ac:dyDescent="0.15">
      <c r="A16" s="108" t="s">
        <v>549</v>
      </c>
      <c r="B16" s="28">
        <v>19540.2</v>
      </c>
      <c r="C16" s="28">
        <v>11950</v>
      </c>
      <c r="D16" s="28">
        <v>4000</v>
      </c>
      <c r="E16" s="28">
        <v>3904.37</v>
      </c>
      <c r="F16" s="28">
        <f t="shared" si="0"/>
        <v>19.981218206569022</v>
      </c>
      <c r="G16" s="109">
        <f t="shared" si="1"/>
        <v>97.609249999999989</v>
      </c>
    </row>
    <row r="17" spans="1:7" ht="12.75" x14ac:dyDescent="0.15">
      <c r="A17" s="110" t="s">
        <v>548</v>
      </c>
      <c r="B17" s="29">
        <v>19540.2</v>
      </c>
      <c r="C17" s="29">
        <v>0</v>
      </c>
      <c r="D17" s="29">
        <v>0</v>
      </c>
      <c r="E17" s="29">
        <v>3904.37</v>
      </c>
      <c r="F17" s="29">
        <f t="shared" si="0"/>
        <v>19.981218206569022</v>
      </c>
      <c r="G17" s="111">
        <f t="shared" si="1"/>
        <v>0</v>
      </c>
    </row>
    <row r="18" spans="1:7" ht="12.75" x14ac:dyDescent="0.15">
      <c r="A18" s="108" t="s">
        <v>547</v>
      </c>
      <c r="B18" s="28">
        <v>0</v>
      </c>
      <c r="C18" s="28">
        <v>200</v>
      </c>
      <c r="D18" s="28">
        <v>60000</v>
      </c>
      <c r="E18" s="28">
        <v>60000</v>
      </c>
      <c r="F18" s="28">
        <f t="shared" si="0"/>
        <v>0</v>
      </c>
      <c r="G18" s="109">
        <f t="shared" si="1"/>
        <v>100</v>
      </c>
    </row>
    <row r="19" spans="1:7" ht="12.75" x14ac:dyDescent="0.15">
      <c r="A19" s="108" t="s">
        <v>546</v>
      </c>
      <c r="B19" s="28">
        <v>0</v>
      </c>
      <c r="C19" s="28">
        <v>0</v>
      </c>
      <c r="D19" s="28">
        <v>60000</v>
      </c>
      <c r="E19" s="28">
        <v>60000</v>
      </c>
      <c r="F19" s="28">
        <f t="shared" si="0"/>
        <v>0</v>
      </c>
      <c r="G19" s="109">
        <f t="shared" si="1"/>
        <v>100</v>
      </c>
    </row>
    <row r="20" spans="1:7" ht="12.75" x14ac:dyDescent="0.15">
      <c r="A20" s="110" t="s">
        <v>545</v>
      </c>
      <c r="B20" s="29">
        <v>0</v>
      </c>
      <c r="C20" s="29">
        <v>0</v>
      </c>
      <c r="D20" s="29">
        <v>0</v>
      </c>
      <c r="E20" s="29">
        <v>60000</v>
      </c>
      <c r="F20" s="29">
        <f t="shared" si="0"/>
        <v>0</v>
      </c>
      <c r="G20" s="111">
        <f t="shared" si="1"/>
        <v>0</v>
      </c>
    </row>
    <row r="21" spans="1:7" ht="12.75" x14ac:dyDescent="0.15">
      <c r="A21" s="108" t="s">
        <v>544</v>
      </c>
      <c r="B21" s="28">
        <v>0</v>
      </c>
      <c r="C21" s="28">
        <v>200</v>
      </c>
      <c r="D21" s="28">
        <v>0</v>
      </c>
      <c r="E21" s="28">
        <v>0</v>
      </c>
      <c r="F21" s="28">
        <f t="shared" si="0"/>
        <v>0</v>
      </c>
      <c r="G21" s="109">
        <f t="shared" si="1"/>
        <v>0</v>
      </c>
    </row>
    <row r="22" spans="1:7" ht="12.75" x14ac:dyDescent="0.15">
      <c r="A22" s="127" t="s">
        <v>543</v>
      </c>
      <c r="B22" s="27">
        <v>318561.31</v>
      </c>
      <c r="C22" s="27">
        <v>159467</v>
      </c>
      <c r="D22" s="27">
        <v>219267</v>
      </c>
      <c r="E22" s="27">
        <v>6417.26</v>
      </c>
      <c r="F22" s="27">
        <f t="shared" si="0"/>
        <v>2.0144505307314313</v>
      </c>
      <c r="G22" s="137">
        <f t="shared" si="1"/>
        <v>2.9266875544427569</v>
      </c>
    </row>
    <row r="23" spans="1:7" ht="12.75" x14ac:dyDescent="0.15">
      <c r="A23" s="108" t="s">
        <v>48</v>
      </c>
      <c r="B23" s="28">
        <v>318561.31</v>
      </c>
      <c r="C23" s="28">
        <v>159467</v>
      </c>
      <c r="D23" s="28">
        <v>219267</v>
      </c>
      <c r="E23" s="28">
        <v>6417.26</v>
      </c>
      <c r="F23" s="28">
        <f t="shared" si="0"/>
        <v>2.0144505307314313</v>
      </c>
      <c r="G23" s="109">
        <f t="shared" si="1"/>
        <v>2.9266875544427569</v>
      </c>
    </row>
    <row r="24" spans="1:7" ht="12.75" x14ac:dyDescent="0.15">
      <c r="A24" s="108" t="s">
        <v>395</v>
      </c>
      <c r="B24" s="28">
        <v>318534.74</v>
      </c>
      <c r="C24" s="28">
        <v>159267</v>
      </c>
      <c r="D24" s="28">
        <v>159267</v>
      </c>
      <c r="E24" s="28">
        <v>0</v>
      </c>
      <c r="F24" s="28">
        <f t="shared" si="0"/>
        <v>0</v>
      </c>
      <c r="G24" s="109">
        <f t="shared" si="1"/>
        <v>0</v>
      </c>
    </row>
    <row r="25" spans="1:7" ht="12.75" x14ac:dyDescent="0.15">
      <c r="A25" s="108" t="s">
        <v>542</v>
      </c>
      <c r="B25" s="28">
        <v>318534.74</v>
      </c>
      <c r="C25" s="28">
        <v>159267</v>
      </c>
      <c r="D25" s="28">
        <v>159267</v>
      </c>
      <c r="E25" s="28">
        <v>0</v>
      </c>
      <c r="F25" s="28">
        <f t="shared" si="0"/>
        <v>0</v>
      </c>
      <c r="G25" s="109">
        <f t="shared" si="1"/>
        <v>0</v>
      </c>
    </row>
    <row r="26" spans="1:7" ht="12.75" x14ac:dyDescent="0.15">
      <c r="A26" s="110" t="s">
        <v>396</v>
      </c>
      <c r="B26" s="29">
        <v>318534.74</v>
      </c>
      <c r="C26" s="29">
        <v>0</v>
      </c>
      <c r="D26" s="29">
        <v>0</v>
      </c>
      <c r="E26" s="29">
        <v>0</v>
      </c>
      <c r="F26" s="29">
        <f t="shared" si="0"/>
        <v>0</v>
      </c>
      <c r="G26" s="111">
        <f t="shared" si="1"/>
        <v>0</v>
      </c>
    </row>
    <row r="27" spans="1:7" ht="12.75" x14ac:dyDescent="0.15">
      <c r="A27" s="108" t="s">
        <v>49</v>
      </c>
      <c r="B27" s="28">
        <v>26.57</v>
      </c>
      <c r="C27" s="28">
        <v>200</v>
      </c>
      <c r="D27" s="28">
        <v>60000</v>
      </c>
      <c r="E27" s="28">
        <v>6417.26</v>
      </c>
      <c r="F27" s="28">
        <f t="shared" si="0"/>
        <v>24152.277004140011</v>
      </c>
      <c r="G27" s="109">
        <f t="shared" si="1"/>
        <v>10.695433333333334</v>
      </c>
    </row>
    <row r="28" spans="1:7" ht="25.5" x14ac:dyDescent="0.15">
      <c r="A28" s="108" t="s">
        <v>541</v>
      </c>
      <c r="B28" s="28">
        <v>0</v>
      </c>
      <c r="C28" s="28">
        <v>0</v>
      </c>
      <c r="D28" s="28">
        <v>60000</v>
      </c>
      <c r="E28" s="28">
        <v>6417.26</v>
      </c>
      <c r="F28" s="28">
        <f t="shared" si="0"/>
        <v>0</v>
      </c>
      <c r="G28" s="109">
        <f t="shared" si="1"/>
        <v>10.695433333333334</v>
      </c>
    </row>
    <row r="29" spans="1:7" ht="12.75" x14ac:dyDescent="0.15">
      <c r="A29" s="110" t="s">
        <v>313</v>
      </c>
      <c r="B29" s="29">
        <v>0</v>
      </c>
      <c r="C29" s="29">
        <v>0</v>
      </c>
      <c r="D29" s="29">
        <v>0</v>
      </c>
      <c r="E29" s="29">
        <v>6417.26</v>
      </c>
      <c r="F29" s="29">
        <f t="shared" si="0"/>
        <v>0</v>
      </c>
      <c r="G29" s="111">
        <f t="shared" si="1"/>
        <v>0</v>
      </c>
    </row>
    <row r="30" spans="1:7" ht="12.75" x14ac:dyDescent="0.15">
      <c r="A30" s="108" t="s">
        <v>540</v>
      </c>
      <c r="B30" s="28">
        <v>26.57</v>
      </c>
      <c r="C30" s="28">
        <v>200</v>
      </c>
      <c r="D30" s="28">
        <v>0</v>
      </c>
      <c r="E30" s="28">
        <v>0</v>
      </c>
      <c r="F30" s="28">
        <f t="shared" si="0"/>
        <v>0</v>
      </c>
      <c r="G30" s="109">
        <f t="shared" si="1"/>
        <v>0</v>
      </c>
    </row>
    <row r="31" spans="1:7" ht="12.75" x14ac:dyDescent="0.15">
      <c r="A31" s="110" t="s">
        <v>50</v>
      </c>
      <c r="B31" s="29">
        <v>26.57</v>
      </c>
      <c r="C31" s="29">
        <v>0</v>
      </c>
      <c r="D31" s="29">
        <v>0</v>
      </c>
      <c r="E31" s="29">
        <v>0</v>
      </c>
      <c r="F31" s="29">
        <f t="shared" si="0"/>
        <v>0</v>
      </c>
      <c r="G31" s="111">
        <f t="shared" si="1"/>
        <v>0</v>
      </c>
    </row>
  </sheetData>
  <mergeCells count="4683">
    <mergeCell ref="XDY2:XEE2"/>
    <mergeCell ref="XEF2:XEL2"/>
    <mergeCell ref="XEM2:XES2"/>
    <mergeCell ref="XET2:XEZ2"/>
    <mergeCell ref="XFA2:XFD2"/>
    <mergeCell ref="XCI2:XCO2"/>
    <mergeCell ref="XCP2:XCV2"/>
    <mergeCell ref="XCW2:XDC2"/>
    <mergeCell ref="XDD2:XDJ2"/>
    <mergeCell ref="XDK2:XDQ2"/>
    <mergeCell ref="XDR2:XDX2"/>
    <mergeCell ref="XAS2:XAY2"/>
    <mergeCell ref="XAZ2:XBF2"/>
    <mergeCell ref="XBG2:XBM2"/>
    <mergeCell ref="XBN2:XBT2"/>
    <mergeCell ref="XBU2:XCA2"/>
    <mergeCell ref="XCB2:XCH2"/>
    <mergeCell ref="WZC2:WZI2"/>
    <mergeCell ref="WZJ2:WZP2"/>
    <mergeCell ref="WZQ2:WZW2"/>
    <mergeCell ref="WZX2:XAD2"/>
    <mergeCell ref="XAE2:XAK2"/>
    <mergeCell ref="XAL2:XAR2"/>
    <mergeCell ref="WXM2:WXS2"/>
    <mergeCell ref="WXT2:WXZ2"/>
    <mergeCell ref="WYA2:WYG2"/>
    <mergeCell ref="WYH2:WYN2"/>
    <mergeCell ref="WYO2:WYU2"/>
    <mergeCell ref="WYV2:WZB2"/>
    <mergeCell ref="WVW2:WWC2"/>
    <mergeCell ref="WWD2:WWJ2"/>
    <mergeCell ref="WWK2:WWQ2"/>
    <mergeCell ref="WWR2:WWX2"/>
    <mergeCell ref="WWY2:WXE2"/>
    <mergeCell ref="WXF2:WXL2"/>
    <mergeCell ref="WUG2:WUM2"/>
    <mergeCell ref="WUN2:WUT2"/>
    <mergeCell ref="WUU2:WVA2"/>
    <mergeCell ref="WVB2:WVH2"/>
    <mergeCell ref="WVI2:WVO2"/>
    <mergeCell ref="WVP2:WVV2"/>
    <mergeCell ref="WSQ2:WSW2"/>
    <mergeCell ref="WSX2:WTD2"/>
    <mergeCell ref="WTE2:WTK2"/>
    <mergeCell ref="WTL2:WTR2"/>
    <mergeCell ref="WTS2:WTY2"/>
    <mergeCell ref="WTZ2:WUF2"/>
    <mergeCell ref="WRA2:WRG2"/>
    <mergeCell ref="WRH2:WRN2"/>
    <mergeCell ref="WRO2:WRU2"/>
    <mergeCell ref="WRV2:WSB2"/>
    <mergeCell ref="WSC2:WSI2"/>
    <mergeCell ref="WSJ2:WSP2"/>
    <mergeCell ref="WPK2:WPQ2"/>
    <mergeCell ref="WPR2:WPX2"/>
    <mergeCell ref="WPY2:WQE2"/>
    <mergeCell ref="WQF2:WQL2"/>
    <mergeCell ref="WQM2:WQS2"/>
    <mergeCell ref="WQT2:WQZ2"/>
    <mergeCell ref="WNU2:WOA2"/>
    <mergeCell ref="WOB2:WOH2"/>
    <mergeCell ref="WOI2:WOO2"/>
    <mergeCell ref="WOP2:WOV2"/>
    <mergeCell ref="WOW2:WPC2"/>
    <mergeCell ref="WPD2:WPJ2"/>
    <mergeCell ref="WME2:WMK2"/>
    <mergeCell ref="WML2:WMR2"/>
    <mergeCell ref="WMS2:WMY2"/>
    <mergeCell ref="WMZ2:WNF2"/>
    <mergeCell ref="WNG2:WNM2"/>
    <mergeCell ref="WNN2:WNT2"/>
    <mergeCell ref="WKO2:WKU2"/>
    <mergeCell ref="WKV2:WLB2"/>
    <mergeCell ref="WLC2:WLI2"/>
    <mergeCell ref="WLJ2:WLP2"/>
    <mergeCell ref="WLQ2:WLW2"/>
    <mergeCell ref="WLX2:WMD2"/>
    <mergeCell ref="WIY2:WJE2"/>
    <mergeCell ref="WJF2:WJL2"/>
    <mergeCell ref="WJM2:WJS2"/>
    <mergeCell ref="WJT2:WJZ2"/>
    <mergeCell ref="WKA2:WKG2"/>
    <mergeCell ref="WKH2:WKN2"/>
    <mergeCell ref="WHI2:WHO2"/>
    <mergeCell ref="WHP2:WHV2"/>
    <mergeCell ref="WHW2:WIC2"/>
    <mergeCell ref="WID2:WIJ2"/>
    <mergeCell ref="WIK2:WIQ2"/>
    <mergeCell ref="WIR2:WIX2"/>
    <mergeCell ref="WFS2:WFY2"/>
    <mergeCell ref="WFZ2:WGF2"/>
    <mergeCell ref="WGG2:WGM2"/>
    <mergeCell ref="WGN2:WGT2"/>
    <mergeCell ref="WGU2:WHA2"/>
    <mergeCell ref="WHB2:WHH2"/>
    <mergeCell ref="WEC2:WEI2"/>
    <mergeCell ref="WEJ2:WEP2"/>
    <mergeCell ref="WEQ2:WEW2"/>
    <mergeCell ref="WEX2:WFD2"/>
    <mergeCell ref="WFE2:WFK2"/>
    <mergeCell ref="WFL2:WFR2"/>
    <mergeCell ref="WCM2:WCS2"/>
    <mergeCell ref="WCT2:WCZ2"/>
    <mergeCell ref="WDA2:WDG2"/>
    <mergeCell ref="WDH2:WDN2"/>
    <mergeCell ref="WDO2:WDU2"/>
    <mergeCell ref="WDV2:WEB2"/>
    <mergeCell ref="WAW2:WBC2"/>
    <mergeCell ref="WBD2:WBJ2"/>
    <mergeCell ref="WBK2:WBQ2"/>
    <mergeCell ref="WBR2:WBX2"/>
    <mergeCell ref="WBY2:WCE2"/>
    <mergeCell ref="WCF2:WCL2"/>
    <mergeCell ref="VZG2:VZM2"/>
    <mergeCell ref="VZN2:VZT2"/>
    <mergeCell ref="VZU2:WAA2"/>
    <mergeCell ref="WAB2:WAH2"/>
    <mergeCell ref="WAI2:WAO2"/>
    <mergeCell ref="WAP2:WAV2"/>
    <mergeCell ref="VXQ2:VXW2"/>
    <mergeCell ref="VXX2:VYD2"/>
    <mergeCell ref="VYE2:VYK2"/>
    <mergeCell ref="VYL2:VYR2"/>
    <mergeCell ref="VYS2:VYY2"/>
    <mergeCell ref="VYZ2:VZF2"/>
    <mergeCell ref="VWA2:VWG2"/>
    <mergeCell ref="VWH2:VWN2"/>
    <mergeCell ref="VWO2:VWU2"/>
    <mergeCell ref="VWV2:VXB2"/>
    <mergeCell ref="VXC2:VXI2"/>
    <mergeCell ref="VXJ2:VXP2"/>
    <mergeCell ref="VUK2:VUQ2"/>
    <mergeCell ref="VUR2:VUX2"/>
    <mergeCell ref="VUY2:VVE2"/>
    <mergeCell ref="VVF2:VVL2"/>
    <mergeCell ref="VVM2:VVS2"/>
    <mergeCell ref="VVT2:VVZ2"/>
    <mergeCell ref="VSU2:VTA2"/>
    <mergeCell ref="VTB2:VTH2"/>
    <mergeCell ref="VTI2:VTO2"/>
    <mergeCell ref="VTP2:VTV2"/>
    <mergeCell ref="VTW2:VUC2"/>
    <mergeCell ref="VUD2:VUJ2"/>
    <mergeCell ref="VRE2:VRK2"/>
    <mergeCell ref="VRL2:VRR2"/>
    <mergeCell ref="VRS2:VRY2"/>
    <mergeCell ref="VRZ2:VSF2"/>
    <mergeCell ref="VSG2:VSM2"/>
    <mergeCell ref="VSN2:VST2"/>
    <mergeCell ref="VPO2:VPU2"/>
    <mergeCell ref="VPV2:VQB2"/>
    <mergeCell ref="VQC2:VQI2"/>
    <mergeCell ref="VQJ2:VQP2"/>
    <mergeCell ref="VQQ2:VQW2"/>
    <mergeCell ref="VQX2:VRD2"/>
    <mergeCell ref="VNY2:VOE2"/>
    <mergeCell ref="VOF2:VOL2"/>
    <mergeCell ref="VOM2:VOS2"/>
    <mergeCell ref="VOT2:VOZ2"/>
    <mergeCell ref="VPA2:VPG2"/>
    <mergeCell ref="VPH2:VPN2"/>
    <mergeCell ref="VMI2:VMO2"/>
    <mergeCell ref="VMP2:VMV2"/>
    <mergeCell ref="VMW2:VNC2"/>
    <mergeCell ref="VND2:VNJ2"/>
    <mergeCell ref="VNK2:VNQ2"/>
    <mergeCell ref="VNR2:VNX2"/>
    <mergeCell ref="VKS2:VKY2"/>
    <mergeCell ref="VKZ2:VLF2"/>
    <mergeCell ref="VLG2:VLM2"/>
    <mergeCell ref="VLN2:VLT2"/>
    <mergeCell ref="VLU2:VMA2"/>
    <mergeCell ref="VMB2:VMH2"/>
    <mergeCell ref="VJC2:VJI2"/>
    <mergeCell ref="VJJ2:VJP2"/>
    <mergeCell ref="VJQ2:VJW2"/>
    <mergeCell ref="VJX2:VKD2"/>
    <mergeCell ref="VKE2:VKK2"/>
    <mergeCell ref="VKL2:VKR2"/>
    <mergeCell ref="VHM2:VHS2"/>
    <mergeCell ref="VHT2:VHZ2"/>
    <mergeCell ref="VIA2:VIG2"/>
    <mergeCell ref="VIH2:VIN2"/>
    <mergeCell ref="VIO2:VIU2"/>
    <mergeCell ref="VIV2:VJB2"/>
    <mergeCell ref="VFW2:VGC2"/>
    <mergeCell ref="VGD2:VGJ2"/>
    <mergeCell ref="VGK2:VGQ2"/>
    <mergeCell ref="VGR2:VGX2"/>
    <mergeCell ref="VGY2:VHE2"/>
    <mergeCell ref="VHF2:VHL2"/>
    <mergeCell ref="VEG2:VEM2"/>
    <mergeCell ref="VEN2:VET2"/>
    <mergeCell ref="VEU2:VFA2"/>
    <mergeCell ref="VFB2:VFH2"/>
    <mergeCell ref="VFI2:VFO2"/>
    <mergeCell ref="VFP2:VFV2"/>
    <mergeCell ref="VCQ2:VCW2"/>
    <mergeCell ref="VCX2:VDD2"/>
    <mergeCell ref="VDE2:VDK2"/>
    <mergeCell ref="VDL2:VDR2"/>
    <mergeCell ref="VDS2:VDY2"/>
    <mergeCell ref="VDZ2:VEF2"/>
    <mergeCell ref="VBA2:VBG2"/>
    <mergeCell ref="VBH2:VBN2"/>
    <mergeCell ref="VBO2:VBU2"/>
    <mergeCell ref="VBV2:VCB2"/>
    <mergeCell ref="VCC2:VCI2"/>
    <mergeCell ref="VCJ2:VCP2"/>
    <mergeCell ref="UZK2:UZQ2"/>
    <mergeCell ref="UZR2:UZX2"/>
    <mergeCell ref="UZY2:VAE2"/>
    <mergeCell ref="VAF2:VAL2"/>
    <mergeCell ref="VAM2:VAS2"/>
    <mergeCell ref="VAT2:VAZ2"/>
    <mergeCell ref="UXU2:UYA2"/>
    <mergeCell ref="UYB2:UYH2"/>
    <mergeCell ref="UYI2:UYO2"/>
    <mergeCell ref="UYP2:UYV2"/>
    <mergeCell ref="UYW2:UZC2"/>
    <mergeCell ref="UZD2:UZJ2"/>
    <mergeCell ref="UWE2:UWK2"/>
    <mergeCell ref="UWL2:UWR2"/>
    <mergeCell ref="UWS2:UWY2"/>
    <mergeCell ref="UWZ2:UXF2"/>
    <mergeCell ref="UXG2:UXM2"/>
    <mergeCell ref="UXN2:UXT2"/>
    <mergeCell ref="UUO2:UUU2"/>
    <mergeCell ref="UUV2:UVB2"/>
    <mergeCell ref="UVC2:UVI2"/>
    <mergeCell ref="UVJ2:UVP2"/>
    <mergeCell ref="UVQ2:UVW2"/>
    <mergeCell ref="UVX2:UWD2"/>
    <mergeCell ref="USY2:UTE2"/>
    <mergeCell ref="UTF2:UTL2"/>
    <mergeCell ref="UTM2:UTS2"/>
    <mergeCell ref="UTT2:UTZ2"/>
    <mergeCell ref="UUA2:UUG2"/>
    <mergeCell ref="UUH2:UUN2"/>
    <mergeCell ref="URI2:URO2"/>
    <mergeCell ref="URP2:URV2"/>
    <mergeCell ref="URW2:USC2"/>
    <mergeCell ref="USD2:USJ2"/>
    <mergeCell ref="USK2:USQ2"/>
    <mergeCell ref="USR2:USX2"/>
    <mergeCell ref="UPS2:UPY2"/>
    <mergeCell ref="UPZ2:UQF2"/>
    <mergeCell ref="UQG2:UQM2"/>
    <mergeCell ref="UQN2:UQT2"/>
    <mergeCell ref="UQU2:URA2"/>
    <mergeCell ref="URB2:URH2"/>
    <mergeCell ref="UOC2:UOI2"/>
    <mergeCell ref="UOJ2:UOP2"/>
    <mergeCell ref="UOQ2:UOW2"/>
    <mergeCell ref="UOX2:UPD2"/>
    <mergeCell ref="UPE2:UPK2"/>
    <mergeCell ref="UPL2:UPR2"/>
    <mergeCell ref="UMM2:UMS2"/>
    <mergeCell ref="UMT2:UMZ2"/>
    <mergeCell ref="UNA2:UNG2"/>
    <mergeCell ref="UNH2:UNN2"/>
    <mergeCell ref="UNO2:UNU2"/>
    <mergeCell ref="UNV2:UOB2"/>
    <mergeCell ref="UKW2:ULC2"/>
    <mergeCell ref="ULD2:ULJ2"/>
    <mergeCell ref="ULK2:ULQ2"/>
    <mergeCell ref="ULR2:ULX2"/>
    <mergeCell ref="ULY2:UME2"/>
    <mergeCell ref="UMF2:UML2"/>
    <mergeCell ref="UJG2:UJM2"/>
    <mergeCell ref="UJN2:UJT2"/>
    <mergeCell ref="UJU2:UKA2"/>
    <mergeCell ref="UKB2:UKH2"/>
    <mergeCell ref="UKI2:UKO2"/>
    <mergeCell ref="UKP2:UKV2"/>
    <mergeCell ref="UHQ2:UHW2"/>
    <mergeCell ref="UHX2:UID2"/>
    <mergeCell ref="UIE2:UIK2"/>
    <mergeCell ref="UIL2:UIR2"/>
    <mergeCell ref="UIS2:UIY2"/>
    <mergeCell ref="UIZ2:UJF2"/>
    <mergeCell ref="UGA2:UGG2"/>
    <mergeCell ref="UGH2:UGN2"/>
    <mergeCell ref="UGO2:UGU2"/>
    <mergeCell ref="UGV2:UHB2"/>
    <mergeCell ref="UHC2:UHI2"/>
    <mergeCell ref="UHJ2:UHP2"/>
    <mergeCell ref="UEK2:UEQ2"/>
    <mergeCell ref="UER2:UEX2"/>
    <mergeCell ref="UEY2:UFE2"/>
    <mergeCell ref="UFF2:UFL2"/>
    <mergeCell ref="UFM2:UFS2"/>
    <mergeCell ref="UFT2:UFZ2"/>
    <mergeCell ref="UCU2:UDA2"/>
    <mergeCell ref="UDB2:UDH2"/>
    <mergeCell ref="UDI2:UDO2"/>
    <mergeCell ref="UDP2:UDV2"/>
    <mergeCell ref="UDW2:UEC2"/>
    <mergeCell ref="UED2:UEJ2"/>
    <mergeCell ref="UBE2:UBK2"/>
    <mergeCell ref="UBL2:UBR2"/>
    <mergeCell ref="UBS2:UBY2"/>
    <mergeCell ref="UBZ2:UCF2"/>
    <mergeCell ref="UCG2:UCM2"/>
    <mergeCell ref="UCN2:UCT2"/>
    <mergeCell ref="TZO2:TZU2"/>
    <mergeCell ref="TZV2:UAB2"/>
    <mergeCell ref="UAC2:UAI2"/>
    <mergeCell ref="UAJ2:UAP2"/>
    <mergeCell ref="UAQ2:UAW2"/>
    <mergeCell ref="UAX2:UBD2"/>
    <mergeCell ref="TXY2:TYE2"/>
    <mergeCell ref="TYF2:TYL2"/>
    <mergeCell ref="TYM2:TYS2"/>
    <mergeCell ref="TYT2:TYZ2"/>
    <mergeCell ref="TZA2:TZG2"/>
    <mergeCell ref="TZH2:TZN2"/>
    <mergeCell ref="TWI2:TWO2"/>
    <mergeCell ref="TWP2:TWV2"/>
    <mergeCell ref="TWW2:TXC2"/>
    <mergeCell ref="TXD2:TXJ2"/>
    <mergeCell ref="TXK2:TXQ2"/>
    <mergeCell ref="TXR2:TXX2"/>
    <mergeCell ref="TUS2:TUY2"/>
    <mergeCell ref="TUZ2:TVF2"/>
    <mergeCell ref="TVG2:TVM2"/>
    <mergeCell ref="TVN2:TVT2"/>
    <mergeCell ref="TVU2:TWA2"/>
    <mergeCell ref="TWB2:TWH2"/>
    <mergeCell ref="TTC2:TTI2"/>
    <mergeCell ref="TTJ2:TTP2"/>
    <mergeCell ref="TTQ2:TTW2"/>
    <mergeCell ref="TTX2:TUD2"/>
    <mergeCell ref="TUE2:TUK2"/>
    <mergeCell ref="TUL2:TUR2"/>
    <mergeCell ref="TRM2:TRS2"/>
    <mergeCell ref="TRT2:TRZ2"/>
    <mergeCell ref="TSA2:TSG2"/>
    <mergeCell ref="TSH2:TSN2"/>
    <mergeCell ref="TSO2:TSU2"/>
    <mergeCell ref="TSV2:TTB2"/>
    <mergeCell ref="TPW2:TQC2"/>
    <mergeCell ref="TQD2:TQJ2"/>
    <mergeCell ref="TQK2:TQQ2"/>
    <mergeCell ref="TQR2:TQX2"/>
    <mergeCell ref="TQY2:TRE2"/>
    <mergeCell ref="TRF2:TRL2"/>
    <mergeCell ref="TOG2:TOM2"/>
    <mergeCell ref="TON2:TOT2"/>
    <mergeCell ref="TOU2:TPA2"/>
    <mergeCell ref="TPB2:TPH2"/>
    <mergeCell ref="TPI2:TPO2"/>
    <mergeCell ref="TPP2:TPV2"/>
    <mergeCell ref="TMQ2:TMW2"/>
    <mergeCell ref="TMX2:TND2"/>
    <mergeCell ref="TNE2:TNK2"/>
    <mergeCell ref="TNL2:TNR2"/>
    <mergeCell ref="TNS2:TNY2"/>
    <mergeCell ref="TNZ2:TOF2"/>
    <mergeCell ref="TLA2:TLG2"/>
    <mergeCell ref="TLH2:TLN2"/>
    <mergeCell ref="TLO2:TLU2"/>
    <mergeCell ref="TLV2:TMB2"/>
    <mergeCell ref="TMC2:TMI2"/>
    <mergeCell ref="TMJ2:TMP2"/>
    <mergeCell ref="TJK2:TJQ2"/>
    <mergeCell ref="TJR2:TJX2"/>
    <mergeCell ref="TJY2:TKE2"/>
    <mergeCell ref="TKF2:TKL2"/>
    <mergeCell ref="TKM2:TKS2"/>
    <mergeCell ref="TKT2:TKZ2"/>
    <mergeCell ref="THU2:TIA2"/>
    <mergeCell ref="TIB2:TIH2"/>
    <mergeCell ref="TII2:TIO2"/>
    <mergeCell ref="TIP2:TIV2"/>
    <mergeCell ref="TIW2:TJC2"/>
    <mergeCell ref="TJD2:TJJ2"/>
    <mergeCell ref="TGE2:TGK2"/>
    <mergeCell ref="TGL2:TGR2"/>
    <mergeCell ref="TGS2:TGY2"/>
    <mergeCell ref="TGZ2:THF2"/>
    <mergeCell ref="THG2:THM2"/>
    <mergeCell ref="THN2:THT2"/>
    <mergeCell ref="TEO2:TEU2"/>
    <mergeCell ref="TEV2:TFB2"/>
    <mergeCell ref="TFC2:TFI2"/>
    <mergeCell ref="TFJ2:TFP2"/>
    <mergeCell ref="TFQ2:TFW2"/>
    <mergeCell ref="TFX2:TGD2"/>
    <mergeCell ref="TCY2:TDE2"/>
    <mergeCell ref="TDF2:TDL2"/>
    <mergeCell ref="TDM2:TDS2"/>
    <mergeCell ref="TDT2:TDZ2"/>
    <mergeCell ref="TEA2:TEG2"/>
    <mergeCell ref="TEH2:TEN2"/>
    <mergeCell ref="TBI2:TBO2"/>
    <mergeCell ref="TBP2:TBV2"/>
    <mergeCell ref="TBW2:TCC2"/>
    <mergeCell ref="TCD2:TCJ2"/>
    <mergeCell ref="TCK2:TCQ2"/>
    <mergeCell ref="TCR2:TCX2"/>
    <mergeCell ref="SZS2:SZY2"/>
    <mergeCell ref="SZZ2:TAF2"/>
    <mergeCell ref="TAG2:TAM2"/>
    <mergeCell ref="TAN2:TAT2"/>
    <mergeCell ref="TAU2:TBA2"/>
    <mergeCell ref="TBB2:TBH2"/>
    <mergeCell ref="SYC2:SYI2"/>
    <mergeCell ref="SYJ2:SYP2"/>
    <mergeCell ref="SYQ2:SYW2"/>
    <mergeCell ref="SYX2:SZD2"/>
    <mergeCell ref="SZE2:SZK2"/>
    <mergeCell ref="SZL2:SZR2"/>
    <mergeCell ref="SWM2:SWS2"/>
    <mergeCell ref="SWT2:SWZ2"/>
    <mergeCell ref="SXA2:SXG2"/>
    <mergeCell ref="SXH2:SXN2"/>
    <mergeCell ref="SXO2:SXU2"/>
    <mergeCell ref="SXV2:SYB2"/>
    <mergeCell ref="SUW2:SVC2"/>
    <mergeCell ref="SVD2:SVJ2"/>
    <mergeCell ref="SVK2:SVQ2"/>
    <mergeCell ref="SVR2:SVX2"/>
    <mergeCell ref="SVY2:SWE2"/>
    <mergeCell ref="SWF2:SWL2"/>
    <mergeCell ref="STG2:STM2"/>
    <mergeCell ref="STN2:STT2"/>
    <mergeCell ref="STU2:SUA2"/>
    <mergeCell ref="SUB2:SUH2"/>
    <mergeCell ref="SUI2:SUO2"/>
    <mergeCell ref="SUP2:SUV2"/>
    <mergeCell ref="SRQ2:SRW2"/>
    <mergeCell ref="SRX2:SSD2"/>
    <mergeCell ref="SSE2:SSK2"/>
    <mergeCell ref="SSL2:SSR2"/>
    <mergeCell ref="SSS2:SSY2"/>
    <mergeCell ref="SSZ2:STF2"/>
    <mergeCell ref="SQA2:SQG2"/>
    <mergeCell ref="SQH2:SQN2"/>
    <mergeCell ref="SQO2:SQU2"/>
    <mergeCell ref="SQV2:SRB2"/>
    <mergeCell ref="SRC2:SRI2"/>
    <mergeCell ref="SRJ2:SRP2"/>
    <mergeCell ref="SOK2:SOQ2"/>
    <mergeCell ref="SOR2:SOX2"/>
    <mergeCell ref="SOY2:SPE2"/>
    <mergeCell ref="SPF2:SPL2"/>
    <mergeCell ref="SPM2:SPS2"/>
    <mergeCell ref="SPT2:SPZ2"/>
    <mergeCell ref="SMU2:SNA2"/>
    <mergeCell ref="SNB2:SNH2"/>
    <mergeCell ref="SNI2:SNO2"/>
    <mergeCell ref="SNP2:SNV2"/>
    <mergeCell ref="SNW2:SOC2"/>
    <mergeCell ref="SOD2:SOJ2"/>
    <mergeCell ref="SLE2:SLK2"/>
    <mergeCell ref="SLL2:SLR2"/>
    <mergeCell ref="SLS2:SLY2"/>
    <mergeCell ref="SLZ2:SMF2"/>
    <mergeCell ref="SMG2:SMM2"/>
    <mergeCell ref="SMN2:SMT2"/>
    <mergeCell ref="SJO2:SJU2"/>
    <mergeCell ref="SJV2:SKB2"/>
    <mergeCell ref="SKC2:SKI2"/>
    <mergeCell ref="SKJ2:SKP2"/>
    <mergeCell ref="SKQ2:SKW2"/>
    <mergeCell ref="SKX2:SLD2"/>
    <mergeCell ref="SHY2:SIE2"/>
    <mergeCell ref="SIF2:SIL2"/>
    <mergeCell ref="SIM2:SIS2"/>
    <mergeCell ref="SIT2:SIZ2"/>
    <mergeCell ref="SJA2:SJG2"/>
    <mergeCell ref="SJH2:SJN2"/>
    <mergeCell ref="SGI2:SGO2"/>
    <mergeCell ref="SGP2:SGV2"/>
    <mergeCell ref="SGW2:SHC2"/>
    <mergeCell ref="SHD2:SHJ2"/>
    <mergeCell ref="SHK2:SHQ2"/>
    <mergeCell ref="SHR2:SHX2"/>
    <mergeCell ref="SES2:SEY2"/>
    <mergeCell ref="SEZ2:SFF2"/>
    <mergeCell ref="SFG2:SFM2"/>
    <mergeCell ref="SFN2:SFT2"/>
    <mergeCell ref="SFU2:SGA2"/>
    <mergeCell ref="SGB2:SGH2"/>
    <mergeCell ref="SDC2:SDI2"/>
    <mergeCell ref="SDJ2:SDP2"/>
    <mergeCell ref="SDQ2:SDW2"/>
    <mergeCell ref="SDX2:SED2"/>
    <mergeCell ref="SEE2:SEK2"/>
    <mergeCell ref="SEL2:SER2"/>
    <mergeCell ref="SBM2:SBS2"/>
    <mergeCell ref="SBT2:SBZ2"/>
    <mergeCell ref="SCA2:SCG2"/>
    <mergeCell ref="SCH2:SCN2"/>
    <mergeCell ref="SCO2:SCU2"/>
    <mergeCell ref="SCV2:SDB2"/>
    <mergeCell ref="RZW2:SAC2"/>
    <mergeCell ref="SAD2:SAJ2"/>
    <mergeCell ref="SAK2:SAQ2"/>
    <mergeCell ref="SAR2:SAX2"/>
    <mergeCell ref="SAY2:SBE2"/>
    <mergeCell ref="SBF2:SBL2"/>
    <mergeCell ref="RYG2:RYM2"/>
    <mergeCell ref="RYN2:RYT2"/>
    <mergeCell ref="RYU2:RZA2"/>
    <mergeCell ref="RZB2:RZH2"/>
    <mergeCell ref="RZI2:RZO2"/>
    <mergeCell ref="RZP2:RZV2"/>
    <mergeCell ref="RWQ2:RWW2"/>
    <mergeCell ref="RWX2:RXD2"/>
    <mergeCell ref="RXE2:RXK2"/>
    <mergeCell ref="RXL2:RXR2"/>
    <mergeCell ref="RXS2:RXY2"/>
    <mergeCell ref="RXZ2:RYF2"/>
    <mergeCell ref="RVA2:RVG2"/>
    <mergeCell ref="RVH2:RVN2"/>
    <mergeCell ref="RVO2:RVU2"/>
    <mergeCell ref="RVV2:RWB2"/>
    <mergeCell ref="RWC2:RWI2"/>
    <mergeCell ref="RWJ2:RWP2"/>
    <mergeCell ref="RTK2:RTQ2"/>
    <mergeCell ref="RTR2:RTX2"/>
    <mergeCell ref="RTY2:RUE2"/>
    <mergeCell ref="RUF2:RUL2"/>
    <mergeCell ref="RUM2:RUS2"/>
    <mergeCell ref="RUT2:RUZ2"/>
    <mergeCell ref="RRU2:RSA2"/>
    <mergeCell ref="RSB2:RSH2"/>
    <mergeCell ref="RSI2:RSO2"/>
    <mergeCell ref="RSP2:RSV2"/>
    <mergeCell ref="RSW2:RTC2"/>
    <mergeCell ref="RTD2:RTJ2"/>
    <mergeCell ref="RQE2:RQK2"/>
    <mergeCell ref="RQL2:RQR2"/>
    <mergeCell ref="RQS2:RQY2"/>
    <mergeCell ref="RQZ2:RRF2"/>
    <mergeCell ref="RRG2:RRM2"/>
    <mergeCell ref="RRN2:RRT2"/>
    <mergeCell ref="ROO2:ROU2"/>
    <mergeCell ref="ROV2:RPB2"/>
    <mergeCell ref="RPC2:RPI2"/>
    <mergeCell ref="RPJ2:RPP2"/>
    <mergeCell ref="RPQ2:RPW2"/>
    <mergeCell ref="RPX2:RQD2"/>
    <mergeCell ref="RMY2:RNE2"/>
    <mergeCell ref="RNF2:RNL2"/>
    <mergeCell ref="RNM2:RNS2"/>
    <mergeCell ref="RNT2:RNZ2"/>
    <mergeCell ref="ROA2:ROG2"/>
    <mergeCell ref="ROH2:RON2"/>
    <mergeCell ref="RLI2:RLO2"/>
    <mergeCell ref="RLP2:RLV2"/>
    <mergeCell ref="RLW2:RMC2"/>
    <mergeCell ref="RMD2:RMJ2"/>
    <mergeCell ref="RMK2:RMQ2"/>
    <mergeCell ref="RMR2:RMX2"/>
    <mergeCell ref="RJS2:RJY2"/>
    <mergeCell ref="RJZ2:RKF2"/>
    <mergeCell ref="RKG2:RKM2"/>
    <mergeCell ref="RKN2:RKT2"/>
    <mergeCell ref="RKU2:RLA2"/>
    <mergeCell ref="RLB2:RLH2"/>
    <mergeCell ref="RIC2:RII2"/>
    <mergeCell ref="RIJ2:RIP2"/>
    <mergeCell ref="RIQ2:RIW2"/>
    <mergeCell ref="RIX2:RJD2"/>
    <mergeCell ref="RJE2:RJK2"/>
    <mergeCell ref="RJL2:RJR2"/>
    <mergeCell ref="RGM2:RGS2"/>
    <mergeCell ref="RGT2:RGZ2"/>
    <mergeCell ref="RHA2:RHG2"/>
    <mergeCell ref="RHH2:RHN2"/>
    <mergeCell ref="RHO2:RHU2"/>
    <mergeCell ref="RHV2:RIB2"/>
    <mergeCell ref="REW2:RFC2"/>
    <mergeCell ref="RFD2:RFJ2"/>
    <mergeCell ref="RFK2:RFQ2"/>
    <mergeCell ref="RFR2:RFX2"/>
    <mergeCell ref="RFY2:RGE2"/>
    <mergeCell ref="RGF2:RGL2"/>
    <mergeCell ref="RDG2:RDM2"/>
    <mergeCell ref="RDN2:RDT2"/>
    <mergeCell ref="RDU2:REA2"/>
    <mergeCell ref="REB2:REH2"/>
    <mergeCell ref="REI2:REO2"/>
    <mergeCell ref="REP2:REV2"/>
    <mergeCell ref="RBQ2:RBW2"/>
    <mergeCell ref="RBX2:RCD2"/>
    <mergeCell ref="RCE2:RCK2"/>
    <mergeCell ref="RCL2:RCR2"/>
    <mergeCell ref="RCS2:RCY2"/>
    <mergeCell ref="RCZ2:RDF2"/>
    <mergeCell ref="RAA2:RAG2"/>
    <mergeCell ref="RAH2:RAN2"/>
    <mergeCell ref="RAO2:RAU2"/>
    <mergeCell ref="RAV2:RBB2"/>
    <mergeCell ref="RBC2:RBI2"/>
    <mergeCell ref="RBJ2:RBP2"/>
    <mergeCell ref="QYK2:QYQ2"/>
    <mergeCell ref="QYR2:QYX2"/>
    <mergeCell ref="QYY2:QZE2"/>
    <mergeCell ref="QZF2:QZL2"/>
    <mergeCell ref="QZM2:QZS2"/>
    <mergeCell ref="QZT2:QZZ2"/>
    <mergeCell ref="QWU2:QXA2"/>
    <mergeCell ref="QXB2:QXH2"/>
    <mergeCell ref="QXI2:QXO2"/>
    <mergeCell ref="QXP2:QXV2"/>
    <mergeCell ref="QXW2:QYC2"/>
    <mergeCell ref="QYD2:QYJ2"/>
    <mergeCell ref="QVE2:QVK2"/>
    <mergeCell ref="QVL2:QVR2"/>
    <mergeCell ref="QVS2:QVY2"/>
    <mergeCell ref="QVZ2:QWF2"/>
    <mergeCell ref="QWG2:QWM2"/>
    <mergeCell ref="QWN2:QWT2"/>
    <mergeCell ref="QTO2:QTU2"/>
    <mergeCell ref="QTV2:QUB2"/>
    <mergeCell ref="QUC2:QUI2"/>
    <mergeCell ref="QUJ2:QUP2"/>
    <mergeCell ref="QUQ2:QUW2"/>
    <mergeCell ref="QUX2:QVD2"/>
    <mergeCell ref="QRY2:QSE2"/>
    <mergeCell ref="QSF2:QSL2"/>
    <mergeCell ref="QSM2:QSS2"/>
    <mergeCell ref="QST2:QSZ2"/>
    <mergeCell ref="QTA2:QTG2"/>
    <mergeCell ref="QTH2:QTN2"/>
    <mergeCell ref="QQI2:QQO2"/>
    <mergeCell ref="QQP2:QQV2"/>
    <mergeCell ref="QQW2:QRC2"/>
    <mergeCell ref="QRD2:QRJ2"/>
    <mergeCell ref="QRK2:QRQ2"/>
    <mergeCell ref="QRR2:QRX2"/>
    <mergeCell ref="QOS2:QOY2"/>
    <mergeCell ref="QOZ2:QPF2"/>
    <mergeCell ref="QPG2:QPM2"/>
    <mergeCell ref="QPN2:QPT2"/>
    <mergeCell ref="QPU2:QQA2"/>
    <mergeCell ref="QQB2:QQH2"/>
    <mergeCell ref="QNC2:QNI2"/>
    <mergeCell ref="QNJ2:QNP2"/>
    <mergeCell ref="QNQ2:QNW2"/>
    <mergeCell ref="QNX2:QOD2"/>
    <mergeCell ref="QOE2:QOK2"/>
    <mergeCell ref="QOL2:QOR2"/>
    <mergeCell ref="QLM2:QLS2"/>
    <mergeCell ref="QLT2:QLZ2"/>
    <mergeCell ref="QMA2:QMG2"/>
    <mergeCell ref="QMH2:QMN2"/>
    <mergeCell ref="QMO2:QMU2"/>
    <mergeCell ref="QMV2:QNB2"/>
    <mergeCell ref="QJW2:QKC2"/>
    <mergeCell ref="QKD2:QKJ2"/>
    <mergeCell ref="QKK2:QKQ2"/>
    <mergeCell ref="QKR2:QKX2"/>
    <mergeCell ref="QKY2:QLE2"/>
    <mergeCell ref="QLF2:QLL2"/>
    <mergeCell ref="QIG2:QIM2"/>
    <mergeCell ref="QIN2:QIT2"/>
    <mergeCell ref="QIU2:QJA2"/>
    <mergeCell ref="QJB2:QJH2"/>
    <mergeCell ref="QJI2:QJO2"/>
    <mergeCell ref="QJP2:QJV2"/>
    <mergeCell ref="QGQ2:QGW2"/>
    <mergeCell ref="QGX2:QHD2"/>
    <mergeCell ref="QHE2:QHK2"/>
    <mergeCell ref="QHL2:QHR2"/>
    <mergeCell ref="QHS2:QHY2"/>
    <mergeCell ref="QHZ2:QIF2"/>
    <mergeCell ref="QFA2:QFG2"/>
    <mergeCell ref="QFH2:QFN2"/>
    <mergeCell ref="QFO2:QFU2"/>
    <mergeCell ref="QFV2:QGB2"/>
    <mergeCell ref="QGC2:QGI2"/>
    <mergeCell ref="QGJ2:QGP2"/>
    <mergeCell ref="QDK2:QDQ2"/>
    <mergeCell ref="QDR2:QDX2"/>
    <mergeCell ref="QDY2:QEE2"/>
    <mergeCell ref="QEF2:QEL2"/>
    <mergeCell ref="QEM2:QES2"/>
    <mergeCell ref="QET2:QEZ2"/>
    <mergeCell ref="QBU2:QCA2"/>
    <mergeCell ref="QCB2:QCH2"/>
    <mergeCell ref="QCI2:QCO2"/>
    <mergeCell ref="QCP2:QCV2"/>
    <mergeCell ref="QCW2:QDC2"/>
    <mergeCell ref="QDD2:QDJ2"/>
    <mergeCell ref="QAE2:QAK2"/>
    <mergeCell ref="QAL2:QAR2"/>
    <mergeCell ref="QAS2:QAY2"/>
    <mergeCell ref="QAZ2:QBF2"/>
    <mergeCell ref="QBG2:QBM2"/>
    <mergeCell ref="QBN2:QBT2"/>
    <mergeCell ref="PYO2:PYU2"/>
    <mergeCell ref="PYV2:PZB2"/>
    <mergeCell ref="PZC2:PZI2"/>
    <mergeCell ref="PZJ2:PZP2"/>
    <mergeCell ref="PZQ2:PZW2"/>
    <mergeCell ref="PZX2:QAD2"/>
    <mergeCell ref="PWY2:PXE2"/>
    <mergeCell ref="PXF2:PXL2"/>
    <mergeCell ref="PXM2:PXS2"/>
    <mergeCell ref="PXT2:PXZ2"/>
    <mergeCell ref="PYA2:PYG2"/>
    <mergeCell ref="PYH2:PYN2"/>
    <mergeCell ref="PVI2:PVO2"/>
    <mergeCell ref="PVP2:PVV2"/>
    <mergeCell ref="PVW2:PWC2"/>
    <mergeCell ref="PWD2:PWJ2"/>
    <mergeCell ref="PWK2:PWQ2"/>
    <mergeCell ref="PWR2:PWX2"/>
    <mergeCell ref="PTS2:PTY2"/>
    <mergeCell ref="PTZ2:PUF2"/>
    <mergeCell ref="PUG2:PUM2"/>
    <mergeCell ref="PUN2:PUT2"/>
    <mergeCell ref="PUU2:PVA2"/>
    <mergeCell ref="PVB2:PVH2"/>
    <mergeCell ref="PSC2:PSI2"/>
    <mergeCell ref="PSJ2:PSP2"/>
    <mergeCell ref="PSQ2:PSW2"/>
    <mergeCell ref="PSX2:PTD2"/>
    <mergeCell ref="PTE2:PTK2"/>
    <mergeCell ref="PTL2:PTR2"/>
    <mergeCell ref="PQM2:PQS2"/>
    <mergeCell ref="PQT2:PQZ2"/>
    <mergeCell ref="PRA2:PRG2"/>
    <mergeCell ref="PRH2:PRN2"/>
    <mergeCell ref="PRO2:PRU2"/>
    <mergeCell ref="PRV2:PSB2"/>
    <mergeCell ref="POW2:PPC2"/>
    <mergeCell ref="PPD2:PPJ2"/>
    <mergeCell ref="PPK2:PPQ2"/>
    <mergeCell ref="PPR2:PPX2"/>
    <mergeCell ref="PPY2:PQE2"/>
    <mergeCell ref="PQF2:PQL2"/>
    <mergeCell ref="PNG2:PNM2"/>
    <mergeCell ref="PNN2:PNT2"/>
    <mergeCell ref="PNU2:POA2"/>
    <mergeCell ref="POB2:POH2"/>
    <mergeCell ref="POI2:POO2"/>
    <mergeCell ref="POP2:POV2"/>
    <mergeCell ref="PLQ2:PLW2"/>
    <mergeCell ref="PLX2:PMD2"/>
    <mergeCell ref="PME2:PMK2"/>
    <mergeCell ref="PML2:PMR2"/>
    <mergeCell ref="PMS2:PMY2"/>
    <mergeCell ref="PMZ2:PNF2"/>
    <mergeCell ref="PKA2:PKG2"/>
    <mergeCell ref="PKH2:PKN2"/>
    <mergeCell ref="PKO2:PKU2"/>
    <mergeCell ref="PKV2:PLB2"/>
    <mergeCell ref="PLC2:PLI2"/>
    <mergeCell ref="PLJ2:PLP2"/>
    <mergeCell ref="PIK2:PIQ2"/>
    <mergeCell ref="PIR2:PIX2"/>
    <mergeCell ref="PIY2:PJE2"/>
    <mergeCell ref="PJF2:PJL2"/>
    <mergeCell ref="PJM2:PJS2"/>
    <mergeCell ref="PJT2:PJZ2"/>
    <mergeCell ref="PGU2:PHA2"/>
    <mergeCell ref="PHB2:PHH2"/>
    <mergeCell ref="PHI2:PHO2"/>
    <mergeCell ref="PHP2:PHV2"/>
    <mergeCell ref="PHW2:PIC2"/>
    <mergeCell ref="PID2:PIJ2"/>
    <mergeCell ref="PFE2:PFK2"/>
    <mergeCell ref="PFL2:PFR2"/>
    <mergeCell ref="PFS2:PFY2"/>
    <mergeCell ref="PFZ2:PGF2"/>
    <mergeCell ref="PGG2:PGM2"/>
    <mergeCell ref="PGN2:PGT2"/>
    <mergeCell ref="PDO2:PDU2"/>
    <mergeCell ref="PDV2:PEB2"/>
    <mergeCell ref="PEC2:PEI2"/>
    <mergeCell ref="PEJ2:PEP2"/>
    <mergeCell ref="PEQ2:PEW2"/>
    <mergeCell ref="PEX2:PFD2"/>
    <mergeCell ref="PBY2:PCE2"/>
    <mergeCell ref="PCF2:PCL2"/>
    <mergeCell ref="PCM2:PCS2"/>
    <mergeCell ref="PCT2:PCZ2"/>
    <mergeCell ref="PDA2:PDG2"/>
    <mergeCell ref="PDH2:PDN2"/>
    <mergeCell ref="PAI2:PAO2"/>
    <mergeCell ref="PAP2:PAV2"/>
    <mergeCell ref="PAW2:PBC2"/>
    <mergeCell ref="PBD2:PBJ2"/>
    <mergeCell ref="PBK2:PBQ2"/>
    <mergeCell ref="PBR2:PBX2"/>
    <mergeCell ref="OYS2:OYY2"/>
    <mergeCell ref="OYZ2:OZF2"/>
    <mergeCell ref="OZG2:OZM2"/>
    <mergeCell ref="OZN2:OZT2"/>
    <mergeCell ref="OZU2:PAA2"/>
    <mergeCell ref="PAB2:PAH2"/>
    <mergeCell ref="OXC2:OXI2"/>
    <mergeCell ref="OXJ2:OXP2"/>
    <mergeCell ref="OXQ2:OXW2"/>
    <mergeCell ref="OXX2:OYD2"/>
    <mergeCell ref="OYE2:OYK2"/>
    <mergeCell ref="OYL2:OYR2"/>
    <mergeCell ref="OVM2:OVS2"/>
    <mergeCell ref="OVT2:OVZ2"/>
    <mergeCell ref="OWA2:OWG2"/>
    <mergeCell ref="OWH2:OWN2"/>
    <mergeCell ref="OWO2:OWU2"/>
    <mergeCell ref="OWV2:OXB2"/>
    <mergeCell ref="OTW2:OUC2"/>
    <mergeCell ref="OUD2:OUJ2"/>
    <mergeCell ref="OUK2:OUQ2"/>
    <mergeCell ref="OUR2:OUX2"/>
    <mergeCell ref="OUY2:OVE2"/>
    <mergeCell ref="OVF2:OVL2"/>
    <mergeCell ref="OSG2:OSM2"/>
    <mergeCell ref="OSN2:OST2"/>
    <mergeCell ref="OSU2:OTA2"/>
    <mergeCell ref="OTB2:OTH2"/>
    <mergeCell ref="OTI2:OTO2"/>
    <mergeCell ref="OTP2:OTV2"/>
    <mergeCell ref="OQQ2:OQW2"/>
    <mergeCell ref="OQX2:ORD2"/>
    <mergeCell ref="ORE2:ORK2"/>
    <mergeCell ref="ORL2:ORR2"/>
    <mergeCell ref="ORS2:ORY2"/>
    <mergeCell ref="ORZ2:OSF2"/>
    <mergeCell ref="OPA2:OPG2"/>
    <mergeCell ref="OPH2:OPN2"/>
    <mergeCell ref="OPO2:OPU2"/>
    <mergeCell ref="OPV2:OQB2"/>
    <mergeCell ref="OQC2:OQI2"/>
    <mergeCell ref="OQJ2:OQP2"/>
    <mergeCell ref="ONK2:ONQ2"/>
    <mergeCell ref="ONR2:ONX2"/>
    <mergeCell ref="ONY2:OOE2"/>
    <mergeCell ref="OOF2:OOL2"/>
    <mergeCell ref="OOM2:OOS2"/>
    <mergeCell ref="OOT2:OOZ2"/>
    <mergeCell ref="OLU2:OMA2"/>
    <mergeCell ref="OMB2:OMH2"/>
    <mergeCell ref="OMI2:OMO2"/>
    <mergeCell ref="OMP2:OMV2"/>
    <mergeCell ref="OMW2:ONC2"/>
    <mergeCell ref="OND2:ONJ2"/>
    <mergeCell ref="OKE2:OKK2"/>
    <mergeCell ref="OKL2:OKR2"/>
    <mergeCell ref="OKS2:OKY2"/>
    <mergeCell ref="OKZ2:OLF2"/>
    <mergeCell ref="OLG2:OLM2"/>
    <mergeCell ref="OLN2:OLT2"/>
    <mergeCell ref="OIO2:OIU2"/>
    <mergeCell ref="OIV2:OJB2"/>
    <mergeCell ref="OJC2:OJI2"/>
    <mergeCell ref="OJJ2:OJP2"/>
    <mergeCell ref="OJQ2:OJW2"/>
    <mergeCell ref="OJX2:OKD2"/>
    <mergeCell ref="OGY2:OHE2"/>
    <mergeCell ref="OHF2:OHL2"/>
    <mergeCell ref="OHM2:OHS2"/>
    <mergeCell ref="OHT2:OHZ2"/>
    <mergeCell ref="OIA2:OIG2"/>
    <mergeCell ref="OIH2:OIN2"/>
    <mergeCell ref="OFI2:OFO2"/>
    <mergeCell ref="OFP2:OFV2"/>
    <mergeCell ref="OFW2:OGC2"/>
    <mergeCell ref="OGD2:OGJ2"/>
    <mergeCell ref="OGK2:OGQ2"/>
    <mergeCell ref="OGR2:OGX2"/>
    <mergeCell ref="ODS2:ODY2"/>
    <mergeCell ref="ODZ2:OEF2"/>
    <mergeCell ref="OEG2:OEM2"/>
    <mergeCell ref="OEN2:OET2"/>
    <mergeCell ref="OEU2:OFA2"/>
    <mergeCell ref="OFB2:OFH2"/>
    <mergeCell ref="OCC2:OCI2"/>
    <mergeCell ref="OCJ2:OCP2"/>
    <mergeCell ref="OCQ2:OCW2"/>
    <mergeCell ref="OCX2:ODD2"/>
    <mergeCell ref="ODE2:ODK2"/>
    <mergeCell ref="ODL2:ODR2"/>
    <mergeCell ref="OAM2:OAS2"/>
    <mergeCell ref="OAT2:OAZ2"/>
    <mergeCell ref="OBA2:OBG2"/>
    <mergeCell ref="OBH2:OBN2"/>
    <mergeCell ref="OBO2:OBU2"/>
    <mergeCell ref="OBV2:OCB2"/>
    <mergeCell ref="NYW2:NZC2"/>
    <mergeCell ref="NZD2:NZJ2"/>
    <mergeCell ref="NZK2:NZQ2"/>
    <mergeCell ref="NZR2:NZX2"/>
    <mergeCell ref="NZY2:OAE2"/>
    <mergeCell ref="OAF2:OAL2"/>
    <mergeCell ref="NXG2:NXM2"/>
    <mergeCell ref="NXN2:NXT2"/>
    <mergeCell ref="NXU2:NYA2"/>
    <mergeCell ref="NYB2:NYH2"/>
    <mergeCell ref="NYI2:NYO2"/>
    <mergeCell ref="NYP2:NYV2"/>
    <mergeCell ref="NVQ2:NVW2"/>
    <mergeCell ref="NVX2:NWD2"/>
    <mergeCell ref="NWE2:NWK2"/>
    <mergeCell ref="NWL2:NWR2"/>
    <mergeCell ref="NWS2:NWY2"/>
    <mergeCell ref="NWZ2:NXF2"/>
    <mergeCell ref="NUA2:NUG2"/>
    <mergeCell ref="NUH2:NUN2"/>
    <mergeCell ref="NUO2:NUU2"/>
    <mergeCell ref="NUV2:NVB2"/>
    <mergeCell ref="NVC2:NVI2"/>
    <mergeCell ref="NVJ2:NVP2"/>
    <mergeCell ref="NSK2:NSQ2"/>
    <mergeCell ref="NSR2:NSX2"/>
    <mergeCell ref="NSY2:NTE2"/>
    <mergeCell ref="NTF2:NTL2"/>
    <mergeCell ref="NTM2:NTS2"/>
    <mergeCell ref="NTT2:NTZ2"/>
    <mergeCell ref="NQU2:NRA2"/>
    <mergeCell ref="NRB2:NRH2"/>
    <mergeCell ref="NRI2:NRO2"/>
    <mergeCell ref="NRP2:NRV2"/>
    <mergeCell ref="NRW2:NSC2"/>
    <mergeCell ref="NSD2:NSJ2"/>
    <mergeCell ref="NPE2:NPK2"/>
    <mergeCell ref="NPL2:NPR2"/>
    <mergeCell ref="NPS2:NPY2"/>
    <mergeCell ref="NPZ2:NQF2"/>
    <mergeCell ref="NQG2:NQM2"/>
    <mergeCell ref="NQN2:NQT2"/>
    <mergeCell ref="NNO2:NNU2"/>
    <mergeCell ref="NNV2:NOB2"/>
    <mergeCell ref="NOC2:NOI2"/>
    <mergeCell ref="NOJ2:NOP2"/>
    <mergeCell ref="NOQ2:NOW2"/>
    <mergeCell ref="NOX2:NPD2"/>
    <mergeCell ref="NLY2:NME2"/>
    <mergeCell ref="NMF2:NML2"/>
    <mergeCell ref="NMM2:NMS2"/>
    <mergeCell ref="NMT2:NMZ2"/>
    <mergeCell ref="NNA2:NNG2"/>
    <mergeCell ref="NNH2:NNN2"/>
    <mergeCell ref="NKI2:NKO2"/>
    <mergeCell ref="NKP2:NKV2"/>
    <mergeCell ref="NKW2:NLC2"/>
    <mergeCell ref="NLD2:NLJ2"/>
    <mergeCell ref="NLK2:NLQ2"/>
    <mergeCell ref="NLR2:NLX2"/>
    <mergeCell ref="NIS2:NIY2"/>
    <mergeCell ref="NIZ2:NJF2"/>
    <mergeCell ref="NJG2:NJM2"/>
    <mergeCell ref="NJN2:NJT2"/>
    <mergeCell ref="NJU2:NKA2"/>
    <mergeCell ref="NKB2:NKH2"/>
    <mergeCell ref="NHC2:NHI2"/>
    <mergeCell ref="NHJ2:NHP2"/>
    <mergeCell ref="NHQ2:NHW2"/>
    <mergeCell ref="NHX2:NID2"/>
    <mergeCell ref="NIE2:NIK2"/>
    <mergeCell ref="NIL2:NIR2"/>
    <mergeCell ref="NFM2:NFS2"/>
    <mergeCell ref="NFT2:NFZ2"/>
    <mergeCell ref="NGA2:NGG2"/>
    <mergeCell ref="NGH2:NGN2"/>
    <mergeCell ref="NGO2:NGU2"/>
    <mergeCell ref="NGV2:NHB2"/>
    <mergeCell ref="NDW2:NEC2"/>
    <mergeCell ref="NED2:NEJ2"/>
    <mergeCell ref="NEK2:NEQ2"/>
    <mergeCell ref="NER2:NEX2"/>
    <mergeCell ref="NEY2:NFE2"/>
    <mergeCell ref="NFF2:NFL2"/>
    <mergeCell ref="NCG2:NCM2"/>
    <mergeCell ref="NCN2:NCT2"/>
    <mergeCell ref="NCU2:NDA2"/>
    <mergeCell ref="NDB2:NDH2"/>
    <mergeCell ref="NDI2:NDO2"/>
    <mergeCell ref="NDP2:NDV2"/>
    <mergeCell ref="NAQ2:NAW2"/>
    <mergeCell ref="NAX2:NBD2"/>
    <mergeCell ref="NBE2:NBK2"/>
    <mergeCell ref="NBL2:NBR2"/>
    <mergeCell ref="NBS2:NBY2"/>
    <mergeCell ref="NBZ2:NCF2"/>
    <mergeCell ref="MZA2:MZG2"/>
    <mergeCell ref="MZH2:MZN2"/>
    <mergeCell ref="MZO2:MZU2"/>
    <mergeCell ref="MZV2:NAB2"/>
    <mergeCell ref="NAC2:NAI2"/>
    <mergeCell ref="NAJ2:NAP2"/>
    <mergeCell ref="MXK2:MXQ2"/>
    <mergeCell ref="MXR2:MXX2"/>
    <mergeCell ref="MXY2:MYE2"/>
    <mergeCell ref="MYF2:MYL2"/>
    <mergeCell ref="MYM2:MYS2"/>
    <mergeCell ref="MYT2:MYZ2"/>
    <mergeCell ref="MVU2:MWA2"/>
    <mergeCell ref="MWB2:MWH2"/>
    <mergeCell ref="MWI2:MWO2"/>
    <mergeCell ref="MWP2:MWV2"/>
    <mergeCell ref="MWW2:MXC2"/>
    <mergeCell ref="MXD2:MXJ2"/>
    <mergeCell ref="MUE2:MUK2"/>
    <mergeCell ref="MUL2:MUR2"/>
    <mergeCell ref="MUS2:MUY2"/>
    <mergeCell ref="MUZ2:MVF2"/>
    <mergeCell ref="MVG2:MVM2"/>
    <mergeCell ref="MVN2:MVT2"/>
    <mergeCell ref="MSO2:MSU2"/>
    <mergeCell ref="MSV2:MTB2"/>
    <mergeCell ref="MTC2:MTI2"/>
    <mergeCell ref="MTJ2:MTP2"/>
    <mergeCell ref="MTQ2:MTW2"/>
    <mergeCell ref="MTX2:MUD2"/>
    <mergeCell ref="MQY2:MRE2"/>
    <mergeCell ref="MRF2:MRL2"/>
    <mergeCell ref="MRM2:MRS2"/>
    <mergeCell ref="MRT2:MRZ2"/>
    <mergeCell ref="MSA2:MSG2"/>
    <mergeCell ref="MSH2:MSN2"/>
    <mergeCell ref="MPI2:MPO2"/>
    <mergeCell ref="MPP2:MPV2"/>
    <mergeCell ref="MPW2:MQC2"/>
    <mergeCell ref="MQD2:MQJ2"/>
    <mergeCell ref="MQK2:MQQ2"/>
    <mergeCell ref="MQR2:MQX2"/>
    <mergeCell ref="MNS2:MNY2"/>
    <mergeCell ref="MNZ2:MOF2"/>
    <mergeCell ref="MOG2:MOM2"/>
    <mergeCell ref="MON2:MOT2"/>
    <mergeCell ref="MOU2:MPA2"/>
    <mergeCell ref="MPB2:MPH2"/>
    <mergeCell ref="MMC2:MMI2"/>
    <mergeCell ref="MMJ2:MMP2"/>
    <mergeCell ref="MMQ2:MMW2"/>
    <mergeCell ref="MMX2:MND2"/>
    <mergeCell ref="MNE2:MNK2"/>
    <mergeCell ref="MNL2:MNR2"/>
    <mergeCell ref="MKM2:MKS2"/>
    <mergeCell ref="MKT2:MKZ2"/>
    <mergeCell ref="MLA2:MLG2"/>
    <mergeCell ref="MLH2:MLN2"/>
    <mergeCell ref="MLO2:MLU2"/>
    <mergeCell ref="MLV2:MMB2"/>
    <mergeCell ref="MIW2:MJC2"/>
    <mergeCell ref="MJD2:MJJ2"/>
    <mergeCell ref="MJK2:MJQ2"/>
    <mergeCell ref="MJR2:MJX2"/>
    <mergeCell ref="MJY2:MKE2"/>
    <mergeCell ref="MKF2:MKL2"/>
    <mergeCell ref="MHG2:MHM2"/>
    <mergeCell ref="MHN2:MHT2"/>
    <mergeCell ref="MHU2:MIA2"/>
    <mergeCell ref="MIB2:MIH2"/>
    <mergeCell ref="MII2:MIO2"/>
    <mergeCell ref="MIP2:MIV2"/>
    <mergeCell ref="MFQ2:MFW2"/>
    <mergeCell ref="MFX2:MGD2"/>
    <mergeCell ref="MGE2:MGK2"/>
    <mergeCell ref="MGL2:MGR2"/>
    <mergeCell ref="MGS2:MGY2"/>
    <mergeCell ref="MGZ2:MHF2"/>
    <mergeCell ref="MEA2:MEG2"/>
    <mergeCell ref="MEH2:MEN2"/>
    <mergeCell ref="MEO2:MEU2"/>
    <mergeCell ref="MEV2:MFB2"/>
    <mergeCell ref="MFC2:MFI2"/>
    <mergeCell ref="MFJ2:MFP2"/>
    <mergeCell ref="MCK2:MCQ2"/>
    <mergeCell ref="MCR2:MCX2"/>
    <mergeCell ref="MCY2:MDE2"/>
    <mergeCell ref="MDF2:MDL2"/>
    <mergeCell ref="MDM2:MDS2"/>
    <mergeCell ref="MDT2:MDZ2"/>
    <mergeCell ref="MAU2:MBA2"/>
    <mergeCell ref="MBB2:MBH2"/>
    <mergeCell ref="MBI2:MBO2"/>
    <mergeCell ref="MBP2:MBV2"/>
    <mergeCell ref="MBW2:MCC2"/>
    <mergeCell ref="MCD2:MCJ2"/>
    <mergeCell ref="LZE2:LZK2"/>
    <mergeCell ref="LZL2:LZR2"/>
    <mergeCell ref="LZS2:LZY2"/>
    <mergeCell ref="LZZ2:MAF2"/>
    <mergeCell ref="MAG2:MAM2"/>
    <mergeCell ref="MAN2:MAT2"/>
    <mergeCell ref="LXO2:LXU2"/>
    <mergeCell ref="LXV2:LYB2"/>
    <mergeCell ref="LYC2:LYI2"/>
    <mergeCell ref="LYJ2:LYP2"/>
    <mergeCell ref="LYQ2:LYW2"/>
    <mergeCell ref="LYX2:LZD2"/>
    <mergeCell ref="LVY2:LWE2"/>
    <mergeCell ref="LWF2:LWL2"/>
    <mergeCell ref="LWM2:LWS2"/>
    <mergeCell ref="LWT2:LWZ2"/>
    <mergeCell ref="LXA2:LXG2"/>
    <mergeCell ref="LXH2:LXN2"/>
    <mergeCell ref="LUI2:LUO2"/>
    <mergeCell ref="LUP2:LUV2"/>
    <mergeCell ref="LUW2:LVC2"/>
    <mergeCell ref="LVD2:LVJ2"/>
    <mergeCell ref="LVK2:LVQ2"/>
    <mergeCell ref="LVR2:LVX2"/>
    <mergeCell ref="LSS2:LSY2"/>
    <mergeCell ref="LSZ2:LTF2"/>
    <mergeCell ref="LTG2:LTM2"/>
    <mergeCell ref="LTN2:LTT2"/>
    <mergeCell ref="LTU2:LUA2"/>
    <mergeCell ref="LUB2:LUH2"/>
    <mergeCell ref="LRC2:LRI2"/>
    <mergeCell ref="LRJ2:LRP2"/>
    <mergeCell ref="LRQ2:LRW2"/>
    <mergeCell ref="LRX2:LSD2"/>
    <mergeCell ref="LSE2:LSK2"/>
    <mergeCell ref="LSL2:LSR2"/>
    <mergeCell ref="LPM2:LPS2"/>
    <mergeCell ref="LPT2:LPZ2"/>
    <mergeCell ref="LQA2:LQG2"/>
    <mergeCell ref="LQH2:LQN2"/>
    <mergeCell ref="LQO2:LQU2"/>
    <mergeCell ref="LQV2:LRB2"/>
    <mergeCell ref="LNW2:LOC2"/>
    <mergeCell ref="LOD2:LOJ2"/>
    <mergeCell ref="LOK2:LOQ2"/>
    <mergeCell ref="LOR2:LOX2"/>
    <mergeCell ref="LOY2:LPE2"/>
    <mergeCell ref="LPF2:LPL2"/>
    <mergeCell ref="LMG2:LMM2"/>
    <mergeCell ref="LMN2:LMT2"/>
    <mergeCell ref="LMU2:LNA2"/>
    <mergeCell ref="LNB2:LNH2"/>
    <mergeCell ref="LNI2:LNO2"/>
    <mergeCell ref="LNP2:LNV2"/>
    <mergeCell ref="LKQ2:LKW2"/>
    <mergeCell ref="LKX2:LLD2"/>
    <mergeCell ref="LLE2:LLK2"/>
    <mergeCell ref="LLL2:LLR2"/>
    <mergeCell ref="LLS2:LLY2"/>
    <mergeCell ref="LLZ2:LMF2"/>
    <mergeCell ref="LJA2:LJG2"/>
    <mergeCell ref="LJH2:LJN2"/>
    <mergeCell ref="LJO2:LJU2"/>
    <mergeCell ref="LJV2:LKB2"/>
    <mergeCell ref="LKC2:LKI2"/>
    <mergeCell ref="LKJ2:LKP2"/>
    <mergeCell ref="LHK2:LHQ2"/>
    <mergeCell ref="LHR2:LHX2"/>
    <mergeCell ref="LHY2:LIE2"/>
    <mergeCell ref="LIF2:LIL2"/>
    <mergeCell ref="LIM2:LIS2"/>
    <mergeCell ref="LIT2:LIZ2"/>
    <mergeCell ref="LFU2:LGA2"/>
    <mergeCell ref="LGB2:LGH2"/>
    <mergeCell ref="LGI2:LGO2"/>
    <mergeCell ref="LGP2:LGV2"/>
    <mergeCell ref="LGW2:LHC2"/>
    <mergeCell ref="LHD2:LHJ2"/>
    <mergeCell ref="LEE2:LEK2"/>
    <mergeCell ref="LEL2:LER2"/>
    <mergeCell ref="LES2:LEY2"/>
    <mergeCell ref="LEZ2:LFF2"/>
    <mergeCell ref="LFG2:LFM2"/>
    <mergeCell ref="LFN2:LFT2"/>
    <mergeCell ref="LCO2:LCU2"/>
    <mergeCell ref="LCV2:LDB2"/>
    <mergeCell ref="LDC2:LDI2"/>
    <mergeCell ref="LDJ2:LDP2"/>
    <mergeCell ref="LDQ2:LDW2"/>
    <mergeCell ref="LDX2:LED2"/>
    <mergeCell ref="LAY2:LBE2"/>
    <mergeCell ref="LBF2:LBL2"/>
    <mergeCell ref="LBM2:LBS2"/>
    <mergeCell ref="LBT2:LBZ2"/>
    <mergeCell ref="LCA2:LCG2"/>
    <mergeCell ref="LCH2:LCN2"/>
    <mergeCell ref="KZI2:KZO2"/>
    <mergeCell ref="KZP2:KZV2"/>
    <mergeCell ref="KZW2:LAC2"/>
    <mergeCell ref="LAD2:LAJ2"/>
    <mergeCell ref="LAK2:LAQ2"/>
    <mergeCell ref="LAR2:LAX2"/>
    <mergeCell ref="KXS2:KXY2"/>
    <mergeCell ref="KXZ2:KYF2"/>
    <mergeCell ref="KYG2:KYM2"/>
    <mergeCell ref="KYN2:KYT2"/>
    <mergeCell ref="KYU2:KZA2"/>
    <mergeCell ref="KZB2:KZH2"/>
    <mergeCell ref="KWC2:KWI2"/>
    <mergeCell ref="KWJ2:KWP2"/>
    <mergeCell ref="KWQ2:KWW2"/>
    <mergeCell ref="KWX2:KXD2"/>
    <mergeCell ref="KXE2:KXK2"/>
    <mergeCell ref="KXL2:KXR2"/>
    <mergeCell ref="KUM2:KUS2"/>
    <mergeCell ref="KUT2:KUZ2"/>
    <mergeCell ref="KVA2:KVG2"/>
    <mergeCell ref="KVH2:KVN2"/>
    <mergeCell ref="KVO2:KVU2"/>
    <mergeCell ref="KVV2:KWB2"/>
    <mergeCell ref="KSW2:KTC2"/>
    <mergeCell ref="KTD2:KTJ2"/>
    <mergeCell ref="KTK2:KTQ2"/>
    <mergeCell ref="KTR2:KTX2"/>
    <mergeCell ref="KTY2:KUE2"/>
    <mergeCell ref="KUF2:KUL2"/>
    <mergeCell ref="KRG2:KRM2"/>
    <mergeCell ref="KRN2:KRT2"/>
    <mergeCell ref="KRU2:KSA2"/>
    <mergeCell ref="KSB2:KSH2"/>
    <mergeCell ref="KSI2:KSO2"/>
    <mergeCell ref="KSP2:KSV2"/>
    <mergeCell ref="KPQ2:KPW2"/>
    <mergeCell ref="KPX2:KQD2"/>
    <mergeCell ref="KQE2:KQK2"/>
    <mergeCell ref="KQL2:KQR2"/>
    <mergeCell ref="KQS2:KQY2"/>
    <mergeCell ref="KQZ2:KRF2"/>
    <mergeCell ref="KOA2:KOG2"/>
    <mergeCell ref="KOH2:KON2"/>
    <mergeCell ref="KOO2:KOU2"/>
    <mergeCell ref="KOV2:KPB2"/>
    <mergeCell ref="KPC2:KPI2"/>
    <mergeCell ref="KPJ2:KPP2"/>
    <mergeCell ref="KMK2:KMQ2"/>
    <mergeCell ref="KMR2:KMX2"/>
    <mergeCell ref="KMY2:KNE2"/>
    <mergeCell ref="KNF2:KNL2"/>
    <mergeCell ref="KNM2:KNS2"/>
    <mergeCell ref="KNT2:KNZ2"/>
    <mergeCell ref="KKU2:KLA2"/>
    <mergeCell ref="KLB2:KLH2"/>
    <mergeCell ref="KLI2:KLO2"/>
    <mergeCell ref="KLP2:KLV2"/>
    <mergeCell ref="KLW2:KMC2"/>
    <mergeCell ref="KMD2:KMJ2"/>
    <mergeCell ref="KJE2:KJK2"/>
    <mergeCell ref="KJL2:KJR2"/>
    <mergeCell ref="KJS2:KJY2"/>
    <mergeCell ref="KJZ2:KKF2"/>
    <mergeCell ref="KKG2:KKM2"/>
    <mergeCell ref="KKN2:KKT2"/>
    <mergeCell ref="KHO2:KHU2"/>
    <mergeCell ref="KHV2:KIB2"/>
    <mergeCell ref="KIC2:KII2"/>
    <mergeCell ref="KIJ2:KIP2"/>
    <mergeCell ref="KIQ2:KIW2"/>
    <mergeCell ref="KIX2:KJD2"/>
    <mergeCell ref="KFY2:KGE2"/>
    <mergeCell ref="KGF2:KGL2"/>
    <mergeCell ref="KGM2:KGS2"/>
    <mergeCell ref="KGT2:KGZ2"/>
    <mergeCell ref="KHA2:KHG2"/>
    <mergeCell ref="KHH2:KHN2"/>
    <mergeCell ref="KEI2:KEO2"/>
    <mergeCell ref="KEP2:KEV2"/>
    <mergeCell ref="KEW2:KFC2"/>
    <mergeCell ref="KFD2:KFJ2"/>
    <mergeCell ref="KFK2:KFQ2"/>
    <mergeCell ref="KFR2:KFX2"/>
    <mergeCell ref="KCS2:KCY2"/>
    <mergeCell ref="KCZ2:KDF2"/>
    <mergeCell ref="KDG2:KDM2"/>
    <mergeCell ref="KDN2:KDT2"/>
    <mergeCell ref="KDU2:KEA2"/>
    <mergeCell ref="KEB2:KEH2"/>
    <mergeCell ref="KBC2:KBI2"/>
    <mergeCell ref="KBJ2:KBP2"/>
    <mergeCell ref="KBQ2:KBW2"/>
    <mergeCell ref="KBX2:KCD2"/>
    <mergeCell ref="KCE2:KCK2"/>
    <mergeCell ref="KCL2:KCR2"/>
    <mergeCell ref="JZM2:JZS2"/>
    <mergeCell ref="JZT2:JZZ2"/>
    <mergeCell ref="KAA2:KAG2"/>
    <mergeCell ref="KAH2:KAN2"/>
    <mergeCell ref="KAO2:KAU2"/>
    <mergeCell ref="KAV2:KBB2"/>
    <mergeCell ref="JXW2:JYC2"/>
    <mergeCell ref="JYD2:JYJ2"/>
    <mergeCell ref="JYK2:JYQ2"/>
    <mergeCell ref="JYR2:JYX2"/>
    <mergeCell ref="JYY2:JZE2"/>
    <mergeCell ref="JZF2:JZL2"/>
    <mergeCell ref="JWG2:JWM2"/>
    <mergeCell ref="JWN2:JWT2"/>
    <mergeCell ref="JWU2:JXA2"/>
    <mergeCell ref="JXB2:JXH2"/>
    <mergeCell ref="JXI2:JXO2"/>
    <mergeCell ref="JXP2:JXV2"/>
    <mergeCell ref="JUQ2:JUW2"/>
    <mergeCell ref="JUX2:JVD2"/>
    <mergeCell ref="JVE2:JVK2"/>
    <mergeCell ref="JVL2:JVR2"/>
    <mergeCell ref="JVS2:JVY2"/>
    <mergeCell ref="JVZ2:JWF2"/>
    <mergeCell ref="JTA2:JTG2"/>
    <mergeCell ref="JTH2:JTN2"/>
    <mergeCell ref="JTO2:JTU2"/>
    <mergeCell ref="JTV2:JUB2"/>
    <mergeCell ref="JUC2:JUI2"/>
    <mergeCell ref="JUJ2:JUP2"/>
    <mergeCell ref="JRK2:JRQ2"/>
    <mergeCell ref="JRR2:JRX2"/>
    <mergeCell ref="JRY2:JSE2"/>
    <mergeCell ref="JSF2:JSL2"/>
    <mergeCell ref="JSM2:JSS2"/>
    <mergeCell ref="JST2:JSZ2"/>
    <mergeCell ref="JPU2:JQA2"/>
    <mergeCell ref="JQB2:JQH2"/>
    <mergeCell ref="JQI2:JQO2"/>
    <mergeCell ref="JQP2:JQV2"/>
    <mergeCell ref="JQW2:JRC2"/>
    <mergeCell ref="JRD2:JRJ2"/>
    <mergeCell ref="JOE2:JOK2"/>
    <mergeCell ref="JOL2:JOR2"/>
    <mergeCell ref="JOS2:JOY2"/>
    <mergeCell ref="JOZ2:JPF2"/>
    <mergeCell ref="JPG2:JPM2"/>
    <mergeCell ref="JPN2:JPT2"/>
    <mergeCell ref="JMO2:JMU2"/>
    <mergeCell ref="JMV2:JNB2"/>
    <mergeCell ref="JNC2:JNI2"/>
    <mergeCell ref="JNJ2:JNP2"/>
    <mergeCell ref="JNQ2:JNW2"/>
    <mergeCell ref="JNX2:JOD2"/>
    <mergeCell ref="JKY2:JLE2"/>
    <mergeCell ref="JLF2:JLL2"/>
    <mergeCell ref="JLM2:JLS2"/>
    <mergeCell ref="JLT2:JLZ2"/>
    <mergeCell ref="JMA2:JMG2"/>
    <mergeCell ref="JMH2:JMN2"/>
    <mergeCell ref="JJI2:JJO2"/>
    <mergeCell ref="JJP2:JJV2"/>
    <mergeCell ref="JJW2:JKC2"/>
    <mergeCell ref="JKD2:JKJ2"/>
    <mergeCell ref="JKK2:JKQ2"/>
    <mergeCell ref="JKR2:JKX2"/>
    <mergeCell ref="JHS2:JHY2"/>
    <mergeCell ref="JHZ2:JIF2"/>
    <mergeCell ref="JIG2:JIM2"/>
    <mergeCell ref="JIN2:JIT2"/>
    <mergeCell ref="JIU2:JJA2"/>
    <mergeCell ref="JJB2:JJH2"/>
    <mergeCell ref="JGC2:JGI2"/>
    <mergeCell ref="JGJ2:JGP2"/>
    <mergeCell ref="JGQ2:JGW2"/>
    <mergeCell ref="JGX2:JHD2"/>
    <mergeCell ref="JHE2:JHK2"/>
    <mergeCell ref="JHL2:JHR2"/>
    <mergeCell ref="JEM2:JES2"/>
    <mergeCell ref="JET2:JEZ2"/>
    <mergeCell ref="JFA2:JFG2"/>
    <mergeCell ref="JFH2:JFN2"/>
    <mergeCell ref="JFO2:JFU2"/>
    <mergeCell ref="JFV2:JGB2"/>
    <mergeCell ref="JCW2:JDC2"/>
    <mergeCell ref="JDD2:JDJ2"/>
    <mergeCell ref="JDK2:JDQ2"/>
    <mergeCell ref="JDR2:JDX2"/>
    <mergeCell ref="JDY2:JEE2"/>
    <mergeCell ref="JEF2:JEL2"/>
    <mergeCell ref="JBG2:JBM2"/>
    <mergeCell ref="JBN2:JBT2"/>
    <mergeCell ref="JBU2:JCA2"/>
    <mergeCell ref="JCB2:JCH2"/>
    <mergeCell ref="JCI2:JCO2"/>
    <mergeCell ref="JCP2:JCV2"/>
    <mergeCell ref="IZQ2:IZW2"/>
    <mergeCell ref="IZX2:JAD2"/>
    <mergeCell ref="JAE2:JAK2"/>
    <mergeCell ref="JAL2:JAR2"/>
    <mergeCell ref="JAS2:JAY2"/>
    <mergeCell ref="JAZ2:JBF2"/>
    <mergeCell ref="IYA2:IYG2"/>
    <mergeCell ref="IYH2:IYN2"/>
    <mergeCell ref="IYO2:IYU2"/>
    <mergeCell ref="IYV2:IZB2"/>
    <mergeCell ref="IZC2:IZI2"/>
    <mergeCell ref="IZJ2:IZP2"/>
    <mergeCell ref="IWK2:IWQ2"/>
    <mergeCell ref="IWR2:IWX2"/>
    <mergeCell ref="IWY2:IXE2"/>
    <mergeCell ref="IXF2:IXL2"/>
    <mergeCell ref="IXM2:IXS2"/>
    <mergeCell ref="IXT2:IXZ2"/>
    <mergeCell ref="IUU2:IVA2"/>
    <mergeCell ref="IVB2:IVH2"/>
    <mergeCell ref="IVI2:IVO2"/>
    <mergeCell ref="IVP2:IVV2"/>
    <mergeCell ref="IVW2:IWC2"/>
    <mergeCell ref="IWD2:IWJ2"/>
    <mergeCell ref="ITE2:ITK2"/>
    <mergeCell ref="ITL2:ITR2"/>
    <mergeCell ref="ITS2:ITY2"/>
    <mergeCell ref="ITZ2:IUF2"/>
    <mergeCell ref="IUG2:IUM2"/>
    <mergeCell ref="IUN2:IUT2"/>
    <mergeCell ref="IRO2:IRU2"/>
    <mergeCell ref="IRV2:ISB2"/>
    <mergeCell ref="ISC2:ISI2"/>
    <mergeCell ref="ISJ2:ISP2"/>
    <mergeCell ref="ISQ2:ISW2"/>
    <mergeCell ref="ISX2:ITD2"/>
    <mergeCell ref="IPY2:IQE2"/>
    <mergeCell ref="IQF2:IQL2"/>
    <mergeCell ref="IQM2:IQS2"/>
    <mergeCell ref="IQT2:IQZ2"/>
    <mergeCell ref="IRA2:IRG2"/>
    <mergeCell ref="IRH2:IRN2"/>
    <mergeCell ref="IOI2:IOO2"/>
    <mergeCell ref="IOP2:IOV2"/>
    <mergeCell ref="IOW2:IPC2"/>
    <mergeCell ref="IPD2:IPJ2"/>
    <mergeCell ref="IPK2:IPQ2"/>
    <mergeCell ref="IPR2:IPX2"/>
    <mergeCell ref="IMS2:IMY2"/>
    <mergeCell ref="IMZ2:INF2"/>
    <mergeCell ref="ING2:INM2"/>
    <mergeCell ref="INN2:INT2"/>
    <mergeCell ref="INU2:IOA2"/>
    <mergeCell ref="IOB2:IOH2"/>
    <mergeCell ref="ILC2:ILI2"/>
    <mergeCell ref="ILJ2:ILP2"/>
    <mergeCell ref="ILQ2:ILW2"/>
    <mergeCell ref="ILX2:IMD2"/>
    <mergeCell ref="IME2:IMK2"/>
    <mergeCell ref="IML2:IMR2"/>
    <mergeCell ref="IJM2:IJS2"/>
    <mergeCell ref="IJT2:IJZ2"/>
    <mergeCell ref="IKA2:IKG2"/>
    <mergeCell ref="IKH2:IKN2"/>
    <mergeCell ref="IKO2:IKU2"/>
    <mergeCell ref="IKV2:ILB2"/>
    <mergeCell ref="IHW2:IIC2"/>
    <mergeCell ref="IID2:IIJ2"/>
    <mergeCell ref="IIK2:IIQ2"/>
    <mergeCell ref="IIR2:IIX2"/>
    <mergeCell ref="IIY2:IJE2"/>
    <mergeCell ref="IJF2:IJL2"/>
    <mergeCell ref="IGG2:IGM2"/>
    <mergeCell ref="IGN2:IGT2"/>
    <mergeCell ref="IGU2:IHA2"/>
    <mergeCell ref="IHB2:IHH2"/>
    <mergeCell ref="IHI2:IHO2"/>
    <mergeCell ref="IHP2:IHV2"/>
    <mergeCell ref="IEQ2:IEW2"/>
    <mergeCell ref="IEX2:IFD2"/>
    <mergeCell ref="IFE2:IFK2"/>
    <mergeCell ref="IFL2:IFR2"/>
    <mergeCell ref="IFS2:IFY2"/>
    <mergeCell ref="IFZ2:IGF2"/>
    <mergeCell ref="IDA2:IDG2"/>
    <mergeCell ref="IDH2:IDN2"/>
    <mergeCell ref="IDO2:IDU2"/>
    <mergeCell ref="IDV2:IEB2"/>
    <mergeCell ref="IEC2:IEI2"/>
    <mergeCell ref="IEJ2:IEP2"/>
    <mergeCell ref="IBK2:IBQ2"/>
    <mergeCell ref="IBR2:IBX2"/>
    <mergeCell ref="IBY2:ICE2"/>
    <mergeCell ref="ICF2:ICL2"/>
    <mergeCell ref="ICM2:ICS2"/>
    <mergeCell ref="ICT2:ICZ2"/>
    <mergeCell ref="HZU2:IAA2"/>
    <mergeCell ref="IAB2:IAH2"/>
    <mergeCell ref="IAI2:IAO2"/>
    <mergeCell ref="IAP2:IAV2"/>
    <mergeCell ref="IAW2:IBC2"/>
    <mergeCell ref="IBD2:IBJ2"/>
    <mergeCell ref="HYE2:HYK2"/>
    <mergeCell ref="HYL2:HYR2"/>
    <mergeCell ref="HYS2:HYY2"/>
    <mergeCell ref="HYZ2:HZF2"/>
    <mergeCell ref="HZG2:HZM2"/>
    <mergeCell ref="HZN2:HZT2"/>
    <mergeCell ref="HWO2:HWU2"/>
    <mergeCell ref="HWV2:HXB2"/>
    <mergeCell ref="HXC2:HXI2"/>
    <mergeCell ref="HXJ2:HXP2"/>
    <mergeCell ref="HXQ2:HXW2"/>
    <mergeCell ref="HXX2:HYD2"/>
    <mergeCell ref="HUY2:HVE2"/>
    <mergeCell ref="HVF2:HVL2"/>
    <mergeCell ref="HVM2:HVS2"/>
    <mergeCell ref="HVT2:HVZ2"/>
    <mergeCell ref="HWA2:HWG2"/>
    <mergeCell ref="HWH2:HWN2"/>
    <mergeCell ref="HTI2:HTO2"/>
    <mergeCell ref="HTP2:HTV2"/>
    <mergeCell ref="HTW2:HUC2"/>
    <mergeCell ref="HUD2:HUJ2"/>
    <mergeCell ref="HUK2:HUQ2"/>
    <mergeCell ref="HUR2:HUX2"/>
    <mergeCell ref="HRS2:HRY2"/>
    <mergeCell ref="HRZ2:HSF2"/>
    <mergeCell ref="HSG2:HSM2"/>
    <mergeCell ref="HSN2:HST2"/>
    <mergeCell ref="HSU2:HTA2"/>
    <mergeCell ref="HTB2:HTH2"/>
    <mergeCell ref="HQC2:HQI2"/>
    <mergeCell ref="HQJ2:HQP2"/>
    <mergeCell ref="HQQ2:HQW2"/>
    <mergeCell ref="HQX2:HRD2"/>
    <mergeCell ref="HRE2:HRK2"/>
    <mergeCell ref="HRL2:HRR2"/>
    <mergeCell ref="HOM2:HOS2"/>
    <mergeCell ref="HOT2:HOZ2"/>
    <mergeCell ref="HPA2:HPG2"/>
    <mergeCell ref="HPH2:HPN2"/>
    <mergeCell ref="HPO2:HPU2"/>
    <mergeCell ref="HPV2:HQB2"/>
    <mergeCell ref="HMW2:HNC2"/>
    <mergeCell ref="HND2:HNJ2"/>
    <mergeCell ref="HNK2:HNQ2"/>
    <mergeCell ref="HNR2:HNX2"/>
    <mergeCell ref="HNY2:HOE2"/>
    <mergeCell ref="HOF2:HOL2"/>
    <mergeCell ref="HLG2:HLM2"/>
    <mergeCell ref="HLN2:HLT2"/>
    <mergeCell ref="HLU2:HMA2"/>
    <mergeCell ref="HMB2:HMH2"/>
    <mergeCell ref="HMI2:HMO2"/>
    <mergeCell ref="HMP2:HMV2"/>
    <mergeCell ref="HJQ2:HJW2"/>
    <mergeCell ref="HJX2:HKD2"/>
    <mergeCell ref="HKE2:HKK2"/>
    <mergeCell ref="HKL2:HKR2"/>
    <mergeCell ref="HKS2:HKY2"/>
    <mergeCell ref="HKZ2:HLF2"/>
    <mergeCell ref="HIA2:HIG2"/>
    <mergeCell ref="HIH2:HIN2"/>
    <mergeCell ref="HIO2:HIU2"/>
    <mergeCell ref="HIV2:HJB2"/>
    <mergeCell ref="HJC2:HJI2"/>
    <mergeCell ref="HJJ2:HJP2"/>
    <mergeCell ref="HGK2:HGQ2"/>
    <mergeCell ref="HGR2:HGX2"/>
    <mergeCell ref="HGY2:HHE2"/>
    <mergeCell ref="HHF2:HHL2"/>
    <mergeCell ref="HHM2:HHS2"/>
    <mergeCell ref="HHT2:HHZ2"/>
    <mergeCell ref="HEU2:HFA2"/>
    <mergeCell ref="HFB2:HFH2"/>
    <mergeCell ref="HFI2:HFO2"/>
    <mergeCell ref="HFP2:HFV2"/>
    <mergeCell ref="HFW2:HGC2"/>
    <mergeCell ref="HGD2:HGJ2"/>
    <mergeCell ref="HDE2:HDK2"/>
    <mergeCell ref="HDL2:HDR2"/>
    <mergeCell ref="HDS2:HDY2"/>
    <mergeCell ref="HDZ2:HEF2"/>
    <mergeCell ref="HEG2:HEM2"/>
    <mergeCell ref="HEN2:HET2"/>
    <mergeCell ref="HBO2:HBU2"/>
    <mergeCell ref="HBV2:HCB2"/>
    <mergeCell ref="HCC2:HCI2"/>
    <mergeCell ref="HCJ2:HCP2"/>
    <mergeCell ref="HCQ2:HCW2"/>
    <mergeCell ref="HCX2:HDD2"/>
    <mergeCell ref="GZY2:HAE2"/>
    <mergeCell ref="HAF2:HAL2"/>
    <mergeCell ref="HAM2:HAS2"/>
    <mergeCell ref="HAT2:HAZ2"/>
    <mergeCell ref="HBA2:HBG2"/>
    <mergeCell ref="HBH2:HBN2"/>
    <mergeCell ref="GYI2:GYO2"/>
    <mergeCell ref="GYP2:GYV2"/>
    <mergeCell ref="GYW2:GZC2"/>
    <mergeCell ref="GZD2:GZJ2"/>
    <mergeCell ref="GZK2:GZQ2"/>
    <mergeCell ref="GZR2:GZX2"/>
    <mergeCell ref="GWS2:GWY2"/>
    <mergeCell ref="GWZ2:GXF2"/>
    <mergeCell ref="GXG2:GXM2"/>
    <mergeCell ref="GXN2:GXT2"/>
    <mergeCell ref="GXU2:GYA2"/>
    <mergeCell ref="GYB2:GYH2"/>
    <mergeCell ref="GVC2:GVI2"/>
    <mergeCell ref="GVJ2:GVP2"/>
    <mergeCell ref="GVQ2:GVW2"/>
    <mergeCell ref="GVX2:GWD2"/>
    <mergeCell ref="GWE2:GWK2"/>
    <mergeCell ref="GWL2:GWR2"/>
    <mergeCell ref="GTM2:GTS2"/>
    <mergeCell ref="GTT2:GTZ2"/>
    <mergeCell ref="GUA2:GUG2"/>
    <mergeCell ref="GUH2:GUN2"/>
    <mergeCell ref="GUO2:GUU2"/>
    <mergeCell ref="GUV2:GVB2"/>
    <mergeCell ref="GRW2:GSC2"/>
    <mergeCell ref="GSD2:GSJ2"/>
    <mergeCell ref="GSK2:GSQ2"/>
    <mergeCell ref="GSR2:GSX2"/>
    <mergeCell ref="GSY2:GTE2"/>
    <mergeCell ref="GTF2:GTL2"/>
    <mergeCell ref="GQG2:GQM2"/>
    <mergeCell ref="GQN2:GQT2"/>
    <mergeCell ref="GQU2:GRA2"/>
    <mergeCell ref="GRB2:GRH2"/>
    <mergeCell ref="GRI2:GRO2"/>
    <mergeCell ref="GRP2:GRV2"/>
    <mergeCell ref="GOQ2:GOW2"/>
    <mergeCell ref="GOX2:GPD2"/>
    <mergeCell ref="GPE2:GPK2"/>
    <mergeCell ref="GPL2:GPR2"/>
    <mergeCell ref="GPS2:GPY2"/>
    <mergeCell ref="GPZ2:GQF2"/>
    <mergeCell ref="GNA2:GNG2"/>
    <mergeCell ref="GNH2:GNN2"/>
    <mergeCell ref="GNO2:GNU2"/>
    <mergeCell ref="GNV2:GOB2"/>
    <mergeCell ref="GOC2:GOI2"/>
    <mergeCell ref="GOJ2:GOP2"/>
    <mergeCell ref="GLK2:GLQ2"/>
    <mergeCell ref="GLR2:GLX2"/>
    <mergeCell ref="GLY2:GME2"/>
    <mergeCell ref="GMF2:GML2"/>
    <mergeCell ref="GMM2:GMS2"/>
    <mergeCell ref="GMT2:GMZ2"/>
    <mergeCell ref="GJU2:GKA2"/>
    <mergeCell ref="GKB2:GKH2"/>
    <mergeCell ref="GKI2:GKO2"/>
    <mergeCell ref="GKP2:GKV2"/>
    <mergeCell ref="GKW2:GLC2"/>
    <mergeCell ref="GLD2:GLJ2"/>
    <mergeCell ref="GIE2:GIK2"/>
    <mergeCell ref="GIL2:GIR2"/>
    <mergeCell ref="GIS2:GIY2"/>
    <mergeCell ref="GIZ2:GJF2"/>
    <mergeCell ref="GJG2:GJM2"/>
    <mergeCell ref="GJN2:GJT2"/>
    <mergeCell ref="GGO2:GGU2"/>
    <mergeCell ref="GGV2:GHB2"/>
    <mergeCell ref="GHC2:GHI2"/>
    <mergeCell ref="GHJ2:GHP2"/>
    <mergeCell ref="GHQ2:GHW2"/>
    <mergeCell ref="GHX2:GID2"/>
    <mergeCell ref="GEY2:GFE2"/>
    <mergeCell ref="GFF2:GFL2"/>
    <mergeCell ref="GFM2:GFS2"/>
    <mergeCell ref="GFT2:GFZ2"/>
    <mergeCell ref="GGA2:GGG2"/>
    <mergeCell ref="GGH2:GGN2"/>
    <mergeCell ref="GDI2:GDO2"/>
    <mergeCell ref="GDP2:GDV2"/>
    <mergeCell ref="GDW2:GEC2"/>
    <mergeCell ref="GED2:GEJ2"/>
    <mergeCell ref="GEK2:GEQ2"/>
    <mergeCell ref="GER2:GEX2"/>
    <mergeCell ref="GBS2:GBY2"/>
    <mergeCell ref="GBZ2:GCF2"/>
    <mergeCell ref="GCG2:GCM2"/>
    <mergeCell ref="GCN2:GCT2"/>
    <mergeCell ref="GCU2:GDA2"/>
    <mergeCell ref="GDB2:GDH2"/>
    <mergeCell ref="GAC2:GAI2"/>
    <mergeCell ref="GAJ2:GAP2"/>
    <mergeCell ref="GAQ2:GAW2"/>
    <mergeCell ref="GAX2:GBD2"/>
    <mergeCell ref="GBE2:GBK2"/>
    <mergeCell ref="GBL2:GBR2"/>
    <mergeCell ref="FYM2:FYS2"/>
    <mergeCell ref="FYT2:FYZ2"/>
    <mergeCell ref="FZA2:FZG2"/>
    <mergeCell ref="FZH2:FZN2"/>
    <mergeCell ref="FZO2:FZU2"/>
    <mergeCell ref="FZV2:GAB2"/>
    <mergeCell ref="FWW2:FXC2"/>
    <mergeCell ref="FXD2:FXJ2"/>
    <mergeCell ref="FXK2:FXQ2"/>
    <mergeCell ref="FXR2:FXX2"/>
    <mergeCell ref="FXY2:FYE2"/>
    <mergeCell ref="FYF2:FYL2"/>
    <mergeCell ref="FVG2:FVM2"/>
    <mergeCell ref="FVN2:FVT2"/>
    <mergeCell ref="FVU2:FWA2"/>
    <mergeCell ref="FWB2:FWH2"/>
    <mergeCell ref="FWI2:FWO2"/>
    <mergeCell ref="FWP2:FWV2"/>
    <mergeCell ref="FTQ2:FTW2"/>
    <mergeCell ref="FTX2:FUD2"/>
    <mergeCell ref="FUE2:FUK2"/>
    <mergeCell ref="FUL2:FUR2"/>
    <mergeCell ref="FUS2:FUY2"/>
    <mergeCell ref="FUZ2:FVF2"/>
    <mergeCell ref="FSA2:FSG2"/>
    <mergeCell ref="FSH2:FSN2"/>
    <mergeCell ref="FSO2:FSU2"/>
    <mergeCell ref="FSV2:FTB2"/>
    <mergeCell ref="FTC2:FTI2"/>
    <mergeCell ref="FTJ2:FTP2"/>
    <mergeCell ref="FQK2:FQQ2"/>
    <mergeCell ref="FQR2:FQX2"/>
    <mergeCell ref="FQY2:FRE2"/>
    <mergeCell ref="FRF2:FRL2"/>
    <mergeCell ref="FRM2:FRS2"/>
    <mergeCell ref="FRT2:FRZ2"/>
    <mergeCell ref="FOU2:FPA2"/>
    <mergeCell ref="FPB2:FPH2"/>
    <mergeCell ref="FPI2:FPO2"/>
    <mergeCell ref="FPP2:FPV2"/>
    <mergeCell ref="FPW2:FQC2"/>
    <mergeCell ref="FQD2:FQJ2"/>
    <mergeCell ref="FNE2:FNK2"/>
    <mergeCell ref="FNL2:FNR2"/>
    <mergeCell ref="FNS2:FNY2"/>
    <mergeCell ref="FNZ2:FOF2"/>
    <mergeCell ref="FOG2:FOM2"/>
    <mergeCell ref="FON2:FOT2"/>
    <mergeCell ref="FLO2:FLU2"/>
    <mergeCell ref="FLV2:FMB2"/>
    <mergeCell ref="FMC2:FMI2"/>
    <mergeCell ref="FMJ2:FMP2"/>
    <mergeCell ref="FMQ2:FMW2"/>
    <mergeCell ref="FMX2:FND2"/>
    <mergeCell ref="FJY2:FKE2"/>
    <mergeCell ref="FKF2:FKL2"/>
    <mergeCell ref="FKM2:FKS2"/>
    <mergeCell ref="FKT2:FKZ2"/>
    <mergeCell ref="FLA2:FLG2"/>
    <mergeCell ref="FLH2:FLN2"/>
    <mergeCell ref="FII2:FIO2"/>
    <mergeCell ref="FIP2:FIV2"/>
    <mergeCell ref="FIW2:FJC2"/>
    <mergeCell ref="FJD2:FJJ2"/>
    <mergeCell ref="FJK2:FJQ2"/>
    <mergeCell ref="FJR2:FJX2"/>
    <mergeCell ref="FGS2:FGY2"/>
    <mergeCell ref="FGZ2:FHF2"/>
    <mergeCell ref="FHG2:FHM2"/>
    <mergeCell ref="FHN2:FHT2"/>
    <mergeCell ref="FHU2:FIA2"/>
    <mergeCell ref="FIB2:FIH2"/>
    <mergeCell ref="FFC2:FFI2"/>
    <mergeCell ref="FFJ2:FFP2"/>
    <mergeCell ref="FFQ2:FFW2"/>
    <mergeCell ref="FFX2:FGD2"/>
    <mergeCell ref="FGE2:FGK2"/>
    <mergeCell ref="FGL2:FGR2"/>
    <mergeCell ref="FDM2:FDS2"/>
    <mergeCell ref="FDT2:FDZ2"/>
    <mergeCell ref="FEA2:FEG2"/>
    <mergeCell ref="FEH2:FEN2"/>
    <mergeCell ref="FEO2:FEU2"/>
    <mergeCell ref="FEV2:FFB2"/>
    <mergeCell ref="FBW2:FCC2"/>
    <mergeCell ref="FCD2:FCJ2"/>
    <mergeCell ref="FCK2:FCQ2"/>
    <mergeCell ref="FCR2:FCX2"/>
    <mergeCell ref="FCY2:FDE2"/>
    <mergeCell ref="FDF2:FDL2"/>
    <mergeCell ref="FAG2:FAM2"/>
    <mergeCell ref="FAN2:FAT2"/>
    <mergeCell ref="FAU2:FBA2"/>
    <mergeCell ref="FBB2:FBH2"/>
    <mergeCell ref="FBI2:FBO2"/>
    <mergeCell ref="FBP2:FBV2"/>
    <mergeCell ref="EYQ2:EYW2"/>
    <mergeCell ref="EYX2:EZD2"/>
    <mergeCell ref="EZE2:EZK2"/>
    <mergeCell ref="EZL2:EZR2"/>
    <mergeCell ref="EZS2:EZY2"/>
    <mergeCell ref="EZZ2:FAF2"/>
    <mergeCell ref="EXA2:EXG2"/>
    <mergeCell ref="EXH2:EXN2"/>
    <mergeCell ref="EXO2:EXU2"/>
    <mergeCell ref="EXV2:EYB2"/>
    <mergeCell ref="EYC2:EYI2"/>
    <mergeCell ref="EYJ2:EYP2"/>
    <mergeCell ref="EVK2:EVQ2"/>
    <mergeCell ref="EVR2:EVX2"/>
    <mergeCell ref="EVY2:EWE2"/>
    <mergeCell ref="EWF2:EWL2"/>
    <mergeCell ref="EWM2:EWS2"/>
    <mergeCell ref="EWT2:EWZ2"/>
    <mergeCell ref="ETU2:EUA2"/>
    <mergeCell ref="EUB2:EUH2"/>
    <mergeCell ref="EUI2:EUO2"/>
    <mergeCell ref="EUP2:EUV2"/>
    <mergeCell ref="EUW2:EVC2"/>
    <mergeCell ref="EVD2:EVJ2"/>
    <mergeCell ref="ESE2:ESK2"/>
    <mergeCell ref="ESL2:ESR2"/>
    <mergeCell ref="ESS2:ESY2"/>
    <mergeCell ref="ESZ2:ETF2"/>
    <mergeCell ref="ETG2:ETM2"/>
    <mergeCell ref="ETN2:ETT2"/>
    <mergeCell ref="EQO2:EQU2"/>
    <mergeCell ref="EQV2:ERB2"/>
    <mergeCell ref="ERC2:ERI2"/>
    <mergeCell ref="ERJ2:ERP2"/>
    <mergeCell ref="ERQ2:ERW2"/>
    <mergeCell ref="ERX2:ESD2"/>
    <mergeCell ref="EOY2:EPE2"/>
    <mergeCell ref="EPF2:EPL2"/>
    <mergeCell ref="EPM2:EPS2"/>
    <mergeCell ref="EPT2:EPZ2"/>
    <mergeCell ref="EQA2:EQG2"/>
    <mergeCell ref="EQH2:EQN2"/>
    <mergeCell ref="ENI2:ENO2"/>
    <mergeCell ref="ENP2:ENV2"/>
    <mergeCell ref="ENW2:EOC2"/>
    <mergeCell ref="EOD2:EOJ2"/>
    <mergeCell ref="EOK2:EOQ2"/>
    <mergeCell ref="EOR2:EOX2"/>
    <mergeCell ref="ELS2:ELY2"/>
    <mergeCell ref="ELZ2:EMF2"/>
    <mergeCell ref="EMG2:EMM2"/>
    <mergeCell ref="EMN2:EMT2"/>
    <mergeCell ref="EMU2:ENA2"/>
    <mergeCell ref="ENB2:ENH2"/>
    <mergeCell ref="EKC2:EKI2"/>
    <mergeCell ref="EKJ2:EKP2"/>
    <mergeCell ref="EKQ2:EKW2"/>
    <mergeCell ref="EKX2:ELD2"/>
    <mergeCell ref="ELE2:ELK2"/>
    <mergeCell ref="ELL2:ELR2"/>
    <mergeCell ref="EIM2:EIS2"/>
    <mergeCell ref="EIT2:EIZ2"/>
    <mergeCell ref="EJA2:EJG2"/>
    <mergeCell ref="EJH2:EJN2"/>
    <mergeCell ref="EJO2:EJU2"/>
    <mergeCell ref="EJV2:EKB2"/>
    <mergeCell ref="EGW2:EHC2"/>
    <mergeCell ref="EHD2:EHJ2"/>
    <mergeCell ref="EHK2:EHQ2"/>
    <mergeCell ref="EHR2:EHX2"/>
    <mergeCell ref="EHY2:EIE2"/>
    <mergeCell ref="EIF2:EIL2"/>
    <mergeCell ref="EFG2:EFM2"/>
    <mergeCell ref="EFN2:EFT2"/>
    <mergeCell ref="EFU2:EGA2"/>
    <mergeCell ref="EGB2:EGH2"/>
    <mergeCell ref="EGI2:EGO2"/>
    <mergeCell ref="EGP2:EGV2"/>
    <mergeCell ref="EDQ2:EDW2"/>
    <mergeCell ref="EDX2:EED2"/>
    <mergeCell ref="EEE2:EEK2"/>
    <mergeCell ref="EEL2:EER2"/>
    <mergeCell ref="EES2:EEY2"/>
    <mergeCell ref="EEZ2:EFF2"/>
    <mergeCell ref="ECA2:ECG2"/>
    <mergeCell ref="ECH2:ECN2"/>
    <mergeCell ref="ECO2:ECU2"/>
    <mergeCell ref="ECV2:EDB2"/>
    <mergeCell ref="EDC2:EDI2"/>
    <mergeCell ref="EDJ2:EDP2"/>
    <mergeCell ref="EAK2:EAQ2"/>
    <mergeCell ref="EAR2:EAX2"/>
    <mergeCell ref="EAY2:EBE2"/>
    <mergeCell ref="EBF2:EBL2"/>
    <mergeCell ref="EBM2:EBS2"/>
    <mergeCell ref="EBT2:EBZ2"/>
    <mergeCell ref="DYU2:DZA2"/>
    <mergeCell ref="DZB2:DZH2"/>
    <mergeCell ref="DZI2:DZO2"/>
    <mergeCell ref="DZP2:DZV2"/>
    <mergeCell ref="DZW2:EAC2"/>
    <mergeCell ref="EAD2:EAJ2"/>
    <mergeCell ref="DXE2:DXK2"/>
    <mergeCell ref="DXL2:DXR2"/>
    <mergeCell ref="DXS2:DXY2"/>
    <mergeCell ref="DXZ2:DYF2"/>
    <mergeCell ref="DYG2:DYM2"/>
    <mergeCell ref="DYN2:DYT2"/>
    <mergeCell ref="DVO2:DVU2"/>
    <mergeCell ref="DVV2:DWB2"/>
    <mergeCell ref="DWC2:DWI2"/>
    <mergeCell ref="DWJ2:DWP2"/>
    <mergeCell ref="DWQ2:DWW2"/>
    <mergeCell ref="DWX2:DXD2"/>
    <mergeCell ref="DTY2:DUE2"/>
    <mergeCell ref="DUF2:DUL2"/>
    <mergeCell ref="DUM2:DUS2"/>
    <mergeCell ref="DUT2:DUZ2"/>
    <mergeCell ref="DVA2:DVG2"/>
    <mergeCell ref="DVH2:DVN2"/>
    <mergeCell ref="DSI2:DSO2"/>
    <mergeCell ref="DSP2:DSV2"/>
    <mergeCell ref="DSW2:DTC2"/>
    <mergeCell ref="DTD2:DTJ2"/>
    <mergeCell ref="DTK2:DTQ2"/>
    <mergeCell ref="DTR2:DTX2"/>
    <mergeCell ref="DQS2:DQY2"/>
    <mergeCell ref="DQZ2:DRF2"/>
    <mergeCell ref="DRG2:DRM2"/>
    <mergeCell ref="DRN2:DRT2"/>
    <mergeCell ref="DRU2:DSA2"/>
    <mergeCell ref="DSB2:DSH2"/>
    <mergeCell ref="DPC2:DPI2"/>
    <mergeCell ref="DPJ2:DPP2"/>
    <mergeCell ref="DPQ2:DPW2"/>
    <mergeCell ref="DPX2:DQD2"/>
    <mergeCell ref="DQE2:DQK2"/>
    <mergeCell ref="DQL2:DQR2"/>
    <mergeCell ref="DNM2:DNS2"/>
    <mergeCell ref="DNT2:DNZ2"/>
    <mergeCell ref="DOA2:DOG2"/>
    <mergeCell ref="DOH2:DON2"/>
    <mergeCell ref="DOO2:DOU2"/>
    <mergeCell ref="DOV2:DPB2"/>
    <mergeCell ref="DLW2:DMC2"/>
    <mergeCell ref="DMD2:DMJ2"/>
    <mergeCell ref="DMK2:DMQ2"/>
    <mergeCell ref="DMR2:DMX2"/>
    <mergeCell ref="DMY2:DNE2"/>
    <mergeCell ref="DNF2:DNL2"/>
    <mergeCell ref="DKG2:DKM2"/>
    <mergeCell ref="DKN2:DKT2"/>
    <mergeCell ref="DKU2:DLA2"/>
    <mergeCell ref="DLB2:DLH2"/>
    <mergeCell ref="DLI2:DLO2"/>
    <mergeCell ref="DLP2:DLV2"/>
    <mergeCell ref="DIQ2:DIW2"/>
    <mergeCell ref="DIX2:DJD2"/>
    <mergeCell ref="DJE2:DJK2"/>
    <mergeCell ref="DJL2:DJR2"/>
    <mergeCell ref="DJS2:DJY2"/>
    <mergeCell ref="DJZ2:DKF2"/>
    <mergeCell ref="DHA2:DHG2"/>
    <mergeCell ref="DHH2:DHN2"/>
    <mergeCell ref="DHO2:DHU2"/>
    <mergeCell ref="DHV2:DIB2"/>
    <mergeCell ref="DIC2:DII2"/>
    <mergeCell ref="DIJ2:DIP2"/>
    <mergeCell ref="DFK2:DFQ2"/>
    <mergeCell ref="DFR2:DFX2"/>
    <mergeCell ref="DFY2:DGE2"/>
    <mergeCell ref="DGF2:DGL2"/>
    <mergeCell ref="DGM2:DGS2"/>
    <mergeCell ref="DGT2:DGZ2"/>
    <mergeCell ref="DDU2:DEA2"/>
    <mergeCell ref="DEB2:DEH2"/>
    <mergeCell ref="DEI2:DEO2"/>
    <mergeCell ref="DEP2:DEV2"/>
    <mergeCell ref="DEW2:DFC2"/>
    <mergeCell ref="DFD2:DFJ2"/>
    <mergeCell ref="DCE2:DCK2"/>
    <mergeCell ref="DCL2:DCR2"/>
    <mergeCell ref="DCS2:DCY2"/>
    <mergeCell ref="DCZ2:DDF2"/>
    <mergeCell ref="DDG2:DDM2"/>
    <mergeCell ref="DDN2:DDT2"/>
    <mergeCell ref="DAO2:DAU2"/>
    <mergeCell ref="DAV2:DBB2"/>
    <mergeCell ref="DBC2:DBI2"/>
    <mergeCell ref="DBJ2:DBP2"/>
    <mergeCell ref="DBQ2:DBW2"/>
    <mergeCell ref="DBX2:DCD2"/>
    <mergeCell ref="CYY2:CZE2"/>
    <mergeCell ref="CZF2:CZL2"/>
    <mergeCell ref="CZM2:CZS2"/>
    <mergeCell ref="CZT2:CZZ2"/>
    <mergeCell ref="DAA2:DAG2"/>
    <mergeCell ref="DAH2:DAN2"/>
    <mergeCell ref="CXI2:CXO2"/>
    <mergeCell ref="CXP2:CXV2"/>
    <mergeCell ref="CXW2:CYC2"/>
    <mergeCell ref="CYD2:CYJ2"/>
    <mergeCell ref="CYK2:CYQ2"/>
    <mergeCell ref="CYR2:CYX2"/>
    <mergeCell ref="CVS2:CVY2"/>
    <mergeCell ref="CVZ2:CWF2"/>
    <mergeCell ref="CWG2:CWM2"/>
    <mergeCell ref="CWN2:CWT2"/>
    <mergeCell ref="CWU2:CXA2"/>
    <mergeCell ref="CXB2:CXH2"/>
    <mergeCell ref="CUC2:CUI2"/>
    <mergeCell ref="CUJ2:CUP2"/>
    <mergeCell ref="CUQ2:CUW2"/>
    <mergeCell ref="CUX2:CVD2"/>
    <mergeCell ref="CVE2:CVK2"/>
    <mergeCell ref="CVL2:CVR2"/>
    <mergeCell ref="CSM2:CSS2"/>
    <mergeCell ref="CST2:CSZ2"/>
    <mergeCell ref="CTA2:CTG2"/>
    <mergeCell ref="CTH2:CTN2"/>
    <mergeCell ref="CTO2:CTU2"/>
    <mergeCell ref="CTV2:CUB2"/>
    <mergeCell ref="CQW2:CRC2"/>
    <mergeCell ref="CRD2:CRJ2"/>
    <mergeCell ref="CRK2:CRQ2"/>
    <mergeCell ref="CRR2:CRX2"/>
    <mergeCell ref="CRY2:CSE2"/>
    <mergeCell ref="CSF2:CSL2"/>
    <mergeCell ref="CPG2:CPM2"/>
    <mergeCell ref="CPN2:CPT2"/>
    <mergeCell ref="CPU2:CQA2"/>
    <mergeCell ref="CQB2:CQH2"/>
    <mergeCell ref="CQI2:CQO2"/>
    <mergeCell ref="CQP2:CQV2"/>
    <mergeCell ref="CNQ2:CNW2"/>
    <mergeCell ref="CNX2:COD2"/>
    <mergeCell ref="COE2:COK2"/>
    <mergeCell ref="COL2:COR2"/>
    <mergeCell ref="COS2:COY2"/>
    <mergeCell ref="COZ2:CPF2"/>
    <mergeCell ref="CMA2:CMG2"/>
    <mergeCell ref="CMH2:CMN2"/>
    <mergeCell ref="CMO2:CMU2"/>
    <mergeCell ref="CMV2:CNB2"/>
    <mergeCell ref="CNC2:CNI2"/>
    <mergeCell ref="CNJ2:CNP2"/>
    <mergeCell ref="CKK2:CKQ2"/>
    <mergeCell ref="CKR2:CKX2"/>
    <mergeCell ref="CKY2:CLE2"/>
    <mergeCell ref="CLF2:CLL2"/>
    <mergeCell ref="CLM2:CLS2"/>
    <mergeCell ref="CLT2:CLZ2"/>
    <mergeCell ref="CIU2:CJA2"/>
    <mergeCell ref="CJB2:CJH2"/>
    <mergeCell ref="CJI2:CJO2"/>
    <mergeCell ref="CJP2:CJV2"/>
    <mergeCell ref="CJW2:CKC2"/>
    <mergeCell ref="CKD2:CKJ2"/>
    <mergeCell ref="CHE2:CHK2"/>
    <mergeCell ref="CHL2:CHR2"/>
    <mergeCell ref="CHS2:CHY2"/>
    <mergeCell ref="CHZ2:CIF2"/>
    <mergeCell ref="CIG2:CIM2"/>
    <mergeCell ref="CIN2:CIT2"/>
    <mergeCell ref="CFO2:CFU2"/>
    <mergeCell ref="CFV2:CGB2"/>
    <mergeCell ref="CGC2:CGI2"/>
    <mergeCell ref="CGJ2:CGP2"/>
    <mergeCell ref="CGQ2:CGW2"/>
    <mergeCell ref="CGX2:CHD2"/>
    <mergeCell ref="CDY2:CEE2"/>
    <mergeCell ref="CEF2:CEL2"/>
    <mergeCell ref="CEM2:CES2"/>
    <mergeCell ref="CET2:CEZ2"/>
    <mergeCell ref="CFA2:CFG2"/>
    <mergeCell ref="CFH2:CFN2"/>
    <mergeCell ref="CCI2:CCO2"/>
    <mergeCell ref="CCP2:CCV2"/>
    <mergeCell ref="CCW2:CDC2"/>
    <mergeCell ref="CDD2:CDJ2"/>
    <mergeCell ref="CDK2:CDQ2"/>
    <mergeCell ref="CDR2:CDX2"/>
    <mergeCell ref="CAS2:CAY2"/>
    <mergeCell ref="CAZ2:CBF2"/>
    <mergeCell ref="CBG2:CBM2"/>
    <mergeCell ref="CBN2:CBT2"/>
    <mergeCell ref="CBU2:CCA2"/>
    <mergeCell ref="CCB2:CCH2"/>
    <mergeCell ref="BZC2:BZI2"/>
    <mergeCell ref="BZJ2:BZP2"/>
    <mergeCell ref="BZQ2:BZW2"/>
    <mergeCell ref="BZX2:CAD2"/>
    <mergeCell ref="CAE2:CAK2"/>
    <mergeCell ref="CAL2:CAR2"/>
    <mergeCell ref="BXM2:BXS2"/>
    <mergeCell ref="BXT2:BXZ2"/>
    <mergeCell ref="BYA2:BYG2"/>
    <mergeCell ref="BYH2:BYN2"/>
    <mergeCell ref="BYO2:BYU2"/>
    <mergeCell ref="BYV2:BZB2"/>
    <mergeCell ref="BVW2:BWC2"/>
    <mergeCell ref="BWD2:BWJ2"/>
    <mergeCell ref="BWK2:BWQ2"/>
    <mergeCell ref="BWR2:BWX2"/>
    <mergeCell ref="BWY2:BXE2"/>
    <mergeCell ref="BXF2:BXL2"/>
    <mergeCell ref="BUG2:BUM2"/>
    <mergeCell ref="BUN2:BUT2"/>
    <mergeCell ref="BUU2:BVA2"/>
    <mergeCell ref="BVB2:BVH2"/>
    <mergeCell ref="BVI2:BVO2"/>
    <mergeCell ref="BVP2:BVV2"/>
    <mergeCell ref="BSQ2:BSW2"/>
    <mergeCell ref="BSX2:BTD2"/>
    <mergeCell ref="BTE2:BTK2"/>
    <mergeCell ref="BTL2:BTR2"/>
    <mergeCell ref="BTS2:BTY2"/>
    <mergeCell ref="BTZ2:BUF2"/>
    <mergeCell ref="BRA2:BRG2"/>
    <mergeCell ref="BRH2:BRN2"/>
    <mergeCell ref="BRO2:BRU2"/>
    <mergeCell ref="BRV2:BSB2"/>
    <mergeCell ref="BSC2:BSI2"/>
    <mergeCell ref="BSJ2:BSP2"/>
    <mergeCell ref="BPK2:BPQ2"/>
    <mergeCell ref="BPR2:BPX2"/>
    <mergeCell ref="BPY2:BQE2"/>
    <mergeCell ref="BQF2:BQL2"/>
    <mergeCell ref="BQM2:BQS2"/>
    <mergeCell ref="BQT2:BQZ2"/>
    <mergeCell ref="BNU2:BOA2"/>
    <mergeCell ref="BOB2:BOH2"/>
    <mergeCell ref="BOI2:BOO2"/>
    <mergeCell ref="BOP2:BOV2"/>
    <mergeCell ref="BOW2:BPC2"/>
    <mergeCell ref="BPD2:BPJ2"/>
    <mergeCell ref="BME2:BMK2"/>
    <mergeCell ref="BML2:BMR2"/>
    <mergeCell ref="BMS2:BMY2"/>
    <mergeCell ref="BMZ2:BNF2"/>
    <mergeCell ref="BNG2:BNM2"/>
    <mergeCell ref="BNN2:BNT2"/>
    <mergeCell ref="BKO2:BKU2"/>
    <mergeCell ref="BKV2:BLB2"/>
    <mergeCell ref="BLC2:BLI2"/>
    <mergeCell ref="BLJ2:BLP2"/>
    <mergeCell ref="BLQ2:BLW2"/>
    <mergeCell ref="BLX2:BMD2"/>
    <mergeCell ref="BIY2:BJE2"/>
    <mergeCell ref="BJF2:BJL2"/>
    <mergeCell ref="BJM2:BJS2"/>
    <mergeCell ref="BJT2:BJZ2"/>
    <mergeCell ref="BKA2:BKG2"/>
    <mergeCell ref="BKH2:BKN2"/>
    <mergeCell ref="BHI2:BHO2"/>
    <mergeCell ref="BHP2:BHV2"/>
    <mergeCell ref="BHW2:BIC2"/>
    <mergeCell ref="BID2:BIJ2"/>
    <mergeCell ref="BIK2:BIQ2"/>
    <mergeCell ref="BIR2:BIX2"/>
    <mergeCell ref="BFS2:BFY2"/>
    <mergeCell ref="BFZ2:BGF2"/>
    <mergeCell ref="BGG2:BGM2"/>
    <mergeCell ref="BGN2:BGT2"/>
    <mergeCell ref="BGU2:BHA2"/>
    <mergeCell ref="BHB2:BHH2"/>
    <mergeCell ref="BEC2:BEI2"/>
    <mergeCell ref="BEJ2:BEP2"/>
    <mergeCell ref="BEQ2:BEW2"/>
    <mergeCell ref="BEX2:BFD2"/>
    <mergeCell ref="BFE2:BFK2"/>
    <mergeCell ref="BFL2:BFR2"/>
    <mergeCell ref="BCM2:BCS2"/>
    <mergeCell ref="BCT2:BCZ2"/>
    <mergeCell ref="BDA2:BDG2"/>
    <mergeCell ref="BDH2:BDN2"/>
    <mergeCell ref="BDO2:BDU2"/>
    <mergeCell ref="BDV2:BEB2"/>
    <mergeCell ref="BAW2:BBC2"/>
    <mergeCell ref="BBD2:BBJ2"/>
    <mergeCell ref="BBK2:BBQ2"/>
    <mergeCell ref="BBR2:BBX2"/>
    <mergeCell ref="BBY2:BCE2"/>
    <mergeCell ref="BCF2:BCL2"/>
    <mergeCell ref="AZG2:AZM2"/>
    <mergeCell ref="AZN2:AZT2"/>
    <mergeCell ref="AZU2:BAA2"/>
    <mergeCell ref="BAB2:BAH2"/>
    <mergeCell ref="BAI2:BAO2"/>
    <mergeCell ref="BAP2:BAV2"/>
    <mergeCell ref="AXQ2:AXW2"/>
    <mergeCell ref="AXX2:AYD2"/>
    <mergeCell ref="AYE2:AYK2"/>
    <mergeCell ref="AYL2:AYR2"/>
    <mergeCell ref="AYS2:AYY2"/>
    <mergeCell ref="AYZ2:AZF2"/>
    <mergeCell ref="AWA2:AWG2"/>
    <mergeCell ref="AWH2:AWN2"/>
    <mergeCell ref="AWO2:AWU2"/>
    <mergeCell ref="AWV2:AXB2"/>
    <mergeCell ref="AXC2:AXI2"/>
    <mergeCell ref="AXJ2:AXP2"/>
    <mergeCell ref="AUK2:AUQ2"/>
    <mergeCell ref="AUR2:AUX2"/>
    <mergeCell ref="AUY2:AVE2"/>
    <mergeCell ref="AVF2:AVL2"/>
    <mergeCell ref="AVM2:AVS2"/>
    <mergeCell ref="AVT2:AVZ2"/>
    <mergeCell ref="ASU2:ATA2"/>
    <mergeCell ref="ATB2:ATH2"/>
    <mergeCell ref="ATI2:ATO2"/>
    <mergeCell ref="ATP2:ATV2"/>
    <mergeCell ref="ATW2:AUC2"/>
    <mergeCell ref="AUD2:AUJ2"/>
    <mergeCell ref="ARE2:ARK2"/>
    <mergeCell ref="ARL2:ARR2"/>
    <mergeCell ref="ARS2:ARY2"/>
    <mergeCell ref="ARZ2:ASF2"/>
    <mergeCell ref="ASG2:ASM2"/>
    <mergeCell ref="ASN2:AST2"/>
    <mergeCell ref="APO2:APU2"/>
    <mergeCell ref="APV2:AQB2"/>
    <mergeCell ref="AQC2:AQI2"/>
    <mergeCell ref="AQJ2:AQP2"/>
    <mergeCell ref="AQQ2:AQW2"/>
    <mergeCell ref="AQX2:ARD2"/>
    <mergeCell ref="ANY2:AOE2"/>
    <mergeCell ref="AOF2:AOL2"/>
    <mergeCell ref="AOM2:AOS2"/>
    <mergeCell ref="AOT2:AOZ2"/>
    <mergeCell ref="APA2:APG2"/>
    <mergeCell ref="APH2:APN2"/>
    <mergeCell ref="AMI2:AMO2"/>
    <mergeCell ref="AMP2:AMV2"/>
    <mergeCell ref="AMW2:ANC2"/>
    <mergeCell ref="AND2:ANJ2"/>
    <mergeCell ref="ANK2:ANQ2"/>
    <mergeCell ref="ANR2:ANX2"/>
    <mergeCell ref="AKS2:AKY2"/>
    <mergeCell ref="AKZ2:ALF2"/>
    <mergeCell ref="ALG2:ALM2"/>
    <mergeCell ref="ALN2:ALT2"/>
    <mergeCell ref="ALU2:AMA2"/>
    <mergeCell ref="AMB2:AMH2"/>
    <mergeCell ref="AJC2:AJI2"/>
    <mergeCell ref="AJJ2:AJP2"/>
    <mergeCell ref="AJQ2:AJW2"/>
    <mergeCell ref="AJX2:AKD2"/>
    <mergeCell ref="AKE2:AKK2"/>
    <mergeCell ref="AKL2:AKR2"/>
    <mergeCell ref="AHM2:AHS2"/>
    <mergeCell ref="AHT2:AHZ2"/>
    <mergeCell ref="AIA2:AIG2"/>
    <mergeCell ref="AIH2:AIN2"/>
    <mergeCell ref="AIO2:AIU2"/>
    <mergeCell ref="AIV2:AJB2"/>
    <mergeCell ref="AFW2:AGC2"/>
    <mergeCell ref="AGD2:AGJ2"/>
    <mergeCell ref="AGK2:AGQ2"/>
    <mergeCell ref="AGR2:AGX2"/>
    <mergeCell ref="AGY2:AHE2"/>
    <mergeCell ref="AHF2:AHL2"/>
    <mergeCell ref="AEG2:AEM2"/>
    <mergeCell ref="AEN2:AET2"/>
    <mergeCell ref="AEU2:AFA2"/>
    <mergeCell ref="AFB2:AFH2"/>
    <mergeCell ref="AFI2:AFO2"/>
    <mergeCell ref="AFP2:AFV2"/>
    <mergeCell ref="ACQ2:ACW2"/>
    <mergeCell ref="ACX2:ADD2"/>
    <mergeCell ref="ADE2:ADK2"/>
    <mergeCell ref="ADL2:ADR2"/>
    <mergeCell ref="ADS2:ADY2"/>
    <mergeCell ref="ADZ2:AEF2"/>
    <mergeCell ref="ABA2:ABG2"/>
    <mergeCell ref="ABH2:ABN2"/>
    <mergeCell ref="ABO2:ABU2"/>
    <mergeCell ref="ABV2:ACB2"/>
    <mergeCell ref="ACC2:ACI2"/>
    <mergeCell ref="ACJ2:ACP2"/>
    <mergeCell ref="ZK2:ZQ2"/>
    <mergeCell ref="ZR2:ZX2"/>
    <mergeCell ref="ZY2:AAE2"/>
    <mergeCell ref="AAF2:AAL2"/>
    <mergeCell ref="AAM2:AAS2"/>
    <mergeCell ref="AAT2:AAZ2"/>
    <mergeCell ref="XU2:YA2"/>
    <mergeCell ref="YB2:YH2"/>
    <mergeCell ref="YI2:YO2"/>
    <mergeCell ref="YP2:YV2"/>
    <mergeCell ref="YW2:ZC2"/>
    <mergeCell ref="ZD2:ZJ2"/>
    <mergeCell ref="WE2:WK2"/>
    <mergeCell ref="WL2:WR2"/>
    <mergeCell ref="WS2:WY2"/>
    <mergeCell ref="WZ2:XF2"/>
    <mergeCell ref="XG2:XM2"/>
    <mergeCell ref="XN2:XT2"/>
    <mergeCell ref="UO2:UU2"/>
    <mergeCell ref="UV2:VB2"/>
    <mergeCell ref="VC2:VI2"/>
    <mergeCell ref="VJ2:VP2"/>
    <mergeCell ref="VQ2:VW2"/>
    <mergeCell ref="VX2:WD2"/>
    <mergeCell ref="SY2:TE2"/>
    <mergeCell ref="TF2:TL2"/>
    <mergeCell ref="TM2:TS2"/>
    <mergeCell ref="TT2:TZ2"/>
    <mergeCell ref="UA2:UG2"/>
    <mergeCell ref="UH2:UN2"/>
    <mergeCell ref="RI2:RO2"/>
    <mergeCell ref="RP2:RV2"/>
    <mergeCell ref="RW2:SC2"/>
    <mergeCell ref="SD2:SJ2"/>
    <mergeCell ref="SK2:SQ2"/>
    <mergeCell ref="SR2:SX2"/>
    <mergeCell ref="PS2:PY2"/>
    <mergeCell ref="PZ2:QF2"/>
    <mergeCell ref="QG2:QM2"/>
    <mergeCell ref="QN2:QT2"/>
    <mergeCell ref="QU2:RA2"/>
    <mergeCell ref="RB2:RH2"/>
    <mergeCell ref="OC2:OI2"/>
    <mergeCell ref="OJ2:OP2"/>
    <mergeCell ref="OQ2:OW2"/>
    <mergeCell ref="OX2:PD2"/>
    <mergeCell ref="PE2:PK2"/>
    <mergeCell ref="PL2:PR2"/>
    <mergeCell ref="GO2:GU2"/>
    <mergeCell ref="GV2:HB2"/>
    <mergeCell ref="HC2:HI2"/>
    <mergeCell ref="HJ2:HP2"/>
    <mergeCell ref="EK2:EQ2"/>
    <mergeCell ref="ER2:EX2"/>
    <mergeCell ref="EY2:FE2"/>
    <mergeCell ref="FF2:FL2"/>
    <mergeCell ref="FM2:FS2"/>
    <mergeCell ref="FT2:FZ2"/>
    <mergeCell ref="MM2:MS2"/>
    <mergeCell ref="MT2:MZ2"/>
    <mergeCell ref="NA2:NG2"/>
    <mergeCell ref="NH2:NN2"/>
    <mergeCell ref="NO2:NU2"/>
    <mergeCell ref="NV2:OB2"/>
    <mergeCell ref="KW2:LC2"/>
    <mergeCell ref="LD2:LJ2"/>
    <mergeCell ref="LK2:LQ2"/>
    <mergeCell ref="LR2:LX2"/>
    <mergeCell ref="LY2:ME2"/>
    <mergeCell ref="MF2:ML2"/>
    <mergeCell ref="JG2:JM2"/>
    <mergeCell ref="JN2:JT2"/>
    <mergeCell ref="JU2:KA2"/>
    <mergeCell ref="KB2:KH2"/>
    <mergeCell ref="KI2:KO2"/>
    <mergeCell ref="KP2:KV2"/>
    <mergeCell ref="BS2:BY2"/>
    <mergeCell ref="BZ2:CF2"/>
    <mergeCell ref="CG2:CM2"/>
    <mergeCell ref="CN2:CT2"/>
    <mergeCell ref="XET1:XEZ1"/>
    <mergeCell ref="XFA1:XFD1"/>
    <mergeCell ref="A2:G2"/>
    <mergeCell ref="H2:N2"/>
    <mergeCell ref="O2:U2"/>
    <mergeCell ref="V2:AB2"/>
    <mergeCell ref="AC2:AI2"/>
    <mergeCell ref="AJ2:AP2"/>
    <mergeCell ref="AQ2:AW2"/>
    <mergeCell ref="AX2:BD2"/>
    <mergeCell ref="XDD1:XDJ1"/>
    <mergeCell ref="XDK1:XDQ1"/>
    <mergeCell ref="XDR1:XDX1"/>
    <mergeCell ref="XDY1:XEE1"/>
    <mergeCell ref="XEF1:XEL1"/>
    <mergeCell ref="XEM1:XES1"/>
    <mergeCell ref="XBN1:XBT1"/>
    <mergeCell ref="XBU1:XCA1"/>
    <mergeCell ref="XCB1:XCH1"/>
    <mergeCell ref="XCI1:XCO1"/>
    <mergeCell ref="HQ2:HW2"/>
    <mergeCell ref="HX2:ID2"/>
    <mergeCell ref="IE2:IK2"/>
    <mergeCell ref="IL2:IR2"/>
    <mergeCell ref="IS2:IY2"/>
    <mergeCell ref="IZ2:JF2"/>
    <mergeCell ref="GA2:GG2"/>
    <mergeCell ref="GH2:GN2"/>
    <mergeCell ref="XCP1:XCV1"/>
    <mergeCell ref="XCW1:XDC1"/>
    <mergeCell ref="WZX1:XAD1"/>
    <mergeCell ref="XAE1:XAK1"/>
    <mergeCell ref="XAL1:XAR1"/>
    <mergeCell ref="XAS1:XAY1"/>
    <mergeCell ref="XAZ1:XBF1"/>
    <mergeCell ref="XBG1:XBM1"/>
    <mergeCell ref="WYH1:WYN1"/>
    <mergeCell ref="WYO1:WYU1"/>
    <mergeCell ref="WYV1:WZB1"/>
    <mergeCell ref="WZC1:WZI1"/>
    <mergeCell ref="WZJ1:WZP1"/>
    <mergeCell ref="WZQ1:WZW1"/>
    <mergeCell ref="WWR1:WWX1"/>
    <mergeCell ref="WWY1:WXE1"/>
    <mergeCell ref="WXF1:WXL1"/>
    <mergeCell ref="WXM1:WXS1"/>
    <mergeCell ref="WXT1:WXZ1"/>
    <mergeCell ref="WYA1:WYG1"/>
    <mergeCell ref="WVB1:WVH1"/>
    <mergeCell ref="WVI1:WVO1"/>
    <mergeCell ref="WVP1:WVV1"/>
    <mergeCell ref="WVW1:WWC1"/>
    <mergeCell ref="WWD1:WWJ1"/>
    <mergeCell ref="WWK1:WWQ1"/>
    <mergeCell ref="WTL1:WTR1"/>
    <mergeCell ref="WTS1:WTY1"/>
    <mergeCell ref="WTZ1:WUF1"/>
    <mergeCell ref="WUG1:WUM1"/>
    <mergeCell ref="WUN1:WUT1"/>
    <mergeCell ref="WUU1:WVA1"/>
    <mergeCell ref="WRV1:WSB1"/>
    <mergeCell ref="WSC1:WSI1"/>
    <mergeCell ref="WSJ1:WSP1"/>
    <mergeCell ref="WSQ1:WSW1"/>
    <mergeCell ref="WSX1:WTD1"/>
    <mergeCell ref="WTE1:WTK1"/>
    <mergeCell ref="WQF1:WQL1"/>
    <mergeCell ref="WQM1:WQS1"/>
    <mergeCell ref="WQT1:WQZ1"/>
    <mergeCell ref="WRA1:WRG1"/>
    <mergeCell ref="WRH1:WRN1"/>
    <mergeCell ref="WRO1:WRU1"/>
    <mergeCell ref="WOP1:WOV1"/>
    <mergeCell ref="WOW1:WPC1"/>
    <mergeCell ref="WPD1:WPJ1"/>
    <mergeCell ref="WPK1:WPQ1"/>
    <mergeCell ref="WPR1:WPX1"/>
    <mergeCell ref="WPY1:WQE1"/>
    <mergeCell ref="WMZ1:WNF1"/>
    <mergeCell ref="WNG1:WNM1"/>
    <mergeCell ref="WNN1:WNT1"/>
    <mergeCell ref="WNU1:WOA1"/>
    <mergeCell ref="WOB1:WOH1"/>
    <mergeCell ref="WOI1:WOO1"/>
    <mergeCell ref="WLJ1:WLP1"/>
    <mergeCell ref="WLQ1:WLW1"/>
    <mergeCell ref="WLX1:WMD1"/>
    <mergeCell ref="WME1:WMK1"/>
    <mergeCell ref="WML1:WMR1"/>
    <mergeCell ref="WMS1:WMY1"/>
    <mergeCell ref="WJT1:WJZ1"/>
    <mergeCell ref="WKA1:WKG1"/>
    <mergeCell ref="WKH1:WKN1"/>
    <mergeCell ref="WKO1:WKU1"/>
    <mergeCell ref="WKV1:WLB1"/>
    <mergeCell ref="WLC1:WLI1"/>
    <mergeCell ref="WID1:WIJ1"/>
    <mergeCell ref="WIK1:WIQ1"/>
    <mergeCell ref="WIR1:WIX1"/>
    <mergeCell ref="WIY1:WJE1"/>
    <mergeCell ref="WJF1:WJL1"/>
    <mergeCell ref="WJM1:WJS1"/>
    <mergeCell ref="WGN1:WGT1"/>
    <mergeCell ref="WGU1:WHA1"/>
    <mergeCell ref="WHB1:WHH1"/>
    <mergeCell ref="WHI1:WHO1"/>
    <mergeCell ref="WHP1:WHV1"/>
    <mergeCell ref="WHW1:WIC1"/>
    <mergeCell ref="WEX1:WFD1"/>
    <mergeCell ref="WFE1:WFK1"/>
    <mergeCell ref="WFL1:WFR1"/>
    <mergeCell ref="WFS1:WFY1"/>
    <mergeCell ref="WFZ1:WGF1"/>
    <mergeCell ref="WGG1:WGM1"/>
    <mergeCell ref="WDH1:WDN1"/>
    <mergeCell ref="WDO1:WDU1"/>
    <mergeCell ref="WDV1:WEB1"/>
    <mergeCell ref="WEC1:WEI1"/>
    <mergeCell ref="WEJ1:WEP1"/>
    <mergeCell ref="WEQ1:WEW1"/>
    <mergeCell ref="WBR1:WBX1"/>
    <mergeCell ref="WBY1:WCE1"/>
    <mergeCell ref="WCF1:WCL1"/>
    <mergeCell ref="WCM1:WCS1"/>
    <mergeCell ref="WCT1:WCZ1"/>
    <mergeCell ref="WDA1:WDG1"/>
    <mergeCell ref="WAB1:WAH1"/>
    <mergeCell ref="WAI1:WAO1"/>
    <mergeCell ref="WAP1:WAV1"/>
    <mergeCell ref="WAW1:WBC1"/>
    <mergeCell ref="WBD1:WBJ1"/>
    <mergeCell ref="WBK1:WBQ1"/>
    <mergeCell ref="VYL1:VYR1"/>
    <mergeCell ref="VYS1:VYY1"/>
    <mergeCell ref="VYZ1:VZF1"/>
    <mergeCell ref="VZG1:VZM1"/>
    <mergeCell ref="VZN1:VZT1"/>
    <mergeCell ref="VZU1:WAA1"/>
    <mergeCell ref="VWV1:VXB1"/>
    <mergeCell ref="VXC1:VXI1"/>
    <mergeCell ref="VXJ1:VXP1"/>
    <mergeCell ref="VXQ1:VXW1"/>
    <mergeCell ref="VXX1:VYD1"/>
    <mergeCell ref="VYE1:VYK1"/>
    <mergeCell ref="VVF1:VVL1"/>
    <mergeCell ref="VVM1:VVS1"/>
    <mergeCell ref="VVT1:VVZ1"/>
    <mergeCell ref="VWA1:VWG1"/>
    <mergeCell ref="VWH1:VWN1"/>
    <mergeCell ref="VWO1:VWU1"/>
    <mergeCell ref="VTP1:VTV1"/>
    <mergeCell ref="VTW1:VUC1"/>
    <mergeCell ref="VUD1:VUJ1"/>
    <mergeCell ref="VUK1:VUQ1"/>
    <mergeCell ref="VUR1:VUX1"/>
    <mergeCell ref="VUY1:VVE1"/>
    <mergeCell ref="VRZ1:VSF1"/>
    <mergeCell ref="VSG1:VSM1"/>
    <mergeCell ref="VSN1:VST1"/>
    <mergeCell ref="VSU1:VTA1"/>
    <mergeCell ref="VTB1:VTH1"/>
    <mergeCell ref="VTI1:VTO1"/>
    <mergeCell ref="VQJ1:VQP1"/>
    <mergeCell ref="VQQ1:VQW1"/>
    <mergeCell ref="VQX1:VRD1"/>
    <mergeCell ref="VRE1:VRK1"/>
    <mergeCell ref="VRL1:VRR1"/>
    <mergeCell ref="VRS1:VRY1"/>
    <mergeCell ref="VOT1:VOZ1"/>
    <mergeCell ref="VPA1:VPG1"/>
    <mergeCell ref="VPH1:VPN1"/>
    <mergeCell ref="VPO1:VPU1"/>
    <mergeCell ref="VPV1:VQB1"/>
    <mergeCell ref="VQC1:VQI1"/>
    <mergeCell ref="VND1:VNJ1"/>
    <mergeCell ref="VNK1:VNQ1"/>
    <mergeCell ref="VNR1:VNX1"/>
    <mergeCell ref="VNY1:VOE1"/>
    <mergeCell ref="VOF1:VOL1"/>
    <mergeCell ref="VOM1:VOS1"/>
    <mergeCell ref="VLN1:VLT1"/>
    <mergeCell ref="VLU1:VMA1"/>
    <mergeCell ref="VMB1:VMH1"/>
    <mergeCell ref="VMI1:VMO1"/>
    <mergeCell ref="VMP1:VMV1"/>
    <mergeCell ref="VMW1:VNC1"/>
    <mergeCell ref="VJX1:VKD1"/>
    <mergeCell ref="VKE1:VKK1"/>
    <mergeCell ref="VKL1:VKR1"/>
    <mergeCell ref="VKS1:VKY1"/>
    <mergeCell ref="VKZ1:VLF1"/>
    <mergeCell ref="VLG1:VLM1"/>
    <mergeCell ref="VIH1:VIN1"/>
    <mergeCell ref="VIO1:VIU1"/>
    <mergeCell ref="VIV1:VJB1"/>
    <mergeCell ref="VJC1:VJI1"/>
    <mergeCell ref="VJJ1:VJP1"/>
    <mergeCell ref="VJQ1:VJW1"/>
    <mergeCell ref="VGR1:VGX1"/>
    <mergeCell ref="VGY1:VHE1"/>
    <mergeCell ref="VHF1:VHL1"/>
    <mergeCell ref="VHM1:VHS1"/>
    <mergeCell ref="VHT1:VHZ1"/>
    <mergeCell ref="VIA1:VIG1"/>
    <mergeCell ref="VFB1:VFH1"/>
    <mergeCell ref="VFI1:VFO1"/>
    <mergeCell ref="VFP1:VFV1"/>
    <mergeCell ref="VFW1:VGC1"/>
    <mergeCell ref="VGD1:VGJ1"/>
    <mergeCell ref="VGK1:VGQ1"/>
    <mergeCell ref="VDL1:VDR1"/>
    <mergeCell ref="VDS1:VDY1"/>
    <mergeCell ref="VDZ1:VEF1"/>
    <mergeCell ref="VEG1:VEM1"/>
    <mergeCell ref="VEN1:VET1"/>
    <mergeCell ref="VEU1:VFA1"/>
    <mergeCell ref="VBV1:VCB1"/>
    <mergeCell ref="VCC1:VCI1"/>
    <mergeCell ref="VCJ1:VCP1"/>
    <mergeCell ref="VCQ1:VCW1"/>
    <mergeCell ref="VCX1:VDD1"/>
    <mergeCell ref="VDE1:VDK1"/>
    <mergeCell ref="VAF1:VAL1"/>
    <mergeCell ref="VAM1:VAS1"/>
    <mergeCell ref="VAT1:VAZ1"/>
    <mergeCell ref="VBA1:VBG1"/>
    <mergeCell ref="VBH1:VBN1"/>
    <mergeCell ref="VBO1:VBU1"/>
    <mergeCell ref="UYP1:UYV1"/>
    <mergeCell ref="UYW1:UZC1"/>
    <mergeCell ref="UZD1:UZJ1"/>
    <mergeCell ref="UZK1:UZQ1"/>
    <mergeCell ref="UZR1:UZX1"/>
    <mergeCell ref="UZY1:VAE1"/>
    <mergeCell ref="UWZ1:UXF1"/>
    <mergeCell ref="UXG1:UXM1"/>
    <mergeCell ref="UXN1:UXT1"/>
    <mergeCell ref="UXU1:UYA1"/>
    <mergeCell ref="UYB1:UYH1"/>
    <mergeCell ref="UYI1:UYO1"/>
    <mergeCell ref="UVJ1:UVP1"/>
    <mergeCell ref="UVQ1:UVW1"/>
    <mergeCell ref="UVX1:UWD1"/>
    <mergeCell ref="UWE1:UWK1"/>
    <mergeCell ref="UWL1:UWR1"/>
    <mergeCell ref="UWS1:UWY1"/>
    <mergeCell ref="UTT1:UTZ1"/>
    <mergeCell ref="UUA1:UUG1"/>
    <mergeCell ref="UUH1:UUN1"/>
    <mergeCell ref="UUO1:UUU1"/>
    <mergeCell ref="UUV1:UVB1"/>
    <mergeCell ref="UVC1:UVI1"/>
    <mergeCell ref="USD1:USJ1"/>
    <mergeCell ref="USK1:USQ1"/>
    <mergeCell ref="USR1:USX1"/>
    <mergeCell ref="USY1:UTE1"/>
    <mergeCell ref="UTF1:UTL1"/>
    <mergeCell ref="UTM1:UTS1"/>
    <mergeCell ref="UQN1:UQT1"/>
    <mergeCell ref="UQU1:URA1"/>
    <mergeCell ref="URB1:URH1"/>
    <mergeCell ref="URI1:URO1"/>
    <mergeCell ref="URP1:URV1"/>
    <mergeCell ref="URW1:USC1"/>
    <mergeCell ref="UOX1:UPD1"/>
    <mergeCell ref="UPE1:UPK1"/>
    <mergeCell ref="UPL1:UPR1"/>
    <mergeCell ref="UPS1:UPY1"/>
    <mergeCell ref="UPZ1:UQF1"/>
    <mergeCell ref="UQG1:UQM1"/>
    <mergeCell ref="UNH1:UNN1"/>
    <mergeCell ref="UNO1:UNU1"/>
    <mergeCell ref="UNV1:UOB1"/>
    <mergeCell ref="UOC1:UOI1"/>
    <mergeCell ref="UOJ1:UOP1"/>
    <mergeCell ref="UOQ1:UOW1"/>
    <mergeCell ref="ULR1:ULX1"/>
    <mergeCell ref="ULY1:UME1"/>
    <mergeCell ref="UMF1:UML1"/>
    <mergeCell ref="UMM1:UMS1"/>
    <mergeCell ref="UMT1:UMZ1"/>
    <mergeCell ref="UNA1:UNG1"/>
    <mergeCell ref="UKB1:UKH1"/>
    <mergeCell ref="UKI1:UKO1"/>
    <mergeCell ref="UKP1:UKV1"/>
    <mergeCell ref="UKW1:ULC1"/>
    <mergeCell ref="ULD1:ULJ1"/>
    <mergeCell ref="ULK1:ULQ1"/>
    <mergeCell ref="UIL1:UIR1"/>
    <mergeCell ref="UIS1:UIY1"/>
    <mergeCell ref="UIZ1:UJF1"/>
    <mergeCell ref="UJG1:UJM1"/>
    <mergeCell ref="UJN1:UJT1"/>
    <mergeCell ref="UJU1:UKA1"/>
    <mergeCell ref="UGV1:UHB1"/>
    <mergeCell ref="UHC1:UHI1"/>
    <mergeCell ref="UHJ1:UHP1"/>
    <mergeCell ref="UHQ1:UHW1"/>
    <mergeCell ref="UHX1:UID1"/>
    <mergeCell ref="UIE1:UIK1"/>
    <mergeCell ref="UFF1:UFL1"/>
    <mergeCell ref="UFM1:UFS1"/>
    <mergeCell ref="UFT1:UFZ1"/>
    <mergeCell ref="UGA1:UGG1"/>
    <mergeCell ref="UGH1:UGN1"/>
    <mergeCell ref="UGO1:UGU1"/>
    <mergeCell ref="UDP1:UDV1"/>
    <mergeCell ref="UDW1:UEC1"/>
    <mergeCell ref="UED1:UEJ1"/>
    <mergeCell ref="UEK1:UEQ1"/>
    <mergeCell ref="UER1:UEX1"/>
    <mergeCell ref="UEY1:UFE1"/>
    <mergeCell ref="UBZ1:UCF1"/>
    <mergeCell ref="UCG1:UCM1"/>
    <mergeCell ref="UCN1:UCT1"/>
    <mergeCell ref="UCU1:UDA1"/>
    <mergeCell ref="UDB1:UDH1"/>
    <mergeCell ref="UDI1:UDO1"/>
    <mergeCell ref="UAJ1:UAP1"/>
    <mergeCell ref="UAQ1:UAW1"/>
    <mergeCell ref="UAX1:UBD1"/>
    <mergeCell ref="UBE1:UBK1"/>
    <mergeCell ref="UBL1:UBR1"/>
    <mergeCell ref="UBS1:UBY1"/>
    <mergeCell ref="TYT1:TYZ1"/>
    <mergeCell ref="TZA1:TZG1"/>
    <mergeCell ref="TZH1:TZN1"/>
    <mergeCell ref="TZO1:TZU1"/>
    <mergeCell ref="TZV1:UAB1"/>
    <mergeCell ref="UAC1:UAI1"/>
    <mergeCell ref="TXD1:TXJ1"/>
    <mergeCell ref="TXK1:TXQ1"/>
    <mergeCell ref="TXR1:TXX1"/>
    <mergeCell ref="TXY1:TYE1"/>
    <mergeCell ref="TYF1:TYL1"/>
    <mergeCell ref="TYM1:TYS1"/>
    <mergeCell ref="TVN1:TVT1"/>
    <mergeCell ref="TVU1:TWA1"/>
    <mergeCell ref="TWB1:TWH1"/>
    <mergeCell ref="TWI1:TWO1"/>
    <mergeCell ref="TWP1:TWV1"/>
    <mergeCell ref="TWW1:TXC1"/>
    <mergeCell ref="TTX1:TUD1"/>
    <mergeCell ref="TUE1:TUK1"/>
    <mergeCell ref="TUL1:TUR1"/>
    <mergeCell ref="TUS1:TUY1"/>
    <mergeCell ref="TUZ1:TVF1"/>
    <mergeCell ref="TVG1:TVM1"/>
    <mergeCell ref="TSH1:TSN1"/>
    <mergeCell ref="TSO1:TSU1"/>
    <mergeCell ref="TSV1:TTB1"/>
    <mergeCell ref="TTC1:TTI1"/>
    <mergeCell ref="TTJ1:TTP1"/>
    <mergeCell ref="TTQ1:TTW1"/>
    <mergeCell ref="TQR1:TQX1"/>
    <mergeCell ref="TQY1:TRE1"/>
    <mergeCell ref="TRF1:TRL1"/>
    <mergeCell ref="TRM1:TRS1"/>
    <mergeCell ref="TRT1:TRZ1"/>
    <mergeCell ref="TSA1:TSG1"/>
    <mergeCell ref="TPB1:TPH1"/>
    <mergeCell ref="TPI1:TPO1"/>
    <mergeCell ref="TPP1:TPV1"/>
    <mergeCell ref="TPW1:TQC1"/>
    <mergeCell ref="TQD1:TQJ1"/>
    <mergeCell ref="TQK1:TQQ1"/>
    <mergeCell ref="TNL1:TNR1"/>
    <mergeCell ref="TNS1:TNY1"/>
    <mergeCell ref="TNZ1:TOF1"/>
    <mergeCell ref="TOG1:TOM1"/>
    <mergeCell ref="TON1:TOT1"/>
    <mergeCell ref="TOU1:TPA1"/>
    <mergeCell ref="TLV1:TMB1"/>
    <mergeCell ref="TMC1:TMI1"/>
    <mergeCell ref="TMJ1:TMP1"/>
    <mergeCell ref="TMQ1:TMW1"/>
    <mergeCell ref="TMX1:TND1"/>
    <mergeCell ref="TNE1:TNK1"/>
    <mergeCell ref="TKF1:TKL1"/>
    <mergeCell ref="TKM1:TKS1"/>
    <mergeCell ref="TKT1:TKZ1"/>
    <mergeCell ref="TLA1:TLG1"/>
    <mergeCell ref="TLH1:TLN1"/>
    <mergeCell ref="TLO1:TLU1"/>
    <mergeCell ref="TIP1:TIV1"/>
    <mergeCell ref="TIW1:TJC1"/>
    <mergeCell ref="TJD1:TJJ1"/>
    <mergeCell ref="TJK1:TJQ1"/>
    <mergeCell ref="TJR1:TJX1"/>
    <mergeCell ref="TJY1:TKE1"/>
    <mergeCell ref="TGZ1:THF1"/>
    <mergeCell ref="THG1:THM1"/>
    <mergeCell ref="THN1:THT1"/>
    <mergeCell ref="THU1:TIA1"/>
    <mergeCell ref="TIB1:TIH1"/>
    <mergeCell ref="TII1:TIO1"/>
    <mergeCell ref="TFJ1:TFP1"/>
    <mergeCell ref="TFQ1:TFW1"/>
    <mergeCell ref="TFX1:TGD1"/>
    <mergeCell ref="TGE1:TGK1"/>
    <mergeCell ref="TGL1:TGR1"/>
    <mergeCell ref="TGS1:TGY1"/>
    <mergeCell ref="TDT1:TDZ1"/>
    <mergeCell ref="TEA1:TEG1"/>
    <mergeCell ref="TEH1:TEN1"/>
    <mergeCell ref="TEO1:TEU1"/>
    <mergeCell ref="TEV1:TFB1"/>
    <mergeCell ref="TFC1:TFI1"/>
    <mergeCell ref="TCD1:TCJ1"/>
    <mergeCell ref="TCK1:TCQ1"/>
    <mergeCell ref="TCR1:TCX1"/>
    <mergeCell ref="TCY1:TDE1"/>
    <mergeCell ref="TDF1:TDL1"/>
    <mergeCell ref="TDM1:TDS1"/>
    <mergeCell ref="TAN1:TAT1"/>
    <mergeCell ref="TAU1:TBA1"/>
    <mergeCell ref="TBB1:TBH1"/>
    <mergeCell ref="TBI1:TBO1"/>
    <mergeCell ref="TBP1:TBV1"/>
    <mergeCell ref="TBW1:TCC1"/>
    <mergeCell ref="SYX1:SZD1"/>
    <mergeCell ref="SZE1:SZK1"/>
    <mergeCell ref="SZL1:SZR1"/>
    <mergeCell ref="SZS1:SZY1"/>
    <mergeCell ref="SZZ1:TAF1"/>
    <mergeCell ref="TAG1:TAM1"/>
    <mergeCell ref="SXH1:SXN1"/>
    <mergeCell ref="SXO1:SXU1"/>
    <mergeCell ref="SXV1:SYB1"/>
    <mergeCell ref="SYC1:SYI1"/>
    <mergeCell ref="SYJ1:SYP1"/>
    <mergeCell ref="SYQ1:SYW1"/>
    <mergeCell ref="SVR1:SVX1"/>
    <mergeCell ref="SVY1:SWE1"/>
    <mergeCell ref="SWF1:SWL1"/>
    <mergeCell ref="SWM1:SWS1"/>
    <mergeCell ref="SWT1:SWZ1"/>
    <mergeCell ref="SXA1:SXG1"/>
    <mergeCell ref="SUB1:SUH1"/>
    <mergeCell ref="SUI1:SUO1"/>
    <mergeCell ref="SUP1:SUV1"/>
    <mergeCell ref="SUW1:SVC1"/>
    <mergeCell ref="SVD1:SVJ1"/>
    <mergeCell ref="SVK1:SVQ1"/>
    <mergeCell ref="SSL1:SSR1"/>
    <mergeCell ref="SSS1:SSY1"/>
    <mergeCell ref="SSZ1:STF1"/>
    <mergeCell ref="STG1:STM1"/>
    <mergeCell ref="STN1:STT1"/>
    <mergeCell ref="STU1:SUA1"/>
    <mergeCell ref="SQV1:SRB1"/>
    <mergeCell ref="SRC1:SRI1"/>
    <mergeCell ref="SRJ1:SRP1"/>
    <mergeCell ref="SRQ1:SRW1"/>
    <mergeCell ref="SRX1:SSD1"/>
    <mergeCell ref="SSE1:SSK1"/>
    <mergeCell ref="SPF1:SPL1"/>
    <mergeCell ref="SPM1:SPS1"/>
    <mergeCell ref="SPT1:SPZ1"/>
    <mergeCell ref="SQA1:SQG1"/>
    <mergeCell ref="SQH1:SQN1"/>
    <mergeCell ref="SQO1:SQU1"/>
    <mergeCell ref="SNP1:SNV1"/>
    <mergeCell ref="SNW1:SOC1"/>
    <mergeCell ref="SOD1:SOJ1"/>
    <mergeCell ref="SOK1:SOQ1"/>
    <mergeCell ref="SOR1:SOX1"/>
    <mergeCell ref="SOY1:SPE1"/>
    <mergeCell ref="SLZ1:SMF1"/>
    <mergeCell ref="SMG1:SMM1"/>
    <mergeCell ref="SMN1:SMT1"/>
    <mergeCell ref="SMU1:SNA1"/>
    <mergeCell ref="SNB1:SNH1"/>
    <mergeCell ref="SNI1:SNO1"/>
    <mergeCell ref="SKJ1:SKP1"/>
    <mergeCell ref="SKQ1:SKW1"/>
    <mergeCell ref="SKX1:SLD1"/>
    <mergeCell ref="SLE1:SLK1"/>
    <mergeCell ref="SLL1:SLR1"/>
    <mergeCell ref="SLS1:SLY1"/>
    <mergeCell ref="SIT1:SIZ1"/>
    <mergeCell ref="SJA1:SJG1"/>
    <mergeCell ref="SJH1:SJN1"/>
    <mergeCell ref="SJO1:SJU1"/>
    <mergeCell ref="SJV1:SKB1"/>
    <mergeCell ref="SKC1:SKI1"/>
    <mergeCell ref="SHD1:SHJ1"/>
    <mergeCell ref="SHK1:SHQ1"/>
    <mergeCell ref="SHR1:SHX1"/>
    <mergeCell ref="SHY1:SIE1"/>
    <mergeCell ref="SIF1:SIL1"/>
    <mergeCell ref="SIM1:SIS1"/>
    <mergeCell ref="SFN1:SFT1"/>
    <mergeCell ref="SFU1:SGA1"/>
    <mergeCell ref="SGB1:SGH1"/>
    <mergeCell ref="SGI1:SGO1"/>
    <mergeCell ref="SGP1:SGV1"/>
    <mergeCell ref="SGW1:SHC1"/>
    <mergeCell ref="SDX1:SED1"/>
    <mergeCell ref="SEE1:SEK1"/>
    <mergeCell ref="SEL1:SER1"/>
    <mergeCell ref="SES1:SEY1"/>
    <mergeCell ref="SEZ1:SFF1"/>
    <mergeCell ref="SFG1:SFM1"/>
    <mergeCell ref="SCH1:SCN1"/>
    <mergeCell ref="SCO1:SCU1"/>
    <mergeCell ref="SCV1:SDB1"/>
    <mergeCell ref="SDC1:SDI1"/>
    <mergeCell ref="SDJ1:SDP1"/>
    <mergeCell ref="SDQ1:SDW1"/>
    <mergeCell ref="SAR1:SAX1"/>
    <mergeCell ref="SAY1:SBE1"/>
    <mergeCell ref="SBF1:SBL1"/>
    <mergeCell ref="SBM1:SBS1"/>
    <mergeCell ref="SBT1:SBZ1"/>
    <mergeCell ref="SCA1:SCG1"/>
    <mergeCell ref="RZB1:RZH1"/>
    <mergeCell ref="RZI1:RZO1"/>
    <mergeCell ref="RZP1:RZV1"/>
    <mergeCell ref="RZW1:SAC1"/>
    <mergeCell ref="SAD1:SAJ1"/>
    <mergeCell ref="SAK1:SAQ1"/>
    <mergeCell ref="RXL1:RXR1"/>
    <mergeCell ref="RXS1:RXY1"/>
    <mergeCell ref="RXZ1:RYF1"/>
    <mergeCell ref="RYG1:RYM1"/>
    <mergeCell ref="RYN1:RYT1"/>
    <mergeCell ref="RYU1:RZA1"/>
    <mergeCell ref="RVV1:RWB1"/>
    <mergeCell ref="RWC1:RWI1"/>
    <mergeCell ref="RWJ1:RWP1"/>
    <mergeCell ref="RWQ1:RWW1"/>
    <mergeCell ref="RWX1:RXD1"/>
    <mergeCell ref="RXE1:RXK1"/>
    <mergeCell ref="RUF1:RUL1"/>
    <mergeCell ref="RUM1:RUS1"/>
    <mergeCell ref="RUT1:RUZ1"/>
    <mergeCell ref="RVA1:RVG1"/>
    <mergeCell ref="RVH1:RVN1"/>
    <mergeCell ref="RVO1:RVU1"/>
    <mergeCell ref="RSP1:RSV1"/>
    <mergeCell ref="RSW1:RTC1"/>
    <mergeCell ref="RTD1:RTJ1"/>
    <mergeCell ref="RTK1:RTQ1"/>
    <mergeCell ref="RTR1:RTX1"/>
    <mergeCell ref="RTY1:RUE1"/>
    <mergeCell ref="RQZ1:RRF1"/>
    <mergeCell ref="RRG1:RRM1"/>
    <mergeCell ref="RRN1:RRT1"/>
    <mergeCell ref="RRU1:RSA1"/>
    <mergeCell ref="RSB1:RSH1"/>
    <mergeCell ref="RSI1:RSO1"/>
    <mergeCell ref="RPJ1:RPP1"/>
    <mergeCell ref="RPQ1:RPW1"/>
    <mergeCell ref="RPX1:RQD1"/>
    <mergeCell ref="RQE1:RQK1"/>
    <mergeCell ref="RQL1:RQR1"/>
    <mergeCell ref="RQS1:RQY1"/>
    <mergeCell ref="RNT1:RNZ1"/>
    <mergeCell ref="ROA1:ROG1"/>
    <mergeCell ref="ROH1:RON1"/>
    <mergeCell ref="ROO1:ROU1"/>
    <mergeCell ref="ROV1:RPB1"/>
    <mergeCell ref="RPC1:RPI1"/>
    <mergeCell ref="RMD1:RMJ1"/>
    <mergeCell ref="RMK1:RMQ1"/>
    <mergeCell ref="RMR1:RMX1"/>
    <mergeCell ref="RMY1:RNE1"/>
    <mergeCell ref="RNF1:RNL1"/>
    <mergeCell ref="RNM1:RNS1"/>
    <mergeCell ref="RKN1:RKT1"/>
    <mergeCell ref="RKU1:RLA1"/>
    <mergeCell ref="RLB1:RLH1"/>
    <mergeCell ref="RLI1:RLO1"/>
    <mergeCell ref="RLP1:RLV1"/>
    <mergeCell ref="RLW1:RMC1"/>
    <mergeCell ref="RIX1:RJD1"/>
    <mergeCell ref="RJE1:RJK1"/>
    <mergeCell ref="RJL1:RJR1"/>
    <mergeCell ref="RJS1:RJY1"/>
    <mergeCell ref="RJZ1:RKF1"/>
    <mergeCell ref="RKG1:RKM1"/>
    <mergeCell ref="RHH1:RHN1"/>
    <mergeCell ref="RHO1:RHU1"/>
    <mergeCell ref="RHV1:RIB1"/>
    <mergeCell ref="RIC1:RII1"/>
    <mergeCell ref="RIJ1:RIP1"/>
    <mergeCell ref="RIQ1:RIW1"/>
    <mergeCell ref="RFR1:RFX1"/>
    <mergeCell ref="RFY1:RGE1"/>
    <mergeCell ref="RGF1:RGL1"/>
    <mergeCell ref="RGM1:RGS1"/>
    <mergeCell ref="RGT1:RGZ1"/>
    <mergeCell ref="RHA1:RHG1"/>
    <mergeCell ref="REB1:REH1"/>
    <mergeCell ref="REI1:REO1"/>
    <mergeCell ref="REP1:REV1"/>
    <mergeCell ref="REW1:RFC1"/>
    <mergeCell ref="RFD1:RFJ1"/>
    <mergeCell ref="RFK1:RFQ1"/>
    <mergeCell ref="RCL1:RCR1"/>
    <mergeCell ref="RCS1:RCY1"/>
    <mergeCell ref="RCZ1:RDF1"/>
    <mergeCell ref="RDG1:RDM1"/>
    <mergeCell ref="RDN1:RDT1"/>
    <mergeCell ref="RDU1:REA1"/>
    <mergeCell ref="RAV1:RBB1"/>
    <mergeCell ref="RBC1:RBI1"/>
    <mergeCell ref="RBJ1:RBP1"/>
    <mergeCell ref="RBQ1:RBW1"/>
    <mergeCell ref="RBX1:RCD1"/>
    <mergeCell ref="RCE1:RCK1"/>
    <mergeCell ref="QZF1:QZL1"/>
    <mergeCell ref="QZM1:QZS1"/>
    <mergeCell ref="QZT1:QZZ1"/>
    <mergeCell ref="RAA1:RAG1"/>
    <mergeCell ref="RAH1:RAN1"/>
    <mergeCell ref="RAO1:RAU1"/>
    <mergeCell ref="QXP1:QXV1"/>
    <mergeCell ref="QXW1:QYC1"/>
    <mergeCell ref="QYD1:QYJ1"/>
    <mergeCell ref="QYK1:QYQ1"/>
    <mergeCell ref="QYR1:QYX1"/>
    <mergeCell ref="QYY1:QZE1"/>
    <mergeCell ref="QVZ1:QWF1"/>
    <mergeCell ref="QWG1:QWM1"/>
    <mergeCell ref="QWN1:QWT1"/>
    <mergeCell ref="QWU1:QXA1"/>
    <mergeCell ref="QXB1:QXH1"/>
    <mergeCell ref="QXI1:QXO1"/>
    <mergeCell ref="QUJ1:QUP1"/>
    <mergeCell ref="QUQ1:QUW1"/>
    <mergeCell ref="QUX1:QVD1"/>
    <mergeCell ref="QVE1:QVK1"/>
    <mergeCell ref="QVL1:QVR1"/>
    <mergeCell ref="QVS1:QVY1"/>
    <mergeCell ref="QST1:QSZ1"/>
    <mergeCell ref="QTA1:QTG1"/>
    <mergeCell ref="QTH1:QTN1"/>
    <mergeCell ref="QTO1:QTU1"/>
    <mergeCell ref="QTV1:QUB1"/>
    <mergeCell ref="QUC1:QUI1"/>
    <mergeCell ref="QRD1:QRJ1"/>
    <mergeCell ref="QRK1:QRQ1"/>
    <mergeCell ref="QRR1:QRX1"/>
    <mergeCell ref="QRY1:QSE1"/>
    <mergeCell ref="QSF1:QSL1"/>
    <mergeCell ref="QSM1:QSS1"/>
    <mergeCell ref="QPN1:QPT1"/>
    <mergeCell ref="QPU1:QQA1"/>
    <mergeCell ref="QQB1:QQH1"/>
    <mergeCell ref="QQI1:QQO1"/>
    <mergeCell ref="QQP1:QQV1"/>
    <mergeCell ref="QQW1:QRC1"/>
    <mergeCell ref="QNX1:QOD1"/>
    <mergeCell ref="QOE1:QOK1"/>
    <mergeCell ref="QOL1:QOR1"/>
    <mergeCell ref="QOS1:QOY1"/>
    <mergeCell ref="QOZ1:QPF1"/>
    <mergeCell ref="QPG1:QPM1"/>
    <mergeCell ref="QMH1:QMN1"/>
    <mergeCell ref="QMO1:QMU1"/>
    <mergeCell ref="QMV1:QNB1"/>
    <mergeCell ref="QNC1:QNI1"/>
    <mergeCell ref="QNJ1:QNP1"/>
    <mergeCell ref="QNQ1:QNW1"/>
    <mergeCell ref="QKR1:QKX1"/>
    <mergeCell ref="QKY1:QLE1"/>
    <mergeCell ref="QLF1:QLL1"/>
    <mergeCell ref="QLM1:QLS1"/>
    <mergeCell ref="QLT1:QLZ1"/>
    <mergeCell ref="QMA1:QMG1"/>
    <mergeCell ref="QJB1:QJH1"/>
    <mergeCell ref="QJI1:QJO1"/>
    <mergeCell ref="QJP1:QJV1"/>
    <mergeCell ref="QJW1:QKC1"/>
    <mergeCell ref="QKD1:QKJ1"/>
    <mergeCell ref="QKK1:QKQ1"/>
    <mergeCell ref="QHL1:QHR1"/>
    <mergeCell ref="QHS1:QHY1"/>
    <mergeCell ref="QHZ1:QIF1"/>
    <mergeCell ref="QIG1:QIM1"/>
    <mergeCell ref="QIN1:QIT1"/>
    <mergeCell ref="QIU1:QJA1"/>
    <mergeCell ref="QFV1:QGB1"/>
    <mergeCell ref="QGC1:QGI1"/>
    <mergeCell ref="QGJ1:QGP1"/>
    <mergeCell ref="QGQ1:QGW1"/>
    <mergeCell ref="QGX1:QHD1"/>
    <mergeCell ref="QHE1:QHK1"/>
    <mergeCell ref="QEF1:QEL1"/>
    <mergeCell ref="QEM1:QES1"/>
    <mergeCell ref="QET1:QEZ1"/>
    <mergeCell ref="QFA1:QFG1"/>
    <mergeCell ref="QFH1:QFN1"/>
    <mergeCell ref="QFO1:QFU1"/>
    <mergeCell ref="QCP1:QCV1"/>
    <mergeCell ref="QCW1:QDC1"/>
    <mergeCell ref="QDD1:QDJ1"/>
    <mergeCell ref="QDK1:QDQ1"/>
    <mergeCell ref="QDR1:QDX1"/>
    <mergeCell ref="QDY1:QEE1"/>
    <mergeCell ref="QAZ1:QBF1"/>
    <mergeCell ref="QBG1:QBM1"/>
    <mergeCell ref="QBN1:QBT1"/>
    <mergeCell ref="QBU1:QCA1"/>
    <mergeCell ref="QCB1:QCH1"/>
    <mergeCell ref="QCI1:QCO1"/>
    <mergeCell ref="PZJ1:PZP1"/>
    <mergeCell ref="PZQ1:PZW1"/>
    <mergeCell ref="PZX1:QAD1"/>
    <mergeCell ref="QAE1:QAK1"/>
    <mergeCell ref="QAL1:QAR1"/>
    <mergeCell ref="QAS1:QAY1"/>
    <mergeCell ref="PXT1:PXZ1"/>
    <mergeCell ref="PYA1:PYG1"/>
    <mergeCell ref="PYH1:PYN1"/>
    <mergeCell ref="PYO1:PYU1"/>
    <mergeCell ref="PYV1:PZB1"/>
    <mergeCell ref="PZC1:PZI1"/>
    <mergeCell ref="PWD1:PWJ1"/>
    <mergeCell ref="PWK1:PWQ1"/>
    <mergeCell ref="PWR1:PWX1"/>
    <mergeCell ref="PWY1:PXE1"/>
    <mergeCell ref="PXF1:PXL1"/>
    <mergeCell ref="PXM1:PXS1"/>
    <mergeCell ref="PUN1:PUT1"/>
    <mergeCell ref="PUU1:PVA1"/>
    <mergeCell ref="PVB1:PVH1"/>
    <mergeCell ref="PVI1:PVO1"/>
    <mergeCell ref="PVP1:PVV1"/>
    <mergeCell ref="PVW1:PWC1"/>
    <mergeCell ref="PSX1:PTD1"/>
    <mergeCell ref="PTE1:PTK1"/>
    <mergeCell ref="PTL1:PTR1"/>
    <mergeCell ref="PTS1:PTY1"/>
    <mergeCell ref="PTZ1:PUF1"/>
    <mergeCell ref="PUG1:PUM1"/>
    <mergeCell ref="PRH1:PRN1"/>
    <mergeCell ref="PRO1:PRU1"/>
    <mergeCell ref="PRV1:PSB1"/>
    <mergeCell ref="PSC1:PSI1"/>
    <mergeCell ref="PSJ1:PSP1"/>
    <mergeCell ref="PSQ1:PSW1"/>
    <mergeCell ref="PPR1:PPX1"/>
    <mergeCell ref="PPY1:PQE1"/>
    <mergeCell ref="PQF1:PQL1"/>
    <mergeCell ref="PQM1:PQS1"/>
    <mergeCell ref="PQT1:PQZ1"/>
    <mergeCell ref="PRA1:PRG1"/>
    <mergeCell ref="POB1:POH1"/>
    <mergeCell ref="POI1:POO1"/>
    <mergeCell ref="POP1:POV1"/>
    <mergeCell ref="POW1:PPC1"/>
    <mergeCell ref="PPD1:PPJ1"/>
    <mergeCell ref="PPK1:PPQ1"/>
    <mergeCell ref="PML1:PMR1"/>
    <mergeCell ref="PMS1:PMY1"/>
    <mergeCell ref="PMZ1:PNF1"/>
    <mergeCell ref="PNG1:PNM1"/>
    <mergeCell ref="PNN1:PNT1"/>
    <mergeCell ref="PNU1:POA1"/>
    <mergeCell ref="PKV1:PLB1"/>
    <mergeCell ref="PLC1:PLI1"/>
    <mergeCell ref="PLJ1:PLP1"/>
    <mergeCell ref="PLQ1:PLW1"/>
    <mergeCell ref="PLX1:PMD1"/>
    <mergeCell ref="PME1:PMK1"/>
    <mergeCell ref="PJF1:PJL1"/>
    <mergeCell ref="PJM1:PJS1"/>
    <mergeCell ref="PJT1:PJZ1"/>
    <mergeCell ref="PKA1:PKG1"/>
    <mergeCell ref="PKH1:PKN1"/>
    <mergeCell ref="PKO1:PKU1"/>
    <mergeCell ref="PHP1:PHV1"/>
    <mergeCell ref="PHW1:PIC1"/>
    <mergeCell ref="PID1:PIJ1"/>
    <mergeCell ref="PIK1:PIQ1"/>
    <mergeCell ref="PIR1:PIX1"/>
    <mergeCell ref="PIY1:PJE1"/>
    <mergeCell ref="PFZ1:PGF1"/>
    <mergeCell ref="PGG1:PGM1"/>
    <mergeCell ref="PGN1:PGT1"/>
    <mergeCell ref="PGU1:PHA1"/>
    <mergeCell ref="PHB1:PHH1"/>
    <mergeCell ref="PHI1:PHO1"/>
    <mergeCell ref="PEJ1:PEP1"/>
    <mergeCell ref="PEQ1:PEW1"/>
    <mergeCell ref="PEX1:PFD1"/>
    <mergeCell ref="PFE1:PFK1"/>
    <mergeCell ref="PFL1:PFR1"/>
    <mergeCell ref="PFS1:PFY1"/>
    <mergeCell ref="PCT1:PCZ1"/>
    <mergeCell ref="PDA1:PDG1"/>
    <mergeCell ref="PDH1:PDN1"/>
    <mergeCell ref="PDO1:PDU1"/>
    <mergeCell ref="PDV1:PEB1"/>
    <mergeCell ref="PEC1:PEI1"/>
    <mergeCell ref="PBD1:PBJ1"/>
    <mergeCell ref="PBK1:PBQ1"/>
    <mergeCell ref="PBR1:PBX1"/>
    <mergeCell ref="PBY1:PCE1"/>
    <mergeCell ref="PCF1:PCL1"/>
    <mergeCell ref="PCM1:PCS1"/>
    <mergeCell ref="OZN1:OZT1"/>
    <mergeCell ref="OZU1:PAA1"/>
    <mergeCell ref="PAB1:PAH1"/>
    <mergeCell ref="PAI1:PAO1"/>
    <mergeCell ref="PAP1:PAV1"/>
    <mergeCell ref="PAW1:PBC1"/>
    <mergeCell ref="OXX1:OYD1"/>
    <mergeCell ref="OYE1:OYK1"/>
    <mergeCell ref="OYL1:OYR1"/>
    <mergeCell ref="OYS1:OYY1"/>
    <mergeCell ref="OYZ1:OZF1"/>
    <mergeCell ref="OZG1:OZM1"/>
    <mergeCell ref="OWH1:OWN1"/>
    <mergeCell ref="OWO1:OWU1"/>
    <mergeCell ref="OWV1:OXB1"/>
    <mergeCell ref="OXC1:OXI1"/>
    <mergeCell ref="OXJ1:OXP1"/>
    <mergeCell ref="OXQ1:OXW1"/>
    <mergeCell ref="OUR1:OUX1"/>
    <mergeCell ref="OUY1:OVE1"/>
    <mergeCell ref="OVF1:OVL1"/>
    <mergeCell ref="OVM1:OVS1"/>
    <mergeCell ref="OVT1:OVZ1"/>
    <mergeCell ref="OWA1:OWG1"/>
    <mergeCell ref="OTB1:OTH1"/>
    <mergeCell ref="OTI1:OTO1"/>
    <mergeCell ref="OTP1:OTV1"/>
    <mergeCell ref="OTW1:OUC1"/>
    <mergeCell ref="OUD1:OUJ1"/>
    <mergeCell ref="OUK1:OUQ1"/>
    <mergeCell ref="ORL1:ORR1"/>
    <mergeCell ref="ORS1:ORY1"/>
    <mergeCell ref="ORZ1:OSF1"/>
    <mergeCell ref="OSG1:OSM1"/>
    <mergeCell ref="OSN1:OST1"/>
    <mergeCell ref="OSU1:OTA1"/>
    <mergeCell ref="OPV1:OQB1"/>
    <mergeCell ref="OQC1:OQI1"/>
    <mergeCell ref="OQJ1:OQP1"/>
    <mergeCell ref="OQQ1:OQW1"/>
    <mergeCell ref="OQX1:ORD1"/>
    <mergeCell ref="ORE1:ORK1"/>
    <mergeCell ref="OOF1:OOL1"/>
    <mergeCell ref="OOM1:OOS1"/>
    <mergeCell ref="OOT1:OOZ1"/>
    <mergeCell ref="OPA1:OPG1"/>
    <mergeCell ref="OPH1:OPN1"/>
    <mergeCell ref="OPO1:OPU1"/>
    <mergeCell ref="OMP1:OMV1"/>
    <mergeCell ref="OMW1:ONC1"/>
    <mergeCell ref="OND1:ONJ1"/>
    <mergeCell ref="ONK1:ONQ1"/>
    <mergeCell ref="ONR1:ONX1"/>
    <mergeCell ref="ONY1:OOE1"/>
    <mergeCell ref="OKZ1:OLF1"/>
    <mergeCell ref="OLG1:OLM1"/>
    <mergeCell ref="OLN1:OLT1"/>
    <mergeCell ref="OLU1:OMA1"/>
    <mergeCell ref="OMB1:OMH1"/>
    <mergeCell ref="OMI1:OMO1"/>
    <mergeCell ref="OJJ1:OJP1"/>
    <mergeCell ref="OJQ1:OJW1"/>
    <mergeCell ref="OJX1:OKD1"/>
    <mergeCell ref="OKE1:OKK1"/>
    <mergeCell ref="OKL1:OKR1"/>
    <mergeCell ref="OKS1:OKY1"/>
    <mergeCell ref="OHT1:OHZ1"/>
    <mergeCell ref="OIA1:OIG1"/>
    <mergeCell ref="OIH1:OIN1"/>
    <mergeCell ref="OIO1:OIU1"/>
    <mergeCell ref="OIV1:OJB1"/>
    <mergeCell ref="OJC1:OJI1"/>
    <mergeCell ref="OGD1:OGJ1"/>
    <mergeCell ref="OGK1:OGQ1"/>
    <mergeCell ref="OGR1:OGX1"/>
    <mergeCell ref="OGY1:OHE1"/>
    <mergeCell ref="OHF1:OHL1"/>
    <mergeCell ref="OHM1:OHS1"/>
    <mergeCell ref="OEN1:OET1"/>
    <mergeCell ref="OEU1:OFA1"/>
    <mergeCell ref="OFB1:OFH1"/>
    <mergeCell ref="OFI1:OFO1"/>
    <mergeCell ref="OFP1:OFV1"/>
    <mergeCell ref="OFW1:OGC1"/>
    <mergeCell ref="OCX1:ODD1"/>
    <mergeCell ref="ODE1:ODK1"/>
    <mergeCell ref="ODL1:ODR1"/>
    <mergeCell ref="ODS1:ODY1"/>
    <mergeCell ref="ODZ1:OEF1"/>
    <mergeCell ref="OEG1:OEM1"/>
    <mergeCell ref="OBH1:OBN1"/>
    <mergeCell ref="OBO1:OBU1"/>
    <mergeCell ref="OBV1:OCB1"/>
    <mergeCell ref="OCC1:OCI1"/>
    <mergeCell ref="OCJ1:OCP1"/>
    <mergeCell ref="OCQ1:OCW1"/>
    <mergeCell ref="NZR1:NZX1"/>
    <mergeCell ref="NZY1:OAE1"/>
    <mergeCell ref="OAF1:OAL1"/>
    <mergeCell ref="OAM1:OAS1"/>
    <mergeCell ref="OAT1:OAZ1"/>
    <mergeCell ref="OBA1:OBG1"/>
    <mergeCell ref="NYB1:NYH1"/>
    <mergeCell ref="NYI1:NYO1"/>
    <mergeCell ref="NYP1:NYV1"/>
    <mergeCell ref="NYW1:NZC1"/>
    <mergeCell ref="NZD1:NZJ1"/>
    <mergeCell ref="NZK1:NZQ1"/>
    <mergeCell ref="NWL1:NWR1"/>
    <mergeCell ref="NWS1:NWY1"/>
    <mergeCell ref="NWZ1:NXF1"/>
    <mergeCell ref="NXG1:NXM1"/>
    <mergeCell ref="NXN1:NXT1"/>
    <mergeCell ref="NXU1:NYA1"/>
    <mergeCell ref="NUV1:NVB1"/>
    <mergeCell ref="NVC1:NVI1"/>
    <mergeCell ref="NVJ1:NVP1"/>
    <mergeCell ref="NVQ1:NVW1"/>
    <mergeCell ref="NVX1:NWD1"/>
    <mergeCell ref="NWE1:NWK1"/>
    <mergeCell ref="NTF1:NTL1"/>
    <mergeCell ref="NTM1:NTS1"/>
    <mergeCell ref="NTT1:NTZ1"/>
    <mergeCell ref="NUA1:NUG1"/>
    <mergeCell ref="NUH1:NUN1"/>
    <mergeCell ref="NUO1:NUU1"/>
    <mergeCell ref="NRP1:NRV1"/>
    <mergeCell ref="NRW1:NSC1"/>
    <mergeCell ref="NSD1:NSJ1"/>
    <mergeCell ref="NSK1:NSQ1"/>
    <mergeCell ref="NSR1:NSX1"/>
    <mergeCell ref="NSY1:NTE1"/>
    <mergeCell ref="NPZ1:NQF1"/>
    <mergeCell ref="NQG1:NQM1"/>
    <mergeCell ref="NQN1:NQT1"/>
    <mergeCell ref="NQU1:NRA1"/>
    <mergeCell ref="NRB1:NRH1"/>
    <mergeCell ref="NRI1:NRO1"/>
    <mergeCell ref="NOJ1:NOP1"/>
    <mergeCell ref="NOQ1:NOW1"/>
    <mergeCell ref="NOX1:NPD1"/>
    <mergeCell ref="NPE1:NPK1"/>
    <mergeCell ref="NPL1:NPR1"/>
    <mergeCell ref="NPS1:NPY1"/>
    <mergeCell ref="NMT1:NMZ1"/>
    <mergeCell ref="NNA1:NNG1"/>
    <mergeCell ref="NNH1:NNN1"/>
    <mergeCell ref="NNO1:NNU1"/>
    <mergeCell ref="NNV1:NOB1"/>
    <mergeCell ref="NOC1:NOI1"/>
    <mergeCell ref="NLD1:NLJ1"/>
    <mergeCell ref="NLK1:NLQ1"/>
    <mergeCell ref="NLR1:NLX1"/>
    <mergeCell ref="NLY1:NME1"/>
    <mergeCell ref="NMF1:NML1"/>
    <mergeCell ref="NMM1:NMS1"/>
    <mergeCell ref="NJN1:NJT1"/>
    <mergeCell ref="NJU1:NKA1"/>
    <mergeCell ref="NKB1:NKH1"/>
    <mergeCell ref="NKI1:NKO1"/>
    <mergeCell ref="NKP1:NKV1"/>
    <mergeCell ref="NKW1:NLC1"/>
    <mergeCell ref="NHX1:NID1"/>
    <mergeCell ref="NIE1:NIK1"/>
    <mergeCell ref="NIL1:NIR1"/>
    <mergeCell ref="NIS1:NIY1"/>
    <mergeCell ref="NIZ1:NJF1"/>
    <mergeCell ref="NJG1:NJM1"/>
    <mergeCell ref="NGH1:NGN1"/>
    <mergeCell ref="NGO1:NGU1"/>
    <mergeCell ref="NGV1:NHB1"/>
    <mergeCell ref="NHC1:NHI1"/>
    <mergeCell ref="NHJ1:NHP1"/>
    <mergeCell ref="NHQ1:NHW1"/>
    <mergeCell ref="NER1:NEX1"/>
    <mergeCell ref="NEY1:NFE1"/>
    <mergeCell ref="NFF1:NFL1"/>
    <mergeCell ref="NFM1:NFS1"/>
    <mergeCell ref="NFT1:NFZ1"/>
    <mergeCell ref="NGA1:NGG1"/>
    <mergeCell ref="NDB1:NDH1"/>
    <mergeCell ref="NDI1:NDO1"/>
    <mergeCell ref="NDP1:NDV1"/>
    <mergeCell ref="NDW1:NEC1"/>
    <mergeCell ref="NED1:NEJ1"/>
    <mergeCell ref="NEK1:NEQ1"/>
    <mergeCell ref="NBL1:NBR1"/>
    <mergeCell ref="NBS1:NBY1"/>
    <mergeCell ref="NBZ1:NCF1"/>
    <mergeCell ref="NCG1:NCM1"/>
    <mergeCell ref="NCN1:NCT1"/>
    <mergeCell ref="NCU1:NDA1"/>
    <mergeCell ref="MZV1:NAB1"/>
    <mergeCell ref="NAC1:NAI1"/>
    <mergeCell ref="NAJ1:NAP1"/>
    <mergeCell ref="NAQ1:NAW1"/>
    <mergeCell ref="NAX1:NBD1"/>
    <mergeCell ref="NBE1:NBK1"/>
    <mergeCell ref="MYF1:MYL1"/>
    <mergeCell ref="MYM1:MYS1"/>
    <mergeCell ref="MYT1:MYZ1"/>
    <mergeCell ref="MZA1:MZG1"/>
    <mergeCell ref="MZH1:MZN1"/>
    <mergeCell ref="MZO1:MZU1"/>
    <mergeCell ref="MWP1:MWV1"/>
    <mergeCell ref="MWW1:MXC1"/>
    <mergeCell ref="MXD1:MXJ1"/>
    <mergeCell ref="MXK1:MXQ1"/>
    <mergeCell ref="MXR1:MXX1"/>
    <mergeCell ref="MXY1:MYE1"/>
    <mergeCell ref="MUZ1:MVF1"/>
    <mergeCell ref="MVG1:MVM1"/>
    <mergeCell ref="MVN1:MVT1"/>
    <mergeCell ref="MVU1:MWA1"/>
    <mergeCell ref="MWB1:MWH1"/>
    <mergeCell ref="MWI1:MWO1"/>
    <mergeCell ref="MTJ1:MTP1"/>
    <mergeCell ref="MTQ1:MTW1"/>
    <mergeCell ref="MTX1:MUD1"/>
    <mergeCell ref="MUE1:MUK1"/>
    <mergeCell ref="MUL1:MUR1"/>
    <mergeCell ref="MUS1:MUY1"/>
    <mergeCell ref="MRT1:MRZ1"/>
    <mergeCell ref="MSA1:MSG1"/>
    <mergeCell ref="MSH1:MSN1"/>
    <mergeCell ref="MSO1:MSU1"/>
    <mergeCell ref="MSV1:MTB1"/>
    <mergeCell ref="MTC1:MTI1"/>
    <mergeCell ref="MQD1:MQJ1"/>
    <mergeCell ref="MQK1:MQQ1"/>
    <mergeCell ref="MQR1:MQX1"/>
    <mergeCell ref="MQY1:MRE1"/>
    <mergeCell ref="MRF1:MRL1"/>
    <mergeCell ref="MRM1:MRS1"/>
    <mergeCell ref="MON1:MOT1"/>
    <mergeCell ref="MOU1:MPA1"/>
    <mergeCell ref="MPB1:MPH1"/>
    <mergeCell ref="MPI1:MPO1"/>
    <mergeCell ref="MPP1:MPV1"/>
    <mergeCell ref="MPW1:MQC1"/>
    <mergeCell ref="MMX1:MND1"/>
    <mergeCell ref="MNE1:MNK1"/>
    <mergeCell ref="MNL1:MNR1"/>
    <mergeCell ref="MNS1:MNY1"/>
    <mergeCell ref="MNZ1:MOF1"/>
    <mergeCell ref="MOG1:MOM1"/>
    <mergeCell ref="MLH1:MLN1"/>
    <mergeCell ref="MLO1:MLU1"/>
    <mergeCell ref="MLV1:MMB1"/>
    <mergeCell ref="MMC1:MMI1"/>
    <mergeCell ref="MMJ1:MMP1"/>
    <mergeCell ref="MMQ1:MMW1"/>
    <mergeCell ref="MJR1:MJX1"/>
    <mergeCell ref="MJY1:MKE1"/>
    <mergeCell ref="MKF1:MKL1"/>
    <mergeCell ref="MKM1:MKS1"/>
    <mergeCell ref="MKT1:MKZ1"/>
    <mergeCell ref="MLA1:MLG1"/>
    <mergeCell ref="MIB1:MIH1"/>
    <mergeCell ref="MII1:MIO1"/>
    <mergeCell ref="MIP1:MIV1"/>
    <mergeCell ref="MIW1:MJC1"/>
    <mergeCell ref="MJD1:MJJ1"/>
    <mergeCell ref="MJK1:MJQ1"/>
    <mergeCell ref="MGL1:MGR1"/>
    <mergeCell ref="MGS1:MGY1"/>
    <mergeCell ref="MGZ1:MHF1"/>
    <mergeCell ref="MHG1:MHM1"/>
    <mergeCell ref="MHN1:MHT1"/>
    <mergeCell ref="MHU1:MIA1"/>
    <mergeCell ref="MEV1:MFB1"/>
    <mergeCell ref="MFC1:MFI1"/>
    <mergeCell ref="MFJ1:MFP1"/>
    <mergeCell ref="MFQ1:MFW1"/>
    <mergeCell ref="MFX1:MGD1"/>
    <mergeCell ref="MGE1:MGK1"/>
    <mergeCell ref="MDF1:MDL1"/>
    <mergeCell ref="MDM1:MDS1"/>
    <mergeCell ref="MDT1:MDZ1"/>
    <mergeCell ref="MEA1:MEG1"/>
    <mergeCell ref="MEH1:MEN1"/>
    <mergeCell ref="MEO1:MEU1"/>
    <mergeCell ref="MBP1:MBV1"/>
    <mergeCell ref="MBW1:MCC1"/>
    <mergeCell ref="MCD1:MCJ1"/>
    <mergeCell ref="MCK1:MCQ1"/>
    <mergeCell ref="MCR1:MCX1"/>
    <mergeCell ref="MCY1:MDE1"/>
    <mergeCell ref="LZZ1:MAF1"/>
    <mergeCell ref="MAG1:MAM1"/>
    <mergeCell ref="MAN1:MAT1"/>
    <mergeCell ref="MAU1:MBA1"/>
    <mergeCell ref="MBB1:MBH1"/>
    <mergeCell ref="MBI1:MBO1"/>
    <mergeCell ref="LYJ1:LYP1"/>
    <mergeCell ref="LYQ1:LYW1"/>
    <mergeCell ref="LYX1:LZD1"/>
    <mergeCell ref="LZE1:LZK1"/>
    <mergeCell ref="LZL1:LZR1"/>
    <mergeCell ref="LZS1:LZY1"/>
    <mergeCell ref="LWT1:LWZ1"/>
    <mergeCell ref="LXA1:LXG1"/>
    <mergeCell ref="LXH1:LXN1"/>
    <mergeCell ref="LXO1:LXU1"/>
    <mergeCell ref="LXV1:LYB1"/>
    <mergeCell ref="LYC1:LYI1"/>
    <mergeCell ref="LVD1:LVJ1"/>
    <mergeCell ref="LVK1:LVQ1"/>
    <mergeCell ref="LVR1:LVX1"/>
    <mergeCell ref="LVY1:LWE1"/>
    <mergeCell ref="LWF1:LWL1"/>
    <mergeCell ref="LWM1:LWS1"/>
    <mergeCell ref="LTN1:LTT1"/>
    <mergeCell ref="LTU1:LUA1"/>
    <mergeCell ref="LUB1:LUH1"/>
    <mergeCell ref="LUI1:LUO1"/>
    <mergeCell ref="LUP1:LUV1"/>
    <mergeCell ref="LUW1:LVC1"/>
    <mergeCell ref="LRX1:LSD1"/>
    <mergeCell ref="LSE1:LSK1"/>
    <mergeCell ref="LSL1:LSR1"/>
    <mergeCell ref="LSS1:LSY1"/>
    <mergeCell ref="LSZ1:LTF1"/>
    <mergeCell ref="LTG1:LTM1"/>
    <mergeCell ref="LQH1:LQN1"/>
    <mergeCell ref="LQO1:LQU1"/>
    <mergeCell ref="LQV1:LRB1"/>
    <mergeCell ref="LRC1:LRI1"/>
    <mergeCell ref="LRJ1:LRP1"/>
    <mergeCell ref="LRQ1:LRW1"/>
    <mergeCell ref="LOR1:LOX1"/>
    <mergeCell ref="LOY1:LPE1"/>
    <mergeCell ref="LPF1:LPL1"/>
    <mergeCell ref="LPM1:LPS1"/>
    <mergeCell ref="LPT1:LPZ1"/>
    <mergeCell ref="LQA1:LQG1"/>
    <mergeCell ref="LNB1:LNH1"/>
    <mergeCell ref="LNI1:LNO1"/>
    <mergeCell ref="LNP1:LNV1"/>
    <mergeCell ref="LNW1:LOC1"/>
    <mergeCell ref="LOD1:LOJ1"/>
    <mergeCell ref="LOK1:LOQ1"/>
    <mergeCell ref="LLL1:LLR1"/>
    <mergeCell ref="LLS1:LLY1"/>
    <mergeCell ref="LLZ1:LMF1"/>
    <mergeCell ref="LMG1:LMM1"/>
    <mergeCell ref="LMN1:LMT1"/>
    <mergeCell ref="LMU1:LNA1"/>
    <mergeCell ref="LJV1:LKB1"/>
    <mergeCell ref="LKC1:LKI1"/>
    <mergeCell ref="LKJ1:LKP1"/>
    <mergeCell ref="LKQ1:LKW1"/>
    <mergeCell ref="LKX1:LLD1"/>
    <mergeCell ref="LLE1:LLK1"/>
    <mergeCell ref="LIF1:LIL1"/>
    <mergeCell ref="LIM1:LIS1"/>
    <mergeCell ref="LIT1:LIZ1"/>
    <mergeCell ref="LJA1:LJG1"/>
    <mergeCell ref="LJH1:LJN1"/>
    <mergeCell ref="LJO1:LJU1"/>
    <mergeCell ref="LGP1:LGV1"/>
    <mergeCell ref="LGW1:LHC1"/>
    <mergeCell ref="LHD1:LHJ1"/>
    <mergeCell ref="LHK1:LHQ1"/>
    <mergeCell ref="LHR1:LHX1"/>
    <mergeCell ref="LHY1:LIE1"/>
    <mergeCell ref="LEZ1:LFF1"/>
    <mergeCell ref="LFG1:LFM1"/>
    <mergeCell ref="LFN1:LFT1"/>
    <mergeCell ref="LFU1:LGA1"/>
    <mergeCell ref="LGB1:LGH1"/>
    <mergeCell ref="LGI1:LGO1"/>
    <mergeCell ref="LDJ1:LDP1"/>
    <mergeCell ref="LDQ1:LDW1"/>
    <mergeCell ref="LDX1:LED1"/>
    <mergeCell ref="LEE1:LEK1"/>
    <mergeCell ref="LEL1:LER1"/>
    <mergeCell ref="LES1:LEY1"/>
    <mergeCell ref="LBT1:LBZ1"/>
    <mergeCell ref="LCA1:LCG1"/>
    <mergeCell ref="LCH1:LCN1"/>
    <mergeCell ref="LCO1:LCU1"/>
    <mergeCell ref="LCV1:LDB1"/>
    <mergeCell ref="LDC1:LDI1"/>
    <mergeCell ref="LAD1:LAJ1"/>
    <mergeCell ref="LAK1:LAQ1"/>
    <mergeCell ref="LAR1:LAX1"/>
    <mergeCell ref="LAY1:LBE1"/>
    <mergeCell ref="LBF1:LBL1"/>
    <mergeCell ref="LBM1:LBS1"/>
    <mergeCell ref="KYN1:KYT1"/>
    <mergeCell ref="KYU1:KZA1"/>
    <mergeCell ref="KZB1:KZH1"/>
    <mergeCell ref="KZI1:KZO1"/>
    <mergeCell ref="KZP1:KZV1"/>
    <mergeCell ref="KZW1:LAC1"/>
    <mergeCell ref="KWX1:KXD1"/>
    <mergeCell ref="KXE1:KXK1"/>
    <mergeCell ref="KXL1:KXR1"/>
    <mergeCell ref="KXS1:KXY1"/>
    <mergeCell ref="KXZ1:KYF1"/>
    <mergeCell ref="KYG1:KYM1"/>
    <mergeCell ref="KVH1:KVN1"/>
    <mergeCell ref="KVO1:KVU1"/>
    <mergeCell ref="KVV1:KWB1"/>
    <mergeCell ref="KWC1:KWI1"/>
    <mergeCell ref="KWJ1:KWP1"/>
    <mergeCell ref="KWQ1:KWW1"/>
    <mergeCell ref="KTR1:KTX1"/>
    <mergeCell ref="KTY1:KUE1"/>
    <mergeCell ref="KUF1:KUL1"/>
    <mergeCell ref="KUM1:KUS1"/>
    <mergeCell ref="KUT1:KUZ1"/>
    <mergeCell ref="KVA1:KVG1"/>
    <mergeCell ref="KSB1:KSH1"/>
    <mergeCell ref="KSI1:KSO1"/>
    <mergeCell ref="KSP1:KSV1"/>
    <mergeCell ref="KSW1:KTC1"/>
    <mergeCell ref="KTD1:KTJ1"/>
    <mergeCell ref="KTK1:KTQ1"/>
    <mergeCell ref="KQL1:KQR1"/>
    <mergeCell ref="KQS1:KQY1"/>
    <mergeCell ref="KQZ1:KRF1"/>
    <mergeCell ref="KRG1:KRM1"/>
    <mergeCell ref="KRN1:KRT1"/>
    <mergeCell ref="KRU1:KSA1"/>
    <mergeCell ref="KOV1:KPB1"/>
    <mergeCell ref="KPC1:KPI1"/>
    <mergeCell ref="KPJ1:KPP1"/>
    <mergeCell ref="KPQ1:KPW1"/>
    <mergeCell ref="KPX1:KQD1"/>
    <mergeCell ref="KQE1:KQK1"/>
    <mergeCell ref="KNF1:KNL1"/>
    <mergeCell ref="KNM1:KNS1"/>
    <mergeCell ref="KNT1:KNZ1"/>
    <mergeCell ref="KOA1:KOG1"/>
    <mergeCell ref="KOH1:KON1"/>
    <mergeCell ref="KOO1:KOU1"/>
    <mergeCell ref="KLP1:KLV1"/>
    <mergeCell ref="KLW1:KMC1"/>
    <mergeCell ref="KMD1:KMJ1"/>
    <mergeCell ref="KMK1:KMQ1"/>
    <mergeCell ref="KMR1:KMX1"/>
    <mergeCell ref="KMY1:KNE1"/>
    <mergeCell ref="KJZ1:KKF1"/>
    <mergeCell ref="KKG1:KKM1"/>
    <mergeCell ref="KKN1:KKT1"/>
    <mergeCell ref="KKU1:KLA1"/>
    <mergeCell ref="KLB1:KLH1"/>
    <mergeCell ref="KLI1:KLO1"/>
    <mergeCell ref="KIJ1:KIP1"/>
    <mergeCell ref="KIQ1:KIW1"/>
    <mergeCell ref="KIX1:KJD1"/>
    <mergeCell ref="KJE1:KJK1"/>
    <mergeCell ref="KJL1:KJR1"/>
    <mergeCell ref="KJS1:KJY1"/>
    <mergeCell ref="KGT1:KGZ1"/>
    <mergeCell ref="KHA1:KHG1"/>
    <mergeCell ref="KHH1:KHN1"/>
    <mergeCell ref="KHO1:KHU1"/>
    <mergeCell ref="KHV1:KIB1"/>
    <mergeCell ref="KIC1:KII1"/>
    <mergeCell ref="KFD1:KFJ1"/>
    <mergeCell ref="KFK1:KFQ1"/>
    <mergeCell ref="KFR1:KFX1"/>
    <mergeCell ref="KFY1:KGE1"/>
    <mergeCell ref="KGF1:KGL1"/>
    <mergeCell ref="KGM1:KGS1"/>
    <mergeCell ref="KDN1:KDT1"/>
    <mergeCell ref="KDU1:KEA1"/>
    <mergeCell ref="KEB1:KEH1"/>
    <mergeCell ref="KEI1:KEO1"/>
    <mergeCell ref="KEP1:KEV1"/>
    <mergeCell ref="KEW1:KFC1"/>
    <mergeCell ref="KBX1:KCD1"/>
    <mergeCell ref="KCE1:KCK1"/>
    <mergeCell ref="KCL1:KCR1"/>
    <mergeCell ref="KCS1:KCY1"/>
    <mergeCell ref="KCZ1:KDF1"/>
    <mergeCell ref="KDG1:KDM1"/>
    <mergeCell ref="KAH1:KAN1"/>
    <mergeCell ref="KAO1:KAU1"/>
    <mergeCell ref="KAV1:KBB1"/>
    <mergeCell ref="KBC1:KBI1"/>
    <mergeCell ref="KBJ1:KBP1"/>
    <mergeCell ref="KBQ1:KBW1"/>
    <mergeCell ref="JYR1:JYX1"/>
    <mergeCell ref="JYY1:JZE1"/>
    <mergeCell ref="JZF1:JZL1"/>
    <mergeCell ref="JZM1:JZS1"/>
    <mergeCell ref="JZT1:JZZ1"/>
    <mergeCell ref="KAA1:KAG1"/>
    <mergeCell ref="JXB1:JXH1"/>
    <mergeCell ref="JXI1:JXO1"/>
    <mergeCell ref="JXP1:JXV1"/>
    <mergeCell ref="JXW1:JYC1"/>
    <mergeCell ref="JYD1:JYJ1"/>
    <mergeCell ref="JYK1:JYQ1"/>
    <mergeCell ref="JVL1:JVR1"/>
    <mergeCell ref="JVS1:JVY1"/>
    <mergeCell ref="JVZ1:JWF1"/>
    <mergeCell ref="JWG1:JWM1"/>
    <mergeCell ref="JWN1:JWT1"/>
    <mergeCell ref="JWU1:JXA1"/>
    <mergeCell ref="JTV1:JUB1"/>
    <mergeCell ref="JUC1:JUI1"/>
    <mergeCell ref="JUJ1:JUP1"/>
    <mergeCell ref="JUQ1:JUW1"/>
    <mergeCell ref="JUX1:JVD1"/>
    <mergeCell ref="JVE1:JVK1"/>
    <mergeCell ref="JSF1:JSL1"/>
    <mergeCell ref="JSM1:JSS1"/>
    <mergeCell ref="JST1:JSZ1"/>
    <mergeCell ref="JTA1:JTG1"/>
    <mergeCell ref="JTH1:JTN1"/>
    <mergeCell ref="JTO1:JTU1"/>
    <mergeCell ref="JQP1:JQV1"/>
    <mergeCell ref="JQW1:JRC1"/>
    <mergeCell ref="JRD1:JRJ1"/>
    <mergeCell ref="JRK1:JRQ1"/>
    <mergeCell ref="JRR1:JRX1"/>
    <mergeCell ref="JRY1:JSE1"/>
    <mergeCell ref="JOZ1:JPF1"/>
    <mergeCell ref="JPG1:JPM1"/>
    <mergeCell ref="JPN1:JPT1"/>
    <mergeCell ref="JPU1:JQA1"/>
    <mergeCell ref="JQB1:JQH1"/>
    <mergeCell ref="JQI1:JQO1"/>
    <mergeCell ref="JNJ1:JNP1"/>
    <mergeCell ref="JNQ1:JNW1"/>
    <mergeCell ref="JNX1:JOD1"/>
    <mergeCell ref="JOE1:JOK1"/>
    <mergeCell ref="JOL1:JOR1"/>
    <mergeCell ref="JOS1:JOY1"/>
    <mergeCell ref="JLT1:JLZ1"/>
    <mergeCell ref="JMA1:JMG1"/>
    <mergeCell ref="JMH1:JMN1"/>
    <mergeCell ref="JMO1:JMU1"/>
    <mergeCell ref="JMV1:JNB1"/>
    <mergeCell ref="JNC1:JNI1"/>
    <mergeCell ref="JKD1:JKJ1"/>
    <mergeCell ref="JKK1:JKQ1"/>
    <mergeCell ref="JKR1:JKX1"/>
    <mergeCell ref="JKY1:JLE1"/>
    <mergeCell ref="JLF1:JLL1"/>
    <mergeCell ref="JLM1:JLS1"/>
    <mergeCell ref="JIN1:JIT1"/>
    <mergeCell ref="JIU1:JJA1"/>
    <mergeCell ref="JJB1:JJH1"/>
    <mergeCell ref="JJI1:JJO1"/>
    <mergeCell ref="JJP1:JJV1"/>
    <mergeCell ref="JJW1:JKC1"/>
    <mergeCell ref="JGX1:JHD1"/>
    <mergeCell ref="JHE1:JHK1"/>
    <mergeCell ref="JHL1:JHR1"/>
    <mergeCell ref="JHS1:JHY1"/>
    <mergeCell ref="JHZ1:JIF1"/>
    <mergeCell ref="JIG1:JIM1"/>
    <mergeCell ref="JFH1:JFN1"/>
    <mergeCell ref="JFO1:JFU1"/>
    <mergeCell ref="JFV1:JGB1"/>
    <mergeCell ref="JGC1:JGI1"/>
    <mergeCell ref="JGJ1:JGP1"/>
    <mergeCell ref="JGQ1:JGW1"/>
    <mergeCell ref="JDR1:JDX1"/>
    <mergeCell ref="JDY1:JEE1"/>
    <mergeCell ref="JEF1:JEL1"/>
    <mergeCell ref="JEM1:JES1"/>
    <mergeCell ref="JET1:JEZ1"/>
    <mergeCell ref="JFA1:JFG1"/>
    <mergeCell ref="JCB1:JCH1"/>
    <mergeCell ref="JCI1:JCO1"/>
    <mergeCell ref="JCP1:JCV1"/>
    <mergeCell ref="JCW1:JDC1"/>
    <mergeCell ref="JDD1:JDJ1"/>
    <mergeCell ref="JDK1:JDQ1"/>
    <mergeCell ref="JAL1:JAR1"/>
    <mergeCell ref="JAS1:JAY1"/>
    <mergeCell ref="JAZ1:JBF1"/>
    <mergeCell ref="JBG1:JBM1"/>
    <mergeCell ref="JBN1:JBT1"/>
    <mergeCell ref="JBU1:JCA1"/>
    <mergeCell ref="IYV1:IZB1"/>
    <mergeCell ref="IZC1:IZI1"/>
    <mergeCell ref="IZJ1:IZP1"/>
    <mergeCell ref="IZQ1:IZW1"/>
    <mergeCell ref="IZX1:JAD1"/>
    <mergeCell ref="JAE1:JAK1"/>
    <mergeCell ref="IXF1:IXL1"/>
    <mergeCell ref="IXM1:IXS1"/>
    <mergeCell ref="IXT1:IXZ1"/>
    <mergeCell ref="IYA1:IYG1"/>
    <mergeCell ref="IYH1:IYN1"/>
    <mergeCell ref="IYO1:IYU1"/>
    <mergeCell ref="IVP1:IVV1"/>
    <mergeCell ref="IVW1:IWC1"/>
    <mergeCell ref="IWD1:IWJ1"/>
    <mergeCell ref="IWK1:IWQ1"/>
    <mergeCell ref="IWR1:IWX1"/>
    <mergeCell ref="IWY1:IXE1"/>
    <mergeCell ref="ITZ1:IUF1"/>
    <mergeCell ref="IUG1:IUM1"/>
    <mergeCell ref="IUN1:IUT1"/>
    <mergeCell ref="IUU1:IVA1"/>
    <mergeCell ref="IVB1:IVH1"/>
    <mergeCell ref="IVI1:IVO1"/>
    <mergeCell ref="ISJ1:ISP1"/>
    <mergeCell ref="ISQ1:ISW1"/>
    <mergeCell ref="ISX1:ITD1"/>
    <mergeCell ref="ITE1:ITK1"/>
    <mergeCell ref="ITL1:ITR1"/>
    <mergeCell ref="ITS1:ITY1"/>
    <mergeCell ref="IQT1:IQZ1"/>
    <mergeCell ref="IRA1:IRG1"/>
    <mergeCell ref="IRH1:IRN1"/>
    <mergeCell ref="IRO1:IRU1"/>
    <mergeCell ref="IRV1:ISB1"/>
    <mergeCell ref="ISC1:ISI1"/>
    <mergeCell ref="IPD1:IPJ1"/>
    <mergeCell ref="IPK1:IPQ1"/>
    <mergeCell ref="IPR1:IPX1"/>
    <mergeCell ref="IPY1:IQE1"/>
    <mergeCell ref="IQF1:IQL1"/>
    <mergeCell ref="IQM1:IQS1"/>
    <mergeCell ref="INN1:INT1"/>
    <mergeCell ref="INU1:IOA1"/>
    <mergeCell ref="IOB1:IOH1"/>
    <mergeCell ref="IOI1:IOO1"/>
    <mergeCell ref="IOP1:IOV1"/>
    <mergeCell ref="IOW1:IPC1"/>
    <mergeCell ref="ILX1:IMD1"/>
    <mergeCell ref="IME1:IMK1"/>
    <mergeCell ref="IML1:IMR1"/>
    <mergeCell ref="IMS1:IMY1"/>
    <mergeCell ref="IMZ1:INF1"/>
    <mergeCell ref="ING1:INM1"/>
    <mergeCell ref="IKH1:IKN1"/>
    <mergeCell ref="IKO1:IKU1"/>
    <mergeCell ref="IKV1:ILB1"/>
    <mergeCell ref="ILC1:ILI1"/>
    <mergeCell ref="ILJ1:ILP1"/>
    <mergeCell ref="ILQ1:ILW1"/>
    <mergeCell ref="IIR1:IIX1"/>
    <mergeCell ref="IIY1:IJE1"/>
    <mergeCell ref="IJF1:IJL1"/>
    <mergeCell ref="IJM1:IJS1"/>
    <mergeCell ref="IJT1:IJZ1"/>
    <mergeCell ref="IKA1:IKG1"/>
    <mergeCell ref="IHB1:IHH1"/>
    <mergeCell ref="IHI1:IHO1"/>
    <mergeCell ref="IHP1:IHV1"/>
    <mergeCell ref="IHW1:IIC1"/>
    <mergeCell ref="IID1:IIJ1"/>
    <mergeCell ref="IIK1:IIQ1"/>
    <mergeCell ref="IFL1:IFR1"/>
    <mergeCell ref="IFS1:IFY1"/>
    <mergeCell ref="IFZ1:IGF1"/>
    <mergeCell ref="IGG1:IGM1"/>
    <mergeCell ref="IGN1:IGT1"/>
    <mergeCell ref="IGU1:IHA1"/>
    <mergeCell ref="IDV1:IEB1"/>
    <mergeCell ref="IEC1:IEI1"/>
    <mergeCell ref="IEJ1:IEP1"/>
    <mergeCell ref="IEQ1:IEW1"/>
    <mergeCell ref="IEX1:IFD1"/>
    <mergeCell ref="IFE1:IFK1"/>
    <mergeCell ref="ICF1:ICL1"/>
    <mergeCell ref="ICM1:ICS1"/>
    <mergeCell ref="ICT1:ICZ1"/>
    <mergeCell ref="IDA1:IDG1"/>
    <mergeCell ref="IDH1:IDN1"/>
    <mergeCell ref="IDO1:IDU1"/>
    <mergeCell ref="IAP1:IAV1"/>
    <mergeCell ref="IAW1:IBC1"/>
    <mergeCell ref="IBD1:IBJ1"/>
    <mergeCell ref="IBK1:IBQ1"/>
    <mergeCell ref="IBR1:IBX1"/>
    <mergeCell ref="IBY1:ICE1"/>
    <mergeCell ref="HYZ1:HZF1"/>
    <mergeCell ref="HZG1:HZM1"/>
    <mergeCell ref="HZN1:HZT1"/>
    <mergeCell ref="HZU1:IAA1"/>
    <mergeCell ref="IAB1:IAH1"/>
    <mergeCell ref="IAI1:IAO1"/>
    <mergeCell ref="HXJ1:HXP1"/>
    <mergeCell ref="HXQ1:HXW1"/>
    <mergeCell ref="HXX1:HYD1"/>
    <mergeCell ref="HYE1:HYK1"/>
    <mergeCell ref="HYL1:HYR1"/>
    <mergeCell ref="HYS1:HYY1"/>
    <mergeCell ref="HVT1:HVZ1"/>
    <mergeCell ref="HWA1:HWG1"/>
    <mergeCell ref="HWH1:HWN1"/>
    <mergeCell ref="HWO1:HWU1"/>
    <mergeCell ref="HWV1:HXB1"/>
    <mergeCell ref="HXC1:HXI1"/>
    <mergeCell ref="HUD1:HUJ1"/>
    <mergeCell ref="HUK1:HUQ1"/>
    <mergeCell ref="HUR1:HUX1"/>
    <mergeCell ref="HUY1:HVE1"/>
    <mergeCell ref="HVF1:HVL1"/>
    <mergeCell ref="HVM1:HVS1"/>
    <mergeCell ref="HSN1:HST1"/>
    <mergeCell ref="HSU1:HTA1"/>
    <mergeCell ref="HTB1:HTH1"/>
    <mergeCell ref="HTI1:HTO1"/>
    <mergeCell ref="HTP1:HTV1"/>
    <mergeCell ref="HTW1:HUC1"/>
    <mergeCell ref="HQX1:HRD1"/>
    <mergeCell ref="HRE1:HRK1"/>
    <mergeCell ref="HRL1:HRR1"/>
    <mergeCell ref="HRS1:HRY1"/>
    <mergeCell ref="HRZ1:HSF1"/>
    <mergeCell ref="HSG1:HSM1"/>
    <mergeCell ref="HPH1:HPN1"/>
    <mergeCell ref="HPO1:HPU1"/>
    <mergeCell ref="HPV1:HQB1"/>
    <mergeCell ref="HQC1:HQI1"/>
    <mergeCell ref="HQJ1:HQP1"/>
    <mergeCell ref="HQQ1:HQW1"/>
    <mergeCell ref="HNR1:HNX1"/>
    <mergeCell ref="HNY1:HOE1"/>
    <mergeCell ref="HOF1:HOL1"/>
    <mergeCell ref="HOM1:HOS1"/>
    <mergeCell ref="HOT1:HOZ1"/>
    <mergeCell ref="HPA1:HPG1"/>
    <mergeCell ref="HMB1:HMH1"/>
    <mergeCell ref="HMI1:HMO1"/>
    <mergeCell ref="HMP1:HMV1"/>
    <mergeCell ref="HMW1:HNC1"/>
    <mergeCell ref="HND1:HNJ1"/>
    <mergeCell ref="HNK1:HNQ1"/>
    <mergeCell ref="HKL1:HKR1"/>
    <mergeCell ref="HKS1:HKY1"/>
    <mergeCell ref="HKZ1:HLF1"/>
    <mergeCell ref="HLG1:HLM1"/>
    <mergeCell ref="HLN1:HLT1"/>
    <mergeCell ref="HLU1:HMA1"/>
    <mergeCell ref="HIV1:HJB1"/>
    <mergeCell ref="HJC1:HJI1"/>
    <mergeCell ref="HJJ1:HJP1"/>
    <mergeCell ref="HJQ1:HJW1"/>
    <mergeCell ref="HJX1:HKD1"/>
    <mergeCell ref="HKE1:HKK1"/>
    <mergeCell ref="HHF1:HHL1"/>
    <mergeCell ref="HHM1:HHS1"/>
    <mergeCell ref="HHT1:HHZ1"/>
    <mergeCell ref="HIA1:HIG1"/>
    <mergeCell ref="HIH1:HIN1"/>
    <mergeCell ref="HIO1:HIU1"/>
    <mergeCell ref="HFP1:HFV1"/>
    <mergeCell ref="HFW1:HGC1"/>
    <mergeCell ref="HGD1:HGJ1"/>
    <mergeCell ref="HGK1:HGQ1"/>
    <mergeCell ref="HGR1:HGX1"/>
    <mergeCell ref="HGY1:HHE1"/>
    <mergeCell ref="HDZ1:HEF1"/>
    <mergeCell ref="HEG1:HEM1"/>
    <mergeCell ref="HEN1:HET1"/>
    <mergeCell ref="HEU1:HFA1"/>
    <mergeCell ref="HFB1:HFH1"/>
    <mergeCell ref="HFI1:HFO1"/>
    <mergeCell ref="HCJ1:HCP1"/>
    <mergeCell ref="HCQ1:HCW1"/>
    <mergeCell ref="HCX1:HDD1"/>
    <mergeCell ref="HDE1:HDK1"/>
    <mergeCell ref="HDL1:HDR1"/>
    <mergeCell ref="HDS1:HDY1"/>
    <mergeCell ref="HAT1:HAZ1"/>
    <mergeCell ref="HBA1:HBG1"/>
    <mergeCell ref="HBH1:HBN1"/>
    <mergeCell ref="HBO1:HBU1"/>
    <mergeCell ref="HBV1:HCB1"/>
    <mergeCell ref="HCC1:HCI1"/>
    <mergeCell ref="GZD1:GZJ1"/>
    <mergeCell ref="GZK1:GZQ1"/>
    <mergeCell ref="GZR1:GZX1"/>
    <mergeCell ref="GZY1:HAE1"/>
    <mergeCell ref="HAF1:HAL1"/>
    <mergeCell ref="HAM1:HAS1"/>
    <mergeCell ref="GXN1:GXT1"/>
    <mergeCell ref="GXU1:GYA1"/>
    <mergeCell ref="GYB1:GYH1"/>
    <mergeCell ref="GYI1:GYO1"/>
    <mergeCell ref="GYP1:GYV1"/>
    <mergeCell ref="GYW1:GZC1"/>
    <mergeCell ref="GVX1:GWD1"/>
    <mergeCell ref="GWE1:GWK1"/>
    <mergeCell ref="GWL1:GWR1"/>
    <mergeCell ref="GWS1:GWY1"/>
    <mergeCell ref="GWZ1:GXF1"/>
    <mergeCell ref="GXG1:GXM1"/>
    <mergeCell ref="GUH1:GUN1"/>
    <mergeCell ref="GUO1:GUU1"/>
    <mergeCell ref="GUV1:GVB1"/>
    <mergeCell ref="GVC1:GVI1"/>
    <mergeCell ref="GVJ1:GVP1"/>
    <mergeCell ref="GVQ1:GVW1"/>
    <mergeCell ref="GSR1:GSX1"/>
    <mergeCell ref="GSY1:GTE1"/>
    <mergeCell ref="GTF1:GTL1"/>
    <mergeCell ref="GTM1:GTS1"/>
    <mergeCell ref="GTT1:GTZ1"/>
    <mergeCell ref="GUA1:GUG1"/>
    <mergeCell ref="GRB1:GRH1"/>
    <mergeCell ref="GRI1:GRO1"/>
    <mergeCell ref="GRP1:GRV1"/>
    <mergeCell ref="GRW1:GSC1"/>
    <mergeCell ref="GSD1:GSJ1"/>
    <mergeCell ref="GSK1:GSQ1"/>
    <mergeCell ref="GPL1:GPR1"/>
    <mergeCell ref="GPS1:GPY1"/>
    <mergeCell ref="GPZ1:GQF1"/>
    <mergeCell ref="GQG1:GQM1"/>
    <mergeCell ref="GQN1:GQT1"/>
    <mergeCell ref="GQU1:GRA1"/>
    <mergeCell ref="GNV1:GOB1"/>
    <mergeCell ref="GOC1:GOI1"/>
    <mergeCell ref="GOJ1:GOP1"/>
    <mergeCell ref="GOQ1:GOW1"/>
    <mergeCell ref="GOX1:GPD1"/>
    <mergeCell ref="GPE1:GPK1"/>
    <mergeCell ref="GMF1:GML1"/>
    <mergeCell ref="GMM1:GMS1"/>
    <mergeCell ref="GMT1:GMZ1"/>
    <mergeCell ref="GNA1:GNG1"/>
    <mergeCell ref="GNH1:GNN1"/>
    <mergeCell ref="GNO1:GNU1"/>
    <mergeCell ref="GKP1:GKV1"/>
    <mergeCell ref="GKW1:GLC1"/>
    <mergeCell ref="GLD1:GLJ1"/>
    <mergeCell ref="GLK1:GLQ1"/>
    <mergeCell ref="GLR1:GLX1"/>
    <mergeCell ref="GLY1:GME1"/>
    <mergeCell ref="GIZ1:GJF1"/>
    <mergeCell ref="GJG1:GJM1"/>
    <mergeCell ref="GJN1:GJT1"/>
    <mergeCell ref="GJU1:GKA1"/>
    <mergeCell ref="GKB1:GKH1"/>
    <mergeCell ref="GKI1:GKO1"/>
    <mergeCell ref="GHJ1:GHP1"/>
    <mergeCell ref="GHQ1:GHW1"/>
    <mergeCell ref="GHX1:GID1"/>
    <mergeCell ref="GIE1:GIK1"/>
    <mergeCell ref="GIL1:GIR1"/>
    <mergeCell ref="GIS1:GIY1"/>
    <mergeCell ref="GFT1:GFZ1"/>
    <mergeCell ref="GGA1:GGG1"/>
    <mergeCell ref="GGH1:GGN1"/>
    <mergeCell ref="GGO1:GGU1"/>
    <mergeCell ref="GGV1:GHB1"/>
    <mergeCell ref="GHC1:GHI1"/>
    <mergeCell ref="GED1:GEJ1"/>
    <mergeCell ref="GEK1:GEQ1"/>
    <mergeCell ref="GER1:GEX1"/>
    <mergeCell ref="GEY1:GFE1"/>
    <mergeCell ref="GFF1:GFL1"/>
    <mergeCell ref="GFM1:GFS1"/>
    <mergeCell ref="GCN1:GCT1"/>
    <mergeCell ref="GCU1:GDA1"/>
    <mergeCell ref="GDB1:GDH1"/>
    <mergeCell ref="GDI1:GDO1"/>
    <mergeCell ref="GDP1:GDV1"/>
    <mergeCell ref="GDW1:GEC1"/>
    <mergeCell ref="GAX1:GBD1"/>
    <mergeCell ref="GBE1:GBK1"/>
    <mergeCell ref="GBL1:GBR1"/>
    <mergeCell ref="GBS1:GBY1"/>
    <mergeCell ref="GBZ1:GCF1"/>
    <mergeCell ref="GCG1:GCM1"/>
    <mergeCell ref="FZH1:FZN1"/>
    <mergeCell ref="FZO1:FZU1"/>
    <mergeCell ref="FZV1:GAB1"/>
    <mergeCell ref="GAC1:GAI1"/>
    <mergeCell ref="GAJ1:GAP1"/>
    <mergeCell ref="GAQ1:GAW1"/>
    <mergeCell ref="FXR1:FXX1"/>
    <mergeCell ref="FXY1:FYE1"/>
    <mergeCell ref="FYF1:FYL1"/>
    <mergeCell ref="FYM1:FYS1"/>
    <mergeCell ref="FYT1:FYZ1"/>
    <mergeCell ref="FZA1:FZG1"/>
    <mergeCell ref="FWB1:FWH1"/>
    <mergeCell ref="FWI1:FWO1"/>
    <mergeCell ref="FWP1:FWV1"/>
    <mergeCell ref="FWW1:FXC1"/>
    <mergeCell ref="FXD1:FXJ1"/>
    <mergeCell ref="FXK1:FXQ1"/>
    <mergeCell ref="FUL1:FUR1"/>
    <mergeCell ref="FUS1:FUY1"/>
    <mergeCell ref="FUZ1:FVF1"/>
    <mergeCell ref="FVG1:FVM1"/>
    <mergeCell ref="FVN1:FVT1"/>
    <mergeCell ref="FVU1:FWA1"/>
    <mergeCell ref="FSV1:FTB1"/>
    <mergeCell ref="FTC1:FTI1"/>
    <mergeCell ref="FTJ1:FTP1"/>
    <mergeCell ref="FTQ1:FTW1"/>
    <mergeCell ref="FTX1:FUD1"/>
    <mergeCell ref="FUE1:FUK1"/>
    <mergeCell ref="FRF1:FRL1"/>
    <mergeCell ref="FRM1:FRS1"/>
    <mergeCell ref="FRT1:FRZ1"/>
    <mergeCell ref="FSA1:FSG1"/>
    <mergeCell ref="FSH1:FSN1"/>
    <mergeCell ref="FSO1:FSU1"/>
    <mergeCell ref="FPP1:FPV1"/>
    <mergeCell ref="FPW1:FQC1"/>
    <mergeCell ref="FQD1:FQJ1"/>
    <mergeCell ref="FQK1:FQQ1"/>
    <mergeCell ref="FQR1:FQX1"/>
    <mergeCell ref="FQY1:FRE1"/>
    <mergeCell ref="FNZ1:FOF1"/>
    <mergeCell ref="FOG1:FOM1"/>
    <mergeCell ref="FON1:FOT1"/>
    <mergeCell ref="FOU1:FPA1"/>
    <mergeCell ref="FPB1:FPH1"/>
    <mergeCell ref="FPI1:FPO1"/>
    <mergeCell ref="FMJ1:FMP1"/>
    <mergeCell ref="FMQ1:FMW1"/>
    <mergeCell ref="FMX1:FND1"/>
    <mergeCell ref="FNE1:FNK1"/>
    <mergeCell ref="FNL1:FNR1"/>
    <mergeCell ref="FNS1:FNY1"/>
    <mergeCell ref="FKT1:FKZ1"/>
    <mergeCell ref="FLA1:FLG1"/>
    <mergeCell ref="FLH1:FLN1"/>
    <mergeCell ref="FLO1:FLU1"/>
    <mergeCell ref="FLV1:FMB1"/>
    <mergeCell ref="FMC1:FMI1"/>
    <mergeCell ref="FJD1:FJJ1"/>
    <mergeCell ref="FJK1:FJQ1"/>
    <mergeCell ref="FJR1:FJX1"/>
    <mergeCell ref="FJY1:FKE1"/>
    <mergeCell ref="FKF1:FKL1"/>
    <mergeCell ref="FKM1:FKS1"/>
    <mergeCell ref="FHN1:FHT1"/>
    <mergeCell ref="FHU1:FIA1"/>
    <mergeCell ref="FIB1:FIH1"/>
    <mergeCell ref="FII1:FIO1"/>
    <mergeCell ref="FIP1:FIV1"/>
    <mergeCell ref="FIW1:FJC1"/>
    <mergeCell ref="FFX1:FGD1"/>
    <mergeCell ref="FGE1:FGK1"/>
    <mergeCell ref="FGL1:FGR1"/>
    <mergeCell ref="FGS1:FGY1"/>
    <mergeCell ref="FGZ1:FHF1"/>
    <mergeCell ref="FHG1:FHM1"/>
    <mergeCell ref="FEH1:FEN1"/>
    <mergeCell ref="FEO1:FEU1"/>
    <mergeCell ref="FEV1:FFB1"/>
    <mergeCell ref="FFC1:FFI1"/>
    <mergeCell ref="FFJ1:FFP1"/>
    <mergeCell ref="FFQ1:FFW1"/>
    <mergeCell ref="FCR1:FCX1"/>
    <mergeCell ref="FCY1:FDE1"/>
    <mergeCell ref="FDF1:FDL1"/>
    <mergeCell ref="FDM1:FDS1"/>
    <mergeCell ref="FDT1:FDZ1"/>
    <mergeCell ref="FEA1:FEG1"/>
    <mergeCell ref="FBB1:FBH1"/>
    <mergeCell ref="FBI1:FBO1"/>
    <mergeCell ref="FBP1:FBV1"/>
    <mergeCell ref="FBW1:FCC1"/>
    <mergeCell ref="FCD1:FCJ1"/>
    <mergeCell ref="FCK1:FCQ1"/>
    <mergeCell ref="EZL1:EZR1"/>
    <mergeCell ref="EZS1:EZY1"/>
    <mergeCell ref="EZZ1:FAF1"/>
    <mergeCell ref="FAG1:FAM1"/>
    <mergeCell ref="FAN1:FAT1"/>
    <mergeCell ref="FAU1:FBA1"/>
    <mergeCell ref="EXV1:EYB1"/>
    <mergeCell ref="EYC1:EYI1"/>
    <mergeCell ref="EYJ1:EYP1"/>
    <mergeCell ref="EYQ1:EYW1"/>
    <mergeCell ref="EYX1:EZD1"/>
    <mergeCell ref="EZE1:EZK1"/>
    <mergeCell ref="EWF1:EWL1"/>
    <mergeCell ref="EWM1:EWS1"/>
    <mergeCell ref="EWT1:EWZ1"/>
    <mergeCell ref="EXA1:EXG1"/>
    <mergeCell ref="EXH1:EXN1"/>
    <mergeCell ref="EXO1:EXU1"/>
    <mergeCell ref="EUP1:EUV1"/>
    <mergeCell ref="EUW1:EVC1"/>
    <mergeCell ref="EVD1:EVJ1"/>
    <mergeCell ref="EVK1:EVQ1"/>
    <mergeCell ref="EVR1:EVX1"/>
    <mergeCell ref="EVY1:EWE1"/>
    <mergeCell ref="ESZ1:ETF1"/>
    <mergeCell ref="ETG1:ETM1"/>
    <mergeCell ref="ETN1:ETT1"/>
    <mergeCell ref="ETU1:EUA1"/>
    <mergeCell ref="EUB1:EUH1"/>
    <mergeCell ref="EUI1:EUO1"/>
    <mergeCell ref="ERJ1:ERP1"/>
    <mergeCell ref="ERQ1:ERW1"/>
    <mergeCell ref="ERX1:ESD1"/>
    <mergeCell ref="ESE1:ESK1"/>
    <mergeCell ref="ESL1:ESR1"/>
    <mergeCell ref="ESS1:ESY1"/>
    <mergeCell ref="EPT1:EPZ1"/>
    <mergeCell ref="EQA1:EQG1"/>
    <mergeCell ref="EQH1:EQN1"/>
    <mergeCell ref="EQO1:EQU1"/>
    <mergeCell ref="EQV1:ERB1"/>
    <mergeCell ref="ERC1:ERI1"/>
    <mergeCell ref="EOD1:EOJ1"/>
    <mergeCell ref="EOK1:EOQ1"/>
    <mergeCell ref="EOR1:EOX1"/>
    <mergeCell ref="EOY1:EPE1"/>
    <mergeCell ref="EPF1:EPL1"/>
    <mergeCell ref="EPM1:EPS1"/>
    <mergeCell ref="EMN1:EMT1"/>
    <mergeCell ref="EMU1:ENA1"/>
    <mergeCell ref="ENB1:ENH1"/>
    <mergeCell ref="ENI1:ENO1"/>
    <mergeCell ref="ENP1:ENV1"/>
    <mergeCell ref="ENW1:EOC1"/>
    <mergeCell ref="EKX1:ELD1"/>
    <mergeCell ref="ELE1:ELK1"/>
    <mergeCell ref="ELL1:ELR1"/>
    <mergeCell ref="ELS1:ELY1"/>
    <mergeCell ref="ELZ1:EMF1"/>
    <mergeCell ref="EMG1:EMM1"/>
    <mergeCell ref="EJH1:EJN1"/>
    <mergeCell ref="EJO1:EJU1"/>
    <mergeCell ref="EJV1:EKB1"/>
    <mergeCell ref="EKC1:EKI1"/>
    <mergeCell ref="EKJ1:EKP1"/>
    <mergeCell ref="EKQ1:EKW1"/>
    <mergeCell ref="EHR1:EHX1"/>
    <mergeCell ref="EHY1:EIE1"/>
    <mergeCell ref="EIF1:EIL1"/>
    <mergeCell ref="EIM1:EIS1"/>
    <mergeCell ref="EIT1:EIZ1"/>
    <mergeCell ref="EJA1:EJG1"/>
    <mergeCell ref="EGB1:EGH1"/>
    <mergeCell ref="EGI1:EGO1"/>
    <mergeCell ref="EGP1:EGV1"/>
    <mergeCell ref="EGW1:EHC1"/>
    <mergeCell ref="EHD1:EHJ1"/>
    <mergeCell ref="EHK1:EHQ1"/>
    <mergeCell ref="EEL1:EER1"/>
    <mergeCell ref="EES1:EEY1"/>
    <mergeCell ref="EEZ1:EFF1"/>
    <mergeCell ref="EFG1:EFM1"/>
    <mergeCell ref="EFN1:EFT1"/>
    <mergeCell ref="EFU1:EGA1"/>
    <mergeCell ref="ECV1:EDB1"/>
    <mergeCell ref="EDC1:EDI1"/>
    <mergeCell ref="EDJ1:EDP1"/>
    <mergeCell ref="EDQ1:EDW1"/>
    <mergeCell ref="EDX1:EED1"/>
    <mergeCell ref="EEE1:EEK1"/>
    <mergeCell ref="EBF1:EBL1"/>
    <mergeCell ref="EBM1:EBS1"/>
    <mergeCell ref="EBT1:EBZ1"/>
    <mergeCell ref="ECA1:ECG1"/>
    <mergeCell ref="ECH1:ECN1"/>
    <mergeCell ref="ECO1:ECU1"/>
    <mergeCell ref="DZP1:DZV1"/>
    <mergeCell ref="DZW1:EAC1"/>
    <mergeCell ref="EAD1:EAJ1"/>
    <mergeCell ref="EAK1:EAQ1"/>
    <mergeCell ref="EAR1:EAX1"/>
    <mergeCell ref="EAY1:EBE1"/>
    <mergeCell ref="DXZ1:DYF1"/>
    <mergeCell ref="DYG1:DYM1"/>
    <mergeCell ref="DYN1:DYT1"/>
    <mergeCell ref="DYU1:DZA1"/>
    <mergeCell ref="DZB1:DZH1"/>
    <mergeCell ref="DZI1:DZO1"/>
    <mergeCell ref="DWJ1:DWP1"/>
    <mergeCell ref="DWQ1:DWW1"/>
    <mergeCell ref="DWX1:DXD1"/>
    <mergeCell ref="DXE1:DXK1"/>
    <mergeCell ref="DXL1:DXR1"/>
    <mergeCell ref="DXS1:DXY1"/>
    <mergeCell ref="DUT1:DUZ1"/>
    <mergeCell ref="DVA1:DVG1"/>
    <mergeCell ref="DVH1:DVN1"/>
    <mergeCell ref="DVO1:DVU1"/>
    <mergeCell ref="DVV1:DWB1"/>
    <mergeCell ref="DWC1:DWI1"/>
    <mergeCell ref="DTD1:DTJ1"/>
    <mergeCell ref="DTK1:DTQ1"/>
    <mergeCell ref="DTR1:DTX1"/>
    <mergeCell ref="DTY1:DUE1"/>
    <mergeCell ref="DUF1:DUL1"/>
    <mergeCell ref="DUM1:DUS1"/>
    <mergeCell ref="DRN1:DRT1"/>
    <mergeCell ref="DRU1:DSA1"/>
    <mergeCell ref="DSB1:DSH1"/>
    <mergeCell ref="DSI1:DSO1"/>
    <mergeCell ref="DSP1:DSV1"/>
    <mergeCell ref="DSW1:DTC1"/>
    <mergeCell ref="DPX1:DQD1"/>
    <mergeCell ref="DQE1:DQK1"/>
    <mergeCell ref="DQL1:DQR1"/>
    <mergeCell ref="DQS1:DQY1"/>
    <mergeCell ref="DQZ1:DRF1"/>
    <mergeCell ref="DRG1:DRM1"/>
    <mergeCell ref="DOH1:DON1"/>
    <mergeCell ref="DOO1:DOU1"/>
    <mergeCell ref="DOV1:DPB1"/>
    <mergeCell ref="DPC1:DPI1"/>
    <mergeCell ref="DPJ1:DPP1"/>
    <mergeCell ref="DPQ1:DPW1"/>
    <mergeCell ref="DMR1:DMX1"/>
    <mergeCell ref="DMY1:DNE1"/>
    <mergeCell ref="DNF1:DNL1"/>
    <mergeCell ref="DNM1:DNS1"/>
    <mergeCell ref="DNT1:DNZ1"/>
    <mergeCell ref="DOA1:DOG1"/>
    <mergeCell ref="DLB1:DLH1"/>
    <mergeCell ref="DLI1:DLO1"/>
    <mergeCell ref="DLP1:DLV1"/>
    <mergeCell ref="DLW1:DMC1"/>
    <mergeCell ref="DMD1:DMJ1"/>
    <mergeCell ref="DMK1:DMQ1"/>
    <mergeCell ref="DJL1:DJR1"/>
    <mergeCell ref="DJS1:DJY1"/>
    <mergeCell ref="DJZ1:DKF1"/>
    <mergeCell ref="DKG1:DKM1"/>
    <mergeCell ref="DKN1:DKT1"/>
    <mergeCell ref="DKU1:DLA1"/>
    <mergeCell ref="DHV1:DIB1"/>
    <mergeCell ref="DIC1:DII1"/>
    <mergeCell ref="DIJ1:DIP1"/>
    <mergeCell ref="DIQ1:DIW1"/>
    <mergeCell ref="DIX1:DJD1"/>
    <mergeCell ref="DJE1:DJK1"/>
    <mergeCell ref="DGF1:DGL1"/>
    <mergeCell ref="DGM1:DGS1"/>
    <mergeCell ref="DGT1:DGZ1"/>
    <mergeCell ref="DHA1:DHG1"/>
    <mergeCell ref="DHH1:DHN1"/>
    <mergeCell ref="DHO1:DHU1"/>
    <mergeCell ref="DEP1:DEV1"/>
    <mergeCell ref="DEW1:DFC1"/>
    <mergeCell ref="DFD1:DFJ1"/>
    <mergeCell ref="DFK1:DFQ1"/>
    <mergeCell ref="DFR1:DFX1"/>
    <mergeCell ref="DFY1:DGE1"/>
    <mergeCell ref="DCZ1:DDF1"/>
    <mergeCell ref="DDG1:DDM1"/>
    <mergeCell ref="DDN1:DDT1"/>
    <mergeCell ref="DDU1:DEA1"/>
    <mergeCell ref="DEB1:DEH1"/>
    <mergeCell ref="DEI1:DEO1"/>
    <mergeCell ref="DBJ1:DBP1"/>
    <mergeCell ref="DBQ1:DBW1"/>
    <mergeCell ref="DBX1:DCD1"/>
    <mergeCell ref="DCE1:DCK1"/>
    <mergeCell ref="DCL1:DCR1"/>
    <mergeCell ref="DCS1:DCY1"/>
    <mergeCell ref="CZT1:CZZ1"/>
    <mergeCell ref="DAA1:DAG1"/>
    <mergeCell ref="DAH1:DAN1"/>
    <mergeCell ref="DAO1:DAU1"/>
    <mergeCell ref="DAV1:DBB1"/>
    <mergeCell ref="DBC1:DBI1"/>
    <mergeCell ref="CYD1:CYJ1"/>
    <mergeCell ref="CYK1:CYQ1"/>
    <mergeCell ref="CYR1:CYX1"/>
    <mergeCell ref="CYY1:CZE1"/>
    <mergeCell ref="CZF1:CZL1"/>
    <mergeCell ref="CZM1:CZS1"/>
    <mergeCell ref="CWN1:CWT1"/>
    <mergeCell ref="CWU1:CXA1"/>
    <mergeCell ref="CXB1:CXH1"/>
    <mergeCell ref="CXI1:CXO1"/>
    <mergeCell ref="CXP1:CXV1"/>
    <mergeCell ref="CXW1:CYC1"/>
    <mergeCell ref="CUX1:CVD1"/>
    <mergeCell ref="CVE1:CVK1"/>
    <mergeCell ref="CVL1:CVR1"/>
    <mergeCell ref="CVS1:CVY1"/>
    <mergeCell ref="CVZ1:CWF1"/>
    <mergeCell ref="CWG1:CWM1"/>
    <mergeCell ref="CTH1:CTN1"/>
    <mergeCell ref="CTO1:CTU1"/>
    <mergeCell ref="CTV1:CUB1"/>
    <mergeCell ref="CUC1:CUI1"/>
    <mergeCell ref="CUJ1:CUP1"/>
    <mergeCell ref="CUQ1:CUW1"/>
    <mergeCell ref="CRR1:CRX1"/>
    <mergeCell ref="CRY1:CSE1"/>
    <mergeCell ref="CSF1:CSL1"/>
    <mergeCell ref="CSM1:CSS1"/>
    <mergeCell ref="CST1:CSZ1"/>
    <mergeCell ref="CTA1:CTG1"/>
    <mergeCell ref="CQB1:CQH1"/>
    <mergeCell ref="CQI1:CQO1"/>
    <mergeCell ref="CQP1:CQV1"/>
    <mergeCell ref="CQW1:CRC1"/>
    <mergeCell ref="CRD1:CRJ1"/>
    <mergeCell ref="CRK1:CRQ1"/>
    <mergeCell ref="COL1:COR1"/>
    <mergeCell ref="COS1:COY1"/>
    <mergeCell ref="COZ1:CPF1"/>
    <mergeCell ref="CPG1:CPM1"/>
    <mergeCell ref="CPN1:CPT1"/>
    <mergeCell ref="CPU1:CQA1"/>
    <mergeCell ref="CMV1:CNB1"/>
    <mergeCell ref="CNC1:CNI1"/>
    <mergeCell ref="CNJ1:CNP1"/>
    <mergeCell ref="CNQ1:CNW1"/>
    <mergeCell ref="CNX1:COD1"/>
    <mergeCell ref="COE1:COK1"/>
    <mergeCell ref="CLF1:CLL1"/>
    <mergeCell ref="CLM1:CLS1"/>
    <mergeCell ref="CLT1:CLZ1"/>
    <mergeCell ref="CMA1:CMG1"/>
    <mergeCell ref="CMH1:CMN1"/>
    <mergeCell ref="CMO1:CMU1"/>
    <mergeCell ref="CJP1:CJV1"/>
    <mergeCell ref="CJW1:CKC1"/>
    <mergeCell ref="CKD1:CKJ1"/>
    <mergeCell ref="CKK1:CKQ1"/>
    <mergeCell ref="CKR1:CKX1"/>
    <mergeCell ref="CKY1:CLE1"/>
    <mergeCell ref="CHZ1:CIF1"/>
    <mergeCell ref="CIG1:CIM1"/>
    <mergeCell ref="CIN1:CIT1"/>
    <mergeCell ref="CIU1:CJA1"/>
    <mergeCell ref="CJB1:CJH1"/>
    <mergeCell ref="CJI1:CJO1"/>
    <mergeCell ref="CGJ1:CGP1"/>
    <mergeCell ref="CGQ1:CGW1"/>
    <mergeCell ref="CGX1:CHD1"/>
    <mergeCell ref="CHE1:CHK1"/>
    <mergeCell ref="CHL1:CHR1"/>
    <mergeCell ref="CHS1:CHY1"/>
    <mergeCell ref="CET1:CEZ1"/>
    <mergeCell ref="CFA1:CFG1"/>
    <mergeCell ref="CFH1:CFN1"/>
    <mergeCell ref="CFO1:CFU1"/>
    <mergeCell ref="CFV1:CGB1"/>
    <mergeCell ref="CGC1:CGI1"/>
    <mergeCell ref="CDD1:CDJ1"/>
    <mergeCell ref="CDK1:CDQ1"/>
    <mergeCell ref="CDR1:CDX1"/>
    <mergeCell ref="CDY1:CEE1"/>
    <mergeCell ref="CEF1:CEL1"/>
    <mergeCell ref="CEM1:CES1"/>
    <mergeCell ref="CBN1:CBT1"/>
    <mergeCell ref="CBU1:CCA1"/>
    <mergeCell ref="CCB1:CCH1"/>
    <mergeCell ref="CCI1:CCO1"/>
    <mergeCell ref="CCP1:CCV1"/>
    <mergeCell ref="CCW1:CDC1"/>
    <mergeCell ref="BZX1:CAD1"/>
    <mergeCell ref="CAE1:CAK1"/>
    <mergeCell ref="CAL1:CAR1"/>
    <mergeCell ref="CAS1:CAY1"/>
    <mergeCell ref="CAZ1:CBF1"/>
    <mergeCell ref="CBG1:CBM1"/>
    <mergeCell ref="BYH1:BYN1"/>
    <mergeCell ref="BYO1:BYU1"/>
    <mergeCell ref="BYV1:BZB1"/>
    <mergeCell ref="BZC1:BZI1"/>
    <mergeCell ref="BZJ1:BZP1"/>
    <mergeCell ref="BZQ1:BZW1"/>
    <mergeCell ref="BWR1:BWX1"/>
    <mergeCell ref="BWY1:BXE1"/>
    <mergeCell ref="BXF1:BXL1"/>
    <mergeCell ref="BXM1:BXS1"/>
    <mergeCell ref="BXT1:BXZ1"/>
    <mergeCell ref="BYA1:BYG1"/>
    <mergeCell ref="BVB1:BVH1"/>
    <mergeCell ref="BVI1:BVO1"/>
    <mergeCell ref="BVP1:BVV1"/>
    <mergeCell ref="BVW1:BWC1"/>
    <mergeCell ref="BWD1:BWJ1"/>
    <mergeCell ref="BWK1:BWQ1"/>
    <mergeCell ref="BTL1:BTR1"/>
    <mergeCell ref="BTS1:BTY1"/>
    <mergeCell ref="BTZ1:BUF1"/>
    <mergeCell ref="BUG1:BUM1"/>
    <mergeCell ref="BUN1:BUT1"/>
    <mergeCell ref="BUU1:BVA1"/>
    <mergeCell ref="BRV1:BSB1"/>
    <mergeCell ref="BSC1:BSI1"/>
    <mergeCell ref="BSJ1:BSP1"/>
    <mergeCell ref="BSQ1:BSW1"/>
    <mergeCell ref="BSX1:BTD1"/>
    <mergeCell ref="BTE1:BTK1"/>
    <mergeCell ref="BQF1:BQL1"/>
    <mergeCell ref="BQM1:BQS1"/>
    <mergeCell ref="BQT1:BQZ1"/>
    <mergeCell ref="BRA1:BRG1"/>
    <mergeCell ref="BRH1:BRN1"/>
    <mergeCell ref="BRO1:BRU1"/>
    <mergeCell ref="BOP1:BOV1"/>
    <mergeCell ref="BOW1:BPC1"/>
    <mergeCell ref="BPD1:BPJ1"/>
    <mergeCell ref="BPK1:BPQ1"/>
    <mergeCell ref="BPR1:BPX1"/>
    <mergeCell ref="BPY1:BQE1"/>
    <mergeCell ref="BMZ1:BNF1"/>
    <mergeCell ref="BNG1:BNM1"/>
    <mergeCell ref="BNN1:BNT1"/>
    <mergeCell ref="BNU1:BOA1"/>
    <mergeCell ref="BOB1:BOH1"/>
    <mergeCell ref="BOI1:BOO1"/>
    <mergeCell ref="BLJ1:BLP1"/>
    <mergeCell ref="BLQ1:BLW1"/>
    <mergeCell ref="BLX1:BMD1"/>
    <mergeCell ref="BME1:BMK1"/>
    <mergeCell ref="BML1:BMR1"/>
    <mergeCell ref="BMS1:BMY1"/>
    <mergeCell ref="BJT1:BJZ1"/>
    <mergeCell ref="BKA1:BKG1"/>
    <mergeCell ref="BKH1:BKN1"/>
    <mergeCell ref="BKO1:BKU1"/>
    <mergeCell ref="BKV1:BLB1"/>
    <mergeCell ref="BLC1:BLI1"/>
    <mergeCell ref="BID1:BIJ1"/>
    <mergeCell ref="BIK1:BIQ1"/>
    <mergeCell ref="BIR1:BIX1"/>
    <mergeCell ref="BIY1:BJE1"/>
    <mergeCell ref="BJF1:BJL1"/>
    <mergeCell ref="BJM1:BJS1"/>
    <mergeCell ref="BGN1:BGT1"/>
    <mergeCell ref="BGU1:BHA1"/>
    <mergeCell ref="BHB1:BHH1"/>
    <mergeCell ref="BHI1:BHO1"/>
    <mergeCell ref="BHP1:BHV1"/>
    <mergeCell ref="BHW1:BIC1"/>
    <mergeCell ref="BEX1:BFD1"/>
    <mergeCell ref="BFE1:BFK1"/>
    <mergeCell ref="BFL1:BFR1"/>
    <mergeCell ref="BFS1:BFY1"/>
    <mergeCell ref="BFZ1:BGF1"/>
    <mergeCell ref="BGG1:BGM1"/>
    <mergeCell ref="BDH1:BDN1"/>
    <mergeCell ref="BDO1:BDU1"/>
    <mergeCell ref="BDV1:BEB1"/>
    <mergeCell ref="BEC1:BEI1"/>
    <mergeCell ref="BEJ1:BEP1"/>
    <mergeCell ref="BEQ1:BEW1"/>
    <mergeCell ref="BBR1:BBX1"/>
    <mergeCell ref="BBY1:BCE1"/>
    <mergeCell ref="BCF1:BCL1"/>
    <mergeCell ref="BCM1:BCS1"/>
    <mergeCell ref="BCT1:BCZ1"/>
    <mergeCell ref="BDA1:BDG1"/>
    <mergeCell ref="BAB1:BAH1"/>
    <mergeCell ref="BAI1:BAO1"/>
    <mergeCell ref="BAP1:BAV1"/>
    <mergeCell ref="BAW1:BBC1"/>
    <mergeCell ref="BBD1:BBJ1"/>
    <mergeCell ref="BBK1:BBQ1"/>
    <mergeCell ref="AYL1:AYR1"/>
    <mergeCell ref="AYS1:AYY1"/>
    <mergeCell ref="AYZ1:AZF1"/>
    <mergeCell ref="AZG1:AZM1"/>
    <mergeCell ref="AZN1:AZT1"/>
    <mergeCell ref="AZU1:BAA1"/>
    <mergeCell ref="AWV1:AXB1"/>
    <mergeCell ref="AXC1:AXI1"/>
    <mergeCell ref="AXJ1:AXP1"/>
    <mergeCell ref="AXQ1:AXW1"/>
    <mergeCell ref="AXX1:AYD1"/>
    <mergeCell ref="AYE1:AYK1"/>
    <mergeCell ref="AVF1:AVL1"/>
    <mergeCell ref="AVM1:AVS1"/>
    <mergeCell ref="AVT1:AVZ1"/>
    <mergeCell ref="AWA1:AWG1"/>
    <mergeCell ref="AWH1:AWN1"/>
    <mergeCell ref="AWO1:AWU1"/>
    <mergeCell ref="ATP1:ATV1"/>
    <mergeCell ref="ATW1:AUC1"/>
    <mergeCell ref="AUD1:AUJ1"/>
    <mergeCell ref="AUK1:AUQ1"/>
    <mergeCell ref="AUR1:AUX1"/>
    <mergeCell ref="AUY1:AVE1"/>
    <mergeCell ref="ARZ1:ASF1"/>
    <mergeCell ref="ASG1:ASM1"/>
    <mergeCell ref="ASN1:AST1"/>
    <mergeCell ref="ASU1:ATA1"/>
    <mergeCell ref="ATB1:ATH1"/>
    <mergeCell ref="ATI1:ATO1"/>
    <mergeCell ref="AQJ1:AQP1"/>
    <mergeCell ref="AQQ1:AQW1"/>
    <mergeCell ref="AQX1:ARD1"/>
    <mergeCell ref="ARE1:ARK1"/>
    <mergeCell ref="ARL1:ARR1"/>
    <mergeCell ref="ARS1:ARY1"/>
    <mergeCell ref="AOT1:AOZ1"/>
    <mergeCell ref="APA1:APG1"/>
    <mergeCell ref="APH1:APN1"/>
    <mergeCell ref="APO1:APU1"/>
    <mergeCell ref="APV1:AQB1"/>
    <mergeCell ref="AQC1:AQI1"/>
    <mergeCell ref="AND1:ANJ1"/>
    <mergeCell ref="ANK1:ANQ1"/>
    <mergeCell ref="ANR1:ANX1"/>
    <mergeCell ref="ANY1:AOE1"/>
    <mergeCell ref="AOF1:AOL1"/>
    <mergeCell ref="AOM1:AOS1"/>
    <mergeCell ref="ALN1:ALT1"/>
    <mergeCell ref="ALU1:AMA1"/>
    <mergeCell ref="AMB1:AMH1"/>
    <mergeCell ref="AMI1:AMO1"/>
    <mergeCell ref="AMP1:AMV1"/>
    <mergeCell ref="AMW1:ANC1"/>
    <mergeCell ref="AJX1:AKD1"/>
    <mergeCell ref="AKE1:AKK1"/>
    <mergeCell ref="AKL1:AKR1"/>
    <mergeCell ref="AKS1:AKY1"/>
    <mergeCell ref="AKZ1:ALF1"/>
    <mergeCell ref="ALG1:ALM1"/>
    <mergeCell ref="AIH1:AIN1"/>
    <mergeCell ref="AIO1:AIU1"/>
    <mergeCell ref="AIV1:AJB1"/>
    <mergeCell ref="AJC1:AJI1"/>
    <mergeCell ref="AJJ1:AJP1"/>
    <mergeCell ref="AJQ1:AJW1"/>
    <mergeCell ref="AGR1:AGX1"/>
    <mergeCell ref="AGY1:AHE1"/>
    <mergeCell ref="AHF1:AHL1"/>
    <mergeCell ref="AHM1:AHS1"/>
    <mergeCell ref="AHT1:AHZ1"/>
    <mergeCell ref="AIA1:AIG1"/>
    <mergeCell ref="AFB1:AFH1"/>
    <mergeCell ref="AFI1:AFO1"/>
    <mergeCell ref="AFP1:AFV1"/>
    <mergeCell ref="AFW1:AGC1"/>
    <mergeCell ref="AGD1:AGJ1"/>
    <mergeCell ref="AGK1:AGQ1"/>
    <mergeCell ref="ADL1:ADR1"/>
    <mergeCell ref="ADS1:ADY1"/>
    <mergeCell ref="ADZ1:AEF1"/>
    <mergeCell ref="AEG1:AEM1"/>
    <mergeCell ref="AEN1:AET1"/>
    <mergeCell ref="AEU1:AFA1"/>
    <mergeCell ref="ABV1:ACB1"/>
    <mergeCell ref="ACC1:ACI1"/>
    <mergeCell ref="ACJ1:ACP1"/>
    <mergeCell ref="ACQ1:ACW1"/>
    <mergeCell ref="ACX1:ADD1"/>
    <mergeCell ref="ADE1:ADK1"/>
    <mergeCell ref="AAF1:AAL1"/>
    <mergeCell ref="AAM1:AAS1"/>
    <mergeCell ref="AAT1:AAZ1"/>
    <mergeCell ref="ABA1:ABG1"/>
    <mergeCell ref="ABH1:ABN1"/>
    <mergeCell ref="ABO1:ABU1"/>
    <mergeCell ref="YP1:YV1"/>
    <mergeCell ref="YW1:ZC1"/>
    <mergeCell ref="ZD1:ZJ1"/>
    <mergeCell ref="ZK1:ZQ1"/>
    <mergeCell ref="ZR1:ZX1"/>
    <mergeCell ref="ZY1:AAE1"/>
    <mergeCell ref="WZ1:XF1"/>
    <mergeCell ref="XG1:XM1"/>
    <mergeCell ref="XN1:XT1"/>
    <mergeCell ref="XU1:YA1"/>
    <mergeCell ref="YB1:YH1"/>
    <mergeCell ref="YI1:YO1"/>
    <mergeCell ref="VJ1:VP1"/>
    <mergeCell ref="VQ1:VW1"/>
    <mergeCell ref="VX1:WD1"/>
    <mergeCell ref="WE1:WK1"/>
    <mergeCell ref="WL1:WR1"/>
    <mergeCell ref="WS1:WY1"/>
    <mergeCell ref="TT1:TZ1"/>
    <mergeCell ref="UA1:UG1"/>
    <mergeCell ref="UH1:UN1"/>
    <mergeCell ref="UO1:UU1"/>
    <mergeCell ref="UV1:VB1"/>
    <mergeCell ref="VC1:VI1"/>
    <mergeCell ref="SD1:SJ1"/>
    <mergeCell ref="SK1:SQ1"/>
    <mergeCell ref="SR1:SX1"/>
    <mergeCell ref="SY1:TE1"/>
    <mergeCell ref="TF1:TL1"/>
    <mergeCell ref="TM1:TS1"/>
    <mergeCell ref="QN1:QT1"/>
    <mergeCell ref="QU1:RA1"/>
    <mergeCell ref="RB1:RH1"/>
    <mergeCell ref="RI1:RO1"/>
    <mergeCell ref="RP1:RV1"/>
    <mergeCell ref="RW1:SC1"/>
    <mergeCell ref="OX1:PD1"/>
    <mergeCell ref="PE1:PK1"/>
    <mergeCell ref="PL1:PR1"/>
    <mergeCell ref="PS1:PY1"/>
    <mergeCell ref="PZ1:QF1"/>
    <mergeCell ref="QG1:QM1"/>
    <mergeCell ref="NH1:NN1"/>
    <mergeCell ref="NO1:NU1"/>
    <mergeCell ref="NV1:OB1"/>
    <mergeCell ref="OC1:OI1"/>
    <mergeCell ref="OJ1:OP1"/>
    <mergeCell ref="OQ1:OW1"/>
    <mergeCell ref="LR1:LX1"/>
    <mergeCell ref="LY1:ME1"/>
    <mergeCell ref="MF1:ML1"/>
    <mergeCell ref="MM1:MS1"/>
    <mergeCell ref="MT1:MZ1"/>
    <mergeCell ref="NA1:NG1"/>
    <mergeCell ref="KB1:KH1"/>
    <mergeCell ref="KI1:KO1"/>
    <mergeCell ref="KP1:KV1"/>
    <mergeCell ref="KW1:LC1"/>
    <mergeCell ref="LD1:LJ1"/>
    <mergeCell ref="LK1:LQ1"/>
    <mergeCell ref="IL1:IR1"/>
    <mergeCell ref="IS1:IY1"/>
    <mergeCell ref="IZ1:JF1"/>
    <mergeCell ref="JG1:JM1"/>
    <mergeCell ref="JN1:JT1"/>
    <mergeCell ref="JU1:KA1"/>
    <mergeCell ref="GV1:HB1"/>
    <mergeCell ref="HC1:HI1"/>
    <mergeCell ref="HJ1:HP1"/>
    <mergeCell ref="HQ1:HW1"/>
    <mergeCell ref="HX1:ID1"/>
    <mergeCell ref="IE1:IK1"/>
    <mergeCell ref="FF1:FL1"/>
    <mergeCell ref="FM1:FS1"/>
    <mergeCell ref="FT1:FZ1"/>
    <mergeCell ref="GA1:GG1"/>
    <mergeCell ref="GH1:GN1"/>
    <mergeCell ref="GO1:GU1"/>
    <mergeCell ref="A3:G3"/>
    <mergeCell ref="A1:G1"/>
    <mergeCell ref="H1:N1"/>
    <mergeCell ref="O1:U1"/>
    <mergeCell ref="V1:AB1"/>
    <mergeCell ref="AC1:AI1"/>
    <mergeCell ref="DP1:DV1"/>
    <mergeCell ref="DW1:EC1"/>
    <mergeCell ref="ED1:EJ1"/>
    <mergeCell ref="EK1:EQ1"/>
    <mergeCell ref="ER1:EX1"/>
    <mergeCell ref="EY1:FE1"/>
    <mergeCell ref="BZ1:CF1"/>
    <mergeCell ref="CG1:CM1"/>
    <mergeCell ref="CN1:CT1"/>
    <mergeCell ref="CU1:DA1"/>
    <mergeCell ref="DB1:DH1"/>
    <mergeCell ref="DI1:DO1"/>
    <mergeCell ref="AJ1:AP1"/>
    <mergeCell ref="AQ1:AW1"/>
    <mergeCell ref="AX1:BD1"/>
    <mergeCell ref="BE1:BK1"/>
    <mergeCell ref="BL1:BR1"/>
    <mergeCell ref="BS1:BY1"/>
    <mergeCell ref="CU2:DA2"/>
    <mergeCell ref="DB2:DH2"/>
    <mergeCell ref="DI2:DO2"/>
    <mergeCell ref="DP2:DV2"/>
    <mergeCell ref="DW2:EC2"/>
    <mergeCell ref="ED2:EJ2"/>
    <mergeCell ref="BE2:BK2"/>
    <mergeCell ref="BL2:BR2"/>
  </mergeCells>
  <pageMargins left="0.27559055118110237" right="0.27559055118110237" top="0.31496062992125984" bottom="0.31496062992125984" header="0.31496062992125984" footer="0.23622047244094491"/>
  <pageSetup paperSize="9" scale="68" fitToHeight="0" orientation="portrait" r:id="rId1"/>
  <headerFooter>
    <oddFooter>&amp;L&amp;K00+000&amp;P+1&amp;C&amp;P+1&amp;R&amp;K00+000&amp;P+1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G14"/>
  <sheetViews>
    <sheetView showGridLines="0" workbookViewId="0">
      <selection activeCell="F74" sqref="F74"/>
    </sheetView>
  </sheetViews>
  <sheetFormatPr defaultRowHeight="12.75" x14ac:dyDescent="0.2"/>
  <cols>
    <col min="1" max="1" width="58.28515625" style="24" customWidth="1"/>
    <col min="2" max="5" width="11.42578125" style="33" customWidth="1"/>
    <col min="6" max="7" width="9.140625" style="33"/>
    <col min="8" max="16384" width="9.140625" style="1"/>
  </cols>
  <sheetData>
    <row r="1" spans="1:7" ht="11.25" x14ac:dyDescent="0.15">
      <c r="A1" s="178" t="s">
        <v>539</v>
      </c>
      <c r="B1" s="178"/>
      <c r="C1" s="178"/>
      <c r="D1" s="178"/>
      <c r="E1" s="178"/>
      <c r="F1" s="178"/>
      <c r="G1" s="178"/>
    </row>
    <row r="2" spans="1:7" ht="11.25" x14ac:dyDescent="0.15">
      <c r="A2" s="179"/>
      <c r="B2" s="179"/>
      <c r="C2" s="179"/>
      <c r="D2" s="179"/>
      <c r="E2" s="179"/>
      <c r="F2" s="179"/>
      <c r="G2" s="179"/>
    </row>
    <row r="3" spans="1:7" s="2" customFormat="1" ht="25.5" x14ac:dyDescent="0.15">
      <c r="A3" s="10" t="s">
        <v>0</v>
      </c>
      <c r="B3" s="11" t="s">
        <v>446</v>
      </c>
      <c r="C3" s="11" t="s">
        <v>447</v>
      </c>
      <c r="D3" s="11" t="s">
        <v>448</v>
      </c>
      <c r="E3" s="11" t="s">
        <v>449</v>
      </c>
      <c r="F3" s="11" t="s">
        <v>450</v>
      </c>
      <c r="G3" s="11" t="s">
        <v>451</v>
      </c>
    </row>
    <row r="4" spans="1:7" s="2" customFormat="1" x14ac:dyDescent="0.15">
      <c r="A4" s="12">
        <v>1</v>
      </c>
      <c r="B4" s="13">
        <v>2</v>
      </c>
      <c r="C4" s="13">
        <v>3</v>
      </c>
      <c r="D4" s="13">
        <v>4</v>
      </c>
      <c r="E4" s="13">
        <v>5</v>
      </c>
      <c r="F4" s="13">
        <v>6</v>
      </c>
      <c r="G4" s="13">
        <v>7</v>
      </c>
    </row>
    <row r="5" spans="1:7" s="2" customFormat="1" x14ac:dyDescent="0.2">
      <c r="A5" s="124" t="s">
        <v>538</v>
      </c>
      <c r="B5" s="14">
        <v>30417.88</v>
      </c>
      <c r="C5" s="14">
        <v>174817</v>
      </c>
      <c r="D5" s="14">
        <v>517861</v>
      </c>
      <c r="E5" s="14">
        <v>516559.58</v>
      </c>
      <c r="F5" s="14">
        <f>IFERROR(E5/B5*100,0)</f>
        <v>1698.2103289249612</v>
      </c>
      <c r="G5" s="125">
        <f>IFERROR(E5/D5*100,0)</f>
        <v>99.748693182147335</v>
      </c>
    </row>
    <row r="6" spans="1:7" s="22" customFormat="1" x14ac:dyDescent="0.2">
      <c r="A6" s="138" t="s">
        <v>5</v>
      </c>
      <c r="B6" s="25">
        <v>30417.88</v>
      </c>
      <c r="C6" s="25">
        <v>15550</v>
      </c>
      <c r="D6" s="25">
        <v>7400</v>
      </c>
      <c r="E6" s="25">
        <v>6066.42</v>
      </c>
      <c r="F6" s="25">
        <f t="shared" ref="F6:F13" si="0">IFERROR(E6/B6*100,0)</f>
        <v>19.943598962189345</v>
      </c>
      <c r="G6" s="139">
        <f t="shared" ref="G6:G13" si="1">IFERROR(E6/D6*100,0)</f>
        <v>81.978648648648644</v>
      </c>
    </row>
    <row r="7" spans="1:7" s="22" customFormat="1" x14ac:dyDescent="0.2">
      <c r="A7" s="138" t="s">
        <v>44</v>
      </c>
      <c r="B7" s="25">
        <v>0</v>
      </c>
      <c r="C7" s="25">
        <v>159267</v>
      </c>
      <c r="D7" s="25">
        <v>450461</v>
      </c>
      <c r="E7" s="25">
        <v>450493.16</v>
      </c>
      <c r="F7" s="25">
        <f t="shared" si="0"/>
        <v>0</v>
      </c>
      <c r="G7" s="139">
        <f t="shared" si="1"/>
        <v>100.00713935279634</v>
      </c>
    </row>
    <row r="8" spans="1:7" s="22" customFormat="1" x14ac:dyDescent="0.2">
      <c r="A8" s="138" t="s">
        <v>312</v>
      </c>
      <c r="B8" s="25">
        <v>0</v>
      </c>
      <c r="C8" s="25">
        <v>0</v>
      </c>
      <c r="D8" s="25">
        <v>60000</v>
      </c>
      <c r="E8" s="25">
        <v>60000</v>
      </c>
      <c r="F8" s="25">
        <f t="shared" si="0"/>
        <v>0</v>
      </c>
      <c r="G8" s="139">
        <f t="shared" si="1"/>
        <v>100</v>
      </c>
    </row>
    <row r="9" spans="1:7" s="2" customFormat="1" x14ac:dyDescent="0.2">
      <c r="A9" s="124" t="s">
        <v>537</v>
      </c>
      <c r="B9" s="14">
        <v>318561.31</v>
      </c>
      <c r="C9" s="14">
        <v>159467</v>
      </c>
      <c r="D9" s="14">
        <v>219267</v>
      </c>
      <c r="E9" s="14">
        <v>6417.26</v>
      </c>
      <c r="F9" s="14">
        <f t="shared" si="0"/>
        <v>2.0144505307314313</v>
      </c>
      <c r="G9" s="125">
        <f t="shared" si="1"/>
        <v>2.9266875544427569</v>
      </c>
    </row>
    <row r="10" spans="1:7" s="22" customFormat="1" x14ac:dyDescent="0.2">
      <c r="A10" s="138" t="s">
        <v>5</v>
      </c>
      <c r="B10" s="25">
        <v>26.57</v>
      </c>
      <c r="C10" s="25">
        <v>200</v>
      </c>
      <c r="D10" s="25">
        <v>0</v>
      </c>
      <c r="E10" s="25">
        <v>0</v>
      </c>
      <c r="F10" s="25">
        <f t="shared" si="0"/>
        <v>0</v>
      </c>
      <c r="G10" s="139">
        <f t="shared" si="1"/>
        <v>0</v>
      </c>
    </row>
    <row r="11" spans="1:7" s="22" customFormat="1" x14ac:dyDescent="0.2">
      <c r="A11" s="138" t="s">
        <v>44</v>
      </c>
      <c r="B11" s="25">
        <v>159267.37</v>
      </c>
      <c r="C11" s="25">
        <v>159267</v>
      </c>
      <c r="D11" s="25">
        <v>159267</v>
      </c>
      <c r="E11" s="25">
        <v>0</v>
      </c>
      <c r="F11" s="25">
        <f t="shared" si="0"/>
        <v>0</v>
      </c>
      <c r="G11" s="139">
        <f t="shared" si="1"/>
        <v>0</v>
      </c>
    </row>
    <row r="12" spans="1:7" s="22" customFormat="1" x14ac:dyDescent="0.2">
      <c r="A12" s="138" t="s">
        <v>312</v>
      </c>
      <c r="B12" s="25">
        <v>0</v>
      </c>
      <c r="C12" s="25">
        <v>0</v>
      </c>
      <c r="D12" s="25">
        <v>60000</v>
      </c>
      <c r="E12" s="25">
        <v>6417.26</v>
      </c>
      <c r="F12" s="25">
        <f t="shared" si="0"/>
        <v>0</v>
      </c>
      <c r="G12" s="139">
        <f t="shared" si="1"/>
        <v>10.695433333333334</v>
      </c>
    </row>
    <row r="13" spans="1:7" s="22" customFormat="1" x14ac:dyDescent="0.2">
      <c r="A13" s="138" t="s">
        <v>370</v>
      </c>
      <c r="B13" s="25">
        <v>159267.37</v>
      </c>
      <c r="C13" s="25">
        <v>0</v>
      </c>
      <c r="D13" s="25">
        <v>0</v>
      </c>
      <c r="E13" s="25">
        <v>0</v>
      </c>
      <c r="F13" s="25">
        <f t="shared" si="0"/>
        <v>0</v>
      </c>
      <c r="G13" s="139">
        <f t="shared" si="1"/>
        <v>0</v>
      </c>
    </row>
    <row r="14" spans="1:7" s="22" customFormat="1" x14ac:dyDescent="0.2">
      <c r="A14" s="23"/>
      <c r="B14" s="106"/>
      <c r="C14" s="106"/>
      <c r="D14" s="106"/>
      <c r="E14" s="106"/>
      <c r="F14" s="106"/>
      <c r="G14" s="106"/>
    </row>
  </sheetData>
  <mergeCells count="1">
    <mergeCell ref="A1:G2"/>
  </mergeCells>
  <pageMargins left="0.27559055118110237" right="0.27559055118110237" top="0.31496062992125984" bottom="0.31496062992125984" header="0.31496062992125984" footer="0.23622047244094491"/>
  <pageSetup paperSize="9" scale="80" fitToHeight="0" orientation="portrait" r:id="rId1"/>
  <headerFooter>
    <oddFooter>&amp;L&amp;K00+000&amp;P+1&amp;C&amp;P+1&amp;R&amp;K00+000&amp;P+1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G88"/>
  <sheetViews>
    <sheetView showGridLines="0" topLeftCell="A13" workbookViewId="0">
      <selection activeCell="F74" sqref="F74"/>
    </sheetView>
  </sheetViews>
  <sheetFormatPr defaultRowHeight="12" x14ac:dyDescent="0.15"/>
  <cols>
    <col min="1" max="1" width="74.7109375" style="21" customWidth="1"/>
    <col min="2" max="5" width="17" style="21" customWidth="1"/>
    <col min="6" max="7" width="9.140625" style="21"/>
    <col min="8" max="16384" width="9.140625" style="1"/>
  </cols>
  <sheetData>
    <row r="1" spans="1:7" ht="12.75" x14ac:dyDescent="0.15">
      <c r="A1" s="178" t="s">
        <v>535</v>
      </c>
      <c r="B1" s="178"/>
      <c r="C1" s="178"/>
      <c r="D1" s="178"/>
      <c r="E1" s="178"/>
      <c r="F1" s="178"/>
      <c r="G1" s="178"/>
    </row>
    <row r="2" spans="1:7" ht="12.75" x14ac:dyDescent="0.15">
      <c r="A2" s="178" t="s">
        <v>536</v>
      </c>
      <c r="B2" s="178"/>
      <c r="C2" s="178"/>
      <c r="D2" s="178"/>
      <c r="E2" s="178"/>
      <c r="F2" s="178"/>
      <c r="G2" s="178"/>
    </row>
    <row r="3" spans="1:7" s="2" customFormat="1" ht="25.5" x14ac:dyDescent="0.15">
      <c r="A3" s="10" t="s">
        <v>0</v>
      </c>
      <c r="B3" s="11" t="s">
        <v>446</v>
      </c>
      <c r="C3" s="11" t="s">
        <v>447</v>
      </c>
      <c r="D3" s="11" t="s">
        <v>448</v>
      </c>
      <c r="E3" s="11" t="s">
        <v>449</v>
      </c>
      <c r="F3" s="11" t="s">
        <v>450</v>
      </c>
      <c r="G3" s="11" t="s">
        <v>451</v>
      </c>
    </row>
    <row r="4" spans="1:7" s="2" customFormat="1" ht="12.75" x14ac:dyDescent="0.15">
      <c r="A4" s="12">
        <v>1</v>
      </c>
      <c r="B4" s="13">
        <v>2</v>
      </c>
      <c r="C4" s="13">
        <v>3</v>
      </c>
      <c r="D4" s="13">
        <v>4</v>
      </c>
      <c r="E4" s="13">
        <v>5</v>
      </c>
      <c r="F4" s="13">
        <v>6</v>
      </c>
      <c r="G4" s="13">
        <v>7</v>
      </c>
    </row>
    <row r="5" spans="1:7" s="2" customFormat="1" ht="12.75" x14ac:dyDescent="0.15">
      <c r="A5" s="140" t="s">
        <v>1</v>
      </c>
      <c r="B5" s="14">
        <v>134571742.84999999</v>
      </c>
      <c r="C5" s="14">
        <v>173000000</v>
      </c>
      <c r="D5" s="14">
        <v>202380000</v>
      </c>
      <c r="E5" s="14">
        <v>163919078.91999999</v>
      </c>
      <c r="F5" s="14">
        <f>IFERROR(E5/B5*100,0)</f>
        <v>121.80794827240359</v>
      </c>
      <c r="G5" s="125">
        <f>IFERROR(E5/D5*100,0)</f>
        <v>80.995690740191719</v>
      </c>
    </row>
    <row r="6" spans="1:7" s="2" customFormat="1" ht="12.75" x14ac:dyDescent="0.15">
      <c r="A6" s="141" t="s">
        <v>463</v>
      </c>
      <c r="B6" s="15">
        <v>4780474.2300000004</v>
      </c>
      <c r="C6" s="15">
        <v>4925720</v>
      </c>
      <c r="D6" s="15">
        <v>9879934.1799999997</v>
      </c>
      <c r="E6" s="15">
        <v>7323993.3499999996</v>
      </c>
      <c r="F6" s="15">
        <f t="shared" ref="F6:F69" si="0">IFERROR(E6/B6*100,0)</f>
        <v>153.20641839334837</v>
      </c>
      <c r="G6" s="142">
        <f t="shared" ref="G6:G69" si="1">IFERROR(E6/D6*100,0)</f>
        <v>74.129981197911178</v>
      </c>
    </row>
    <row r="7" spans="1:7" s="2" customFormat="1" ht="12.75" x14ac:dyDescent="0.15">
      <c r="A7" s="143" t="s">
        <v>457</v>
      </c>
      <c r="B7" s="34">
        <v>2937486.09</v>
      </c>
      <c r="C7" s="34">
        <v>1500944</v>
      </c>
      <c r="D7" s="34">
        <v>2705863.2</v>
      </c>
      <c r="E7" s="34">
        <v>2512978.16</v>
      </c>
      <c r="F7" s="34">
        <f t="shared" si="0"/>
        <v>85.548597780764311</v>
      </c>
      <c r="G7" s="126">
        <f t="shared" si="1"/>
        <v>92.871589369336931</v>
      </c>
    </row>
    <row r="8" spans="1:7" s="2" customFormat="1" ht="12.75" x14ac:dyDescent="0.15">
      <c r="A8" s="143" t="s">
        <v>458</v>
      </c>
      <c r="B8" s="34">
        <v>615067.80000000005</v>
      </c>
      <c r="C8" s="34">
        <v>903771</v>
      </c>
      <c r="D8" s="34">
        <v>892409</v>
      </c>
      <c r="E8" s="34">
        <v>705620.88</v>
      </c>
      <c r="F8" s="34">
        <f t="shared" si="0"/>
        <v>114.72245498788914</v>
      </c>
      <c r="G8" s="126">
        <f t="shared" si="1"/>
        <v>79.069224985404674</v>
      </c>
    </row>
    <row r="9" spans="1:7" s="2" customFormat="1" ht="12.75" x14ac:dyDescent="0.15">
      <c r="A9" s="143" t="s">
        <v>459</v>
      </c>
      <c r="B9" s="34">
        <v>26900.78</v>
      </c>
      <c r="C9" s="34">
        <v>31926</v>
      </c>
      <c r="D9" s="34">
        <v>31926</v>
      </c>
      <c r="E9" s="34">
        <v>26209.43</v>
      </c>
      <c r="F9" s="34">
        <f t="shared" si="0"/>
        <v>97.430000170998767</v>
      </c>
      <c r="G9" s="126">
        <f t="shared" si="1"/>
        <v>82.094311846144208</v>
      </c>
    </row>
    <row r="10" spans="1:7" s="2" customFormat="1" ht="12.75" x14ac:dyDescent="0.15">
      <c r="A10" s="143" t="s">
        <v>460</v>
      </c>
      <c r="B10" s="34">
        <v>9099.11</v>
      </c>
      <c r="C10" s="34">
        <v>13256</v>
      </c>
      <c r="D10" s="34">
        <v>13256</v>
      </c>
      <c r="E10" s="34">
        <v>11814.44</v>
      </c>
      <c r="F10" s="34">
        <f t="shared" si="0"/>
        <v>129.84170979359519</v>
      </c>
      <c r="G10" s="126">
        <f t="shared" si="1"/>
        <v>89.125226312613165</v>
      </c>
    </row>
    <row r="11" spans="1:7" s="2" customFormat="1" ht="12.75" x14ac:dyDescent="0.15">
      <c r="A11" s="143" t="s">
        <v>461</v>
      </c>
      <c r="B11" s="34">
        <v>1191920.45</v>
      </c>
      <c r="C11" s="34">
        <v>2435823</v>
      </c>
      <c r="D11" s="34">
        <v>6221699.9800000004</v>
      </c>
      <c r="E11" s="34">
        <v>4057837.11</v>
      </c>
      <c r="F11" s="34">
        <f t="shared" si="0"/>
        <v>340.44529649608751</v>
      </c>
      <c r="G11" s="126">
        <f t="shared" si="1"/>
        <v>65.220713358794896</v>
      </c>
    </row>
    <row r="12" spans="1:7" s="2" customFormat="1" ht="12.75" x14ac:dyDescent="0.15">
      <c r="A12" s="143" t="s">
        <v>462</v>
      </c>
      <c r="B12" s="34">
        <v>0</v>
      </c>
      <c r="C12" s="34">
        <v>40000</v>
      </c>
      <c r="D12" s="34">
        <v>14780</v>
      </c>
      <c r="E12" s="34">
        <v>9533.33</v>
      </c>
      <c r="F12" s="34">
        <f t="shared" si="0"/>
        <v>0</v>
      </c>
      <c r="G12" s="126">
        <f t="shared" si="1"/>
        <v>64.501556156968874</v>
      </c>
    </row>
    <row r="13" spans="1:7" s="2" customFormat="1" ht="12.75" x14ac:dyDescent="0.15">
      <c r="A13" s="141" t="s">
        <v>464</v>
      </c>
      <c r="B13" s="15">
        <v>2262149.92</v>
      </c>
      <c r="C13" s="15">
        <v>4524604</v>
      </c>
      <c r="D13" s="15">
        <v>5514187.2300000004</v>
      </c>
      <c r="E13" s="15">
        <v>4659018.6100000003</v>
      </c>
      <c r="F13" s="15">
        <f t="shared" si="0"/>
        <v>205.95534225247104</v>
      </c>
      <c r="G13" s="142">
        <f t="shared" si="1"/>
        <v>84.491483797513339</v>
      </c>
    </row>
    <row r="14" spans="1:7" s="22" customFormat="1" ht="12.75" x14ac:dyDescent="0.15">
      <c r="A14" s="143" t="s">
        <v>465</v>
      </c>
      <c r="B14" s="34">
        <v>644030.18000000005</v>
      </c>
      <c r="C14" s="34">
        <v>812300</v>
      </c>
      <c r="D14" s="34">
        <v>694673</v>
      </c>
      <c r="E14" s="34">
        <v>560037.79</v>
      </c>
      <c r="F14" s="34">
        <f t="shared" si="0"/>
        <v>86.95831459326952</v>
      </c>
      <c r="G14" s="126">
        <f t="shared" si="1"/>
        <v>80.618908464846044</v>
      </c>
    </row>
    <row r="15" spans="1:7" s="22" customFormat="1" ht="12.75" x14ac:dyDescent="0.15">
      <c r="A15" s="143" t="s">
        <v>466</v>
      </c>
      <c r="B15" s="34">
        <v>88194.01</v>
      </c>
      <c r="C15" s="34">
        <v>2013600</v>
      </c>
      <c r="D15" s="34">
        <v>2980500</v>
      </c>
      <c r="E15" s="34">
        <v>2725360.34</v>
      </c>
      <c r="F15" s="34">
        <f t="shared" si="0"/>
        <v>3090.1875762310842</v>
      </c>
      <c r="G15" s="126">
        <f t="shared" si="1"/>
        <v>91.439702734440516</v>
      </c>
    </row>
    <row r="16" spans="1:7" s="22" customFormat="1" ht="12.75" x14ac:dyDescent="0.15">
      <c r="A16" s="143" t="s">
        <v>467</v>
      </c>
      <c r="B16" s="34">
        <v>234998.9</v>
      </c>
      <c r="C16" s="34">
        <v>456000</v>
      </c>
      <c r="D16" s="34">
        <v>523100</v>
      </c>
      <c r="E16" s="34">
        <v>306733.01</v>
      </c>
      <c r="F16" s="34">
        <f t="shared" si="0"/>
        <v>130.52529607585396</v>
      </c>
      <c r="G16" s="126">
        <f t="shared" si="1"/>
        <v>58.63754731408909</v>
      </c>
    </row>
    <row r="17" spans="1:7" s="22" customFormat="1" ht="12.75" x14ac:dyDescent="0.15">
      <c r="A17" s="143" t="s">
        <v>468</v>
      </c>
      <c r="B17" s="34">
        <v>10740.89</v>
      </c>
      <c r="C17" s="34">
        <v>55000</v>
      </c>
      <c r="D17" s="34">
        <v>101067.79</v>
      </c>
      <c r="E17" s="34">
        <v>75220.789999999994</v>
      </c>
      <c r="F17" s="34">
        <f t="shared" si="0"/>
        <v>700.32176104587234</v>
      </c>
      <c r="G17" s="126">
        <f t="shared" si="1"/>
        <v>74.426075805160082</v>
      </c>
    </row>
    <row r="18" spans="1:7" s="22" customFormat="1" ht="12.75" x14ac:dyDescent="0.15">
      <c r="A18" s="143" t="s">
        <v>469</v>
      </c>
      <c r="B18" s="34">
        <v>395586.85</v>
      </c>
      <c r="C18" s="34">
        <v>432000</v>
      </c>
      <c r="D18" s="34">
        <v>350063.15</v>
      </c>
      <c r="E18" s="34">
        <v>300823.94</v>
      </c>
      <c r="F18" s="34">
        <f t="shared" si="0"/>
        <v>76.044979756025768</v>
      </c>
      <c r="G18" s="126">
        <f t="shared" si="1"/>
        <v>85.934192159328958</v>
      </c>
    </row>
    <row r="19" spans="1:7" s="22" customFormat="1" ht="12.75" x14ac:dyDescent="0.15">
      <c r="A19" s="143" t="s">
        <v>470</v>
      </c>
      <c r="B19" s="34">
        <v>888599.09</v>
      </c>
      <c r="C19" s="34">
        <v>755704</v>
      </c>
      <c r="D19" s="34">
        <v>837433.29</v>
      </c>
      <c r="E19" s="34">
        <v>672427.7</v>
      </c>
      <c r="F19" s="34">
        <f t="shared" si="0"/>
        <v>75.672787375913245</v>
      </c>
      <c r="G19" s="126">
        <f t="shared" si="1"/>
        <v>80.296270524425879</v>
      </c>
    </row>
    <row r="20" spans="1:7" s="22" customFormat="1" ht="12.75" x14ac:dyDescent="0.15">
      <c r="A20" s="143" t="s">
        <v>471</v>
      </c>
      <c r="B20" s="34">
        <v>0</v>
      </c>
      <c r="C20" s="34">
        <v>0</v>
      </c>
      <c r="D20" s="34">
        <v>27350</v>
      </c>
      <c r="E20" s="34">
        <v>18415.04</v>
      </c>
      <c r="F20" s="34">
        <f t="shared" si="0"/>
        <v>0</v>
      </c>
      <c r="G20" s="126">
        <f t="shared" si="1"/>
        <v>67.331042047531994</v>
      </c>
    </row>
    <row r="21" spans="1:7" s="2" customFormat="1" ht="12.75" x14ac:dyDescent="0.15">
      <c r="A21" s="141" t="s">
        <v>534</v>
      </c>
      <c r="B21" s="15">
        <v>42621787.329999998</v>
      </c>
      <c r="C21" s="15">
        <v>62709689</v>
      </c>
      <c r="D21" s="15">
        <v>72645438.989999995</v>
      </c>
      <c r="E21" s="15">
        <v>57566172.560000002</v>
      </c>
      <c r="F21" s="15">
        <f t="shared" si="0"/>
        <v>135.06278400361958</v>
      </c>
      <c r="G21" s="142">
        <f t="shared" si="1"/>
        <v>79.242652202740871</v>
      </c>
    </row>
    <row r="22" spans="1:7" s="22" customFormat="1" ht="12.75" x14ac:dyDescent="0.15">
      <c r="A22" s="143" t="s">
        <v>477</v>
      </c>
      <c r="B22" s="34">
        <v>1292674.19</v>
      </c>
      <c r="C22" s="34">
        <v>1405088</v>
      </c>
      <c r="D22" s="34">
        <v>1559154.61</v>
      </c>
      <c r="E22" s="34">
        <v>1532428.18</v>
      </c>
      <c r="F22" s="34">
        <f t="shared" si="0"/>
        <v>118.54713212770187</v>
      </c>
      <c r="G22" s="126">
        <f t="shared" si="1"/>
        <v>98.285838374938322</v>
      </c>
    </row>
    <row r="23" spans="1:7" s="22" customFormat="1" ht="12.75" x14ac:dyDescent="0.15">
      <c r="A23" s="143" t="s">
        <v>478</v>
      </c>
      <c r="B23" s="34">
        <v>1328604.32</v>
      </c>
      <c r="C23" s="34">
        <v>1832142</v>
      </c>
      <c r="D23" s="34">
        <v>2081663.86</v>
      </c>
      <c r="E23" s="34">
        <v>1861213.63</v>
      </c>
      <c r="F23" s="34">
        <f t="shared" si="0"/>
        <v>140.08788034047637</v>
      </c>
      <c r="G23" s="126">
        <f t="shared" si="1"/>
        <v>89.409902615112884</v>
      </c>
    </row>
    <row r="24" spans="1:7" s="22" customFormat="1" ht="12.75" x14ac:dyDescent="0.15">
      <c r="A24" s="143" t="s">
        <v>479</v>
      </c>
      <c r="B24" s="34">
        <v>1837583.9</v>
      </c>
      <c r="C24" s="34">
        <v>1876300</v>
      </c>
      <c r="D24" s="34">
        <v>2213421.61</v>
      </c>
      <c r="E24" s="34">
        <v>2081459.85</v>
      </c>
      <c r="F24" s="34">
        <f t="shared" si="0"/>
        <v>113.27155456684184</v>
      </c>
      <c r="G24" s="126">
        <f t="shared" si="1"/>
        <v>94.038110073389959</v>
      </c>
    </row>
    <row r="25" spans="1:7" s="22" customFormat="1" ht="12.75" x14ac:dyDescent="0.15">
      <c r="A25" s="143" t="s">
        <v>480</v>
      </c>
      <c r="B25" s="34">
        <v>1957105.46</v>
      </c>
      <c r="C25" s="34">
        <v>2155706</v>
      </c>
      <c r="D25" s="34">
        <v>2268867.38</v>
      </c>
      <c r="E25" s="34">
        <v>2201254.09</v>
      </c>
      <c r="F25" s="34">
        <f t="shared" si="0"/>
        <v>112.4749858906428</v>
      </c>
      <c r="G25" s="126">
        <f t="shared" si="1"/>
        <v>97.019954070651764</v>
      </c>
    </row>
    <row r="26" spans="1:7" s="22" customFormat="1" ht="12.75" x14ac:dyDescent="0.15">
      <c r="A26" s="143" t="s">
        <v>481</v>
      </c>
      <c r="B26" s="34">
        <v>1502249.75</v>
      </c>
      <c r="C26" s="34">
        <v>1634171</v>
      </c>
      <c r="D26" s="34">
        <v>1821345.36</v>
      </c>
      <c r="E26" s="34">
        <v>1774125.76</v>
      </c>
      <c r="F26" s="34">
        <f t="shared" si="0"/>
        <v>118.09792346445722</v>
      </c>
      <c r="G26" s="126">
        <f t="shared" si="1"/>
        <v>97.407432931885026</v>
      </c>
    </row>
    <row r="27" spans="1:7" s="22" customFormat="1" ht="12.75" x14ac:dyDescent="0.15">
      <c r="A27" s="143" t="s">
        <v>482</v>
      </c>
      <c r="B27" s="34">
        <v>1068268.6399999999</v>
      </c>
      <c r="C27" s="34">
        <v>1136624</v>
      </c>
      <c r="D27" s="34">
        <v>1218821.31</v>
      </c>
      <c r="E27" s="34">
        <v>1131944.07</v>
      </c>
      <c r="F27" s="34">
        <f t="shared" si="0"/>
        <v>105.96061960594483</v>
      </c>
      <c r="G27" s="126">
        <f t="shared" si="1"/>
        <v>92.87202814003966</v>
      </c>
    </row>
    <row r="28" spans="1:7" s="22" customFormat="1" ht="12.75" x14ac:dyDescent="0.15">
      <c r="A28" s="143" t="s">
        <v>483</v>
      </c>
      <c r="B28" s="34">
        <v>975135.19</v>
      </c>
      <c r="C28" s="34">
        <v>937178</v>
      </c>
      <c r="D28" s="34">
        <v>1209314.1100000001</v>
      </c>
      <c r="E28" s="34">
        <v>1176662.23</v>
      </c>
      <c r="F28" s="34">
        <f t="shared" si="0"/>
        <v>120.66657444697488</v>
      </c>
      <c r="G28" s="126">
        <f t="shared" si="1"/>
        <v>97.299967003609993</v>
      </c>
    </row>
    <row r="29" spans="1:7" s="22" customFormat="1" ht="12.75" x14ac:dyDescent="0.15">
      <c r="A29" s="143" t="s">
        <v>484</v>
      </c>
      <c r="B29" s="34">
        <v>598475.32999999996</v>
      </c>
      <c r="C29" s="34">
        <v>693898</v>
      </c>
      <c r="D29" s="34">
        <v>699515.94</v>
      </c>
      <c r="E29" s="34">
        <v>687394.41</v>
      </c>
      <c r="F29" s="34">
        <f t="shared" si="0"/>
        <v>114.85760156563181</v>
      </c>
      <c r="G29" s="126">
        <f t="shared" si="1"/>
        <v>98.267154569772927</v>
      </c>
    </row>
    <row r="30" spans="1:7" s="22" customFormat="1" ht="12.75" x14ac:dyDescent="0.15">
      <c r="A30" s="143" t="s">
        <v>485</v>
      </c>
      <c r="B30" s="34">
        <v>905462.57</v>
      </c>
      <c r="C30" s="34">
        <v>1034172</v>
      </c>
      <c r="D30" s="34">
        <v>1167201.58</v>
      </c>
      <c r="E30" s="34">
        <v>1092598.3999999999</v>
      </c>
      <c r="F30" s="34">
        <f t="shared" si="0"/>
        <v>120.66742858293966</v>
      </c>
      <c r="G30" s="126">
        <f t="shared" si="1"/>
        <v>93.608372257343916</v>
      </c>
    </row>
    <row r="31" spans="1:7" s="22" customFormat="1" ht="12.75" x14ac:dyDescent="0.15">
      <c r="A31" s="143" t="s">
        <v>486</v>
      </c>
      <c r="B31" s="34">
        <v>677963.81</v>
      </c>
      <c r="C31" s="34">
        <v>786497</v>
      </c>
      <c r="D31" s="34">
        <v>762966.58</v>
      </c>
      <c r="E31" s="34">
        <v>731491.73</v>
      </c>
      <c r="F31" s="34">
        <f t="shared" si="0"/>
        <v>107.89539488840856</v>
      </c>
      <c r="G31" s="126">
        <f t="shared" si="1"/>
        <v>95.874675139768257</v>
      </c>
    </row>
    <row r="32" spans="1:7" s="22" customFormat="1" ht="12.75" x14ac:dyDescent="0.15">
      <c r="A32" s="143" t="s">
        <v>487</v>
      </c>
      <c r="B32" s="34">
        <v>685222.31</v>
      </c>
      <c r="C32" s="34">
        <v>812864</v>
      </c>
      <c r="D32" s="34">
        <v>949118.04</v>
      </c>
      <c r="E32" s="34">
        <v>896250.2</v>
      </c>
      <c r="F32" s="34">
        <f t="shared" si="0"/>
        <v>130.79699637917508</v>
      </c>
      <c r="G32" s="126">
        <f t="shared" si="1"/>
        <v>94.429792947566355</v>
      </c>
    </row>
    <row r="33" spans="1:7" s="22" customFormat="1" ht="12.75" x14ac:dyDescent="0.15">
      <c r="A33" s="143" t="s">
        <v>488</v>
      </c>
      <c r="B33" s="34">
        <v>621375.86</v>
      </c>
      <c r="C33" s="34">
        <v>1524642</v>
      </c>
      <c r="D33" s="34">
        <v>724794.96</v>
      </c>
      <c r="E33" s="34">
        <v>706695.69</v>
      </c>
      <c r="F33" s="34">
        <f t="shared" si="0"/>
        <v>113.7307925029466</v>
      </c>
      <c r="G33" s="126">
        <f t="shared" si="1"/>
        <v>97.502842734999149</v>
      </c>
    </row>
    <row r="34" spans="1:7" s="22" customFormat="1" ht="12.75" x14ac:dyDescent="0.15">
      <c r="A34" s="143" t="s">
        <v>489</v>
      </c>
      <c r="B34" s="34">
        <v>683769.58</v>
      </c>
      <c r="C34" s="34">
        <v>722645</v>
      </c>
      <c r="D34" s="34">
        <v>827101.58</v>
      </c>
      <c r="E34" s="34">
        <v>800544.04</v>
      </c>
      <c r="F34" s="34">
        <f t="shared" si="0"/>
        <v>117.07804257685757</v>
      </c>
      <c r="G34" s="126">
        <f t="shared" si="1"/>
        <v>96.78908363347584</v>
      </c>
    </row>
    <row r="35" spans="1:7" s="22" customFormat="1" ht="12.75" x14ac:dyDescent="0.15">
      <c r="A35" s="143" t="s">
        <v>490</v>
      </c>
      <c r="B35" s="34">
        <v>1425998.92</v>
      </c>
      <c r="C35" s="34">
        <v>1007365</v>
      </c>
      <c r="D35" s="34">
        <v>1091579.73</v>
      </c>
      <c r="E35" s="34">
        <v>1075068.8799999999</v>
      </c>
      <c r="F35" s="34">
        <f t="shared" si="0"/>
        <v>75.390581642235745</v>
      </c>
      <c r="G35" s="126">
        <f t="shared" si="1"/>
        <v>98.487435269616071</v>
      </c>
    </row>
    <row r="36" spans="1:7" s="22" customFormat="1" ht="12.75" x14ac:dyDescent="0.15">
      <c r="A36" s="143" t="s">
        <v>491</v>
      </c>
      <c r="B36" s="34">
        <v>1589416.81</v>
      </c>
      <c r="C36" s="34">
        <v>1680559</v>
      </c>
      <c r="D36" s="34">
        <v>1990666.22</v>
      </c>
      <c r="E36" s="34">
        <v>1912760.75</v>
      </c>
      <c r="F36" s="34">
        <f t="shared" si="0"/>
        <v>120.34355859115394</v>
      </c>
      <c r="G36" s="126">
        <f t="shared" si="1"/>
        <v>96.086462450746765</v>
      </c>
    </row>
    <row r="37" spans="1:7" s="22" customFormat="1" ht="12.75" x14ac:dyDescent="0.15">
      <c r="A37" s="143" t="s">
        <v>492</v>
      </c>
      <c r="B37" s="34">
        <v>861386.29</v>
      </c>
      <c r="C37" s="34">
        <v>991352</v>
      </c>
      <c r="D37" s="34">
        <v>1244708.77</v>
      </c>
      <c r="E37" s="34">
        <v>1210543.05</v>
      </c>
      <c r="F37" s="34">
        <f t="shared" si="0"/>
        <v>140.53428340495179</v>
      </c>
      <c r="G37" s="126">
        <f t="shared" si="1"/>
        <v>97.255123381190614</v>
      </c>
    </row>
    <row r="38" spans="1:7" s="22" customFormat="1" ht="12.75" x14ac:dyDescent="0.15">
      <c r="A38" s="143" t="s">
        <v>493</v>
      </c>
      <c r="B38" s="34">
        <v>724114</v>
      </c>
      <c r="C38" s="34">
        <v>877309</v>
      </c>
      <c r="D38" s="34">
        <v>1020072.89</v>
      </c>
      <c r="E38" s="34">
        <v>898716.48</v>
      </c>
      <c r="F38" s="34">
        <f t="shared" si="0"/>
        <v>124.11256791057761</v>
      </c>
      <c r="G38" s="126">
        <f t="shared" si="1"/>
        <v>88.103162902407888</v>
      </c>
    </row>
    <row r="39" spans="1:7" s="22" customFormat="1" ht="12.75" x14ac:dyDescent="0.15">
      <c r="A39" s="143" t="s">
        <v>494</v>
      </c>
      <c r="B39" s="34">
        <v>1182125.1100000001</v>
      </c>
      <c r="C39" s="34">
        <v>1191690</v>
      </c>
      <c r="D39" s="34">
        <v>1345584.21</v>
      </c>
      <c r="E39" s="34">
        <v>1289717.74</v>
      </c>
      <c r="F39" s="34">
        <f t="shared" si="0"/>
        <v>109.10162799942553</v>
      </c>
      <c r="G39" s="126">
        <f t="shared" si="1"/>
        <v>95.848162486983995</v>
      </c>
    </row>
    <row r="40" spans="1:7" s="22" customFormat="1" ht="12.75" x14ac:dyDescent="0.15">
      <c r="A40" s="143" t="s">
        <v>495</v>
      </c>
      <c r="B40" s="34">
        <v>2005388.67</v>
      </c>
      <c r="C40" s="34">
        <v>2007665</v>
      </c>
      <c r="D40" s="34">
        <v>2655612.73</v>
      </c>
      <c r="E40" s="34">
        <v>2431928.21</v>
      </c>
      <c r="F40" s="34">
        <f t="shared" si="0"/>
        <v>121.26966938533666</v>
      </c>
      <c r="G40" s="126">
        <f t="shared" si="1"/>
        <v>91.57691490656471</v>
      </c>
    </row>
    <row r="41" spans="1:7" s="22" customFormat="1" ht="12.75" x14ac:dyDescent="0.15">
      <c r="A41" s="143" t="s">
        <v>496</v>
      </c>
      <c r="B41" s="34">
        <v>1009066.24</v>
      </c>
      <c r="C41" s="34">
        <v>1046119</v>
      </c>
      <c r="D41" s="34">
        <v>2321103.96</v>
      </c>
      <c r="E41" s="34">
        <v>1244529.8400000001</v>
      </c>
      <c r="F41" s="34">
        <f t="shared" si="0"/>
        <v>123.33480109293914</v>
      </c>
      <c r="G41" s="126">
        <f t="shared" si="1"/>
        <v>53.618013731707222</v>
      </c>
    </row>
    <row r="42" spans="1:7" s="22" customFormat="1" ht="12.75" x14ac:dyDescent="0.15">
      <c r="A42" s="143" t="s">
        <v>497</v>
      </c>
      <c r="B42" s="34">
        <v>1742595.13</v>
      </c>
      <c r="C42" s="34">
        <v>1958672</v>
      </c>
      <c r="D42" s="34">
        <v>2501918.92</v>
      </c>
      <c r="E42" s="34">
        <v>2320455.06</v>
      </c>
      <c r="F42" s="34">
        <f t="shared" si="0"/>
        <v>133.16088287243178</v>
      </c>
      <c r="G42" s="126">
        <f t="shared" si="1"/>
        <v>92.747012760909143</v>
      </c>
    </row>
    <row r="43" spans="1:7" s="22" customFormat="1" ht="12.75" x14ac:dyDescent="0.15">
      <c r="A43" s="143" t="s">
        <v>498</v>
      </c>
      <c r="B43" s="34">
        <v>1112496.43</v>
      </c>
      <c r="C43" s="34">
        <v>1081520</v>
      </c>
      <c r="D43" s="34">
        <v>1233325.52</v>
      </c>
      <c r="E43" s="34">
        <v>1203999.53</v>
      </c>
      <c r="F43" s="34">
        <f t="shared" si="0"/>
        <v>108.22502414681907</v>
      </c>
      <c r="G43" s="126">
        <f t="shared" si="1"/>
        <v>97.622201963355138</v>
      </c>
    </row>
    <row r="44" spans="1:7" s="22" customFormat="1" ht="12.75" x14ac:dyDescent="0.15">
      <c r="A44" s="143" t="s">
        <v>499</v>
      </c>
      <c r="B44" s="34">
        <v>1568205.98</v>
      </c>
      <c r="C44" s="34">
        <v>4373870</v>
      </c>
      <c r="D44" s="34">
        <v>4931559.18</v>
      </c>
      <c r="E44" s="34">
        <v>3273426.47</v>
      </c>
      <c r="F44" s="34">
        <f t="shared" si="0"/>
        <v>208.73702254342891</v>
      </c>
      <c r="G44" s="126">
        <f t="shared" si="1"/>
        <v>66.377110169850994</v>
      </c>
    </row>
    <row r="45" spans="1:7" s="22" customFormat="1" ht="12.75" x14ac:dyDescent="0.15">
      <c r="A45" s="143" t="s">
        <v>500</v>
      </c>
      <c r="B45" s="34">
        <v>849788.89</v>
      </c>
      <c r="C45" s="34">
        <v>1484485</v>
      </c>
      <c r="D45" s="34">
        <v>1399465.44</v>
      </c>
      <c r="E45" s="34">
        <v>1288492.82</v>
      </c>
      <c r="F45" s="34">
        <f t="shared" si="0"/>
        <v>151.62504889890945</v>
      </c>
      <c r="G45" s="126">
        <f t="shared" si="1"/>
        <v>92.070356521272885</v>
      </c>
    </row>
    <row r="46" spans="1:7" s="22" customFormat="1" ht="12.75" x14ac:dyDescent="0.15">
      <c r="A46" s="143" t="s">
        <v>501</v>
      </c>
      <c r="B46" s="34">
        <v>1376279.09</v>
      </c>
      <c r="C46" s="34">
        <v>1342671</v>
      </c>
      <c r="D46" s="34">
        <v>1569365.16</v>
      </c>
      <c r="E46" s="34">
        <v>1453242.97</v>
      </c>
      <c r="F46" s="34">
        <f t="shared" si="0"/>
        <v>105.59217098909785</v>
      </c>
      <c r="G46" s="126">
        <f t="shared" si="1"/>
        <v>92.600690205203733</v>
      </c>
    </row>
    <row r="47" spans="1:7" s="22" customFormat="1" ht="12.75" x14ac:dyDescent="0.15">
      <c r="A47" s="143" t="s">
        <v>502</v>
      </c>
      <c r="B47" s="34">
        <v>3760293.47</v>
      </c>
      <c r="C47" s="34">
        <v>13974501</v>
      </c>
      <c r="D47" s="34">
        <v>16715153.050000001</v>
      </c>
      <c r="E47" s="34">
        <v>7976334.1100000003</v>
      </c>
      <c r="F47" s="34">
        <f t="shared" si="0"/>
        <v>212.1199894007209</v>
      </c>
      <c r="G47" s="126">
        <f t="shared" si="1"/>
        <v>47.719180830354411</v>
      </c>
    </row>
    <row r="48" spans="1:7" s="22" customFormat="1" ht="12.75" x14ac:dyDescent="0.15">
      <c r="A48" s="143" t="s">
        <v>503</v>
      </c>
      <c r="B48" s="34">
        <v>1231522.2</v>
      </c>
      <c r="C48" s="34">
        <v>1200547</v>
      </c>
      <c r="D48" s="34">
        <v>1534927.38</v>
      </c>
      <c r="E48" s="34">
        <v>1387137.72</v>
      </c>
      <c r="F48" s="34">
        <f t="shared" si="0"/>
        <v>112.63603043453054</v>
      </c>
      <c r="G48" s="126">
        <f t="shared" si="1"/>
        <v>90.371553604053901</v>
      </c>
    </row>
    <row r="49" spans="1:7" s="22" customFormat="1" ht="12.75" x14ac:dyDescent="0.15">
      <c r="A49" s="143" t="s">
        <v>504</v>
      </c>
      <c r="B49" s="34">
        <v>1272007.17</v>
      </c>
      <c r="C49" s="34">
        <v>1294500</v>
      </c>
      <c r="D49" s="34">
        <v>1378858.19</v>
      </c>
      <c r="E49" s="34">
        <v>1358599.08</v>
      </c>
      <c r="F49" s="34">
        <f t="shared" si="0"/>
        <v>106.80750172186531</v>
      </c>
      <c r="G49" s="126">
        <f t="shared" si="1"/>
        <v>98.530732881239956</v>
      </c>
    </row>
    <row r="50" spans="1:7" s="22" customFormat="1" ht="12.75" x14ac:dyDescent="0.15">
      <c r="A50" s="143" t="s">
        <v>505</v>
      </c>
      <c r="B50" s="34">
        <v>1150360.6499999999</v>
      </c>
      <c r="C50" s="34">
        <v>1184023</v>
      </c>
      <c r="D50" s="34">
        <v>1304270.68</v>
      </c>
      <c r="E50" s="34">
        <v>1219893.49</v>
      </c>
      <c r="F50" s="34">
        <f t="shared" si="0"/>
        <v>106.04443832462455</v>
      </c>
      <c r="G50" s="126">
        <f t="shared" si="1"/>
        <v>93.530699471063784</v>
      </c>
    </row>
    <row r="51" spans="1:7" s="22" customFormat="1" ht="12.75" x14ac:dyDescent="0.15">
      <c r="A51" s="143" t="s">
        <v>506</v>
      </c>
      <c r="B51" s="34">
        <v>1296338.53</v>
      </c>
      <c r="C51" s="34">
        <v>1229270</v>
      </c>
      <c r="D51" s="34">
        <v>1732345.51</v>
      </c>
      <c r="E51" s="34">
        <v>1505366.45</v>
      </c>
      <c r="F51" s="34">
        <f t="shared" si="0"/>
        <v>116.12448563107971</v>
      </c>
      <c r="G51" s="126">
        <f t="shared" si="1"/>
        <v>86.897587190906279</v>
      </c>
    </row>
    <row r="52" spans="1:7" s="22" customFormat="1" ht="12.75" x14ac:dyDescent="0.15">
      <c r="A52" s="143" t="s">
        <v>507</v>
      </c>
      <c r="B52" s="34">
        <v>793623.4</v>
      </c>
      <c r="C52" s="34">
        <v>895281</v>
      </c>
      <c r="D52" s="34">
        <v>979670</v>
      </c>
      <c r="E52" s="34">
        <v>893943.29</v>
      </c>
      <c r="F52" s="34">
        <f t="shared" si="0"/>
        <v>112.64074244786633</v>
      </c>
      <c r="G52" s="126">
        <f t="shared" si="1"/>
        <v>91.249429910071768</v>
      </c>
    </row>
    <row r="53" spans="1:7" s="22" customFormat="1" ht="12.75" x14ac:dyDescent="0.15">
      <c r="A53" s="143" t="s">
        <v>508</v>
      </c>
      <c r="B53" s="34">
        <v>737256.99</v>
      </c>
      <c r="C53" s="34">
        <v>867479</v>
      </c>
      <c r="D53" s="34">
        <v>899548.23</v>
      </c>
      <c r="E53" s="34">
        <v>795484.34</v>
      </c>
      <c r="F53" s="34">
        <f t="shared" si="0"/>
        <v>107.89783627551634</v>
      </c>
      <c r="G53" s="126">
        <f t="shared" si="1"/>
        <v>88.431538573534851</v>
      </c>
    </row>
    <row r="54" spans="1:7" s="22" customFormat="1" ht="12.75" x14ac:dyDescent="0.15">
      <c r="A54" s="143" t="s">
        <v>509</v>
      </c>
      <c r="B54" s="34">
        <v>488325.24</v>
      </c>
      <c r="C54" s="34">
        <v>397824</v>
      </c>
      <c r="D54" s="34">
        <v>505697.81</v>
      </c>
      <c r="E54" s="34">
        <v>427894.25</v>
      </c>
      <c r="F54" s="34">
        <f t="shared" si="0"/>
        <v>87.624848144240914</v>
      </c>
      <c r="G54" s="126">
        <f t="shared" si="1"/>
        <v>84.614614012269513</v>
      </c>
    </row>
    <row r="55" spans="1:7" s="22" customFormat="1" ht="12.75" x14ac:dyDescent="0.15">
      <c r="A55" s="143" t="s">
        <v>510</v>
      </c>
      <c r="B55" s="34">
        <v>116572.36</v>
      </c>
      <c r="C55" s="34">
        <v>116900</v>
      </c>
      <c r="D55" s="34">
        <v>102223.74</v>
      </c>
      <c r="E55" s="34">
        <v>90025.45</v>
      </c>
      <c r="F55" s="34">
        <f t="shared" si="0"/>
        <v>77.227097401133506</v>
      </c>
      <c r="G55" s="126">
        <f t="shared" si="1"/>
        <v>88.067067395499322</v>
      </c>
    </row>
    <row r="56" spans="1:7" s="22" customFormat="1" ht="12.75" x14ac:dyDescent="0.15">
      <c r="A56" s="143" t="s">
        <v>511</v>
      </c>
      <c r="B56" s="34">
        <v>1754363.61</v>
      </c>
      <c r="C56" s="34">
        <v>5501160</v>
      </c>
      <c r="D56" s="34">
        <v>6201494.75</v>
      </c>
      <c r="E56" s="34">
        <v>5158184.1900000004</v>
      </c>
      <c r="F56" s="34">
        <f t="shared" si="0"/>
        <v>294.02024532417198</v>
      </c>
      <c r="G56" s="126">
        <f t="shared" si="1"/>
        <v>83.17646628661582</v>
      </c>
    </row>
    <row r="57" spans="1:7" s="22" customFormat="1" ht="12.75" x14ac:dyDescent="0.15">
      <c r="A57" s="143" t="s">
        <v>512</v>
      </c>
      <c r="B57" s="34">
        <v>440371.24</v>
      </c>
      <c r="C57" s="34">
        <v>453000</v>
      </c>
      <c r="D57" s="34">
        <v>483000</v>
      </c>
      <c r="E57" s="34">
        <v>476366.11</v>
      </c>
      <c r="F57" s="34">
        <f t="shared" si="0"/>
        <v>108.17375585199433</v>
      </c>
      <c r="G57" s="126">
        <f t="shared" si="1"/>
        <v>98.626523809523803</v>
      </c>
    </row>
    <row r="58" spans="1:7" s="2" customFormat="1" ht="12.75" x14ac:dyDescent="0.15">
      <c r="A58" s="141" t="s">
        <v>533</v>
      </c>
      <c r="B58" s="15">
        <v>80746312.540000007</v>
      </c>
      <c r="C58" s="15">
        <v>94911317</v>
      </c>
      <c r="D58" s="15">
        <v>108370535.67</v>
      </c>
      <c r="E58" s="15">
        <v>89114793.879999995</v>
      </c>
      <c r="F58" s="15">
        <f t="shared" si="0"/>
        <v>110.36391765364446</v>
      </c>
      <c r="G58" s="142">
        <f t="shared" si="1"/>
        <v>82.231570905365075</v>
      </c>
    </row>
    <row r="59" spans="1:7" s="22" customFormat="1" ht="12.75" x14ac:dyDescent="0.15">
      <c r="A59" s="143" t="s">
        <v>513</v>
      </c>
      <c r="B59" s="34">
        <v>40799225.82</v>
      </c>
      <c r="C59" s="34">
        <v>47061675</v>
      </c>
      <c r="D59" s="34">
        <v>51262749</v>
      </c>
      <c r="E59" s="34">
        <v>44721812.07</v>
      </c>
      <c r="F59" s="34">
        <f t="shared" si="0"/>
        <v>109.61436441785895</v>
      </c>
      <c r="G59" s="126">
        <f t="shared" si="1"/>
        <v>87.240370332070967</v>
      </c>
    </row>
    <row r="60" spans="1:7" s="22" customFormat="1" ht="12.75" x14ac:dyDescent="0.15">
      <c r="A60" s="143" t="s">
        <v>514</v>
      </c>
      <c r="B60" s="34">
        <v>11314777.199999999</v>
      </c>
      <c r="C60" s="34">
        <v>15245992</v>
      </c>
      <c r="D60" s="34">
        <v>17353431.43</v>
      </c>
      <c r="E60" s="34">
        <v>12793515.869999999</v>
      </c>
      <c r="F60" s="34">
        <f t="shared" si="0"/>
        <v>113.06909224867458</v>
      </c>
      <c r="G60" s="126">
        <f t="shared" si="1"/>
        <v>73.723262869400116</v>
      </c>
    </row>
    <row r="61" spans="1:7" s="22" customFormat="1" ht="12.75" x14ac:dyDescent="0.15">
      <c r="A61" s="143" t="s">
        <v>515</v>
      </c>
      <c r="B61" s="34">
        <v>5029659.21</v>
      </c>
      <c r="C61" s="34">
        <v>5257005</v>
      </c>
      <c r="D61" s="34">
        <v>6983738.7199999997</v>
      </c>
      <c r="E61" s="34">
        <v>5673684.3099999996</v>
      </c>
      <c r="F61" s="34">
        <f t="shared" si="0"/>
        <v>112.80454744765898</v>
      </c>
      <c r="G61" s="126">
        <f t="shared" si="1"/>
        <v>81.241359928768915</v>
      </c>
    </row>
    <row r="62" spans="1:7" s="22" customFormat="1" ht="12.75" x14ac:dyDescent="0.15">
      <c r="A62" s="143" t="s">
        <v>516</v>
      </c>
      <c r="B62" s="34">
        <v>3564412.14</v>
      </c>
      <c r="C62" s="34">
        <v>4261112</v>
      </c>
      <c r="D62" s="34">
        <v>5440414</v>
      </c>
      <c r="E62" s="34">
        <v>4310074.79</v>
      </c>
      <c r="F62" s="34">
        <f t="shared" si="0"/>
        <v>120.9196529669546</v>
      </c>
      <c r="G62" s="126">
        <f t="shared" si="1"/>
        <v>79.223286867506772</v>
      </c>
    </row>
    <row r="63" spans="1:7" s="22" customFormat="1" ht="12.75" x14ac:dyDescent="0.15">
      <c r="A63" s="143" t="s">
        <v>517</v>
      </c>
      <c r="B63" s="34">
        <v>1893898.65</v>
      </c>
      <c r="C63" s="34">
        <v>2154226</v>
      </c>
      <c r="D63" s="34">
        <v>2243250</v>
      </c>
      <c r="E63" s="34">
        <v>2037860.22</v>
      </c>
      <c r="F63" s="34">
        <f t="shared" si="0"/>
        <v>107.60133442198716</v>
      </c>
      <c r="G63" s="126">
        <f t="shared" si="1"/>
        <v>90.844097626211976</v>
      </c>
    </row>
    <row r="64" spans="1:7" s="22" customFormat="1" ht="12.75" x14ac:dyDescent="0.15">
      <c r="A64" s="143" t="s">
        <v>518</v>
      </c>
      <c r="B64" s="34">
        <v>1265412.8700000001</v>
      </c>
      <c r="C64" s="34">
        <v>1555289</v>
      </c>
      <c r="D64" s="34">
        <v>1696589</v>
      </c>
      <c r="E64" s="34">
        <v>1402579.75</v>
      </c>
      <c r="F64" s="34">
        <f t="shared" si="0"/>
        <v>110.83969376729983</v>
      </c>
      <c r="G64" s="126">
        <f t="shared" si="1"/>
        <v>82.670567238146646</v>
      </c>
    </row>
    <row r="65" spans="1:7" s="22" customFormat="1" ht="12.75" x14ac:dyDescent="0.15">
      <c r="A65" s="143" t="s">
        <v>519</v>
      </c>
      <c r="B65" s="34">
        <v>1346572.96</v>
      </c>
      <c r="C65" s="34">
        <v>1566514</v>
      </c>
      <c r="D65" s="34">
        <v>1672053</v>
      </c>
      <c r="E65" s="34">
        <v>1600551.12</v>
      </c>
      <c r="F65" s="34">
        <f t="shared" si="0"/>
        <v>118.86107678859081</v>
      </c>
      <c r="G65" s="126">
        <f t="shared" si="1"/>
        <v>95.723707322674585</v>
      </c>
    </row>
    <row r="66" spans="1:7" s="22" customFormat="1" ht="12.75" x14ac:dyDescent="0.15">
      <c r="A66" s="143" t="s">
        <v>520</v>
      </c>
      <c r="B66" s="34">
        <v>1472446.31</v>
      </c>
      <c r="C66" s="34">
        <v>1433159</v>
      </c>
      <c r="D66" s="34">
        <v>1962428</v>
      </c>
      <c r="E66" s="34">
        <v>1754772.79</v>
      </c>
      <c r="F66" s="34">
        <f t="shared" si="0"/>
        <v>119.17397449962029</v>
      </c>
      <c r="G66" s="126">
        <f t="shared" si="1"/>
        <v>89.418454587888064</v>
      </c>
    </row>
    <row r="67" spans="1:7" s="22" customFormat="1" ht="12.75" x14ac:dyDescent="0.15">
      <c r="A67" s="143" t="s">
        <v>521</v>
      </c>
      <c r="B67" s="34">
        <v>856448.95</v>
      </c>
      <c r="C67" s="34">
        <v>1109006</v>
      </c>
      <c r="D67" s="34">
        <v>1133620</v>
      </c>
      <c r="E67" s="34">
        <v>1020070.36</v>
      </c>
      <c r="F67" s="34">
        <f t="shared" si="0"/>
        <v>119.10463081307998</v>
      </c>
      <c r="G67" s="126">
        <f t="shared" si="1"/>
        <v>89.983447716165912</v>
      </c>
    </row>
    <row r="68" spans="1:7" s="22" customFormat="1" ht="12.75" x14ac:dyDescent="0.15">
      <c r="A68" s="143" t="s">
        <v>522</v>
      </c>
      <c r="B68" s="34">
        <v>3444044.03</v>
      </c>
      <c r="C68" s="34">
        <v>4754529</v>
      </c>
      <c r="D68" s="34">
        <v>3654495.78</v>
      </c>
      <c r="E68" s="34">
        <v>3227079.66</v>
      </c>
      <c r="F68" s="34">
        <f t="shared" si="0"/>
        <v>93.700302083536386</v>
      </c>
      <c r="G68" s="126">
        <f t="shared" si="1"/>
        <v>88.30437505663231</v>
      </c>
    </row>
    <row r="69" spans="1:7" s="22" customFormat="1" ht="12.75" x14ac:dyDescent="0.15">
      <c r="A69" s="143" t="s">
        <v>523</v>
      </c>
      <c r="B69" s="34">
        <v>4917669.4000000004</v>
      </c>
      <c r="C69" s="34">
        <v>5637431</v>
      </c>
      <c r="D69" s="34">
        <v>6838369.5499999998</v>
      </c>
      <c r="E69" s="34">
        <v>5551264.0099999998</v>
      </c>
      <c r="F69" s="34">
        <f t="shared" si="0"/>
        <v>112.88404238804665</v>
      </c>
      <c r="G69" s="126">
        <f t="shared" si="1"/>
        <v>81.178180989063392</v>
      </c>
    </row>
    <row r="70" spans="1:7" s="22" customFormat="1" ht="12.75" x14ac:dyDescent="0.15">
      <c r="A70" s="143" t="s">
        <v>524</v>
      </c>
      <c r="B70" s="34">
        <v>859374.38</v>
      </c>
      <c r="C70" s="34">
        <v>778237</v>
      </c>
      <c r="D70" s="34">
        <v>870039</v>
      </c>
      <c r="E70" s="34">
        <v>765235</v>
      </c>
      <c r="F70" s="34">
        <f t="shared" ref="F70:F88" si="2">IFERROR(E70/B70*100,0)</f>
        <v>89.045591515074022</v>
      </c>
      <c r="G70" s="126">
        <f t="shared" ref="G70:G88" si="3">IFERROR(E70/D70*100,0)</f>
        <v>87.954103206867742</v>
      </c>
    </row>
    <row r="71" spans="1:7" s="22" customFormat="1" ht="12.75" x14ac:dyDescent="0.15">
      <c r="A71" s="143" t="s">
        <v>525</v>
      </c>
      <c r="B71" s="34">
        <v>936915.6</v>
      </c>
      <c r="C71" s="34">
        <v>994875</v>
      </c>
      <c r="D71" s="34">
        <v>1245243</v>
      </c>
      <c r="E71" s="34">
        <v>1114567.08</v>
      </c>
      <c r="F71" s="34">
        <f t="shared" si="2"/>
        <v>118.96131092277685</v>
      </c>
      <c r="G71" s="126">
        <f t="shared" si="3"/>
        <v>89.505990397055029</v>
      </c>
    </row>
    <row r="72" spans="1:7" s="22" customFormat="1" ht="12.75" x14ac:dyDescent="0.15">
      <c r="A72" s="143" t="s">
        <v>526</v>
      </c>
      <c r="B72" s="34">
        <v>178547.96</v>
      </c>
      <c r="C72" s="34">
        <v>433478</v>
      </c>
      <c r="D72" s="34">
        <v>239394</v>
      </c>
      <c r="E72" s="34">
        <v>165843.07</v>
      </c>
      <c r="F72" s="34">
        <f t="shared" si="2"/>
        <v>92.884326429716708</v>
      </c>
      <c r="G72" s="126">
        <f t="shared" si="3"/>
        <v>69.276201575645175</v>
      </c>
    </row>
    <row r="73" spans="1:7" s="22" customFormat="1" ht="12.75" x14ac:dyDescent="0.15">
      <c r="A73" s="143" t="s">
        <v>527</v>
      </c>
      <c r="B73" s="34">
        <v>163786.29</v>
      </c>
      <c r="C73" s="34">
        <v>0</v>
      </c>
      <c r="D73" s="34">
        <v>0</v>
      </c>
      <c r="E73" s="34">
        <v>0</v>
      </c>
      <c r="F73" s="34">
        <f t="shared" si="2"/>
        <v>0</v>
      </c>
      <c r="G73" s="126">
        <f t="shared" si="3"/>
        <v>0</v>
      </c>
    </row>
    <row r="74" spans="1:7" s="22" customFormat="1" ht="12.75" x14ac:dyDescent="0.15">
      <c r="A74" s="143" t="s">
        <v>528</v>
      </c>
      <c r="B74" s="34">
        <v>48072.42</v>
      </c>
      <c r="C74" s="34">
        <v>0</v>
      </c>
      <c r="D74" s="34">
        <v>0</v>
      </c>
      <c r="E74" s="34">
        <v>0</v>
      </c>
      <c r="F74" s="34">
        <f t="shared" si="2"/>
        <v>0</v>
      </c>
      <c r="G74" s="126">
        <f t="shared" si="3"/>
        <v>0</v>
      </c>
    </row>
    <row r="75" spans="1:7" s="22" customFormat="1" ht="12.75" x14ac:dyDescent="0.15">
      <c r="A75" s="143" t="s">
        <v>529</v>
      </c>
      <c r="B75" s="34">
        <v>48793.59</v>
      </c>
      <c r="C75" s="34">
        <v>0</v>
      </c>
      <c r="D75" s="34">
        <v>0</v>
      </c>
      <c r="E75" s="34">
        <v>0</v>
      </c>
      <c r="F75" s="34">
        <f t="shared" si="2"/>
        <v>0</v>
      </c>
      <c r="G75" s="126">
        <f t="shared" si="3"/>
        <v>0</v>
      </c>
    </row>
    <row r="76" spans="1:7" s="22" customFormat="1" ht="12.75" x14ac:dyDescent="0.15">
      <c r="A76" s="143" t="s">
        <v>530</v>
      </c>
      <c r="B76" s="34">
        <v>34870.75</v>
      </c>
      <c r="C76" s="34">
        <v>0</v>
      </c>
      <c r="D76" s="34">
        <v>0</v>
      </c>
      <c r="E76" s="34">
        <v>0</v>
      </c>
      <c r="F76" s="34">
        <f t="shared" si="2"/>
        <v>0</v>
      </c>
      <c r="G76" s="126">
        <f t="shared" si="3"/>
        <v>0</v>
      </c>
    </row>
    <row r="77" spans="1:7" s="22" customFormat="1" ht="12.75" x14ac:dyDescent="0.15">
      <c r="A77" s="143" t="s">
        <v>531</v>
      </c>
      <c r="B77" s="34">
        <v>1802727.13</v>
      </c>
      <c r="C77" s="34">
        <v>1724694</v>
      </c>
      <c r="D77" s="34">
        <v>1982937.19</v>
      </c>
      <c r="E77" s="34">
        <v>2003938.83</v>
      </c>
      <c r="F77" s="34">
        <f t="shared" si="2"/>
        <v>111.16151727299962</v>
      </c>
      <c r="G77" s="126">
        <f t="shared" si="3"/>
        <v>101.05911776257524</v>
      </c>
    </row>
    <row r="78" spans="1:7" s="22" customFormat="1" ht="12.75" x14ac:dyDescent="0.15">
      <c r="A78" s="143" t="s">
        <v>532</v>
      </c>
      <c r="B78" s="34">
        <v>768656.88</v>
      </c>
      <c r="C78" s="34">
        <v>944095</v>
      </c>
      <c r="D78" s="34">
        <v>3791784</v>
      </c>
      <c r="E78" s="34">
        <v>971944.95</v>
      </c>
      <c r="F78" s="34">
        <f t="shared" si="2"/>
        <v>126.44718017745447</v>
      </c>
      <c r="G78" s="126">
        <f t="shared" si="3"/>
        <v>25.632919754922746</v>
      </c>
    </row>
    <row r="79" spans="1:7" s="2" customFormat="1" ht="12.75" x14ac:dyDescent="0.15">
      <c r="A79" s="141" t="s">
        <v>452</v>
      </c>
      <c r="B79" s="15">
        <v>3556163.72</v>
      </c>
      <c r="C79" s="15">
        <v>4165911</v>
      </c>
      <c r="D79" s="15">
        <v>4146271.77</v>
      </c>
      <c r="E79" s="15">
        <v>3990513.49</v>
      </c>
      <c r="F79" s="15">
        <f t="shared" si="2"/>
        <v>112.21399812267362</v>
      </c>
      <c r="G79" s="142">
        <f t="shared" si="3"/>
        <v>96.243413634220133</v>
      </c>
    </row>
    <row r="80" spans="1:7" s="22" customFormat="1" ht="12.75" x14ac:dyDescent="0.15">
      <c r="A80" s="143" t="s">
        <v>453</v>
      </c>
      <c r="B80" s="34">
        <v>3556137.15</v>
      </c>
      <c r="C80" s="34">
        <v>4165711</v>
      </c>
      <c r="D80" s="34">
        <v>4146271.77</v>
      </c>
      <c r="E80" s="34">
        <v>3990513.49</v>
      </c>
      <c r="F80" s="34">
        <f t="shared" si="2"/>
        <v>112.21483653969871</v>
      </c>
      <c r="G80" s="126">
        <f t="shared" si="3"/>
        <v>96.243413634220133</v>
      </c>
    </row>
    <row r="81" spans="1:7" s="22" customFormat="1" ht="12.75" x14ac:dyDescent="0.15">
      <c r="A81" s="143" t="s">
        <v>454</v>
      </c>
      <c r="B81" s="34">
        <v>26.57</v>
      </c>
      <c r="C81" s="34">
        <v>200</v>
      </c>
      <c r="D81" s="34">
        <v>0</v>
      </c>
      <c r="E81" s="34">
        <v>0</v>
      </c>
      <c r="F81" s="34">
        <f t="shared" si="2"/>
        <v>0</v>
      </c>
      <c r="G81" s="126">
        <f t="shared" si="3"/>
        <v>0</v>
      </c>
    </row>
    <row r="82" spans="1:7" s="2" customFormat="1" ht="12.75" x14ac:dyDescent="0.15">
      <c r="A82" s="141" t="s">
        <v>472</v>
      </c>
      <c r="B82" s="15">
        <v>536242.68999999994</v>
      </c>
      <c r="C82" s="15">
        <v>1740759</v>
      </c>
      <c r="D82" s="15">
        <v>1769869</v>
      </c>
      <c r="E82" s="15">
        <v>1213883.3999999999</v>
      </c>
      <c r="F82" s="15">
        <f t="shared" si="2"/>
        <v>226.36828858217163</v>
      </c>
      <c r="G82" s="142">
        <f t="shared" si="3"/>
        <v>68.586059194211543</v>
      </c>
    </row>
    <row r="83" spans="1:7" s="22" customFormat="1" ht="12.75" x14ac:dyDescent="0.15">
      <c r="A83" s="143" t="s">
        <v>473</v>
      </c>
      <c r="B83" s="34">
        <v>6912.65</v>
      </c>
      <c r="C83" s="34">
        <v>16300</v>
      </c>
      <c r="D83" s="34">
        <v>1936</v>
      </c>
      <c r="E83" s="34">
        <v>1935.54</v>
      </c>
      <c r="F83" s="34">
        <f t="shared" si="2"/>
        <v>27.999971067535608</v>
      </c>
      <c r="G83" s="126">
        <f t="shared" si="3"/>
        <v>99.976239669421489</v>
      </c>
    </row>
    <row r="84" spans="1:7" s="22" customFormat="1" ht="12.75" x14ac:dyDescent="0.15">
      <c r="A84" s="143" t="s">
        <v>474</v>
      </c>
      <c r="B84" s="34">
        <v>42864.44</v>
      </c>
      <c r="C84" s="34">
        <v>965465</v>
      </c>
      <c r="D84" s="34">
        <v>992829</v>
      </c>
      <c r="E84" s="34">
        <v>699824.27</v>
      </c>
      <c r="F84" s="34">
        <f t="shared" si="2"/>
        <v>1632.6453115916131</v>
      </c>
      <c r="G84" s="126">
        <f t="shared" si="3"/>
        <v>70.487895700065167</v>
      </c>
    </row>
    <row r="85" spans="1:7" s="22" customFormat="1" ht="12.75" x14ac:dyDescent="0.15">
      <c r="A85" s="143" t="s">
        <v>475</v>
      </c>
      <c r="B85" s="34">
        <v>161832.16</v>
      </c>
      <c r="C85" s="34">
        <v>192224</v>
      </c>
      <c r="D85" s="34">
        <v>170332</v>
      </c>
      <c r="E85" s="34">
        <v>142996.07</v>
      </c>
      <c r="F85" s="34">
        <f t="shared" si="2"/>
        <v>88.360725087028442</v>
      </c>
      <c r="G85" s="126">
        <f t="shared" si="3"/>
        <v>83.951383181081653</v>
      </c>
    </row>
    <row r="86" spans="1:7" s="22" customFormat="1" ht="12.75" x14ac:dyDescent="0.15">
      <c r="A86" s="143" t="s">
        <v>476</v>
      </c>
      <c r="B86" s="34">
        <v>324633.44</v>
      </c>
      <c r="C86" s="34">
        <v>566770</v>
      </c>
      <c r="D86" s="34">
        <v>604772</v>
      </c>
      <c r="E86" s="34">
        <v>369127.52</v>
      </c>
      <c r="F86" s="34">
        <f t="shared" si="2"/>
        <v>113.7059447726642</v>
      </c>
      <c r="G86" s="126">
        <f t="shared" si="3"/>
        <v>61.035815150172304</v>
      </c>
    </row>
    <row r="87" spans="1:7" s="2" customFormat="1" ht="12.75" x14ac:dyDescent="0.15">
      <c r="A87" s="141" t="s">
        <v>455</v>
      </c>
      <c r="B87" s="15">
        <v>68612.42</v>
      </c>
      <c r="C87" s="15">
        <v>22000</v>
      </c>
      <c r="D87" s="15">
        <v>53763.16</v>
      </c>
      <c r="E87" s="15">
        <v>50703.63</v>
      </c>
      <c r="F87" s="15">
        <f t="shared" si="2"/>
        <v>73.898617772117632</v>
      </c>
      <c r="G87" s="142">
        <f t="shared" si="3"/>
        <v>94.309244471493102</v>
      </c>
    </row>
    <row r="88" spans="1:7" s="22" customFormat="1" ht="12.75" x14ac:dyDescent="0.15">
      <c r="A88" s="143" t="s">
        <v>456</v>
      </c>
      <c r="B88" s="34">
        <v>68612.42</v>
      </c>
      <c r="C88" s="34">
        <v>22000</v>
      </c>
      <c r="D88" s="34">
        <v>53763.16</v>
      </c>
      <c r="E88" s="34">
        <v>50703.63</v>
      </c>
      <c r="F88" s="34">
        <f t="shared" si="2"/>
        <v>73.898617772117632</v>
      </c>
      <c r="G88" s="126">
        <f t="shared" si="3"/>
        <v>94.309244471493102</v>
      </c>
    </row>
  </sheetData>
  <mergeCells count="2">
    <mergeCell ref="A2:G2"/>
    <mergeCell ref="A1:G1"/>
  </mergeCells>
  <pageMargins left="0.27559055118110237" right="0.27559055118110237" top="0.31496062992125984" bottom="0.31496062992125984" header="0.31496062992125984" footer="0.23622047244094491"/>
  <pageSetup paperSize="9" scale="61" fitToHeight="0" orientation="portrait" r:id="rId1"/>
  <headerFooter>
    <oddFooter>&amp;L&amp;K00+000&amp;P+1&amp;C&amp;P+1&amp;R&amp;K00+000&amp;P+1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G12535"/>
  <sheetViews>
    <sheetView showGridLines="0" topLeftCell="A598" workbookViewId="0">
      <selection activeCell="F74" sqref="F74"/>
    </sheetView>
  </sheetViews>
  <sheetFormatPr defaultRowHeight="11.25" x14ac:dyDescent="0.15"/>
  <cols>
    <col min="1" max="1" width="84" style="153" customWidth="1"/>
    <col min="2" max="5" width="13.42578125" style="9" customWidth="1"/>
    <col min="6" max="6" width="8.42578125" style="9" customWidth="1"/>
    <col min="7" max="7" width="8.140625" style="9" customWidth="1"/>
    <col min="8" max="16384" width="9.140625" style="1"/>
  </cols>
  <sheetData>
    <row r="1" spans="1:7" x14ac:dyDescent="0.15">
      <c r="A1" s="183" t="s">
        <v>774</v>
      </c>
      <c r="B1" s="183"/>
      <c r="C1" s="183"/>
      <c r="D1" s="183"/>
      <c r="E1" s="183"/>
      <c r="F1" s="183"/>
      <c r="G1" s="183"/>
    </row>
    <row r="2" spans="1:7" x14ac:dyDescent="0.15">
      <c r="A2" s="183" t="s">
        <v>775</v>
      </c>
      <c r="B2" s="183"/>
      <c r="C2" s="183"/>
      <c r="D2" s="183"/>
      <c r="E2" s="183"/>
      <c r="F2" s="183"/>
      <c r="G2" s="183"/>
    </row>
    <row r="3" spans="1:7" ht="36" customHeight="1" x14ac:dyDescent="0.15">
      <c r="A3" s="184" t="s">
        <v>776</v>
      </c>
      <c r="B3" s="184"/>
      <c r="C3" s="184"/>
      <c r="D3" s="184"/>
      <c r="E3" s="184"/>
      <c r="F3" s="184"/>
      <c r="G3" s="184"/>
    </row>
    <row r="4" spans="1:7" s="2" customFormat="1" ht="25.5" x14ac:dyDescent="0.15">
      <c r="A4" s="11" t="s">
        <v>0</v>
      </c>
      <c r="B4" s="11" t="s">
        <v>446</v>
      </c>
      <c r="C4" s="11" t="s">
        <v>447</v>
      </c>
      <c r="D4" s="11" t="s">
        <v>448</v>
      </c>
      <c r="E4" s="11" t="s">
        <v>449</v>
      </c>
      <c r="F4" s="11" t="s">
        <v>450</v>
      </c>
      <c r="G4" s="11" t="s">
        <v>451</v>
      </c>
    </row>
    <row r="5" spans="1:7" s="2" customFormat="1" ht="11.25" customHeight="1" x14ac:dyDescent="0.15">
      <c r="A5" s="13">
        <v>1</v>
      </c>
      <c r="B5" s="13">
        <v>2</v>
      </c>
      <c r="C5" s="13">
        <v>3</v>
      </c>
      <c r="D5" s="13">
        <v>4</v>
      </c>
      <c r="E5" s="13">
        <v>5</v>
      </c>
      <c r="F5" s="13">
        <v>6</v>
      </c>
      <c r="G5" s="13">
        <v>7</v>
      </c>
    </row>
    <row r="6" spans="1:7" s="3" customFormat="1" ht="12.75" x14ac:dyDescent="0.15">
      <c r="A6" s="127" t="s">
        <v>1</v>
      </c>
      <c r="B6" s="14">
        <v>134571742.84999999</v>
      </c>
      <c r="C6" s="14">
        <v>173000000</v>
      </c>
      <c r="D6" s="14">
        <v>202380000</v>
      </c>
      <c r="E6" s="14">
        <v>163919078.91999999</v>
      </c>
      <c r="F6" s="14">
        <f>IFERROR(E6/B6*100,0)</f>
        <v>121.80794827240359</v>
      </c>
      <c r="G6" s="125">
        <f>IFERROR(E6/D6*100,0)</f>
        <v>80.995690740191719</v>
      </c>
    </row>
    <row r="7" spans="1:7" s="4" customFormat="1" ht="12.75" x14ac:dyDescent="0.15">
      <c r="A7" s="144" t="s">
        <v>463</v>
      </c>
      <c r="B7" s="15">
        <v>4780474.2300000004</v>
      </c>
      <c r="C7" s="15">
        <v>4925720</v>
      </c>
      <c r="D7" s="15">
        <v>9879934.1799999997</v>
      </c>
      <c r="E7" s="15">
        <v>7323993.3499999996</v>
      </c>
      <c r="F7" s="15">
        <f t="shared" ref="F7:F27" si="0">IFERROR(E7/B7*100,0)</f>
        <v>153.20641839334837</v>
      </c>
      <c r="G7" s="142">
        <f t="shared" ref="G7:G27" si="1">IFERROR(E7/D7*100,0)</f>
        <v>74.129981197911178</v>
      </c>
    </row>
    <row r="8" spans="1:7" s="5" customFormat="1" ht="12.75" x14ac:dyDescent="0.15">
      <c r="A8" s="145" t="s">
        <v>457</v>
      </c>
      <c r="B8" s="16">
        <v>2937486.09</v>
      </c>
      <c r="C8" s="16">
        <v>1500944</v>
      </c>
      <c r="D8" s="16">
        <v>2705863.2</v>
      </c>
      <c r="E8" s="16">
        <v>2512978.16</v>
      </c>
      <c r="F8" s="16">
        <f t="shared" si="0"/>
        <v>85.548597780764311</v>
      </c>
      <c r="G8" s="146">
        <f t="shared" si="1"/>
        <v>92.871589369336931</v>
      </c>
    </row>
    <row r="9" spans="1:7" s="6" customFormat="1" ht="12.75" x14ac:dyDescent="0.15">
      <c r="A9" s="147" t="s">
        <v>51</v>
      </c>
      <c r="B9" s="17">
        <v>305543.71000000002</v>
      </c>
      <c r="C9" s="17">
        <v>430844</v>
      </c>
      <c r="D9" s="17">
        <v>1388263.2</v>
      </c>
      <c r="E9" s="17">
        <v>1220891.3</v>
      </c>
      <c r="F9" s="17">
        <f t="shared" si="0"/>
        <v>399.57991607812835</v>
      </c>
      <c r="G9" s="148">
        <f t="shared" si="1"/>
        <v>87.943791926487719</v>
      </c>
    </row>
    <row r="10" spans="1:7" s="7" customFormat="1" ht="12.75" x14ac:dyDescent="0.15">
      <c r="A10" s="149" t="s">
        <v>52</v>
      </c>
      <c r="B10" s="18">
        <v>122592.97</v>
      </c>
      <c r="C10" s="18">
        <v>198300</v>
      </c>
      <c r="D10" s="18">
        <v>182187.2</v>
      </c>
      <c r="E10" s="18">
        <v>140396.04999999999</v>
      </c>
      <c r="F10" s="18">
        <f t="shared" si="0"/>
        <v>114.522105141918</v>
      </c>
      <c r="G10" s="150">
        <f t="shared" si="1"/>
        <v>77.061423634591222</v>
      </c>
    </row>
    <row r="11" spans="1:7" s="8" customFormat="1" ht="12.75" x14ac:dyDescent="0.15">
      <c r="A11" s="108" t="s">
        <v>40</v>
      </c>
      <c r="B11" s="19">
        <v>122592.97</v>
      </c>
      <c r="C11" s="19">
        <v>198300</v>
      </c>
      <c r="D11" s="19">
        <v>182187.2</v>
      </c>
      <c r="E11" s="19">
        <v>140396.04999999999</v>
      </c>
      <c r="F11" s="19">
        <f t="shared" si="0"/>
        <v>114.522105141918</v>
      </c>
      <c r="G11" s="151">
        <f t="shared" si="1"/>
        <v>77.061423634591222</v>
      </c>
    </row>
    <row r="12" spans="1:7" s="6" customFormat="1" ht="12.75" x14ac:dyDescent="0.15">
      <c r="A12" s="147" t="s">
        <v>5</v>
      </c>
      <c r="B12" s="17">
        <v>120721.04</v>
      </c>
      <c r="C12" s="17">
        <v>185300</v>
      </c>
      <c r="D12" s="17">
        <v>164851.04</v>
      </c>
      <c r="E12" s="17">
        <v>123059.89</v>
      </c>
      <c r="F12" s="17">
        <f t="shared" si="0"/>
        <v>101.93740047302443</v>
      </c>
      <c r="G12" s="148">
        <f t="shared" si="1"/>
        <v>74.649143857387855</v>
      </c>
    </row>
    <row r="13" spans="1:7" s="8" customFormat="1" ht="12.75" x14ac:dyDescent="0.15">
      <c r="A13" s="108" t="s">
        <v>6</v>
      </c>
      <c r="B13" s="19">
        <v>10731.31</v>
      </c>
      <c r="C13" s="19">
        <v>55000</v>
      </c>
      <c r="D13" s="19">
        <v>60000</v>
      </c>
      <c r="E13" s="19">
        <v>48188.5</v>
      </c>
      <c r="F13" s="19">
        <f t="shared" si="0"/>
        <v>449.04582944673115</v>
      </c>
      <c r="G13" s="151">
        <f t="shared" si="1"/>
        <v>80.314166666666665</v>
      </c>
    </row>
    <row r="14" spans="1:7" s="8" customFormat="1" ht="12.75" x14ac:dyDescent="0.15">
      <c r="A14" s="108" t="s">
        <v>12</v>
      </c>
      <c r="B14" s="19">
        <v>10731.31</v>
      </c>
      <c r="C14" s="19">
        <v>55000</v>
      </c>
      <c r="D14" s="19">
        <v>60000</v>
      </c>
      <c r="E14" s="19">
        <v>48188.5</v>
      </c>
      <c r="F14" s="19">
        <f t="shared" si="0"/>
        <v>449.04582944673115</v>
      </c>
      <c r="G14" s="151">
        <f t="shared" si="1"/>
        <v>80.314166666666665</v>
      </c>
    </row>
    <row r="15" spans="1:7" s="8" customFormat="1" ht="12.75" x14ac:dyDescent="0.15">
      <c r="A15" s="110" t="s">
        <v>28</v>
      </c>
      <c r="B15" s="20">
        <v>0</v>
      </c>
      <c r="C15" s="20">
        <v>0</v>
      </c>
      <c r="D15" s="20">
        <v>0</v>
      </c>
      <c r="E15" s="20">
        <v>10921.84</v>
      </c>
      <c r="F15" s="20">
        <f t="shared" si="0"/>
        <v>0</v>
      </c>
      <c r="G15" s="136">
        <f t="shared" si="1"/>
        <v>0</v>
      </c>
    </row>
    <row r="16" spans="1:7" s="8" customFormat="1" ht="12.75" x14ac:dyDescent="0.15">
      <c r="A16" s="110" t="s">
        <v>30</v>
      </c>
      <c r="B16" s="20">
        <v>10730.25</v>
      </c>
      <c r="C16" s="20">
        <v>0</v>
      </c>
      <c r="D16" s="20">
        <v>0</v>
      </c>
      <c r="E16" s="20">
        <v>14554.16</v>
      </c>
      <c r="F16" s="20">
        <f t="shared" si="0"/>
        <v>135.63672794203302</v>
      </c>
      <c r="G16" s="136">
        <f t="shared" si="1"/>
        <v>0</v>
      </c>
    </row>
    <row r="17" spans="1:7" s="8" customFormat="1" ht="12.75" x14ac:dyDescent="0.15">
      <c r="A17" s="110" t="s">
        <v>32</v>
      </c>
      <c r="B17" s="20">
        <v>0</v>
      </c>
      <c r="C17" s="20">
        <v>0</v>
      </c>
      <c r="D17" s="20">
        <v>0</v>
      </c>
      <c r="E17" s="20">
        <v>11375</v>
      </c>
      <c r="F17" s="20">
        <f t="shared" si="0"/>
        <v>0</v>
      </c>
      <c r="G17" s="136">
        <f t="shared" si="1"/>
        <v>0</v>
      </c>
    </row>
    <row r="18" spans="1:7" s="8" customFormat="1" ht="12.75" x14ac:dyDescent="0.15">
      <c r="A18" s="110" t="s">
        <v>33</v>
      </c>
      <c r="B18" s="20">
        <v>1.06</v>
      </c>
      <c r="C18" s="20">
        <v>0</v>
      </c>
      <c r="D18" s="20">
        <v>0</v>
      </c>
      <c r="E18" s="20">
        <v>11337.5</v>
      </c>
      <c r="F18" s="20">
        <v>0</v>
      </c>
      <c r="G18" s="136">
        <f t="shared" si="1"/>
        <v>0</v>
      </c>
    </row>
    <row r="19" spans="1:7" s="8" customFormat="1" ht="12.75" x14ac:dyDescent="0.15">
      <c r="A19" s="108" t="s">
        <v>53</v>
      </c>
      <c r="B19" s="19">
        <v>109989.73</v>
      </c>
      <c r="C19" s="19">
        <v>130300</v>
      </c>
      <c r="D19" s="19">
        <v>104851.04</v>
      </c>
      <c r="E19" s="19">
        <v>74871.39</v>
      </c>
      <c r="F19" s="19">
        <f t="shared" si="0"/>
        <v>68.071255379934115</v>
      </c>
      <c r="G19" s="151">
        <f t="shared" si="1"/>
        <v>71.407388996809189</v>
      </c>
    </row>
    <row r="20" spans="1:7" s="8" customFormat="1" ht="12.75" x14ac:dyDescent="0.15">
      <c r="A20" s="108" t="s">
        <v>54</v>
      </c>
      <c r="B20" s="19">
        <v>3483.97</v>
      </c>
      <c r="C20" s="19">
        <v>10000</v>
      </c>
      <c r="D20" s="19">
        <v>10000</v>
      </c>
      <c r="E20" s="19">
        <v>4968.75</v>
      </c>
      <c r="F20" s="19">
        <f t="shared" si="0"/>
        <v>142.61747374403339</v>
      </c>
      <c r="G20" s="151">
        <f t="shared" si="1"/>
        <v>49.6875</v>
      </c>
    </row>
    <row r="21" spans="1:7" s="8" customFormat="1" ht="12.75" x14ac:dyDescent="0.15">
      <c r="A21" s="110" t="s">
        <v>55</v>
      </c>
      <c r="B21" s="20">
        <v>3483.97</v>
      </c>
      <c r="C21" s="20">
        <v>0</v>
      </c>
      <c r="D21" s="20">
        <v>0</v>
      </c>
      <c r="E21" s="20">
        <v>4968.75</v>
      </c>
      <c r="F21" s="20">
        <f t="shared" si="0"/>
        <v>142.61747374403339</v>
      </c>
      <c r="G21" s="136">
        <f t="shared" si="1"/>
        <v>0</v>
      </c>
    </row>
    <row r="22" spans="1:7" s="8" customFormat="1" ht="12.75" x14ac:dyDescent="0.15">
      <c r="A22" s="108" t="s">
        <v>56</v>
      </c>
      <c r="B22" s="19">
        <v>106505.76</v>
      </c>
      <c r="C22" s="19">
        <v>120300</v>
      </c>
      <c r="D22" s="19">
        <v>94851.04</v>
      </c>
      <c r="E22" s="19">
        <v>69902.64</v>
      </c>
      <c r="F22" s="19">
        <f t="shared" si="0"/>
        <v>65.632731976186079</v>
      </c>
      <c r="G22" s="151">
        <f t="shared" si="1"/>
        <v>73.697283656562973</v>
      </c>
    </row>
    <row r="23" spans="1:7" s="8" customFormat="1" ht="12.75" x14ac:dyDescent="0.15">
      <c r="A23" s="110" t="s">
        <v>57</v>
      </c>
      <c r="B23" s="20">
        <v>64610.13</v>
      </c>
      <c r="C23" s="20">
        <v>0</v>
      </c>
      <c r="D23" s="20">
        <v>0</v>
      </c>
      <c r="E23" s="20">
        <v>27308.3</v>
      </c>
      <c r="F23" s="20">
        <f t="shared" si="0"/>
        <v>42.266282392559809</v>
      </c>
      <c r="G23" s="136">
        <f t="shared" si="1"/>
        <v>0</v>
      </c>
    </row>
    <row r="24" spans="1:7" s="8" customFormat="1" ht="12.75" x14ac:dyDescent="0.15">
      <c r="A24" s="110" t="s">
        <v>58</v>
      </c>
      <c r="B24" s="20">
        <v>19.11</v>
      </c>
      <c r="C24" s="20">
        <v>0</v>
      </c>
      <c r="D24" s="20">
        <v>0</v>
      </c>
      <c r="E24" s="20">
        <v>8183.05</v>
      </c>
      <c r="F24" s="20">
        <v>0</v>
      </c>
      <c r="G24" s="136">
        <f t="shared" si="1"/>
        <v>0</v>
      </c>
    </row>
    <row r="25" spans="1:7" s="8" customFormat="1" ht="12.75" x14ac:dyDescent="0.15">
      <c r="A25" s="110" t="s">
        <v>59</v>
      </c>
      <c r="B25" s="20">
        <v>24328.240000000002</v>
      </c>
      <c r="C25" s="20">
        <v>0</v>
      </c>
      <c r="D25" s="20">
        <v>0</v>
      </c>
      <c r="E25" s="20">
        <v>5232.6000000000004</v>
      </c>
      <c r="F25" s="20">
        <f t="shared" si="0"/>
        <v>21.508337635603727</v>
      </c>
      <c r="G25" s="136">
        <f t="shared" si="1"/>
        <v>0</v>
      </c>
    </row>
    <row r="26" spans="1:7" s="8" customFormat="1" ht="12.75" x14ac:dyDescent="0.15">
      <c r="A26" s="110" t="s">
        <v>60</v>
      </c>
      <c r="B26" s="20">
        <v>17548.28</v>
      </c>
      <c r="C26" s="20">
        <v>0</v>
      </c>
      <c r="D26" s="20">
        <v>0</v>
      </c>
      <c r="E26" s="20">
        <v>178.69</v>
      </c>
      <c r="F26" s="20">
        <f t="shared" si="0"/>
        <v>1.01827643506942</v>
      </c>
      <c r="G26" s="136">
        <f t="shared" si="1"/>
        <v>0</v>
      </c>
    </row>
    <row r="27" spans="1:7" s="8" customFormat="1" ht="12.75" x14ac:dyDescent="0.15">
      <c r="A27" s="110" t="s">
        <v>61</v>
      </c>
      <c r="B27" s="20">
        <v>0</v>
      </c>
      <c r="C27" s="20">
        <v>0</v>
      </c>
      <c r="D27" s="20">
        <v>0</v>
      </c>
      <c r="E27" s="20">
        <v>29000</v>
      </c>
      <c r="F27" s="20">
        <f t="shared" si="0"/>
        <v>0</v>
      </c>
      <c r="G27" s="136">
        <f t="shared" si="1"/>
        <v>0</v>
      </c>
    </row>
    <row r="28" spans="1:7" s="6" customFormat="1" ht="12.75" x14ac:dyDescent="0.15">
      <c r="A28" s="147" t="s">
        <v>62</v>
      </c>
      <c r="B28" s="17">
        <v>0</v>
      </c>
      <c r="C28" s="17">
        <v>0</v>
      </c>
      <c r="D28" s="17">
        <v>14839.94</v>
      </c>
      <c r="E28" s="17">
        <v>14839.94</v>
      </c>
      <c r="F28" s="17">
        <f t="shared" ref="F28:F91" si="2">IFERROR(E28/B28*100,0)</f>
        <v>0</v>
      </c>
      <c r="G28" s="148">
        <f t="shared" ref="G28:G91" si="3">IFERROR(E28/D28*100,0)</f>
        <v>100</v>
      </c>
    </row>
    <row r="29" spans="1:7" s="8" customFormat="1" ht="12.75" x14ac:dyDescent="0.15">
      <c r="A29" s="108" t="s">
        <v>53</v>
      </c>
      <c r="B29" s="19">
        <v>0</v>
      </c>
      <c r="C29" s="19">
        <v>0</v>
      </c>
      <c r="D29" s="19">
        <v>14839.94</v>
      </c>
      <c r="E29" s="19">
        <v>14839.94</v>
      </c>
      <c r="F29" s="19">
        <f t="shared" si="2"/>
        <v>0</v>
      </c>
      <c r="G29" s="151">
        <f t="shared" si="3"/>
        <v>100</v>
      </c>
    </row>
    <row r="30" spans="1:7" s="8" customFormat="1" ht="12.75" x14ac:dyDescent="0.15">
      <c r="A30" s="108" t="s">
        <v>56</v>
      </c>
      <c r="B30" s="19">
        <v>0</v>
      </c>
      <c r="C30" s="19">
        <v>0</v>
      </c>
      <c r="D30" s="19">
        <v>14839.94</v>
      </c>
      <c r="E30" s="19">
        <v>14839.94</v>
      </c>
      <c r="F30" s="19">
        <f t="shared" si="2"/>
        <v>0</v>
      </c>
      <c r="G30" s="151">
        <f t="shared" si="3"/>
        <v>100</v>
      </c>
    </row>
    <row r="31" spans="1:7" s="8" customFormat="1" ht="12.75" x14ac:dyDescent="0.15">
      <c r="A31" s="110" t="s">
        <v>57</v>
      </c>
      <c r="B31" s="20">
        <v>0</v>
      </c>
      <c r="C31" s="20">
        <v>0</v>
      </c>
      <c r="D31" s="20">
        <v>0</v>
      </c>
      <c r="E31" s="20">
        <v>14839.94</v>
      </c>
      <c r="F31" s="20">
        <f t="shared" si="2"/>
        <v>0</v>
      </c>
      <c r="G31" s="136">
        <f t="shared" si="3"/>
        <v>0</v>
      </c>
    </row>
    <row r="32" spans="1:7" s="6" customFormat="1" ht="12.75" x14ac:dyDescent="0.15">
      <c r="A32" s="147" t="s">
        <v>63</v>
      </c>
      <c r="B32" s="17">
        <v>0</v>
      </c>
      <c r="C32" s="17">
        <v>0</v>
      </c>
      <c r="D32" s="17">
        <v>312</v>
      </c>
      <c r="E32" s="17">
        <v>312</v>
      </c>
      <c r="F32" s="17">
        <f t="shared" si="2"/>
        <v>0</v>
      </c>
      <c r="G32" s="148">
        <f t="shared" si="3"/>
        <v>100</v>
      </c>
    </row>
    <row r="33" spans="1:7" s="8" customFormat="1" ht="12.75" x14ac:dyDescent="0.15">
      <c r="A33" s="108" t="s">
        <v>53</v>
      </c>
      <c r="B33" s="19">
        <v>0</v>
      </c>
      <c r="C33" s="19">
        <v>0</v>
      </c>
      <c r="D33" s="19">
        <v>312</v>
      </c>
      <c r="E33" s="19">
        <v>312</v>
      </c>
      <c r="F33" s="19">
        <f t="shared" si="2"/>
        <v>0</v>
      </c>
      <c r="G33" s="151">
        <f t="shared" si="3"/>
        <v>100</v>
      </c>
    </row>
    <row r="34" spans="1:7" s="8" customFormat="1" ht="12.75" x14ac:dyDescent="0.15">
      <c r="A34" s="108" t="s">
        <v>56</v>
      </c>
      <c r="B34" s="19">
        <v>0</v>
      </c>
      <c r="C34" s="19">
        <v>0</v>
      </c>
      <c r="D34" s="19">
        <v>312</v>
      </c>
      <c r="E34" s="19">
        <v>312</v>
      </c>
      <c r="F34" s="19">
        <f t="shared" si="2"/>
        <v>0</v>
      </c>
      <c r="G34" s="151">
        <f t="shared" si="3"/>
        <v>100</v>
      </c>
    </row>
    <row r="35" spans="1:7" s="8" customFormat="1" ht="12.75" x14ac:dyDescent="0.15">
      <c r="A35" s="110" t="s">
        <v>64</v>
      </c>
      <c r="B35" s="20">
        <v>0</v>
      </c>
      <c r="C35" s="20">
        <v>0</v>
      </c>
      <c r="D35" s="20">
        <v>0</v>
      </c>
      <c r="E35" s="20">
        <v>312</v>
      </c>
      <c r="F35" s="20">
        <f t="shared" si="2"/>
        <v>0</v>
      </c>
      <c r="G35" s="136">
        <f t="shared" si="3"/>
        <v>0</v>
      </c>
    </row>
    <row r="36" spans="1:7" s="6" customFormat="1" ht="12.75" x14ac:dyDescent="0.15">
      <c r="A36" s="147" t="s">
        <v>65</v>
      </c>
      <c r="B36" s="17">
        <v>1871.93</v>
      </c>
      <c r="C36" s="17">
        <v>13000</v>
      </c>
      <c r="D36" s="17">
        <v>2184.2199999999998</v>
      </c>
      <c r="E36" s="17">
        <v>2184.2199999999998</v>
      </c>
      <c r="F36" s="17">
        <f t="shared" si="2"/>
        <v>116.68278194163241</v>
      </c>
      <c r="G36" s="148">
        <f t="shared" si="3"/>
        <v>100</v>
      </c>
    </row>
    <row r="37" spans="1:7" s="8" customFormat="1" ht="12.75" x14ac:dyDescent="0.15">
      <c r="A37" s="108" t="s">
        <v>53</v>
      </c>
      <c r="B37" s="19">
        <v>1871.93</v>
      </c>
      <c r="C37" s="19">
        <v>13000</v>
      </c>
      <c r="D37" s="19">
        <v>2184.2199999999998</v>
      </c>
      <c r="E37" s="19">
        <v>2184.2199999999998</v>
      </c>
      <c r="F37" s="19">
        <f t="shared" si="2"/>
        <v>116.68278194163241</v>
      </c>
      <c r="G37" s="151">
        <f t="shared" si="3"/>
        <v>100</v>
      </c>
    </row>
    <row r="38" spans="1:7" s="8" customFormat="1" ht="12.75" x14ac:dyDescent="0.15">
      <c r="A38" s="108" t="s">
        <v>56</v>
      </c>
      <c r="B38" s="19">
        <v>1871.93</v>
      </c>
      <c r="C38" s="19">
        <v>13000</v>
      </c>
      <c r="D38" s="19">
        <v>2184.2199999999998</v>
      </c>
      <c r="E38" s="19">
        <v>2184.2199999999998</v>
      </c>
      <c r="F38" s="19">
        <f t="shared" si="2"/>
        <v>116.68278194163241</v>
      </c>
      <c r="G38" s="151">
        <f t="shared" si="3"/>
        <v>100</v>
      </c>
    </row>
    <row r="39" spans="1:7" s="8" customFormat="1" ht="12.75" x14ac:dyDescent="0.15">
      <c r="A39" s="110" t="s">
        <v>57</v>
      </c>
      <c r="B39" s="20">
        <v>554.12</v>
      </c>
      <c r="C39" s="20">
        <v>0</v>
      </c>
      <c r="D39" s="20">
        <v>0</v>
      </c>
      <c r="E39" s="20">
        <v>0</v>
      </c>
      <c r="F39" s="20">
        <f t="shared" si="2"/>
        <v>0</v>
      </c>
      <c r="G39" s="136">
        <f t="shared" si="3"/>
        <v>0</v>
      </c>
    </row>
    <row r="40" spans="1:7" s="8" customFormat="1" ht="12.75" x14ac:dyDescent="0.15">
      <c r="A40" s="110" t="s">
        <v>58</v>
      </c>
      <c r="B40" s="20">
        <v>405.34</v>
      </c>
      <c r="C40" s="20">
        <v>0</v>
      </c>
      <c r="D40" s="20">
        <v>0</v>
      </c>
      <c r="E40" s="20">
        <v>0</v>
      </c>
      <c r="F40" s="20">
        <f t="shared" si="2"/>
        <v>0</v>
      </c>
      <c r="G40" s="136">
        <f t="shared" si="3"/>
        <v>0</v>
      </c>
    </row>
    <row r="41" spans="1:7" s="8" customFormat="1" ht="12.75" x14ac:dyDescent="0.15">
      <c r="A41" s="110" t="s">
        <v>60</v>
      </c>
      <c r="B41" s="20">
        <v>912.47</v>
      </c>
      <c r="C41" s="20">
        <v>0</v>
      </c>
      <c r="D41" s="20">
        <v>0</v>
      </c>
      <c r="E41" s="20">
        <v>2184.2199999999998</v>
      </c>
      <c r="F41" s="20">
        <f t="shared" si="2"/>
        <v>239.37444518723902</v>
      </c>
      <c r="G41" s="136">
        <f t="shared" si="3"/>
        <v>0</v>
      </c>
    </row>
    <row r="42" spans="1:7" s="7" customFormat="1" ht="12.75" x14ac:dyDescent="0.15">
      <c r="A42" s="149" t="s">
        <v>66</v>
      </c>
      <c r="B42" s="18">
        <v>5265.78</v>
      </c>
      <c r="C42" s="18">
        <v>7000</v>
      </c>
      <c r="D42" s="18">
        <v>7000</v>
      </c>
      <c r="E42" s="18">
        <v>5250</v>
      </c>
      <c r="F42" s="18">
        <f t="shared" si="2"/>
        <v>99.700329295944769</v>
      </c>
      <c r="G42" s="150">
        <f t="shared" si="3"/>
        <v>75</v>
      </c>
    </row>
    <row r="43" spans="1:7" s="8" customFormat="1" ht="12.75" x14ac:dyDescent="0.15">
      <c r="A43" s="108" t="s">
        <v>40</v>
      </c>
      <c r="B43" s="19">
        <v>5265.78</v>
      </c>
      <c r="C43" s="19">
        <v>7000</v>
      </c>
      <c r="D43" s="19">
        <v>7000</v>
      </c>
      <c r="E43" s="19">
        <v>5250</v>
      </c>
      <c r="F43" s="19">
        <f t="shared" si="2"/>
        <v>99.700329295944769</v>
      </c>
      <c r="G43" s="151">
        <f t="shared" si="3"/>
        <v>75</v>
      </c>
    </row>
    <row r="44" spans="1:7" s="6" customFormat="1" ht="12.75" x14ac:dyDescent="0.15">
      <c r="A44" s="147" t="s">
        <v>5</v>
      </c>
      <c r="B44" s="17">
        <v>5265.78</v>
      </c>
      <c r="C44" s="17">
        <v>7000</v>
      </c>
      <c r="D44" s="17">
        <v>7000</v>
      </c>
      <c r="E44" s="17">
        <v>5250</v>
      </c>
      <c r="F44" s="17">
        <f t="shared" si="2"/>
        <v>99.700329295944769</v>
      </c>
      <c r="G44" s="148">
        <f t="shared" si="3"/>
        <v>75</v>
      </c>
    </row>
    <row r="45" spans="1:7" s="8" customFormat="1" ht="12.75" x14ac:dyDescent="0.15">
      <c r="A45" s="108" t="s">
        <v>6</v>
      </c>
      <c r="B45" s="19">
        <v>5265.78</v>
      </c>
      <c r="C45" s="19">
        <v>7000</v>
      </c>
      <c r="D45" s="19">
        <v>7000</v>
      </c>
      <c r="E45" s="19">
        <v>5250</v>
      </c>
      <c r="F45" s="19">
        <f t="shared" si="2"/>
        <v>99.700329295944769</v>
      </c>
      <c r="G45" s="151">
        <f t="shared" si="3"/>
        <v>75</v>
      </c>
    </row>
    <row r="46" spans="1:7" s="8" customFormat="1" ht="12.75" x14ac:dyDescent="0.15">
      <c r="A46" s="108" t="s">
        <v>12</v>
      </c>
      <c r="B46" s="19">
        <v>5265.78</v>
      </c>
      <c r="C46" s="19">
        <v>7000</v>
      </c>
      <c r="D46" s="19">
        <v>7000</v>
      </c>
      <c r="E46" s="19">
        <v>5250</v>
      </c>
      <c r="F46" s="19">
        <f t="shared" si="2"/>
        <v>99.700329295944769</v>
      </c>
      <c r="G46" s="151">
        <f t="shared" si="3"/>
        <v>75</v>
      </c>
    </row>
    <row r="47" spans="1:7" s="8" customFormat="1" ht="12.75" x14ac:dyDescent="0.15">
      <c r="A47" s="110" t="s">
        <v>34</v>
      </c>
      <c r="B47" s="20">
        <v>5265.78</v>
      </c>
      <c r="C47" s="20">
        <v>0</v>
      </c>
      <c r="D47" s="20">
        <v>0</v>
      </c>
      <c r="E47" s="20">
        <v>5250</v>
      </c>
      <c r="F47" s="20">
        <f t="shared" si="2"/>
        <v>99.700329295944769</v>
      </c>
      <c r="G47" s="136">
        <f t="shared" si="3"/>
        <v>0</v>
      </c>
    </row>
    <row r="48" spans="1:7" s="7" customFormat="1" ht="12.75" x14ac:dyDescent="0.15">
      <c r="A48" s="149" t="s">
        <v>67</v>
      </c>
      <c r="B48" s="18">
        <v>3276.59</v>
      </c>
      <c r="C48" s="18">
        <v>0</v>
      </c>
      <c r="D48" s="18">
        <v>0</v>
      </c>
      <c r="E48" s="18">
        <v>0</v>
      </c>
      <c r="F48" s="18">
        <f t="shared" si="2"/>
        <v>0</v>
      </c>
      <c r="G48" s="150">
        <f t="shared" si="3"/>
        <v>0</v>
      </c>
    </row>
    <row r="49" spans="1:7" s="8" customFormat="1" ht="12.75" x14ac:dyDescent="0.15">
      <c r="A49" s="108" t="s">
        <v>40</v>
      </c>
      <c r="B49" s="19">
        <v>3276.59</v>
      </c>
      <c r="C49" s="19">
        <v>0</v>
      </c>
      <c r="D49" s="19">
        <v>0</v>
      </c>
      <c r="E49" s="19">
        <v>0</v>
      </c>
      <c r="F49" s="19">
        <f t="shared" si="2"/>
        <v>0</v>
      </c>
      <c r="G49" s="151">
        <f t="shared" si="3"/>
        <v>0</v>
      </c>
    </row>
    <row r="50" spans="1:7" s="6" customFormat="1" ht="12.75" x14ac:dyDescent="0.15">
      <c r="A50" s="147" t="s">
        <v>5</v>
      </c>
      <c r="B50" s="17">
        <v>3276.59</v>
      </c>
      <c r="C50" s="17">
        <v>0</v>
      </c>
      <c r="D50" s="17">
        <v>0</v>
      </c>
      <c r="E50" s="17">
        <v>0</v>
      </c>
      <c r="F50" s="17">
        <f t="shared" si="2"/>
        <v>0</v>
      </c>
      <c r="G50" s="148">
        <f t="shared" si="3"/>
        <v>0</v>
      </c>
    </row>
    <row r="51" spans="1:7" s="8" customFormat="1" ht="12.75" x14ac:dyDescent="0.15">
      <c r="A51" s="108" t="s">
        <v>6</v>
      </c>
      <c r="B51" s="19">
        <v>3276.59</v>
      </c>
      <c r="C51" s="19">
        <v>0</v>
      </c>
      <c r="D51" s="19">
        <v>0</v>
      </c>
      <c r="E51" s="19">
        <v>0</v>
      </c>
      <c r="F51" s="19">
        <f t="shared" si="2"/>
        <v>0</v>
      </c>
      <c r="G51" s="151">
        <f t="shared" si="3"/>
        <v>0</v>
      </c>
    </row>
    <row r="52" spans="1:7" s="8" customFormat="1" ht="12.75" x14ac:dyDescent="0.15">
      <c r="A52" s="108" t="s">
        <v>12</v>
      </c>
      <c r="B52" s="19">
        <v>3276.59</v>
      </c>
      <c r="C52" s="19">
        <v>0</v>
      </c>
      <c r="D52" s="19">
        <v>0</v>
      </c>
      <c r="E52" s="19">
        <v>0</v>
      </c>
      <c r="F52" s="19">
        <f t="shared" si="2"/>
        <v>0</v>
      </c>
      <c r="G52" s="151">
        <f t="shared" si="3"/>
        <v>0</v>
      </c>
    </row>
    <row r="53" spans="1:7" s="8" customFormat="1" ht="12.75" x14ac:dyDescent="0.15">
      <c r="A53" s="110" t="s">
        <v>28</v>
      </c>
      <c r="B53" s="20">
        <v>3276.59</v>
      </c>
      <c r="C53" s="20">
        <v>0</v>
      </c>
      <c r="D53" s="20">
        <v>0</v>
      </c>
      <c r="E53" s="20">
        <v>0</v>
      </c>
      <c r="F53" s="20">
        <f t="shared" si="2"/>
        <v>0</v>
      </c>
      <c r="G53" s="136">
        <f t="shared" si="3"/>
        <v>0</v>
      </c>
    </row>
    <row r="54" spans="1:7" s="7" customFormat="1" ht="12.75" x14ac:dyDescent="0.15">
      <c r="A54" s="149" t="s">
        <v>68</v>
      </c>
      <c r="B54" s="18">
        <v>90489.81</v>
      </c>
      <c r="C54" s="18">
        <v>179000</v>
      </c>
      <c r="D54" s="18">
        <v>1194076</v>
      </c>
      <c r="E54" s="18">
        <v>1075245.25</v>
      </c>
      <c r="F54" s="18">
        <f t="shared" si="2"/>
        <v>1188.2500913638785</v>
      </c>
      <c r="G54" s="150">
        <f t="shared" si="3"/>
        <v>90.048309320344771</v>
      </c>
    </row>
    <row r="55" spans="1:7" s="8" customFormat="1" ht="12.75" x14ac:dyDescent="0.15">
      <c r="A55" s="108" t="s">
        <v>40</v>
      </c>
      <c r="B55" s="19">
        <v>90489.81</v>
      </c>
      <c r="C55" s="19">
        <v>179000</v>
      </c>
      <c r="D55" s="19">
        <v>1194076</v>
      </c>
      <c r="E55" s="19">
        <v>1075245.25</v>
      </c>
      <c r="F55" s="19">
        <f t="shared" si="2"/>
        <v>1188.2500913638785</v>
      </c>
      <c r="G55" s="151">
        <f t="shared" si="3"/>
        <v>90.048309320344771</v>
      </c>
    </row>
    <row r="56" spans="1:7" s="6" customFormat="1" ht="12.75" x14ac:dyDescent="0.15">
      <c r="A56" s="147" t="s">
        <v>5</v>
      </c>
      <c r="B56" s="17">
        <v>90489.81</v>
      </c>
      <c r="C56" s="17">
        <v>179000</v>
      </c>
      <c r="D56" s="17">
        <v>1112226</v>
      </c>
      <c r="E56" s="17">
        <v>993395.25</v>
      </c>
      <c r="F56" s="17">
        <f t="shared" si="2"/>
        <v>1097.7979177987002</v>
      </c>
      <c r="G56" s="148">
        <f t="shared" si="3"/>
        <v>89.315952872887351</v>
      </c>
    </row>
    <row r="57" spans="1:7" s="8" customFormat="1" ht="12.75" x14ac:dyDescent="0.15">
      <c r="A57" s="108" t="s">
        <v>6</v>
      </c>
      <c r="B57" s="19">
        <v>88076.2</v>
      </c>
      <c r="C57" s="19">
        <v>110000</v>
      </c>
      <c r="D57" s="19">
        <v>167226</v>
      </c>
      <c r="E57" s="19">
        <v>99944.99</v>
      </c>
      <c r="F57" s="19">
        <f t="shared" si="2"/>
        <v>113.47559272539007</v>
      </c>
      <c r="G57" s="151">
        <f t="shared" si="3"/>
        <v>59.766417901522495</v>
      </c>
    </row>
    <row r="58" spans="1:7" s="8" customFormat="1" ht="12.75" x14ac:dyDescent="0.15">
      <c r="A58" s="108" t="s">
        <v>12</v>
      </c>
      <c r="B58" s="19">
        <v>88076.2</v>
      </c>
      <c r="C58" s="19">
        <v>110000</v>
      </c>
      <c r="D58" s="19">
        <v>167226</v>
      </c>
      <c r="E58" s="19">
        <v>99944.99</v>
      </c>
      <c r="F58" s="19">
        <f t="shared" si="2"/>
        <v>113.47559272539007</v>
      </c>
      <c r="G58" s="151">
        <f t="shared" si="3"/>
        <v>59.766417901522495</v>
      </c>
    </row>
    <row r="59" spans="1:7" s="8" customFormat="1" ht="12.75" x14ac:dyDescent="0.15">
      <c r="A59" s="110" t="s">
        <v>28</v>
      </c>
      <c r="B59" s="20">
        <v>82995.179999999993</v>
      </c>
      <c r="C59" s="20">
        <v>0</v>
      </c>
      <c r="D59" s="20">
        <v>0</v>
      </c>
      <c r="E59" s="20">
        <v>90192.68</v>
      </c>
      <c r="F59" s="20">
        <f t="shared" si="2"/>
        <v>108.67219036093421</v>
      </c>
      <c r="G59" s="136">
        <f t="shared" si="3"/>
        <v>0</v>
      </c>
    </row>
    <row r="60" spans="1:7" s="8" customFormat="1" ht="12.75" x14ac:dyDescent="0.15">
      <c r="A60" s="110" t="s">
        <v>32</v>
      </c>
      <c r="B60" s="20">
        <v>5081.0200000000004</v>
      </c>
      <c r="C60" s="20">
        <v>0</v>
      </c>
      <c r="D60" s="20">
        <v>0</v>
      </c>
      <c r="E60" s="20">
        <v>9752.31</v>
      </c>
      <c r="F60" s="20">
        <f t="shared" si="2"/>
        <v>191.93606795485942</v>
      </c>
      <c r="G60" s="136">
        <f t="shared" si="3"/>
        <v>0</v>
      </c>
    </row>
    <row r="61" spans="1:7" s="8" customFormat="1" ht="12.75" x14ac:dyDescent="0.15">
      <c r="A61" s="108" t="s">
        <v>53</v>
      </c>
      <c r="B61" s="19">
        <v>2413.61</v>
      </c>
      <c r="C61" s="19">
        <v>69000</v>
      </c>
      <c r="D61" s="19">
        <v>945000</v>
      </c>
      <c r="E61" s="19">
        <v>893450.26</v>
      </c>
      <c r="F61" s="19">
        <f t="shared" si="2"/>
        <v>37017.175931488513</v>
      </c>
      <c r="G61" s="151">
        <f t="shared" si="3"/>
        <v>94.545001058201066</v>
      </c>
    </row>
    <row r="62" spans="1:7" s="8" customFormat="1" ht="12.75" x14ac:dyDescent="0.15">
      <c r="A62" s="108" t="s">
        <v>54</v>
      </c>
      <c r="B62" s="19">
        <v>0</v>
      </c>
      <c r="C62" s="19">
        <v>0</v>
      </c>
      <c r="D62" s="19">
        <v>74566.84</v>
      </c>
      <c r="E62" s="19">
        <v>74566.84</v>
      </c>
      <c r="F62" s="19">
        <f t="shared" si="2"/>
        <v>0</v>
      </c>
      <c r="G62" s="151">
        <f t="shared" si="3"/>
        <v>100</v>
      </c>
    </row>
    <row r="63" spans="1:7" s="8" customFormat="1" ht="12.75" x14ac:dyDescent="0.15">
      <c r="A63" s="110" t="s">
        <v>69</v>
      </c>
      <c r="B63" s="20">
        <v>0</v>
      </c>
      <c r="C63" s="20">
        <v>0</v>
      </c>
      <c r="D63" s="20">
        <v>0</v>
      </c>
      <c r="E63" s="20">
        <v>74566.84</v>
      </c>
      <c r="F63" s="20">
        <f t="shared" si="2"/>
        <v>0</v>
      </c>
      <c r="G63" s="136">
        <f t="shared" si="3"/>
        <v>0</v>
      </c>
    </row>
    <row r="64" spans="1:7" s="8" customFormat="1" ht="12.75" x14ac:dyDescent="0.15">
      <c r="A64" s="108" t="s">
        <v>56</v>
      </c>
      <c r="B64" s="19">
        <v>0</v>
      </c>
      <c r="C64" s="19">
        <v>55000</v>
      </c>
      <c r="D64" s="19">
        <v>820433.16</v>
      </c>
      <c r="E64" s="19">
        <v>818883.42</v>
      </c>
      <c r="F64" s="19">
        <f t="shared" si="2"/>
        <v>0</v>
      </c>
      <c r="G64" s="151">
        <f t="shared" si="3"/>
        <v>99.811107098596551</v>
      </c>
    </row>
    <row r="65" spans="1:7" s="8" customFormat="1" ht="12.75" x14ac:dyDescent="0.15">
      <c r="A65" s="110" t="s">
        <v>70</v>
      </c>
      <c r="B65" s="20">
        <v>0</v>
      </c>
      <c r="C65" s="20">
        <v>0</v>
      </c>
      <c r="D65" s="20">
        <v>0</v>
      </c>
      <c r="E65" s="20">
        <v>765433.16</v>
      </c>
      <c r="F65" s="20">
        <f t="shared" si="2"/>
        <v>0</v>
      </c>
      <c r="G65" s="136">
        <f t="shared" si="3"/>
        <v>0</v>
      </c>
    </row>
    <row r="66" spans="1:7" s="8" customFormat="1" ht="12.75" x14ac:dyDescent="0.15">
      <c r="A66" s="110" t="s">
        <v>57</v>
      </c>
      <c r="B66" s="20">
        <v>0</v>
      </c>
      <c r="C66" s="20">
        <v>0</v>
      </c>
      <c r="D66" s="20">
        <v>0</v>
      </c>
      <c r="E66" s="20">
        <v>8631.25</v>
      </c>
      <c r="F66" s="20">
        <f t="shared" si="2"/>
        <v>0</v>
      </c>
      <c r="G66" s="136">
        <f t="shared" si="3"/>
        <v>0</v>
      </c>
    </row>
    <row r="67" spans="1:7" s="8" customFormat="1" ht="12.75" x14ac:dyDescent="0.15">
      <c r="A67" s="110" t="s">
        <v>59</v>
      </c>
      <c r="B67" s="20">
        <v>0</v>
      </c>
      <c r="C67" s="20">
        <v>0</v>
      </c>
      <c r="D67" s="20">
        <v>0</v>
      </c>
      <c r="E67" s="20">
        <v>35114.379999999997</v>
      </c>
      <c r="F67" s="20">
        <f t="shared" si="2"/>
        <v>0</v>
      </c>
      <c r="G67" s="136">
        <f t="shared" si="3"/>
        <v>0</v>
      </c>
    </row>
    <row r="68" spans="1:7" s="8" customFormat="1" ht="12.75" x14ac:dyDescent="0.15">
      <c r="A68" s="110" t="s">
        <v>60</v>
      </c>
      <c r="B68" s="20">
        <v>0</v>
      </c>
      <c r="C68" s="20">
        <v>0</v>
      </c>
      <c r="D68" s="20">
        <v>0</v>
      </c>
      <c r="E68" s="20">
        <v>7204.63</v>
      </c>
      <c r="F68" s="20">
        <f t="shared" si="2"/>
        <v>0</v>
      </c>
      <c r="G68" s="136">
        <f t="shared" si="3"/>
        <v>0</v>
      </c>
    </row>
    <row r="69" spans="1:7" s="8" customFormat="1" ht="12.75" x14ac:dyDescent="0.15">
      <c r="A69" s="110" t="s">
        <v>71</v>
      </c>
      <c r="B69" s="20">
        <v>0</v>
      </c>
      <c r="C69" s="20">
        <v>0</v>
      </c>
      <c r="D69" s="20">
        <v>0</v>
      </c>
      <c r="E69" s="20">
        <v>2500</v>
      </c>
      <c r="F69" s="20">
        <f t="shared" si="2"/>
        <v>0</v>
      </c>
      <c r="G69" s="136">
        <f t="shared" si="3"/>
        <v>0</v>
      </c>
    </row>
    <row r="70" spans="1:7" s="8" customFormat="1" ht="12.75" x14ac:dyDescent="0.15">
      <c r="A70" s="108" t="s">
        <v>72</v>
      </c>
      <c r="B70" s="19">
        <v>2413.61</v>
      </c>
      <c r="C70" s="19">
        <v>14000</v>
      </c>
      <c r="D70" s="19">
        <v>50000</v>
      </c>
      <c r="E70" s="19">
        <v>0</v>
      </c>
      <c r="F70" s="19">
        <f t="shared" si="2"/>
        <v>0</v>
      </c>
      <c r="G70" s="151">
        <f t="shared" si="3"/>
        <v>0</v>
      </c>
    </row>
    <row r="71" spans="1:7" s="8" customFormat="1" ht="12.75" x14ac:dyDescent="0.15">
      <c r="A71" s="110" t="s">
        <v>73</v>
      </c>
      <c r="B71" s="20">
        <v>2413.61</v>
      </c>
      <c r="C71" s="20">
        <v>0</v>
      </c>
      <c r="D71" s="20">
        <v>0</v>
      </c>
      <c r="E71" s="20">
        <v>0</v>
      </c>
      <c r="F71" s="20">
        <f t="shared" si="2"/>
        <v>0</v>
      </c>
      <c r="G71" s="136">
        <f t="shared" si="3"/>
        <v>0</v>
      </c>
    </row>
    <row r="72" spans="1:7" s="6" customFormat="1" ht="12.75" x14ac:dyDescent="0.15">
      <c r="A72" s="147" t="s">
        <v>62</v>
      </c>
      <c r="B72" s="17">
        <v>0</v>
      </c>
      <c r="C72" s="17">
        <v>0</v>
      </c>
      <c r="D72" s="17">
        <v>81850</v>
      </c>
      <c r="E72" s="17">
        <v>81850</v>
      </c>
      <c r="F72" s="17">
        <f t="shared" si="2"/>
        <v>0</v>
      </c>
      <c r="G72" s="148">
        <f t="shared" si="3"/>
        <v>100</v>
      </c>
    </row>
    <row r="73" spans="1:7" s="8" customFormat="1" ht="12.75" x14ac:dyDescent="0.15">
      <c r="A73" s="108" t="s">
        <v>53</v>
      </c>
      <c r="B73" s="19">
        <v>0</v>
      </c>
      <c r="C73" s="19">
        <v>0</v>
      </c>
      <c r="D73" s="19">
        <v>81850</v>
      </c>
      <c r="E73" s="19">
        <v>81850</v>
      </c>
      <c r="F73" s="19">
        <f t="shared" si="2"/>
        <v>0</v>
      </c>
      <c r="G73" s="151">
        <f t="shared" si="3"/>
        <v>100</v>
      </c>
    </row>
    <row r="74" spans="1:7" s="8" customFormat="1" ht="12.75" x14ac:dyDescent="0.15">
      <c r="A74" s="108" t="s">
        <v>56</v>
      </c>
      <c r="B74" s="19">
        <v>0</v>
      </c>
      <c r="C74" s="19">
        <v>0</v>
      </c>
      <c r="D74" s="19">
        <v>81850</v>
      </c>
      <c r="E74" s="19">
        <v>81850</v>
      </c>
      <c r="F74" s="19">
        <f t="shared" si="2"/>
        <v>0</v>
      </c>
      <c r="G74" s="151">
        <f t="shared" si="3"/>
        <v>100</v>
      </c>
    </row>
    <row r="75" spans="1:7" s="8" customFormat="1" ht="12.75" x14ac:dyDescent="0.15">
      <c r="A75" s="110" t="s">
        <v>71</v>
      </c>
      <c r="B75" s="20">
        <v>0</v>
      </c>
      <c r="C75" s="20">
        <v>0</v>
      </c>
      <c r="D75" s="20">
        <v>0</v>
      </c>
      <c r="E75" s="20">
        <v>81850</v>
      </c>
      <c r="F75" s="20">
        <f t="shared" si="2"/>
        <v>0</v>
      </c>
      <c r="G75" s="136">
        <f t="shared" si="3"/>
        <v>0</v>
      </c>
    </row>
    <row r="76" spans="1:7" s="7" customFormat="1" ht="12.75" x14ac:dyDescent="0.15">
      <c r="A76" s="149" t="s">
        <v>74</v>
      </c>
      <c r="B76" s="18">
        <v>18107.95</v>
      </c>
      <c r="C76" s="18">
        <v>20000</v>
      </c>
      <c r="D76" s="18">
        <v>5000</v>
      </c>
      <c r="E76" s="18">
        <v>0</v>
      </c>
      <c r="F76" s="18">
        <f t="shared" si="2"/>
        <v>0</v>
      </c>
      <c r="G76" s="150">
        <f t="shared" si="3"/>
        <v>0</v>
      </c>
    </row>
    <row r="77" spans="1:7" s="8" customFormat="1" ht="12.75" x14ac:dyDescent="0.15">
      <c r="A77" s="108" t="s">
        <v>40</v>
      </c>
      <c r="B77" s="19">
        <v>18107.95</v>
      </c>
      <c r="C77" s="19">
        <v>20000</v>
      </c>
      <c r="D77" s="19">
        <v>5000</v>
      </c>
      <c r="E77" s="19">
        <v>0</v>
      </c>
      <c r="F77" s="19">
        <f t="shared" si="2"/>
        <v>0</v>
      </c>
      <c r="G77" s="151">
        <f t="shared" si="3"/>
        <v>0</v>
      </c>
    </row>
    <row r="78" spans="1:7" s="6" customFormat="1" ht="12.75" x14ac:dyDescent="0.15">
      <c r="A78" s="147" t="s">
        <v>5</v>
      </c>
      <c r="B78" s="17">
        <v>18107.95</v>
      </c>
      <c r="C78" s="17">
        <v>20000</v>
      </c>
      <c r="D78" s="17">
        <v>5000</v>
      </c>
      <c r="E78" s="17">
        <v>0</v>
      </c>
      <c r="F78" s="17">
        <f t="shared" si="2"/>
        <v>0</v>
      </c>
      <c r="G78" s="148">
        <f t="shared" si="3"/>
        <v>0</v>
      </c>
    </row>
    <row r="79" spans="1:7" s="8" customFormat="1" ht="12.75" x14ac:dyDescent="0.15">
      <c r="A79" s="108" t="s">
        <v>6</v>
      </c>
      <c r="B79" s="19">
        <v>18107.95</v>
      </c>
      <c r="C79" s="19">
        <v>20000</v>
      </c>
      <c r="D79" s="19">
        <v>5000</v>
      </c>
      <c r="E79" s="19">
        <v>0</v>
      </c>
      <c r="F79" s="19">
        <f t="shared" si="2"/>
        <v>0</v>
      </c>
      <c r="G79" s="151">
        <f t="shared" si="3"/>
        <v>0</v>
      </c>
    </row>
    <row r="80" spans="1:7" s="8" customFormat="1" ht="12.75" x14ac:dyDescent="0.15">
      <c r="A80" s="108" t="s">
        <v>75</v>
      </c>
      <c r="B80" s="19">
        <v>18107.95</v>
      </c>
      <c r="C80" s="19">
        <v>20000</v>
      </c>
      <c r="D80" s="19">
        <v>5000</v>
      </c>
      <c r="E80" s="19">
        <v>0</v>
      </c>
      <c r="F80" s="19">
        <f t="shared" si="2"/>
        <v>0</v>
      </c>
      <c r="G80" s="151">
        <f t="shared" si="3"/>
        <v>0</v>
      </c>
    </row>
    <row r="81" spans="1:7" s="8" customFormat="1" ht="12.75" x14ac:dyDescent="0.15">
      <c r="A81" s="110" t="s">
        <v>76</v>
      </c>
      <c r="B81" s="20">
        <v>18107.95</v>
      </c>
      <c r="C81" s="20">
        <v>0</v>
      </c>
      <c r="D81" s="20">
        <v>0</v>
      </c>
      <c r="E81" s="20">
        <v>0</v>
      </c>
      <c r="F81" s="20">
        <f t="shared" si="2"/>
        <v>0</v>
      </c>
      <c r="G81" s="136">
        <f t="shared" si="3"/>
        <v>0</v>
      </c>
    </row>
    <row r="82" spans="1:7" s="7" customFormat="1" ht="12.75" x14ac:dyDescent="0.15">
      <c r="A82" s="149" t="s">
        <v>77</v>
      </c>
      <c r="B82" s="18">
        <v>65810.61</v>
      </c>
      <c r="C82" s="18">
        <v>0</v>
      </c>
      <c r="D82" s="18">
        <v>0</v>
      </c>
      <c r="E82" s="18">
        <v>0</v>
      </c>
      <c r="F82" s="18">
        <f t="shared" si="2"/>
        <v>0</v>
      </c>
      <c r="G82" s="150">
        <f t="shared" si="3"/>
        <v>0</v>
      </c>
    </row>
    <row r="83" spans="1:7" s="8" customFormat="1" ht="12.75" x14ac:dyDescent="0.15">
      <c r="A83" s="108" t="s">
        <v>40</v>
      </c>
      <c r="B83" s="19">
        <v>65810.61</v>
      </c>
      <c r="C83" s="19">
        <v>0</v>
      </c>
      <c r="D83" s="19">
        <v>0</v>
      </c>
      <c r="E83" s="19">
        <v>0</v>
      </c>
      <c r="F83" s="19">
        <f t="shared" si="2"/>
        <v>0</v>
      </c>
      <c r="G83" s="151">
        <f t="shared" si="3"/>
        <v>0</v>
      </c>
    </row>
    <row r="84" spans="1:7" s="6" customFormat="1" ht="12.75" x14ac:dyDescent="0.15">
      <c r="A84" s="147" t="s">
        <v>5</v>
      </c>
      <c r="B84" s="17">
        <v>65810.61</v>
      </c>
      <c r="C84" s="17">
        <v>0</v>
      </c>
      <c r="D84" s="17">
        <v>0</v>
      </c>
      <c r="E84" s="17">
        <v>0</v>
      </c>
      <c r="F84" s="17">
        <f t="shared" si="2"/>
        <v>0</v>
      </c>
      <c r="G84" s="148">
        <f t="shared" si="3"/>
        <v>0</v>
      </c>
    </row>
    <row r="85" spans="1:7" s="8" customFormat="1" ht="12.75" x14ac:dyDescent="0.15">
      <c r="A85" s="108" t="s">
        <v>6</v>
      </c>
      <c r="B85" s="19">
        <v>36906.9</v>
      </c>
      <c r="C85" s="19">
        <v>0</v>
      </c>
      <c r="D85" s="19">
        <v>0</v>
      </c>
      <c r="E85" s="19">
        <v>0</v>
      </c>
      <c r="F85" s="19">
        <f t="shared" si="2"/>
        <v>0</v>
      </c>
      <c r="G85" s="151">
        <f t="shared" si="3"/>
        <v>0</v>
      </c>
    </row>
    <row r="86" spans="1:7" s="8" customFormat="1" ht="12.75" x14ac:dyDescent="0.15">
      <c r="A86" s="108" t="s">
        <v>12</v>
      </c>
      <c r="B86" s="19">
        <v>36906.9</v>
      </c>
      <c r="C86" s="19">
        <v>0</v>
      </c>
      <c r="D86" s="19">
        <v>0</v>
      </c>
      <c r="E86" s="19">
        <v>0</v>
      </c>
      <c r="F86" s="19">
        <f t="shared" si="2"/>
        <v>0</v>
      </c>
      <c r="G86" s="151">
        <f t="shared" si="3"/>
        <v>0</v>
      </c>
    </row>
    <row r="87" spans="1:7" s="8" customFormat="1" ht="12.75" x14ac:dyDescent="0.15">
      <c r="A87" s="110" t="s">
        <v>32</v>
      </c>
      <c r="B87" s="20">
        <v>20689.830000000002</v>
      </c>
      <c r="C87" s="20">
        <v>0</v>
      </c>
      <c r="D87" s="20">
        <v>0</v>
      </c>
      <c r="E87" s="20">
        <v>0</v>
      </c>
      <c r="F87" s="20">
        <f t="shared" si="2"/>
        <v>0</v>
      </c>
      <c r="G87" s="136">
        <f t="shared" si="3"/>
        <v>0</v>
      </c>
    </row>
    <row r="88" spans="1:7" s="8" customFormat="1" ht="12.75" x14ac:dyDescent="0.15">
      <c r="A88" s="110" t="s">
        <v>33</v>
      </c>
      <c r="B88" s="20">
        <v>16217.07</v>
      </c>
      <c r="C88" s="20">
        <v>0</v>
      </c>
      <c r="D88" s="20">
        <v>0</v>
      </c>
      <c r="E88" s="20">
        <v>0</v>
      </c>
      <c r="F88" s="20">
        <f t="shared" si="2"/>
        <v>0</v>
      </c>
      <c r="G88" s="136">
        <f t="shared" si="3"/>
        <v>0</v>
      </c>
    </row>
    <row r="89" spans="1:7" s="8" customFormat="1" ht="12.75" x14ac:dyDescent="0.15">
      <c r="A89" s="108" t="s">
        <v>53</v>
      </c>
      <c r="B89" s="19">
        <v>28903.71</v>
      </c>
      <c r="C89" s="19">
        <v>0</v>
      </c>
      <c r="D89" s="19">
        <v>0</v>
      </c>
      <c r="E89" s="19">
        <v>0</v>
      </c>
      <c r="F89" s="19">
        <f t="shared" si="2"/>
        <v>0</v>
      </c>
      <c r="G89" s="151">
        <f t="shared" si="3"/>
        <v>0</v>
      </c>
    </row>
    <row r="90" spans="1:7" s="8" customFormat="1" ht="12.75" x14ac:dyDescent="0.15">
      <c r="A90" s="108" t="s">
        <v>56</v>
      </c>
      <c r="B90" s="19">
        <v>28903.71</v>
      </c>
      <c r="C90" s="19">
        <v>0</v>
      </c>
      <c r="D90" s="19">
        <v>0</v>
      </c>
      <c r="E90" s="19">
        <v>0</v>
      </c>
      <c r="F90" s="19">
        <f t="shared" si="2"/>
        <v>0</v>
      </c>
      <c r="G90" s="151">
        <f t="shared" si="3"/>
        <v>0</v>
      </c>
    </row>
    <row r="91" spans="1:7" s="8" customFormat="1" ht="12.75" x14ac:dyDescent="0.15">
      <c r="A91" s="110" t="s">
        <v>61</v>
      </c>
      <c r="B91" s="20">
        <v>28903.71</v>
      </c>
      <c r="C91" s="20">
        <v>0</v>
      </c>
      <c r="D91" s="20">
        <v>0</v>
      </c>
      <c r="E91" s="20">
        <v>0</v>
      </c>
      <c r="F91" s="20">
        <f t="shared" si="2"/>
        <v>0</v>
      </c>
      <c r="G91" s="136">
        <f t="shared" si="3"/>
        <v>0</v>
      </c>
    </row>
    <row r="92" spans="1:7" s="7" customFormat="1" ht="12.75" x14ac:dyDescent="0.15">
      <c r="A92" s="149" t="s">
        <v>78</v>
      </c>
      <c r="B92" s="18">
        <v>0</v>
      </c>
      <c r="C92" s="18">
        <v>26544</v>
      </c>
      <c r="D92" s="18">
        <v>0</v>
      </c>
      <c r="E92" s="18">
        <v>0</v>
      </c>
      <c r="F92" s="18">
        <f t="shared" ref="F92:F155" si="4">IFERROR(E92/B92*100,0)</f>
        <v>0</v>
      </c>
      <c r="G92" s="150">
        <f t="shared" ref="G92:G155" si="5">IFERROR(E92/D92*100,0)</f>
        <v>0</v>
      </c>
    </row>
    <row r="93" spans="1:7" s="8" customFormat="1" ht="12.75" x14ac:dyDescent="0.15">
      <c r="A93" s="108" t="s">
        <v>40</v>
      </c>
      <c r="B93" s="19">
        <v>0</v>
      </c>
      <c r="C93" s="19">
        <v>26544</v>
      </c>
      <c r="D93" s="19">
        <v>0</v>
      </c>
      <c r="E93" s="19">
        <v>0</v>
      </c>
      <c r="F93" s="19">
        <f t="shared" si="4"/>
        <v>0</v>
      </c>
      <c r="G93" s="151">
        <f t="shared" si="5"/>
        <v>0</v>
      </c>
    </row>
    <row r="94" spans="1:7" s="6" customFormat="1" ht="12.75" x14ac:dyDescent="0.15">
      <c r="A94" s="147" t="s">
        <v>5</v>
      </c>
      <c r="B94" s="17">
        <v>0</v>
      </c>
      <c r="C94" s="17">
        <v>26544</v>
      </c>
      <c r="D94" s="17">
        <v>0</v>
      </c>
      <c r="E94" s="17">
        <v>0</v>
      </c>
      <c r="F94" s="17">
        <f t="shared" si="4"/>
        <v>0</v>
      </c>
      <c r="G94" s="148">
        <f t="shared" si="5"/>
        <v>0</v>
      </c>
    </row>
    <row r="95" spans="1:7" s="8" customFormat="1" ht="12.75" x14ac:dyDescent="0.15">
      <c r="A95" s="108" t="s">
        <v>6</v>
      </c>
      <c r="B95" s="19">
        <v>0</v>
      </c>
      <c r="C95" s="19">
        <v>26544</v>
      </c>
      <c r="D95" s="19">
        <v>0</v>
      </c>
      <c r="E95" s="19">
        <v>0</v>
      </c>
      <c r="F95" s="19">
        <f t="shared" si="4"/>
        <v>0</v>
      </c>
      <c r="G95" s="151">
        <f t="shared" si="5"/>
        <v>0</v>
      </c>
    </row>
    <row r="96" spans="1:7" s="8" customFormat="1" ht="12.75" x14ac:dyDescent="0.15">
      <c r="A96" s="108" t="s">
        <v>75</v>
      </c>
      <c r="B96" s="19">
        <v>0</v>
      </c>
      <c r="C96" s="19">
        <v>26544</v>
      </c>
      <c r="D96" s="19">
        <v>0</v>
      </c>
      <c r="E96" s="19">
        <v>0</v>
      </c>
      <c r="F96" s="19">
        <f t="shared" si="4"/>
        <v>0</v>
      </c>
      <c r="G96" s="151">
        <f t="shared" si="5"/>
        <v>0</v>
      </c>
    </row>
    <row r="97" spans="1:7" s="6" customFormat="1" ht="12.75" x14ac:dyDescent="0.15">
      <c r="A97" s="147" t="s">
        <v>79</v>
      </c>
      <c r="B97" s="17">
        <v>2631942.38</v>
      </c>
      <c r="C97" s="17">
        <v>1070100</v>
      </c>
      <c r="D97" s="17">
        <v>1317600</v>
      </c>
      <c r="E97" s="17">
        <v>1292086.8600000001</v>
      </c>
      <c r="F97" s="17">
        <f t="shared" si="4"/>
        <v>49.092520786872242</v>
      </c>
      <c r="G97" s="148">
        <f t="shared" si="5"/>
        <v>98.063665755919857</v>
      </c>
    </row>
    <row r="98" spans="1:7" s="7" customFormat="1" ht="12.75" x14ac:dyDescent="0.15">
      <c r="A98" s="149" t="s">
        <v>80</v>
      </c>
      <c r="B98" s="18">
        <v>459136.74</v>
      </c>
      <c r="C98" s="18">
        <v>7000</v>
      </c>
      <c r="D98" s="18">
        <v>101200</v>
      </c>
      <c r="E98" s="18">
        <v>100840.54</v>
      </c>
      <c r="F98" s="18">
        <f t="shared" si="4"/>
        <v>21.963073571502903</v>
      </c>
      <c r="G98" s="150">
        <f t="shared" si="5"/>
        <v>99.644802371541502</v>
      </c>
    </row>
    <row r="99" spans="1:7" s="8" customFormat="1" ht="12.75" x14ac:dyDescent="0.15">
      <c r="A99" s="108" t="s">
        <v>81</v>
      </c>
      <c r="B99" s="19">
        <v>72131.81</v>
      </c>
      <c r="C99" s="19">
        <v>6000</v>
      </c>
      <c r="D99" s="19">
        <v>19800</v>
      </c>
      <c r="E99" s="19">
        <v>19727.419999999998</v>
      </c>
      <c r="F99" s="19">
        <f t="shared" si="4"/>
        <v>27.349126550408204</v>
      </c>
      <c r="G99" s="151">
        <f t="shared" si="5"/>
        <v>99.633434343434331</v>
      </c>
    </row>
    <row r="100" spans="1:7" s="6" customFormat="1" ht="12.75" x14ac:dyDescent="0.15">
      <c r="A100" s="147" t="s">
        <v>5</v>
      </c>
      <c r="B100" s="17">
        <v>0</v>
      </c>
      <c r="C100" s="17">
        <v>6000</v>
      </c>
      <c r="D100" s="17">
        <v>19800</v>
      </c>
      <c r="E100" s="17">
        <v>19727.419999999998</v>
      </c>
      <c r="F100" s="17">
        <f t="shared" si="4"/>
        <v>0</v>
      </c>
      <c r="G100" s="148">
        <f t="shared" si="5"/>
        <v>99.633434343434331</v>
      </c>
    </row>
    <row r="101" spans="1:7" s="8" customFormat="1" ht="12.75" x14ac:dyDescent="0.15">
      <c r="A101" s="108" t="s">
        <v>6</v>
      </c>
      <c r="B101" s="19">
        <v>0</v>
      </c>
      <c r="C101" s="19">
        <v>6000</v>
      </c>
      <c r="D101" s="19">
        <v>19800</v>
      </c>
      <c r="E101" s="19">
        <v>19727.419999999998</v>
      </c>
      <c r="F101" s="19">
        <f t="shared" si="4"/>
        <v>0</v>
      </c>
      <c r="G101" s="151">
        <f t="shared" si="5"/>
        <v>99.633434343434331</v>
      </c>
    </row>
    <row r="102" spans="1:7" s="8" customFormat="1" ht="12.75" x14ac:dyDescent="0.15">
      <c r="A102" s="108" t="s">
        <v>12</v>
      </c>
      <c r="B102" s="19">
        <v>0</v>
      </c>
      <c r="C102" s="19">
        <v>6000</v>
      </c>
      <c r="D102" s="19">
        <v>19800</v>
      </c>
      <c r="E102" s="19">
        <v>19727.419999999998</v>
      </c>
      <c r="F102" s="19">
        <f t="shared" si="4"/>
        <v>0</v>
      </c>
      <c r="G102" s="151">
        <f t="shared" si="5"/>
        <v>99.633434343434331</v>
      </c>
    </row>
    <row r="103" spans="1:7" s="8" customFormat="1" ht="12.75" x14ac:dyDescent="0.15">
      <c r="A103" s="110" t="s">
        <v>41</v>
      </c>
      <c r="B103" s="20">
        <v>0</v>
      </c>
      <c r="C103" s="20">
        <v>0</v>
      </c>
      <c r="D103" s="20">
        <v>0</v>
      </c>
      <c r="E103" s="20">
        <v>4290</v>
      </c>
      <c r="F103" s="20">
        <f t="shared" si="4"/>
        <v>0</v>
      </c>
      <c r="G103" s="136">
        <f t="shared" si="5"/>
        <v>0</v>
      </c>
    </row>
    <row r="104" spans="1:7" s="8" customFormat="1" ht="12.75" x14ac:dyDescent="0.15">
      <c r="A104" s="110" t="s">
        <v>30</v>
      </c>
      <c r="B104" s="20">
        <v>0</v>
      </c>
      <c r="C104" s="20">
        <v>0</v>
      </c>
      <c r="D104" s="20">
        <v>0</v>
      </c>
      <c r="E104" s="20">
        <v>2812.5</v>
      </c>
      <c r="F104" s="20">
        <f t="shared" si="4"/>
        <v>0</v>
      </c>
      <c r="G104" s="136">
        <f t="shared" si="5"/>
        <v>0</v>
      </c>
    </row>
    <row r="105" spans="1:7" s="8" customFormat="1" ht="12.75" x14ac:dyDescent="0.15">
      <c r="A105" s="110" t="s">
        <v>32</v>
      </c>
      <c r="B105" s="20">
        <v>0</v>
      </c>
      <c r="C105" s="20">
        <v>0</v>
      </c>
      <c r="D105" s="20">
        <v>0</v>
      </c>
      <c r="E105" s="20">
        <v>1784.29</v>
      </c>
      <c r="F105" s="20">
        <f t="shared" si="4"/>
        <v>0</v>
      </c>
      <c r="G105" s="136">
        <f t="shared" si="5"/>
        <v>0</v>
      </c>
    </row>
    <row r="106" spans="1:7" s="8" customFormat="1" ht="12.75" x14ac:dyDescent="0.15">
      <c r="A106" s="110" t="s">
        <v>33</v>
      </c>
      <c r="B106" s="20">
        <v>0</v>
      </c>
      <c r="C106" s="20">
        <v>0</v>
      </c>
      <c r="D106" s="20">
        <v>0</v>
      </c>
      <c r="E106" s="20">
        <v>2875</v>
      </c>
      <c r="F106" s="20">
        <f t="shared" si="4"/>
        <v>0</v>
      </c>
      <c r="G106" s="136">
        <f t="shared" si="5"/>
        <v>0</v>
      </c>
    </row>
    <row r="107" spans="1:7" s="8" customFormat="1" ht="12.75" x14ac:dyDescent="0.15">
      <c r="A107" s="110" t="s">
        <v>34</v>
      </c>
      <c r="B107" s="20">
        <v>0</v>
      </c>
      <c r="C107" s="20">
        <v>0</v>
      </c>
      <c r="D107" s="20">
        <v>0</v>
      </c>
      <c r="E107" s="20">
        <v>7965.63</v>
      </c>
      <c r="F107" s="20">
        <f t="shared" si="4"/>
        <v>0</v>
      </c>
      <c r="G107" s="136">
        <f t="shared" si="5"/>
        <v>0</v>
      </c>
    </row>
    <row r="108" spans="1:7" s="6" customFormat="1" ht="12.75" x14ac:dyDescent="0.15">
      <c r="A108" s="147" t="s">
        <v>62</v>
      </c>
      <c r="B108" s="17">
        <v>72131.81</v>
      </c>
      <c r="C108" s="17">
        <v>0</v>
      </c>
      <c r="D108" s="17">
        <v>0</v>
      </c>
      <c r="E108" s="17">
        <v>0</v>
      </c>
      <c r="F108" s="17">
        <f t="shared" si="4"/>
        <v>0</v>
      </c>
      <c r="G108" s="148">
        <f t="shared" si="5"/>
        <v>0</v>
      </c>
    </row>
    <row r="109" spans="1:7" s="8" customFormat="1" ht="12.75" x14ac:dyDescent="0.15">
      <c r="A109" s="108" t="s">
        <v>53</v>
      </c>
      <c r="B109" s="19">
        <v>72131.81</v>
      </c>
      <c r="C109" s="19">
        <v>0</v>
      </c>
      <c r="D109" s="19">
        <v>0</v>
      </c>
      <c r="E109" s="19">
        <v>0</v>
      </c>
      <c r="F109" s="19">
        <f t="shared" si="4"/>
        <v>0</v>
      </c>
      <c r="G109" s="151">
        <f t="shared" si="5"/>
        <v>0</v>
      </c>
    </row>
    <row r="110" spans="1:7" s="8" customFormat="1" ht="12.75" x14ac:dyDescent="0.15">
      <c r="A110" s="108" t="s">
        <v>72</v>
      </c>
      <c r="B110" s="19">
        <v>72131.81</v>
      </c>
      <c r="C110" s="19">
        <v>0</v>
      </c>
      <c r="D110" s="19">
        <v>0</v>
      </c>
      <c r="E110" s="19">
        <v>0</v>
      </c>
      <c r="F110" s="19">
        <f t="shared" si="4"/>
        <v>0</v>
      </c>
      <c r="G110" s="151">
        <f t="shared" si="5"/>
        <v>0</v>
      </c>
    </row>
    <row r="111" spans="1:7" s="8" customFormat="1" ht="12.75" x14ac:dyDescent="0.15">
      <c r="A111" s="110" t="s">
        <v>73</v>
      </c>
      <c r="B111" s="20">
        <v>72131.81</v>
      </c>
      <c r="C111" s="20">
        <v>0</v>
      </c>
      <c r="D111" s="20">
        <v>0</v>
      </c>
      <c r="E111" s="20">
        <v>0</v>
      </c>
      <c r="F111" s="20">
        <f t="shared" si="4"/>
        <v>0</v>
      </c>
      <c r="G111" s="136">
        <f t="shared" si="5"/>
        <v>0</v>
      </c>
    </row>
    <row r="112" spans="1:7" s="8" customFormat="1" ht="12.75" x14ac:dyDescent="0.15">
      <c r="A112" s="108" t="s">
        <v>82</v>
      </c>
      <c r="B112" s="19">
        <v>387004.93</v>
      </c>
      <c r="C112" s="19">
        <v>1000</v>
      </c>
      <c r="D112" s="19">
        <v>81400</v>
      </c>
      <c r="E112" s="19">
        <v>81113.119999999995</v>
      </c>
      <c r="F112" s="19">
        <f t="shared" si="4"/>
        <v>20.959195532728742</v>
      </c>
      <c r="G112" s="151">
        <f t="shared" si="5"/>
        <v>99.647567567567563</v>
      </c>
    </row>
    <row r="113" spans="1:7" s="6" customFormat="1" ht="12.75" x14ac:dyDescent="0.15">
      <c r="A113" s="147" t="s">
        <v>5</v>
      </c>
      <c r="B113" s="17">
        <v>387004.93</v>
      </c>
      <c r="C113" s="17">
        <v>1000</v>
      </c>
      <c r="D113" s="17">
        <v>81400</v>
      </c>
      <c r="E113" s="17">
        <v>81113.119999999995</v>
      </c>
      <c r="F113" s="17">
        <f t="shared" si="4"/>
        <v>20.959195532728742</v>
      </c>
      <c r="G113" s="148">
        <f t="shared" si="5"/>
        <v>99.647567567567563</v>
      </c>
    </row>
    <row r="114" spans="1:7" s="8" customFormat="1" ht="12.75" x14ac:dyDescent="0.15">
      <c r="A114" s="108" t="s">
        <v>6</v>
      </c>
      <c r="B114" s="19">
        <v>261.86</v>
      </c>
      <c r="C114" s="19">
        <v>1000</v>
      </c>
      <c r="D114" s="19">
        <v>3400</v>
      </c>
      <c r="E114" s="19">
        <v>3317</v>
      </c>
      <c r="F114" s="19">
        <f t="shared" si="4"/>
        <v>1266.7074009012449</v>
      </c>
      <c r="G114" s="151">
        <f t="shared" si="5"/>
        <v>97.558823529411768</v>
      </c>
    </row>
    <row r="115" spans="1:7" s="8" customFormat="1" ht="12.75" x14ac:dyDescent="0.15">
      <c r="A115" s="108" t="s">
        <v>12</v>
      </c>
      <c r="B115" s="19">
        <v>261.86</v>
      </c>
      <c r="C115" s="19">
        <v>1000</v>
      </c>
      <c r="D115" s="19">
        <v>3400</v>
      </c>
      <c r="E115" s="19">
        <v>3317</v>
      </c>
      <c r="F115" s="19">
        <f t="shared" si="4"/>
        <v>1266.7074009012449</v>
      </c>
      <c r="G115" s="151">
        <f t="shared" si="5"/>
        <v>97.558823529411768</v>
      </c>
    </row>
    <row r="116" spans="1:7" s="8" customFormat="1" ht="12.75" x14ac:dyDescent="0.15">
      <c r="A116" s="110" t="s">
        <v>83</v>
      </c>
      <c r="B116" s="20">
        <v>261.86</v>
      </c>
      <c r="C116" s="20">
        <v>0</v>
      </c>
      <c r="D116" s="20">
        <v>0</v>
      </c>
      <c r="E116" s="20">
        <v>3317</v>
      </c>
      <c r="F116" s="20">
        <f t="shared" si="4"/>
        <v>1266.7074009012449</v>
      </c>
      <c r="G116" s="136">
        <f t="shared" si="5"/>
        <v>0</v>
      </c>
    </row>
    <row r="117" spans="1:7" s="8" customFormat="1" ht="12.75" x14ac:dyDescent="0.15">
      <c r="A117" s="108" t="s">
        <v>53</v>
      </c>
      <c r="B117" s="19">
        <v>386743.07</v>
      </c>
      <c r="C117" s="19">
        <v>0</v>
      </c>
      <c r="D117" s="19">
        <v>78000</v>
      </c>
      <c r="E117" s="19">
        <v>77796.12</v>
      </c>
      <c r="F117" s="19">
        <f t="shared" si="4"/>
        <v>20.11571144636153</v>
      </c>
      <c r="G117" s="151">
        <f t="shared" si="5"/>
        <v>99.738615384615386</v>
      </c>
    </row>
    <row r="118" spans="1:7" s="8" customFormat="1" ht="12.75" x14ac:dyDescent="0.15">
      <c r="A118" s="108" t="s">
        <v>56</v>
      </c>
      <c r="B118" s="19">
        <v>0</v>
      </c>
      <c r="C118" s="19">
        <v>0</v>
      </c>
      <c r="D118" s="19">
        <v>3000</v>
      </c>
      <c r="E118" s="19">
        <v>2917.5</v>
      </c>
      <c r="F118" s="19">
        <f t="shared" si="4"/>
        <v>0</v>
      </c>
      <c r="G118" s="151">
        <f t="shared" si="5"/>
        <v>97.25</v>
      </c>
    </row>
    <row r="119" spans="1:7" s="8" customFormat="1" ht="12.75" x14ac:dyDescent="0.15">
      <c r="A119" s="110" t="s">
        <v>60</v>
      </c>
      <c r="B119" s="20">
        <v>0</v>
      </c>
      <c r="C119" s="20">
        <v>0</v>
      </c>
      <c r="D119" s="20">
        <v>0</v>
      </c>
      <c r="E119" s="20">
        <v>2917.5</v>
      </c>
      <c r="F119" s="20">
        <f t="shared" si="4"/>
        <v>0</v>
      </c>
      <c r="G119" s="136">
        <f t="shared" si="5"/>
        <v>0</v>
      </c>
    </row>
    <row r="120" spans="1:7" s="8" customFormat="1" ht="12.75" x14ac:dyDescent="0.15">
      <c r="A120" s="108" t="s">
        <v>72</v>
      </c>
      <c r="B120" s="19">
        <v>386743.07</v>
      </c>
      <c r="C120" s="19">
        <v>0</v>
      </c>
      <c r="D120" s="19">
        <v>75000</v>
      </c>
      <c r="E120" s="19">
        <v>74878.62</v>
      </c>
      <c r="F120" s="19">
        <f t="shared" si="4"/>
        <v>19.361334645246519</v>
      </c>
      <c r="G120" s="151">
        <f t="shared" si="5"/>
        <v>99.838160000000002</v>
      </c>
    </row>
    <row r="121" spans="1:7" s="8" customFormat="1" ht="12.75" x14ac:dyDescent="0.15">
      <c r="A121" s="110" t="s">
        <v>73</v>
      </c>
      <c r="B121" s="20">
        <v>386743.07</v>
      </c>
      <c r="C121" s="20">
        <v>0</v>
      </c>
      <c r="D121" s="20">
        <v>0</v>
      </c>
      <c r="E121" s="20">
        <v>74878.62</v>
      </c>
      <c r="F121" s="20">
        <f t="shared" si="4"/>
        <v>19.361334645246519</v>
      </c>
      <c r="G121" s="136">
        <f t="shared" si="5"/>
        <v>0</v>
      </c>
    </row>
    <row r="122" spans="1:7" s="7" customFormat="1" ht="12.75" x14ac:dyDescent="0.15">
      <c r="A122" s="149" t="s">
        <v>84</v>
      </c>
      <c r="B122" s="18">
        <v>2172805.64</v>
      </c>
      <c r="C122" s="18">
        <v>1063100</v>
      </c>
      <c r="D122" s="18">
        <v>1216400</v>
      </c>
      <c r="E122" s="18">
        <v>1191246.32</v>
      </c>
      <c r="F122" s="18">
        <f t="shared" si="4"/>
        <v>54.825259013963169</v>
      </c>
      <c r="G122" s="150">
        <f t="shared" si="5"/>
        <v>97.932121012824737</v>
      </c>
    </row>
    <row r="123" spans="1:7" s="8" customFormat="1" ht="12.75" x14ac:dyDescent="0.15">
      <c r="A123" s="108" t="s">
        <v>85</v>
      </c>
      <c r="B123" s="19">
        <v>1398740.44</v>
      </c>
      <c r="C123" s="19">
        <v>368100</v>
      </c>
      <c r="D123" s="19">
        <v>370400</v>
      </c>
      <c r="E123" s="19">
        <v>369126.85</v>
      </c>
      <c r="F123" s="19">
        <f t="shared" si="4"/>
        <v>26.389946229051613</v>
      </c>
      <c r="G123" s="151">
        <f t="shared" si="5"/>
        <v>99.656276997840166</v>
      </c>
    </row>
    <row r="124" spans="1:7" s="6" customFormat="1" ht="12.75" x14ac:dyDescent="0.15">
      <c r="A124" s="147" t="s">
        <v>5</v>
      </c>
      <c r="B124" s="17">
        <v>99713.33</v>
      </c>
      <c r="C124" s="17">
        <v>7100</v>
      </c>
      <c r="D124" s="17">
        <v>8200</v>
      </c>
      <c r="E124" s="17">
        <v>8132.03</v>
      </c>
      <c r="F124" s="17">
        <f t="shared" si="4"/>
        <v>8.1554091112993614</v>
      </c>
      <c r="G124" s="148">
        <f t="shared" si="5"/>
        <v>99.17109756097561</v>
      </c>
    </row>
    <row r="125" spans="1:7" s="8" customFormat="1" ht="12.75" x14ac:dyDescent="0.15">
      <c r="A125" s="108" t="s">
        <v>53</v>
      </c>
      <c r="B125" s="19">
        <v>99713.33</v>
      </c>
      <c r="C125" s="19">
        <v>7100</v>
      </c>
      <c r="D125" s="19">
        <v>8200</v>
      </c>
      <c r="E125" s="19">
        <v>8132.03</v>
      </c>
      <c r="F125" s="19">
        <f t="shared" si="4"/>
        <v>8.1554091112993614</v>
      </c>
      <c r="G125" s="151">
        <f t="shared" si="5"/>
        <v>99.17109756097561</v>
      </c>
    </row>
    <row r="126" spans="1:7" s="8" customFormat="1" ht="12.75" x14ac:dyDescent="0.15">
      <c r="A126" s="108" t="s">
        <v>56</v>
      </c>
      <c r="B126" s="19">
        <v>99713.33</v>
      </c>
      <c r="C126" s="19">
        <v>7100</v>
      </c>
      <c r="D126" s="19">
        <v>8200</v>
      </c>
      <c r="E126" s="19">
        <v>8132.03</v>
      </c>
      <c r="F126" s="19">
        <f t="shared" si="4"/>
        <v>8.1554091112993614</v>
      </c>
      <c r="G126" s="151">
        <f t="shared" si="5"/>
        <v>99.17109756097561</v>
      </c>
    </row>
    <row r="127" spans="1:7" s="8" customFormat="1" ht="12.75" x14ac:dyDescent="0.15">
      <c r="A127" s="110" t="s">
        <v>57</v>
      </c>
      <c r="B127" s="20">
        <v>28760.43</v>
      </c>
      <c r="C127" s="20">
        <v>0</v>
      </c>
      <c r="D127" s="20">
        <v>0</v>
      </c>
      <c r="E127" s="20">
        <v>185.6</v>
      </c>
      <c r="F127" s="20">
        <f t="shared" si="4"/>
        <v>0.64533110249047043</v>
      </c>
      <c r="G127" s="136">
        <f t="shared" si="5"/>
        <v>0</v>
      </c>
    </row>
    <row r="128" spans="1:7" s="8" customFormat="1" ht="12.75" x14ac:dyDescent="0.15">
      <c r="A128" s="110" t="s">
        <v>58</v>
      </c>
      <c r="B128" s="20">
        <v>10756.16</v>
      </c>
      <c r="C128" s="20">
        <v>0</v>
      </c>
      <c r="D128" s="20">
        <v>0</v>
      </c>
      <c r="E128" s="20">
        <v>7679.51</v>
      </c>
      <c r="F128" s="20">
        <f t="shared" si="4"/>
        <v>71.396390533424565</v>
      </c>
      <c r="G128" s="136">
        <f t="shared" si="5"/>
        <v>0</v>
      </c>
    </row>
    <row r="129" spans="1:7" s="8" customFormat="1" ht="12.75" x14ac:dyDescent="0.15">
      <c r="A129" s="110" t="s">
        <v>59</v>
      </c>
      <c r="B129" s="20">
        <v>952.8</v>
      </c>
      <c r="C129" s="20">
        <v>0</v>
      </c>
      <c r="D129" s="20">
        <v>0</v>
      </c>
      <c r="E129" s="20">
        <v>0</v>
      </c>
      <c r="F129" s="20">
        <f t="shared" si="4"/>
        <v>0</v>
      </c>
      <c r="G129" s="136">
        <f t="shared" si="5"/>
        <v>0</v>
      </c>
    </row>
    <row r="130" spans="1:7" s="8" customFormat="1" ht="12.75" x14ac:dyDescent="0.15">
      <c r="A130" s="110" t="s">
        <v>60</v>
      </c>
      <c r="B130" s="20">
        <v>59243.94</v>
      </c>
      <c r="C130" s="20">
        <v>0</v>
      </c>
      <c r="D130" s="20">
        <v>0</v>
      </c>
      <c r="E130" s="20">
        <v>266.92</v>
      </c>
      <c r="F130" s="20">
        <f t="shared" si="4"/>
        <v>0.45054397124836737</v>
      </c>
      <c r="G130" s="136">
        <f t="shared" si="5"/>
        <v>0</v>
      </c>
    </row>
    <row r="131" spans="1:7" s="6" customFormat="1" ht="12.75" x14ac:dyDescent="0.15">
      <c r="A131" s="147" t="s">
        <v>86</v>
      </c>
      <c r="B131" s="17">
        <v>1299027.1100000001</v>
      </c>
      <c r="C131" s="17">
        <v>361000</v>
      </c>
      <c r="D131" s="17">
        <v>362200</v>
      </c>
      <c r="E131" s="17">
        <v>360994.82</v>
      </c>
      <c r="F131" s="17">
        <f t="shared" si="4"/>
        <v>27.78962942505488</v>
      </c>
      <c r="G131" s="148">
        <f t="shared" si="5"/>
        <v>99.667261181667584</v>
      </c>
    </row>
    <row r="132" spans="1:7" s="8" customFormat="1" ht="12.75" x14ac:dyDescent="0.15">
      <c r="A132" s="108" t="s">
        <v>6</v>
      </c>
      <c r="B132" s="19">
        <v>168589.14</v>
      </c>
      <c r="C132" s="19">
        <v>280000</v>
      </c>
      <c r="D132" s="19">
        <v>270000</v>
      </c>
      <c r="E132" s="19">
        <v>268831.78000000003</v>
      </c>
      <c r="F132" s="19">
        <f t="shared" si="4"/>
        <v>159.45972557900231</v>
      </c>
      <c r="G132" s="151">
        <f t="shared" si="5"/>
        <v>99.567325925925928</v>
      </c>
    </row>
    <row r="133" spans="1:7" s="8" customFormat="1" ht="12.75" x14ac:dyDescent="0.15">
      <c r="A133" s="108" t="s">
        <v>75</v>
      </c>
      <c r="B133" s="19">
        <v>168589.14</v>
      </c>
      <c r="C133" s="19">
        <v>280000</v>
      </c>
      <c r="D133" s="19">
        <v>270000</v>
      </c>
      <c r="E133" s="19">
        <v>268831.78000000003</v>
      </c>
      <c r="F133" s="19">
        <f t="shared" si="4"/>
        <v>159.45972557900231</v>
      </c>
      <c r="G133" s="151">
        <f t="shared" si="5"/>
        <v>99.567325925925928</v>
      </c>
    </row>
    <row r="134" spans="1:7" s="8" customFormat="1" ht="12.75" x14ac:dyDescent="0.15">
      <c r="A134" s="110" t="s">
        <v>87</v>
      </c>
      <c r="B134" s="20">
        <v>168589.14</v>
      </c>
      <c r="C134" s="20">
        <v>0</v>
      </c>
      <c r="D134" s="20">
        <v>0</v>
      </c>
      <c r="E134" s="20">
        <v>268831.78000000003</v>
      </c>
      <c r="F134" s="20">
        <f t="shared" si="4"/>
        <v>159.45972557900231</v>
      </c>
      <c r="G134" s="136">
        <f t="shared" si="5"/>
        <v>0</v>
      </c>
    </row>
    <row r="135" spans="1:7" s="8" customFormat="1" ht="12.75" x14ac:dyDescent="0.15">
      <c r="A135" s="108" t="s">
        <v>53</v>
      </c>
      <c r="B135" s="19">
        <v>1130437.97</v>
      </c>
      <c r="C135" s="19">
        <v>81000</v>
      </c>
      <c r="D135" s="19">
        <v>92200</v>
      </c>
      <c r="E135" s="19">
        <v>92163.04</v>
      </c>
      <c r="F135" s="19">
        <f t="shared" si="4"/>
        <v>8.1528613197591007</v>
      </c>
      <c r="G135" s="151">
        <f t="shared" si="5"/>
        <v>99.959913232104114</v>
      </c>
    </row>
    <row r="136" spans="1:7" s="8" customFormat="1" ht="12.75" x14ac:dyDescent="0.15">
      <c r="A136" s="108" t="s">
        <v>56</v>
      </c>
      <c r="B136" s="19">
        <v>1130437.97</v>
      </c>
      <c r="C136" s="19">
        <v>81000</v>
      </c>
      <c r="D136" s="19">
        <v>92200</v>
      </c>
      <c r="E136" s="19">
        <v>92163.04</v>
      </c>
      <c r="F136" s="19">
        <f t="shared" si="4"/>
        <v>8.1528613197591007</v>
      </c>
      <c r="G136" s="151">
        <f t="shared" si="5"/>
        <v>99.959913232104114</v>
      </c>
    </row>
    <row r="137" spans="1:7" s="8" customFormat="1" ht="12.75" x14ac:dyDescent="0.15">
      <c r="A137" s="110" t="s">
        <v>57</v>
      </c>
      <c r="B137" s="20">
        <v>326305.17</v>
      </c>
      <c r="C137" s="20">
        <v>0</v>
      </c>
      <c r="D137" s="20">
        <v>0</v>
      </c>
      <c r="E137" s="20">
        <v>2103.42</v>
      </c>
      <c r="F137" s="20">
        <f t="shared" si="4"/>
        <v>0.64461742975141956</v>
      </c>
      <c r="G137" s="136">
        <f t="shared" si="5"/>
        <v>0</v>
      </c>
    </row>
    <row r="138" spans="1:7" s="8" customFormat="1" ht="12.75" x14ac:dyDescent="0.15">
      <c r="A138" s="110" t="s">
        <v>58</v>
      </c>
      <c r="B138" s="20">
        <v>121903.14</v>
      </c>
      <c r="C138" s="20">
        <v>0</v>
      </c>
      <c r="D138" s="20">
        <v>0</v>
      </c>
      <c r="E138" s="20">
        <v>87034.49</v>
      </c>
      <c r="F138" s="20">
        <f t="shared" si="4"/>
        <v>71.396429985314583</v>
      </c>
      <c r="G138" s="136">
        <f t="shared" si="5"/>
        <v>0</v>
      </c>
    </row>
    <row r="139" spans="1:7" s="8" customFormat="1" ht="12.75" x14ac:dyDescent="0.15">
      <c r="A139" s="110" t="s">
        <v>59</v>
      </c>
      <c r="B139" s="20">
        <v>10798.34</v>
      </c>
      <c r="C139" s="20">
        <v>0</v>
      </c>
      <c r="D139" s="20">
        <v>0</v>
      </c>
      <c r="E139" s="20">
        <v>0</v>
      </c>
      <c r="F139" s="20">
        <f t="shared" si="4"/>
        <v>0</v>
      </c>
      <c r="G139" s="136">
        <f t="shared" si="5"/>
        <v>0</v>
      </c>
    </row>
    <row r="140" spans="1:7" s="8" customFormat="1" ht="12.75" x14ac:dyDescent="0.15">
      <c r="A140" s="110" t="s">
        <v>60</v>
      </c>
      <c r="B140" s="20">
        <v>671431.32</v>
      </c>
      <c r="C140" s="20">
        <v>0</v>
      </c>
      <c r="D140" s="20">
        <v>0</v>
      </c>
      <c r="E140" s="20">
        <v>3025.13</v>
      </c>
      <c r="F140" s="20">
        <f t="shared" si="4"/>
        <v>0.45054943221892002</v>
      </c>
      <c r="G140" s="136">
        <f t="shared" si="5"/>
        <v>0</v>
      </c>
    </row>
    <row r="141" spans="1:7" s="8" customFormat="1" ht="12.75" x14ac:dyDescent="0.15">
      <c r="A141" s="108" t="s">
        <v>88</v>
      </c>
      <c r="B141" s="19">
        <v>774065.2</v>
      </c>
      <c r="C141" s="19">
        <v>695000</v>
      </c>
      <c r="D141" s="19">
        <v>846000</v>
      </c>
      <c r="E141" s="19">
        <v>822119.47</v>
      </c>
      <c r="F141" s="19">
        <f t="shared" si="4"/>
        <v>106.20803906440956</v>
      </c>
      <c r="G141" s="151">
        <f t="shared" si="5"/>
        <v>97.177242316784856</v>
      </c>
    </row>
    <row r="142" spans="1:7" s="6" customFormat="1" ht="12.75" x14ac:dyDescent="0.15">
      <c r="A142" s="147" t="s">
        <v>5</v>
      </c>
      <c r="B142" s="17">
        <v>48621.93</v>
      </c>
      <c r="C142" s="17">
        <v>54700</v>
      </c>
      <c r="D142" s="17">
        <v>63500</v>
      </c>
      <c r="E142" s="17">
        <v>56471.1</v>
      </c>
      <c r="F142" s="17">
        <f t="shared" si="4"/>
        <v>116.14327115357206</v>
      </c>
      <c r="G142" s="148">
        <f t="shared" si="5"/>
        <v>88.930866141732281</v>
      </c>
    </row>
    <row r="143" spans="1:7" s="8" customFormat="1" ht="12.75" x14ac:dyDescent="0.15">
      <c r="A143" s="108" t="s">
        <v>6</v>
      </c>
      <c r="B143" s="19">
        <v>14818.53</v>
      </c>
      <c r="C143" s="19">
        <v>11700</v>
      </c>
      <c r="D143" s="19">
        <v>12500</v>
      </c>
      <c r="E143" s="19">
        <v>5646.14</v>
      </c>
      <c r="F143" s="19">
        <f t="shared" si="4"/>
        <v>38.101889998535619</v>
      </c>
      <c r="G143" s="151">
        <f t="shared" si="5"/>
        <v>45.169119999999999</v>
      </c>
    </row>
    <row r="144" spans="1:7" s="8" customFormat="1" ht="12.75" x14ac:dyDescent="0.15">
      <c r="A144" s="108" t="s">
        <v>12</v>
      </c>
      <c r="B144" s="19">
        <v>9263.9699999999993</v>
      </c>
      <c r="C144" s="19">
        <v>4700</v>
      </c>
      <c r="D144" s="19">
        <v>7800</v>
      </c>
      <c r="E144" s="19">
        <v>1342.37</v>
      </c>
      <c r="F144" s="19">
        <f t="shared" si="4"/>
        <v>14.490223953661335</v>
      </c>
      <c r="G144" s="151">
        <f t="shared" si="5"/>
        <v>17.209871794871791</v>
      </c>
    </row>
    <row r="145" spans="1:7" s="8" customFormat="1" ht="12.75" x14ac:dyDescent="0.15">
      <c r="A145" s="110" t="s">
        <v>22</v>
      </c>
      <c r="B145" s="20">
        <v>356.98</v>
      </c>
      <c r="C145" s="20">
        <v>0</v>
      </c>
      <c r="D145" s="20">
        <v>0</v>
      </c>
      <c r="E145" s="20">
        <v>0</v>
      </c>
      <c r="F145" s="20">
        <f t="shared" si="4"/>
        <v>0</v>
      </c>
      <c r="G145" s="136">
        <f t="shared" si="5"/>
        <v>0</v>
      </c>
    </row>
    <row r="146" spans="1:7" s="8" customFormat="1" ht="12.75" x14ac:dyDescent="0.15">
      <c r="A146" s="110" t="s">
        <v>25</v>
      </c>
      <c r="B146" s="20">
        <v>1691.43</v>
      </c>
      <c r="C146" s="20">
        <v>0</v>
      </c>
      <c r="D146" s="20">
        <v>0</v>
      </c>
      <c r="E146" s="20">
        <v>0</v>
      </c>
      <c r="F146" s="20">
        <f t="shared" si="4"/>
        <v>0</v>
      </c>
      <c r="G146" s="136">
        <f t="shared" si="5"/>
        <v>0</v>
      </c>
    </row>
    <row r="147" spans="1:7" s="8" customFormat="1" ht="12.75" x14ac:dyDescent="0.15">
      <c r="A147" s="110" t="s">
        <v>27</v>
      </c>
      <c r="B147" s="20">
        <v>9.9499999999999993</v>
      </c>
      <c r="C147" s="20">
        <v>0</v>
      </c>
      <c r="D147" s="20">
        <v>0</v>
      </c>
      <c r="E147" s="20">
        <v>0</v>
      </c>
      <c r="F147" s="20">
        <f t="shared" si="4"/>
        <v>0</v>
      </c>
      <c r="G147" s="136">
        <f t="shared" si="5"/>
        <v>0</v>
      </c>
    </row>
    <row r="148" spans="1:7" s="8" customFormat="1" ht="12.75" x14ac:dyDescent="0.15">
      <c r="A148" s="110" t="s">
        <v>28</v>
      </c>
      <c r="B148" s="20">
        <v>515.13</v>
      </c>
      <c r="C148" s="20">
        <v>0</v>
      </c>
      <c r="D148" s="20">
        <v>0</v>
      </c>
      <c r="E148" s="20">
        <v>0</v>
      </c>
      <c r="F148" s="20">
        <f t="shared" si="4"/>
        <v>0</v>
      </c>
      <c r="G148" s="136">
        <f t="shared" si="5"/>
        <v>0</v>
      </c>
    </row>
    <row r="149" spans="1:7" s="8" customFormat="1" ht="12.75" x14ac:dyDescent="0.15">
      <c r="A149" s="110" t="s">
        <v>41</v>
      </c>
      <c r="B149" s="20">
        <v>0</v>
      </c>
      <c r="C149" s="20">
        <v>0</v>
      </c>
      <c r="D149" s="20">
        <v>0</v>
      </c>
      <c r="E149" s="20">
        <v>388.13</v>
      </c>
      <c r="F149" s="20">
        <f t="shared" si="4"/>
        <v>0</v>
      </c>
      <c r="G149" s="136">
        <f t="shared" si="5"/>
        <v>0</v>
      </c>
    </row>
    <row r="150" spans="1:7" s="8" customFormat="1" ht="12.75" x14ac:dyDescent="0.15">
      <c r="A150" s="110" t="s">
        <v>30</v>
      </c>
      <c r="B150" s="20">
        <v>25.5</v>
      </c>
      <c r="C150" s="20">
        <v>0</v>
      </c>
      <c r="D150" s="20">
        <v>0</v>
      </c>
      <c r="E150" s="20">
        <v>0</v>
      </c>
      <c r="F150" s="20">
        <f t="shared" si="4"/>
        <v>0</v>
      </c>
      <c r="G150" s="136">
        <f t="shared" si="5"/>
        <v>0</v>
      </c>
    </row>
    <row r="151" spans="1:7" s="8" customFormat="1" ht="12.75" x14ac:dyDescent="0.15">
      <c r="A151" s="110" t="s">
        <v>32</v>
      </c>
      <c r="B151" s="20">
        <v>3059.68</v>
      </c>
      <c r="C151" s="20">
        <v>0</v>
      </c>
      <c r="D151" s="20">
        <v>0</v>
      </c>
      <c r="E151" s="20">
        <v>678.05</v>
      </c>
      <c r="F151" s="20">
        <f t="shared" si="4"/>
        <v>22.160814202792448</v>
      </c>
      <c r="G151" s="136">
        <f t="shared" si="5"/>
        <v>0</v>
      </c>
    </row>
    <row r="152" spans="1:7" s="8" customFormat="1" ht="12.75" x14ac:dyDescent="0.15">
      <c r="A152" s="110" t="s">
        <v>34</v>
      </c>
      <c r="B152" s="20">
        <v>3529.4</v>
      </c>
      <c r="C152" s="20">
        <v>0</v>
      </c>
      <c r="D152" s="20">
        <v>0</v>
      </c>
      <c r="E152" s="20">
        <v>115.69</v>
      </c>
      <c r="F152" s="20">
        <f t="shared" si="4"/>
        <v>3.2778942596475318</v>
      </c>
      <c r="G152" s="136">
        <f t="shared" si="5"/>
        <v>0</v>
      </c>
    </row>
    <row r="153" spans="1:7" s="8" customFormat="1" ht="12.75" x14ac:dyDescent="0.15">
      <c r="A153" s="110" t="s">
        <v>83</v>
      </c>
      <c r="B153" s="20">
        <v>69.680000000000007</v>
      </c>
      <c r="C153" s="20">
        <v>0</v>
      </c>
      <c r="D153" s="20">
        <v>0</v>
      </c>
      <c r="E153" s="20">
        <v>160.5</v>
      </c>
      <c r="F153" s="20">
        <f t="shared" si="4"/>
        <v>230.33869115958666</v>
      </c>
      <c r="G153" s="136">
        <f t="shared" si="5"/>
        <v>0</v>
      </c>
    </row>
    <row r="154" spans="1:7" s="8" customFormat="1" ht="12.75" x14ac:dyDescent="0.15">
      <c r="A154" s="110" t="s">
        <v>36</v>
      </c>
      <c r="B154" s="20">
        <v>6.22</v>
      </c>
      <c r="C154" s="20">
        <v>0</v>
      </c>
      <c r="D154" s="20">
        <v>0</v>
      </c>
      <c r="E154" s="20">
        <v>0</v>
      </c>
      <c r="F154" s="20">
        <f t="shared" si="4"/>
        <v>0</v>
      </c>
      <c r="G154" s="136">
        <f t="shared" si="5"/>
        <v>0</v>
      </c>
    </row>
    <row r="155" spans="1:7" s="8" customFormat="1" ht="12.75" x14ac:dyDescent="0.15">
      <c r="A155" s="108" t="s">
        <v>89</v>
      </c>
      <c r="B155" s="19">
        <v>5554.56</v>
      </c>
      <c r="C155" s="19">
        <v>7000</v>
      </c>
      <c r="D155" s="19">
        <v>4700</v>
      </c>
      <c r="E155" s="19">
        <v>4303.7700000000004</v>
      </c>
      <c r="F155" s="19">
        <f t="shared" si="4"/>
        <v>77.481744728655372</v>
      </c>
      <c r="G155" s="151">
        <f t="shared" si="5"/>
        <v>91.569574468085108</v>
      </c>
    </row>
    <row r="156" spans="1:7" s="8" customFormat="1" ht="12.75" x14ac:dyDescent="0.15">
      <c r="A156" s="110" t="s">
        <v>90</v>
      </c>
      <c r="B156" s="20">
        <v>5554.56</v>
      </c>
      <c r="C156" s="20">
        <v>0</v>
      </c>
      <c r="D156" s="20">
        <v>0</v>
      </c>
      <c r="E156" s="20">
        <v>4303.7700000000004</v>
      </c>
      <c r="F156" s="20">
        <f t="shared" ref="F156:F219" si="6">IFERROR(E156/B156*100,0)</f>
        <v>77.481744728655372</v>
      </c>
      <c r="G156" s="136">
        <f t="shared" ref="G156:G219" si="7">IFERROR(E156/D156*100,0)</f>
        <v>0</v>
      </c>
    </row>
    <row r="157" spans="1:7" s="8" customFormat="1" ht="12.75" x14ac:dyDescent="0.15">
      <c r="A157" s="108" t="s">
        <v>53</v>
      </c>
      <c r="B157" s="19">
        <v>33803.4</v>
      </c>
      <c r="C157" s="19">
        <v>43000</v>
      </c>
      <c r="D157" s="19">
        <v>51000</v>
      </c>
      <c r="E157" s="19">
        <v>50824.959999999999</v>
      </c>
      <c r="F157" s="19">
        <f t="shared" si="6"/>
        <v>150.3545797168332</v>
      </c>
      <c r="G157" s="151">
        <f t="shared" si="7"/>
        <v>99.656784313725495</v>
      </c>
    </row>
    <row r="158" spans="1:7" s="8" customFormat="1" ht="12.75" x14ac:dyDescent="0.15">
      <c r="A158" s="108" t="s">
        <v>56</v>
      </c>
      <c r="B158" s="19">
        <v>30140.080000000002</v>
      </c>
      <c r="C158" s="19">
        <v>41000</v>
      </c>
      <c r="D158" s="19">
        <v>51000</v>
      </c>
      <c r="E158" s="19">
        <v>50824.959999999999</v>
      </c>
      <c r="F158" s="19">
        <f t="shared" si="6"/>
        <v>168.6291476333175</v>
      </c>
      <c r="G158" s="151">
        <f t="shared" si="7"/>
        <v>99.656784313725495</v>
      </c>
    </row>
    <row r="159" spans="1:7" s="8" customFormat="1" ht="12.75" x14ac:dyDescent="0.15">
      <c r="A159" s="110" t="s">
        <v>91</v>
      </c>
      <c r="B159" s="20">
        <v>7638.61</v>
      </c>
      <c r="C159" s="20">
        <v>0</v>
      </c>
      <c r="D159" s="20">
        <v>0</v>
      </c>
      <c r="E159" s="20">
        <v>0</v>
      </c>
      <c r="F159" s="20">
        <f t="shared" si="6"/>
        <v>0</v>
      </c>
      <c r="G159" s="136">
        <f t="shared" si="7"/>
        <v>0</v>
      </c>
    </row>
    <row r="160" spans="1:7" s="8" customFormat="1" ht="12.75" x14ac:dyDescent="0.15">
      <c r="A160" s="110" t="s">
        <v>61</v>
      </c>
      <c r="B160" s="20">
        <v>13505.35</v>
      </c>
      <c r="C160" s="20">
        <v>0</v>
      </c>
      <c r="D160" s="20">
        <v>0</v>
      </c>
      <c r="E160" s="20">
        <v>37666.74</v>
      </c>
      <c r="F160" s="20">
        <f t="shared" si="6"/>
        <v>278.90236091622944</v>
      </c>
      <c r="G160" s="136">
        <f t="shared" si="7"/>
        <v>0</v>
      </c>
    </row>
    <row r="161" spans="1:7" s="8" customFormat="1" ht="12.75" x14ac:dyDescent="0.15">
      <c r="A161" s="110" t="s">
        <v>92</v>
      </c>
      <c r="B161" s="20">
        <v>8996.1200000000008</v>
      </c>
      <c r="C161" s="20">
        <v>0</v>
      </c>
      <c r="D161" s="20">
        <v>0</v>
      </c>
      <c r="E161" s="20">
        <v>13158.22</v>
      </c>
      <c r="F161" s="20">
        <f t="shared" si="6"/>
        <v>146.26550112715256</v>
      </c>
      <c r="G161" s="136">
        <f t="shared" si="7"/>
        <v>0</v>
      </c>
    </row>
    <row r="162" spans="1:7" s="8" customFormat="1" ht="12.75" x14ac:dyDescent="0.15">
      <c r="A162" s="108" t="s">
        <v>72</v>
      </c>
      <c r="B162" s="19">
        <v>3663.32</v>
      </c>
      <c r="C162" s="19">
        <v>2000</v>
      </c>
      <c r="D162" s="19">
        <v>0</v>
      </c>
      <c r="E162" s="19">
        <v>0</v>
      </c>
      <c r="F162" s="19">
        <f t="shared" si="6"/>
        <v>0</v>
      </c>
      <c r="G162" s="151">
        <f t="shared" si="7"/>
        <v>0</v>
      </c>
    </row>
    <row r="163" spans="1:7" s="8" customFormat="1" ht="12.75" x14ac:dyDescent="0.15">
      <c r="A163" s="110" t="s">
        <v>73</v>
      </c>
      <c r="B163" s="20">
        <v>3663.32</v>
      </c>
      <c r="C163" s="20">
        <v>0</v>
      </c>
      <c r="D163" s="20">
        <v>0</v>
      </c>
      <c r="E163" s="20">
        <v>0</v>
      </c>
      <c r="F163" s="20">
        <f t="shared" si="6"/>
        <v>0</v>
      </c>
      <c r="G163" s="136">
        <f t="shared" si="7"/>
        <v>0</v>
      </c>
    </row>
    <row r="164" spans="1:7" s="6" customFormat="1" ht="12.75" x14ac:dyDescent="0.15">
      <c r="A164" s="147" t="s">
        <v>62</v>
      </c>
      <c r="B164" s="17">
        <v>150532.04999999999</v>
      </c>
      <c r="C164" s="17">
        <v>97700</v>
      </c>
      <c r="D164" s="17">
        <v>96900</v>
      </c>
      <c r="E164" s="17">
        <v>90820.24</v>
      </c>
      <c r="F164" s="17">
        <f t="shared" si="6"/>
        <v>60.332826132375139</v>
      </c>
      <c r="G164" s="148">
        <f t="shared" si="7"/>
        <v>93.725737874097021</v>
      </c>
    </row>
    <row r="165" spans="1:7" s="8" customFormat="1" ht="12.75" x14ac:dyDescent="0.15">
      <c r="A165" s="108" t="s">
        <v>6</v>
      </c>
      <c r="B165" s="19">
        <v>16952.91</v>
      </c>
      <c r="C165" s="19">
        <v>51600</v>
      </c>
      <c r="D165" s="19">
        <v>37700</v>
      </c>
      <c r="E165" s="19">
        <v>31863.25</v>
      </c>
      <c r="F165" s="19">
        <f t="shared" si="6"/>
        <v>187.95150803018478</v>
      </c>
      <c r="G165" s="151">
        <f t="shared" si="7"/>
        <v>84.517904509283809</v>
      </c>
    </row>
    <row r="166" spans="1:7" s="8" customFormat="1" ht="12.75" x14ac:dyDescent="0.15">
      <c r="A166" s="108" t="s">
        <v>12</v>
      </c>
      <c r="B166" s="19">
        <v>9321.7000000000007</v>
      </c>
      <c r="C166" s="19">
        <v>5100</v>
      </c>
      <c r="D166" s="19">
        <v>6300</v>
      </c>
      <c r="E166" s="19">
        <v>1342.37</v>
      </c>
      <c r="F166" s="19">
        <f t="shared" si="6"/>
        <v>14.400484890095152</v>
      </c>
      <c r="G166" s="151">
        <f t="shared" si="7"/>
        <v>21.307460317460318</v>
      </c>
    </row>
    <row r="167" spans="1:7" s="8" customFormat="1" ht="12.75" x14ac:dyDescent="0.15">
      <c r="A167" s="110" t="s">
        <v>22</v>
      </c>
      <c r="B167" s="20">
        <v>356.98</v>
      </c>
      <c r="C167" s="20">
        <v>0</v>
      </c>
      <c r="D167" s="20">
        <v>0</v>
      </c>
      <c r="E167" s="20">
        <v>0</v>
      </c>
      <c r="F167" s="20">
        <f t="shared" si="6"/>
        <v>0</v>
      </c>
      <c r="G167" s="136">
        <f t="shared" si="7"/>
        <v>0</v>
      </c>
    </row>
    <row r="168" spans="1:7" s="8" customFormat="1" ht="12.75" x14ac:dyDescent="0.15">
      <c r="A168" s="110" t="s">
        <v>25</v>
      </c>
      <c r="B168" s="20">
        <v>1691.43</v>
      </c>
      <c r="C168" s="20">
        <v>0</v>
      </c>
      <c r="D168" s="20">
        <v>0</v>
      </c>
      <c r="E168" s="20">
        <v>0</v>
      </c>
      <c r="F168" s="20">
        <f t="shared" si="6"/>
        <v>0</v>
      </c>
      <c r="G168" s="136">
        <f t="shared" si="7"/>
        <v>0</v>
      </c>
    </row>
    <row r="169" spans="1:7" s="8" customFormat="1" ht="12.75" x14ac:dyDescent="0.15">
      <c r="A169" s="110" t="s">
        <v>27</v>
      </c>
      <c r="B169" s="20">
        <v>9.9499999999999993</v>
      </c>
      <c r="C169" s="20">
        <v>0</v>
      </c>
      <c r="D169" s="20">
        <v>0</v>
      </c>
      <c r="E169" s="20">
        <v>0</v>
      </c>
      <c r="F169" s="20">
        <f t="shared" si="6"/>
        <v>0</v>
      </c>
      <c r="G169" s="136">
        <f t="shared" si="7"/>
        <v>0</v>
      </c>
    </row>
    <row r="170" spans="1:7" s="8" customFormat="1" ht="12.75" x14ac:dyDescent="0.15">
      <c r="A170" s="110" t="s">
        <v>28</v>
      </c>
      <c r="B170" s="20">
        <v>515.13</v>
      </c>
      <c r="C170" s="20">
        <v>0</v>
      </c>
      <c r="D170" s="20">
        <v>0</v>
      </c>
      <c r="E170" s="20">
        <v>0</v>
      </c>
      <c r="F170" s="20">
        <f t="shared" si="6"/>
        <v>0</v>
      </c>
      <c r="G170" s="136">
        <f t="shared" si="7"/>
        <v>0</v>
      </c>
    </row>
    <row r="171" spans="1:7" s="8" customFormat="1" ht="12.75" x14ac:dyDescent="0.15">
      <c r="A171" s="110" t="s">
        <v>41</v>
      </c>
      <c r="B171" s="20">
        <v>0</v>
      </c>
      <c r="C171" s="20">
        <v>0</v>
      </c>
      <c r="D171" s="20">
        <v>0</v>
      </c>
      <c r="E171" s="20">
        <v>388.13</v>
      </c>
      <c r="F171" s="20">
        <f t="shared" si="6"/>
        <v>0</v>
      </c>
      <c r="G171" s="136">
        <f t="shared" si="7"/>
        <v>0</v>
      </c>
    </row>
    <row r="172" spans="1:7" s="8" customFormat="1" ht="12.75" x14ac:dyDescent="0.15">
      <c r="A172" s="110" t="s">
        <v>30</v>
      </c>
      <c r="B172" s="20">
        <v>25.5</v>
      </c>
      <c r="C172" s="20">
        <v>0</v>
      </c>
      <c r="D172" s="20">
        <v>0</v>
      </c>
      <c r="E172" s="20">
        <v>0</v>
      </c>
      <c r="F172" s="20">
        <f t="shared" si="6"/>
        <v>0</v>
      </c>
      <c r="G172" s="136">
        <f t="shared" si="7"/>
        <v>0</v>
      </c>
    </row>
    <row r="173" spans="1:7" s="8" customFormat="1" ht="12.75" x14ac:dyDescent="0.15">
      <c r="A173" s="110" t="s">
        <v>32</v>
      </c>
      <c r="B173" s="20">
        <v>3059.68</v>
      </c>
      <c r="C173" s="20">
        <v>0</v>
      </c>
      <c r="D173" s="20">
        <v>0</v>
      </c>
      <c r="E173" s="20">
        <v>678.05</v>
      </c>
      <c r="F173" s="20">
        <f t="shared" si="6"/>
        <v>22.160814202792448</v>
      </c>
      <c r="G173" s="136">
        <f t="shared" si="7"/>
        <v>0</v>
      </c>
    </row>
    <row r="174" spans="1:7" s="8" customFormat="1" ht="12.75" x14ac:dyDescent="0.15">
      <c r="A174" s="110" t="s">
        <v>34</v>
      </c>
      <c r="B174" s="20">
        <v>3529.4</v>
      </c>
      <c r="C174" s="20">
        <v>0</v>
      </c>
      <c r="D174" s="20">
        <v>0</v>
      </c>
      <c r="E174" s="20">
        <v>115.69</v>
      </c>
      <c r="F174" s="20">
        <f t="shared" si="6"/>
        <v>3.2778942596475318</v>
      </c>
      <c r="G174" s="136">
        <f t="shared" si="7"/>
        <v>0</v>
      </c>
    </row>
    <row r="175" spans="1:7" s="8" customFormat="1" ht="12.75" x14ac:dyDescent="0.15">
      <c r="A175" s="110" t="s">
        <v>83</v>
      </c>
      <c r="B175" s="20">
        <v>127.41</v>
      </c>
      <c r="C175" s="20">
        <v>0</v>
      </c>
      <c r="D175" s="20">
        <v>0</v>
      </c>
      <c r="E175" s="20">
        <v>160.5</v>
      </c>
      <c r="F175" s="20">
        <f t="shared" si="6"/>
        <v>125.97127384035791</v>
      </c>
      <c r="G175" s="136">
        <f t="shared" si="7"/>
        <v>0</v>
      </c>
    </row>
    <row r="176" spans="1:7" s="8" customFormat="1" ht="12.75" x14ac:dyDescent="0.15">
      <c r="A176" s="110" t="s">
        <v>36</v>
      </c>
      <c r="B176" s="20">
        <v>6.22</v>
      </c>
      <c r="C176" s="20">
        <v>0</v>
      </c>
      <c r="D176" s="20">
        <v>0</v>
      </c>
      <c r="E176" s="20">
        <v>0</v>
      </c>
      <c r="F176" s="20">
        <f t="shared" si="6"/>
        <v>0</v>
      </c>
      <c r="G176" s="136">
        <f t="shared" si="7"/>
        <v>0</v>
      </c>
    </row>
    <row r="177" spans="1:7" s="8" customFormat="1" ht="12.75" x14ac:dyDescent="0.15">
      <c r="A177" s="108" t="s">
        <v>89</v>
      </c>
      <c r="B177" s="19">
        <v>7631.21</v>
      </c>
      <c r="C177" s="19">
        <v>7500</v>
      </c>
      <c r="D177" s="19">
        <v>7400</v>
      </c>
      <c r="E177" s="19">
        <v>7398.56</v>
      </c>
      <c r="F177" s="19">
        <f t="shared" si="6"/>
        <v>96.95133537145486</v>
      </c>
      <c r="G177" s="151">
        <f t="shared" si="7"/>
        <v>99.980540540540545</v>
      </c>
    </row>
    <row r="178" spans="1:7" s="8" customFormat="1" ht="12.75" x14ac:dyDescent="0.15">
      <c r="A178" s="110" t="s">
        <v>90</v>
      </c>
      <c r="B178" s="20">
        <v>7631.21</v>
      </c>
      <c r="C178" s="20">
        <v>0</v>
      </c>
      <c r="D178" s="20">
        <v>0</v>
      </c>
      <c r="E178" s="20">
        <v>7398.56</v>
      </c>
      <c r="F178" s="20">
        <f t="shared" si="6"/>
        <v>96.95133537145486</v>
      </c>
      <c r="G178" s="136">
        <f t="shared" si="7"/>
        <v>0</v>
      </c>
    </row>
    <row r="179" spans="1:7" s="8" customFormat="1" ht="12.75" x14ac:dyDescent="0.15">
      <c r="A179" s="108" t="s">
        <v>75</v>
      </c>
      <c r="B179" s="19">
        <v>0</v>
      </c>
      <c r="C179" s="19">
        <v>39000</v>
      </c>
      <c r="D179" s="19">
        <v>24000</v>
      </c>
      <c r="E179" s="19">
        <v>23122.32</v>
      </c>
      <c r="F179" s="19">
        <f t="shared" si="6"/>
        <v>0</v>
      </c>
      <c r="G179" s="151">
        <f t="shared" si="7"/>
        <v>96.343000000000004</v>
      </c>
    </row>
    <row r="180" spans="1:7" s="8" customFormat="1" ht="12.75" x14ac:dyDescent="0.15">
      <c r="A180" s="110" t="s">
        <v>93</v>
      </c>
      <c r="B180" s="20">
        <v>0</v>
      </c>
      <c r="C180" s="20">
        <v>0</v>
      </c>
      <c r="D180" s="20">
        <v>0</v>
      </c>
      <c r="E180" s="20">
        <v>23122.32</v>
      </c>
      <c r="F180" s="20">
        <f t="shared" si="6"/>
        <v>0</v>
      </c>
      <c r="G180" s="136">
        <f t="shared" si="7"/>
        <v>0</v>
      </c>
    </row>
    <row r="181" spans="1:7" s="8" customFormat="1" ht="12.75" x14ac:dyDescent="0.15">
      <c r="A181" s="108" t="s">
        <v>53</v>
      </c>
      <c r="B181" s="19">
        <v>133579.14000000001</v>
      </c>
      <c r="C181" s="19">
        <v>46100</v>
      </c>
      <c r="D181" s="19">
        <v>59200</v>
      </c>
      <c r="E181" s="19">
        <v>58956.99</v>
      </c>
      <c r="F181" s="19">
        <f t="shared" si="6"/>
        <v>44.136374886078762</v>
      </c>
      <c r="G181" s="151">
        <f t="shared" si="7"/>
        <v>99.589510135135129</v>
      </c>
    </row>
    <row r="182" spans="1:7" s="8" customFormat="1" ht="12.75" x14ac:dyDescent="0.15">
      <c r="A182" s="108" t="s">
        <v>56</v>
      </c>
      <c r="B182" s="19">
        <v>129915.82</v>
      </c>
      <c r="C182" s="19">
        <v>46100</v>
      </c>
      <c r="D182" s="19">
        <v>59200</v>
      </c>
      <c r="E182" s="19">
        <v>58956.99</v>
      </c>
      <c r="F182" s="19">
        <f t="shared" si="6"/>
        <v>45.380916658186813</v>
      </c>
      <c r="G182" s="151">
        <f t="shared" si="7"/>
        <v>99.589510135135129</v>
      </c>
    </row>
    <row r="183" spans="1:7" s="8" customFormat="1" ht="12.75" x14ac:dyDescent="0.15">
      <c r="A183" s="110" t="s">
        <v>57</v>
      </c>
      <c r="B183" s="20">
        <v>28822.84</v>
      </c>
      <c r="C183" s="20">
        <v>0</v>
      </c>
      <c r="D183" s="20">
        <v>0</v>
      </c>
      <c r="E183" s="20">
        <v>185.6</v>
      </c>
      <c r="F183" s="20">
        <f t="shared" si="6"/>
        <v>0.64393376919137735</v>
      </c>
      <c r="G183" s="136">
        <f t="shared" si="7"/>
        <v>0</v>
      </c>
    </row>
    <row r="184" spans="1:7" s="8" customFormat="1" ht="12.75" x14ac:dyDescent="0.15">
      <c r="A184" s="110" t="s">
        <v>58</v>
      </c>
      <c r="B184" s="20">
        <v>10756.16</v>
      </c>
      <c r="C184" s="20">
        <v>0</v>
      </c>
      <c r="D184" s="20">
        <v>0</v>
      </c>
      <c r="E184" s="20">
        <v>7679.51</v>
      </c>
      <c r="F184" s="20">
        <f t="shared" si="6"/>
        <v>71.396390533424565</v>
      </c>
      <c r="G184" s="136">
        <f t="shared" si="7"/>
        <v>0</v>
      </c>
    </row>
    <row r="185" spans="1:7" s="8" customFormat="1" ht="12.75" x14ac:dyDescent="0.15">
      <c r="A185" s="110" t="s">
        <v>59</v>
      </c>
      <c r="B185" s="20">
        <v>952.8</v>
      </c>
      <c r="C185" s="20">
        <v>0</v>
      </c>
      <c r="D185" s="20">
        <v>0</v>
      </c>
      <c r="E185" s="20">
        <v>0</v>
      </c>
      <c r="F185" s="20">
        <f t="shared" si="6"/>
        <v>0</v>
      </c>
      <c r="G185" s="136">
        <f t="shared" si="7"/>
        <v>0</v>
      </c>
    </row>
    <row r="186" spans="1:7" s="8" customFormat="1" ht="12.75" x14ac:dyDescent="0.15">
      <c r="A186" s="110" t="s">
        <v>60</v>
      </c>
      <c r="B186" s="20">
        <v>59243.94</v>
      </c>
      <c r="C186" s="20">
        <v>0</v>
      </c>
      <c r="D186" s="20">
        <v>0</v>
      </c>
      <c r="E186" s="20">
        <v>266.92</v>
      </c>
      <c r="F186" s="20">
        <f t="shared" si="6"/>
        <v>0.45054397124836737</v>
      </c>
      <c r="G186" s="136">
        <f t="shared" si="7"/>
        <v>0</v>
      </c>
    </row>
    <row r="187" spans="1:7" s="8" customFormat="1" ht="12.75" x14ac:dyDescent="0.15">
      <c r="A187" s="110" t="s">
        <v>91</v>
      </c>
      <c r="B187" s="20">
        <v>7638.61</v>
      </c>
      <c r="C187" s="20">
        <v>0</v>
      </c>
      <c r="D187" s="20">
        <v>0</v>
      </c>
      <c r="E187" s="20">
        <v>0</v>
      </c>
      <c r="F187" s="20">
        <f t="shared" si="6"/>
        <v>0</v>
      </c>
      <c r="G187" s="136">
        <f t="shared" si="7"/>
        <v>0</v>
      </c>
    </row>
    <row r="188" spans="1:7" s="8" customFormat="1" ht="12.75" x14ac:dyDescent="0.15">
      <c r="A188" s="110" t="s">
        <v>61</v>
      </c>
      <c r="B188" s="20">
        <v>13505.35</v>
      </c>
      <c r="C188" s="20">
        <v>0</v>
      </c>
      <c r="D188" s="20">
        <v>0</v>
      </c>
      <c r="E188" s="20">
        <v>37666.74</v>
      </c>
      <c r="F188" s="20">
        <f t="shared" si="6"/>
        <v>278.90236091622944</v>
      </c>
      <c r="G188" s="136">
        <f t="shared" si="7"/>
        <v>0</v>
      </c>
    </row>
    <row r="189" spans="1:7" s="8" customFormat="1" ht="12.75" x14ac:dyDescent="0.15">
      <c r="A189" s="110" t="s">
        <v>92</v>
      </c>
      <c r="B189" s="20">
        <v>8996.1200000000008</v>
      </c>
      <c r="C189" s="20">
        <v>0</v>
      </c>
      <c r="D189" s="20">
        <v>0</v>
      </c>
      <c r="E189" s="20">
        <v>13158.22</v>
      </c>
      <c r="F189" s="20">
        <f t="shared" si="6"/>
        <v>146.26550112715256</v>
      </c>
      <c r="G189" s="136">
        <f t="shared" si="7"/>
        <v>0</v>
      </c>
    </row>
    <row r="190" spans="1:7" s="8" customFormat="1" ht="12.75" x14ac:dyDescent="0.15">
      <c r="A190" s="108" t="s">
        <v>72</v>
      </c>
      <c r="B190" s="19">
        <v>3663.32</v>
      </c>
      <c r="C190" s="19">
        <v>0</v>
      </c>
      <c r="D190" s="19">
        <v>0</v>
      </c>
      <c r="E190" s="19">
        <v>0</v>
      </c>
      <c r="F190" s="19">
        <f t="shared" si="6"/>
        <v>0</v>
      </c>
      <c r="G190" s="151">
        <f t="shared" si="7"/>
        <v>0</v>
      </c>
    </row>
    <row r="191" spans="1:7" s="8" customFormat="1" ht="12.75" x14ac:dyDescent="0.15">
      <c r="A191" s="110" t="s">
        <v>73</v>
      </c>
      <c r="B191" s="20">
        <v>3663.32</v>
      </c>
      <c r="C191" s="20">
        <v>0</v>
      </c>
      <c r="D191" s="20">
        <v>0</v>
      </c>
      <c r="E191" s="20">
        <v>0</v>
      </c>
      <c r="F191" s="20">
        <f t="shared" si="6"/>
        <v>0</v>
      </c>
      <c r="G191" s="136">
        <f t="shared" si="7"/>
        <v>0</v>
      </c>
    </row>
    <row r="192" spans="1:7" s="6" customFormat="1" ht="12.75" x14ac:dyDescent="0.15">
      <c r="A192" s="147" t="s">
        <v>86</v>
      </c>
      <c r="B192" s="17">
        <v>574911.22</v>
      </c>
      <c r="C192" s="17">
        <v>542600</v>
      </c>
      <c r="D192" s="17">
        <v>685600</v>
      </c>
      <c r="E192" s="17">
        <v>674828.13</v>
      </c>
      <c r="F192" s="17">
        <f t="shared" si="6"/>
        <v>117.37953731360471</v>
      </c>
      <c r="G192" s="148">
        <f t="shared" si="7"/>
        <v>98.428840431738635</v>
      </c>
    </row>
    <row r="193" spans="1:7" s="8" customFormat="1" ht="12.75" x14ac:dyDescent="0.15">
      <c r="A193" s="108" t="s">
        <v>6</v>
      </c>
      <c r="B193" s="19">
        <v>191806.02</v>
      </c>
      <c r="C193" s="19">
        <v>105600</v>
      </c>
      <c r="D193" s="19">
        <v>108600</v>
      </c>
      <c r="E193" s="19">
        <v>98811.95</v>
      </c>
      <c r="F193" s="19">
        <f t="shared" si="6"/>
        <v>51.516605161819214</v>
      </c>
      <c r="G193" s="151">
        <f t="shared" si="7"/>
        <v>90.987062615101294</v>
      </c>
    </row>
    <row r="194" spans="1:7" s="8" customFormat="1" ht="12.75" x14ac:dyDescent="0.15">
      <c r="A194" s="108" t="s">
        <v>12</v>
      </c>
      <c r="B194" s="19">
        <v>105318.91</v>
      </c>
      <c r="C194" s="19">
        <v>19300</v>
      </c>
      <c r="D194" s="19">
        <v>25000</v>
      </c>
      <c r="E194" s="19">
        <v>15213.46</v>
      </c>
      <c r="F194" s="19">
        <f t="shared" si="6"/>
        <v>14.445136205834261</v>
      </c>
      <c r="G194" s="151">
        <f t="shared" si="7"/>
        <v>60.853839999999991</v>
      </c>
    </row>
    <row r="195" spans="1:7" s="8" customFormat="1" ht="12.75" x14ac:dyDescent="0.15">
      <c r="A195" s="110" t="s">
        <v>22</v>
      </c>
      <c r="B195" s="20">
        <v>4045.81</v>
      </c>
      <c r="C195" s="20">
        <v>0</v>
      </c>
      <c r="D195" s="20">
        <v>0</v>
      </c>
      <c r="E195" s="20">
        <v>0</v>
      </c>
      <c r="F195" s="20">
        <f t="shared" si="6"/>
        <v>0</v>
      </c>
      <c r="G195" s="136">
        <f t="shared" si="7"/>
        <v>0</v>
      </c>
    </row>
    <row r="196" spans="1:7" s="8" customFormat="1" ht="12.75" x14ac:dyDescent="0.15">
      <c r="A196" s="110" t="s">
        <v>25</v>
      </c>
      <c r="B196" s="20">
        <v>19169.560000000001</v>
      </c>
      <c r="C196" s="20">
        <v>0</v>
      </c>
      <c r="D196" s="20">
        <v>0</v>
      </c>
      <c r="E196" s="20">
        <v>0</v>
      </c>
      <c r="F196" s="20">
        <f t="shared" si="6"/>
        <v>0</v>
      </c>
      <c r="G196" s="136">
        <f t="shared" si="7"/>
        <v>0</v>
      </c>
    </row>
    <row r="197" spans="1:7" s="8" customFormat="1" ht="12.75" x14ac:dyDescent="0.15">
      <c r="A197" s="110" t="s">
        <v>27</v>
      </c>
      <c r="B197" s="20">
        <v>112.81</v>
      </c>
      <c r="C197" s="20">
        <v>0</v>
      </c>
      <c r="D197" s="20">
        <v>0</v>
      </c>
      <c r="E197" s="20">
        <v>0</v>
      </c>
      <c r="F197" s="20">
        <f t="shared" si="6"/>
        <v>0</v>
      </c>
      <c r="G197" s="136">
        <f t="shared" si="7"/>
        <v>0</v>
      </c>
    </row>
    <row r="198" spans="1:7" s="8" customFormat="1" ht="12.75" x14ac:dyDescent="0.15">
      <c r="A198" s="110" t="s">
        <v>28</v>
      </c>
      <c r="B198" s="20">
        <v>5838.14</v>
      </c>
      <c r="C198" s="20">
        <v>0</v>
      </c>
      <c r="D198" s="20">
        <v>0</v>
      </c>
      <c r="E198" s="20">
        <v>0</v>
      </c>
      <c r="F198" s="20">
        <f t="shared" si="6"/>
        <v>0</v>
      </c>
      <c r="G198" s="136">
        <f t="shared" si="7"/>
        <v>0</v>
      </c>
    </row>
    <row r="199" spans="1:7" s="8" customFormat="1" ht="12.75" x14ac:dyDescent="0.15">
      <c r="A199" s="110" t="s">
        <v>41</v>
      </c>
      <c r="B199" s="20">
        <v>0</v>
      </c>
      <c r="C199" s="20">
        <v>0</v>
      </c>
      <c r="D199" s="20">
        <v>0</v>
      </c>
      <c r="E199" s="20">
        <v>4398.74</v>
      </c>
      <c r="F199" s="20">
        <f t="shared" si="6"/>
        <v>0</v>
      </c>
      <c r="G199" s="136">
        <f t="shared" si="7"/>
        <v>0</v>
      </c>
    </row>
    <row r="200" spans="1:7" s="8" customFormat="1" ht="12.75" x14ac:dyDescent="0.15">
      <c r="A200" s="110" t="s">
        <v>30</v>
      </c>
      <c r="B200" s="20">
        <v>289.08</v>
      </c>
      <c r="C200" s="20">
        <v>0</v>
      </c>
      <c r="D200" s="20">
        <v>0</v>
      </c>
      <c r="E200" s="20">
        <v>0</v>
      </c>
      <c r="F200" s="20">
        <f t="shared" si="6"/>
        <v>0</v>
      </c>
      <c r="G200" s="136">
        <f t="shared" si="7"/>
        <v>0</v>
      </c>
    </row>
    <row r="201" spans="1:7" s="8" customFormat="1" ht="12.75" x14ac:dyDescent="0.15">
      <c r="A201" s="110" t="s">
        <v>32</v>
      </c>
      <c r="B201" s="20">
        <v>34676.32</v>
      </c>
      <c r="C201" s="20">
        <v>0</v>
      </c>
      <c r="D201" s="20">
        <v>0</v>
      </c>
      <c r="E201" s="20">
        <v>7684.6</v>
      </c>
      <c r="F201" s="20">
        <f t="shared" si="6"/>
        <v>22.160944413940122</v>
      </c>
      <c r="G201" s="136">
        <f t="shared" si="7"/>
        <v>0</v>
      </c>
    </row>
    <row r="202" spans="1:7" s="8" customFormat="1" ht="12.75" x14ac:dyDescent="0.15">
      <c r="A202" s="110" t="s">
        <v>34</v>
      </c>
      <c r="B202" s="20">
        <v>39999.82</v>
      </c>
      <c r="C202" s="20">
        <v>0</v>
      </c>
      <c r="D202" s="20">
        <v>0</v>
      </c>
      <c r="E202" s="20">
        <v>1311.12</v>
      </c>
      <c r="F202" s="20">
        <f t="shared" si="6"/>
        <v>3.2778147501663755</v>
      </c>
      <c r="G202" s="136">
        <f t="shared" si="7"/>
        <v>0</v>
      </c>
    </row>
    <row r="203" spans="1:7" s="8" customFormat="1" ht="12.75" x14ac:dyDescent="0.15">
      <c r="A203" s="110" t="s">
        <v>83</v>
      </c>
      <c r="B203" s="20">
        <v>1116.8599999999999</v>
      </c>
      <c r="C203" s="20">
        <v>0</v>
      </c>
      <c r="D203" s="20">
        <v>0</v>
      </c>
      <c r="E203" s="20">
        <v>1819</v>
      </c>
      <c r="F203" s="20">
        <f t="shared" si="6"/>
        <v>162.86732446322728</v>
      </c>
      <c r="G203" s="136">
        <f t="shared" si="7"/>
        <v>0</v>
      </c>
    </row>
    <row r="204" spans="1:7" s="8" customFormat="1" ht="12.75" x14ac:dyDescent="0.15">
      <c r="A204" s="110" t="s">
        <v>36</v>
      </c>
      <c r="B204" s="20">
        <v>70.510000000000005</v>
      </c>
      <c r="C204" s="20">
        <v>0</v>
      </c>
      <c r="D204" s="20">
        <v>0</v>
      </c>
      <c r="E204" s="20">
        <v>0</v>
      </c>
      <c r="F204" s="20">
        <f t="shared" si="6"/>
        <v>0</v>
      </c>
      <c r="G204" s="136">
        <f t="shared" si="7"/>
        <v>0</v>
      </c>
    </row>
    <row r="205" spans="1:7" s="8" customFormat="1" ht="12.75" x14ac:dyDescent="0.15">
      <c r="A205" s="108" t="s">
        <v>89</v>
      </c>
      <c r="B205" s="19">
        <v>86487.11</v>
      </c>
      <c r="C205" s="19">
        <v>86300</v>
      </c>
      <c r="D205" s="19">
        <v>83600</v>
      </c>
      <c r="E205" s="19">
        <v>83598.490000000005</v>
      </c>
      <c r="F205" s="19">
        <f t="shared" si="6"/>
        <v>96.660057203900095</v>
      </c>
      <c r="G205" s="151">
        <f t="shared" si="7"/>
        <v>99.998193779904312</v>
      </c>
    </row>
    <row r="206" spans="1:7" s="8" customFormat="1" ht="12.75" x14ac:dyDescent="0.15">
      <c r="A206" s="110" t="s">
        <v>90</v>
      </c>
      <c r="B206" s="20">
        <v>0</v>
      </c>
      <c r="C206" s="20">
        <v>0</v>
      </c>
      <c r="D206" s="20">
        <v>0</v>
      </c>
      <c r="E206" s="20">
        <v>0</v>
      </c>
      <c r="F206" s="20">
        <f t="shared" si="6"/>
        <v>0</v>
      </c>
      <c r="G206" s="136">
        <f t="shared" si="7"/>
        <v>0</v>
      </c>
    </row>
    <row r="207" spans="1:7" s="8" customFormat="1" ht="12.75" x14ac:dyDescent="0.15">
      <c r="A207" s="110" t="s">
        <v>94</v>
      </c>
      <c r="B207" s="20">
        <v>86487.11</v>
      </c>
      <c r="C207" s="20">
        <v>0</v>
      </c>
      <c r="D207" s="20">
        <v>0</v>
      </c>
      <c r="E207" s="20">
        <v>83598.490000000005</v>
      </c>
      <c r="F207" s="20">
        <f t="shared" si="6"/>
        <v>96.660057203900095</v>
      </c>
      <c r="G207" s="136">
        <f t="shared" si="7"/>
        <v>0</v>
      </c>
    </row>
    <row r="208" spans="1:7" s="8" customFormat="1" ht="12.75" x14ac:dyDescent="0.15">
      <c r="A208" s="108" t="s">
        <v>53</v>
      </c>
      <c r="B208" s="19">
        <v>383105.2</v>
      </c>
      <c r="C208" s="19">
        <v>437000</v>
      </c>
      <c r="D208" s="19">
        <v>577000</v>
      </c>
      <c r="E208" s="19">
        <v>576016.18000000005</v>
      </c>
      <c r="F208" s="19">
        <f t="shared" si="6"/>
        <v>150.35457101600292</v>
      </c>
      <c r="G208" s="151">
        <f t="shared" si="7"/>
        <v>99.829493934142121</v>
      </c>
    </row>
    <row r="209" spans="1:7" s="8" customFormat="1" ht="12.75" x14ac:dyDescent="0.15">
      <c r="A209" s="108" t="s">
        <v>56</v>
      </c>
      <c r="B209" s="19">
        <v>341587.59</v>
      </c>
      <c r="C209" s="19">
        <v>437000</v>
      </c>
      <c r="D209" s="19">
        <v>577000</v>
      </c>
      <c r="E209" s="19">
        <v>576016.18000000005</v>
      </c>
      <c r="F209" s="19">
        <f t="shared" si="6"/>
        <v>168.62912964724509</v>
      </c>
      <c r="G209" s="151">
        <f t="shared" si="7"/>
        <v>99.829493934142121</v>
      </c>
    </row>
    <row r="210" spans="1:7" s="8" customFormat="1" ht="12.75" x14ac:dyDescent="0.15">
      <c r="A210" s="110" t="s">
        <v>91</v>
      </c>
      <c r="B210" s="20">
        <v>86570.94</v>
      </c>
      <c r="C210" s="20">
        <v>0</v>
      </c>
      <c r="D210" s="20">
        <v>0</v>
      </c>
      <c r="E210" s="20">
        <v>0</v>
      </c>
      <c r="F210" s="20">
        <f t="shared" si="6"/>
        <v>0</v>
      </c>
      <c r="G210" s="136">
        <f t="shared" si="7"/>
        <v>0</v>
      </c>
    </row>
    <row r="211" spans="1:7" s="8" customFormat="1" ht="12.75" x14ac:dyDescent="0.15">
      <c r="A211" s="110" t="s">
        <v>61</v>
      </c>
      <c r="B211" s="20">
        <v>153060.64000000001</v>
      </c>
      <c r="C211" s="20">
        <v>0</v>
      </c>
      <c r="D211" s="20">
        <v>0</v>
      </c>
      <c r="E211" s="20">
        <v>426889.66</v>
      </c>
      <c r="F211" s="20">
        <f t="shared" si="6"/>
        <v>278.90230956828611</v>
      </c>
      <c r="G211" s="136">
        <f t="shared" si="7"/>
        <v>0</v>
      </c>
    </row>
    <row r="212" spans="1:7" s="8" customFormat="1" ht="12.75" x14ac:dyDescent="0.15">
      <c r="A212" s="110" t="s">
        <v>92</v>
      </c>
      <c r="B212" s="20">
        <v>101956.01</v>
      </c>
      <c r="C212" s="20">
        <v>0</v>
      </c>
      <c r="D212" s="20">
        <v>0</v>
      </c>
      <c r="E212" s="20">
        <v>149126.51999999999</v>
      </c>
      <c r="F212" s="20">
        <f t="shared" si="6"/>
        <v>146.26555119212688</v>
      </c>
      <c r="G212" s="136">
        <f t="shared" si="7"/>
        <v>0</v>
      </c>
    </row>
    <row r="213" spans="1:7" s="8" customFormat="1" ht="12.75" x14ac:dyDescent="0.15">
      <c r="A213" s="108" t="s">
        <v>72</v>
      </c>
      <c r="B213" s="19">
        <v>41517.61</v>
      </c>
      <c r="C213" s="19">
        <v>0</v>
      </c>
      <c r="D213" s="19">
        <v>0</v>
      </c>
      <c r="E213" s="19">
        <v>0</v>
      </c>
      <c r="F213" s="19">
        <f t="shared" si="6"/>
        <v>0</v>
      </c>
      <c r="G213" s="151">
        <f t="shared" si="7"/>
        <v>0</v>
      </c>
    </row>
    <row r="214" spans="1:7" s="8" customFormat="1" ht="12.75" x14ac:dyDescent="0.15">
      <c r="A214" s="110" t="s">
        <v>73</v>
      </c>
      <c r="B214" s="20">
        <v>41517.61</v>
      </c>
      <c r="C214" s="20">
        <v>0</v>
      </c>
      <c r="D214" s="20">
        <v>0</v>
      </c>
      <c r="E214" s="20">
        <v>0</v>
      </c>
      <c r="F214" s="20">
        <f t="shared" si="6"/>
        <v>0</v>
      </c>
      <c r="G214" s="136">
        <f t="shared" si="7"/>
        <v>0</v>
      </c>
    </row>
    <row r="215" spans="1:7" s="5" customFormat="1" ht="12.75" x14ac:dyDescent="0.15">
      <c r="A215" s="145" t="s">
        <v>458</v>
      </c>
      <c r="B215" s="16">
        <v>615067.80000000005</v>
      </c>
      <c r="C215" s="16">
        <v>903771</v>
      </c>
      <c r="D215" s="16">
        <v>892409</v>
      </c>
      <c r="E215" s="16">
        <v>705620.88</v>
      </c>
      <c r="F215" s="16">
        <f t="shared" si="6"/>
        <v>114.72245498788914</v>
      </c>
      <c r="G215" s="146">
        <f t="shared" si="7"/>
        <v>79.069224985404674</v>
      </c>
    </row>
    <row r="216" spans="1:7" s="6" customFormat="1" ht="12.75" x14ac:dyDescent="0.15">
      <c r="A216" s="147" t="s">
        <v>95</v>
      </c>
      <c r="B216" s="17">
        <v>445678.2</v>
      </c>
      <c r="C216" s="17">
        <v>720652</v>
      </c>
      <c r="D216" s="17">
        <v>681290</v>
      </c>
      <c r="E216" s="17">
        <v>517584.63</v>
      </c>
      <c r="F216" s="17">
        <f t="shared" si="6"/>
        <v>116.13415913096041</v>
      </c>
      <c r="G216" s="148">
        <f t="shared" si="7"/>
        <v>75.971264806470089</v>
      </c>
    </row>
    <row r="217" spans="1:7" s="7" customFormat="1" ht="12.75" x14ac:dyDescent="0.15">
      <c r="A217" s="149" t="s">
        <v>96</v>
      </c>
      <c r="B217" s="18">
        <v>397404.27</v>
      </c>
      <c r="C217" s="18">
        <v>491033</v>
      </c>
      <c r="D217" s="18">
        <v>487333</v>
      </c>
      <c r="E217" s="18">
        <v>362859.69</v>
      </c>
      <c r="F217" s="18">
        <f t="shared" si="6"/>
        <v>91.30744619326812</v>
      </c>
      <c r="G217" s="150">
        <f t="shared" si="7"/>
        <v>74.458263651343131</v>
      </c>
    </row>
    <row r="218" spans="1:7" s="8" customFormat="1" ht="12.75" x14ac:dyDescent="0.15">
      <c r="A218" s="108" t="s">
        <v>85</v>
      </c>
      <c r="B218" s="19">
        <v>397404.27</v>
      </c>
      <c r="C218" s="19">
        <v>491033</v>
      </c>
      <c r="D218" s="19">
        <v>487333</v>
      </c>
      <c r="E218" s="19">
        <v>362859.69</v>
      </c>
      <c r="F218" s="19">
        <f t="shared" si="6"/>
        <v>91.30744619326812</v>
      </c>
      <c r="G218" s="151">
        <f t="shared" si="7"/>
        <v>74.458263651343131</v>
      </c>
    </row>
    <row r="219" spans="1:7" s="6" customFormat="1" ht="12.75" x14ac:dyDescent="0.15">
      <c r="A219" s="147" t="s">
        <v>5</v>
      </c>
      <c r="B219" s="17">
        <v>397404.27</v>
      </c>
      <c r="C219" s="17">
        <v>491033</v>
      </c>
      <c r="D219" s="17">
        <v>487333</v>
      </c>
      <c r="E219" s="17">
        <v>362859.69</v>
      </c>
      <c r="F219" s="17">
        <f t="shared" si="6"/>
        <v>91.30744619326812</v>
      </c>
      <c r="G219" s="148">
        <f t="shared" si="7"/>
        <v>74.458263651343131</v>
      </c>
    </row>
    <row r="220" spans="1:7" s="8" customFormat="1" ht="12.75" x14ac:dyDescent="0.15">
      <c r="A220" s="108" t="s">
        <v>6</v>
      </c>
      <c r="B220" s="19">
        <v>397404.27</v>
      </c>
      <c r="C220" s="19">
        <v>491033</v>
      </c>
      <c r="D220" s="19">
        <v>487333</v>
      </c>
      <c r="E220" s="19">
        <v>362859.69</v>
      </c>
      <c r="F220" s="19">
        <f t="shared" ref="F220:F283" si="8">IFERROR(E220/B220*100,0)</f>
        <v>91.30744619326812</v>
      </c>
      <c r="G220" s="151">
        <f t="shared" ref="G220:G283" si="9">IFERROR(E220/D220*100,0)</f>
        <v>74.458263651343131</v>
      </c>
    </row>
    <row r="221" spans="1:7" s="8" customFormat="1" ht="12.75" x14ac:dyDescent="0.15">
      <c r="A221" s="108" t="s">
        <v>12</v>
      </c>
      <c r="B221" s="19">
        <v>397404.27</v>
      </c>
      <c r="C221" s="19">
        <v>491033</v>
      </c>
      <c r="D221" s="19">
        <v>472033</v>
      </c>
      <c r="E221" s="19">
        <v>347658.66</v>
      </c>
      <c r="F221" s="19">
        <f t="shared" si="8"/>
        <v>87.482366508039775</v>
      </c>
      <c r="G221" s="151">
        <f t="shared" si="9"/>
        <v>73.651346410102676</v>
      </c>
    </row>
    <row r="222" spans="1:7" s="8" customFormat="1" ht="12.75" x14ac:dyDescent="0.15">
      <c r="A222" s="110" t="s">
        <v>22</v>
      </c>
      <c r="B222" s="20">
        <v>8802</v>
      </c>
      <c r="C222" s="20">
        <v>0</v>
      </c>
      <c r="D222" s="20">
        <v>0</v>
      </c>
      <c r="E222" s="20">
        <v>663.5</v>
      </c>
      <c r="F222" s="20">
        <f t="shared" si="8"/>
        <v>7.5380595319245627</v>
      </c>
      <c r="G222" s="136">
        <f t="shared" si="9"/>
        <v>0</v>
      </c>
    </row>
    <row r="223" spans="1:7" s="8" customFormat="1" ht="12.75" x14ac:dyDescent="0.15">
      <c r="A223" s="110" t="s">
        <v>97</v>
      </c>
      <c r="B223" s="20">
        <v>186.64</v>
      </c>
      <c r="C223" s="20">
        <v>0</v>
      </c>
      <c r="D223" s="20">
        <v>0</v>
      </c>
      <c r="E223" s="20">
        <v>617.38</v>
      </c>
      <c r="F223" s="20">
        <f t="shared" si="8"/>
        <v>330.78654093441924</v>
      </c>
      <c r="G223" s="136">
        <f t="shared" si="9"/>
        <v>0</v>
      </c>
    </row>
    <row r="224" spans="1:7" s="8" customFormat="1" ht="12.75" x14ac:dyDescent="0.15">
      <c r="A224" s="110" t="s">
        <v>23</v>
      </c>
      <c r="B224" s="20">
        <v>14180.47</v>
      </c>
      <c r="C224" s="20">
        <v>0</v>
      </c>
      <c r="D224" s="20">
        <v>0</v>
      </c>
      <c r="E224" s="20">
        <v>0</v>
      </c>
      <c r="F224" s="20">
        <f t="shared" si="8"/>
        <v>0</v>
      </c>
      <c r="G224" s="136">
        <f t="shared" si="9"/>
        <v>0</v>
      </c>
    </row>
    <row r="225" spans="1:7" s="8" customFormat="1" ht="12.75" x14ac:dyDescent="0.15">
      <c r="A225" s="110" t="s">
        <v>24</v>
      </c>
      <c r="B225" s="20">
        <v>0</v>
      </c>
      <c r="C225" s="20">
        <v>0</v>
      </c>
      <c r="D225" s="20">
        <v>0</v>
      </c>
      <c r="E225" s="20">
        <v>26.85</v>
      </c>
      <c r="F225" s="20">
        <f t="shared" si="8"/>
        <v>0</v>
      </c>
      <c r="G225" s="136">
        <f t="shared" si="9"/>
        <v>0</v>
      </c>
    </row>
    <row r="226" spans="1:7" s="8" customFormat="1" ht="12.75" x14ac:dyDescent="0.15">
      <c r="A226" s="110" t="s">
        <v>25</v>
      </c>
      <c r="B226" s="20">
        <v>722.8</v>
      </c>
      <c r="C226" s="20">
        <v>0</v>
      </c>
      <c r="D226" s="20">
        <v>0</v>
      </c>
      <c r="E226" s="20">
        <v>3876.28</v>
      </c>
      <c r="F226" s="20">
        <f t="shared" si="8"/>
        <v>536.28666297731047</v>
      </c>
      <c r="G226" s="136">
        <f t="shared" si="9"/>
        <v>0</v>
      </c>
    </row>
    <row r="227" spans="1:7" s="8" customFormat="1" ht="12.75" x14ac:dyDescent="0.15">
      <c r="A227" s="110" t="s">
        <v>27</v>
      </c>
      <c r="B227" s="20">
        <v>1118.46</v>
      </c>
      <c r="C227" s="20">
        <v>0</v>
      </c>
      <c r="D227" s="20">
        <v>0</v>
      </c>
      <c r="E227" s="20">
        <v>5230</v>
      </c>
      <c r="F227" s="20">
        <f t="shared" si="8"/>
        <v>467.60724567709167</v>
      </c>
      <c r="G227" s="136">
        <f t="shared" si="9"/>
        <v>0</v>
      </c>
    </row>
    <row r="228" spans="1:7" s="8" customFormat="1" ht="12.75" x14ac:dyDescent="0.15">
      <c r="A228" s="110" t="s">
        <v>41</v>
      </c>
      <c r="B228" s="20">
        <v>60004.23</v>
      </c>
      <c r="C228" s="20">
        <v>0</v>
      </c>
      <c r="D228" s="20">
        <v>0</v>
      </c>
      <c r="E228" s="20">
        <v>75007.25</v>
      </c>
      <c r="F228" s="20">
        <f t="shared" si="8"/>
        <v>125.00327060275582</v>
      </c>
      <c r="G228" s="136">
        <f t="shared" si="9"/>
        <v>0</v>
      </c>
    </row>
    <row r="229" spans="1:7" s="8" customFormat="1" ht="12.75" x14ac:dyDescent="0.15">
      <c r="A229" s="110" t="s">
        <v>30</v>
      </c>
      <c r="B229" s="20">
        <v>20052.87</v>
      </c>
      <c r="C229" s="20">
        <v>0</v>
      </c>
      <c r="D229" s="20">
        <v>0</v>
      </c>
      <c r="E229" s="20">
        <v>9943.99</v>
      </c>
      <c r="F229" s="20">
        <f t="shared" si="8"/>
        <v>49.588861843716138</v>
      </c>
      <c r="G229" s="136">
        <f t="shared" si="9"/>
        <v>0</v>
      </c>
    </row>
    <row r="230" spans="1:7" s="8" customFormat="1" ht="12.75" x14ac:dyDescent="0.15">
      <c r="A230" s="110" t="s">
        <v>31</v>
      </c>
      <c r="B230" s="20">
        <v>153.38</v>
      </c>
      <c r="C230" s="20">
        <v>0</v>
      </c>
      <c r="D230" s="20">
        <v>0</v>
      </c>
      <c r="E230" s="20">
        <v>0</v>
      </c>
      <c r="F230" s="20">
        <f t="shared" si="8"/>
        <v>0</v>
      </c>
      <c r="G230" s="136">
        <f t="shared" si="9"/>
        <v>0</v>
      </c>
    </row>
    <row r="231" spans="1:7" s="8" customFormat="1" ht="12.75" x14ac:dyDescent="0.15">
      <c r="A231" s="110" t="s">
        <v>32</v>
      </c>
      <c r="B231" s="20">
        <v>58069.19</v>
      </c>
      <c r="C231" s="20">
        <v>0</v>
      </c>
      <c r="D231" s="20">
        <v>0</v>
      </c>
      <c r="E231" s="20">
        <v>37783.449999999997</v>
      </c>
      <c r="F231" s="20">
        <f t="shared" si="8"/>
        <v>65.066259749791584</v>
      </c>
      <c r="G231" s="136">
        <f t="shared" si="9"/>
        <v>0</v>
      </c>
    </row>
    <row r="232" spans="1:7" s="8" customFormat="1" ht="12.75" x14ac:dyDescent="0.15">
      <c r="A232" s="110" t="s">
        <v>34</v>
      </c>
      <c r="B232" s="20">
        <v>44172.13</v>
      </c>
      <c r="C232" s="20">
        <v>0</v>
      </c>
      <c r="D232" s="20">
        <v>0</v>
      </c>
      <c r="E232" s="20">
        <v>14674.26</v>
      </c>
      <c r="F232" s="20">
        <f t="shared" si="8"/>
        <v>33.22063029335466</v>
      </c>
      <c r="G232" s="136">
        <f t="shared" si="9"/>
        <v>0</v>
      </c>
    </row>
    <row r="233" spans="1:7" s="8" customFormat="1" ht="12.75" x14ac:dyDescent="0.15">
      <c r="A233" s="110" t="s">
        <v>98</v>
      </c>
      <c r="B233" s="20">
        <v>0</v>
      </c>
      <c r="C233" s="20">
        <v>0</v>
      </c>
      <c r="D233" s="20">
        <v>0</v>
      </c>
      <c r="E233" s="20">
        <v>2890.73</v>
      </c>
      <c r="F233" s="20">
        <f t="shared" si="8"/>
        <v>0</v>
      </c>
      <c r="G233" s="136">
        <f t="shared" si="9"/>
        <v>0</v>
      </c>
    </row>
    <row r="234" spans="1:7" s="8" customFormat="1" ht="12.75" x14ac:dyDescent="0.15">
      <c r="A234" s="110" t="s">
        <v>99</v>
      </c>
      <c r="B234" s="20">
        <v>116193.35</v>
      </c>
      <c r="C234" s="20">
        <v>0</v>
      </c>
      <c r="D234" s="20">
        <v>0</v>
      </c>
      <c r="E234" s="20">
        <v>116146.99</v>
      </c>
      <c r="F234" s="20">
        <f t="shared" si="8"/>
        <v>99.960100986846484</v>
      </c>
      <c r="G234" s="136">
        <f t="shared" si="9"/>
        <v>0</v>
      </c>
    </row>
    <row r="235" spans="1:7" s="8" customFormat="1" ht="12.75" x14ac:dyDescent="0.15">
      <c r="A235" s="110" t="s">
        <v>83</v>
      </c>
      <c r="B235" s="20">
        <v>34344.93</v>
      </c>
      <c r="C235" s="20">
        <v>0</v>
      </c>
      <c r="D235" s="20">
        <v>0</v>
      </c>
      <c r="E235" s="20">
        <v>41804.03</v>
      </c>
      <c r="F235" s="20">
        <f t="shared" si="8"/>
        <v>121.71819829011153</v>
      </c>
      <c r="G235" s="136">
        <f t="shared" si="9"/>
        <v>0</v>
      </c>
    </row>
    <row r="236" spans="1:7" s="8" customFormat="1" ht="12.75" x14ac:dyDescent="0.15">
      <c r="A236" s="110" t="s">
        <v>42</v>
      </c>
      <c r="B236" s="20">
        <v>10891.76</v>
      </c>
      <c r="C236" s="20">
        <v>0</v>
      </c>
      <c r="D236" s="20">
        <v>0</v>
      </c>
      <c r="E236" s="20">
        <v>15701.77</v>
      </c>
      <c r="F236" s="20">
        <f t="shared" si="8"/>
        <v>144.16191689864633</v>
      </c>
      <c r="G236" s="136">
        <f t="shared" si="9"/>
        <v>0</v>
      </c>
    </row>
    <row r="237" spans="1:7" s="8" customFormat="1" ht="12.75" x14ac:dyDescent="0.15">
      <c r="A237" s="110" t="s">
        <v>13</v>
      </c>
      <c r="B237" s="20">
        <v>1437.9</v>
      </c>
      <c r="C237" s="20">
        <v>0</v>
      </c>
      <c r="D237" s="20">
        <v>0</v>
      </c>
      <c r="E237" s="20">
        <v>2669.47</v>
      </c>
      <c r="F237" s="20">
        <f t="shared" si="8"/>
        <v>185.65060157173653</v>
      </c>
      <c r="G237" s="136">
        <f t="shared" si="9"/>
        <v>0</v>
      </c>
    </row>
    <row r="238" spans="1:7" s="8" customFormat="1" ht="12.75" x14ac:dyDescent="0.15">
      <c r="A238" s="110" t="s">
        <v>36</v>
      </c>
      <c r="B238" s="20">
        <v>27074.16</v>
      </c>
      <c r="C238" s="20">
        <v>0</v>
      </c>
      <c r="D238" s="20">
        <v>0</v>
      </c>
      <c r="E238" s="20">
        <v>20622.71</v>
      </c>
      <c r="F238" s="20">
        <f t="shared" si="8"/>
        <v>76.171190537398019</v>
      </c>
      <c r="G238" s="136">
        <f t="shared" si="9"/>
        <v>0</v>
      </c>
    </row>
    <row r="239" spans="1:7" s="8" customFormat="1" ht="12.75" x14ac:dyDescent="0.15">
      <c r="A239" s="108" t="s">
        <v>75</v>
      </c>
      <c r="B239" s="19">
        <v>0</v>
      </c>
      <c r="C239" s="19">
        <v>0</v>
      </c>
      <c r="D239" s="19">
        <v>300</v>
      </c>
      <c r="E239" s="19">
        <v>201.03</v>
      </c>
      <c r="F239" s="19">
        <f t="shared" si="8"/>
        <v>0</v>
      </c>
      <c r="G239" s="151">
        <f t="shared" si="9"/>
        <v>67.010000000000005</v>
      </c>
    </row>
    <row r="240" spans="1:7" s="8" customFormat="1" ht="12.75" x14ac:dyDescent="0.15">
      <c r="A240" s="110" t="s">
        <v>100</v>
      </c>
      <c r="B240" s="20">
        <v>0</v>
      </c>
      <c r="C240" s="20">
        <v>0</v>
      </c>
      <c r="D240" s="20">
        <v>0</v>
      </c>
      <c r="E240" s="20">
        <v>201.03</v>
      </c>
      <c r="F240" s="20">
        <f t="shared" si="8"/>
        <v>0</v>
      </c>
      <c r="G240" s="136">
        <f t="shared" si="9"/>
        <v>0</v>
      </c>
    </row>
    <row r="241" spans="1:7" s="8" customFormat="1" ht="12.75" x14ac:dyDescent="0.15">
      <c r="A241" s="108" t="s">
        <v>101</v>
      </c>
      <c r="B241" s="19">
        <v>0</v>
      </c>
      <c r="C241" s="19">
        <v>0</v>
      </c>
      <c r="D241" s="19">
        <v>15000</v>
      </c>
      <c r="E241" s="19">
        <v>15000</v>
      </c>
      <c r="F241" s="19">
        <f t="shared" si="8"/>
        <v>0</v>
      </c>
      <c r="G241" s="151">
        <f t="shared" si="9"/>
        <v>100</v>
      </c>
    </row>
    <row r="242" spans="1:7" s="8" customFormat="1" ht="12.75" x14ac:dyDescent="0.15">
      <c r="A242" s="110" t="s">
        <v>102</v>
      </c>
      <c r="B242" s="20">
        <v>0</v>
      </c>
      <c r="C242" s="20">
        <v>0</v>
      </c>
      <c r="D242" s="20">
        <v>0</v>
      </c>
      <c r="E242" s="20">
        <v>15000</v>
      </c>
      <c r="F242" s="20">
        <f t="shared" si="8"/>
        <v>0</v>
      </c>
      <c r="G242" s="136">
        <f t="shared" si="9"/>
        <v>0</v>
      </c>
    </row>
    <row r="243" spans="1:7" s="7" customFormat="1" ht="12.75" x14ac:dyDescent="0.15">
      <c r="A243" s="149" t="s">
        <v>103</v>
      </c>
      <c r="B243" s="18">
        <v>20419.86</v>
      </c>
      <c r="C243" s="18">
        <v>53090</v>
      </c>
      <c r="D243" s="18">
        <v>106200</v>
      </c>
      <c r="E243" s="18">
        <v>72904.800000000003</v>
      </c>
      <c r="F243" s="18">
        <f t="shared" si="8"/>
        <v>357.02889246057515</v>
      </c>
      <c r="G243" s="150">
        <f t="shared" si="9"/>
        <v>68.648587570621473</v>
      </c>
    </row>
    <row r="244" spans="1:7" s="8" customFormat="1" ht="12.75" x14ac:dyDescent="0.15">
      <c r="A244" s="108" t="s">
        <v>85</v>
      </c>
      <c r="B244" s="19">
        <v>20419.86</v>
      </c>
      <c r="C244" s="19">
        <v>53090</v>
      </c>
      <c r="D244" s="19">
        <v>106200</v>
      </c>
      <c r="E244" s="19">
        <v>72904.800000000003</v>
      </c>
      <c r="F244" s="19">
        <f t="shared" si="8"/>
        <v>357.02889246057515</v>
      </c>
      <c r="G244" s="151">
        <f t="shared" si="9"/>
        <v>68.648587570621473</v>
      </c>
    </row>
    <row r="245" spans="1:7" s="6" customFormat="1" ht="12.75" x14ac:dyDescent="0.15">
      <c r="A245" s="147" t="s">
        <v>5</v>
      </c>
      <c r="B245" s="17">
        <v>20419.86</v>
      </c>
      <c r="C245" s="17">
        <v>53090</v>
      </c>
      <c r="D245" s="17">
        <v>106200</v>
      </c>
      <c r="E245" s="17">
        <v>72904.800000000003</v>
      </c>
      <c r="F245" s="17">
        <f t="shared" si="8"/>
        <v>357.02889246057515</v>
      </c>
      <c r="G245" s="148">
        <f t="shared" si="9"/>
        <v>68.648587570621473</v>
      </c>
    </row>
    <row r="246" spans="1:7" s="8" customFormat="1" ht="12.75" x14ac:dyDescent="0.15">
      <c r="A246" s="108" t="s">
        <v>6</v>
      </c>
      <c r="B246" s="19">
        <v>20419.86</v>
      </c>
      <c r="C246" s="19">
        <v>53090</v>
      </c>
      <c r="D246" s="19">
        <v>106200</v>
      </c>
      <c r="E246" s="19">
        <v>72904.800000000003</v>
      </c>
      <c r="F246" s="19">
        <f t="shared" si="8"/>
        <v>357.02889246057515</v>
      </c>
      <c r="G246" s="151">
        <f t="shared" si="9"/>
        <v>68.648587570621473</v>
      </c>
    </row>
    <row r="247" spans="1:7" s="8" customFormat="1" ht="12.75" x14ac:dyDescent="0.15">
      <c r="A247" s="108" t="s">
        <v>12</v>
      </c>
      <c r="B247" s="19">
        <v>20419.86</v>
      </c>
      <c r="C247" s="19">
        <v>53090</v>
      </c>
      <c r="D247" s="19">
        <v>106200</v>
      </c>
      <c r="E247" s="19">
        <v>72904.800000000003</v>
      </c>
      <c r="F247" s="19">
        <f t="shared" si="8"/>
        <v>357.02889246057515</v>
      </c>
      <c r="G247" s="151">
        <f t="shared" si="9"/>
        <v>68.648587570621473</v>
      </c>
    </row>
    <row r="248" spans="1:7" s="8" customFormat="1" ht="12.75" x14ac:dyDescent="0.15">
      <c r="A248" s="110" t="s">
        <v>41</v>
      </c>
      <c r="B248" s="20">
        <v>20419.86</v>
      </c>
      <c r="C248" s="20">
        <v>0</v>
      </c>
      <c r="D248" s="20">
        <v>0</v>
      </c>
      <c r="E248" s="20">
        <v>72904.800000000003</v>
      </c>
      <c r="F248" s="20">
        <f t="shared" si="8"/>
        <v>357.02889246057515</v>
      </c>
      <c r="G248" s="136">
        <f t="shared" si="9"/>
        <v>0</v>
      </c>
    </row>
    <row r="249" spans="1:7" s="7" customFormat="1" ht="12.75" x14ac:dyDescent="0.15">
      <c r="A249" s="149" t="s">
        <v>104</v>
      </c>
      <c r="B249" s="18">
        <v>0</v>
      </c>
      <c r="C249" s="18">
        <v>13000</v>
      </c>
      <c r="D249" s="18">
        <v>7000</v>
      </c>
      <c r="E249" s="18">
        <v>2603.2199999999998</v>
      </c>
      <c r="F249" s="18">
        <f t="shared" si="8"/>
        <v>0</v>
      </c>
      <c r="G249" s="150">
        <f t="shared" si="9"/>
        <v>37.188857142857138</v>
      </c>
    </row>
    <row r="250" spans="1:7" s="8" customFormat="1" ht="12.75" x14ac:dyDescent="0.15">
      <c r="A250" s="108" t="s">
        <v>105</v>
      </c>
      <c r="B250" s="19">
        <v>0</v>
      </c>
      <c r="C250" s="19">
        <v>13000</v>
      </c>
      <c r="D250" s="19">
        <v>7000</v>
      </c>
      <c r="E250" s="19">
        <v>2603.2199999999998</v>
      </c>
      <c r="F250" s="19">
        <f t="shared" si="8"/>
        <v>0</v>
      </c>
      <c r="G250" s="151">
        <f t="shared" si="9"/>
        <v>37.188857142857138</v>
      </c>
    </row>
    <row r="251" spans="1:7" s="6" customFormat="1" ht="12.75" x14ac:dyDescent="0.15">
      <c r="A251" s="147" t="s">
        <v>5</v>
      </c>
      <c r="B251" s="17">
        <v>0</v>
      </c>
      <c r="C251" s="17">
        <v>13000</v>
      </c>
      <c r="D251" s="17">
        <v>7000</v>
      </c>
      <c r="E251" s="17">
        <v>2603.2199999999998</v>
      </c>
      <c r="F251" s="17">
        <f t="shared" si="8"/>
        <v>0</v>
      </c>
      <c r="G251" s="148">
        <f t="shared" si="9"/>
        <v>37.188857142857138</v>
      </c>
    </row>
    <row r="252" spans="1:7" s="8" customFormat="1" ht="12.75" x14ac:dyDescent="0.15">
      <c r="A252" s="108" t="s">
        <v>6</v>
      </c>
      <c r="B252" s="19">
        <v>0</v>
      </c>
      <c r="C252" s="19">
        <v>13000</v>
      </c>
      <c r="D252" s="19">
        <v>7000</v>
      </c>
      <c r="E252" s="19">
        <v>2603.2199999999998</v>
      </c>
      <c r="F252" s="19">
        <f t="shared" si="8"/>
        <v>0</v>
      </c>
      <c r="G252" s="151">
        <f t="shared" si="9"/>
        <v>37.188857142857138</v>
      </c>
    </row>
    <row r="253" spans="1:7" s="8" customFormat="1" ht="12.75" x14ac:dyDescent="0.15">
      <c r="A253" s="108" t="s">
        <v>12</v>
      </c>
      <c r="B253" s="19">
        <v>0</v>
      </c>
      <c r="C253" s="19">
        <v>13000</v>
      </c>
      <c r="D253" s="19">
        <v>7000</v>
      </c>
      <c r="E253" s="19">
        <v>2603.2199999999998</v>
      </c>
      <c r="F253" s="19">
        <f t="shared" si="8"/>
        <v>0</v>
      </c>
      <c r="G253" s="151">
        <f t="shared" si="9"/>
        <v>37.188857142857138</v>
      </c>
    </row>
    <row r="254" spans="1:7" s="8" customFormat="1" ht="12.75" x14ac:dyDescent="0.15">
      <c r="A254" s="110" t="s">
        <v>26</v>
      </c>
      <c r="B254" s="20">
        <v>0</v>
      </c>
      <c r="C254" s="20">
        <v>0</v>
      </c>
      <c r="D254" s="20">
        <v>0</v>
      </c>
      <c r="E254" s="20">
        <v>726.24</v>
      </c>
      <c r="F254" s="20">
        <f t="shared" si="8"/>
        <v>0</v>
      </c>
      <c r="G254" s="136">
        <f t="shared" si="9"/>
        <v>0</v>
      </c>
    </row>
    <row r="255" spans="1:7" s="8" customFormat="1" ht="12.75" x14ac:dyDescent="0.15">
      <c r="A255" s="110" t="s">
        <v>98</v>
      </c>
      <c r="B255" s="20">
        <v>0</v>
      </c>
      <c r="C255" s="20">
        <v>0</v>
      </c>
      <c r="D255" s="20">
        <v>0</v>
      </c>
      <c r="E255" s="20">
        <v>891.98</v>
      </c>
      <c r="F255" s="20">
        <f t="shared" si="8"/>
        <v>0</v>
      </c>
      <c r="G255" s="136">
        <f t="shared" si="9"/>
        <v>0</v>
      </c>
    </row>
    <row r="256" spans="1:7" s="8" customFormat="1" ht="12.75" x14ac:dyDescent="0.15">
      <c r="A256" s="110" t="s">
        <v>36</v>
      </c>
      <c r="B256" s="20">
        <v>0</v>
      </c>
      <c r="C256" s="20">
        <v>0</v>
      </c>
      <c r="D256" s="20">
        <v>0</v>
      </c>
      <c r="E256" s="20">
        <v>985</v>
      </c>
      <c r="F256" s="20">
        <f t="shared" si="8"/>
        <v>0</v>
      </c>
      <c r="G256" s="136">
        <f t="shared" si="9"/>
        <v>0</v>
      </c>
    </row>
    <row r="257" spans="1:7" s="7" customFormat="1" ht="12.75" x14ac:dyDescent="0.15">
      <c r="A257" s="149" t="s">
        <v>106</v>
      </c>
      <c r="B257" s="18">
        <v>1990.84</v>
      </c>
      <c r="C257" s="18">
        <v>0</v>
      </c>
      <c r="D257" s="18">
        <v>0</v>
      </c>
      <c r="E257" s="18">
        <v>0</v>
      </c>
      <c r="F257" s="18">
        <f t="shared" si="8"/>
        <v>0</v>
      </c>
      <c r="G257" s="150">
        <f t="shared" si="9"/>
        <v>0</v>
      </c>
    </row>
    <row r="258" spans="1:7" s="8" customFormat="1" ht="12.75" x14ac:dyDescent="0.15">
      <c r="A258" s="108" t="s">
        <v>107</v>
      </c>
      <c r="B258" s="19">
        <v>1990.84</v>
      </c>
      <c r="C258" s="19">
        <v>0</v>
      </c>
      <c r="D258" s="19">
        <v>0</v>
      </c>
      <c r="E258" s="19">
        <v>0</v>
      </c>
      <c r="F258" s="19">
        <f t="shared" si="8"/>
        <v>0</v>
      </c>
      <c r="G258" s="151">
        <f t="shared" si="9"/>
        <v>0</v>
      </c>
    </row>
    <row r="259" spans="1:7" s="6" customFormat="1" ht="12.75" x14ac:dyDescent="0.15">
      <c r="A259" s="147" t="s">
        <v>5</v>
      </c>
      <c r="B259" s="17">
        <v>1990.84</v>
      </c>
      <c r="C259" s="17">
        <v>0</v>
      </c>
      <c r="D259" s="17">
        <v>0</v>
      </c>
      <c r="E259" s="17">
        <v>0</v>
      </c>
      <c r="F259" s="17">
        <f t="shared" si="8"/>
        <v>0</v>
      </c>
      <c r="G259" s="148">
        <f t="shared" si="9"/>
        <v>0</v>
      </c>
    </row>
    <row r="260" spans="1:7" s="8" customFormat="1" ht="12.75" x14ac:dyDescent="0.15">
      <c r="A260" s="108" t="s">
        <v>6</v>
      </c>
      <c r="B260" s="19">
        <v>1990.84</v>
      </c>
      <c r="C260" s="19">
        <v>0</v>
      </c>
      <c r="D260" s="19">
        <v>0</v>
      </c>
      <c r="E260" s="19">
        <v>0</v>
      </c>
      <c r="F260" s="19">
        <f t="shared" si="8"/>
        <v>0</v>
      </c>
      <c r="G260" s="151">
        <f t="shared" si="9"/>
        <v>0</v>
      </c>
    </row>
    <row r="261" spans="1:7" s="8" customFormat="1" ht="12.75" x14ac:dyDescent="0.15">
      <c r="A261" s="108" t="s">
        <v>12</v>
      </c>
      <c r="B261" s="19">
        <v>1990.84</v>
      </c>
      <c r="C261" s="19">
        <v>0</v>
      </c>
      <c r="D261" s="19">
        <v>0</v>
      </c>
      <c r="E261" s="19">
        <v>0</v>
      </c>
      <c r="F261" s="19">
        <f t="shared" si="8"/>
        <v>0</v>
      </c>
      <c r="G261" s="151">
        <f t="shared" si="9"/>
        <v>0</v>
      </c>
    </row>
    <row r="262" spans="1:7" s="8" customFormat="1" ht="12.75" x14ac:dyDescent="0.15">
      <c r="A262" s="110" t="s">
        <v>42</v>
      </c>
      <c r="B262" s="20">
        <v>1990.84</v>
      </c>
      <c r="C262" s="20">
        <v>0</v>
      </c>
      <c r="D262" s="20">
        <v>0</v>
      </c>
      <c r="E262" s="20">
        <v>0</v>
      </c>
      <c r="F262" s="20">
        <f t="shared" si="8"/>
        <v>0</v>
      </c>
      <c r="G262" s="136">
        <f t="shared" si="9"/>
        <v>0</v>
      </c>
    </row>
    <row r="263" spans="1:7" s="7" customFormat="1" ht="12.75" x14ac:dyDescent="0.15">
      <c r="A263" s="149" t="s">
        <v>108</v>
      </c>
      <c r="B263" s="18">
        <v>11551.9</v>
      </c>
      <c r="C263" s="18">
        <v>13274</v>
      </c>
      <c r="D263" s="18">
        <v>26490</v>
      </c>
      <c r="E263" s="18">
        <v>24951.48</v>
      </c>
      <c r="F263" s="18">
        <f t="shared" si="8"/>
        <v>215.99459829119021</v>
      </c>
      <c r="G263" s="150">
        <f t="shared" si="9"/>
        <v>94.192072480181196</v>
      </c>
    </row>
    <row r="264" spans="1:7" s="8" customFormat="1" ht="12.75" x14ac:dyDescent="0.15">
      <c r="A264" s="108" t="s">
        <v>85</v>
      </c>
      <c r="B264" s="19">
        <v>11551.9</v>
      </c>
      <c r="C264" s="19">
        <v>13274</v>
      </c>
      <c r="D264" s="19">
        <v>26490</v>
      </c>
      <c r="E264" s="19">
        <v>24951.48</v>
      </c>
      <c r="F264" s="19">
        <f t="shared" si="8"/>
        <v>215.99459829119021</v>
      </c>
      <c r="G264" s="151">
        <f t="shared" si="9"/>
        <v>94.192072480181196</v>
      </c>
    </row>
    <row r="265" spans="1:7" s="6" customFormat="1" ht="12.75" x14ac:dyDescent="0.15">
      <c r="A265" s="147" t="s">
        <v>5</v>
      </c>
      <c r="B265" s="17">
        <v>11551.9</v>
      </c>
      <c r="C265" s="17">
        <v>13274</v>
      </c>
      <c r="D265" s="17">
        <v>26490</v>
      </c>
      <c r="E265" s="17">
        <v>24951.48</v>
      </c>
      <c r="F265" s="17">
        <f t="shared" si="8"/>
        <v>215.99459829119021</v>
      </c>
      <c r="G265" s="148">
        <f t="shared" si="9"/>
        <v>94.192072480181196</v>
      </c>
    </row>
    <row r="266" spans="1:7" s="8" customFormat="1" ht="12.75" x14ac:dyDescent="0.15">
      <c r="A266" s="108" t="s">
        <v>6</v>
      </c>
      <c r="B266" s="19">
        <v>11551.9</v>
      </c>
      <c r="C266" s="19">
        <v>13274</v>
      </c>
      <c r="D266" s="19">
        <v>26490</v>
      </c>
      <c r="E266" s="19">
        <v>24951.48</v>
      </c>
      <c r="F266" s="19">
        <f t="shared" si="8"/>
        <v>215.99459829119021</v>
      </c>
      <c r="G266" s="151">
        <f t="shared" si="9"/>
        <v>94.192072480181196</v>
      </c>
    </row>
    <row r="267" spans="1:7" s="8" customFormat="1" ht="12.75" x14ac:dyDescent="0.15">
      <c r="A267" s="108" t="s">
        <v>12</v>
      </c>
      <c r="B267" s="19">
        <v>11551.9</v>
      </c>
      <c r="C267" s="19">
        <v>13274</v>
      </c>
      <c r="D267" s="19">
        <v>26490</v>
      </c>
      <c r="E267" s="19">
        <v>24951.48</v>
      </c>
      <c r="F267" s="19">
        <f t="shared" si="8"/>
        <v>215.99459829119021</v>
      </c>
      <c r="G267" s="151">
        <f t="shared" si="9"/>
        <v>94.192072480181196</v>
      </c>
    </row>
    <row r="268" spans="1:7" s="8" customFormat="1" ht="12.75" x14ac:dyDescent="0.15">
      <c r="A268" s="110" t="s">
        <v>41</v>
      </c>
      <c r="B268" s="20">
        <v>2578.14</v>
      </c>
      <c r="C268" s="20">
        <v>0</v>
      </c>
      <c r="D268" s="20">
        <v>0</v>
      </c>
      <c r="E268" s="20">
        <v>0</v>
      </c>
      <c r="F268" s="20">
        <f t="shared" si="8"/>
        <v>0</v>
      </c>
      <c r="G268" s="136">
        <f t="shared" si="9"/>
        <v>0</v>
      </c>
    </row>
    <row r="269" spans="1:7" s="8" customFormat="1" ht="12.75" x14ac:dyDescent="0.15">
      <c r="A269" s="110" t="s">
        <v>30</v>
      </c>
      <c r="B269" s="20">
        <v>663.61</v>
      </c>
      <c r="C269" s="20">
        <v>0</v>
      </c>
      <c r="D269" s="20">
        <v>0</v>
      </c>
      <c r="E269" s="20">
        <v>1140.8</v>
      </c>
      <c r="F269" s="20">
        <f t="shared" si="8"/>
        <v>171.90819909284068</v>
      </c>
      <c r="G269" s="136">
        <f t="shared" si="9"/>
        <v>0</v>
      </c>
    </row>
    <row r="270" spans="1:7" s="8" customFormat="1" ht="12.75" x14ac:dyDescent="0.15">
      <c r="A270" s="110" t="s">
        <v>32</v>
      </c>
      <c r="B270" s="20">
        <v>176.23</v>
      </c>
      <c r="C270" s="20">
        <v>0</v>
      </c>
      <c r="D270" s="20">
        <v>0</v>
      </c>
      <c r="E270" s="20">
        <v>1177.18</v>
      </c>
      <c r="F270" s="20">
        <f t="shared" si="8"/>
        <v>667.97934517392048</v>
      </c>
      <c r="G270" s="136">
        <f t="shared" si="9"/>
        <v>0</v>
      </c>
    </row>
    <row r="271" spans="1:7" s="8" customFormat="1" ht="12.75" x14ac:dyDescent="0.15">
      <c r="A271" s="110" t="s">
        <v>34</v>
      </c>
      <c r="B271" s="20">
        <v>2758.65</v>
      </c>
      <c r="C271" s="20">
        <v>0</v>
      </c>
      <c r="D271" s="20">
        <v>0</v>
      </c>
      <c r="E271" s="20">
        <v>12537.6</v>
      </c>
      <c r="F271" s="20">
        <f t="shared" si="8"/>
        <v>454.48317111630689</v>
      </c>
      <c r="G271" s="136">
        <f t="shared" si="9"/>
        <v>0</v>
      </c>
    </row>
    <row r="272" spans="1:7" s="8" customFormat="1" ht="12.75" x14ac:dyDescent="0.15">
      <c r="A272" s="110" t="s">
        <v>83</v>
      </c>
      <c r="B272" s="20">
        <v>5242.55</v>
      </c>
      <c r="C272" s="20">
        <v>0</v>
      </c>
      <c r="D272" s="20">
        <v>0</v>
      </c>
      <c r="E272" s="20">
        <v>4876.8</v>
      </c>
      <c r="F272" s="20">
        <f t="shared" si="8"/>
        <v>93.023433252901739</v>
      </c>
      <c r="G272" s="136">
        <f t="shared" si="9"/>
        <v>0</v>
      </c>
    </row>
    <row r="273" spans="1:7" s="8" customFormat="1" ht="12.75" x14ac:dyDescent="0.15">
      <c r="A273" s="110" t="s">
        <v>36</v>
      </c>
      <c r="B273" s="20">
        <v>132.72</v>
      </c>
      <c r="C273" s="20">
        <v>0</v>
      </c>
      <c r="D273" s="20">
        <v>0</v>
      </c>
      <c r="E273" s="20">
        <v>5219.1000000000004</v>
      </c>
      <c r="F273" s="20">
        <f t="shared" si="8"/>
        <v>3932.4141048824595</v>
      </c>
      <c r="G273" s="136">
        <f t="shared" si="9"/>
        <v>0</v>
      </c>
    </row>
    <row r="274" spans="1:7" s="7" customFormat="1" ht="12.75" x14ac:dyDescent="0.15">
      <c r="A274" s="149" t="s">
        <v>109</v>
      </c>
      <c r="B274" s="18">
        <v>0</v>
      </c>
      <c r="C274" s="18">
        <v>133000</v>
      </c>
      <c r="D274" s="18">
        <v>44384</v>
      </c>
      <c r="E274" s="18">
        <v>44383.68</v>
      </c>
      <c r="F274" s="18">
        <f t="shared" si="8"/>
        <v>0</v>
      </c>
      <c r="G274" s="150">
        <f t="shared" si="9"/>
        <v>99.999279019466485</v>
      </c>
    </row>
    <row r="275" spans="1:7" s="8" customFormat="1" ht="12.75" x14ac:dyDescent="0.15">
      <c r="A275" s="108" t="s">
        <v>85</v>
      </c>
      <c r="B275" s="19">
        <v>0</v>
      </c>
      <c r="C275" s="19">
        <v>133000</v>
      </c>
      <c r="D275" s="19">
        <v>44384</v>
      </c>
      <c r="E275" s="19">
        <v>44383.68</v>
      </c>
      <c r="F275" s="19">
        <f t="shared" si="8"/>
        <v>0</v>
      </c>
      <c r="G275" s="151">
        <f t="shared" si="9"/>
        <v>99.999279019466485</v>
      </c>
    </row>
    <row r="276" spans="1:7" s="6" customFormat="1" ht="12.75" x14ac:dyDescent="0.15">
      <c r="A276" s="147" t="s">
        <v>5</v>
      </c>
      <c r="B276" s="17">
        <v>0</v>
      </c>
      <c r="C276" s="17">
        <v>133000</v>
      </c>
      <c r="D276" s="17">
        <v>44384</v>
      </c>
      <c r="E276" s="17">
        <v>44383.68</v>
      </c>
      <c r="F276" s="17">
        <f t="shared" si="8"/>
        <v>0</v>
      </c>
      <c r="G276" s="148">
        <f t="shared" si="9"/>
        <v>99.999279019466485</v>
      </c>
    </row>
    <row r="277" spans="1:7" s="8" customFormat="1" ht="12.75" x14ac:dyDescent="0.15">
      <c r="A277" s="108" t="s">
        <v>6</v>
      </c>
      <c r="B277" s="19">
        <v>0</v>
      </c>
      <c r="C277" s="19">
        <v>133000</v>
      </c>
      <c r="D277" s="19">
        <v>44384</v>
      </c>
      <c r="E277" s="19">
        <v>44383.68</v>
      </c>
      <c r="F277" s="19">
        <f t="shared" si="8"/>
        <v>0</v>
      </c>
      <c r="G277" s="151">
        <f t="shared" si="9"/>
        <v>99.999279019466485</v>
      </c>
    </row>
    <row r="278" spans="1:7" s="8" customFormat="1" ht="12.75" x14ac:dyDescent="0.15">
      <c r="A278" s="108" t="s">
        <v>12</v>
      </c>
      <c r="B278" s="19">
        <v>0</v>
      </c>
      <c r="C278" s="19">
        <v>40000</v>
      </c>
      <c r="D278" s="19">
        <v>17123</v>
      </c>
      <c r="E278" s="19">
        <v>17122.919999999998</v>
      </c>
      <c r="F278" s="19">
        <f t="shared" si="8"/>
        <v>0</v>
      </c>
      <c r="G278" s="151">
        <f t="shared" si="9"/>
        <v>99.999532792150902</v>
      </c>
    </row>
    <row r="279" spans="1:7" s="8" customFormat="1" ht="12.75" x14ac:dyDescent="0.15">
      <c r="A279" s="110" t="s">
        <v>36</v>
      </c>
      <c r="B279" s="20">
        <v>0</v>
      </c>
      <c r="C279" s="20">
        <v>0</v>
      </c>
      <c r="D279" s="20">
        <v>0</v>
      </c>
      <c r="E279" s="20">
        <v>17122.919999999998</v>
      </c>
      <c r="F279" s="20">
        <f t="shared" si="8"/>
        <v>0</v>
      </c>
      <c r="G279" s="136">
        <f t="shared" si="9"/>
        <v>0</v>
      </c>
    </row>
    <row r="280" spans="1:7" s="8" customFormat="1" ht="12.75" x14ac:dyDescent="0.15">
      <c r="A280" s="108" t="s">
        <v>75</v>
      </c>
      <c r="B280" s="19">
        <v>0</v>
      </c>
      <c r="C280" s="19">
        <v>93000</v>
      </c>
      <c r="D280" s="19">
        <v>27261</v>
      </c>
      <c r="E280" s="19">
        <v>27260.76</v>
      </c>
      <c r="F280" s="19">
        <f t="shared" si="8"/>
        <v>0</v>
      </c>
      <c r="G280" s="151">
        <f t="shared" si="9"/>
        <v>99.999119621437217</v>
      </c>
    </row>
    <row r="281" spans="1:7" s="8" customFormat="1" ht="12.75" x14ac:dyDescent="0.15">
      <c r="A281" s="110" t="s">
        <v>76</v>
      </c>
      <c r="B281" s="20">
        <v>0</v>
      </c>
      <c r="C281" s="20">
        <v>0</v>
      </c>
      <c r="D281" s="20">
        <v>0</v>
      </c>
      <c r="E281" s="20">
        <v>27260.76</v>
      </c>
      <c r="F281" s="20">
        <f t="shared" si="8"/>
        <v>0</v>
      </c>
      <c r="G281" s="136">
        <f t="shared" si="9"/>
        <v>0</v>
      </c>
    </row>
    <row r="282" spans="1:7" s="7" customFormat="1" ht="12.75" x14ac:dyDescent="0.15">
      <c r="A282" s="149" t="s">
        <v>110</v>
      </c>
      <c r="B282" s="18">
        <v>14311.33</v>
      </c>
      <c r="C282" s="18">
        <v>17255</v>
      </c>
      <c r="D282" s="18">
        <v>9883</v>
      </c>
      <c r="E282" s="18">
        <v>9881.76</v>
      </c>
      <c r="F282" s="18">
        <f t="shared" si="8"/>
        <v>69.048509118299989</v>
      </c>
      <c r="G282" s="150">
        <f t="shared" si="9"/>
        <v>99.987453202468885</v>
      </c>
    </row>
    <row r="283" spans="1:7" s="8" customFormat="1" ht="12.75" x14ac:dyDescent="0.15">
      <c r="A283" s="108" t="s">
        <v>85</v>
      </c>
      <c r="B283" s="19">
        <v>14311.33</v>
      </c>
      <c r="C283" s="19">
        <v>17255</v>
      </c>
      <c r="D283" s="19">
        <v>9883</v>
      </c>
      <c r="E283" s="19">
        <v>9881.76</v>
      </c>
      <c r="F283" s="19">
        <f t="shared" si="8"/>
        <v>69.048509118299989</v>
      </c>
      <c r="G283" s="151">
        <f t="shared" si="9"/>
        <v>99.987453202468885</v>
      </c>
    </row>
    <row r="284" spans="1:7" s="6" customFormat="1" ht="12.75" x14ac:dyDescent="0.15">
      <c r="A284" s="147" t="s">
        <v>5</v>
      </c>
      <c r="B284" s="17">
        <v>12788.33</v>
      </c>
      <c r="C284" s="17">
        <v>17255</v>
      </c>
      <c r="D284" s="17">
        <v>9883</v>
      </c>
      <c r="E284" s="17">
        <v>9881.76</v>
      </c>
      <c r="F284" s="17">
        <f t="shared" ref="F284:F347" si="10">IFERROR(E284/B284*100,0)</f>
        <v>77.271700057787058</v>
      </c>
      <c r="G284" s="148">
        <f t="shared" ref="G284:G347" si="11">IFERROR(E284/D284*100,0)</f>
        <v>99.987453202468885</v>
      </c>
    </row>
    <row r="285" spans="1:7" s="8" customFormat="1" ht="12.75" x14ac:dyDescent="0.15">
      <c r="A285" s="108" t="s">
        <v>6</v>
      </c>
      <c r="B285" s="19">
        <v>12788.33</v>
      </c>
      <c r="C285" s="19">
        <v>17255</v>
      </c>
      <c r="D285" s="19">
        <v>9883</v>
      </c>
      <c r="E285" s="19">
        <v>9881.76</v>
      </c>
      <c r="F285" s="19">
        <f t="shared" si="10"/>
        <v>77.271700057787058</v>
      </c>
      <c r="G285" s="151">
        <f t="shared" si="11"/>
        <v>99.987453202468885</v>
      </c>
    </row>
    <row r="286" spans="1:7" s="8" customFormat="1" ht="12.75" x14ac:dyDescent="0.15">
      <c r="A286" s="108" t="s">
        <v>12</v>
      </c>
      <c r="B286" s="19">
        <v>12788.33</v>
      </c>
      <c r="C286" s="19">
        <v>17255</v>
      </c>
      <c r="D286" s="19">
        <v>9883</v>
      </c>
      <c r="E286" s="19">
        <v>9881.76</v>
      </c>
      <c r="F286" s="19">
        <f t="shared" si="10"/>
        <v>77.271700057787058</v>
      </c>
      <c r="G286" s="151">
        <f t="shared" si="11"/>
        <v>99.987453202468885</v>
      </c>
    </row>
    <row r="287" spans="1:7" s="8" customFormat="1" ht="12.75" x14ac:dyDescent="0.15">
      <c r="A287" s="110" t="s">
        <v>41</v>
      </c>
      <c r="B287" s="20">
        <v>361.67</v>
      </c>
      <c r="C287" s="20">
        <v>0</v>
      </c>
      <c r="D287" s="20">
        <v>0</v>
      </c>
      <c r="E287" s="20">
        <v>631.35</v>
      </c>
      <c r="F287" s="20">
        <f t="shared" si="10"/>
        <v>174.56521138054026</v>
      </c>
      <c r="G287" s="136">
        <f t="shared" si="11"/>
        <v>0</v>
      </c>
    </row>
    <row r="288" spans="1:7" s="8" customFormat="1" ht="12.75" x14ac:dyDescent="0.15">
      <c r="A288" s="110" t="s">
        <v>30</v>
      </c>
      <c r="B288" s="20">
        <v>1107.4100000000001</v>
      </c>
      <c r="C288" s="20">
        <v>0</v>
      </c>
      <c r="D288" s="20">
        <v>0</v>
      </c>
      <c r="E288" s="20">
        <v>0</v>
      </c>
      <c r="F288" s="20">
        <f t="shared" si="10"/>
        <v>0</v>
      </c>
      <c r="G288" s="136">
        <f t="shared" si="11"/>
        <v>0</v>
      </c>
    </row>
    <row r="289" spans="1:7" s="8" customFormat="1" ht="12.75" x14ac:dyDescent="0.15">
      <c r="A289" s="110" t="s">
        <v>31</v>
      </c>
      <c r="B289" s="20">
        <v>398.17</v>
      </c>
      <c r="C289" s="20">
        <v>0</v>
      </c>
      <c r="D289" s="20">
        <v>0</v>
      </c>
      <c r="E289" s="20">
        <v>0</v>
      </c>
      <c r="F289" s="20">
        <f t="shared" si="10"/>
        <v>0</v>
      </c>
      <c r="G289" s="136">
        <f t="shared" si="11"/>
        <v>0</v>
      </c>
    </row>
    <row r="290" spans="1:7" s="8" customFormat="1" ht="12.75" x14ac:dyDescent="0.15">
      <c r="A290" s="110" t="s">
        <v>32</v>
      </c>
      <c r="B290" s="20">
        <v>386.21</v>
      </c>
      <c r="C290" s="20">
        <v>0</v>
      </c>
      <c r="D290" s="20">
        <v>0</v>
      </c>
      <c r="E290" s="20">
        <v>1774.17</v>
      </c>
      <c r="F290" s="20">
        <f t="shared" si="10"/>
        <v>459.37961212811683</v>
      </c>
      <c r="G290" s="136">
        <f t="shared" si="11"/>
        <v>0</v>
      </c>
    </row>
    <row r="291" spans="1:7" s="8" customFormat="1" ht="12.75" x14ac:dyDescent="0.15">
      <c r="A291" s="110" t="s">
        <v>34</v>
      </c>
      <c r="B291" s="20">
        <v>1124.83</v>
      </c>
      <c r="C291" s="20">
        <v>0</v>
      </c>
      <c r="D291" s="20">
        <v>0</v>
      </c>
      <c r="E291" s="20">
        <v>2666.73</v>
      </c>
      <c r="F291" s="20">
        <f t="shared" si="10"/>
        <v>237.07849186099233</v>
      </c>
      <c r="G291" s="136">
        <f t="shared" si="11"/>
        <v>0</v>
      </c>
    </row>
    <row r="292" spans="1:7" s="8" customFormat="1" ht="12.75" x14ac:dyDescent="0.15">
      <c r="A292" s="110" t="s">
        <v>98</v>
      </c>
      <c r="B292" s="20">
        <v>0</v>
      </c>
      <c r="C292" s="20">
        <v>0</v>
      </c>
      <c r="D292" s="20">
        <v>0</v>
      </c>
      <c r="E292" s="20">
        <v>196.7</v>
      </c>
      <c r="F292" s="20">
        <f t="shared" si="10"/>
        <v>0</v>
      </c>
      <c r="G292" s="136">
        <f t="shared" si="11"/>
        <v>0</v>
      </c>
    </row>
    <row r="293" spans="1:7" s="8" customFormat="1" ht="12.75" x14ac:dyDescent="0.15">
      <c r="A293" s="110" t="s">
        <v>83</v>
      </c>
      <c r="B293" s="20">
        <v>2588.09</v>
      </c>
      <c r="C293" s="20">
        <v>0</v>
      </c>
      <c r="D293" s="20">
        <v>0</v>
      </c>
      <c r="E293" s="20">
        <v>4317.51</v>
      </c>
      <c r="F293" s="20">
        <f t="shared" si="10"/>
        <v>166.82225115819</v>
      </c>
      <c r="G293" s="136">
        <f t="shared" si="11"/>
        <v>0</v>
      </c>
    </row>
    <row r="294" spans="1:7" s="8" customFormat="1" ht="12.75" x14ac:dyDescent="0.15">
      <c r="A294" s="110" t="s">
        <v>36</v>
      </c>
      <c r="B294" s="20">
        <v>6821.95</v>
      </c>
      <c r="C294" s="20">
        <v>0</v>
      </c>
      <c r="D294" s="20">
        <v>0</v>
      </c>
      <c r="E294" s="20">
        <v>295.3</v>
      </c>
      <c r="F294" s="20">
        <f t="shared" si="10"/>
        <v>4.3286743526411069</v>
      </c>
      <c r="G294" s="136">
        <f t="shared" si="11"/>
        <v>0</v>
      </c>
    </row>
    <row r="295" spans="1:7" s="6" customFormat="1" ht="12.75" x14ac:dyDescent="0.15">
      <c r="A295" s="147" t="s">
        <v>62</v>
      </c>
      <c r="B295" s="17">
        <v>1523</v>
      </c>
      <c r="C295" s="17">
        <v>0</v>
      </c>
      <c r="D295" s="17">
        <v>0</v>
      </c>
      <c r="E295" s="17">
        <v>0</v>
      </c>
      <c r="F295" s="17">
        <f t="shared" si="10"/>
        <v>0</v>
      </c>
      <c r="G295" s="148">
        <f t="shared" si="11"/>
        <v>0</v>
      </c>
    </row>
    <row r="296" spans="1:7" s="8" customFormat="1" ht="12.75" x14ac:dyDescent="0.15">
      <c r="A296" s="108" t="s">
        <v>6</v>
      </c>
      <c r="B296" s="19">
        <v>1523</v>
      </c>
      <c r="C296" s="19">
        <v>0</v>
      </c>
      <c r="D296" s="19">
        <v>0</v>
      </c>
      <c r="E296" s="19">
        <v>0</v>
      </c>
      <c r="F296" s="19">
        <f t="shared" si="10"/>
        <v>0</v>
      </c>
      <c r="G296" s="151">
        <f t="shared" si="11"/>
        <v>0</v>
      </c>
    </row>
    <row r="297" spans="1:7" s="8" customFormat="1" ht="12.75" x14ac:dyDescent="0.15">
      <c r="A297" s="108" t="s">
        <v>12</v>
      </c>
      <c r="B297" s="19">
        <v>1523</v>
      </c>
      <c r="C297" s="19">
        <v>0</v>
      </c>
      <c r="D297" s="19">
        <v>0</v>
      </c>
      <c r="E297" s="19">
        <v>0</v>
      </c>
      <c r="F297" s="19">
        <f t="shared" si="10"/>
        <v>0</v>
      </c>
      <c r="G297" s="151">
        <f t="shared" si="11"/>
        <v>0</v>
      </c>
    </row>
    <row r="298" spans="1:7" s="8" customFormat="1" ht="12.75" x14ac:dyDescent="0.15">
      <c r="A298" s="110" t="s">
        <v>31</v>
      </c>
      <c r="B298" s="20">
        <v>398.17</v>
      </c>
      <c r="C298" s="20">
        <v>0</v>
      </c>
      <c r="D298" s="20">
        <v>0</v>
      </c>
      <c r="E298" s="20">
        <v>0</v>
      </c>
      <c r="F298" s="20">
        <f t="shared" si="10"/>
        <v>0</v>
      </c>
      <c r="G298" s="136">
        <f t="shared" si="11"/>
        <v>0</v>
      </c>
    </row>
    <row r="299" spans="1:7" s="8" customFormat="1" ht="12.75" x14ac:dyDescent="0.15">
      <c r="A299" s="110" t="s">
        <v>34</v>
      </c>
      <c r="B299" s="20">
        <v>1124.83</v>
      </c>
      <c r="C299" s="20">
        <v>0</v>
      </c>
      <c r="D299" s="20">
        <v>0</v>
      </c>
      <c r="E299" s="20">
        <v>0</v>
      </c>
      <c r="F299" s="20">
        <f t="shared" si="10"/>
        <v>0</v>
      </c>
      <c r="G299" s="136">
        <f t="shared" si="11"/>
        <v>0</v>
      </c>
    </row>
    <row r="300" spans="1:7" s="6" customFormat="1" ht="12.75" x14ac:dyDescent="0.15">
      <c r="A300" s="147" t="s">
        <v>111</v>
      </c>
      <c r="B300" s="17">
        <v>79633.48</v>
      </c>
      <c r="C300" s="17">
        <v>79634</v>
      </c>
      <c r="D300" s="17">
        <v>79634</v>
      </c>
      <c r="E300" s="17">
        <v>79633.440000000002</v>
      </c>
      <c r="F300" s="17">
        <f t="shared" si="10"/>
        <v>99.999949769870668</v>
      </c>
      <c r="G300" s="148">
        <f t="shared" si="11"/>
        <v>99.999296782781215</v>
      </c>
    </row>
    <row r="301" spans="1:7" s="7" customFormat="1" ht="12.75" x14ac:dyDescent="0.15">
      <c r="A301" s="149" t="s">
        <v>112</v>
      </c>
      <c r="B301" s="18">
        <v>79633.48</v>
      </c>
      <c r="C301" s="18">
        <v>79634</v>
      </c>
      <c r="D301" s="18">
        <v>79634</v>
      </c>
      <c r="E301" s="18">
        <v>79633.440000000002</v>
      </c>
      <c r="F301" s="18">
        <f t="shared" si="10"/>
        <v>99.999949769870668</v>
      </c>
      <c r="G301" s="150">
        <f t="shared" si="11"/>
        <v>99.999296782781215</v>
      </c>
    </row>
    <row r="302" spans="1:7" s="8" customFormat="1" ht="12.75" x14ac:dyDescent="0.15">
      <c r="A302" s="108" t="s">
        <v>113</v>
      </c>
      <c r="B302" s="19">
        <v>79633.48</v>
      </c>
      <c r="C302" s="19">
        <v>79634</v>
      </c>
      <c r="D302" s="19">
        <v>79634</v>
      </c>
      <c r="E302" s="19">
        <v>79633.440000000002</v>
      </c>
      <c r="F302" s="19">
        <f t="shared" si="10"/>
        <v>99.999949769870668</v>
      </c>
      <c r="G302" s="151">
        <f t="shared" si="11"/>
        <v>99.999296782781215</v>
      </c>
    </row>
    <row r="303" spans="1:7" s="6" customFormat="1" ht="12.75" x14ac:dyDescent="0.15">
      <c r="A303" s="147" t="s">
        <v>5</v>
      </c>
      <c r="B303" s="17">
        <v>79633.48</v>
      </c>
      <c r="C303" s="17">
        <v>79634</v>
      </c>
      <c r="D303" s="17">
        <v>79634</v>
      </c>
      <c r="E303" s="17">
        <v>79633.440000000002</v>
      </c>
      <c r="F303" s="17">
        <f t="shared" si="10"/>
        <v>99.999949769870668</v>
      </c>
      <c r="G303" s="148">
        <f t="shared" si="11"/>
        <v>99.999296782781215</v>
      </c>
    </row>
    <row r="304" spans="1:7" s="8" customFormat="1" ht="12.75" x14ac:dyDescent="0.15">
      <c r="A304" s="108" t="s">
        <v>6</v>
      </c>
      <c r="B304" s="19">
        <v>79633.48</v>
      </c>
      <c r="C304" s="19">
        <v>79634</v>
      </c>
      <c r="D304" s="19">
        <v>79634</v>
      </c>
      <c r="E304" s="19">
        <v>79633.440000000002</v>
      </c>
      <c r="F304" s="19">
        <f t="shared" si="10"/>
        <v>99.999949769870668</v>
      </c>
      <c r="G304" s="151">
        <f t="shared" si="11"/>
        <v>99.999296782781215</v>
      </c>
    </row>
    <row r="305" spans="1:7" s="8" customFormat="1" ht="12.75" x14ac:dyDescent="0.15">
      <c r="A305" s="108" t="s">
        <v>101</v>
      </c>
      <c r="B305" s="19">
        <v>79633.48</v>
      </c>
      <c r="C305" s="19">
        <v>79634</v>
      </c>
      <c r="D305" s="19">
        <v>79634</v>
      </c>
      <c r="E305" s="19">
        <v>79633.440000000002</v>
      </c>
      <c r="F305" s="19">
        <f t="shared" si="10"/>
        <v>99.999949769870668</v>
      </c>
      <c r="G305" s="151">
        <f t="shared" si="11"/>
        <v>99.999296782781215</v>
      </c>
    </row>
    <row r="306" spans="1:7" s="8" customFormat="1" ht="12.75" x14ac:dyDescent="0.15">
      <c r="A306" s="110" t="s">
        <v>102</v>
      </c>
      <c r="B306" s="20">
        <v>79633.48</v>
      </c>
      <c r="C306" s="20">
        <v>0</v>
      </c>
      <c r="D306" s="20">
        <v>0</v>
      </c>
      <c r="E306" s="20">
        <v>79633.440000000002</v>
      </c>
      <c r="F306" s="20">
        <f t="shared" si="10"/>
        <v>99.999949769870668</v>
      </c>
      <c r="G306" s="136">
        <f t="shared" si="11"/>
        <v>0</v>
      </c>
    </row>
    <row r="307" spans="1:7" s="6" customFormat="1" ht="12.75" x14ac:dyDescent="0.15">
      <c r="A307" s="147" t="s">
        <v>114</v>
      </c>
      <c r="B307" s="17">
        <v>4161.76</v>
      </c>
      <c r="C307" s="17">
        <v>15000</v>
      </c>
      <c r="D307" s="17">
        <v>20000</v>
      </c>
      <c r="E307" s="17">
        <v>0</v>
      </c>
      <c r="F307" s="17">
        <f t="shared" si="10"/>
        <v>0</v>
      </c>
      <c r="G307" s="148">
        <f t="shared" si="11"/>
        <v>0</v>
      </c>
    </row>
    <row r="308" spans="1:7" s="7" customFormat="1" ht="12.75" x14ac:dyDescent="0.15">
      <c r="A308" s="149" t="s">
        <v>115</v>
      </c>
      <c r="B308" s="18">
        <v>4161.76</v>
      </c>
      <c r="C308" s="18">
        <v>15000</v>
      </c>
      <c r="D308" s="18">
        <v>20000</v>
      </c>
      <c r="E308" s="18">
        <v>0</v>
      </c>
      <c r="F308" s="18">
        <f t="shared" si="10"/>
        <v>0</v>
      </c>
      <c r="G308" s="150">
        <f t="shared" si="11"/>
        <v>0</v>
      </c>
    </row>
    <row r="309" spans="1:7" s="8" customFormat="1" ht="12.75" x14ac:dyDescent="0.15">
      <c r="A309" s="108" t="s">
        <v>116</v>
      </c>
      <c r="B309" s="19">
        <v>4161.76</v>
      </c>
      <c r="C309" s="19">
        <v>15000</v>
      </c>
      <c r="D309" s="19">
        <v>20000</v>
      </c>
      <c r="E309" s="19">
        <v>0</v>
      </c>
      <c r="F309" s="19">
        <f t="shared" si="10"/>
        <v>0</v>
      </c>
      <c r="G309" s="151">
        <f t="shared" si="11"/>
        <v>0</v>
      </c>
    </row>
    <row r="310" spans="1:7" s="6" customFormat="1" ht="12.75" x14ac:dyDescent="0.15">
      <c r="A310" s="147" t="s">
        <v>5</v>
      </c>
      <c r="B310" s="17">
        <v>4161.76</v>
      </c>
      <c r="C310" s="17">
        <v>15000</v>
      </c>
      <c r="D310" s="17">
        <v>20000</v>
      </c>
      <c r="E310" s="17">
        <v>0</v>
      </c>
      <c r="F310" s="17">
        <f t="shared" si="10"/>
        <v>0</v>
      </c>
      <c r="G310" s="148">
        <f t="shared" si="11"/>
        <v>0</v>
      </c>
    </row>
    <row r="311" spans="1:7" s="8" customFormat="1" ht="12.75" x14ac:dyDescent="0.15">
      <c r="A311" s="108" t="s">
        <v>6</v>
      </c>
      <c r="B311" s="19">
        <v>4161.76</v>
      </c>
      <c r="C311" s="19">
        <v>15000</v>
      </c>
      <c r="D311" s="19">
        <v>20000</v>
      </c>
      <c r="E311" s="19">
        <v>0</v>
      </c>
      <c r="F311" s="19">
        <f t="shared" si="10"/>
        <v>0</v>
      </c>
      <c r="G311" s="151">
        <f t="shared" si="11"/>
        <v>0</v>
      </c>
    </row>
    <row r="312" spans="1:7" s="8" customFormat="1" ht="12.75" x14ac:dyDescent="0.15">
      <c r="A312" s="108" t="s">
        <v>75</v>
      </c>
      <c r="B312" s="19">
        <v>4161.76</v>
      </c>
      <c r="C312" s="19">
        <v>15000</v>
      </c>
      <c r="D312" s="19">
        <v>20000</v>
      </c>
      <c r="E312" s="19">
        <v>0</v>
      </c>
      <c r="F312" s="19">
        <f t="shared" si="10"/>
        <v>0</v>
      </c>
      <c r="G312" s="151">
        <f t="shared" si="11"/>
        <v>0</v>
      </c>
    </row>
    <row r="313" spans="1:7" s="8" customFormat="1" ht="12.75" x14ac:dyDescent="0.15">
      <c r="A313" s="110" t="s">
        <v>93</v>
      </c>
      <c r="B313" s="20">
        <v>4161.76</v>
      </c>
      <c r="C313" s="20">
        <v>0</v>
      </c>
      <c r="D313" s="20">
        <v>0</v>
      </c>
      <c r="E313" s="20">
        <v>0</v>
      </c>
      <c r="F313" s="20">
        <f t="shared" si="10"/>
        <v>0</v>
      </c>
      <c r="G313" s="136">
        <f t="shared" si="11"/>
        <v>0</v>
      </c>
    </row>
    <row r="314" spans="1:7" s="6" customFormat="1" ht="12.75" x14ac:dyDescent="0.15">
      <c r="A314" s="147" t="s">
        <v>117</v>
      </c>
      <c r="B314" s="17">
        <v>198.29</v>
      </c>
      <c r="C314" s="17">
        <v>732</v>
      </c>
      <c r="D314" s="17">
        <v>732</v>
      </c>
      <c r="E314" s="17">
        <v>0</v>
      </c>
      <c r="F314" s="17">
        <f t="shared" si="10"/>
        <v>0</v>
      </c>
      <c r="G314" s="148">
        <f t="shared" si="11"/>
        <v>0</v>
      </c>
    </row>
    <row r="315" spans="1:7" s="7" customFormat="1" ht="12.75" x14ac:dyDescent="0.15">
      <c r="A315" s="149" t="s">
        <v>118</v>
      </c>
      <c r="B315" s="18">
        <v>198.29</v>
      </c>
      <c r="C315" s="18">
        <v>732</v>
      </c>
      <c r="D315" s="18">
        <v>732</v>
      </c>
      <c r="E315" s="18">
        <v>0</v>
      </c>
      <c r="F315" s="18">
        <f t="shared" si="10"/>
        <v>0</v>
      </c>
      <c r="G315" s="150">
        <f t="shared" si="11"/>
        <v>0</v>
      </c>
    </row>
    <row r="316" spans="1:7" s="8" customFormat="1" ht="12.75" x14ac:dyDescent="0.15">
      <c r="A316" s="108" t="s">
        <v>119</v>
      </c>
      <c r="B316" s="19">
        <v>198.29</v>
      </c>
      <c r="C316" s="19">
        <v>732</v>
      </c>
      <c r="D316" s="19">
        <v>732</v>
      </c>
      <c r="E316" s="19">
        <v>0</v>
      </c>
      <c r="F316" s="19">
        <f t="shared" si="10"/>
        <v>0</v>
      </c>
      <c r="G316" s="151">
        <f t="shared" si="11"/>
        <v>0</v>
      </c>
    </row>
    <row r="317" spans="1:7" s="6" customFormat="1" ht="12.75" x14ac:dyDescent="0.15">
      <c r="A317" s="147" t="s">
        <v>5</v>
      </c>
      <c r="B317" s="17">
        <v>198.29</v>
      </c>
      <c r="C317" s="17">
        <v>732</v>
      </c>
      <c r="D317" s="17">
        <v>732</v>
      </c>
      <c r="E317" s="17">
        <v>0</v>
      </c>
      <c r="F317" s="17">
        <f t="shared" si="10"/>
        <v>0</v>
      </c>
      <c r="G317" s="148">
        <f t="shared" si="11"/>
        <v>0</v>
      </c>
    </row>
    <row r="318" spans="1:7" s="8" customFormat="1" ht="12.75" x14ac:dyDescent="0.15">
      <c r="A318" s="108" t="s">
        <v>6</v>
      </c>
      <c r="B318" s="19">
        <v>198.29</v>
      </c>
      <c r="C318" s="19">
        <v>732</v>
      </c>
      <c r="D318" s="19">
        <v>732</v>
      </c>
      <c r="E318" s="19">
        <v>0</v>
      </c>
      <c r="F318" s="19">
        <f t="shared" si="10"/>
        <v>0</v>
      </c>
      <c r="G318" s="151">
        <f t="shared" si="11"/>
        <v>0</v>
      </c>
    </row>
    <row r="319" spans="1:7" s="8" customFormat="1" ht="12.75" x14ac:dyDescent="0.15">
      <c r="A319" s="108" t="s">
        <v>12</v>
      </c>
      <c r="B319" s="19">
        <v>198.29</v>
      </c>
      <c r="C319" s="19">
        <v>732</v>
      </c>
      <c r="D319" s="19">
        <v>732</v>
      </c>
      <c r="E319" s="19">
        <v>0</v>
      </c>
      <c r="F319" s="19">
        <f t="shared" si="10"/>
        <v>0</v>
      </c>
      <c r="G319" s="151">
        <f t="shared" si="11"/>
        <v>0</v>
      </c>
    </row>
    <row r="320" spans="1:7" s="8" customFormat="1" ht="12.75" x14ac:dyDescent="0.15">
      <c r="A320" s="110" t="s">
        <v>83</v>
      </c>
      <c r="B320" s="20">
        <v>198.29</v>
      </c>
      <c r="C320" s="20">
        <v>0</v>
      </c>
      <c r="D320" s="20">
        <v>0</v>
      </c>
      <c r="E320" s="20">
        <v>0</v>
      </c>
      <c r="F320" s="20">
        <f t="shared" si="10"/>
        <v>0</v>
      </c>
      <c r="G320" s="136">
        <f t="shared" si="11"/>
        <v>0</v>
      </c>
    </row>
    <row r="321" spans="1:7" s="6" customFormat="1" ht="12.75" x14ac:dyDescent="0.15">
      <c r="A321" s="147" t="s">
        <v>120</v>
      </c>
      <c r="B321" s="17">
        <v>3969.71</v>
      </c>
      <c r="C321" s="17">
        <v>4753</v>
      </c>
      <c r="D321" s="17">
        <v>4753</v>
      </c>
      <c r="E321" s="17">
        <v>3778.51</v>
      </c>
      <c r="F321" s="17">
        <f t="shared" si="10"/>
        <v>95.183527260177698</v>
      </c>
      <c r="G321" s="148">
        <f t="shared" si="11"/>
        <v>79.497370082053436</v>
      </c>
    </row>
    <row r="322" spans="1:7" s="7" customFormat="1" ht="12.75" x14ac:dyDescent="0.15">
      <c r="A322" s="149" t="s">
        <v>121</v>
      </c>
      <c r="B322" s="18">
        <v>3969.71</v>
      </c>
      <c r="C322" s="18">
        <v>4753</v>
      </c>
      <c r="D322" s="18">
        <v>4753</v>
      </c>
      <c r="E322" s="18">
        <v>3778.51</v>
      </c>
      <c r="F322" s="18">
        <f t="shared" si="10"/>
        <v>95.183527260177698</v>
      </c>
      <c r="G322" s="150">
        <f t="shared" si="11"/>
        <v>79.497370082053436</v>
      </c>
    </row>
    <row r="323" spans="1:7" s="8" customFormat="1" ht="12.75" x14ac:dyDescent="0.15">
      <c r="A323" s="108" t="s">
        <v>113</v>
      </c>
      <c r="B323" s="19">
        <v>3969.71</v>
      </c>
      <c r="C323" s="19">
        <v>4753</v>
      </c>
      <c r="D323" s="19">
        <v>4753</v>
      </c>
      <c r="E323" s="19">
        <v>3778.51</v>
      </c>
      <c r="F323" s="19">
        <f t="shared" si="10"/>
        <v>95.183527260177698</v>
      </c>
      <c r="G323" s="151">
        <f t="shared" si="11"/>
        <v>79.497370082053436</v>
      </c>
    </row>
    <row r="324" spans="1:7" s="6" customFormat="1" ht="12.75" x14ac:dyDescent="0.15">
      <c r="A324" s="147" t="s">
        <v>5</v>
      </c>
      <c r="B324" s="17">
        <v>3969.71</v>
      </c>
      <c r="C324" s="17">
        <v>4753</v>
      </c>
      <c r="D324" s="17">
        <v>4753</v>
      </c>
      <c r="E324" s="17">
        <v>3778.51</v>
      </c>
      <c r="F324" s="17">
        <f t="shared" si="10"/>
        <v>95.183527260177698</v>
      </c>
      <c r="G324" s="148">
        <f t="shared" si="11"/>
        <v>79.497370082053436</v>
      </c>
    </row>
    <row r="325" spans="1:7" s="8" customFormat="1" ht="12.75" x14ac:dyDescent="0.15">
      <c r="A325" s="108" t="s">
        <v>6</v>
      </c>
      <c r="B325" s="19">
        <v>3969.71</v>
      </c>
      <c r="C325" s="19">
        <v>4753</v>
      </c>
      <c r="D325" s="19">
        <v>4753</v>
      </c>
      <c r="E325" s="19">
        <v>3778.51</v>
      </c>
      <c r="F325" s="19">
        <f t="shared" si="10"/>
        <v>95.183527260177698</v>
      </c>
      <c r="G325" s="151">
        <f t="shared" si="11"/>
        <v>79.497370082053436</v>
      </c>
    </row>
    <row r="326" spans="1:7" s="8" customFormat="1" ht="12.75" x14ac:dyDescent="0.15">
      <c r="A326" s="108" t="s">
        <v>101</v>
      </c>
      <c r="B326" s="19">
        <v>3969.71</v>
      </c>
      <c r="C326" s="19">
        <v>4753</v>
      </c>
      <c r="D326" s="19">
        <v>4753</v>
      </c>
      <c r="E326" s="19">
        <v>3778.51</v>
      </c>
      <c r="F326" s="19">
        <f t="shared" si="10"/>
        <v>95.183527260177698</v>
      </c>
      <c r="G326" s="151">
        <f t="shared" si="11"/>
        <v>79.497370082053436</v>
      </c>
    </row>
    <row r="327" spans="1:7" s="8" customFormat="1" ht="12.75" x14ac:dyDescent="0.15">
      <c r="A327" s="110" t="s">
        <v>102</v>
      </c>
      <c r="B327" s="20">
        <v>3969.71</v>
      </c>
      <c r="C327" s="20">
        <v>0</v>
      </c>
      <c r="D327" s="20">
        <v>0</v>
      </c>
      <c r="E327" s="20">
        <v>3778.51</v>
      </c>
      <c r="F327" s="20">
        <f t="shared" si="10"/>
        <v>95.183527260177698</v>
      </c>
      <c r="G327" s="136">
        <f t="shared" si="11"/>
        <v>0</v>
      </c>
    </row>
    <row r="328" spans="1:7" s="6" customFormat="1" ht="12.75" x14ac:dyDescent="0.15">
      <c r="A328" s="147" t="s">
        <v>122</v>
      </c>
      <c r="B328" s="17">
        <v>81426.36</v>
      </c>
      <c r="C328" s="17">
        <v>83000</v>
      </c>
      <c r="D328" s="17">
        <v>106000</v>
      </c>
      <c r="E328" s="17">
        <v>104624.3</v>
      </c>
      <c r="F328" s="17">
        <f t="shared" si="10"/>
        <v>128.48947195969461</v>
      </c>
      <c r="G328" s="148">
        <f t="shared" si="11"/>
        <v>98.702169811320758</v>
      </c>
    </row>
    <row r="329" spans="1:7" s="7" customFormat="1" ht="12.75" x14ac:dyDescent="0.15">
      <c r="A329" s="149" t="s">
        <v>123</v>
      </c>
      <c r="B329" s="18">
        <v>81426.36</v>
      </c>
      <c r="C329" s="18">
        <v>83000</v>
      </c>
      <c r="D329" s="18">
        <v>106000</v>
      </c>
      <c r="E329" s="18">
        <v>104624.3</v>
      </c>
      <c r="F329" s="18">
        <f t="shared" si="10"/>
        <v>128.48947195969461</v>
      </c>
      <c r="G329" s="150">
        <f t="shared" si="11"/>
        <v>98.702169811320758</v>
      </c>
    </row>
    <row r="330" spans="1:7" s="8" customFormat="1" ht="12.75" x14ac:dyDescent="0.15">
      <c r="A330" s="108" t="s">
        <v>40</v>
      </c>
      <c r="B330" s="19">
        <v>81426.36</v>
      </c>
      <c r="C330" s="19">
        <v>83000</v>
      </c>
      <c r="D330" s="19">
        <v>106000</v>
      </c>
      <c r="E330" s="19">
        <v>104624.3</v>
      </c>
      <c r="F330" s="19">
        <f t="shared" si="10"/>
        <v>128.48947195969461</v>
      </c>
      <c r="G330" s="151">
        <f t="shared" si="11"/>
        <v>98.702169811320758</v>
      </c>
    </row>
    <row r="331" spans="1:7" s="6" customFormat="1" ht="12.75" x14ac:dyDescent="0.15">
      <c r="A331" s="147" t="s">
        <v>5</v>
      </c>
      <c r="B331" s="17">
        <v>81426.36</v>
      </c>
      <c r="C331" s="17">
        <v>83000</v>
      </c>
      <c r="D331" s="17">
        <v>106000</v>
      </c>
      <c r="E331" s="17">
        <v>104624.3</v>
      </c>
      <c r="F331" s="17">
        <f t="shared" si="10"/>
        <v>128.48947195969461</v>
      </c>
      <c r="G331" s="148">
        <f t="shared" si="11"/>
        <v>98.702169811320758</v>
      </c>
    </row>
    <row r="332" spans="1:7" s="8" customFormat="1" ht="12.75" x14ac:dyDescent="0.15">
      <c r="A332" s="108" t="s">
        <v>6</v>
      </c>
      <c r="B332" s="19">
        <v>81426.36</v>
      </c>
      <c r="C332" s="19">
        <v>83000</v>
      </c>
      <c r="D332" s="19">
        <v>106000</v>
      </c>
      <c r="E332" s="19">
        <v>104624.3</v>
      </c>
      <c r="F332" s="19">
        <f t="shared" si="10"/>
        <v>128.48947195969461</v>
      </c>
      <c r="G332" s="151">
        <f t="shared" si="11"/>
        <v>98.702169811320758</v>
      </c>
    </row>
    <row r="333" spans="1:7" s="8" customFormat="1" ht="12.75" x14ac:dyDescent="0.15">
      <c r="A333" s="108" t="s">
        <v>12</v>
      </c>
      <c r="B333" s="19">
        <v>81426.36</v>
      </c>
      <c r="C333" s="19">
        <v>83000</v>
      </c>
      <c r="D333" s="19">
        <v>106000</v>
      </c>
      <c r="E333" s="19">
        <v>104624.3</v>
      </c>
      <c r="F333" s="19">
        <f t="shared" si="10"/>
        <v>128.48947195969461</v>
      </c>
      <c r="G333" s="151">
        <f t="shared" si="11"/>
        <v>98.702169811320758</v>
      </c>
    </row>
    <row r="334" spans="1:7" s="8" customFormat="1" ht="12.75" x14ac:dyDescent="0.15">
      <c r="A334" s="110" t="s">
        <v>24</v>
      </c>
      <c r="B334" s="20">
        <v>5316.96</v>
      </c>
      <c r="C334" s="20">
        <v>0</v>
      </c>
      <c r="D334" s="20">
        <v>0</v>
      </c>
      <c r="E334" s="20">
        <v>2987.42</v>
      </c>
      <c r="F334" s="20">
        <f t="shared" si="10"/>
        <v>56.186617917005208</v>
      </c>
      <c r="G334" s="136">
        <f t="shared" si="11"/>
        <v>0</v>
      </c>
    </row>
    <row r="335" spans="1:7" s="8" customFormat="1" ht="12.75" x14ac:dyDescent="0.15">
      <c r="A335" s="110" t="s">
        <v>25</v>
      </c>
      <c r="B335" s="20">
        <v>2588.04</v>
      </c>
      <c r="C335" s="20">
        <v>0</v>
      </c>
      <c r="D335" s="20">
        <v>0</v>
      </c>
      <c r="E335" s="20">
        <v>10721.02</v>
      </c>
      <c r="F335" s="20">
        <f t="shared" si="10"/>
        <v>414.25248450564902</v>
      </c>
      <c r="G335" s="136">
        <f t="shared" si="11"/>
        <v>0</v>
      </c>
    </row>
    <row r="336" spans="1:7" s="8" customFormat="1" ht="12.75" x14ac:dyDescent="0.15">
      <c r="A336" s="110" t="s">
        <v>28</v>
      </c>
      <c r="B336" s="20">
        <v>71806.75</v>
      </c>
      <c r="C336" s="20">
        <v>0</v>
      </c>
      <c r="D336" s="20">
        <v>0</v>
      </c>
      <c r="E336" s="20">
        <v>89313.36</v>
      </c>
      <c r="F336" s="20">
        <f t="shared" si="10"/>
        <v>124.38017317313484</v>
      </c>
      <c r="G336" s="136">
        <f t="shared" si="11"/>
        <v>0</v>
      </c>
    </row>
    <row r="337" spans="1:7" s="8" customFormat="1" ht="12.75" x14ac:dyDescent="0.15">
      <c r="A337" s="110" t="s">
        <v>33</v>
      </c>
      <c r="B337" s="20">
        <v>1316.44</v>
      </c>
      <c r="C337" s="20">
        <v>0</v>
      </c>
      <c r="D337" s="20">
        <v>0</v>
      </c>
      <c r="E337" s="20">
        <v>1562.5</v>
      </c>
      <c r="F337" s="20">
        <f t="shared" si="10"/>
        <v>118.69131901188052</v>
      </c>
      <c r="G337" s="136">
        <f t="shared" si="11"/>
        <v>0</v>
      </c>
    </row>
    <row r="338" spans="1:7" s="8" customFormat="1" ht="12.75" x14ac:dyDescent="0.15">
      <c r="A338" s="110" t="s">
        <v>34</v>
      </c>
      <c r="B338" s="20">
        <v>398.17</v>
      </c>
      <c r="C338" s="20">
        <v>0</v>
      </c>
      <c r="D338" s="20">
        <v>0</v>
      </c>
      <c r="E338" s="20">
        <v>40</v>
      </c>
      <c r="F338" s="20">
        <f t="shared" si="10"/>
        <v>10.045960268227139</v>
      </c>
      <c r="G338" s="136">
        <f t="shared" si="11"/>
        <v>0</v>
      </c>
    </row>
    <row r="339" spans="1:7" s="5" customFormat="1" ht="12.75" x14ac:dyDescent="0.15">
      <c r="A339" s="145" t="s">
        <v>459</v>
      </c>
      <c r="B339" s="16">
        <v>26900.78</v>
      </c>
      <c r="C339" s="16">
        <v>31926</v>
      </c>
      <c r="D339" s="16">
        <v>31926</v>
      </c>
      <c r="E339" s="16">
        <v>26209.43</v>
      </c>
      <c r="F339" s="16">
        <f t="shared" si="10"/>
        <v>97.430000170998767</v>
      </c>
      <c r="G339" s="146">
        <f t="shared" si="11"/>
        <v>82.094311846144208</v>
      </c>
    </row>
    <row r="340" spans="1:7" s="6" customFormat="1" ht="12.75" x14ac:dyDescent="0.15">
      <c r="A340" s="147" t="s">
        <v>124</v>
      </c>
      <c r="B340" s="17">
        <v>26900.78</v>
      </c>
      <c r="C340" s="17">
        <v>31926</v>
      </c>
      <c r="D340" s="17">
        <v>31926</v>
      </c>
      <c r="E340" s="17">
        <v>26209.43</v>
      </c>
      <c r="F340" s="17">
        <f t="shared" si="10"/>
        <v>97.430000170998767</v>
      </c>
      <c r="G340" s="148">
        <f t="shared" si="11"/>
        <v>82.094311846144208</v>
      </c>
    </row>
    <row r="341" spans="1:7" s="7" customFormat="1" ht="12.75" x14ac:dyDescent="0.15">
      <c r="A341" s="149" t="s">
        <v>125</v>
      </c>
      <c r="B341" s="18">
        <v>26900.78</v>
      </c>
      <c r="C341" s="18">
        <v>31926</v>
      </c>
      <c r="D341" s="18">
        <v>31926</v>
      </c>
      <c r="E341" s="18">
        <v>26209.43</v>
      </c>
      <c r="F341" s="18">
        <f t="shared" si="10"/>
        <v>97.430000170998767</v>
      </c>
      <c r="G341" s="150">
        <f t="shared" si="11"/>
        <v>82.094311846144208</v>
      </c>
    </row>
    <row r="342" spans="1:7" s="8" customFormat="1" ht="12.75" x14ac:dyDescent="0.15">
      <c r="A342" s="108" t="s">
        <v>113</v>
      </c>
      <c r="B342" s="19">
        <v>26900.78</v>
      </c>
      <c r="C342" s="19">
        <v>31926</v>
      </c>
      <c r="D342" s="19">
        <v>31926</v>
      </c>
      <c r="E342" s="19">
        <v>26209.43</v>
      </c>
      <c r="F342" s="19">
        <f t="shared" si="10"/>
        <v>97.430000170998767</v>
      </c>
      <c r="G342" s="151">
        <f t="shared" si="11"/>
        <v>82.094311846144208</v>
      </c>
    </row>
    <row r="343" spans="1:7" s="6" customFormat="1" ht="12.75" x14ac:dyDescent="0.15">
      <c r="A343" s="147" t="s">
        <v>5</v>
      </c>
      <c r="B343" s="17">
        <v>26098.560000000001</v>
      </c>
      <c r="C343" s="17">
        <v>26569</v>
      </c>
      <c r="D343" s="17">
        <v>26569</v>
      </c>
      <c r="E343" s="17">
        <v>26169.48</v>
      </c>
      <c r="F343" s="17">
        <f t="shared" si="10"/>
        <v>100.27173913043477</v>
      </c>
      <c r="G343" s="148">
        <f t="shared" si="11"/>
        <v>98.496292671910865</v>
      </c>
    </row>
    <row r="344" spans="1:7" s="8" customFormat="1" ht="12.75" x14ac:dyDescent="0.15">
      <c r="A344" s="108" t="s">
        <v>6</v>
      </c>
      <c r="B344" s="19">
        <v>26098.560000000001</v>
      </c>
      <c r="C344" s="19">
        <v>26304</v>
      </c>
      <c r="D344" s="19">
        <v>26304</v>
      </c>
      <c r="E344" s="19">
        <v>26169.48</v>
      </c>
      <c r="F344" s="19">
        <f t="shared" si="10"/>
        <v>100.27173913043477</v>
      </c>
      <c r="G344" s="151">
        <f t="shared" si="11"/>
        <v>99.488594890510953</v>
      </c>
    </row>
    <row r="345" spans="1:7" s="8" customFormat="1" ht="12.75" x14ac:dyDescent="0.15">
      <c r="A345" s="108" t="s">
        <v>7</v>
      </c>
      <c r="B345" s="19">
        <v>15170.04</v>
      </c>
      <c r="C345" s="19">
        <v>15185</v>
      </c>
      <c r="D345" s="19">
        <v>12749</v>
      </c>
      <c r="E345" s="19">
        <v>12738.56</v>
      </c>
      <c r="F345" s="19">
        <f t="shared" si="10"/>
        <v>83.971828683378547</v>
      </c>
      <c r="G345" s="151">
        <f t="shared" si="11"/>
        <v>99.918111224409756</v>
      </c>
    </row>
    <row r="346" spans="1:7" s="8" customFormat="1" ht="12.75" x14ac:dyDescent="0.15">
      <c r="A346" s="110" t="s">
        <v>8</v>
      </c>
      <c r="B346" s="20">
        <v>12685.42</v>
      </c>
      <c r="C346" s="20">
        <v>0</v>
      </c>
      <c r="D346" s="20">
        <v>0</v>
      </c>
      <c r="E346" s="20">
        <v>10592.57</v>
      </c>
      <c r="F346" s="20">
        <f t="shared" si="10"/>
        <v>83.501925832964147</v>
      </c>
      <c r="G346" s="136">
        <f t="shared" si="11"/>
        <v>0</v>
      </c>
    </row>
    <row r="347" spans="1:7" s="8" customFormat="1" ht="12.75" x14ac:dyDescent="0.15">
      <c r="A347" s="110" t="s">
        <v>10</v>
      </c>
      <c r="B347" s="20">
        <v>391.53</v>
      </c>
      <c r="C347" s="20">
        <v>0</v>
      </c>
      <c r="D347" s="20">
        <v>0</v>
      </c>
      <c r="E347" s="20">
        <v>398.18</v>
      </c>
      <c r="F347" s="20">
        <f t="shared" si="10"/>
        <v>101.69846499629658</v>
      </c>
      <c r="G347" s="136">
        <f t="shared" si="11"/>
        <v>0</v>
      </c>
    </row>
    <row r="348" spans="1:7" s="8" customFormat="1" ht="12.75" x14ac:dyDescent="0.15">
      <c r="A348" s="110" t="s">
        <v>126</v>
      </c>
      <c r="B348" s="20">
        <v>0</v>
      </c>
      <c r="C348" s="20">
        <v>0</v>
      </c>
      <c r="D348" s="20">
        <v>0</v>
      </c>
      <c r="E348" s="20">
        <v>0</v>
      </c>
      <c r="F348" s="20">
        <f t="shared" ref="F348:F411" si="12">IFERROR(E348/B348*100,0)</f>
        <v>0</v>
      </c>
      <c r="G348" s="136">
        <f t="shared" ref="G348:G411" si="13">IFERROR(E348/D348*100,0)</f>
        <v>0</v>
      </c>
    </row>
    <row r="349" spans="1:7" s="8" customFormat="1" ht="12.75" x14ac:dyDescent="0.15">
      <c r="A349" s="110" t="s">
        <v>11</v>
      </c>
      <c r="B349" s="20">
        <v>2093.09</v>
      </c>
      <c r="C349" s="20">
        <v>0</v>
      </c>
      <c r="D349" s="20">
        <v>0</v>
      </c>
      <c r="E349" s="20">
        <v>1747.81</v>
      </c>
      <c r="F349" s="20">
        <f t="shared" si="12"/>
        <v>83.503814933901538</v>
      </c>
      <c r="G349" s="136">
        <f t="shared" si="13"/>
        <v>0</v>
      </c>
    </row>
    <row r="350" spans="1:7" s="8" customFormat="1" ht="12.75" x14ac:dyDescent="0.15">
      <c r="A350" s="108" t="s">
        <v>12</v>
      </c>
      <c r="B350" s="19">
        <v>10531.7</v>
      </c>
      <c r="C350" s="19">
        <v>10750</v>
      </c>
      <c r="D350" s="19">
        <v>13145</v>
      </c>
      <c r="E350" s="19">
        <v>13020.92</v>
      </c>
      <c r="F350" s="19">
        <f t="shared" si="12"/>
        <v>123.63550044152416</v>
      </c>
      <c r="G350" s="151">
        <f t="shared" si="13"/>
        <v>99.056066945606688</v>
      </c>
    </row>
    <row r="351" spans="1:7" s="8" customFormat="1" ht="12.75" x14ac:dyDescent="0.15">
      <c r="A351" s="110" t="s">
        <v>18</v>
      </c>
      <c r="B351" s="20">
        <v>698.65</v>
      </c>
      <c r="C351" s="20">
        <v>0</v>
      </c>
      <c r="D351" s="20">
        <v>0</v>
      </c>
      <c r="E351" s="20">
        <v>644.20000000000005</v>
      </c>
      <c r="F351" s="20">
        <f t="shared" si="12"/>
        <v>92.206398053388682</v>
      </c>
      <c r="G351" s="136">
        <f t="shared" si="13"/>
        <v>0</v>
      </c>
    </row>
    <row r="352" spans="1:7" s="8" customFormat="1" ht="12.75" x14ac:dyDescent="0.15">
      <c r="A352" s="110" t="s">
        <v>19</v>
      </c>
      <c r="B352" s="20">
        <v>207.05</v>
      </c>
      <c r="C352" s="20">
        <v>0</v>
      </c>
      <c r="D352" s="20">
        <v>0</v>
      </c>
      <c r="E352" s="20">
        <v>655.8</v>
      </c>
      <c r="F352" s="20">
        <f t="shared" si="12"/>
        <v>316.73508814296059</v>
      </c>
      <c r="G352" s="136">
        <f t="shared" si="13"/>
        <v>0</v>
      </c>
    </row>
    <row r="353" spans="1:7" s="8" customFormat="1" ht="12.75" x14ac:dyDescent="0.15">
      <c r="A353" s="110" t="s">
        <v>22</v>
      </c>
      <c r="B353" s="20">
        <v>262.51</v>
      </c>
      <c r="C353" s="20">
        <v>0</v>
      </c>
      <c r="D353" s="20">
        <v>0</v>
      </c>
      <c r="E353" s="20">
        <v>796</v>
      </c>
      <c r="F353" s="20">
        <f t="shared" si="12"/>
        <v>303.22654375071426</v>
      </c>
      <c r="G353" s="136">
        <f t="shared" si="13"/>
        <v>0</v>
      </c>
    </row>
    <row r="354" spans="1:7" s="8" customFormat="1" ht="12.75" x14ac:dyDescent="0.15">
      <c r="A354" s="110" t="s">
        <v>25</v>
      </c>
      <c r="B354" s="20">
        <v>132.58000000000001</v>
      </c>
      <c r="C354" s="20">
        <v>0</v>
      </c>
      <c r="D354" s="20">
        <v>0</v>
      </c>
      <c r="E354" s="20">
        <v>0</v>
      </c>
      <c r="F354" s="20">
        <f t="shared" si="12"/>
        <v>0</v>
      </c>
      <c r="G354" s="136">
        <f t="shared" si="13"/>
        <v>0</v>
      </c>
    </row>
    <row r="355" spans="1:7" s="8" customFormat="1" ht="12.75" x14ac:dyDescent="0.15">
      <c r="A355" s="110" t="s">
        <v>27</v>
      </c>
      <c r="B355" s="20">
        <v>659.69</v>
      </c>
      <c r="C355" s="20">
        <v>0</v>
      </c>
      <c r="D355" s="20">
        <v>0</v>
      </c>
      <c r="E355" s="20">
        <v>787.68</v>
      </c>
      <c r="F355" s="20">
        <f t="shared" si="12"/>
        <v>119.40153708560079</v>
      </c>
      <c r="G355" s="136">
        <f t="shared" si="13"/>
        <v>0</v>
      </c>
    </row>
    <row r="356" spans="1:7" s="8" customFormat="1" ht="12.75" x14ac:dyDescent="0.15">
      <c r="A356" s="110" t="s">
        <v>29</v>
      </c>
      <c r="B356" s="20">
        <v>659.8</v>
      </c>
      <c r="C356" s="20">
        <v>0</v>
      </c>
      <c r="D356" s="20">
        <v>0</v>
      </c>
      <c r="E356" s="20">
        <v>0</v>
      </c>
      <c r="F356" s="20">
        <f t="shared" si="12"/>
        <v>0</v>
      </c>
      <c r="G356" s="136">
        <f t="shared" si="13"/>
        <v>0</v>
      </c>
    </row>
    <row r="357" spans="1:7" s="8" customFormat="1" ht="12.75" x14ac:dyDescent="0.15">
      <c r="A357" s="110" t="s">
        <v>30</v>
      </c>
      <c r="B357" s="20">
        <v>386.23</v>
      </c>
      <c r="C357" s="20">
        <v>0</v>
      </c>
      <c r="D357" s="20">
        <v>0</v>
      </c>
      <c r="E357" s="20">
        <v>0</v>
      </c>
      <c r="F357" s="20">
        <f t="shared" si="12"/>
        <v>0</v>
      </c>
      <c r="G357" s="136">
        <f t="shared" si="13"/>
        <v>0</v>
      </c>
    </row>
    <row r="358" spans="1:7" s="8" customFormat="1" ht="12.75" x14ac:dyDescent="0.15">
      <c r="A358" s="110" t="s">
        <v>32</v>
      </c>
      <c r="B358" s="20">
        <v>1725.4</v>
      </c>
      <c r="C358" s="20">
        <v>0</v>
      </c>
      <c r="D358" s="20">
        <v>0</v>
      </c>
      <c r="E358" s="20">
        <v>1885</v>
      </c>
      <c r="F358" s="20">
        <f t="shared" si="12"/>
        <v>109.25002897878753</v>
      </c>
      <c r="G358" s="136">
        <f t="shared" si="13"/>
        <v>0</v>
      </c>
    </row>
    <row r="359" spans="1:7" s="8" customFormat="1" ht="12.75" x14ac:dyDescent="0.15">
      <c r="A359" s="110" t="s">
        <v>34</v>
      </c>
      <c r="B359" s="20">
        <v>262.72000000000003</v>
      </c>
      <c r="C359" s="20">
        <v>0</v>
      </c>
      <c r="D359" s="20">
        <v>0</v>
      </c>
      <c r="E359" s="20">
        <v>124.41</v>
      </c>
      <c r="F359" s="20">
        <f t="shared" si="12"/>
        <v>47.354598051157119</v>
      </c>
      <c r="G359" s="136">
        <f t="shared" si="13"/>
        <v>0</v>
      </c>
    </row>
    <row r="360" spans="1:7" s="8" customFormat="1" ht="12.75" x14ac:dyDescent="0.15">
      <c r="A360" s="110" t="s">
        <v>98</v>
      </c>
      <c r="B360" s="20">
        <v>626.32000000000005</v>
      </c>
      <c r="C360" s="20">
        <v>0</v>
      </c>
      <c r="D360" s="20">
        <v>0</v>
      </c>
      <c r="E360" s="20">
        <v>312.42</v>
      </c>
      <c r="F360" s="20">
        <f t="shared" si="12"/>
        <v>49.881849533784646</v>
      </c>
      <c r="G360" s="136">
        <f t="shared" si="13"/>
        <v>0</v>
      </c>
    </row>
    <row r="361" spans="1:7" s="8" customFormat="1" ht="12.75" x14ac:dyDescent="0.15">
      <c r="A361" s="110" t="s">
        <v>99</v>
      </c>
      <c r="B361" s="20">
        <v>3805.12</v>
      </c>
      <c r="C361" s="20">
        <v>0</v>
      </c>
      <c r="D361" s="20">
        <v>0</v>
      </c>
      <c r="E361" s="20">
        <v>4051.75</v>
      </c>
      <c r="F361" s="20">
        <f t="shared" si="12"/>
        <v>106.48153014885207</v>
      </c>
      <c r="G361" s="136">
        <f t="shared" si="13"/>
        <v>0</v>
      </c>
    </row>
    <row r="362" spans="1:7" s="8" customFormat="1" ht="12.75" x14ac:dyDescent="0.15">
      <c r="A362" s="110" t="s">
        <v>83</v>
      </c>
      <c r="B362" s="20">
        <v>913.18</v>
      </c>
      <c r="C362" s="20">
        <v>0</v>
      </c>
      <c r="D362" s="20">
        <v>0</v>
      </c>
      <c r="E362" s="20">
        <v>3213.07</v>
      </c>
      <c r="F362" s="20">
        <f t="shared" si="12"/>
        <v>351.8550559582996</v>
      </c>
      <c r="G362" s="136">
        <f t="shared" si="13"/>
        <v>0</v>
      </c>
    </row>
    <row r="363" spans="1:7" s="8" customFormat="1" ht="12.75" x14ac:dyDescent="0.15">
      <c r="A363" s="110" t="s">
        <v>36</v>
      </c>
      <c r="B363" s="20">
        <v>192.45</v>
      </c>
      <c r="C363" s="20">
        <v>0</v>
      </c>
      <c r="D363" s="20">
        <v>0</v>
      </c>
      <c r="E363" s="20">
        <v>550.59</v>
      </c>
      <c r="F363" s="20">
        <f t="shared" si="12"/>
        <v>286.09508963367108</v>
      </c>
      <c r="G363" s="136">
        <f t="shared" si="13"/>
        <v>0</v>
      </c>
    </row>
    <row r="364" spans="1:7" s="8" customFormat="1" ht="12.75" x14ac:dyDescent="0.15">
      <c r="A364" s="108" t="s">
        <v>37</v>
      </c>
      <c r="B364" s="19">
        <v>396.82</v>
      </c>
      <c r="C364" s="19">
        <v>369</v>
      </c>
      <c r="D364" s="19">
        <v>410</v>
      </c>
      <c r="E364" s="19">
        <v>410</v>
      </c>
      <c r="F364" s="19">
        <f t="shared" si="12"/>
        <v>103.32140517111033</v>
      </c>
      <c r="G364" s="151">
        <f t="shared" si="13"/>
        <v>100</v>
      </c>
    </row>
    <row r="365" spans="1:7" s="8" customFormat="1" ht="12.75" x14ac:dyDescent="0.15">
      <c r="A365" s="110" t="s">
        <v>38</v>
      </c>
      <c r="B365" s="20">
        <v>396.82</v>
      </c>
      <c r="C365" s="20">
        <v>0</v>
      </c>
      <c r="D365" s="20">
        <v>0</v>
      </c>
      <c r="E365" s="20">
        <v>410</v>
      </c>
      <c r="F365" s="20">
        <f t="shared" si="12"/>
        <v>103.32140517111033</v>
      </c>
      <c r="G365" s="136">
        <f t="shared" si="13"/>
        <v>0</v>
      </c>
    </row>
    <row r="366" spans="1:7" s="8" customFormat="1" ht="12.75" x14ac:dyDescent="0.15">
      <c r="A366" s="108" t="s">
        <v>53</v>
      </c>
      <c r="B366" s="19">
        <v>0</v>
      </c>
      <c r="C366" s="19">
        <v>265</v>
      </c>
      <c r="D366" s="19">
        <v>265</v>
      </c>
      <c r="E366" s="19">
        <v>0</v>
      </c>
      <c r="F366" s="19">
        <f t="shared" si="12"/>
        <v>0</v>
      </c>
      <c r="G366" s="151">
        <f t="shared" si="13"/>
        <v>0</v>
      </c>
    </row>
    <row r="367" spans="1:7" s="8" customFormat="1" ht="12.75" x14ac:dyDescent="0.15">
      <c r="A367" s="108" t="s">
        <v>56</v>
      </c>
      <c r="B367" s="19">
        <v>0</v>
      </c>
      <c r="C367" s="19">
        <v>265</v>
      </c>
      <c r="D367" s="19">
        <v>265</v>
      </c>
      <c r="E367" s="19">
        <v>0</v>
      </c>
      <c r="F367" s="19">
        <f t="shared" si="12"/>
        <v>0</v>
      </c>
      <c r="G367" s="151">
        <f t="shared" si="13"/>
        <v>0</v>
      </c>
    </row>
    <row r="368" spans="1:7" s="6" customFormat="1" ht="12.75" x14ac:dyDescent="0.15">
      <c r="A368" s="147" t="s">
        <v>127</v>
      </c>
      <c r="B368" s="17">
        <v>802.22</v>
      </c>
      <c r="C368" s="17">
        <v>5357</v>
      </c>
      <c r="D368" s="17">
        <v>5357</v>
      </c>
      <c r="E368" s="17">
        <v>39.950000000000003</v>
      </c>
      <c r="F368" s="17">
        <f t="shared" si="12"/>
        <v>4.9799306923287876</v>
      </c>
      <c r="G368" s="148">
        <f t="shared" si="13"/>
        <v>0.74575322008586897</v>
      </c>
    </row>
    <row r="369" spans="1:7" s="8" customFormat="1" ht="12.75" x14ac:dyDescent="0.15">
      <c r="A369" s="108" t="s">
        <v>6</v>
      </c>
      <c r="B369" s="19">
        <v>802.22</v>
      </c>
      <c r="C369" s="19">
        <v>5357</v>
      </c>
      <c r="D369" s="19">
        <v>5357</v>
      </c>
      <c r="E369" s="19">
        <v>39.950000000000003</v>
      </c>
      <c r="F369" s="19">
        <f t="shared" si="12"/>
        <v>4.9799306923287876</v>
      </c>
      <c r="G369" s="151">
        <f t="shared" si="13"/>
        <v>0.74575322008586897</v>
      </c>
    </row>
    <row r="370" spans="1:7" s="8" customFormat="1" ht="12.75" x14ac:dyDescent="0.15">
      <c r="A370" s="108" t="s">
        <v>12</v>
      </c>
      <c r="B370" s="19">
        <v>802.22</v>
      </c>
      <c r="C370" s="19">
        <v>5357</v>
      </c>
      <c r="D370" s="19">
        <v>5357</v>
      </c>
      <c r="E370" s="19">
        <v>39.950000000000003</v>
      </c>
      <c r="F370" s="19">
        <f t="shared" si="12"/>
        <v>4.9799306923287876</v>
      </c>
      <c r="G370" s="151">
        <f t="shared" si="13"/>
        <v>0.74575322008586897</v>
      </c>
    </row>
    <row r="371" spans="1:7" s="8" customFormat="1" ht="12.75" x14ac:dyDescent="0.15">
      <c r="A371" s="110" t="s">
        <v>18</v>
      </c>
      <c r="B371" s="20">
        <v>0</v>
      </c>
      <c r="C371" s="20">
        <v>0</v>
      </c>
      <c r="D371" s="20">
        <v>0</v>
      </c>
      <c r="E371" s="20">
        <v>39.950000000000003</v>
      </c>
      <c r="F371" s="20">
        <f t="shared" si="12"/>
        <v>0</v>
      </c>
      <c r="G371" s="136">
        <f t="shared" si="13"/>
        <v>0</v>
      </c>
    </row>
    <row r="372" spans="1:7" s="8" customFormat="1" ht="12.75" x14ac:dyDescent="0.15">
      <c r="A372" s="110" t="s">
        <v>83</v>
      </c>
      <c r="B372" s="20">
        <v>802.22</v>
      </c>
      <c r="C372" s="20">
        <v>0</v>
      </c>
      <c r="D372" s="20">
        <v>0</v>
      </c>
      <c r="E372" s="20">
        <v>0</v>
      </c>
      <c r="F372" s="20">
        <f t="shared" si="12"/>
        <v>0</v>
      </c>
      <c r="G372" s="136">
        <f t="shared" si="13"/>
        <v>0</v>
      </c>
    </row>
    <row r="373" spans="1:7" s="5" customFormat="1" ht="12.75" x14ac:dyDescent="0.15">
      <c r="A373" s="145" t="s">
        <v>460</v>
      </c>
      <c r="B373" s="16">
        <v>9099.11</v>
      </c>
      <c r="C373" s="16">
        <v>13256</v>
      </c>
      <c r="D373" s="16">
        <v>13256</v>
      </c>
      <c r="E373" s="16">
        <v>11814.44</v>
      </c>
      <c r="F373" s="16">
        <f t="shared" si="12"/>
        <v>129.84170979359519</v>
      </c>
      <c r="G373" s="146">
        <f t="shared" si="13"/>
        <v>89.125226312613165</v>
      </c>
    </row>
    <row r="374" spans="1:7" s="6" customFormat="1" ht="12.75" x14ac:dyDescent="0.15">
      <c r="A374" s="147" t="s">
        <v>124</v>
      </c>
      <c r="B374" s="17">
        <v>9099.11</v>
      </c>
      <c r="C374" s="17">
        <v>13256</v>
      </c>
      <c r="D374" s="17">
        <v>13256</v>
      </c>
      <c r="E374" s="17">
        <v>11814.44</v>
      </c>
      <c r="F374" s="17">
        <f t="shared" si="12"/>
        <v>129.84170979359519</v>
      </c>
      <c r="G374" s="148">
        <f t="shared" si="13"/>
        <v>89.125226312613165</v>
      </c>
    </row>
    <row r="375" spans="1:7" s="7" customFormat="1" ht="12.75" x14ac:dyDescent="0.15">
      <c r="A375" s="149" t="s">
        <v>125</v>
      </c>
      <c r="B375" s="18">
        <v>9099.11</v>
      </c>
      <c r="C375" s="18">
        <v>13256</v>
      </c>
      <c r="D375" s="18">
        <v>13256</v>
      </c>
      <c r="E375" s="18">
        <v>11814.44</v>
      </c>
      <c r="F375" s="18">
        <f t="shared" si="12"/>
        <v>129.84170979359519</v>
      </c>
      <c r="G375" s="150">
        <f t="shared" si="13"/>
        <v>89.125226312613165</v>
      </c>
    </row>
    <row r="376" spans="1:7" s="8" customFormat="1" ht="12.75" x14ac:dyDescent="0.15">
      <c r="A376" s="108" t="s">
        <v>113</v>
      </c>
      <c r="B376" s="19">
        <v>9099.11</v>
      </c>
      <c r="C376" s="19">
        <v>13256</v>
      </c>
      <c r="D376" s="19">
        <v>13256</v>
      </c>
      <c r="E376" s="19">
        <v>11814.44</v>
      </c>
      <c r="F376" s="19">
        <f t="shared" si="12"/>
        <v>129.84170979359519</v>
      </c>
      <c r="G376" s="151">
        <f t="shared" si="13"/>
        <v>89.125226312613165</v>
      </c>
    </row>
    <row r="377" spans="1:7" s="6" customFormat="1" ht="12.75" x14ac:dyDescent="0.15">
      <c r="A377" s="147" t="s">
        <v>5</v>
      </c>
      <c r="B377" s="17">
        <v>7769.58</v>
      </c>
      <c r="C377" s="17">
        <v>11926</v>
      </c>
      <c r="D377" s="17">
        <v>11926</v>
      </c>
      <c r="E377" s="17">
        <v>10567.9</v>
      </c>
      <c r="F377" s="17">
        <f t="shared" si="12"/>
        <v>136.01636124475195</v>
      </c>
      <c r="G377" s="148">
        <f t="shared" si="13"/>
        <v>88.612275700150931</v>
      </c>
    </row>
    <row r="378" spans="1:7" s="8" customFormat="1" ht="12.75" x14ac:dyDescent="0.15">
      <c r="A378" s="108" t="s">
        <v>6</v>
      </c>
      <c r="B378" s="19">
        <v>7769.58</v>
      </c>
      <c r="C378" s="19">
        <v>11527</v>
      </c>
      <c r="D378" s="19">
        <v>11926</v>
      </c>
      <c r="E378" s="19">
        <v>10567.9</v>
      </c>
      <c r="F378" s="19">
        <f t="shared" si="12"/>
        <v>136.01636124475195</v>
      </c>
      <c r="G378" s="151">
        <f t="shared" si="13"/>
        <v>88.612275700150931</v>
      </c>
    </row>
    <row r="379" spans="1:7" s="8" customFormat="1" ht="12.75" x14ac:dyDescent="0.15">
      <c r="A379" s="108" t="s">
        <v>12</v>
      </c>
      <c r="B379" s="19">
        <v>7570.5</v>
      </c>
      <c r="C379" s="19">
        <v>11315</v>
      </c>
      <c r="D379" s="19">
        <v>11714</v>
      </c>
      <c r="E379" s="19">
        <v>10387.9</v>
      </c>
      <c r="F379" s="19">
        <f t="shared" si="12"/>
        <v>137.21550756224818</v>
      </c>
      <c r="G379" s="151">
        <f t="shared" si="13"/>
        <v>88.679358033122753</v>
      </c>
    </row>
    <row r="380" spans="1:7" s="8" customFormat="1" ht="12.75" x14ac:dyDescent="0.15">
      <c r="A380" s="110" t="s">
        <v>22</v>
      </c>
      <c r="B380" s="20">
        <v>12.01</v>
      </c>
      <c r="C380" s="20">
        <v>0</v>
      </c>
      <c r="D380" s="20">
        <v>0</v>
      </c>
      <c r="E380" s="20">
        <v>11.62</v>
      </c>
      <c r="F380" s="20">
        <f t="shared" si="12"/>
        <v>96.752706078268105</v>
      </c>
      <c r="G380" s="136">
        <f t="shared" si="13"/>
        <v>0</v>
      </c>
    </row>
    <row r="381" spans="1:7" s="8" customFormat="1" ht="12.75" x14ac:dyDescent="0.15">
      <c r="A381" s="110" t="s">
        <v>23</v>
      </c>
      <c r="B381" s="20">
        <v>126.9</v>
      </c>
      <c r="C381" s="20">
        <v>0</v>
      </c>
      <c r="D381" s="20">
        <v>0</v>
      </c>
      <c r="E381" s="20">
        <v>175.09</v>
      </c>
      <c r="F381" s="20">
        <f t="shared" si="12"/>
        <v>137.97478329393223</v>
      </c>
      <c r="G381" s="136">
        <f t="shared" si="13"/>
        <v>0</v>
      </c>
    </row>
    <row r="382" spans="1:7" s="8" customFormat="1" ht="12.75" x14ac:dyDescent="0.15">
      <c r="A382" s="110" t="s">
        <v>27</v>
      </c>
      <c r="B382" s="20">
        <v>310.17</v>
      </c>
      <c r="C382" s="20">
        <v>0</v>
      </c>
      <c r="D382" s="20">
        <v>0</v>
      </c>
      <c r="E382" s="20">
        <v>314.77999999999997</v>
      </c>
      <c r="F382" s="20">
        <f t="shared" si="12"/>
        <v>101.48628171647805</v>
      </c>
      <c r="G382" s="136">
        <f t="shared" si="13"/>
        <v>0</v>
      </c>
    </row>
    <row r="383" spans="1:7" s="8" customFormat="1" ht="12.75" x14ac:dyDescent="0.15">
      <c r="A383" s="110" t="s">
        <v>29</v>
      </c>
      <c r="B383" s="20">
        <v>591.29</v>
      </c>
      <c r="C383" s="20">
        <v>0</v>
      </c>
      <c r="D383" s="20">
        <v>0</v>
      </c>
      <c r="E383" s="20">
        <v>680.39</v>
      </c>
      <c r="F383" s="20">
        <f t="shared" si="12"/>
        <v>115.0687479916792</v>
      </c>
      <c r="G383" s="136">
        <f t="shared" si="13"/>
        <v>0</v>
      </c>
    </row>
    <row r="384" spans="1:7" s="8" customFormat="1" ht="12.75" x14ac:dyDescent="0.15">
      <c r="A384" s="110" t="s">
        <v>32</v>
      </c>
      <c r="B384" s="20">
        <v>2432.69</v>
      </c>
      <c r="C384" s="20">
        <v>0</v>
      </c>
      <c r="D384" s="20">
        <v>0</v>
      </c>
      <c r="E384" s="20">
        <v>3115.96</v>
      </c>
      <c r="F384" s="20">
        <f t="shared" si="12"/>
        <v>128.08701478610098</v>
      </c>
      <c r="G384" s="136">
        <f t="shared" si="13"/>
        <v>0</v>
      </c>
    </row>
    <row r="385" spans="1:7" s="8" customFormat="1" ht="12.75" x14ac:dyDescent="0.15">
      <c r="A385" s="110" t="s">
        <v>33</v>
      </c>
      <c r="B385" s="20">
        <v>995.42</v>
      </c>
      <c r="C385" s="20">
        <v>0</v>
      </c>
      <c r="D385" s="20">
        <v>0</v>
      </c>
      <c r="E385" s="20">
        <v>1007.7</v>
      </c>
      <c r="F385" s="20">
        <f t="shared" si="12"/>
        <v>101.23365011753833</v>
      </c>
      <c r="G385" s="136">
        <f t="shared" si="13"/>
        <v>0</v>
      </c>
    </row>
    <row r="386" spans="1:7" s="8" customFormat="1" ht="12.75" x14ac:dyDescent="0.15">
      <c r="A386" s="110" t="s">
        <v>34</v>
      </c>
      <c r="B386" s="20">
        <v>331.81</v>
      </c>
      <c r="C386" s="20">
        <v>0</v>
      </c>
      <c r="D386" s="20">
        <v>0</v>
      </c>
      <c r="E386" s="20">
        <v>457</v>
      </c>
      <c r="F386" s="20">
        <f t="shared" si="12"/>
        <v>137.72942346523612</v>
      </c>
      <c r="G386" s="136">
        <f t="shared" si="13"/>
        <v>0</v>
      </c>
    </row>
    <row r="387" spans="1:7" s="8" customFormat="1" ht="12.75" x14ac:dyDescent="0.15">
      <c r="A387" s="110" t="s">
        <v>98</v>
      </c>
      <c r="B387" s="20">
        <v>312.77</v>
      </c>
      <c r="C387" s="20">
        <v>0</v>
      </c>
      <c r="D387" s="20">
        <v>0</v>
      </c>
      <c r="E387" s="20">
        <v>429.58</v>
      </c>
      <c r="F387" s="20">
        <f t="shared" si="12"/>
        <v>137.34693225053553</v>
      </c>
      <c r="G387" s="136">
        <f t="shared" si="13"/>
        <v>0</v>
      </c>
    </row>
    <row r="388" spans="1:7" s="8" customFormat="1" ht="12.75" x14ac:dyDescent="0.15">
      <c r="A388" s="110" t="s">
        <v>99</v>
      </c>
      <c r="B388" s="20">
        <v>2457.44</v>
      </c>
      <c r="C388" s="20">
        <v>0</v>
      </c>
      <c r="D388" s="20">
        <v>0</v>
      </c>
      <c r="E388" s="20">
        <v>3318.98</v>
      </c>
      <c r="F388" s="20">
        <f t="shared" si="12"/>
        <v>135.05843479393189</v>
      </c>
      <c r="G388" s="136">
        <f t="shared" si="13"/>
        <v>0</v>
      </c>
    </row>
    <row r="389" spans="1:7" s="8" customFormat="1" ht="12.75" x14ac:dyDescent="0.15">
      <c r="A389" s="110" t="s">
        <v>83</v>
      </c>
      <c r="B389" s="20">
        <v>0</v>
      </c>
      <c r="C389" s="20">
        <v>0</v>
      </c>
      <c r="D389" s="20">
        <v>0</v>
      </c>
      <c r="E389" s="20">
        <v>876.8</v>
      </c>
      <c r="F389" s="20">
        <f t="shared" si="12"/>
        <v>0</v>
      </c>
      <c r="G389" s="136">
        <f t="shared" si="13"/>
        <v>0</v>
      </c>
    </row>
    <row r="390" spans="1:7" s="8" customFormat="1" ht="12.75" x14ac:dyDescent="0.15">
      <c r="A390" s="108" t="s">
        <v>37</v>
      </c>
      <c r="B390" s="19">
        <v>199.08</v>
      </c>
      <c r="C390" s="19">
        <v>212</v>
      </c>
      <c r="D390" s="19">
        <v>212</v>
      </c>
      <c r="E390" s="19">
        <v>180</v>
      </c>
      <c r="F390" s="19">
        <f t="shared" si="12"/>
        <v>90.415913200723324</v>
      </c>
      <c r="G390" s="151">
        <f t="shared" si="13"/>
        <v>84.905660377358487</v>
      </c>
    </row>
    <row r="391" spans="1:7" s="8" customFormat="1" ht="12.75" x14ac:dyDescent="0.15">
      <c r="A391" s="110" t="s">
        <v>38</v>
      </c>
      <c r="B391" s="20">
        <v>199.08</v>
      </c>
      <c r="C391" s="20">
        <v>0</v>
      </c>
      <c r="D391" s="20">
        <v>0</v>
      </c>
      <c r="E391" s="20">
        <v>180</v>
      </c>
      <c r="F391" s="20">
        <f t="shared" si="12"/>
        <v>90.415913200723324</v>
      </c>
      <c r="G391" s="136">
        <f t="shared" si="13"/>
        <v>0</v>
      </c>
    </row>
    <row r="392" spans="1:7" s="8" customFormat="1" ht="12.75" x14ac:dyDescent="0.15">
      <c r="A392" s="108" t="s">
        <v>53</v>
      </c>
      <c r="B392" s="19">
        <v>0</v>
      </c>
      <c r="C392" s="19">
        <v>399</v>
      </c>
      <c r="D392" s="19">
        <v>0</v>
      </c>
      <c r="E392" s="19">
        <v>0</v>
      </c>
      <c r="F392" s="19">
        <f t="shared" si="12"/>
        <v>0</v>
      </c>
      <c r="G392" s="151">
        <f t="shared" si="13"/>
        <v>0</v>
      </c>
    </row>
    <row r="393" spans="1:7" s="8" customFormat="1" ht="12.75" x14ac:dyDescent="0.15">
      <c r="A393" s="108" t="s">
        <v>56</v>
      </c>
      <c r="B393" s="19">
        <v>0</v>
      </c>
      <c r="C393" s="19">
        <v>399</v>
      </c>
      <c r="D393" s="19">
        <v>0</v>
      </c>
      <c r="E393" s="19">
        <v>0</v>
      </c>
      <c r="F393" s="19">
        <f t="shared" si="12"/>
        <v>0</v>
      </c>
      <c r="G393" s="151">
        <f t="shared" si="13"/>
        <v>0</v>
      </c>
    </row>
    <row r="394" spans="1:7" s="6" customFormat="1" ht="12.75" x14ac:dyDescent="0.15">
      <c r="A394" s="147" t="s">
        <v>128</v>
      </c>
      <c r="B394" s="17">
        <v>1329.53</v>
      </c>
      <c r="C394" s="17">
        <v>1330</v>
      </c>
      <c r="D394" s="17">
        <v>1330</v>
      </c>
      <c r="E394" s="17">
        <v>1246.54</v>
      </c>
      <c r="F394" s="17">
        <f t="shared" si="12"/>
        <v>93.7579445367912</v>
      </c>
      <c r="G394" s="148">
        <f t="shared" si="13"/>
        <v>93.724812030075185</v>
      </c>
    </row>
    <row r="395" spans="1:7" s="8" customFormat="1" ht="12.75" x14ac:dyDescent="0.15">
      <c r="A395" s="108" t="s">
        <v>6</v>
      </c>
      <c r="B395" s="19">
        <v>1329.53</v>
      </c>
      <c r="C395" s="19">
        <v>1330</v>
      </c>
      <c r="D395" s="19">
        <v>1330</v>
      </c>
      <c r="E395" s="19">
        <v>1246.54</v>
      </c>
      <c r="F395" s="19">
        <f t="shared" si="12"/>
        <v>93.7579445367912</v>
      </c>
      <c r="G395" s="151">
        <f t="shared" si="13"/>
        <v>93.724812030075185</v>
      </c>
    </row>
    <row r="396" spans="1:7" s="8" customFormat="1" ht="12.75" x14ac:dyDescent="0.15">
      <c r="A396" s="108" t="s">
        <v>12</v>
      </c>
      <c r="B396" s="19">
        <v>1329.53</v>
      </c>
      <c r="C396" s="19">
        <v>1330</v>
      </c>
      <c r="D396" s="19">
        <v>1330</v>
      </c>
      <c r="E396" s="19">
        <v>1246.54</v>
      </c>
      <c r="F396" s="19">
        <f t="shared" si="12"/>
        <v>93.7579445367912</v>
      </c>
      <c r="G396" s="151">
        <f t="shared" si="13"/>
        <v>93.724812030075185</v>
      </c>
    </row>
    <row r="397" spans="1:7" s="8" customFormat="1" ht="12.75" x14ac:dyDescent="0.15">
      <c r="A397" s="110" t="s">
        <v>27</v>
      </c>
      <c r="B397" s="20">
        <v>82.95</v>
      </c>
      <c r="C397" s="20">
        <v>0</v>
      </c>
      <c r="D397" s="20">
        <v>0</v>
      </c>
      <c r="E397" s="20">
        <v>0</v>
      </c>
      <c r="F397" s="20">
        <f t="shared" si="12"/>
        <v>0</v>
      </c>
      <c r="G397" s="136">
        <f t="shared" si="13"/>
        <v>0</v>
      </c>
    </row>
    <row r="398" spans="1:7" s="8" customFormat="1" ht="12.75" x14ac:dyDescent="0.15">
      <c r="A398" s="110" t="s">
        <v>30</v>
      </c>
      <c r="B398" s="20">
        <v>1246.58</v>
      </c>
      <c r="C398" s="20">
        <v>0</v>
      </c>
      <c r="D398" s="20">
        <v>0</v>
      </c>
      <c r="E398" s="20">
        <v>1246.54</v>
      </c>
      <c r="F398" s="20">
        <f t="shared" si="12"/>
        <v>99.996791220780054</v>
      </c>
      <c r="G398" s="136">
        <f t="shared" si="13"/>
        <v>0</v>
      </c>
    </row>
    <row r="399" spans="1:7" s="5" customFormat="1" ht="12.75" x14ac:dyDescent="0.15">
      <c r="A399" s="145" t="s">
        <v>461</v>
      </c>
      <c r="B399" s="16">
        <v>1191920.45</v>
      </c>
      <c r="C399" s="16">
        <v>2435823</v>
      </c>
      <c r="D399" s="16">
        <v>6221699.9800000004</v>
      </c>
      <c r="E399" s="16">
        <v>4057837.11</v>
      </c>
      <c r="F399" s="16">
        <f t="shared" si="12"/>
        <v>340.44529649608751</v>
      </c>
      <c r="G399" s="146">
        <f t="shared" si="13"/>
        <v>65.220713358794896</v>
      </c>
    </row>
    <row r="400" spans="1:7" s="6" customFormat="1" ht="12.75" x14ac:dyDescent="0.15">
      <c r="A400" s="147" t="s">
        <v>129</v>
      </c>
      <c r="B400" s="17">
        <v>198179.59</v>
      </c>
      <c r="C400" s="17">
        <v>200000</v>
      </c>
      <c r="D400" s="17">
        <v>357684</v>
      </c>
      <c r="E400" s="17">
        <v>356966.76</v>
      </c>
      <c r="F400" s="17">
        <f t="shared" si="12"/>
        <v>180.12286734471496</v>
      </c>
      <c r="G400" s="148">
        <f t="shared" si="13"/>
        <v>99.799476633005668</v>
      </c>
    </row>
    <row r="401" spans="1:7" s="7" customFormat="1" ht="12.75" x14ac:dyDescent="0.15">
      <c r="A401" s="149" t="s">
        <v>130</v>
      </c>
      <c r="B401" s="18">
        <v>198179.59</v>
      </c>
      <c r="C401" s="18">
        <v>200000</v>
      </c>
      <c r="D401" s="18">
        <v>357684</v>
      </c>
      <c r="E401" s="18">
        <v>356966.76</v>
      </c>
      <c r="F401" s="18">
        <f t="shared" si="12"/>
        <v>180.12286734471496</v>
      </c>
      <c r="G401" s="150">
        <f t="shared" si="13"/>
        <v>99.799476633005668</v>
      </c>
    </row>
    <row r="402" spans="1:7" s="8" customFormat="1" ht="12.75" x14ac:dyDescent="0.15">
      <c r="A402" s="108" t="s">
        <v>131</v>
      </c>
      <c r="B402" s="19">
        <v>198179.59</v>
      </c>
      <c r="C402" s="19">
        <v>200000</v>
      </c>
      <c r="D402" s="19">
        <v>357684</v>
      </c>
      <c r="E402" s="19">
        <v>356966.76</v>
      </c>
      <c r="F402" s="19">
        <f t="shared" si="12"/>
        <v>180.12286734471496</v>
      </c>
      <c r="G402" s="151">
        <f t="shared" si="13"/>
        <v>99.799476633005668</v>
      </c>
    </row>
    <row r="403" spans="1:7" s="6" customFormat="1" ht="12.75" x14ac:dyDescent="0.15">
      <c r="A403" s="147" t="s">
        <v>5</v>
      </c>
      <c r="B403" s="17">
        <v>198179.59</v>
      </c>
      <c r="C403" s="17">
        <v>200000</v>
      </c>
      <c r="D403" s="17">
        <v>357684</v>
      </c>
      <c r="E403" s="17">
        <v>356966.76</v>
      </c>
      <c r="F403" s="17">
        <f t="shared" si="12"/>
        <v>180.12286734471496</v>
      </c>
      <c r="G403" s="148">
        <f t="shared" si="13"/>
        <v>99.799476633005668</v>
      </c>
    </row>
    <row r="404" spans="1:7" s="8" customFormat="1" ht="12.75" x14ac:dyDescent="0.15">
      <c r="A404" s="108" t="s">
        <v>6</v>
      </c>
      <c r="B404" s="19">
        <v>198179.59</v>
      </c>
      <c r="C404" s="19">
        <v>200000</v>
      </c>
      <c r="D404" s="19">
        <v>357684</v>
      </c>
      <c r="E404" s="19">
        <v>356966.76</v>
      </c>
      <c r="F404" s="19">
        <f t="shared" si="12"/>
        <v>180.12286734471496</v>
      </c>
      <c r="G404" s="151">
        <f t="shared" si="13"/>
        <v>99.799476633005668</v>
      </c>
    </row>
    <row r="405" spans="1:7" s="8" customFormat="1" ht="12.75" x14ac:dyDescent="0.15">
      <c r="A405" s="108" t="s">
        <v>101</v>
      </c>
      <c r="B405" s="19">
        <v>198179.59</v>
      </c>
      <c r="C405" s="19">
        <v>200000</v>
      </c>
      <c r="D405" s="19">
        <v>357684</v>
      </c>
      <c r="E405" s="19">
        <v>356966.76</v>
      </c>
      <c r="F405" s="19">
        <f t="shared" si="12"/>
        <v>180.12286734471496</v>
      </c>
      <c r="G405" s="151">
        <f t="shared" si="13"/>
        <v>99.799476633005668</v>
      </c>
    </row>
    <row r="406" spans="1:7" s="8" customFormat="1" ht="12.75" x14ac:dyDescent="0.15">
      <c r="A406" s="110" t="s">
        <v>102</v>
      </c>
      <c r="B406" s="20">
        <v>178271.17</v>
      </c>
      <c r="C406" s="20">
        <v>0</v>
      </c>
      <c r="D406" s="20">
        <v>0</v>
      </c>
      <c r="E406" s="20">
        <v>197395.21</v>
      </c>
      <c r="F406" s="20">
        <f t="shared" si="12"/>
        <v>110.7275001336447</v>
      </c>
      <c r="G406" s="136">
        <f t="shared" si="13"/>
        <v>0</v>
      </c>
    </row>
    <row r="407" spans="1:7" s="8" customFormat="1" ht="12.75" x14ac:dyDescent="0.15">
      <c r="A407" s="110" t="s">
        <v>132</v>
      </c>
      <c r="B407" s="20">
        <v>19908.419999999998</v>
      </c>
      <c r="C407" s="20">
        <v>0</v>
      </c>
      <c r="D407" s="20">
        <v>0</v>
      </c>
      <c r="E407" s="20">
        <v>159571.54999999999</v>
      </c>
      <c r="F407" s="20">
        <f t="shared" si="12"/>
        <v>801.52794646687175</v>
      </c>
      <c r="G407" s="136">
        <f t="shared" si="13"/>
        <v>0</v>
      </c>
    </row>
    <row r="408" spans="1:7" s="6" customFormat="1" ht="12.75" x14ac:dyDescent="0.15">
      <c r="A408" s="147" t="s">
        <v>133</v>
      </c>
      <c r="B408" s="17">
        <v>993740.86</v>
      </c>
      <c r="C408" s="17">
        <v>2235823</v>
      </c>
      <c r="D408" s="17">
        <v>5864015.9800000004</v>
      </c>
      <c r="E408" s="17">
        <v>3700870.35</v>
      </c>
      <c r="F408" s="17">
        <f t="shared" si="12"/>
        <v>372.41805172426945</v>
      </c>
      <c r="G408" s="148">
        <f t="shared" si="13"/>
        <v>63.111532482556434</v>
      </c>
    </row>
    <row r="409" spans="1:7" s="7" customFormat="1" ht="12.75" x14ac:dyDescent="0.15">
      <c r="A409" s="149" t="s">
        <v>134</v>
      </c>
      <c r="B409" s="18">
        <v>81574.37</v>
      </c>
      <c r="C409" s="18">
        <v>83400</v>
      </c>
      <c r="D409" s="18">
        <v>83400</v>
      </c>
      <c r="E409" s="18">
        <v>74898.600000000006</v>
      </c>
      <c r="F409" s="18">
        <f t="shared" si="12"/>
        <v>91.81633888193069</v>
      </c>
      <c r="G409" s="150">
        <f t="shared" si="13"/>
        <v>89.80647482014389</v>
      </c>
    </row>
    <row r="410" spans="1:7" s="8" customFormat="1" ht="12.75" x14ac:dyDescent="0.15">
      <c r="A410" s="108" t="s">
        <v>135</v>
      </c>
      <c r="B410" s="19">
        <v>81574.37</v>
      </c>
      <c r="C410" s="19">
        <v>83400</v>
      </c>
      <c r="D410" s="19">
        <v>83400</v>
      </c>
      <c r="E410" s="19">
        <v>74898.600000000006</v>
      </c>
      <c r="F410" s="19">
        <f t="shared" si="12"/>
        <v>91.81633888193069</v>
      </c>
      <c r="G410" s="151">
        <f t="shared" si="13"/>
        <v>89.80647482014389</v>
      </c>
    </row>
    <row r="411" spans="1:7" s="6" customFormat="1" ht="12.75" x14ac:dyDescent="0.15">
      <c r="A411" s="147" t="s">
        <v>5</v>
      </c>
      <c r="B411" s="17">
        <v>81574.37</v>
      </c>
      <c r="C411" s="17">
        <v>83400</v>
      </c>
      <c r="D411" s="17">
        <v>83400</v>
      </c>
      <c r="E411" s="17">
        <v>74898.600000000006</v>
      </c>
      <c r="F411" s="17">
        <f t="shared" si="12"/>
        <v>91.81633888193069</v>
      </c>
      <c r="G411" s="148">
        <f t="shared" si="13"/>
        <v>89.80647482014389</v>
      </c>
    </row>
    <row r="412" spans="1:7" s="8" customFormat="1" ht="12.75" x14ac:dyDescent="0.15">
      <c r="A412" s="108" t="s">
        <v>6</v>
      </c>
      <c r="B412" s="19">
        <v>81574.37</v>
      </c>
      <c r="C412" s="19">
        <v>83400</v>
      </c>
      <c r="D412" s="19">
        <v>83400</v>
      </c>
      <c r="E412" s="19">
        <v>74898.600000000006</v>
      </c>
      <c r="F412" s="19">
        <f t="shared" ref="F412:F475" si="14">IFERROR(E412/B412*100,0)</f>
        <v>91.81633888193069</v>
      </c>
      <c r="G412" s="151">
        <f t="shared" ref="G412:G475" si="15">IFERROR(E412/D412*100,0)</f>
        <v>89.80647482014389</v>
      </c>
    </row>
    <row r="413" spans="1:7" s="8" customFormat="1" ht="12.75" x14ac:dyDescent="0.15">
      <c r="A413" s="108" t="s">
        <v>12</v>
      </c>
      <c r="B413" s="19">
        <v>7299.76</v>
      </c>
      <c r="C413" s="19">
        <v>8900</v>
      </c>
      <c r="D413" s="19">
        <v>8900</v>
      </c>
      <c r="E413" s="19">
        <v>400</v>
      </c>
      <c r="F413" s="19">
        <f t="shared" si="14"/>
        <v>5.4796322070862598</v>
      </c>
      <c r="G413" s="151">
        <f t="shared" si="15"/>
        <v>4.4943820224719104</v>
      </c>
    </row>
    <row r="414" spans="1:7" s="8" customFormat="1" ht="12.75" x14ac:dyDescent="0.15">
      <c r="A414" s="110" t="s">
        <v>32</v>
      </c>
      <c r="B414" s="20">
        <v>6901.59</v>
      </c>
      <c r="C414" s="20">
        <v>0</v>
      </c>
      <c r="D414" s="20">
        <v>0</v>
      </c>
      <c r="E414" s="20">
        <v>0</v>
      </c>
      <c r="F414" s="20">
        <f t="shared" si="14"/>
        <v>0</v>
      </c>
      <c r="G414" s="136">
        <f t="shared" si="15"/>
        <v>0</v>
      </c>
    </row>
    <row r="415" spans="1:7" s="8" customFormat="1" ht="12.75" x14ac:dyDescent="0.15">
      <c r="A415" s="110" t="s">
        <v>42</v>
      </c>
      <c r="B415" s="20">
        <v>398.17</v>
      </c>
      <c r="C415" s="20">
        <v>0</v>
      </c>
      <c r="D415" s="20">
        <v>0</v>
      </c>
      <c r="E415" s="20">
        <v>400</v>
      </c>
      <c r="F415" s="20">
        <f t="shared" si="14"/>
        <v>100.45960268227138</v>
      </c>
      <c r="G415" s="136">
        <f t="shared" si="15"/>
        <v>0</v>
      </c>
    </row>
    <row r="416" spans="1:7" s="8" customFormat="1" ht="12.75" x14ac:dyDescent="0.15">
      <c r="A416" s="108" t="s">
        <v>101</v>
      </c>
      <c r="B416" s="19">
        <v>74274.61</v>
      </c>
      <c r="C416" s="19">
        <v>74500</v>
      </c>
      <c r="D416" s="19">
        <v>74500</v>
      </c>
      <c r="E416" s="19">
        <v>74498.600000000006</v>
      </c>
      <c r="F416" s="19">
        <f t="shared" si="14"/>
        <v>100.30157007892737</v>
      </c>
      <c r="G416" s="151">
        <f t="shared" si="15"/>
        <v>99.99812080536914</v>
      </c>
    </row>
    <row r="417" spans="1:7" s="8" customFormat="1" ht="12.75" x14ac:dyDescent="0.15">
      <c r="A417" s="110" t="s">
        <v>102</v>
      </c>
      <c r="B417" s="20">
        <v>54390.07</v>
      </c>
      <c r="C417" s="20">
        <v>0</v>
      </c>
      <c r="D417" s="20">
        <v>0</v>
      </c>
      <c r="E417" s="20">
        <v>54498.6</v>
      </c>
      <c r="F417" s="20">
        <f t="shared" si="14"/>
        <v>100.19954009987484</v>
      </c>
      <c r="G417" s="136">
        <f t="shared" si="15"/>
        <v>0</v>
      </c>
    </row>
    <row r="418" spans="1:7" s="8" customFormat="1" ht="12.75" x14ac:dyDescent="0.15">
      <c r="A418" s="110" t="s">
        <v>132</v>
      </c>
      <c r="B418" s="20">
        <v>19884.54</v>
      </c>
      <c r="C418" s="20">
        <v>0</v>
      </c>
      <c r="D418" s="20">
        <v>0</v>
      </c>
      <c r="E418" s="20">
        <v>20000</v>
      </c>
      <c r="F418" s="20">
        <f t="shared" si="14"/>
        <v>100.58065210459985</v>
      </c>
      <c r="G418" s="136">
        <f t="shared" si="15"/>
        <v>0</v>
      </c>
    </row>
    <row r="419" spans="1:7" s="7" customFormat="1" ht="12.75" x14ac:dyDescent="0.15">
      <c r="A419" s="149" t="s">
        <v>136</v>
      </c>
      <c r="B419" s="18">
        <v>157141.28</v>
      </c>
      <c r="C419" s="18">
        <v>56700</v>
      </c>
      <c r="D419" s="18">
        <v>1756464.29</v>
      </c>
      <c r="E419" s="18">
        <v>1429945.48</v>
      </c>
      <c r="F419" s="18">
        <f t="shared" si="14"/>
        <v>909.974438288908</v>
      </c>
      <c r="G419" s="150">
        <f t="shared" si="15"/>
        <v>81.410449853210508</v>
      </c>
    </row>
    <row r="420" spans="1:7" s="8" customFormat="1" ht="12.75" x14ac:dyDescent="0.15">
      <c r="A420" s="108" t="s">
        <v>135</v>
      </c>
      <c r="B420" s="19">
        <v>157141.28</v>
      </c>
      <c r="C420" s="19">
        <v>56700</v>
      </c>
      <c r="D420" s="19">
        <v>1756464.29</v>
      </c>
      <c r="E420" s="19">
        <v>1429945.48</v>
      </c>
      <c r="F420" s="19">
        <f t="shared" si="14"/>
        <v>909.974438288908</v>
      </c>
      <c r="G420" s="151">
        <f t="shared" si="15"/>
        <v>81.410449853210508</v>
      </c>
    </row>
    <row r="421" spans="1:7" s="6" customFormat="1" ht="12.75" x14ac:dyDescent="0.15">
      <c r="A421" s="147" t="s">
        <v>5</v>
      </c>
      <c r="B421" s="17">
        <v>9290.6</v>
      </c>
      <c r="C421" s="17">
        <v>6700</v>
      </c>
      <c r="D421" s="17">
        <v>6700</v>
      </c>
      <c r="E421" s="17">
        <v>0</v>
      </c>
      <c r="F421" s="17">
        <f t="shared" si="14"/>
        <v>0</v>
      </c>
      <c r="G421" s="148">
        <f t="shared" si="15"/>
        <v>0</v>
      </c>
    </row>
    <row r="422" spans="1:7" s="8" customFormat="1" ht="12.75" x14ac:dyDescent="0.15">
      <c r="A422" s="108" t="s">
        <v>6</v>
      </c>
      <c r="B422" s="19">
        <v>9290.6</v>
      </c>
      <c r="C422" s="19">
        <v>6700</v>
      </c>
      <c r="D422" s="19">
        <v>6700</v>
      </c>
      <c r="E422" s="19">
        <v>0</v>
      </c>
      <c r="F422" s="19">
        <f t="shared" si="14"/>
        <v>0</v>
      </c>
      <c r="G422" s="151">
        <f t="shared" si="15"/>
        <v>0</v>
      </c>
    </row>
    <row r="423" spans="1:7" s="8" customFormat="1" ht="12.75" x14ac:dyDescent="0.15">
      <c r="A423" s="108" t="s">
        <v>75</v>
      </c>
      <c r="B423" s="19">
        <v>0</v>
      </c>
      <c r="C423" s="19">
        <v>6700</v>
      </c>
      <c r="D423" s="19">
        <v>6700</v>
      </c>
      <c r="E423" s="19">
        <v>0</v>
      </c>
      <c r="F423" s="19">
        <f t="shared" si="14"/>
        <v>0</v>
      </c>
      <c r="G423" s="151">
        <f t="shared" si="15"/>
        <v>0</v>
      </c>
    </row>
    <row r="424" spans="1:7" s="8" customFormat="1" ht="12.75" x14ac:dyDescent="0.15">
      <c r="A424" s="108" t="s">
        <v>101</v>
      </c>
      <c r="B424" s="19">
        <v>9290.6</v>
      </c>
      <c r="C424" s="19">
        <v>0</v>
      </c>
      <c r="D424" s="19">
        <v>0</v>
      </c>
      <c r="E424" s="19">
        <v>0</v>
      </c>
      <c r="F424" s="19">
        <f t="shared" si="14"/>
        <v>0</v>
      </c>
      <c r="G424" s="151">
        <f t="shared" si="15"/>
        <v>0</v>
      </c>
    </row>
    <row r="425" spans="1:7" s="8" customFormat="1" ht="12.75" x14ac:dyDescent="0.15">
      <c r="A425" s="110" t="s">
        <v>137</v>
      </c>
      <c r="B425" s="20">
        <v>9290.6</v>
      </c>
      <c r="C425" s="20">
        <v>0</v>
      </c>
      <c r="D425" s="20">
        <v>0</v>
      </c>
      <c r="E425" s="20">
        <v>0</v>
      </c>
      <c r="F425" s="20">
        <f t="shared" si="14"/>
        <v>0</v>
      </c>
      <c r="G425" s="136">
        <f t="shared" si="15"/>
        <v>0</v>
      </c>
    </row>
    <row r="426" spans="1:7" s="6" customFormat="1" ht="12.75" x14ac:dyDescent="0.15">
      <c r="A426" s="147" t="s">
        <v>62</v>
      </c>
      <c r="B426" s="17">
        <v>147850.68</v>
      </c>
      <c r="C426" s="17">
        <v>50000</v>
      </c>
      <c r="D426" s="17">
        <v>1749764.29</v>
      </c>
      <c r="E426" s="17">
        <v>1429945.48</v>
      </c>
      <c r="F426" s="17">
        <f t="shared" si="14"/>
        <v>967.1551595163445</v>
      </c>
      <c r="G426" s="148">
        <f t="shared" si="15"/>
        <v>81.722177562556155</v>
      </c>
    </row>
    <row r="427" spans="1:7" s="8" customFormat="1" ht="12.75" x14ac:dyDescent="0.15">
      <c r="A427" s="108" t="s">
        <v>6</v>
      </c>
      <c r="B427" s="19">
        <v>147850.68</v>
      </c>
      <c r="C427" s="19">
        <v>50000</v>
      </c>
      <c r="D427" s="19">
        <v>1749764.29</v>
      </c>
      <c r="E427" s="19">
        <v>1429945.48</v>
      </c>
      <c r="F427" s="19">
        <f t="shared" si="14"/>
        <v>967.1551595163445</v>
      </c>
      <c r="G427" s="151">
        <f t="shared" si="15"/>
        <v>81.722177562556155</v>
      </c>
    </row>
    <row r="428" spans="1:7" s="8" customFormat="1" ht="12.75" x14ac:dyDescent="0.15">
      <c r="A428" s="108" t="s">
        <v>12</v>
      </c>
      <c r="B428" s="19">
        <v>0</v>
      </c>
      <c r="C428" s="19">
        <v>0</v>
      </c>
      <c r="D428" s="19">
        <v>88547.43</v>
      </c>
      <c r="E428" s="19">
        <v>88547.43</v>
      </c>
      <c r="F428" s="19">
        <f t="shared" si="14"/>
        <v>0</v>
      </c>
      <c r="G428" s="151">
        <f t="shared" si="15"/>
        <v>100</v>
      </c>
    </row>
    <row r="429" spans="1:7" s="8" customFormat="1" ht="12.75" x14ac:dyDescent="0.15">
      <c r="A429" s="110" t="s">
        <v>36</v>
      </c>
      <c r="B429" s="20">
        <v>0</v>
      </c>
      <c r="C429" s="20">
        <v>0</v>
      </c>
      <c r="D429" s="20">
        <v>0</v>
      </c>
      <c r="E429" s="20">
        <v>88547.43</v>
      </c>
      <c r="F429" s="20">
        <f t="shared" si="14"/>
        <v>0</v>
      </c>
      <c r="G429" s="136">
        <f t="shared" si="15"/>
        <v>0</v>
      </c>
    </row>
    <row r="430" spans="1:7" s="8" customFormat="1" ht="12.75" x14ac:dyDescent="0.15">
      <c r="A430" s="108" t="s">
        <v>89</v>
      </c>
      <c r="B430" s="19">
        <v>147850.68</v>
      </c>
      <c r="C430" s="19">
        <v>0</v>
      </c>
      <c r="D430" s="19">
        <v>0</v>
      </c>
      <c r="E430" s="19">
        <v>0</v>
      </c>
      <c r="F430" s="19">
        <f t="shared" si="14"/>
        <v>0</v>
      </c>
      <c r="G430" s="151">
        <f t="shared" si="15"/>
        <v>0</v>
      </c>
    </row>
    <row r="431" spans="1:7" s="8" customFormat="1" ht="12.75" x14ac:dyDescent="0.15">
      <c r="A431" s="110" t="s">
        <v>138</v>
      </c>
      <c r="B431" s="20">
        <v>10427.51</v>
      </c>
      <c r="C431" s="20">
        <v>0</v>
      </c>
      <c r="D431" s="20">
        <v>0</v>
      </c>
      <c r="E431" s="20">
        <v>0</v>
      </c>
      <c r="F431" s="20">
        <f t="shared" si="14"/>
        <v>0</v>
      </c>
      <c r="G431" s="136">
        <f t="shared" si="15"/>
        <v>0</v>
      </c>
    </row>
    <row r="432" spans="1:7" s="8" customFormat="1" ht="12.75" x14ac:dyDescent="0.15">
      <c r="A432" s="110" t="s">
        <v>139</v>
      </c>
      <c r="B432" s="20">
        <v>137423.17000000001</v>
      </c>
      <c r="C432" s="20">
        <v>0</v>
      </c>
      <c r="D432" s="20">
        <v>0</v>
      </c>
      <c r="E432" s="20">
        <v>0</v>
      </c>
      <c r="F432" s="20">
        <f t="shared" si="14"/>
        <v>0</v>
      </c>
      <c r="G432" s="136">
        <f t="shared" si="15"/>
        <v>0</v>
      </c>
    </row>
    <row r="433" spans="1:7" s="8" customFormat="1" ht="12.75" x14ac:dyDescent="0.15">
      <c r="A433" s="108" t="s">
        <v>75</v>
      </c>
      <c r="B433" s="19">
        <v>0</v>
      </c>
      <c r="C433" s="19">
        <v>0</v>
      </c>
      <c r="D433" s="19">
        <v>1661216.86</v>
      </c>
      <c r="E433" s="19">
        <v>1341398.05</v>
      </c>
      <c r="F433" s="19">
        <f t="shared" si="14"/>
        <v>0</v>
      </c>
      <c r="G433" s="151">
        <f t="shared" si="15"/>
        <v>80.747919329448649</v>
      </c>
    </row>
    <row r="434" spans="1:7" s="8" customFormat="1" ht="12.75" x14ac:dyDescent="0.15">
      <c r="A434" s="110" t="s">
        <v>76</v>
      </c>
      <c r="B434" s="20">
        <v>0</v>
      </c>
      <c r="C434" s="20">
        <v>0</v>
      </c>
      <c r="D434" s="20">
        <v>0</v>
      </c>
      <c r="E434" s="20">
        <v>1341398.05</v>
      </c>
      <c r="F434" s="20">
        <f t="shared" si="14"/>
        <v>0</v>
      </c>
      <c r="G434" s="136">
        <f t="shared" si="15"/>
        <v>0</v>
      </c>
    </row>
    <row r="435" spans="1:7" s="8" customFormat="1" ht="12.75" x14ac:dyDescent="0.15">
      <c r="A435" s="108" t="s">
        <v>101</v>
      </c>
      <c r="B435" s="19">
        <v>0</v>
      </c>
      <c r="C435" s="19">
        <v>50000</v>
      </c>
      <c r="D435" s="19">
        <v>0</v>
      </c>
      <c r="E435" s="19">
        <v>0</v>
      </c>
      <c r="F435" s="19">
        <f t="shared" si="14"/>
        <v>0</v>
      </c>
      <c r="G435" s="151">
        <f t="shared" si="15"/>
        <v>0</v>
      </c>
    </row>
    <row r="436" spans="1:7" s="7" customFormat="1" ht="12.75" x14ac:dyDescent="0.15">
      <c r="A436" s="149" t="s">
        <v>140</v>
      </c>
      <c r="B436" s="18">
        <v>180856.43</v>
      </c>
      <c r="C436" s="18">
        <v>0</v>
      </c>
      <c r="D436" s="18">
        <v>5400</v>
      </c>
      <c r="E436" s="18">
        <v>5308.92</v>
      </c>
      <c r="F436" s="18">
        <f t="shared" si="14"/>
        <v>2.9354333710999385</v>
      </c>
      <c r="G436" s="150">
        <f t="shared" si="15"/>
        <v>98.313333333333333</v>
      </c>
    </row>
    <row r="437" spans="1:7" s="8" customFormat="1" ht="12.75" x14ac:dyDescent="0.15">
      <c r="A437" s="108" t="s">
        <v>135</v>
      </c>
      <c r="B437" s="19">
        <v>180856.43</v>
      </c>
      <c r="C437" s="19">
        <v>0</v>
      </c>
      <c r="D437" s="19">
        <v>5400</v>
      </c>
      <c r="E437" s="19">
        <v>5308.92</v>
      </c>
      <c r="F437" s="19">
        <f t="shared" si="14"/>
        <v>2.9354333710999385</v>
      </c>
      <c r="G437" s="151">
        <f t="shared" si="15"/>
        <v>98.313333333333333</v>
      </c>
    </row>
    <row r="438" spans="1:7" s="6" customFormat="1" ht="12.75" x14ac:dyDescent="0.15">
      <c r="A438" s="147" t="s">
        <v>62</v>
      </c>
      <c r="B438" s="17">
        <v>2654.45</v>
      </c>
      <c r="C438" s="17">
        <v>0</v>
      </c>
      <c r="D438" s="17">
        <v>5400</v>
      </c>
      <c r="E438" s="17">
        <v>5308.92</v>
      </c>
      <c r="F438" s="17">
        <f t="shared" si="14"/>
        <v>200.00075345175085</v>
      </c>
      <c r="G438" s="148">
        <f t="shared" si="15"/>
        <v>98.313333333333333</v>
      </c>
    </row>
    <row r="439" spans="1:7" s="8" customFormat="1" ht="12.75" x14ac:dyDescent="0.15">
      <c r="A439" s="108" t="s">
        <v>6</v>
      </c>
      <c r="B439" s="19">
        <v>2654.45</v>
      </c>
      <c r="C439" s="19">
        <v>0</v>
      </c>
      <c r="D439" s="19">
        <v>5400</v>
      </c>
      <c r="E439" s="19">
        <v>5308.92</v>
      </c>
      <c r="F439" s="19">
        <f t="shared" si="14"/>
        <v>200.00075345175085</v>
      </c>
      <c r="G439" s="151">
        <f t="shared" si="15"/>
        <v>98.313333333333333</v>
      </c>
    </row>
    <row r="440" spans="1:7" s="8" customFormat="1" ht="12.75" x14ac:dyDescent="0.15">
      <c r="A440" s="108" t="s">
        <v>141</v>
      </c>
      <c r="B440" s="19">
        <v>2654.45</v>
      </c>
      <c r="C440" s="19">
        <v>0</v>
      </c>
      <c r="D440" s="19">
        <v>5400</v>
      </c>
      <c r="E440" s="19">
        <v>5308.92</v>
      </c>
      <c r="F440" s="19">
        <f t="shared" si="14"/>
        <v>200.00075345175085</v>
      </c>
      <c r="G440" s="151">
        <f t="shared" si="15"/>
        <v>98.313333333333333</v>
      </c>
    </row>
    <row r="441" spans="1:7" s="8" customFormat="1" ht="12.75" x14ac:dyDescent="0.15">
      <c r="A441" s="110" t="s">
        <v>142</v>
      </c>
      <c r="B441" s="20">
        <v>2654.45</v>
      </c>
      <c r="C441" s="20">
        <v>0</v>
      </c>
      <c r="D441" s="20">
        <v>0</v>
      </c>
      <c r="E441" s="20">
        <v>5308.92</v>
      </c>
      <c r="F441" s="20">
        <f t="shared" si="14"/>
        <v>200.00075345175085</v>
      </c>
      <c r="G441" s="136">
        <f t="shared" si="15"/>
        <v>0</v>
      </c>
    </row>
    <row r="442" spans="1:7" s="6" customFormat="1" ht="12.75" x14ac:dyDescent="0.15">
      <c r="A442" s="147" t="s">
        <v>143</v>
      </c>
      <c r="B442" s="17">
        <v>178201.98</v>
      </c>
      <c r="C442" s="17">
        <v>0</v>
      </c>
      <c r="D442" s="17">
        <v>0</v>
      </c>
      <c r="E442" s="17">
        <v>0</v>
      </c>
      <c r="F442" s="17">
        <f t="shared" si="14"/>
        <v>0</v>
      </c>
      <c r="G442" s="148">
        <f t="shared" si="15"/>
        <v>0</v>
      </c>
    </row>
    <row r="443" spans="1:7" s="8" customFormat="1" ht="12.75" x14ac:dyDescent="0.15">
      <c r="A443" s="108" t="s">
        <v>6</v>
      </c>
      <c r="B443" s="19">
        <v>178201.98</v>
      </c>
      <c r="C443" s="19">
        <v>0</v>
      </c>
      <c r="D443" s="19">
        <v>0</v>
      </c>
      <c r="E443" s="19">
        <v>0</v>
      </c>
      <c r="F443" s="19">
        <f t="shared" si="14"/>
        <v>0</v>
      </c>
      <c r="G443" s="151">
        <f t="shared" si="15"/>
        <v>0</v>
      </c>
    </row>
    <row r="444" spans="1:7" s="8" customFormat="1" ht="12.75" x14ac:dyDescent="0.15">
      <c r="A444" s="108" t="s">
        <v>12</v>
      </c>
      <c r="B444" s="19">
        <v>109948.93</v>
      </c>
      <c r="C444" s="19">
        <v>0</v>
      </c>
      <c r="D444" s="19">
        <v>0</v>
      </c>
      <c r="E444" s="19">
        <v>0</v>
      </c>
      <c r="F444" s="19">
        <f t="shared" si="14"/>
        <v>0</v>
      </c>
      <c r="G444" s="151">
        <f t="shared" si="15"/>
        <v>0</v>
      </c>
    </row>
    <row r="445" spans="1:7" s="8" customFormat="1" ht="12.75" x14ac:dyDescent="0.15">
      <c r="A445" s="110" t="s">
        <v>30</v>
      </c>
      <c r="B445" s="20">
        <v>1219.3900000000001</v>
      </c>
      <c r="C445" s="20">
        <v>0</v>
      </c>
      <c r="D445" s="20">
        <v>0</v>
      </c>
      <c r="E445" s="20">
        <v>0</v>
      </c>
      <c r="F445" s="20">
        <f t="shared" si="14"/>
        <v>0</v>
      </c>
      <c r="G445" s="136">
        <f t="shared" si="15"/>
        <v>0</v>
      </c>
    </row>
    <row r="446" spans="1:7" s="8" customFormat="1" ht="12.75" x14ac:dyDescent="0.15">
      <c r="A446" s="110" t="s">
        <v>32</v>
      </c>
      <c r="B446" s="20">
        <v>51052.04</v>
      </c>
      <c r="C446" s="20">
        <v>0</v>
      </c>
      <c r="D446" s="20">
        <v>0</v>
      </c>
      <c r="E446" s="20">
        <v>0</v>
      </c>
      <c r="F446" s="20">
        <f t="shared" si="14"/>
        <v>0</v>
      </c>
      <c r="G446" s="136">
        <f t="shared" si="15"/>
        <v>0</v>
      </c>
    </row>
    <row r="447" spans="1:7" s="8" customFormat="1" ht="12.75" x14ac:dyDescent="0.15">
      <c r="A447" s="110" t="s">
        <v>34</v>
      </c>
      <c r="B447" s="20">
        <v>57677.5</v>
      </c>
      <c r="C447" s="20">
        <v>0</v>
      </c>
      <c r="D447" s="20">
        <v>0</v>
      </c>
      <c r="E447" s="20">
        <v>0</v>
      </c>
      <c r="F447" s="20">
        <f t="shared" si="14"/>
        <v>0</v>
      </c>
      <c r="G447" s="136">
        <f t="shared" si="15"/>
        <v>0</v>
      </c>
    </row>
    <row r="448" spans="1:7" s="8" customFormat="1" ht="12.75" x14ac:dyDescent="0.15">
      <c r="A448" s="108" t="s">
        <v>101</v>
      </c>
      <c r="B448" s="19">
        <v>68253.05</v>
      </c>
      <c r="C448" s="19">
        <v>0</v>
      </c>
      <c r="D448" s="19">
        <v>0</v>
      </c>
      <c r="E448" s="19">
        <v>0</v>
      </c>
      <c r="F448" s="19">
        <f t="shared" si="14"/>
        <v>0</v>
      </c>
      <c r="G448" s="151">
        <f t="shared" si="15"/>
        <v>0</v>
      </c>
    </row>
    <row r="449" spans="1:7" s="8" customFormat="1" ht="12.75" x14ac:dyDescent="0.15">
      <c r="A449" s="110" t="s">
        <v>137</v>
      </c>
      <c r="B449" s="20">
        <v>68253.05</v>
      </c>
      <c r="C449" s="20">
        <v>0</v>
      </c>
      <c r="D449" s="20">
        <v>0</v>
      </c>
      <c r="E449" s="20">
        <v>0</v>
      </c>
      <c r="F449" s="20">
        <f t="shared" si="14"/>
        <v>0</v>
      </c>
      <c r="G449" s="136">
        <f t="shared" si="15"/>
        <v>0</v>
      </c>
    </row>
    <row r="450" spans="1:7" s="7" customFormat="1" ht="12.75" x14ac:dyDescent="0.15">
      <c r="A450" s="149" t="s">
        <v>144</v>
      </c>
      <c r="B450" s="18">
        <v>0</v>
      </c>
      <c r="C450" s="18">
        <v>70000</v>
      </c>
      <c r="D450" s="18">
        <v>0</v>
      </c>
      <c r="E450" s="18">
        <v>0</v>
      </c>
      <c r="F450" s="18">
        <f t="shared" si="14"/>
        <v>0</v>
      </c>
      <c r="G450" s="150">
        <f t="shared" si="15"/>
        <v>0</v>
      </c>
    </row>
    <row r="451" spans="1:7" s="8" customFormat="1" ht="12.75" x14ac:dyDescent="0.15">
      <c r="A451" s="108" t="s">
        <v>135</v>
      </c>
      <c r="B451" s="19">
        <v>0</v>
      </c>
      <c r="C451" s="19">
        <v>70000</v>
      </c>
      <c r="D451" s="19">
        <v>0</v>
      </c>
      <c r="E451" s="19">
        <v>0</v>
      </c>
      <c r="F451" s="19">
        <f t="shared" si="14"/>
        <v>0</v>
      </c>
      <c r="G451" s="151">
        <f t="shared" si="15"/>
        <v>0</v>
      </c>
    </row>
    <row r="452" spans="1:7" s="6" customFormat="1" ht="12.75" x14ac:dyDescent="0.15">
      <c r="A452" s="147" t="s">
        <v>5</v>
      </c>
      <c r="B452" s="17">
        <v>0</v>
      </c>
      <c r="C452" s="17">
        <v>70000</v>
      </c>
      <c r="D452" s="17">
        <v>0</v>
      </c>
      <c r="E452" s="17">
        <v>0</v>
      </c>
      <c r="F452" s="17">
        <f t="shared" si="14"/>
        <v>0</v>
      </c>
      <c r="G452" s="148">
        <f t="shared" si="15"/>
        <v>0</v>
      </c>
    </row>
    <row r="453" spans="1:7" s="8" customFormat="1" ht="12.75" x14ac:dyDescent="0.15">
      <c r="A453" s="108" t="s">
        <v>6</v>
      </c>
      <c r="B453" s="19">
        <v>0</v>
      </c>
      <c r="C453" s="19">
        <v>70000</v>
      </c>
      <c r="D453" s="19">
        <v>0</v>
      </c>
      <c r="E453" s="19">
        <v>0</v>
      </c>
      <c r="F453" s="19">
        <f t="shared" si="14"/>
        <v>0</v>
      </c>
      <c r="G453" s="151">
        <f t="shared" si="15"/>
        <v>0</v>
      </c>
    </row>
    <row r="454" spans="1:7" s="8" customFormat="1" ht="12.75" x14ac:dyDescent="0.15">
      <c r="A454" s="108" t="s">
        <v>12</v>
      </c>
      <c r="B454" s="19">
        <v>0</v>
      </c>
      <c r="C454" s="19">
        <v>50000</v>
      </c>
      <c r="D454" s="19">
        <v>0</v>
      </c>
      <c r="E454" s="19">
        <v>0</v>
      </c>
      <c r="F454" s="19">
        <f t="shared" si="14"/>
        <v>0</v>
      </c>
      <c r="G454" s="151">
        <f t="shared" si="15"/>
        <v>0</v>
      </c>
    </row>
    <row r="455" spans="1:7" s="8" customFormat="1" ht="12.75" x14ac:dyDescent="0.15">
      <c r="A455" s="108" t="s">
        <v>101</v>
      </c>
      <c r="B455" s="19">
        <v>0</v>
      </c>
      <c r="C455" s="19">
        <v>20000</v>
      </c>
      <c r="D455" s="19">
        <v>0</v>
      </c>
      <c r="E455" s="19">
        <v>0</v>
      </c>
      <c r="F455" s="19">
        <f t="shared" si="14"/>
        <v>0</v>
      </c>
      <c r="G455" s="151">
        <f t="shared" si="15"/>
        <v>0</v>
      </c>
    </row>
    <row r="456" spans="1:7" s="7" customFormat="1" ht="12.75" x14ac:dyDescent="0.15">
      <c r="A456" s="149" t="s">
        <v>145</v>
      </c>
      <c r="B456" s="18">
        <v>251355.29</v>
      </c>
      <c r="C456" s="18">
        <v>1627000</v>
      </c>
      <c r="D456" s="18">
        <v>3729685.69</v>
      </c>
      <c r="E456" s="18">
        <v>1933746.11</v>
      </c>
      <c r="F456" s="18">
        <f t="shared" si="14"/>
        <v>769.32779493123064</v>
      </c>
      <c r="G456" s="150">
        <f t="shared" si="15"/>
        <v>51.847428194411741</v>
      </c>
    </row>
    <row r="457" spans="1:7" s="8" customFormat="1" ht="12.75" x14ac:dyDescent="0.15">
      <c r="A457" s="108" t="s">
        <v>135</v>
      </c>
      <c r="B457" s="19">
        <v>251355.29</v>
      </c>
      <c r="C457" s="19">
        <v>1627000</v>
      </c>
      <c r="D457" s="19">
        <v>3729685.69</v>
      </c>
      <c r="E457" s="19">
        <v>1933746.11</v>
      </c>
      <c r="F457" s="19">
        <f t="shared" si="14"/>
        <v>769.32779493123064</v>
      </c>
      <c r="G457" s="151">
        <f t="shared" si="15"/>
        <v>51.847428194411741</v>
      </c>
    </row>
    <row r="458" spans="1:7" s="6" customFormat="1" ht="12.75" x14ac:dyDescent="0.15">
      <c r="A458" s="147" t="s">
        <v>146</v>
      </c>
      <c r="B458" s="17">
        <v>251355.29</v>
      </c>
      <c r="C458" s="17">
        <v>1627000</v>
      </c>
      <c r="D458" s="17">
        <v>3729685.69</v>
      </c>
      <c r="E458" s="17">
        <v>1933746.11</v>
      </c>
      <c r="F458" s="17">
        <f t="shared" si="14"/>
        <v>769.32779493123064</v>
      </c>
      <c r="G458" s="148">
        <f t="shared" si="15"/>
        <v>51.847428194411741</v>
      </c>
    </row>
    <row r="459" spans="1:7" s="8" customFormat="1" ht="12.75" x14ac:dyDescent="0.15">
      <c r="A459" s="108" t="s">
        <v>6</v>
      </c>
      <c r="B459" s="19">
        <v>251355.29</v>
      </c>
      <c r="C459" s="19">
        <v>1627000</v>
      </c>
      <c r="D459" s="19">
        <v>3729685.69</v>
      </c>
      <c r="E459" s="19">
        <v>1933746.11</v>
      </c>
      <c r="F459" s="19">
        <f t="shared" si="14"/>
        <v>769.32779493123064</v>
      </c>
      <c r="G459" s="151">
        <f t="shared" si="15"/>
        <v>51.847428194411741</v>
      </c>
    </row>
    <row r="460" spans="1:7" s="8" customFormat="1" ht="12.75" x14ac:dyDescent="0.15">
      <c r="A460" s="108" t="s">
        <v>12</v>
      </c>
      <c r="B460" s="19">
        <v>138092.73000000001</v>
      </c>
      <c r="C460" s="19">
        <v>600000</v>
      </c>
      <c r="D460" s="19">
        <v>565000</v>
      </c>
      <c r="E460" s="19">
        <v>404949.55</v>
      </c>
      <c r="F460" s="19">
        <f t="shared" si="14"/>
        <v>293.24465523999703</v>
      </c>
      <c r="G460" s="151">
        <f t="shared" si="15"/>
        <v>71.672486725663717</v>
      </c>
    </row>
    <row r="461" spans="1:7" s="8" customFormat="1" ht="12.75" x14ac:dyDescent="0.15">
      <c r="A461" s="110" t="s">
        <v>32</v>
      </c>
      <c r="B461" s="20">
        <v>34089.480000000003</v>
      </c>
      <c r="C461" s="20">
        <v>0</v>
      </c>
      <c r="D461" s="20">
        <v>0</v>
      </c>
      <c r="E461" s="20">
        <v>15362.5</v>
      </c>
      <c r="F461" s="20">
        <f t="shared" si="14"/>
        <v>45.065222467459165</v>
      </c>
      <c r="G461" s="136">
        <f t="shared" si="15"/>
        <v>0</v>
      </c>
    </row>
    <row r="462" spans="1:7" s="8" customFormat="1" ht="12.75" x14ac:dyDescent="0.15">
      <c r="A462" s="110" t="s">
        <v>34</v>
      </c>
      <c r="B462" s="20">
        <v>104003.25</v>
      </c>
      <c r="C462" s="20">
        <v>0</v>
      </c>
      <c r="D462" s="20">
        <v>0</v>
      </c>
      <c r="E462" s="20">
        <v>389587.05</v>
      </c>
      <c r="F462" s="20">
        <f t="shared" si="14"/>
        <v>374.59122671647276</v>
      </c>
      <c r="G462" s="136">
        <f t="shared" si="15"/>
        <v>0</v>
      </c>
    </row>
    <row r="463" spans="1:7" s="8" customFormat="1" ht="12.75" x14ac:dyDescent="0.15">
      <c r="A463" s="108" t="s">
        <v>75</v>
      </c>
      <c r="B463" s="19">
        <v>3401.25</v>
      </c>
      <c r="C463" s="19">
        <v>357000</v>
      </c>
      <c r="D463" s="19">
        <v>923325</v>
      </c>
      <c r="E463" s="19">
        <v>577792.92000000004</v>
      </c>
      <c r="F463" s="19">
        <f t="shared" si="14"/>
        <v>16987.663947078279</v>
      </c>
      <c r="G463" s="151">
        <f t="shared" si="15"/>
        <v>62.577415319632856</v>
      </c>
    </row>
    <row r="464" spans="1:7" s="8" customFormat="1" ht="12.75" x14ac:dyDescent="0.15">
      <c r="A464" s="110" t="s">
        <v>76</v>
      </c>
      <c r="B464" s="20">
        <v>3401.25</v>
      </c>
      <c r="C464" s="20">
        <v>0</v>
      </c>
      <c r="D464" s="20">
        <v>0</v>
      </c>
      <c r="E464" s="20">
        <v>354359.67</v>
      </c>
      <c r="F464" s="20">
        <f t="shared" si="14"/>
        <v>10418.512899669238</v>
      </c>
      <c r="G464" s="136">
        <f t="shared" si="15"/>
        <v>0</v>
      </c>
    </row>
    <row r="465" spans="1:7" s="8" customFormat="1" ht="12.75" x14ac:dyDescent="0.15">
      <c r="A465" s="110" t="s">
        <v>93</v>
      </c>
      <c r="B465" s="20">
        <v>0</v>
      </c>
      <c r="C465" s="20">
        <v>0</v>
      </c>
      <c r="D465" s="20">
        <v>0</v>
      </c>
      <c r="E465" s="20">
        <v>200108.58</v>
      </c>
      <c r="F465" s="20">
        <f t="shared" si="14"/>
        <v>0</v>
      </c>
      <c r="G465" s="136">
        <f t="shared" si="15"/>
        <v>0</v>
      </c>
    </row>
    <row r="466" spans="1:7" s="8" customFormat="1" ht="12.75" x14ac:dyDescent="0.15">
      <c r="A466" s="110" t="s">
        <v>100</v>
      </c>
      <c r="B466" s="20">
        <v>0</v>
      </c>
      <c r="C466" s="20">
        <v>0</v>
      </c>
      <c r="D466" s="20">
        <v>0</v>
      </c>
      <c r="E466" s="20">
        <v>23324.67</v>
      </c>
      <c r="F466" s="20">
        <f t="shared" si="14"/>
        <v>0</v>
      </c>
      <c r="G466" s="136">
        <f t="shared" si="15"/>
        <v>0</v>
      </c>
    </row>
    <row r="467" spans="1:7" s="8" customFormat="1" ht="12.75" x14ac:dyDescent="0.15">
      <c r="A467" s="108" t="s">
        <v>101</v>
      </c>
      <c r="B467" s="19">
        <v>109861.31</v>
      </c>
      <c r="C467" s="19">
        <v>670000</v>
      </c>
      <c r="D467" s="19">
        <v>2241360.69</v>
      </c>
      <c r="E467" s="19">
        <v>951003.64</v>
      </c>
      <c r="F467" s="19">
        <f t="shared" si="14"/>
        <v>865.64017851234439</v>
      </c>
      <c r="G467" s="151">
        <f t="shared" si="15"/>
        <v>42.42974565597472</v>
      </c>
    </row>
    <row r="468" spans="1:7" s="8" customFormat="1" ht="12.75" x14ac:dyDescent="0.15">
      <c r="A468" s="110" t="s">
        <v>132</v>
      </c>
      <c r="B468" s="20">
        <v>24885.53</v>
      </c>
      <c r="C468" s="20">
        <v>0</v>
      </c>
      <c r="D468" s="20">
        <v>0</v>
      </c>
      <c r="E468" s="20">
        <v>74656.58</v>
      </c>
      <c r="F468" s="20">
        <f t="shared" si="14"/>
        <v>299.99995981600557</v>
      </c>
      <c r="G468" s="136">
        <f t="shared" si="15"/>
        <v>0</v>
      </c>
    </row>
    <row r="469" spans="1:7" s="8" customFormat="1" ht="12.75" x14ac:dyDescent="0.15">
      <c r="A469" s="110" t="s">
        <v>137</v>
      </c>
      <c r="B469" s="20">
        <v>84975.78</v>
      </c>
      <c r="C469" s="20">
        <v>0</v>
      </c>
      <c r="D469" s="20">
        <v>0</v>
      </c>
      <c r="E469" s="20">
        <v>876347.06</v>
      </c>
      <c r="F469" s="20">
        <f t="shared" si="14"/>
        <v>1031.2903982758382</v>
      </c>
      <c r="G469" s="136">
        <f t="shared" si="15"/>
        <v>0</v>
      </c>
    </row>
    <row r="470" spans="1:7" s="7" customFormat="1" ht="12.75" x14ac:dyDescent="0.15">
      <c r="A470" s="149" t="s">
        <v>147</v>
      </c>
      <c r="B470" s="18">
        <v>32549.279999999999</v>
      </c>
      <c r="C470" s="18">
        <v>75000</v>
      </c>
      <c r="D470" s="18">
        <v>30000</v>
      </c>
      <c r="E470" s="18">
        <v>18203.919999999998</v>
      </c>
      <c r="F470" s="18">
        <f t="shared" si="14"/>
        <v>55.927258606027529</v>
      </c>
      <c r="G470" s="150">
        <f t="shared" si="15"/>
        <v>60.679733333333331</v>
      </c>
    </row>
    <row r="471" spans="1:7" s="8" customFormat="1" ht="12.75" x14ac:dyDescent="0.15">
      <c r="A471" s="108" t="s">
        <v>135</v>
      </c>
      <c r="B471" s="19">
        <v>32549.279999999999</v>
      </c>
      <c r="C471" s="19">
        <v>75000</v>
      </c>
      <c r="D471" s="19">
        <v>30000</v>
      </c>
      <c r="E471" s="19">
        <v>18203.919999999998</v>
      </c>
      <c r="F471" s="19">
        <f t="shared" si="14"/>
        <v>55.927258606027529</v>
      </c>
      <c r="G471" s="151">
        <f t="shared" si="15"/>
        <v>60.679733333333331</v>
      </c>
    </row>
    <row r="472" spans="1:7" s="6" customFormat="1" ht="12.75" x14ac:dyDescent="0.15">
      <c r="A472" s="147" t="s">
        <v>5</v>
      </c>
      <c r="B472" s="17">
        <v>32549.279999999999</v>
      </c>
      <c r="C472" s="17">
        <v>75000</v>
      </c>
      <c r="D472" s="17">
        <v>30000</v>
      </c>
      <c r="E472" s="17">
        <v>18203.919999999998</v>
      </c>
      <c r="F472" s="17">
        <f t="shared" si="14"/>
        <v>55.927258606027529</v>
      </c>
      <c r="G472" s="148">
        <f t="shared" si="15"/>
        <v>60.679733333333331</v>
      </c>
    </row>
    <row r="473" spans="1:7" s="8" customFormat="1" ht="12.75" x14ac:dyDescent="0.15">
      <c r="A473" s="108" t="s">
        <v>6</v>
      </c>
      <c r="B473" s="19">
        <v>32549.279999999999</v>
      </c>
      <c r="C473" s="19">
        <v>75000</v>
      </c>
      <c r="D473" s="19">
        <v>30000</v>
      </c>
      <c r="E473" s="19">
        <v>18203.919999999998</v>
      </c>
      <c r="F473" s="19">
        <f t="shared" si="14"/>
        <v>55.927258606027529</v>
      </c>
      <c r="G473" s="151">
        <f t="shared" si="15"/>
        <v>60.679733333333331</v>
      </c>
    </row>
    <row r="474" spans="1:7" s="8" customFormat="1" ht="12.75" x14ac:dyDescent="0.15">
      <c r="A474" s="108" t="s">
        <v>12</v>
      </c>
      <c r="B474" s="19">
        <v>12640.86</v>
      </c>
      <c r="C474" s="19">
        <v>48000</v>
      </c>
      <c r="D474" s="19">
        <v>13000</v>
      </c>
      <c r="E474" s="19">
        <v>5131.79</v>
      </c>
      <c r="F474" s="19">
        <f t="shared" si="14"/>
        <v>40.59684230345087</v>
      </c>
      <c r="G474" s="151">
        <f t="shared" si="15"/>
        <v>39.475307692307695</v>
      </c>
    </row>
    <row r="475" spans="1:7" s="8" customFormat="1" ht="12.75" x14ac:dyDescent="0.15">
      <c r="A475" s="110" t="s">
        <v>27</v>
      </c>
      <c r="B475" s="20">
        <v>265.45</v>
      </c>
      <c r="C475" s="20">
        <v>0</v>
      </c>
      <c r="D475" s="20">
        <v>0</v>
      </c>
      <c r="E475" s="20">
        <v>0</v>
      </c>
      <c r="F475" s="20">
        <f t="shared" si="14"/>
        <v>0</v>
      </c>
      <c r="G475" s="136">
        <f t="shared" si="15"/>
        <v>0</v>
      </c>
    </row>
    <row r="476" spans="1:7" s="8" customFormat="1" ht="12.75" x14ac:dyDescent="0.15">
      <c r="A476" s="110" t="s">
        <v>32</v>
      </c>
      <c r="B476" s="20">
        <v>8932.7000000000007</v>
      </c>
      <c r="C476" s="20">
        <v>0</v>
      </c>
      <c r="D476" s="20">
        <v>0</v>
      </c>
      <c r="E476" s="20">
        <v>0</v>
      </c>
      <c r="F476" s="20">
        <f t="shared" ref="F476:F539" si="16">IFERROR(E476/B476*100,0)</f>
        <v>0</v>
      </c>
      <c r="G476" s="136">
        <f t="shared" ref="G476:G539" si="17">IFERROR(E476/D476*100,0)</f>
        <v>0</v>
      </c>
    </row>
    <row r="477" spans="1:7" s="8" customFormat="1" ht="12.75" x14ac:dyDescent="0.15">
      <c r="A477" s="110" t="s">
        <v>34</v>
      </c>
      <c r="B477" s="20">
        <v>63.71</v>
      </c>
      <c r="C477" s="20">
        <v>0</v>
      </c>
      <c r="D477" s="20">
        <v>0</v>
      </c>
      <c r="E477" s="20">
        <v>0</v>
      </c>
      <c r="F477" s="20">
        <f t="shared" si="16"/>
        <v>0</v>
      </c>
      <c r="G477" s="136">
        <f t="shared" si="17"/>
        <v>0</v>
      </c>
    </row>
    <row r="478" spans="1:7" s="8" customFormat="1" ht="12.75" x14ac:dyDescent="0.15">
      <c r="A478" s="110" t="s">
        <v>83</v>
      </c>
      <c r="B478" s="20">
        <v>0</v>
      </c>
      <c r="C478" s="20">
        <v>0</v>
      </c>
      <c r="D478" s="20">
        <v>0</v>
      </c>
      <c r="E478" s="20">
        <v>2628</v>
      </c>
      <c r="F478" s="20">
        <f t="shared" si="16"/>
        <v>0</v>
      </c>
      <c r="G478" s="136">
        <f t="shared" si="17"/>
        <v>0</v>
      </c>
    </row>
    <row r="479" spans="1:7" s="8" customFormat="1" ht="12.75" x14ac:dyDescent="0.15">
      <c r="A479" s="110" t="s">
        <v>36</v>
      </c>
      <c r="B479" s="20">
        <v>3379</v>
      </c>
      <c r="C479" s="20">
        <v>0</v>
      </c>
      <c r="D479" s="20">
        <v>0</v>
      </c>
      <c r="E479" s="20">
        <v>2503.79</v>
      </c>
      <c r="F479" s="20">
        <f t="shared" si="16"/>
        <v>74.098549866824499</v>
      </c>
      <c r="G479" s="136">
        <f t="shared" si="17"/>
        <v>0</v>
      </c>
    </row>
    <row r="480" spans="1:7" s="8" customFormat="1" ht="12.75" x14ac:dyDescent="0.15">
      <c r="A480" s="108" t="s">
        <v>75</v>
      </c>
      <c r="B480" s="19">
        <v>0</v>
      </c>
      <c r="C480" s="19">
        <v>25000</v>
      </c>
      <c r="D480" s="19">
        <v>15000</v>
      </c>
      <c r="E480" s="19">
        <v>11072.13</v>
      </c>
      <c r="F480" s="19">
        <f t="shared" si="16"/>
        <v>0</v>
      </c>
      <c r="G480" s="151">
        <f t="shared" si="17"/>
        <v>73.8142</v>
      </c>
    </row>
    <row r="481" spans="1:7" s="8" customFormat="1" ht="12.75" x14ac:dyDescent="0.15">
      <c r="A481" s="110" t="s">
        <v>76</v>
      </c>
      <c r="B481" s="20">
        <v>0</v>
      </c>
      <c r="C481" s="20">
        <v>0</v>
      </c>
      <c r="D481" s="20">
        <v>0</v>
      </c>
      <c r="E481" s="20">
        <v>1134.6300000000001</v>
      </c>
      <c r="F481" s="20">
        <f t="shared" si="16"/>
        <v>0</v>
      </c>
      <c r="G481" s="136">
        <f t="shared" si="17"/>
        <v>0</v>
      </c>
    </row>
    <row r="482" spans="1:7" s="8" customFormat="1" ht="12.75" x14ac:dyDescent="0.15">
      <c r="A482" s="110" t="s">
        <v>93</v>
      </c>
      <c r="B482" s="20">
        <v>0</v>
      </c>
      <c r="C482" s="20">
        <v>0</v>
      </c>
      <c r="D482" s="20">
        <v>0</v>
      </c>
      <c r="E482" s="20">
        <v>9937.5</v>
      </c>
      <c r="F482" s="20">
        <f t="shared" si="16"/>
        <v>0</v>
      </c>
      <c r="G482" s="136">
        <f t="shared" si="17"/>
        <v>0</v>
      </c>
    </row>
    <row r="483" spans="1:7" s="8" customFormat="1" ht="12.75" x14ac:dyDescent="0.15">
      <c r="A483" s="108" t="s">
        <v>141</v>
      </c>
      <c r="B483" s="19">
        <v>0</v>
      </c>
      <c r="C483" s="19">
        <v>2000</v>
      </c>
      <c r="D483" s="19">
        <v>0</v>
      </c>
      <c r="E483" s="19">
        <v>0</v>
      </c>
      <c r="F483" s="19">
        <f t="shared" si="16"/>
        <v>0</v>
      </c>
      <c r="G483" s="151">
        <f t="shared" si="17"/>
        <v>0</v>
      </c>
    </row>
    <row r="484" spans="1:7" s="8" customFormat="1" ht="12.75" x14ac:dyDescent="0.15">
      <c r="A484" s="110" t="s">
        <v>142</v>
      </c>
      <c r="B484" s="20">
        <v>0</v>
      </c>
      <c r="C484" s="20">
        <v>0</v>
      </c>
      <c r="D484" s="20">
        <v>0</v>
      </c>
      <c r="E484" s="20">
        <v>0</v>
      </c>
      <c r="F484" s="20">
        <f t="shared" si="16"/>
        <v>0</v>
      </c>
      <c r="G484" s="136">
        <f t="shared" si="17"/>
        <v>0</v>
      </c>
    </row>
    <row r="485" spans="1:7" s="8" customFormat="1" ht="12.75" x14ac:dyDescent="0.15">
      <c r="A485" s="108" t="s">
        <v>101</v>
      </c>
      <c r="B485" s="19">
        <v>19908.419999999998</v>
      </c>
      <c r="C485" s="19">
        <v>0</v>
      </c>
      <c r="D485" s="19">
        <v>2000</v>
      </c>
      <c r="E485" s="19">
        <v>2000</v>
      </c>
      <c r="F485" s="19">
        <f t="shared" si="16"/>
        <v>10.046000636916441</v>
      </c>
      <c r="G485" s="151">
        <f t="shared" si="17"/>
        <v>100</v>
      </c>
    </row>
    <row r="486" spans="1:7" s="8" customFormat="1" ht="12.75" x14ac:dyDescent="0.15">
      <c r="A486" s="110" t="s">
        <v>102</v>
      </c>
      <c r="B486" s="20">
        <v>19908.419999999998</v>
      </c>
      <c r="C486" s="20">
        <v>0</v>
      </c>
      <c r="D486" s="20">
        <v>0</v>
      </c>
      <c r="E486" s="20">
        <v>0</v>
      </c>
      <c r="F486" s="20">
        <f t="shared" si="16"/>
        <v>0</v>
      </c>
      <c r="G486" s="136">
        <f t="shared" si="17"/>
        <v>0</v>
      </c>
    </row>
    <row r="487" spans="1:7" s="8" customFormat="1" ht="12.75" x14ac:dyDescent="0.15">
      <c r="A487" s="110" t="s">
        <v>137</v>
      </c>
      <c r="B487" s="20">
        <v>0</v>
      </c>
      <c r="C487" s="20">
        <v>0</v>
      </c>
      <c r="D487" s="20">
        <v>0</v>
      </c>
      <c r="E487" s="20">
        <v>2000</v>
      </c>
      <c r="F487" s="20">
        <f t="shared" si="16"/>
        <v>0</v>
      </c>
      <c r="G487" s="136">
        <f t="shared" si="17"/>
        <v>0</v>
      </c>
    </row>
    <row r="488" spans="1:7" s="7" customFormat="1" ht="12.75" x14ac:dyDescent="0.15">
      <c r="A488" s="149" t="s">
        <v>148</v>
      </c>
      <c r="B488" s="18">
        <v>6791.05</v>
      </c>
      <c r="C488" s="18">
        <v>5000</v>
      </c>
      <c r="D488" s="18">
        <v>0</v>
      </c>
      <c r="E488" s="18">
        <v>0</v>
      </c>
      <c r="F488" s="18">
        <f t="shared" si="16"/>
        <v>0</v>
      </c>
      <c r="G488" s="150">
        <f t="shared" si="17"/>
        <v>0</v>
      </c>
    </row>
    <row r="489" spans="1:7" s="8" customFormat="1" ht="12.75" x14ac:dyDescent="0.15">
      <c r="A489" s="108" t="s">
        <v>135</v>
      </c>
      <c r="B489" s="19">
        <v>6791.05</v>
      </c>
      <c r="C489" s="19">
        <v>5000</v>
      </c>
      <c r="D489" s="19">
        <v>0</v>
      </c>
      <c r="E489" s="19">
        <v>0</v>
      </c>
      <c r="F489" s="19">
        <f t="shared" si="16"/>
        <v>0</v>
      </c>
      <c r="G489" s="151">
        <f t="shared" si="17"/>
        <v>0</v>
      </c>
    </row>
    <row r="490" spans="1:7" s="6" customFormat="1" ht="12.75" x14ac:dyDescent="0.15">
      <c r="A490" s="147" t="s">
        <v>5</v>
      </c>
      <c r="B490" s="17">
        <v>6791.05</v>
      </c>
      <c r="C490" s="17">
        <v>5000</v>
      </c>
      <c r="D490" s="17">
        <v>0</v>
      </c>
      <c r="E490" s="17">
        <v>0</v>
      </c>
      <c r="F490" s="17">
        <f t="shared" si="16"/>
        <v>0</v>
      </c>
      <c r="G490" s="148">
        <f t="shared" si="17"/>
        <v>0</v>
      </c>
    </row>
    <row r="491" spans="1:7" s="8" customFormat="1" ht="12.75" x14ac:dyDescent="0.15">
      <c r="A491" s="108" t="s">
        <v>6</v>
      </c>
      <c r="B491" s="19">
        <v>6791.05</v>
      </c>
      <c r="C491" s="19">
        <v>5000</v>
      </c>
      <c r="D491" s="19">
        <v>0</v>
      </c>
      <c r="E491" s="19">
        <v>0</v>
      </c>
      <c r="F491" s="19">
        <f t="shared" si="16"/>
        <v>0</v>
      </c>
      <c r="G491" s="151">
        <f t="shared" si="17"/>
        <v>0</v>
      </c>
    </row>
    <row r="492" spans="1:7" s="8" customFormat="1" ht="12.75" x14ac:dyDescent="0.15">
      <c r="A492" s="108" t="s">
        <v>12</v>
      </c>
      <c r="B492" s="19">
        <v>6791.05</v>
      </c>
      <c r="C492" s="19">
        <v>5000</v>
      </c>
      <c r="D492" s="19">
        <v>0</v>
      </c>
      <c r="E492" s="19">
        <v>0</v>
      </c>
      <c r="F492" s="19">
        <f t="shared" si="16"/>
        <v>0</v>
      </c>
      <c r="G492" s="151">
        <f t="shared" si="17"/>
        <v>0</v>
      </c>
    </row>
    <row r="493" spans="1:7" s="8" customFormat="1" ht="12.75" x14ac:dyDescent="0.15">
      <c r="A493" s="110" t="s">
        <v>31</v>
      </c>
      <c r="B493" s="20">
        <v>3075.14</v>
      </c>
      <c r="C493" s="20">
        <v>0</v>
      </c>
      <c r="D493" s="20">
        <v>0</v>
      </c>
      <c r="E493" s="20">
        <v>0</v>
      </c>
      <c r="F493" s="20">
        <f t="shared" si="16"/>
        <v>0</v>
      </c>
      <c r="G493" s="136">
        <f t="shared" si="17"/>
        <v>0</v>
      </c>
    </row>
    <row r="494" spans="1:7" s="8" customFormat="1" ht="12.75" x14ac:dyDescent="0.15">
      <c r="A494" s="110" t="s">
        <v>32</v>
      </c>
      <c r="B494" s="20">
        <v>3715.91</v>
      </c>
      <c r="C494" s="20">
        <v>0</v>
      </c>
      <c r="D494" s="20">
        <v>0</v>
      </c>
      <c r="E494" s="20">
        <v>0</v>
      </c>
      <c r="F494" s="20">
        <f t="shared" si="16"/>
        <v>0</v>
      </c>
      <c r="G494" s="136">
        <f t="shared" si="17"/>
        <v>0</v>
      </c>
    </row>
    <row r="495" spans="1:7" s="7" customFormat="1" ht="12.75" x14ac:dyDescent="0.15">
      <c r="A495" s="149" t="s">
        <v>149</v>
      </c>
      <c r="B495" s="18">
        <v>6662.19</v>
      </c>
      <c r="C495" s="18">
        <v>66400</v>
      </c>
      <c r="D495" s="18">
        <v>74400</v>
      </c>
      <c r="E495" s="18">
        <v>54252.35</v>
      </c>
      <c r="F495" s="18">
        <f t="shared" si="16"/>
        <v>814.33207398768275</v>
      </c>
      <c r="G495" s="150">
        <f t="shared" si="17"/>
        <v>72.919825268817206</v>
      </c>
    </row>
    <row r="496" spans="1:7" s="8" customFormat="1" ht="12.75" x14ac:dyDescent="0.15">
      <c r="A496" s="108" t="s">
        <v>150</v>
      </c>
      <c r="B496" s="19">
        <v>6662.19</v>
      </c>
      <c r="C496" s="19">
        <v>66400</v>
      </c>
      <c r="D496" s="19">
        <v>74400</v>
      </c>
      <c r="E496" s="19">
        <v>54252.35</v>
      </c>
      <c r="F496" s="19">
        <f t="shared" si="16"/>
        <v>814.33207398768275</v>
      </c>
      <c r="G496" s="151">
        <f t="shared" si="17"/>
        <v>72.919825268817206</v>
      </c>
    </row>
    <row r="497" spans="1:7" s="6" customFormat="1" ht="12.75" x14ac:dyDescent="0.15">
      <c r="A497" s="147" t="s">
        <v>5</v>
      </c>
      <c r="B497" s="17">
        <v>6662.19</v>
      </c>
      <c r="C497" s="17">
        <v>66400</v>
      </c>
      <c r="D497" s="17">
        <v>74400</v>
      </c>
      <c r="E497" s="17">
        <v>54252.35</v>
      </c>
      <c r="F497" s="17">
        <f t="shared" si="16"/>
        <v>814.33207398768275</v>
      </c>
      <c r="G497" s="148">
        <f t="shared" si="17"/>
        <v>72.919825268817206</v>
      </c>
    </row>
    <row r="498" spans="1:7" s="8" customFormat="1" ht="12.75" x14ac:dyDescent="0.15">
      <c r="A498" s="108" t="s">
        <v>6</v>
      </c>
      <c r="B498" s="19">
        <v>6662.19</v>
      </c>
      <c r="C498" s="19">
        <v>66400</v>
      </c>
      <c r="D498" s="19">
        <v>66400</v>
      </c>
      <c r="E498" s="19">
        <v>46989.85</v>
      </c>
      <c r="F498" s="19">
        <f t="shared" si="16"/>
        <v>705.32137330217245</v>
      </c>
      <c r="G498" s="151">
        <f t="shared" si="17"/>
        <v>70.767846385542171</v>
      </c>
    </row>
    <row r="499" spans="1:7" s="8" customFormat="1" ht="12.75" x14ac:dyDescent="0.15">
      <c r="A499" s="108" t="s">
        <v>12</v>
      </c>
      <c r="B499" s="19">
        <v>6662.19</v>
      </c>
      <c r="C499" s="19">
        <v>66400</v>
      </c>
      <c r="D499" s="19">
        <v>66400</v>
      </c>
      <c r="E499" s="19">
        <v>46989.85</v>
      </c>
      <c r="F499" s="19">
        <f t="shared" si="16"/>
        <v>705.32137330217245</v>
      </c>
      <c r="G499" s="151">
        <f t="shared" si="17"/>
        <v>70.767846385542171</v>
      </c>
    </row>
    <row r="500" spans="1:7" s="8" customFormat="1" ht="12.75" x14ac:dyDescent="0.15">
      <c r="A500" s="110" t="s">
        <v>28</v>
      </c>
      <c r="B500" s="20">
        <v>6662.19</v>
      </c>
      <c r="C500" s="20">
        <v>0</v>
      </c>
      <c r="D500" s="20">
        <v>0</v>
      </c>
      <c r="E500" s="20">
        <v>21549.41</v>
      </c>
      <c r="F500" s="20">
        <f t="shared" si="16"/>
        <v>323.45835228355844</v>
      </c>
      <c r="G500" s="136">
        <f t="shared" si="17"/>
        <v>0</v>
      </c>
    </row>
    <row r="501" spans="1:7" s="8" customFormat="1" ht="12.75" x14ac:dyDescent="0.15">
      <c r="A501" s="110" t="s">
        <v>32</v>
      </c>
      <c r="B501" s="20">
        <v>0</v>
      </c>
      <c r="C501" s="20">
        <v>0</v>
      </c>
      <c r="D501" s="20">
        <v>0</v>
      </c>
      <c r="E501" s="20">
        <v>3307.23</v>
      </c>
      <c r="F501" s="20">
        <f t="shared" si="16"/>
        <v>0</v>
      </c>
      <c r="G501" s="136">
        <f t="shared" si="17"/>
        <v>0</v>
      </c>
    </row>
    <row r="502" spans="1:7" s="8" customFormat="1" ht="12.75" x14ac:dyDescent="0.15">
      <c r="A502" s="110" t="s">
        <v>34</v>
      </c>
      <c r="B502" s="20">
        <v>0</v>
      </c>
      <c r="C502" s="20">
        <v>0</v>
      </c>
      <c r="D502" s="20">
        <v>0</v>
      </c>
      <c r="E502" s="20">
        <v>22133.21</v>
      </c>
      <c r="F502" s="20">
        <f t="shared" si="16"/>
        <v>0</v>
      </c>
      <c r="G502" s="136">
        <f t="shared" si="17"/>
        <v>0</v>
      </c>
    </row>
    <row r="503" spans="1:7" s="8" customFormat="1" ht="12.75" x14ac:dyDescent="0.15">
      <c r="A503" s="108" t="s">
        <v>53</v>
      </c>
      <c r="B503" s="19">
        <v>0</v>
      </c>
      <c r="C503" s="19">
        <v>0</v>
      </c>
      <c r="D503" s="19">
        <v>8000</v>
      </c>
      <c r="E503" s="19">
        <v>7262.5</v>
      </c>
      <c r="F503" s="19">
        <f t="shared" si="16"/>
        <v>0</v>
      </c>
      <c r="G503" s="151">
        <f t="shared" si="17"/>
        <v>90.78125</v>
      </c>
    </row>
    <row r="504" spans="1:7" s="8" customFormat="1" ht="12.75" x14ac:dyDescent="0.15">
      <c r="A504" s="108" t="s">
        <v>56</v>
      </c>
      <c r="B504" s="19">
        <v>0</v>
      </c>
      <c r="C504" s="19">
        <v>0</v>
      </c>
      <c r="D504" s="19">
        <v>8000</v>
      </c>
      <c r="E504" s="19">
        <v>7262.5</v>
      </c>
      <c r="F504" s="19">
        <f t="shared" si="16"/>
        <v>0</v>
      </c>
      <c r="G504" s="151">
        <f t="shared" si="17"/>
        <v>90.78125</v>
      </c>
    </row>
    <row r="505" spans="1:7" s="8" customFormat="1" ht="12.75" x14ac:dyDescent="0.15">
      <c r="A505" s="110" t="s">
        <v>59</v>
      </c>
      <c r="B505" s="20">
        <v>0</v>
      </c>
      <c r="C505" s="20">
        <v>0</v>
      </c>
      <c r="D505" s="20">
        <v>0</v>
      </c>
      <c r="E505" s="20">
        <v>3950</v>
      </c>
      <c r="F505" s="20">
        <f t="shared" si="16"/>
        <v>0</v>
      </c>
      <c r="G505" s="136">
        <f t="shared" si="17"/>
        <v>0</v>
      </c>
    </row>
    <row r="506" spans="1:7" s="8" customFormat="1" ht="12.75" x14ac:dyDescent="0.15">
      <c r="A506" s="110" t="s">
        <v>60</v>
      </c>
      <c r="B506" s="20">
        <v>0</v>
      </c>
      <c r="C506" s="20">
        <v>0</v>
      </c>
      <c r="D506" s="20">
        <v>0</v>
      </c>
      <c r="E506" s="20">
        <v>3312.5</v>
      </c>
      <c r="F506" s="20">
        <f t="shared" si="16"/>
        <v>0</v>
      </c>
      <c r="G506" s="136">
        <f t="shared" si="17"/>
        <v>0</v>
      </c>
    </row>
    <row r="507" spans="1:7" s="7" customFormat="1" ht="12.75" x14ac:dyDescent="0.15">
      <c r="A507" s="149" t="s">
        <v>151</v>
      </c>
      <c r="B507" s="18">
        <v>276810.96999999997</v>
      </c>
      <c r="C507" s="18">
        <v>252323</v>
      </c>
      <c r="D507" s="18">
        <v>184666</v>
      </c>
      <c r="E507" s="18">
        <v>184514.97</v>
      </c>
      <c r="F507" s="18">
        <f t="shared" si="16"/>
        <v>66.657390781875449</v>
      </c>
      <c r="G507" s="150">
        <f t="shared" si="17"/>
        <v>99.918214506189557</v>
      </c>
    </row>
    <row r="508" spans="1:7" s="8" customFormat="1" ht="12.75" x14ac:dyDescent="0.15">
      <c r="A508" s="108" t="s">
        <v>150</v>
      </c>
      <c r="B508" s="19">
        <v>276810.96999999997</v>
      </c>
      <c r="C508" s="19">
        <v>252323</v>
      </c>
      <c r="D508" s="19">
        <v>184666</v>
      </c>
      <c r="E508" s="19">
        <v>184514.97</v>
      </c>
      <c r="F508" s="19">
        <f t="shared" si="16"/>
        <v>66.657390781875449</v>
      </c>
      <c r="G508" s="151">
        <f t="shared" si="17"/>
        <v>99.918214506189557</v>
      </c>
    </row>
    <row r="509" spans="1:7" s="6" customFormat="1" ht="12.75" x14ac:dyDescent="0.15">
      <c r="A509" s="147" t="s">
        <v>5</v>
      </c>
      <c r="B509" s="17">
        <v>41453.51</v>
      </c>
      <c r="C509" s="17">
        <v>20321</v>
      </c>
      <c r="D509" s="17">
        <v>13887</v>
      </c>
      <c r="E509" s="17">
        <v>13839.25</v>
      </c>
      <c r="F509" s="17">
        <f t="shared" si="16"/>
        <v>33.384989594367283</v>
      </c>
      <c r="G509" s="148">
        <f t="shared" si="17"/>
        <v>99.656153236840211</v>
      </c>
    </row>
    <row r="510" spans="1:7" s="8" customFormat="1" ht="12.75" x14ac:dyDescent="0.15">
      <c r="A510" s="108" t="s">
        <v>6</v>
      </c>
      <c r="B510" s="19">
        <v>16392.16</v>
      </c>
      <c r="C510" s="19">
        <v>10811</v>
      </c>
      <c r="D510" s="19">
        <v>12038</v>
      </c>
      <c r="E510" s="19">
        <v>11990.88</v>
      </c>
      <c r="F510" s="19">
        <f t="shared" si="16"/>
        <v>73.150091263140425</v>
      </c>
      <c r="G510" s="151">
        <f t="shared" si="17"/>
        <v>99.60857285263333</v>
      </c>
    </row>
    <row r="511" spans="1:7" s="8" customFormat="1" ht="12.75" x14ac:dyDescent="0.15">
      <c r="A511" s="108" t="s">
        <v>7</v>
      </c>
      <c r="B511" s="19">
        <v>6501.8</v>
      </c>
      <c r="C511" s="19">
        <v>3500</v>
      </c>
      <c r="D511" s="19">
        <v>2100</v>
      </c>
      <c r="E511" s="19">
        <v>2066.14</v>
      </c>
      <c r="F511" s="19">
        <f t="shared" si="16"/>
        <v>31.777969177766153</v>
      </c>
      <c r="G511" s="151">
        <f t="shared" si="17"/>
        <v>98.38761904761904</v>
      </c>
    </row>
    <row r="512" spans="1:7" s="8" customFormat="1" ht="12.75" x14ac:dyDescent="0.15">
      <c r="A512" s="110" t="s">
        <v>8</v>
      </c>
      <c r="B512" s="20">
        <v>5143.8599999999997</v>
      </c>
      <c r="C512" s="20">
        <v>0</v>
      </c>
      <c r="D512" s="20">
        <v>0</v>
      </c>
      <c r="E512" s="20">
        <v>1612.64</v>
      </c>
      <c r="F512" s="20">
        <f t="shared" si="16"/>
        <v>31.350775487668798</v>
      </c>
      <c r="G512" s="136">
        <f t="shared" si="17"/>
        <v>0</v>
      </c>
    </row>
    <row r="513" spans="1:7" s="8" customFormat="1" ht="12.75" x14ac:dyDescent="0.15">
      <c r="A513" s="110" t="s">
        <v>10</v>
      </c>
      <c r="B513" s="20">
        <v>469.34</v>
      </c>
      <c r="C513" s="20">
        <v>0</v>
      </c>
      <c r="D513" s="20">
        <v>0</v>
      </c>
      <c r="E513" s="20">
        <v>187.42</v>
      </c>
      <c r="F513" s="20">
        <f t="shared" si="16"/>
        <v>39.932671410917457</v>
      </c>
      <c r="G513" s="136">
        <f t="shared" si="17"/>
        <v>0</v>
      </c>
    </row>
    <row r="514" spans="1:7" s="8" customFormat="1" ht="12.75" x14ac:dyDescent="0.15">
      <c r="A514" s="110" t="s">
        <v>11</v>
      </c>
      <c r="B514" s="20">
        <v>888.6</v>
      </c>
      <c r="C514" s="20">
        <v>0</v>
      </c>
      <c r="D514" s="20">
        <v>0</v>
      </c>
      <c r="E514" s="20">
        <v>266.08</v>
      </c>
      <c r="F514" s="20">
        <f t="shared" si="16"/>
        <v>29.94373171280666</v>
      </c>
      <c r="G514" s="136">
        <f t="shared" si="17"/>
        <v>0</v>
      </c>
    </row>
    <row r="515" spans="1:7" s="8" customFormat="1" ht="12.75" x14ac:dyDescent="0.15">
      <c r="A515" s="108" t="s">
        <v>12</v>
      </c>
      <c r="B515" s="19">
        <v>9890.36</v>
      </c>
      <c r="C515" s="19">
        <v>7311</v>
      </c>
      <c r="D515" s="19">
        <v>9938</v>
      </c>
      <c r="E515" s="19">
        <v>9924.74</v>
      </c>
      <c r="F515" s="19">
        <f t="shared" si="16"/>
        <v>100.34761120929873</v>
      </c>
      <c r="G515" s="151">
        <f t="shared" si="17"/>
        <v>99.866572751056552</v>
      </c>
    </row>
    <row r="516" spans="1:7" s="8" customFormat="1" ht="12.75" x14ac:dyDescent="0.15">
      <c r="A516" s="110" t="s">
        <v>18</v>
      </c>
      <c r="B516" s="20">
        <v>223.91</v>
      </c>
      <c r="C516" s="20">
        <v>0</v>
      </c>
      <c r="D516" s="20">
        <v>0</v>
      </c>
      <c r="E516" s="20">
        <v>0</v>
      </c>
      <c r="F516" s="20">
        <f t="shared" si="16"/>
        <v>0</v>
      </c>
      <c r="G516" s="136">
        <f t="shared" si="17"/>
        <v>0</v>
      </c>
    </row>
    <row r="517" spans="1:7" s="8" customFormat="1" ht="12.75" x14ac:dyDescent="0.15">
      <c r="A517" s="110" t="s">
        <v>19</v>
      </c>
      <c r="B517" s="20">
        <v>279.83999999999997</v>
      </c>
      <c r="C517" s="20">
        <v>0</v>
      </c>
      <c r="D517" s="20">
        <v>0</v>
      </c>
      <c r="E517" s="20">
        <v>99.66</v>
      </c>
      <c r="F517" s="20">
        <f t="shared" si="16"/>
        <v>35.613207547169814</v>
      </c>
      <c r="G517" s="136">
        <f t="shared" si="17"/>
        <v>0</v>
      </c>
    </row>
    <row r="518" spans="1:7" s="8" customFormat="1" ht="12.75" x14ac:dyDescent="0.15">
      <c r="A518" s="110" t="s">
        <v>22</v>
      </c>
      <c r="B518" s="20">
        <v>0</v>
      </c>
      <c r="C518" s="20">
        <v>0</v>
      </c>
      <c r="D518" s="20">
        <v>0</v>
      </c>
      <c r="E518" s="20">
        <v>1.41</v>
      </c>
      <c r="F518" s="20">
        <f t="shared" si="16"/>
        <v>0</v>
      </c>
      <c r="G518" s="136">
        <f t="shared" si="17"/>
        <v>0</v>
      </c>
    </row>
    <row r="519" spans="1:7" s="8" customFormat="1" ht="12.75" x14ac:dyDescent="0.15">
      <c r="A519" s="110" t="s">
        <v>25</v>
      </c>
      <c r="B519" s="20">
        <v>303.23</v>
      </c>
      <c r="C519" s="20">
        <v>0</v>
      </c>
      <c r="D519" s="20">
        <v>0</v>
      </c>
      <c r="E519" s="20">
        <v>0</v>
      </c>
      <c r="F519" s="20">
        <f t="shared" si="16"/>
        <v>0</v>
      </c>
      <c r="G519" s="136">
        <f t="shared" si="17"/>
        <v>0</v>
      </c>
    </row>
    <row r="520" spans="1:7" s="8" customFormat="1" ht="12.75" x14ac:dyDescent="0.15">
      <c r="A520" s="110" t="s">
        <v>27</v>
      </c>
      <c r="B520" s="20">
        <v>0</v>
      </c>
      <c r="C520" s="20">
        <v>0</v>
      </c>
      <c r="D520" s="20">
        <v>0</v>
      </c>
      <c r="E520" s="20">
        <v>9.9</v>
      </c>
      <c r="F520" s="20">
        <f t="shared" si="16"/>
        <v>0</v>
      </c>
      <c r="G520" s="136">
        <f t="shared" si="17"/>
        <v>0</v>
      </c>
    </row>
    <row r="521" spans="1:7" s="8" customFormat="1" ht="12.75" x14ac:dyDescent="0.15">
      <c r="A521" s="110" t="s">
        <v>28</v>
      </c>
      <c r="B521" s="20">
        <v>2375.89</v>
      </c>
      <c r="C521" s="20">
        <v>0</v>
      </c>
      <c r="D521" s="20">
        <v>0</v>
      </c>
      <c r="E521" s="20">
        <v>3732.83</v>
      </c>
      <c r="F521" s="20">
        <f t="shared" si="16"/>
        <v>157.11291347663402</v>
      </c>
      <c r="G521" s="136">
        <f t="shared" si="17"/>
        <v>0</v>
      </c>
    </row>
    <row r="522" spans="1:7" s="8" customFormat="1" ht="12.75" x14ac:dyDescent="0.15">
      <c r="A522" s="110" t="s">
        <v>41</v>
      </c>
      <c r="B522" s="20">
        <v>706.75</v>
      </c>
      <c r="C522" s="20">
        <v>0</v>
      </c>
      <c r="D522" s="20">
        <v>0</v>
      </c>
      <c r="E522" s="20">
        <v>0</v>
      </c>
      <c r="F522" s="20">
        <f t="shared" si="16"/>
        <v>0</v>
      </c>
      <c r="G522" s="136">
        <f t="shared" si="17"/>
        <v>0</v>
      </c>
    </row>
    <row r="523" spans="1:7" s="8" customFormat="1" ht="12.75" x14ac:dyDescent="0.15">
      <c r="A523" s="110" t="s">
        <v>30</v>
      </c>
      <c r="B523" s="20">
        <v>862.48</v>
      </c>
      <c r="C523" s="20">
        <v>0</v>
      </c>
      <c r="D523" s="20">
        <v>0</v>
      </c>
      <c r="E523" s="20">
        <v>26.86</v>
      </c>
      <c r="F523" s="20">
        <f t="shared" si="16"/>
        <v>3.1142751136258231</v>
      </c>
      <c r="G523" s="136">
        <f t="shared" si="17"/>
        <v>0</v>
      </c>
    </row>
    <row r="524" spans="1:7" s="8" customFormat="1" ht="12.75" x14ac:dyDescent="0.15">
      <c r="A524" s="110" t="s">
        <v>32</v>
      </c>
      <c r="B524" s="20">
        <v>3991.8</v>
      </c>
      <c r="C524" s="20">
        <v>0</v>
      </c>
      <c r="D524" s="20">
        <v>0</v>
      </c>
      <c r="E524" s="20">
        <v>3823.2</v>
      </c>
      <c r="F524" s="20">
        <f t="shared" si="16"/>
        <v>95.776341500075148</v>
      </c>
      <c r="G524" s="136">
        <f t="shared" si="17"/>
        <v>0</v>
      </c>
    </row>
    <row r="525" spans="1:7" s="8" customFormat="1" ht="12.75" x14ac:dyDescent="0.15">
      <c r="A525" s="110" t="s">
        <v>33</v>
      </c>
      <c r="B525" s="20">
        <v>0</v>
      </c>
      <c r="C525" s="20">
        <v>0</v>
      </c>
      <c r="D525" s="20">
        <v>0</v>
      </c>
      <c r="E525" s="20">
        <v>1742</v>
      </c>
      <c r="F525" s="20">
        <f t="shared" si="16"/>
        <v>0</v>
      </c>
      <c r="G525" s="136">
        <f t="shared" si="17"/>
        <v>0</v>
      </c>
    </row>
    <row r="526" spans="1:7" s="8" customFormat="1" ht="12.75" x14ac:dyDescent="0.15">
      <c r="A526" s="110" t="s">
        <v>34</v>
      </c>
      <c r="B526" s="20">
        <v>814.76</v>
      </c>
      <c r="C526" s="20">
        <v>0</v>
      </c>
      <c r="D526" s="20">
        <v>0</v>
      </c>
      <c r="E526" s="20">
        <v>13.76</v>
      </c>
      <c r="F526" s="20">
        <f t="shared" si="16"/>
        <v>1.6888408856595809</v>
      </c>
      <c r="G526" s="136">
        <f t="shared" si="17"/>
        <v>0</v>
      </c>
    </row>
    <row r="527" spans="1:7" s="8" customFormat="1" ht="12.75" x14ac:dyDescent="0.15">
      <c r="A527" s="110" t="s">
        <v>98</v>
      </c>
      <c r="B527" s="20">
        <v>137.86000000000001</v>
      </c>
      <c r="C527" s="20">
        <v>0</v>
      </c>
      <c r="D527" s="20">
        <v>0</v>
      </c>
      <c r="E527" s="20">
        <v>311.07</v>
      </c>
      <c r="F527" s="20">
        <f t="shared" si="16"/>
        <v>225.64195560713767</v>
      </c>
      <c r="G527" s="136">
        <f t="shared" si="17"/>
        <v>0</v>
      </c>
    </row>
    <row r="528" spans="1:7" s="8" customFormat="1" ht="12.75" x14ac:dyDescent="0.15">
      <c r="A528" s="110" t="s">
        <v>83</v>
      </c>
      <c r="B528" s="20">
        <v>69.16</v>
      </c>
      <c r="C528" s="20">
        <v>0</v>
      </c>
      <c r="D528" s="20">
        <v>0</v>
      </c>
      <c r="E528" s="20">
        <v>164.05</v>
      </c>
      <c r="F528" s="20">
        <f t="shared" si="16"/>
        <v>237.20358588779646</v>
      </c>
      <c r="G528" s="136">
        <f t="shared" si="17"/>
        <v>0</v>
      </c>
    </row>
    <row r="529" spans="1:7" s="8" customFormat="1" ht="12.75" x14ac:dyDescent="0.15">
      <c r="A529" s="110" t="s">
        <v>36</v>
      </c>
      <c r="B529" s="20">
        <v>124.68</v>
      </c>
      <c r="C529" s="20">
        <v>0</v>
      </c>
      <c r="D529" s="20">
        <v>0</v>
      </c>
      <c r="E529" s="20">
        <v>0</v>
      </c>
      <c r="F529" s="20">
        <f t="shared" si="16"/>
        <v>0</v>
      </c>
      <c r="G529" s="136">
        <f t="shared" si="17"/>
        <v>0</v>
      </c>
    </row>
    <row r="530" spans="1:7" s="8" customFormat="1" ht="12.75" x14ac:dyDescent="0.15">
      <c r="A530" s="108" t="s">
        <v>53</v>
      </c>
      <c r="B530" s="19">
        <v>25061.35</v>
      </c>
      <c r="C530" s="19">
        <v>9510</v>
      </c>
      <c r="D530" s="19">
        <v>1849</v>
      </c>
      <c r="E530" s="19">
        <v>1848.37</v>
      </c>
      <c r="F530" s="19">
        <f t="shared" si="16"/>
        <v>7.3753808154788141</v>
      </c>
      <c r="G530" s="151">
        <f t="shared" si="17"/>
        <v>99.965927528393721</v>
      </c>
    </row>
    <row r="531" spans="1:7" s="8" customFormat="1" ht="12.75" x14ac:dyDescent="0.15">
      <c r="A531" s="108" t="s">
        <v>56</v>
      </c>
      <c r="B531" s="19">
        <v>25061.35</v>
      </c>
      <c r="C531" s="19">
        <v>9510</v>
      </c>
      <c r="D531" s="19">
        <v>1849</v>
      </c>
      <c r="E531" s="19">
        <v>1848.37</v>
      </c>
      <c r="F531" s="19">
        <f t="shared" si="16"/>
        <v>7.3753808154788141</v>
      </c>
      <c r="G531" s="151">
        <f t="shared" si="17"/>
        <v>99.965927528393721</v>
      </c>
    </row>
    <row r="532" spans="1:7" s="8" customFormat="1" ht="12.75" x14ac:dyDescent="0.15">
      <c r="A532" s="110" t="s">
        <v>57</v>
      </c>
      <c r="B532" s="20">
        <v>2918.82</v>
      </c>
      <c r="C532" s="20">
        <v>0</v>
      </c>
      <c r="D532" s="20">
        <v>0</v>
      </c>
      <c r="E532" s="20">
        <v>728.52</v>
      </c>
      <c r="F532" s="20">
        <f t="shared" si="16"/>
        <v>24.959401401936397</v>
      </c>
      <c r="G532" s="136">
        <f t="shared" si="17"/>
        <v>0</v>
      </c>
    </row>
    <row r="533" spans="1:7" s="8" customFormat="1" ht="12.75" x14ac:dyDescent="0.15">
      <c r="A533" s="110" t="s">
        <v>58</v>
      </c>
      <c r="B533" s="20">
        <v>19305.169999999998</v>
      </c>
      <c r="C533" s="20">
        <v>0</v>
      </c>
      <c r="D533" s="20">
        <v>0</v>
      </c>
      <c r="E533" s="20">
        <v>1119.8499999999999</v>
      </c>
      <c r="F533" s="20">
        <f t="shared" si="16"/>
        <v>5.8007777191291243</v>
      </c>
      <c r="G533" s="136">
        <f t="shared" si="17"/>
        <v>0</v>
      </c>
    </row>
    <row r="534" spans="1:7" s="8" customFormat="1" ht="12.75" x14ac:dyDescent="0.15">
      <c r="A534" s="110" t="s">
        <v>59</v>
      </c>
      <c r="B534" s="20">
        <v>2414.3000000000002</v>
      </c>
      <c r="C534" s="20">
        <v>0</v>
      </c>
      <c r="D534" s="20">
        <v>0</v>
      </c>
      <c r="E534" s="20">
        <v>0</v>
      </c>
      <c r="F534" s="20">
        <f t="shared" si="16"/>
        <v>0</v>
      </c>
      <c r="G534" s="136">
        <f t="shared" si="17"/>
        <v>0</v>
      </c>
    </row>
    <row r="535" spans="1:7" s="8" customFormat="1" ht="12.75" x14ac:dyDescent="0.15">
      <c r="A535" s="110" t="s">
        <v>60</v>
      </c>
      <c r="B535" s="20">
        <v>296.14</v>
      </c>
      <c r="C535" s="20">
        <v>0</v>
      </c>
      <c r="D535" s="20">
        <v>0</v>
      </c>
      <c r="E535" s="20">
        <v>0</v>
      </c>
      <c r="F535" s="20">
        <f t="shared" si="16"/>
        <v>0</v>
      </c>
      <c r="G535" s="136">
        <f t="shared" si="17"/>
        <v>0</v>
      </c>
    </row>
    <row r="536" spans="1:7" s="8" customFormat="1" ht="12.75" x14ac:dyDescent="0.15">
      <c r="A536" s="110" t="s">
        <v>61</v>
      </c>
      <c r="B536" s="20">
        <v>126.92</v>
      </c>
      <c r="C536" s="20">
        <v>0</v>
      </c>
      <c r="D536" s="20">
        <v>0</v>
      </c>
      <c r="E536" s="20">
        <v>0</v>
      </c>
      <c r="F536" s="20">
        <f t="shared" si="16"/>
        <v>0</v>
      </c>
      <c r="G536" s="136">
        <f t="shared" si="17"/>
        <v>0</v>
      </c>
    </row>
    <row r="537" spans="1:7" s="6" customFormat="1" ht="12.75" x14ac:dyDescent="0.15">
      <c r="A537" s="147" t="s">
        <v>62</v>
      </c>
      <c r="B537" s="17">
        <v>0</v>
      </c>
      <c r="C537" s="17">
        <v>20321</v>
      </c>
      <c r="D537" s="17">
        <v>13887</v>
      </c>
      <c r="E537" s="17">
        <v>13838.65</v>
      </c>
      <c r="F537" s="17">
        <f t="shared" si="16"/>
        <v>0</v>
      </c>
      <c r="G537" s="148">
        <f t="shared" si="17"/>
        <v>99.651832649240291</v>
      </c>
    </row>
    <row r="538" spans="1:7" s="8" customFormat="1" ht="12.75" x14ac:dyDescent="0.15">
      <c r="A538" s="108" t="s">
        <v>6</v>
      </c>
      <c r="B538" s="19">
        <v>0</v>
      </c>
      <c r="C538" s="19">
        <v>10811</v>
      </c>
      <c r="D538" s="19">
        <v>12038</v>
      </c>
      <c r="E538" s="19">
        <v>11990.28</v>
      </c>
      <c r="F538" s="19">
        <f t="shared" si="16"/>
        <v>0</v>
      </c>
      <c r="G538" s="151">
        <f t="shared" si="17"/>
        <v>99.603588635986057</v>
      </c>
    </row>
    <row r="539" spans="1:7" s="8" customFormat="1" ht="12.75" x14ac:dyDescent="0.15">
      <c r="A539" s="108" t="s">
        <v>7</v>
      </c>
      <c r="B539" s="19">
        <v>0</v>
      </c>
      <c r="C539" s="19">
        <v>3500</v>
      </c>
      <c r="D539" s="19">
        <v>2100</v>
      </c>
      <c r="E539" s="19">
        <v>2065.5</v>
      </c>
      <c r="F539" s="19">
        <f t="shared" si="16"/>
        <v>0</v>
      </c>
      <c r="G539" s="151">
        <f t="shared" si="17"/>
        <v>98.357142857142861</v>
      </c>
    </row>
    <row r="540" spans="1:7" s="8" customFormat="1" ht="12.75" x14ac:dyDescent="0.15">
      <c r="A540" s="110" t="s">
        <v>8</v>
      </c>
      <c r="B540" s="20">
        <v>0</v>
      </c>
      <c r="C540" s="20">
        <v>0</v>
      </c>
      <c r="D540" s="20">
        <v>0</v>
      </c>
      <c r="E540" s="20">
        <v>1612.67</v>
      </c>
      <c r="F540" s="20">
        <f t="shared" ref="F540:F603" si="18">IFERROR(E540/B540*100,0)</f>
        <v>0</v>
      </c>
      <c r="G540" s="136">
        <f t="shared" ref="G540:G603" si="19">IFERROR(E540/D540*100,0)</f>
        <v>0</v>
      </c>
    </row>
    <row r="541" spans="1:7" s="8" customFormat="1" ht="12.75" x14ac:dyDescent="0.15">
      <c r="A541" s="110" t="s">
        <v>10</v>
      </c>
      <c r="B541" s="20">
        <v>0</v>
      </c>
      <c r="C541" s="20">
        <v>0</v>
      </c>
      <c r="D541" s="20">
        <v>0</v>
      </c>
      <c r="E541" s="20">
        <v>186.71</v>
      </c>
      <c r="F541" s="20">
        <f t="shared" si="18"/>
        <v>0</v>
      </c>
      <c r="G541" s="136">
        <f t="shared" si="19"/>
        <v>0</v>
      </c>
    </row>
    <row r="542" spans="1:7" s="8" customFormat="1" ht="12.75" x14ac:dyDescent="0.15">
      <c r="A542" s="110" t="s">
        <v>11</v>
      </c>
      <c r="B542" s="20">
        <v>0</v>
      </c>
      <c r="C542" s="20">
        <v>0</v>
      </c>
      <c r="D542" s="20">
        <v>0</v>
      </c>
      <c r="E542" s="20">
        <v>266.12</v>
      </c>
      <c r="F542" s="20">
        <f t="shared" si="18"/>
        <v>0</v>
      </c>
      <c r="G542" s="136">
        <f t="shared" si="19"/>
        <v>0</v>
      </c>
    </row>
    <row r="543" spans="1:7" s="8" customFormat="1" ht="12.75" x14ac:dyDescent="0.15">
      <c r="A543" s="108" t="s">
        <v>12</v>
      </c>
      <c r="B543" s="19">
        <v>0</v>
      </c>
      <c r="C543" s="19">
        <v>7311</v>
      </c>
      <c r="D543" s="19">
        <v>9938</v>
      </c>
      <c r="E543" s="19">
        <v>9924.7800000000007</v>
      </c>
      <c r="F543" s="19">
        <f t="shared" si="18"/>
        <v>0</v>
      </c>
      <c r="G543" s="151">
        <f t="shared" si="19"/>
        <v>99.866975246528483</v>
      </c>
    </row>
    <row r="544" spans="1:7" s="8" customFormat="1" ht="12.75" x14ac:dyDescent="0.15">
      <c r="A544" s="110" t="s">
        <v>19</v>
      </c>
      <c r="B544" s="20">
        <v>0</v>
      </c>
      <c r="C544" s="20">
        <v>0</v>
      </c>
      <c r="D544" s="20">
        <v>0</v>
      </c>
      <c r="E544" s="20">
        <v>99.7</v>
      </c>
      <c r="F544" s="20">
        <f t="shared" si="18"/>
        <v>0</v>
      </c>
      <c r="G544" s="136">
        <f t="shared" si="19"/>
        <v>0</v>
      </c>
    </row>
    <row r="545" spans="1:7" s="8" customFormat="1" ht="12.75" x14ac:dyDescent="0.15">
      <c r="A545" s="110" t="s">
        <v>22</v>
      </c>
      <c r="B545" s="20">
        <v>0</v>
      </c>
      <c r="C545" s="20">
        <v>0</v>
      </c>
      <c r="D545" s="20">
        <v>0</v>
      </c>
      <c r="E545" s="20">
        <v>1.41</v>
      </c>
      <c r="F545" s="20">
        <f t="shared" si="18"/>
        <v>0</v>
      </c>
      <c r="G545" s="136">
        <f t="shared" si="19"/>
        <v>0</v>
      </c>
    </row>
    <row r="546" spans="1:7" s="8" customFormat="1" ht="12.75" x14ac:dyDescent="0.15">
      <c r="A546" s="110" t="s">
        <v>27</v>
      </c>
      <c r="B546" s="20">
        <v>0</v>
      </c>
      <c r="C546" s="20">
        <v>0</v>
      </c>
      <c r="D546" s="20">
        <v>0</v>
      </c>
      <c r="E546" s="20">
        <v>9.9</v>
      </c>
      <c r="F546" s="20">
        <f t="shared" si="18"/>
        <v>0</v>
      </c>
      <c r="G546" s="136">
        <f t="shared" si="19"/>
        <v>0</v>
      </c>
    </row>
    <row r="547" spans="1:7" s="8" customFormat="1" ht="12.75" x14ac:dyDescent="0.15">
      <c r="A547" s="110" t="s">
        <v>28</v>
      </c>
      <c r="B547" s="20">
        <v>0</v>
      </c>
      <c r="C547" s="20">
        <v>0</v>
      </c>
      <c r="D547" s="20">
        <v>0</v>
      </c>
      <c r="E547" s="20">
        <v>3732.83</v>
      </c>
      <c r="F547" s="20">
        <f t="shared" si="18"/>
        <v>0</v>
      </c>
      <c r="G547" s="136">
        <f t="shared" si="19"/>
        <v>0</v>
      </c>
    </row>
    <row r="548" spans="1:7" s="8" customFormat="1" ht="12.75" x14ac:dyDescent="0.15">
      <c r="A548" s="110" t="s">
        <v>30</v>
      </c>
      <c r="B548" s="20">
        <v>0</v>
      </c>
      <c r="C548" s="20">
        <v>0</v>
      </c>
      <c r="D548" s="20">
        <v>0</v>
      </c>
      <c r="E548" s="20">
        <v>26.86</v>
      </c>
      <c r="F548" s="20">
        <f t="shared" si="18"/>
        <v>0</v>
      </c>
      <c r="G548" s="136">
        <f t="shared" si="19"/>
        <v>0</v>
      </c>
    </row>
    <row r="549" spans="1:7" s="8" customFormat="1" ht="12.75" x14ac:dyDescent="0.15">
      <c r="A549" s="110" t="s">
        <v>32</v>
      </c>
      <c r="B549" s="20">
        <v>0</v>
      </c>
      <c r="C549" s="20">
        <v>0</v>
      </c>
      <c r="D549" s="20">
        <v>0</v>
      </c>
      <c r="E549" s="20">
        <v>3823.2</v>
      </c>
      <c r="F549" s="20">
        <f t="shared" si="18"/>
        <v>0</v>
      </c>
      <c r="G549" s="136">
        <f t="shared" si="19"/>
        <v>0</v>
      </c>
    </row>
    <row r="550" spans="1:7" s="8" customFormat="1" ht="12.75" x14ac:dyDescent="0.15">
      <c r="A550" s="110" t="s">
        <v>33</v>
      </c>
      <c r="B550" s="20">
        <v>0</v>
      </c>
      <c r="C550" s="20">
        <v>0</v>
      </c>
      <c r="D550" s="20">
        <v>0</v>
      </c>
      <c r="E550" s="20">
        <v>1742</v>
      </c>
      <c r="F550" s="20">
        <f t="shared" si="18"/>
        <v>0</v>
      </c>
      <c r="G550" s="136">
        <f t="shared" si="19"/>
        <v>0</v>
      </c>
    </row>
    <row r="551" spans="1:7" s="8" customFormat="1" ht="12.75" x14ac:dyDescent="0.15">
      <c r="A551" s="110" t="s">
        <v>34</v>
      </c>
      <c r="B551" s="20">
        <v>0</v>
      </c>
      <c r="C551" s="20">
        <v>0</v>
      </c>
      <c r="D551" s="20">
        <v>0</v>
      </c>
      <c r="E551" s="20">
        <v>13.76</v>
      </c>
      <c r="F551" s="20">
        <f t="shared" si="18"/>
        <v>0</v>
      </c>
      <c r="G551" s="136">
        <f t="shared" si="19"/>
        <v>0</v>
      </c>
    </row>
    <row r="552" spans="1:7" s="8" customFormat="1" ht="12.75" x14ac:dyDescent="0.15">
      <c r="A552" s="110" t="s">
        <v>98</v>
      </c>
      <c r="B552" s="20">
        <v>0</v>
      </c>
      <c r="C552" s="20">
        <v>0</v>
      </c>
      <c r="D552" s="20">
        <v>0</v>
      </c>
      <c r="E552" s="20">
        <v>311.07</v>
      </c>
      <c r="F552" s="20">
        <f t="shared" si="18"/>
        <v>0</v>
      </c>
      <c r="G552" s="136">
        <f t="shared" si="19"/>
        <v>0</v>
      </c>
    </row>
    <row r="553" spans="1:7" s="8" customFormat="1" ht="12.75" x14ac:dyDescent="0.15">
      <c r="A553" s="110" t="s">
        <v>83</v>
      </c>
      <c r="B553" s="20">
        <v>0</v>
      </c>
      <c r="C553" s="20">
        <v>0</v>
      </c>
      <c r="D553" s="20">
        <v>0</v>
      </c>
      <c r="E553" s="20">
        <v>164.05</v>
      </c>
      <c r="F553" s="20">
        <f t="shared" si="18"/>
        <v>0</v>
      </c>
      <c r="G553" s="136">
        <f t="shared" si="19"/>
        <v>0</v>
      </c>
    </row>
    <row r="554" spans="1:7" s="8" customFormat="1" ht="12.75" x14ac:dyDescent="0.15">
      <c r="A554" s="108" t="s">
        <v>53</v>
      </c>
      <c r="B554" s="19">
        <v>0</v>
      </c>
      <c r="C554" s="19">
        <v>9510</v>
      </c>
      <c r="D554" s="19">
        <v>1849</v>
      </c>
      <c r="E554" s="19">
        <v>1848.37</v>
      </c>
      <c r="F554" s="19">
        <f t="shared" si="18"/>
        <v>0</v>
      </c>
      <c r="G554" s="151">
        <f t="shared" si="19"/>
        <v>99.965927528393721</v>
      </c>
    </row>
    <row r="555" spans="1:7" s="8" customFormat="1" ht="12.75" x14ac:dyDescent="0.15">
      <c r="A555" s="108" t="s">
        <v>56</v>
      </c>
      <c r="B555" s="19">
        <v>0</v>
      </c>
      <c r="C555" s="19">
        <v>9510</v>
      </c>
      <c r="D555" s="19">
        <v>1849</v>
      </c>
      <c r="E555" s="19">
        <v>1848.37</v>
      </c>
      <c r="F555" s="19">
        <f t="shared" si="18"/>
        <v>0</v>
      </c>
      <c r="G555" s="151">
        <f t="shared" si="19"/>
        <v>99.965927528393721</v>
      </c>
    </row>
    <row r="556" spans="1:7" s="8" customFormat="1" ht="12.75" x14ac:dyDescent="0.15">
      <c r="A556" s="110" t="s">
        <v>57</v>
      </c>
      <c r="B556" s="20">
        <v>0</v>
      </c>
      <c r="C556" s="20">
        <v>0</v>
      </c>
      <c r="D556" s="20">
        <v>0</v>
      </c>
      <c r="E556" s="20">
        <v>728.52</v>
      </c>
      <c r="F556" s="20">
        <f t="shared" si="18"/>
        <v>0</v>
      </c>
      <c r="G556" s="136">
        <f t="shared" si="19"/>
        <v>0</v>
      </c>
    </row>
    <row r="557" spans="1:7" s="8" customFormat="1" ht="12.75" x14ac:dyDescent="0.15">
      <c r="A557" s="110" t="s">
        <v>58</v>
      </c>
      <c r="B557" s="20">
        <v>0</v>
      </c>
      <c r="C557" s="20">
        <v>0</v>
      </c>
      <c r="D557" s="20">
        <v>0</v>
      </c>
      <c r="E557" s="20">
        <v>1119.8499999999999</v>
      </c>
      <c r="F557" s="20">
        <f t="shared" si="18"/>
        <v>0</v>
      </c>
      <c r="G557" s="136">
        <f t="shared" si="19"/>
        <v>0</v>
      </c>
    </row>
    <row r="558" spans="1:7" s="6" customFormat="1" ht="12.75" x14ac:dyDescent="0.15">
      <c r="A558" s="147" t="s">
        <v>86</v>
      </c>
      <c r="B558" s="17">
        <v>235357.46</v>
      </c>
      <c r="C558" s="17">
        <v>211681</v>
      </c>
      <c r="D558" s="17">
        <v>156892</v>
      </c>
      <c r="E558" s="17">
        <v>156837.07</v>
      </c>
      <c r="F558" s="17">
        <f t="shared" si="18"/>
        <v>66.637815516873786</v>
      </c>
      <c r="G558" s="148">
        <f t="shared" si="19"/>
        <v>99.964988654615922</v>
      </c>
    </row>
    <row r="559" spans="1:7" s="8" customFormat="1" ht="12.75" x14ac:dyDescent="0.15">
      <c r="A559" s="108" t="s">
        <v>6</v>
      </c>
      <c r="B559" s="19">
        <v>93343.15</v>
      </c>
      <c r="C559" s="19">
        <v>103903</v>
      </c>
      <c r="D559" s="19">
        <v>135943</v>
      </c>
      <c r="E559" s="19">
        <v>135888.85</v>
      </c>
      <c r="F559" s="19">
        <f t="shared" si="18"/>
        <v>145.57988454428633</v>
      </c>
      <c r="G559" s="151">
        <f t="shared" si="19"/>
        <v>99.960167128870197</v>
      </c>
    </row>
    <row r="560" spans="1:7" s="8" customFormat="1" ht="12.75" x14ac:dyDescent="0.15">
      <c r="A560" s="108" t="s">
        <v>7</v>
      </c>
      <c r="B560" s="19">
        <v>37250.43</v>
      </c>
      <c r="C560" s="19">
        <v>23103</v>
      </c>
      <c r="D560" s="19">
        <v>23450</v>
      </c>
      <c r="E560" s="19">
        <v>23408.02</v>
      </c>
      <c r="F560" s="19">
        <f t="shared" si="18"/>
        <v>62.839596750963679</v>
      </c>
      <c r="G560" s="151">
        <f t="shared" si="19"/>
        <v>99.820980810234545</v>
      </c>
    </row>
    <row r="561" spans="1:7" s="8" customFormat="1" ht="12.75" x14ac:dyDescent="0.15">
      <c r="A561" s="110" t="s">
        <v>8</v>
      </c>
      <c r="B561" s="20">
        <v>29555.439999999999</v>
      </c>
      <c r="C561" s="20">
        <v>0</v>
      </c>
      <c r="D561" s="20">
        <v>0</v>
      </c>
      <c r="E561" s="20">
        <v>18276.71</v>
      </c>
      <c r="F561" s="20">
        <f t="shared" si="18"/>
        <v>61.838734256705365</v>
      </c>
      <c r="G561" s="136">
        <f t="shared" si="19"/>
        <v>0</v>
      </c>
    </row>
    <row r="562" spans="1:7" s="8" customFormat="1" ht="12.75" x14ac:dyDescent="0.15">
      <c r="A562" s="110" t="s">
        <v>10</v>
      </c>
      <c r="B562" s="20">
        <v>2659.58</v>
      </c>
      <c r="C562" s="20">
        <v>0</v>
      </c>
      <c r="D562" s="20">
        <v>0</v>
      </c>
      <c r="E562" s="20">
        <v>2115.63</v>
      </c>
      <c r="F562" s="20">
        <f t="shared" si="18"/>
        <v>79.547522541153128</v>
      </c>
      <c r="G562" s="136">
        <f t="shared" si="19"/>
        <v>0</v>
      </c>
    </row>
    <row r="563" spans="1:7" s="8" customFormat="1" ht="12.75" x14ac:dyDescent="0.15">
      <c r="A563" s="110" t="s">
        <v>11</v>
      </c>
      <c r="B563" s="20">
        <v>5035.41</v>
      </c>
      <c r="C563" s="20">
        <v>0</v>
      </c>
      <c r="D563" s="20">
        <v>0</v>
      </c>
      <c r="E563" s="20">
        <v>3015.68</v>
      </c>
      <c r="F563" s="20">
        <f t="shared" si="18"/>
        <v>59.889462824278461</v>
      </c>
      <c r="G563" s="136">
        <f t="shared" si="19"/>
        <v>0</v>
      </c>
    </row>
    <row r="564" spans="1:7" s="8" customFormat="1" ht="12.75" x14ac:dyDescent="0.15">
      <c r="A564" s="108" t="s">
        <v>12</v>
      </c>
      <c r="B564" s="19">
        <v>56092.72</v>
      </c>
      <c r="C564" s="19">
        <v>80800</v>
      </c>
      <c r="D564" s="19">
        <v>112493</v>
      </c>
      <c r="E564" s="19">
        <v>112480.83</v>
      </c>
      <c r="F564" s="19">
        <f t="shared" si="18"/>
        <v>200.52661022678166</v>
      </c>
      <c r="G564" s="151">
        <f t="shared" si="19"/>
        <v>99.989181549074175</v>
      </c>
    </row>
    <row r="565" spans="1:7" s="8" customFormat="1" ht="12.75" x14ac:dyDescent="0.15">
      <c r="A565" s="110" t="s">
        <v>18</v>
      </c>
      <c r="B565" s="20">
        <v>1268.98</v>
      </c>
      <c r="C565" s="20">
        <v>0</v>
      </c>
      <c r="D565" s="20">
        <v>0</v>
      </c>
      <c r="E565" s="20">
        <v>0</v>
      </c>
      <c r="F565" s="20">
        <f t="shared" si="18"/>
        <v>0</v>
      </c>
      <c r="G565" s="136">
        <f t="shared" si="19"/>
        <v>0</v>
      </c>
    </row>
    <row r="566" spans="1:7" s="8" customFormat="1" ht="12.75" x14ac:dyDescent="0.15">
      <c r="A566" s="110" t="s">
        <v>19</v>
      </c>
      <c r="B566" s="20">
        <v>1633.02</v>
      </c>
      <c r="C566" s="20">
        <v>0</v>
      </c>
      <c r="D566" s="20">
        <v>0</v>
      </c>
      <c r="E566" s="20">
        <v>1129.68</v>
      </c>
      <c r="F566" s="20">
        <f t="shared" si="18"/>
        <v>69.177352390050345</v>
      </c>
      <c r="G566" s="136">
        <f t="shared" si="19"/>
        <v>0</v>
      </c>
    </row>
    <row r="567" spans="1:7" s="8" customFormat="1" ht="12.75" x14ac:dyDescent="0.15">
      <c r="A567" s="110" t="s">
        <v>22</v>
      </c>
      <c r="B567" s="20">
        <v>0</v>
      </c>
      <c r="C567" s="20">
        <v>0</v>
      </c>
      <c r="D567" s="20">
        <v>0</v>
      </c>
      <c r="E567" s="20">
        <v>15.93</v>
      </c>
      <c r="F567" s="20">
        <f t="shared" si="18"/>
        <v>0</v>
      </c>
      <c r="G567" s="136">
        <f t="shared" si="19"/>
        <v>0</v>
      </c>
    </row>
    <row r="568" spans="1:7" s="8" customFormat="1" ht="12.75" x14ac:dyDescent="0.15">
      <c r="A568" s="110" t="s">
        <v>25</v>
      </c>
      <c r="B568" s="20">
        <v>1718.3</v>
      </c>
      <c r="C568" s="20">
        <v>0</v>
      </c>
      <c r="D568" s="20">
        <v>0</v>
      </c>
      <c r="E568" s="20">
        <v>0</v>
      </c>
      <c r="F568" s="20">
        <f t="shared" si="18"/>
        <v>0</v>
      </c>
      <c r="G568" s="136">
        <f t="shared" si="19"/>
        <v>0</v>
      </c>
    </row>
    <row r="569" spans="1:7" s="8" customFormat="1" ht="12.75" x14ac:dyDescent="0.15">
      <c r="A569" s="110" t="s">
        <v>27</v>
      </c>
      <c r="B569" s="20">
        <v>0</v>
      </c>
      <c r="C569" s="20">
        <v>0</v>
      </c>
      <c r="D569" s="20">
        <v>0</v>
      </c>
      <c r="E569" s="20">
        <v>112.2</v>
      </c>
      <c r="F569" s="20">
        <f t="shared" si="18"/>
        <v>0</v>
      </c>
      <c r="G569" s="136">
        <f t="shared" si="19"/>
        <v>0</v>
      </c>
    </row>
    <row r="570" spans="1:7" s="8" customFormat="1" ht="12.75" x14ac:dyDescent="0.15">
      <c r="A570" s="110" t="s">
        <v>28</v>
      </c>
      <c r="B570" s="20">
        <v>13463.37</v>
      </c>
      <c r="C570" s="20">
        <v>0</v>
      </c>
      <c r="D570" s="20">
        <v>0</v>
      </c>
      <c r="E570" s="20">
        <v>42305.39</v>
      </c>
      <c r="F570" s="20">
        <f t="shared" si="18"/>
        <v>314.22585875601726</v>
      </c>
      <c r="G570" s="136">
        <f t="shared" si="19"/>
        <v>0</v>
      </c>
    </row>
    <row r="571" spans="1:7" s="8" customFormat="1" ht="12.75" x14ac:dyDescent="0.15">
      <c r="A571" s="110" t="s">
        <v>41</v>
      </c>
      <c r="B571" s="20">
        <v>4004.91</v>
      </c>
      <c r="C571" s="20">
        <v>0</v>
      </c>
      <c r="D571" s="20">
        <v>0</v>
      </c>
      <c r="E571" s="20">
        <v>0</v>
      </c>
      <c r="F571" s="20">
        <f t="shared" si="18"/>
        <v>0</v>
      </c>
      <c r="G571" s="136">
        <f t="shared" si="19"/>
        <v>0</v>
      </c>
    </row>
    <row r="572" spans="1:7" s="8" customFormat="1" ht="12.75" x14ac:dyDescent="0.15">
      <c r="A572" s="110" t="s">
        <v>30</v>
      </c>
      <c r="B572" s="20">
        <v>4887.3999999999996</v>
      </c>
      <c r="C572" s="20">
        <v>0</v>
      </c>
      <c r="D572" s="20">
        <v>0</v>
      </c>
      <c r="E572" s="20">
        <v>304.36</v>
      </c>
      <c r="F572" s="20">
        <f t="shared" si="18"/>
        <v>6.2274419936980818</v>
      </c>
      <c r="G572" s="136">
        <f t="shared" si="19"/>
        <v>0</v>
      </c>
    </row>
    <row r="573" spans="1:7" s="8" customFormat="1" ht="12.75" x14ac:dyDescent="0.15">
      <c r="A573" s="110" t="s">
        <v>32</v>
      </c>
      <c r="B573" s="20">
        <v>22620.22</v>
      </c>
      <c r="C573" s="20">
        <v>0</v>
      </c>
      <c r="D573" s="20">
        <v>0</v>
      </c>
      <c r="E573" s="20">
        <v>43330.1</v>
      </c>
      <c r="F573" s="20">
        <f t="shared" si="18"/>
        <v>191.55472404777672</v>
      </c>
      <c r="G573" s="136">
        <f t="shared" si="19"/>
        <v>0</v>
      </c>
    </row>
    <row r="574" spans="1:7" s="8" customFormat="1" ht="12.75" x14ac:dyDescent="0.15">
      <c r="A574" s="110" t="s">
        <v>33</v>
      </c>
      <c r="B574" s="20">
        <v>0</v>
      </c>
      <c r="C574" s="20">
        <v>0</v>
      </c>
      <c r="D574" s="20">
        <v>0</v>
      </c>
      <c r="E574" s="20">
        <v>19742.5</v>
      </c>
      <c r="F574" s="20">
        <f t="shared" si="18"/>
        <v>0</v>
      </c>
      <c r="G574" s="136">
        <f t="shared" si="19"/>
        <v>0</v>
      </c>
    </row>
    <row r="575" spans="1:7" s="8" customFormat="1" ht="12.75" x14ac:dyDescent="0.15">
      <c r="A575" s="110" t="s">
        <v>34</v>
      </c>
      <c r="B575" s="20">
        <v>4616.92</v>
      </c>
      <c r="C575" s="20">
        <v>0</v>
      </c>
      <c r="D575" s="20">
        <v>0</v>
      </c>
      <c r="E575" s="20">
        <v>156.07</v>
      </c>
      <c r="F575" s="20">
        <f t="shared" si="18"/>
        <v>3.3803921228871192</v>
      </c>
      <c r="G575" s="136">
        <f t="shared" si="19"/>
        <v>0</v>
      </c>
    </row>
    <row r="576" spans="1:7" s="8" customFormat="1" ht="12.75" x14ac:dyDescent="0.15">
      <c r="A576" s="110" t="s">
        <v>98</v>
      </c>
      <c r="B576" s="20">
        <v>781.18</v>
      </c>
      <c r="C576" s="20">
        <v>0</v>
      </c>
      <c r="D576" s="20">
        <v>0</v>
      </c>
      <c r="E576" s="20">
        <v>3525.45</v>
      </c>
      <c r="F576" s="20">
        <f t="shared" si="18"/>
        <v>451.2980363040528</v>
      </c>
      <c r="G576" s="136">
        <f t="shared" si="19"/>
        <v>0</v>
      </c>
    </row>
    <row r="577" spans="1:7" s="8" customFormat="1" ht="12.75" x14ac:dyDescent="0.15">
      <c r="A577" s="110" t="s">
        <v>83</v>
      </c>
      <c r="B577" s="20">
        <v>391.92</v>
      </c>
      <c r="C577" s="20">
        <v>0</v>
      </c>
      <c r="D577" s="20">
        <v>0</v>
      </c>
      <c r="E577" s="20">
        <v>1859.15</v>
      </c>
      <c r="F577" s="20">
        <f t="shared" si="18"/>
        <v>474.36976934068173</v>
      </c>
      <c r="G577" s="136">
        <f t="shared" si="19"/>
        <v>0</v>
      </c>
    </row>
    <row r="578" spans="1:7" s="8" customFormat="1" ht="12.75" x14ac:dyDescent="0.15">
      <c r="A578" s="110" t="s">
        <v>36</v>
      </c>
      <c r="B578" s="20">
        <v>706.5</v>
      </c>
      <c r="C578" s="20">
        <v>0</v>
      </c>
      <c r="D578" s="20">
        <v>0</v>
      </c>
      <c r="E578" s="20">
        <v>0</v>
      </c>
      <c r="F578" s="20">
        <f t="shared" si="18"/>
        <v>0</v>
      </c>
      <c r="G578" s="136">
        <f t="shared" si="19"/>
        <v>0</v>
      </c>
    </row>
    <row r="579" spans="1:7" s="8" customFormat="1" ht="12.75" x14ac:dyDescent="0.15">
      <c r="A579" s="108" t="s">
        <v>53</v>
      </c>
      <c r="B579" s="19">
        <v>142014.31</v>
      </c>
      <c r="C579" s="19">
        <v>107778</v>
      </c>
      <c r="D579" s="19">
        <v>20949</v>
      </c>
      <c r="E579" s="19">
        <v>20948.22</v>
      </c>
      <c r="F579" s="19">
        <f t="shared" si="18"/>
        <v>14.750781100862302</v>
      </c>
      <c r="G579" s="151">
        <f t="shared" si="19"/>
        <v>99.996276671917514</v>
      </c>
    </row>
    <row r="580" spans="1:7" s="8" customFormat="1" ht="12.75" x14ac:dyDescent="0.15">
      <c r="A580" s="108" t="s">
        <v>56</v>
      </c>
      <c r="B580" s="19">
        <v>142014.31</v>
      </c>
      <c r="C580" s="19">
        <v>107778</v>
      </c>
      <c r="D580" s="19">
        <v>20949</v>
      </c>
      <c r="E580" s="19">
        <v>20948.22</v>
      </c>
      <c r="F580" s="19">
        <f t="shared" si="18"/>
        <v>14.750781100862302</v>
      </c>
      <c r="G580" s="151">
        <f t="shared" si="19"/>
        <v>99.996276671917514</v>
      </c>
    </row>
    <row r="581" spans="1:7" s="8" customFormat="1" ht="12.75" x14ac:dyDescent="0.15">
      <c r="A581" s="110" t="s">
        <v>57</v>
      </c>
      <c r="B581" s="20">
        <v>16540</v>
      </c>
      <c r="C581" s="20">
        <v>0</v>
      </c>
      <c r="D581" s="20">
        <v>0</v>
      </c>
      <c r="E581" s="20">
        <v>8256.61</v>
      </c>
      <c r="F581" s="20">
        <f t="shared" si="18"/>
        <v>49.919044740024191</v>
      </c>
      <c r="G581" s="136">
        <f t="shared" si="19"/>
        <v>0</v>
      </c>
    </row>
    <row r="582" spans="1:7" s="8" customFormat="1" ht="12.75" x14ac:dyDescent="0.15">
      <c r="A582" s="110" t="s">
        <v>58</v>
      </c>
      <c r="B582" s="20">
        <v>109395.97</v>
      </c>
      <c r="C582" s="20">
        <v>0</v>
      </c>
      <c r="D582" s="20">
        <v>0</v>
      </c>
      <c r="E582" s="20">
        <v>12691.61</v>
      </c>
      <c r="F582" s="20">
        <f t="shared" si="18"/>
        <v>11.601533402007405</v>
      </c>
      <c r="G582" s="136">
        <f t="shared" si="19"/>
        <v>0</v>
      </c>
    </row>
    <row r="583" spans="1:7" s="8" customFormat="1" ht="12.75" x14ac:dyDescent="0.15">
      <c r="A583" s="110" t="s">
        <v>59</v>
      </c>
      <c r="B583" s="20">
        <v>13681.04</v>
      </c>
      <c r="C583" s="20">
        <v>0</v>
      </c>
      <c r="D583" s="20">
        <v>0</v>
      </c>
      <c r="E583" s="20">
        <v>0</v>
      </c>
      <c r="F583" s="20">
        <f t="shared" si="18"/>
        <v>0</v>
      </c>
      <c r="G583" s="136">
        <f t="shared" si="19"/>
        <v>0</v>
      </c>
    </row>
    <row r="584" spans="1:7" s="8" customFormat="1" ht="12.75" x14ac:dyDescent="0.15">
      <c r="A584" s="110" t="s">
        <v>60</v>
      </c>
      <c r="B584" s="20">
        <v>1678.11</v>
      </c>
      <c r="C584" s="20">
        <v>0</v>
      </c>
      <c r="D584" s="20">
        <v>0</v>
      </c>
      <c r="E584" s="20">
        <v>0</v>
      </c>
      <c r="F584" s="20">
        <f t="shared" si="18"/>
        <v>0</v>
      </c>
      <c r="G584" s="136">
        <f t="shared" si="19"/>
        <v>0</v>
      </c>
    </row>
    <row r="585" spans="1:7" s="8" customFormat="1" ht="12.75" x14ac:dyDescent="0.15">
      <c r="A585" s="110" t="s">
        <v>61</v>
      </c>
      <c r="B585" s="20">
        <v>719.19</v>
      </c>
      <c r="C585" s="20">
        <v>0</v>
      </c>
      <c r="D585" s="20">
        <v>0</v>
      </c>
      <c r="E585" s="20">
        <v>0</v>
      </c>
      <c r="F585" s="20">
        <f t="shared" si="18"/>
        <v>0</v>
      </c>
      <c r="G585" s="136">
        <f t="shared" si="19"/>
        <v>0</v>
      </c>
    </row>
    <row r="586" spans="1:7" s="5" customFormat="1" ht="12.75" x14ac:dyDescent="0.15">
      <c r="A586" s="145" t="s">
        <v>462</v>
      </c>
      <c r="B586" s="16">
        <v>0</v>
      </c>
      <c r="C586" s="16">
        <v>40000</v>
      </c>
      <c r="D586" s="16">
        <v>14780</v>
      </c>
      <c r="E586" s="16">
        <v>9533.33</v>
      </c>
      <c r="F586" s="16">
        <f t="shared" si="18"/>
        <v>0</v>
      </c>
      <c r="G586" s="146">
        <f t="shared" si="19"/>
        <v>64.501556156968874</v>
      </c>
    </row>
    <row r="587" spans="1:7" s="6" customFormat="1" ht="12.75" x14ac:dyDescent="0.15">
      <c r="A587" s="147" t="s">
        <v>152</v>
      </c>
      <c r="B587" s="17">
        <v>0</v>
      </c>
      <c r="C587" s="17">
        <v>40000</v>
      </c>
      <c r="D587" s="17">
        <v>14780</v>
      </c>
      <c r="E587" s="17">
        <v>9533.33</v>
      </c>
      <c r="F587" s="17">
        <f t="shared" si="18"/>
        <v>0</v>
      </c>
      <c r="G587" s="148">
        <f t="shared" si="19"/>
        <v>64.501556156968874</v>
      </c>
    </row>
    <row r="588" spans="1:7" s="7" customFormat="1" ht="12.75" x14ac:dyDescent="0.15">
      <c r="A588" s="149" t="s">
        <v>153</v>
      </c>
      <c r="B588" s="18">
        <v>0</v>
      </c>
      <c r="C588" s="18">
        <v>40000</v>
      </c>
      <c r="D588" s="18">
        <v>14780</v>
      </c>
      <c r="E588" s="18">
        <v>9533.33</v>
      </c>
      <c r="F588" s="18">
        <f t="shared" si="18"/>
        <v>0</v>
      </c>
      <c r="G588" s="150">
        <f t="shared" si="19"/>
        <v>64.501556156968874</v>
      </c>
    </row>
    <row r="589" spans="1:7" s="8" customFormat="1" ht="12.75" x14ac:dyDescent="0.15">
      <c r="A589" s="108" t="s">
        <v>119</v>
      </c>
      <c r="B589" s="19">
        <v>0</v>
      </c>
      <c r="C589" s="19">
        <v>40000</v>
      </c>
      <c r="D589" s="19">
        <v>14780</v>
      </c>
      <c r="E589" s="19">
        <v>9533.33</v>
      </c>
      <c r="F589" s="19">
        <f t="shared" si="18"/>
        <v>0</v>
      </c>
      <c r="G589" s="151">
        <f t="shared" si="19"/>
        <v>64.501556156968874</v>
      </c>
    </row>
    <row r="590" spans="1:7" s="6" customFormat="1" ht="12.75" x14ac:dyDescent="0.15">
      <c r="A590" s="147" t="s">
        <v>5</v>
      </c>
      <c r="B590" s="17">
        <v>0</v>
      </c>
      <c r="C590" s="17">
        <v>40000</v>
      </c>
      <c r="D590" s="17">
        <v>10000</v>
      </c>
      <c r="E590" s="17">
        <v>4753.33</v>
      </c>
      <c r="F590" s="17">
        <f t="shared" si="18"/>
        <v>0</v>
      </c>
      <c r="G590" s="148">
        <f t="shared" si="19"/>
        <v>47.533299999999997</v>
      </c>
    </row>
    <row r="591" spans="1:7" s="8" customFormat="1" ht="12.75" x14ac:dyDescent="0.15">
      <c r="A591" s="108" t="s">
        <v>6</v>
      </c>
      <c r="B591" s="19">
        <v>0</v>
      </c>
      <c r="C591" s="19">
        <v>40000</v>
      </c>
      <c r="D591" s="19">
        <v>10000</v>
      </c>
      <c r="E591" s="19">
        <v>4753.33</v>
      </c>
      <c r="F591" s="19">
        <f t="shared" si="18"/>
        <v>0</v>
      </c>
      <c r="G591" s="151">
        <f t="shared" si="19"/>
        <v>47.533299999999997</v>
      </c>
    </row>
    <row r="592" spans="1:7" s="8" customFormat="1" ht="12.75" x14ac:dyDescent="0.15">
      <c r="A592" s="108" t="s">
        <v>12</v>
      </c>
      <c r="B592" s="19">
        <v>0</v>
      </c>
      <c r="C592" s="19">
        <v>40000</v>
      </c>
      <c r="D592" s="19">
        <v>10000</v>
      </c>
      <c r="E592" s="19">
        <v>4753.33</v>
      </c>
      <c r="F592" s="19">
        <f t="shared" si="18"/>
        <v>0</v>
      </c>
      <c r="G592" s="151">
        <f t="shared" si="19"/>
        <v>47.533299999999997</v>
      </c>
    </row>
    <row r="593" spans="1:7" s="8" customFormat="1" ht="12.75" x14ac:dyDescent="0.15">
      <c r="A593" s="110" t="s">
        <v>42</v>
      </c>
      <c r="B593" s="20">
        <v>0</v>
      </c>
      <c r="C593" s="20">
        <v>0</v>
      </c>
      <c r="D593" s="20">
        <v>0</v>
      </c>
      <c r="E593" s="20">
        <v>4753.33</v>
      </c>
      <c r="F593" s="20">
        <f t="shared" si="18"/>
        <v>0</v>
      </c>
      <c r="G593" s="136">
        <f t="shared" si="19"/>
        <v>0</v>
      </c>
    </row>
    <row r="594" spans="1:7" s="6" customFormat="1" ht="12.75" x14ac:dyDescent="0.15">
      <c r="A594" s="147" t="s">
        <v>62</v>
      </c>
      <c r="B594" s="17">
        <v>0</v>
      </c>
      <c r="C594" s="17">
        <v>0</v>
      </c>
      <c r="D594" s="17">
        <v>4780</v>
      </c>
      <c r="E594" s="17">
        <v>4780</v>
      </c>
      <c r="F594" s="17">
        <f t="shared" si="18"/>
        <v>0</v>
      </c>
      <c r="G594" s="148">
        <f t="shared" si="19"/>
        <v>100</v>
      </c>
    </row>
    <row r="595" spans="1:7" s="8" customFormat="1" ht="12.75" x14ac:dyDescent="0.15">
      <c r="A595" s="108" t="s">
        <v>6</v>
      </c>
      <c r="B595" s="19">
        <v>0</v>
      </c>
      <c r="C595" s="19">
        <v>0</v>
      </c>
      <c r="D595" s="19">
        <v>4780</v>
      </c>
      <c r="E595" s="19">
        <v>4780</v>
      </c>
      <c r="F595" s="19">
        <f t="shared" si="18"/>
        <v>0</v>
      </c>
      <c r="G595" s="151">
        <f t="shared" si="19"/>
        <v>100</v>
      </c>
    </row>
    <row r="596" spans="1:7" s="8" customFormat="1" ht="12.75" x14ac:dyDescent="0.15">
      <c r="A596" s="108" t="s">
        <v>12</v>
      </c>
      <c r="B596" s="19">
        <v>0</v>
      </c>
      <c r="C596" s="19">
        <v>0</v>
      </c>
      <c r="D596" s="19">
        <v>4780</v>
      </c>
      <c r="E596" s="19">
        <v>4780</v>
      </c>
      <c r="F596" s="19">
        <f t="shared" si="18"/>
        <v>0</v>
      </c>
      <c r="G596" s="151">
        <f t="shared" si="19"/>
        <v>100</v>
      </c>
    </row>
    <row r="597" spans="1:7" s="8" customFormat="1" ht="12.75" x14ac:dyDescent="0.15">
      <c r="A597" s="110" t="s">
        <v>42</v>
      </c>
      <c r="B597" s="20">
        <v>0</v>
      </c>
      <c r="C597" s="20">
        <v>0</v>
      </c>
      <c r="D597" s="20">
        <v>0</v>
      </c>
      <c r="E597" s="20">
        <v>4780</v>
      </c>
      <c r="F597" s="20">
        <f t="shared" si="18"/>
        <v>0</v>
      </c>
      <c r="G597" s="136">
        <f t="shared" si="19"/>
        <v>0</v>
      </c>
    </row>
    <row r="598" spans="1:7" s="4" customFormat="1" ht="12.75" x14ac:dyDescent="0.15">
      <c r="A598" s="144" t="s">
        <v>464</v>
      </c>
      <c r="B598" s="15">
        <v>2262149.92</v>
      </c>
      <c r="C598" s="15">
        <v>4524604</v>
      </c>
      <c r="D598" s="15">
        <v>5514187.2300000004</v>
      </c>
      <c r="E598" s="15">
        <v>4659018.6100000003</v>
      </c>
      <c r="F598" s="15">
        <f t="shared" si="18"/>
        <v>205.95534225247104</v>
      </c>
      <c r="G598" s="142">
        <f t="shared" si="19"/>
        <v>84.491483797513339</v>
      </c>
    </row>
    <row r="599" spans="1:7" s="5" customFormat="1" ht="12.75" x14ac:dyDescent="0.15">
      <c r="A599" s="145" t="s">
        <v>465</v>
      </c>
      <c r="B599" s="16">
        <v>644030.18000000005</v>
      </c>
      <c r="C599" s="16">
        <v>812300</v>
      </c>
      <c r="D599" s="16">
        <v>694673</v>
      </c>
      <c r="E599" s="16">
        <v>560037.79</v>
      </c>
      <c r="F599" s="16">
        <f t="shared" si="18"/>
        <v>86.95831459326952</v>
      </c>
      <c r="G599" s="146">
        <f t="shared" si="19"/>
        <v>80.618908464846044</v>
      </c>
    </row>
    <row r="600" spans="1:7" s="6" customFormat="1" ht="12.75" x14ac:dyDescent="0.15">
      <c r="A600" s="147" t="s">
        <v>154</v>
      </c>
      <c r="B600" s="17">
        <v>344264.35</v>
      </c>
      <c r="C600" s="17">
        <v>390300</v>
      </c>
      <c r="D600" s="17">
        <v>304300</v>
      </c>
      <c r="E600" s="17">
        <v>225591.43</v>
      </c>
      <c r="F600" s="17">
        <f t="shared" si="18"/>
        <v>65.528548047452489</v>
      </c>
      <c r="G600" s="148">
        <f t="shared" si="19"/>
        <v>74.134548143279659</v>
      </c>
    </row>
    <row r="601" spans="1:7" s="7" customFormat="1" ht="12.75" x14ac:dyDescent="0.15">
      <c r="A601" s="149" t="s">
        <v>155</v>
      </c>
      <c r="B601" s="18">
        <v>206430.62</v>
      </c>
      <c r="C601" s="18">
        <v>226300</v>
      </c>
      <c r="D601" s="18">
        <v>180100</v>
      </c>
      <c r="E601" s="18">
        <v>143281.54</v>
      </c>
      <c r="F601" s="18">
        <f t="shared" si="18"/>
        <v>69.4090537537503</v>
      </c>
      <c r="G601" s="150">
        <f t="shared" si="19"/>
        <v>79.556657412548589</v>
      </c>
    </row>
    <row r="602" spans="1:7" s="8" customFormat="1" ht="12.75" x14ac:dyDescent="0.15">
      <c r="A602" s="108" t="s">
        <v>156</v>
      </c>
      <c r="B602" s="19">
        <v>206430.62</v>
      </c>
      <c r="C602" s="19">
        <v>226300</v>
      </c>
      <c r="D602" s="19">
        <v>180100</v>
      </c>
      <c r="E602" s="19">
        <v>143281.54</v>
      </c>
      <c r="F602" s="19">
        <f t="shared" si="18"/>
        <v>69.4090537537503</v>
      </c>
      <c r="G602" s="151">
        <f t="shared" si="19"/>
        <v>79.556657412548589</v>
      </c>
    </row>
    <row r="603" spans="1:7" s="6" customFormat="1" ht="12.75" x14ac:dyDescent="0.15">
      <c r="A603" s="147" t="s">
        <v>5</v>
      </c>
      <c r="B603" s="17">
        <v>111501.45</v>
      </c>
      <c r="C603" s="17">
        <v>133300</v>
      </c>
      <c r="D603" s="17">
        <v>100100</v>
      </c>
      <c r="E603" s="17">
        <v>82118.58</v>
      </c>
      <c r="F603" s="17">
        <f t="shared" si="18"/>
        <v>73.64799291847774</v>
      </c>
      <c r="G603" s="148">
        <f t="shared" si="19"/>
        <v>82.036543456543455</v>
      </c>
    </row>
    <row r="604" spans="1:7" s="8" customFormat="1" ht="12.75" x14ac:dyDescent="0.15">
      <c r="A604" s="108" t="s">
        <v>6</v>
      </c>
      <c r="B604" s="19">
        <v>111501.45</v>
      </c>
      <c r="C604" s="19">
        <v>133300</v>
      </c>
      <c r="D604" s="19">
        <v>100100</v>
      </c>
      <c r="E604" s="19">
        <v>82118.58</v>
      </c>
      <c r="F604" s="19">
        <f t="shared" ref="F604:F667" si="20">IFERROR(E604/B604*100,0)</f>
        <v>73.64799291847774</v>
      </c>
      <c r="G604" s="151">
        <f t="shared" ref="G604:G667" si="21">IFERROR(E604/D604*100,0)</f>
        <v>82.036543456543455</v>
      </c>
    </row>
    <row r="605" spans="1:7" s="8" customFormat="1" ht="12.75" x14ac:dyDescent="0.15">
      <c r="A605" s="108" t="s">
        <v>37</v>
      </c>
      <c r="B605" s="19">
        <v>548.94000000000005</v>
      </c>
      <c r="C605" s="19">
        <v>1300</v>
      </c>
      <c r="D605" s="19">
        <v>100</v>
      </c>
      <c r="E605" s="19">
        <v>4.54</v>
      </c>
      <c r="F605" s="19">
        <f t="shared" si="20"/>
        <v>0.8270484934601231</v>
      </c>
      <c r="G605" s="151">
        <f t="shared" si="21"/>
        <v>4.54</v>
      </c>
    </row>
    <row r="606" spans="1:7" s="8" customFormat="1" ht="12.75" x14ac:dyDescent="0.15">
      <c r="A606" s="110" t="s">
        <v>38</v>
      </c>
      <c r="B606" s="20">
        <v>548.94000000000005</v>
      </c>
      <c r="C606" s="20">
        <v>0</v>
      </c>
      <c r="D606" s="20">
        <v>0</v>
      </c>
      <c r="E606" s="20">
        <v>4.54</v>
      </c>
      <c r="F606" s="20">
        <f t="shared" si="20"/>
        <v>0.8270484934601231</v>
      </c>
      <c r="G606" s="136">
        <f t="shared" si="21"/>
        <v>0</v>
      </c>
    </row>
    <row r="607" spans="1:7" s="8" customFormat="1" ht="12.75" x14ac:dyDescent="0.15">
      <c r="A607" s="108" t="s">
        <v>89</v>
      </c>
      <c r="B607" s="19">
        <v>110952.51</v>
      </c>
      <c r="C607" s="19">
        <v>132000</v>
      </c>
      <c r="D607" s="19">
        <v>100000</v>
      </c>
      <c r="E607" s="19">
        <v>82114.039999999994</v>
      </c>
      <c r="F607" s="19">
        <f t="shared" si="20"/>
        <v>74.008276153464209</v>
      </c>
      <c r="G607" s="151">
        <f t="shared" si="21"/>
        <v>82.114039999999989</v>
      </c>
    </row>
    <row r="608" spans="1:7" s="8" customFormat="1" ht="12.75" x14ac:dyDescent="0.15">
      <c r="A608" s="110" t="s">
        <v>138</v>
      </c>
      <c r="B608" s="20">
        <v>72952.23</v>
      </c>
      <c r="C608" s="20">
        <v>0</v>
      </c>
      <c r="D608" s="20">
        <v>0</v>
      </c>
      <c r="E608" s="20">
        <v>55827.29</v>
      </c>
      <c r="F608" s="20">
        <f t="shared" si="20"/>
        <v>76.525816962689149</v>
      </c>
      <c r="G608" s="136">
        <f t="shared" si="21"/>
        <v>0</v>
      </c>
    </row>
    <row r="609" spans="1:7" s="8" customFormat="1" ht="12.75" x14ac:dyDescent="0.15">
      <c r="A609" s="110" t="s">
        <v>139</v>
      </c>
      <c r="B609" s="20">
        <v>38000.28</v>
      </c>
      <c r="C609" s="20">
        <v>0</v>
      </c>
      <c r="D609" s="20">
        <v>0</v>
      </c>
      <c r="E609" s="20">
        <v>26286.75</v>
      </c>
      <c r="F609" s="20">
        <f t="shared" si="20"/>
        <v>69.175148183118651</v>
      </c>
      <c r="G609" s="136">
        <f t="shared" si="21"/>
        <v>0</v>
      </c>
    </row>
    <row r="610" spans="1:7" s="6" customFormat="1" ht="12.75" x14ac:dyDescent="0.15">
      <c r="A610" s="147" t="s">
        <v>62</v>
      </c>
      <c r="B610" s="17">
        <v>94929.17</v>
      </c>
      <c r="C610" s="17">
        <v>93000</v>
      </c>
      <c r="D610" s="17">
        <v>80000</v>
      </c>
      <c r="E610" s="17">
        <v>61162.96</v>
      </c>
      <c r="F610" s="17">
        <f t="shared" si="20"/>
        <v>64.430100884691186</v>
      </c>
      <c r="G610" s="148">
        <f t="shared" si="21"/>
        <v>76.453699999999998</v>
      </c>
    </row>
    <row r="611" spans="1:7" s="8" customFormat="1" ht="12.75" x14ac:dyDescent="0.15">
      <c r="A611" s="108" t="s">
        <v>6</v>
      </c>
      <c r="B611" s="19">
        <v>94929.17</v>
      </c>
      <c r="C611" s="19">
        <v>93000</v>
      </c>
      <c r="D611" s="19">
        <v>80000</v>
      </c>
      <c r="E611" s="19">
        <v>61162.96</v>
      </c>
      <c r="F611" s="19">
        <f t="shared" si="20"/>
        <v>64.430100884691186</v>
      </c>
      <c r="G611" s="151">
        <f t="shared" si="21"/>
        <v>76.453699999999998</v>
      </c>
    </row>
    <row r="612" spans="1:7" s="8" customFormat="1" ht="12.75" x14ac:dyDescent="0.15">
      <c r="A612" s="108" t="s">
        <v>89</v>
      </c>
      <c r="B612" s="19">
        <v>94929.17</v>
      </c>
      <c r="C612" s="19">
        <v>93000</v>
      </c>
      <c r="D612" s="19">
        <v>80000</v>
      </c>
      <c r="E612" s="19">
        <v>61162.96</v>
      </c>
      <c r="F612" s="19">
        <f t="shared" si="20"/>
        <v>64.430100884691186</v>
      </c>
      <c r="G612" s="151">
        <f t="shared" si="21"/>
        <v>76.453699999999998</v>
      </c>
    </row>
    <row r="613" spans="1:7" s="8" customFormat="1" ht="12.75" x14ac:dyDescent="0.15">
      <c r="A613" s="110" t="s">
        <v>138</v>
      </c>
      <c r="B613" s="20">
        <v>63421.37</v>
      </c>
      <c r="C613" s="20">
        <v>0</v>
      </c>
      <c r="D613" s="20">
        <v>0</v>
      </c>
      <c r="E613" s="20">
        <v>36249.550000000003</v>
      </c>
      <c r="F613" s="20">
        <f t="shared" si="20"/>
        <v>57.156680784410682</v>
      </c>
      <c r="G613" s="136">
        <f t="shared" si="21"/>
        <v>0</v>
      </c>
    </row>
    <row r="614" spans="1:7" s="8" customFormat="1" ht="12.75" x14ac:dyDescent="0.15">
      <c r="A614" s="110" t="s">
        <v>139</v>
      </c>
      <c r="B614" s="20">
        <v>31507.8</v>
      </c>
      <c r="C614" s="20">
        <v>0</v>
      </c>
      <c r="D614" s="20">
        <v>0</v>
      </c>
      <c r="E614" s="20">
        <v>24913.41</v>
      </c>
      <c r="F614" s="20">
        <f t="shared" si="20"/>
        <v>79.070611086778513</v>
      </c>
      <c r="G614" s="136">
        <f t="shared" si="21"/>
        <v>0</v>
      </c>
    </row>
    <row r="615" spans="1:7" s="7" customFormat="1" ht="12.75" x14ac:dyDescent="0.15">
      <c r="A615" s="149" t="s">
        <v>157</v>
      </c>
      <c r="B615" s="18">
        <v>104653.03</v>
      </c>
      <c r="C615" s="18">
        <v>22000</v>
      </c>
      <c r="D615" s="18">
        <v>24000</v>
      </c>
      <c r="E615" s="18">
        <v>19365</v>
      </c>
      <c r="F615" s="18">
        <f t="shared" si="20"/>
        <v>18.50400318079658</v>
      </c>
      <c r="G615" s="150">
        <f t="shared" si="21"/>
        <v>80.6875</v>
      </c>
    </row>
    <row r="616" spans="1:7" s="8" customFormat="1" ht="12.75" x14ac:dyDescent="0.15">
      <c r="A616" s="108" t="s">
        <v>158</v>
      </c>
      <c r="B616" s="19">
        <v>104653.03</v>
      </c>
      <c r="C616" s="19">
        <v>22000</v>
      </c>
      <c r="D616" s="19">
        <v>24000</v>
      </c>
      <c r="E616" s="19">
        <v>19365</v>
      </c>
      <c r="F616" s="19">
        <f t="shared" si="20"/>
        <v>18.50400318079658</v>
      </c>
      <c r="G616" s="151">
        <f t="shared" si="21"/>
        <v>80.6875</v>
      </c>
    </row>
    <row r="617" spans="1:7" s="6" customFormat="1" ht="12.75" x14ac:dyDescent="0.15">
      <c r="A617" s="147" t="s">
        <v>5</v>
      </c>
      <c r="B617" s="17">
        <v>104653.03</v>
      </c>
      <c r="C617" s="17">
        <v>22000</v>
      </c>
      <c r="D617" s="17">
        <v>24000</v>
      </c>
      <c r="E617" s="17">
        <v>19365</v>
      </c>
      <c r="F617" s="17">
        <f t="shared" si="20"/>
        <v>18.50400318079658</v>
      </c>
      <c r="G617" s="148">
        <f t="shared" si="21"/>
        <v>80.6875</v>
      </c>
    </row>
    <row r="618" spans="1:7" s="8" customFormat="1" ht="12.75" x14ac:dyDescent="0.15">
      <c r="A618" s="108" t="s">
        <v>6</v>
      </c>
      <c r="B618" s="19">
        <v>104653.03</v>
      </c>
      <c r="C618" s="19">
        <v>22000</v>
      </c>
      <c r="D618" s="19">
        <v>24000</v>
      </c>
      <c r="E618" s="19">
        <v>19365</v>
      </c>
      <c r="F618" s="19">
        <f t="shared" si="20"/>
        <v>18.50400318079658</v>
      </c>
      <c r="G618" s="151">
        <f t="shared" si="21"/>
        <v>80.6875</v>
      </c>
    </row>
    <row r="619" spans="1:7" s="8" customFormat="1" ht="12.75" x14ac:dyDescent="0.15">
      <c r="A619" s="108" t="s">
        <v>12</v>
      </c>
      <c r="B619" s="19">
        <v>6121.51</v>
      </c>
      <c r="C619" s="19">
        <v>13000</v>
      </c>
      <c r="D619" s="19">
        <v>8000</v>
      </c>
      <c r="E619" s="19">
        <v>3365</v>
      </c>
      <c r="F619" s="19">
        <f t="shared" si="20"/>
        <v>54.970097247247821</v>
      </c>
      <c r="G619" s="151">
        <f t="shared" si="21"/>
        <v>42.0625</v>
      </c>
    </row>
    <row r="620" spans="1:7" s="8" customFormat="1" ht="12.75" x14ac:dyDescent="0.15">
      <c r="A620" s="110" t="s">
        <v>27</v>
      </c>
      <c r="B620" s="20">
        <v>0</v>
      </c>
      <c r="C620" s="20">
        <v>0</v>
      </c>
      <c r="D620" s="20">
        <v>0</v>
      </c>
      <c r="E620" s="20">
        <v>865</v>
      </c>
      <c r="F620" s="20">
        <f t="shared" si="20"/>
        <v>0</v>
      </c>
      <c r="G620" s="136">
        <f t="shared" si="21"/>
        <v>0</v>
      </c>
    </row>
    <row r="621" spans="1:7" s="8" customFormat="1" ht="12.75" x14ac:dyDescent="0.15">
      <c r="A621" s="110" t="s">
        <v>41</v>
      </c>
      <c r="B621" s="20">
        <v>6121.51</v>
      </c>
      <c r="C621" s="20">
        <v>0</v>
      </c>
      <c r="D621" s="20">
        <v>0</v>
      </c>
      <c r="E621" s="20">
        <v>0</v>
      </c>
      <c r="F621" s="20">
        <f t="shared" si="20"/>
        <v>0</v>
      </c>
      <c r="G621" s="136">
        <f t="shared" si="21"/>
        <v>0</v>
      </c>
    </row>
    <row r="622" spans="1:7" s="8" customFormat="1" ht="12.75" x14ac:dyDescent="0.15">
      <c r="A622" s="110" t="s">
        <v>30</v>
      </c>
      <c r="B622" s="20">
        <v>0</v>
      </c>
      <c r="C622" s="20">
        <v>0</v>
      </c>
      <c r="D622" s="20">
        <v>0</v>
      </c>
      <c r="E622" s="20">
        <v>2500</v>
      </c>
      <c r="F622" s="20">
        <f t="shared" si="20"/>
        <v>0</v>
      </c>
      <c r="G622" s="136">
        <f t="shared" si="21"/>
        <v>0</v>
      </c>
    </row>
    <row r="623" spans="1:7" s="8" customFormat="1" ht="12.75" x14ac:dyDescent="0.15">
      <c r="A623" s="108" t="s">
        <v>89</v>
      </c>
      <c r="B623" s="19">
        <v>91895.38</v>
      </c>
      <c r="C623" s="19">
        <v>0</v>
      </c>
      <c r="D623" s="19">
        <v>0</v>
      </c>
      <c r="E623" s="19">
        <v>0</v>
      </c>
      <c r="F623" s="19">
        <f t="shared" si="20"/>
        <v>0</v>
      </c>
      <c r="G623" s="151">
        <f t="shared" si="21"/>
        <v>0</v>
      </c>
    </row>
    <row r="624" spans="1:7" s="8" customFormat="1" ht="12.75" x14ac:dyDescent="0.15">
      <c r="A624" s="110" t="s">
        <v>138</v>
      </c>
      <c r="B624" s="20">
        <v>54388.85</v>
      </c>
      <c r="C624" s="20">
        <v>0</v>
      </c>
      <c r="D624" s="20">
        <v>0</v>
      </c>
      <c r="E624" s="20">
        <v>0</v>
      </c>
      <c r="F624" s="20">
        <f t="shared" si="20"/>
        <v>0</v>
      </c>
      <c r="G624" s="136">
        <f t="shared" si="21"/>
        <v>0</v>
      </c>
    </row>
    <row r="625" spans="1:7" s="8" customFormat="1" ht="12.75" x14ac:dyDescent="0.15">
      <c r="A625" s="110" t="s">
        <v>139</v>
      </c>
      <c r="B625" s="20">
        <v>37506.53</v>
      </c>
      <c r="C625" s="20">
        <v>0</v>
      </c>
      <c r="D625" s="20">
        <v>0</v>
      </c>
      <c r="E625" s="20">
        <v>0</v>
      </c>
      <c r="F625" s="20">
        <f t="shared" si="20"/>
        <v>0</v>
      </c>
      <c r="G625" s="136">
        <f t="shared" si="21"/>
        <v>0</v>
      </c>
    </row>
    <row r="626" spans="1:7" s="8" customFormat="1" ht="12.75" x14ac:dyDescent="0.15">
      <c r="A626" s="108" t="s">
        <v>101</v>
      </c>
      <c r="B626" s="19">
        <v>6636.14</v>
      </c>
      <c r="C626" s="19">
        <v>9000</v>
      </c>
      <c r="D626" s="19">
        <v>16000</v>
      </c>
      <c r="E626" s="19">
        <v>16000</v>
      </c>
      <c r="F626" s="19">
        <f t="shared" si="20"/>
        <v>241.10401528599454</v>
      </c>
      <c r="G626" s="151">
        <f t="shared" si="21"/>
        <v>100</v>
      </c>
    </row>
    <row r="627" spans="1:7" s="8" customFormat="1" ht="12.75" x14ac:dyDescent="0.15">
      <c r="A627" s="110" t="s">
        <v>102</v>
      </c>
      <c r="B627" s="20">
        <v>6636.14</v>
      </c>
      <c r="C627" s="20">
        <v>0</v>
      </c>
      <c r="D627" s="20">
        <v>0</v>
      </c>
      <c r="E627" s="20">
        <v>16000</v>
      </c>
      <c r="F627" s="20">
        <f t="shared" si="20"/>
        <v>241.10401528599454</v>
      </c>
      <c r="G627" s="136">
        <f t="shared" si="21"/>
        <v>0</v>
      </c>
    </row>
    <row r="628" spans="1:7" s="7" customFormat="1" ht="12.75" x14ac:dyDescent="0.15">
      <c r="A628" s="149" t="s">
        <v>159</v>
      </c>
      <c r="B628" s="18">
        <v>33180.699999999997</v>
      </c>
      <c r="C628" s="18">
        <v>142000</v>
      </c>
      <c r="D628" s="18">
        <v>100200</v>
      </c>
      <c r="E628" s="18">
        <v>62944.89</v>
      </c>
      <c r="F628" s="18">
        <f t="shared" si="20"/>
        <v>189.7033215091906</v>
      </c>
      <c r="G628" s="150">
        <f t="shared" si="21"/>
        <v>62.819251497005993</v>
      </c>
    </row>
    <row r="629" spans="1:7" s="8" customFormat="1" ht="12.75" x14ac:dyDescent="0.15">
      <c r="A629" s="108" t="s">
        <v>158</v>
      </c>
      <c r="B629" s="19">
        <v>33180.699999999997</v>
      </c>
      <c r="C629" s="19">
        <v>142000</v>
      </c>
      <c r="D629" s="19">
        <v>100200</v>
      </c>
      <c r="E629" s="19">
        <v>62944.89</v>
      </c>
      <c r="F629" s="19">
        <f t="shared" si="20"/>
        <v>189.7033215091906</v>
      </c>
      <c r="G629" s="151">
        <f t="shared" si="21"/>
        <v>62.819251497005993</v>
      </c>
    </row>
    <row r="630" spans="1:7" s="6" customFormat="1" ht="12.75" x14ac:dyDescent="0.15">
      <c r="A630" s="147" t="s">
        <v>5</v>
      </c>
      <c r="B630" s="17">
        <v>33180.699999999997</v>
      </c>
      <c r="C630" s="17">
        <v>142000</v>
      </c>
      <c r="D630" s="17">
        <v>100200</v>
      </c>
      <c r="E630" s="17">
        <v>62944.89</v>
      </c>
      <c r="F630" s="17">
        <f t="shared" si="20"/>
        <v>189.7033215091906</v>
      </c>
      <c r="G630" s="148">
        <f t="shared" si="21"/>
        <v>62.819251497005993</v>
      </c>
    </row>
    <row r="631" spans="1:7" s="8" customFormat="1" ht="12.75" x14ac:dyDescent="0.15">
      <c r="A631" s="108" t="s">
        <v>6</v>
      </c>
      <c r="B631" s="19">
        <v>33180.699999999997</v>
      </c>
      <c r="C631" s="19">
        <v>142000</v>
      </c>
      <c r="D631" s="19">
        <v>100200</v>
      </c>
      <c r="E631" s="19">
        <v>62944.89</v>
      </c>
      <c r="F631" s="19">
        <f t="shared" si="20"/>
        <v>189.7033215091906</v>
      </c>
      <c r="G631" s="151">
        <f t="shared" si="21"/>
        <v>62.819251497005993</v>
      </c>
    </row>
    <row r="632" spans="1:7" s="8" customFormat="1" ht="12.75" x14ac:dyDescent="0.15">
      <c r="A632" s="108" t="s">
        <v>89</v>
      </c>
      <c r="B632" s="19">
        <v>33180.699999999997</v>
      </c>
      <c r="C632" s="19">
        <v>100000</v>
      </c>
      <c r="D632" s="19">
        <v>60000</v>
      </c>
      <c r="E632" s="19">
        <v>40075.49</v>
      </c>
      <c r="F632" s="19">
        <f t="shared" si="20"/>
        <v>120.77951941942153</v>
      </c>
      <c r="G632" s="151">
        <f t="shared" si="21"/>
        <v>66.792483333333337</v>
      </c>
    </row>
    <row r="633" spans="1:7" s="8" customFormat="1" ht="12.75" x14ac:dyDescent="0.15">
      <c r="A633" s="110" t="s">
        <v>90</v>
      </c>
      <c r="B633" s="20">
        <v>33180.699999999997</v>
      </c>
      <c r="C633" s="20">
        <v>0</v>
      </c>
      <c r="D633" s="20">
        <v>0</v>
      </c>
      <c r="E633" s="20">
        <v>40075.49</v>
      </c>
      <c r="F633" s="20">
        <f t="shared" si="20"/>
        <v>120.77951941942153</v>
      </c>
      <c r="G633" s="136">
        <f t="shared" si="21"/>
        <v>0</v>
      </c>
    </row>
    <row r="634" spans="1:7" s="8" customFormat="1" ht="12.75" x14ac:dyDescent="0.15">
      <c r="A634" s="108" t="s">
        <v>101</v>
      </c>
      <c r="B634" s="19">
        <v>0</v>
      </c>
      <c r="C634" s="19">
        <v>42000</v>
      </c>
      <c r="D634" s="19">
        <v>40200</v>
      </c>
      <c r="E634" s="19">
        <v>22869.4</v>
      </c>
      <c r="F634" s="19">
        <f t="shared" si="20"/>
        <v>0</v>
      </c>
      <c r="G634" s="151">
        <f t="shared" si="21"/>
        <v>56.889054726368158</v>
      </c>
    </row>
    <row r="635" spans="1:7" s="8" customFormat="1" ht="25.5" x14ac:dyDescent="0.15">
      <c r="A635" s="110" t="s">
        <v>160</v>
      </c>
      <c r="B635" s="20">
        <v>0</v>
      </c>
      <c r="C635" s="20">
        <v>0</v>
      </c>
      <c r="D635" s="20">
        <v>0</v>
      </c>
      <c r="E635" s="20">
        <v>22869.4</v>
      </c>
      <c r="F635" s="20">
        <f t="shared" si="20"/>
        <v>0</v>
      </c>
      <c r="G635" s="136">
        <f t="shared" si="21"/>
        <v>0</v>
      </c>
    </row>
    <row r="636" spans="1:7" s="6" customFormat="1" ht="12.75" x14ac:dyDescent="0.15">
      <c r="A636" s="147" t="s">
        <v>161</v>
      </c>
      <c r="B636" s="17">
        <v>79633.69</v>
      </c>
      <c r="C636" s="17">
        <v>182000</v>
      </c>
      <c r="D636" s="17">
        <v>137100</v>
      </c>
      <c r="E636" s="17">
        <v>102635.51</v>
      </c>
      <c r="F636" s="17">
        <f t="shared" si="20"/>
        <v>128.88453366910412</v>
      </c>
      <c r="G636" s="148">
        <f t="shared" si="21"/>
        <v>74.861787016776077</v>
      </c>
    </row>
    <row r="637" spans="1:7" s="7" customFormat="1" ht="12.75" x14ac:dyDescent="0.15">
      <c r="A637" s="149" t="s">
        <v>162</v>
      </c>
      <c r="B637" s="18">
        <v>0</v>
      </c>
      <c r="C637" s="18">
        <v>40000</v>
      </c>
      <c r="D637" s="18">
        <v>33000</v>
      </c>
      <c r="E637" s="18">
        <v>0</v>
      </c>
      <c r="F637" s="18">
        <f t="shared" si="20"/>
        <v>0</v>
      </c>
      <c r="G637" s="150">
        <f t="shared" si="21"/>
        <v>0</v>
      </c>
    </row>
    <row r="638" spans="1:7" s="8" customFormat="1" ht="12.75" x14ac:dyDescent="0.15">
      <c r="A638" s="108" t="s">
        <v>156</v>
      </c>
      <c r="B638" s="19">
        <v>0</v>
      </c>
      <c r="C638" s="19">
        <v>40000</v>
      </c>
      <c r="D638" s="19">
        <v>33000</v>
      </c>
      <c r="E638" s="19">
        <v>0</v>
      </c>
      <c r="F638" s="19">
        <f t="shared" si="20"/>
        <v>0</v>
      </c>
      <c r="G638" s="151">
        <f t="shared" si="21"/>
        <v>0</v>
      </c>
    </row>
    <row r="639" spans="1:7" s="6" customFormat="1" ht="12.75" x14ac:dyDescent="0.15">
      <c r="A639" s="147" t="s">
        <v>5</v>
      </c>
      <c r="B639" s="17">
        <v>0</v>
      </c>
      <c r="C639" s="17">
        <v>40000</v>
      </c>
      <c r="D639" s="17">
        <v>20000</v>
      </c>
      <c r="E639" s="17">
        <v>0</v>
      </c>
      <c r="F639" s="17">
        <f t="shared" si="20"/>
        <v>0</v>
      </c>
      <c r="G639" s="148">
        <f t="shared" si="21"/>
        <v>0</v>
      </c>
    </row>
    <row r="640" spans="1:7" s="8" customFormat="1" ht="12.75" x14ac:dyDescent="0.15">
      <c r="A640" s="108" t="s">
        <v>6</v>
      </c>
      <c r="B640" s="19">
        <v>0</v>
      </c>
      <c r="C640" s="19">
        <v>40000</v>
      </c>
      <c r="D640" s="19">
        <v>20000</v>
      </c>
      <c r="E640" s="19">
        <v>0</v>
      </c>
      <c r="F640" s="19">
        <f t="shared" si="20"/>
        <v>0</v>
      </c>
      <c r="G640" s="151">
        <f t="shared" si="21"/>
        <v>0</v>
      </c>
    </row>
    <row r="641" spans="1:7" s="8" customFormat="1" ht="12.75" x14ac:dyDescent="0.15">
      <c r="A641" s="108" t="s">
        <v>12</v>
      </c>
      <c r="B641" s="19">
        <v>0</v>
      </c>
      <c r="C641" s="19">
        <v>40000</v>
      </c>
      <c r="D641" s="19">
        <v>20000</v>
      </c>
      <c r="E641" s="19">
        <v>0</v>
      </c>
      <c r="F641" s="19">
        <f t="shared" si="20"/>
        <v>0</v>
      </c>
      <c r="G641" s="151">
        <f t="shared" si="21"/>
        <v>0</v>
      </c>
    </row>
    <row r="642" spans="1:7" s="6" customFormat="1" ht="12.75" x14ac:dyDescent="0.15">
      <c r="A642" s="147" t="s">
        <v>62</v>
      </c>
      <c r="B642" s="17">
        <v>0</v>
      </c>
      <c r="C642" s="17">
        <v>0</v>
      </c>
      <c r="D642" s="17">
        <v>13000</v>
      </c>
      <c r="E642" s="17">
        <v>0</v>
      </c>
      <c r="F642" s="17">
        <f t="shared" si="20"/>
        <v>0</v>
      </c>
      <c r="G642" s="148">
        <f t="shared" si="21"/>
        <v>0</v>
      </c>
    </row>
    <row r="643" spans="1:7" s="8" customFormat="1" ht="12.75" x14ac:dyDescent="0.15">
      <c r="A643" s="108" t="s">
        <v>6</v>
      </c>
      <c r="B643" s="19">
        <v>0</v>
      </c>
      <c r="C643" s="19">
        <v>0</v>
      </c>
      <c r="D643" s="19">
        <v>13000</v>
      </c>
      <c r="E643" s="19">
        <v>0</v>
      </c>
      <c r="F643" s="19">
        <f t="shared" si="20"/>
        <v>0</v>
      </c>
      <c r="G643" s="151">
        <f t="shared" si="21"/>
        <v>0</v>
      </c>
    </row>
    <row r="644" spans="1:7" s="8" customFormat="1" ht="12.75" x14ac:dyDescent="0.15">
      <c r="A644" s="108" t="s">
        <v>12</v>
      </c>
      <c r="B644" s="19">
        <v>0</v>
      </c>
      <c r="C644" s="19">
        <v>0</v>
      </c>
      <c r="D644" s="19">
        <v>13000</v>
      </c>
      <c r="E644" s="19">
        <v>0</v>
      </c>
      <c r="F644" s="19">
        <f t="shared" si="20"/>
        <v>0</v>
      </c>
      <c r="G644" s="151">
        <f t="shared" si="21"/>
        <v>0</v>
      </c>
    </row>
    <row r="645" spans="1:7" s="7" customFormat="1" ht="12.75" x14ac:dyDescent="0.15">
      <c r="A645" s="149" t="s">
        <v>163</v>
      </c>
      <c r="B645" s="18">
        <v>79633.69</v>
      </c>
      <c r="C645" s="18">
        <v>40000</v>
      </c>
      <c r="D645" s="18">
        <v>80000</v>
      </c>
      <c r="E645" s="18">
        <v>80000</v>
      </c>
      <c r="F645" s="18">
        <f t="shared" si="20"/>
        <v>100.45999375389989</v>
      </c>
      <c r="G645" s="150">
        <f t="shared" si="21"/>
        <v>100</v>
      </c>
    </row>
    <row r="646" spans="1:7" s="8" customFormat="1" ht="12.75" x14ac:dyDescent="0.15">
      <c r="A646" s="108" t="s">
        <v>156</v>
      </c>
      <c r="B646" s="19">
        <v>79633.69</v>
      </c>
      <c r="C646" s="19">
        <v>40000</v>
      </c>
      <c r="D646" s="19">
        <v>80000</v>
      </c>
      <c r="E646" s="19">
        <v>80000</v>
      </c>
      <c r="F646" s="19">
        <f t="shared" si="20"/>
        <v>100.45999375389989</v>
      </c>
      <c r="G646" s="151">
        <f t="shared" si="21"/>
        <v>100</v>
      </c>
    </row>
    <row r="647" spans="1:7" s="6" customFormat="1" ht="12.75" x14ac:dyDescent="0.15">
      <c r="A647" s="147" t="s">
        <v>5</v>
      </c>
      <c r="B647" s="17">
        <v>79633.69</v>
      </c>
      <c r="C647" s="17">
        <v>40000</v>
      </c>
      <c r="D647" s="17">
        <v>80000</v>
      </c>
      <c r="E647" s="17">
        <v>80000</v>
      </c>
      <c r="F647" s="17">
        <f t="shared" si="20"/>
        <v>100.45999375389989</v>
      </c>
      <c r="G647" s="148">
        <f t="shared" si="21"/>
        <v>100</v>
      </c>
    </row>
    <row r="648" spans="1:7" s="8" customFormat="1" ht="12.75" x14ac:dyDescent="0.15">
      <c r="A648" s="108" t="s">
        <v>6</v>
      </c>
      <c r="B648" s="19">
        <v>79633.69</v>
      </c>
      <c r="C648" s="19">
        <v>40000</v>
      </c>
      <c r="D648" s="19">
        <v>80000</v>
      </c>
      <c r="E648" s="19">
        <v>80000</v>
      </c>
      <c r="F648" s="19">
        <f t="shared" si="20"/>
        <v>100.45999375389989</v>
      </c>
      <c r="G648" s="151">
        <f t="shared" si="21"/>
        <v>100</v>
      </c>
    </row>
    <row r="649" spans="1:7" s="8" customFormat="1" ht="12.75" x14ac:dyDescent="0.15">
      <c r="A649" s="108" t="s">
        <v>101</v>
      </c>
      <c r="B649" s="19">
        <v>79633.69</v>
      </c>
      <c r="C649" s="19">
        <v>40000</v>
      </c>
      <c r="D649" s="19">
        <v>80000</v>
      </c>
      <c r="E649" s="19">
        <v>80000</v>
      </c>
      <c r="F649" s="19">
        <f t="shared" si="20"/>
        <v>100.45999375389989</v>
      </c>
      <c r="G649" s="151">
        <f t="shared" si="21"/>
        <v>100</v>
      </c>
    </row>
    <row r="650" spans="1:7" s="8" customFormat="1" ht="12.75" x14ac:dyDescent="0.15">
      <c r="A650" s="110" t="s">
        <v>102</v>
      </c>
      <c r="B650" s="20">
        <v>79633.69</v>
      </c>
      <c r="C650" s="20">
        <v>0</v>
      </c>
      <c r="D650" s="20">
        <v>0</v>
      </c>
      <c r="E650" s="20">
        <v>80000</v>
      </c>
      <c r="F650" s="20">
        <f t="shared" si="20"/>
        <v>100.45999375389989</v>
      </c>
      <c r="G650" s="136">
        <f t="shared" si="21"/>
        <v>0</v>
      </c>
    </row>
    <row r="651" spans="1:7" s="7" customFormat="1" ht="12.75" x14ac:dyDescent="0.15">
      <c r="A651" s="149" t="s">
        <v>164</v>
      </c>
      <c r="B651" s="18">
        <v>0</v>
      </c>
      <c r="C651" s="18">
        <v>100000</v>
      </c>
      <c r="D651" s="18">
        <v>15000</v>
      </c>
      <c r="E651" s="18">
        <v>14835.51</v>
      </c>
      <c r="F651" s="18">
        <f t="shared" si="20"/>
        <v>0</v>
      </c>
      <c r="G651" s="150">
        <f t="shared" si="21"/>
        <v>98.903399999999991</v>
      </c>
    </row>
    <row r="652" spans="1:7" s="8" customFormat="1" ht="12.75" x14ac:dyDescent="0.15">
      <c r="A652" s="108" t="s">
        <v>156</v>
      </c>
      <c r="B652" s="19">
        <v>0</v>
      </c>
      <c r="C652" s="19">
        <v>100000</v>
      </c>
      <c r="D652" s="19">
        <v>15000</v>
      </c>
      <c r="E652" s="19">
        <v>14835.51</v>
      </c>
      <c r="F652" s="19">
        <f t="shared" si="20"/>
        <v>0</v>
      </c>
      <c r="G652" s="151">
        <f t="shared" si="21"/>
        <v>98.903399999999991</v>
      </c>
    </row>
    <row r="653" spans="1:7" s="6" customFormat="1" ht="12.75" x14ac:dyDescent="0.15">
      <c r="A653" s="147" t="s">
        <v>5</v>
      </c>
      <c r="B653" s="17">
        <v>0</v>
      </c>
      <c r="C653" s="17">
        <v>100000</v>
      </c>
      <c r="D653" s="17">
        <v>15000</v>
      </c>
      <c r="E653" s="17">
        <v>14835.51</v>
      </c>
      <c r="F653" s="17">
        <f t="shared" si="20"/>
        <v>0</v>
      </c>
      <c r="G653" s="148">
        <f t="shared" si="21"/>
        <v>98.903399999999991</v>
      </c>
    </row>
    <row r="654" spans="1:7" s="8" customFormat="1" ht="12.75" x14ac:dyDescent="0.15">
      <c r="A654" s="108" t="s">
        <v>6</v>
      </c>
      <c r="B654" s="19">
        <v>0</v>
      </c>
      <c r="C654" s="19">
        <v>100000</v>
      </c>
      <c r="D654" s="19">
        <v>15000</v>
      </c>
      <c r="E654" s="19">
        <v>14835.51</v>
      </c>
      <c r="F654" s="19">
        <f t="shared" si="20"/>
        <v>0</v>
      </c>
      <c r="G654" s="151">
        <f t="shared" si="21"/>
        <v>98.903399999999991</v>
      </c>
    </row>
    <row r="655" spans="1:7" s="8" customFormat="1" ht="12.75" x14ac:dyDescent="0.15">
      <c r="A655" s="108" t="s">
        <v>89</v>
      </c>
      <c r="B655" s="19">
        <v>0</v>
      </c>
      <c r="C655" s="19">
        <v>100000</v>
      </c>
      <c r="D655" s="19">
        <v>15000</v>
      </c>
      <c r="E655" s="19">
        <v>14835.51</v>
      </c>
      <c r="F655" s="19">
        <f t="shared" si="20"/>
        <v>0</v>
      </c>
      <c r="G655" s="151">
        <f t="shared" si="21"/>
        <v>98.903399999999991</v>
      </c>
    </row>
    <row r="656" spans="1:7" s="8" customFormat="1" ht="12.75" x14ac:dyDescent="0.15">
      <c r="A656" s="110" t="s">
        <v>138</v>
      </c>
      <c r="B656" s="20">
        <v>0</v>
      </c>
      <c r="C656" s="20">
        <v>0</v>
      </c>
      <c r="D656" s="20">
        <v>0</v>
      </c>
      <c r="E656" s="20">
        <v>3585.51</v>
      </c>
      <c r="F656" s="20">
        <f t="shared" si="20"/>
        <v>0</v>
      </c>
      <c r="G656" s="136">
        <f t="shared" si="21"/>
        <v>0</v>
      </c>
    </row>
    <row r="657" spans="1:7" s="8" customFormat="1" ht="12.75" x14ac:dyDescent="0.15">
      <c r="A657" s="110" t="s">
        <v>139</v>
      </c>
      <c r="B657" s="20">
        <v>0</v>
      </c>
      <c r="C657" s="20">
        <v>0</v>
      </c>
      <c r="D657" s="20">
        <v>0</v>
      </c>
      <c r="E657" s="20">
        <v>11250</v>
      </c>
      <c r="F657" s="20">
        <f t="shared" si="20"/>
        <v>0</v>
      </c>
      <c r="G657" s="136">
        <f t="shared" si="21"/>
        <v>0</v>
      </c>
    </row>
    <row r="658" spans="1:7" s="7" customFormat="1" ht="12.75" x14ac:dyDescent="0.15">
      <c r="A658" s="149" t="s">
        <v>165</v>
      </c>
      <c r="B658" s="18">
        <v>0</v>
      </c>
      <c r="C658" s="18">
        <v>2000</v>
      </c>
      <c r="D658" s="18">
        <v>0</v>
      </c>
      <c r="E658" s="18">
        <v>0</v>
      </c>
      <c r="F658" s="18">
        <f t="shared" si="20"/>
        <v>0</v>
      </c>
      <c r="G658" s="150">
        <f t="shared" si="21"/>
        <v>0</v>
      </c>
    </row>
    <row r="659" spans="1:7" s="8" customFormat="1" ht="12.75" x14ac:dyDescent="0.15">
      <c r="A659" s="108" t="s">
        <v>156</v>
      </c>
      <c r="B659" s="19">
        <v>0</v>
      </c>
      <c r="C659" s="19">
        <v>2000</v>
      </c>
      <c r="D659" s="19">
        <v>0</v>
      </c>
      <c r="E659" s="19">
        <v>0</v>
      </c>
      <c r="F659" s="19">
        <f t="shared" si="20"/>
        <v>0</v>
      </c>
      <c r="G659" s="151">
        <f t="shared" si="21"/>
        <v>0</v>
      </c>
    </row>
    <row r="660" spans="1:7" s="6" customFormat="1" ht="12.75" x14ac:dyDescent="0.15">
      <c r="A660" s="147" t="s">
        <v>5</v>
      </c>
      <c r="B660" s="17">
        <v>0</v>
      </c>
      <c r="C660" s="17">
        <v>2000</v>
      </c>
      <c r="D660" s="17">
        <v>0</v>
      </c>
      <c r="E660" s="17">
        <v>0</v>
      </c>
      <c r="F660" s="17">
        <f t="shared" si="20"/>
        <v>0</v>
      </c>
      <c r="G660" s="148">
        <f t="shared" si="21"/>
        <v>0</v>
      </c>
    </row>
    <row r="661" spans="1:7" s="8" customFormat="1" ht="12.75" x14ac:dyDescent="0.15">
      <c r="A661" s="108" t="s">
        <v>6</v>
      </c>
      <c r="B661" s="19">
        <v>0</v>
      </c>
      <c r="C661" s="19">
        <v>2000</v>
      </c>
      <c r="D661" s="19">
        <v>0</v>
      </c>
      <c r="E661" s="19">
        <v>0</v>
      </c>
      <c r="F661" s="19">
        <f t="shared" si="20"/>
        <v>0</v>
      </c>
      <c r="G661" s="151">
        <f t="shared" si="21"/>
        <v>0</v>
      </c>
    </row>
    <row r="662" spans="1:7" s="8" customFormat="1" ht="12.75" x14ac:dyDescent="0.15">
      <c r="A662" s="108" t="s">
        <v>12</v>
      </c>
      <c r="B662" s="19">
        <v>0</v>
      </c>
      <c r="C662" s="19">
        <v>2000</v>
      </c>
      <c r="D662" s="19">
        <v>0</v>
      </c>
      <c r="E662" s="19">
        <v>0</v>
      </c>
      <c r="F662" s="19">
        <f t="shared" si="20"/>
        <v>0</v>
      </c>
      <c r="G662" s="151">
        <f t="shared" si="21"/>
        <v>0</v>
      </c>
    </row>
    <row r="663" spans="1:7" s="7" customFormat="1" ht="12.75" x14ac:dyDescent="0.15">
      <c r="A663" s="149" t="s">
        <v>166</v>
      </c>
      <c r="B663" s="18">
        <v>0</v>
      </c>
      <c r="C663" s="18">
        <v>0</v>
      </c>
      <c r="D663" s="18">
        <v>9100</v>
      </c>
      <c r="E663" s="18">
        <v>7800</v>
      </c>
      <c r="F663" s="18">
        <f t="shared" si="20"/>
        <v>0</v>
      </c>
      <c r="G663" s="150">
        <f t="shared" si="21"/>
        <v>85.714285714285708</v>
      </c>
    </row>
    <row r="664" spans="1:7" s="8" customFormat="1" ht="12.75" x14ac:dyDescent="0.15">
      <c r="A664" s="108" t="s">
        <v>107</v>
      </c>
      <c r="B664" s="19">
        <v>0</v>
      </c>
      <c r="C664" s="19">
        <v>0</v>
      </c>
      <c r="D664" s="19">
        <v>9100</v>
      </c>
      <c r="E664" s="19">
        <v>7800</v>
      </c>
      <c r="F664" s="19">
        <f t="shared" si="20"/>
        <v>0</v>
      </c>
      <c r="G664" s="151">
        <f t="shared" si="21"/>
        <v>85.714285714285708</v>
      </c>
    </row>
    <row r="665" spans="1:7" s="6" customFormat="1" ht="12.75" x14ac:dyDescent="0.15">
      <c r="A665" s="147" t="s">
        <v>62</v>
      </c>
      <c r="B665" s="17">
        <v>0</v>
      </c>
      <c r="C665" s="17">
        <v>0</v>
      </c>
      <c r="D665" s="17">
        <v>9100</v>
      </c>
      <c r="E665" s="17">
        <v>7800</v>
      </c>
      <c r="F665" s="17">
        <f t="shared" si="20"/>
        <v>0</v>
      </c>
      <c r="G665" s="148">
        <f t="shared" si="21"/>
        <v>85.714285714285708</v>
      </c>
    </row>
    <row r="666" spans="1:7" s="8" customFormat="1" ht="12.75" x14ac:dyDescent="0.15">
      <c r="A666" s="108" t="s">
        <v>6</v>
      </c>
      <c r="B666" s="19">
        <v>0</v>
      </c>
      <c r="C666" s="19">
        <v>0</v>
      </c>
      <c r="D666" s="19">
        <v>9100</v>
      </c>
      <c r="E666" s="19">
        <v>7800</v>
      </c>
      <c r="F666" s="19">
        <f t="shared" si="20"/>
        <v>0</v>
      </c>
      <c r="G666" s="151">
        <f t="shared" si="21"/>
        <v>85.714285714285708</v>
      </c>
    </row>
    <row r="667" spans="1:7" s="8" customFormat="1" ht="12.75" x14ac:dyDescent="0.15">
      <c r="A667" s="108" t="s">
        <v>7</v>
      </c>
      <c r="B667" s="19">
        <v>0</v>
      </c>
      <c r="C667" s="19">
        <v>0</v>
      </c>
      <c r="D667" s="19">
        <v>7900</v>
      </c>
      <c r="E667" s="19">
        <v>7800</v>
      </c>
      <c r="F667" s="19">
        <f t="shared" si="20"/>
        <v>0</v>
      </c>
      <c r="G667" s="151">
        <f t="shared" si="21"/>
        <v>98.734177215189874</v>
      </c>
    </row>
    <row r="668" spans="1:7" s="8" customFormat="1" ht="12.75" x14ac:dyDescent="0.15">
      <c r="A668" s="110" t="s">
        <v>8</v>
      </c>
      <c r="B668" s="20">
        <v>0</v>
      </c>
      <c r="C668" s="20">
        <v>0</v>
      </c>
      <c r="D668" s="20">
        <v>0</v>
      </c>
      <c r="E668" s="20">
        <v>6695.28</v>
      </c>
      <c r="F668" s="20">
        <f t="shared" ref="F668:F731" si="22">IFERROR(E668/B668*100,0)</f>
        <v>0</v>
      </c>
      <c r="G668" s="136">
        <f t="shared" ref="G668:G731" si="23">IFERROR(E668/D668*100,0)</f>
        <v>0</v>
      </c>
    </row>
    <row r="669" spans="1:7" s="8" customFormat="1" ht="12.75" x14ac:dyDescent="0.15">
      <c r="A669" s="110" t="s">
        <v>11</v>
      </c>
      <c r="B669" s="20">
        <v>0</v>
      </c>
      <c r="C669" s="20">
        <v>0</v>
      </c>
      <c r="D669" s="20">
        <v>0</v>
      </c>
      <c r="E669" s="20">
        <v>1104.72</v>
      </c>
      <c r="F669" s="20">
        <f t="shared" si="22"/>
        <v>0</v>
      </c>
      <c r="G669" s="136">
        <f t="shared" si="23"/>
        <v>0</v>
      </c>
    </row>
    <row r="670" spans="1:7" s="8" customFormat="1" ht="12.75" x14ac:dyDescent="0.15">
      <c r="A670" s="108" t="s">
        <v>12</v>
      </c>
      <c r="B670" s="19">
        <v>0</v>
      </c>
      <c r="C670" s="19">
        <v>0</v>
      </c>
      <c r="D670" s="19">
        <v>1200</v>
      </c>
      <c r="E670" s="19">
        <v>0</v>
      </c>
      <c r="F670" s="19">
        <f t="shared" si="22"/>
        <v>0</v>
      </c>
      <c r="G670" s="151">
        <f t="shared" si="23"/>
        <v>0</v>
      </c>
    </row>
    <row r="671" spans="1:7" s="6" customFormat="1" ht="12.75" x14ac:dyDescent="0.15">
      <c r="A671" s="147" t="s">
        <v>167</v>
      </c>
      <c r="B671" s="17">
        <v>220132.14</v>
      </c>
      <c r="C671" s="17">
        <v>240000</v>
      </c>
      <c r="D671" s="17">
        <v>253273</v>
      </c>
      <c r="E671" s="17">
        <v>231810.85</v>
      </c>
      <c r="F671" s="17">
        <f t="shared" si="22"/>
        <v>105.30531797855596</v>
      </c>
      <c r="G671" s="148">
        <f t="shared" si="23"/>
        <v>91.526080553394948</v>
      </c>
    </row>
    <row r="672" spans="1:7" s="7" customFormat="1" ht="12.75" x14ac:dyDescent="0.15">
      <c r="A672" s="149" t="s">
        <v>168</v>
      </c>
      <c r="B672" s="18">
        <v>176156.34</v>
      </c>
      <c r="C672" s="18">
        <v>200000</v>
      </c>
      <c r="D672" s="18">
        <v>213273</v>
      </c>
      <c r="E672" s="18">
        <v>195522.28</v>
      </c>
      <c r="F672" s="18">
        <f t="shared" si="22"/>
        <v>110.99360942671721</v>
      </c>
      <c r="G672" s="150">
        <f t="shared" si="23"/>
        <v>91.676996150473812</v>
      </c>
    </row>
    <row r="673" spans="1:7" s="8" customFormat="1" ht="12.75" x14ac:dyDescent="0.15">
      <c r="A673" s="108" t="s">
        <v>169</v>
      </c>
      <c r="B673" s="19">
        <v>176156.34</v>
      </c>
      <c r="C673" s="19">
        <v>200000</v>
      </c>
      <c r="D673" s="19">
        <v>213273</v>
      </c>
      <c r="E673" s="19">
        <v>195522.28</v>
      </c>
      <c r="F673" s="19">
        <f t="shared" si="22"/>
        <v>110.99360942671721</v>
      </c>
      <c r="G673" s="151">
        <f t="shared" si="23"/>
        <v>91.676996150473812</v>
      </c>
    </row>
    <row r="674" spans="1:7" s="6" customFormat="1" ht="12.75" x14ac:dyDescent="0.15">
      <c r="A674" s="147" t="s">
        <v>5</v>
      </c>
      <c r="B674" s="17">
        <v>176156.34</v>
      </c>
      <c r="C674" s="17">
        <v>200000</v>
      </c>
      <c r="D674" s="17">
        <v>213273</v>
      </c>
      <c r="E674" s="17">
        <v>195522.28</v>
      </c>
      <c r="F674" s="17">
        <f t="shared" si="22"/>
        <v>110.99360942671721</v>
      </c>
      <c r="G674" s="148">
        <f t="shared" si="23"/>
        <v>91.676996150473812</v>
      </c>
    </row>
    <row r="675" spans="1:7" s="8" customFormat="1" ht="12.75" x14ac:dyDescent="0.15">
      <c r="A675" s="108" t="s">
        <v>6</v>
      </c>
      <c r="B675" s="19">
        <v>176156.34</v>
      </c>
      <c r="C675" s="19">
        <v>200000</v>
      </c>
      <c r="D675" s="19">
        <v>213273</v>
      </c>
      <c r="E675" s="19">
        <v>195522.28</v>
      </c>
      <c r="F675" s="19">
        <f t="shared" si="22"/>
        <v>110.99360942671721</v>
      </c>
      <c r="G675" s="151">
        <f t="shared" si="23"/>
        <v>91.676996150473812</v>
      </c>
    </row>
    <row r="676" spans="1:7" s="8" customFormat="1" ht="12.75" x14ac:dyDescent="0.15">
      <c r="A676" s="108" t="s">
        <v>75</v>
      </c>
      <c r="B676" s="19">
        <v>176156.34</v>
      </c>
      <c r="C676" s="19">
        <v>200000</v>
      </c>
      <c r="D676" s="19">
        <v>213273</v>
      </c>
      <c r="E676" s="19">
        <v>195522.28</v>
      </c>
      <c r="F676" s="19">
        <f t="shared" si="22"/>
        <v>110.99360942671721</v>
      </c>
      <c r="G676" s="151">
        <f t="shared" si="23"/>
        <v>91.676996150473812</v>
      </c>
    </row>
    <row r="677" spans="1:7" s="8" customFormat="1" ht="12.75" x14ac:dyDescent="0.15">
      <c r="A677" s="110" t="s">
        <v>93</v>
      </c>
      <c r="B677" s="20">
        <v>176156.34</v>
      </c>
      <c r="C677" s="20">
        <v>0</v>
      </c>
      <c r="D677" s="20">
        <v>0</v>
      </c>
      <c r="E677" s="20">
        <v>195522.28</v>
      </c>
      <c r="F677" s="20">
        <f t="shared" si="22"/>
        <v>110.99360942671721</v>
      </c>
      <c r="G677" s="136">
        <f t="shared" si="23"/>
        <v>0</v>
      </c>
    </row>
    <row r="678" spans="1:7" s="7" customFormat="1" ht="12.75" x14ac:dyDescent="0.15">
      <c r="A678" s="149" t="s">
        <v>170</v>
      </c>
      <c r="B678" s="18">
        <v>43975.8</v>
      </c>
      <c r="C678" s="18">
        <v>40000</v>
      </c>
      <c r="D678" s="18">
        <v>40000</v>
      </c>
      <c r="E678" s="18">
        <v>36288.57</v>
      </c>
      <c r="F678" s="18">
        <f t="shared" si="22"/>
        <v>82.51940840189377</v>
      </c>
      <c r="G678" s="150">
        <f t="shared" si="23"/>
        <v>90.721424999999996</v>
      </c>
    </row>
    <row r="679" spans="1:7" s="8" customFormat="1" ht="12.75" x14ac:dyDescent="0.15">
      <c r="A679" s="108" t="s">
        <v>169</v>
      </c>
      <c r="B679" s="19">
        <v>43975.8</v>
      </c>
      <c r="C679" s="19">
        <v>40000</v>
      </c>
      <c r="D679" s="19">
        <v>40000</v>
      </c>
      <c r="E679" s="19">
        <v>36288.57</v>
      </c>
      <c r="F679" s="19">
        <f t="shared" si="22"/>
        <v>82.51940840189377</v>
      </c>
      <c r="G679" s="151">
        <f t="shared" si="23"/>
        <v>90.721424999999996</v>
      </c>
    </row>
    <row r="680" spans="1:7" s="6" customFormat="1" ht="12.75" x14ac:dyDescent="0.15">
      <c r="A680" s="147" t="s">
        <v>5</v>
      </c>
      <c r="B680" s="17">
        <v>43975.8</v>
      </c>
      <c r="C680" s="17">
        <v>40000</v>
      </c>
      <c r="D680" s="17">
        <v>40000</v>
      </c>
      <c r="E680" s="17">
        <v>36288.57</v>
      </c>
      <c r="F680" s="17">
        <f t="shared" si="22"/>
        <v>82.51940840189377</v>
      </c>
      <c r="G680" s="148">
        <f t="shared" si="23"/>
        <v>90.721424999999996</v>
      </c>
    </row>
    <row r="681" spans="1:7" s="8" customFormat="1" ht="12.75" x14ac:dyDescent="0.15">
      <c r="A681" s="108" t="s">
        <v>6</v>
      </c>
      <c r="B681" s="19">
        <v>43975.8</v>
      </c>
      <c r="C681" s="19">
        <v>40000</v>
      </c>
      <c r="D681" s="19">
        <v>40000</v>
      </c>
      <c r="E681" s="19">
        <v>36288.57</v>
      </c>
      <c r="F681" s="19">
        <f t="shared" si="22"/>
        <v>82.51940840189377</v>
      </c>
      <c r="G681" s="151">
        <f t="shared" si="23"/>
        <v>90.721424999999996</v>
      </c>
    </row>
    <row r="682" spans="1:7" s="8" customFormat="1" ht="12.75" x14ac:dyDescent="0.15">
      <c r="A682" s="108" t="s">
        <v>101</v>
      </c>
      <c r="B682" s="19">
        <v>43975.8</v>
      </c>
      <c r="C682" s="19">
        <v>40000</v>
      </c>
      <c r="D682" s="19">
        <v>40000</v>
      </c>
      <c r="E682" s="19">
        <v>36288.57</v>
      </c>
      <c r="F682" s="19">
        <f t="shared" si="22"/>
        <v>82.51940840189377</v>
      </c>
      <c r="G682" s="151">
        <f t="shared" si="23"/>
        <v>90.721424999999996</v>
      </c>
    </row>
    <row r="683" spans="1:7" s="8" customFormat="1" ht="12.75" x14ac:dyDescent="0.15">
      <c r="A683" s="110" t="s">
        <v>102</v>
      </c>
      <c r="B683" s="20">
        <v>43975.8</v>
      </c>
      <c r="C683" s="20">
        <v>0</v>
      </c>
      <c r="D683" s="20">
        <v>0</v>
      </c>
      <c r="E683" s="20">
        <v>36288.57</v>
      </c>
      <c r="F683" s="20">
        <f t="shared" si="22"/>
        <v>82.51940840189377</v>
      </c>
      <c r="G683" s="136">
        <f t="shared" si="23"/>
        <v>0</v>
      </c>
    </row>
    <row r="684" spans="1:7" s="5" customFormat="1" ht="12.75" x14ac:dyDescent="0.15">
      <c r="A684" s="145" t="s">
        <v>466</v>
      </c>
      <c r="B684" s="16">
        <v>88194.01</v>
      </c>
      <c r="C684" s="16">
        <v>2013600</v>
      </c>
      <c r="D684" s="16">
        <v>2980500</v>
      </c>
      <c r="E684" s="16">
        <v>2725360.34</v>
      </c>
      <c r="F684" s="16">
        <f t="shared" si="22"/>
        <v>3090.1875762310842</v>
      </c>
      <c r="G684" s="146">
        <f t="shared" si="23"/>
        <v>91.439702734440516</v>
      </c>
    </row>
    <row r="685" spans="1:7" s="6" customFormat="1" ht="12.75" x14ac:dyDescent="0.15">
      <c r="A685" s="147" t="s">
        <v>171</v>
      </c>
      <c r="B685" s="17">
        <v>0</v>
      </c>
      <c r="C685" s="17">
        <v>8100</v>
      </c>
      <c r="D685" s="17">
        <v>3000</v>
      </c>
      <c r="E685" s="17">
        <v>2867.12</v>
      </c>
      <c r="F685" s="17">
        <f t="shared" si="22"/>
        <v>0</v>
      </c>
      <c r="G685" s="148">
        <f t="shared" si="23"/>
        <v>95.570666666666654</v>
      </c>
    </row>
    <row r="686" spans="1:7" s="7" customFormat="1" ht="12.75" x14ac:dyDescent="0.15">
      <c r="A686" s="149" t="s">
        <v>172</v>
      </c>
      <c r="B686" s="18">
        <v>0</v>
      </c>
      <c r="C686" s="18">
        <v>8100</v>
      </c>
      <c r="D686" s="18">
        <v>3000</v>
      </c>
      <c r="E686" s="18">
        <v>2867.12</v>
      </c>
      <c r="F686" s="18">
        <f t="shared" si="22"/>
        <v>0</v>
      </c>
      <c r="G686" s="150">
        <f t="shared" si="23"/>
        <v>95.570666666666654</v>
      </c>
    </row>
    <row r="687" spans="1:7" s="8" customFormat="1" ht="12.75" x14ac:dyDescent="0.15">
      <c r="A687" s="108" t="s">
        <v>173</v>
      </c>
      <c r="B687" s="19">
        <v>0</v>
      </c>
      <c r="C687" s="19">
        <v>8100</v>
      </c>
      <c r="D687" s="19">
        <v>3000</v>
      </c>
      <c r="E687" s="19">
        <v>2867.12</v>
      </c>
      <c r="F687" s="19">
        <f t="shared" si="22"/>
        <v>0</v>
      </c>
      <c r="G687" s="151">
        <f t="shared" si="23"/>
        <v>95.570666666666654</v>
      </c>
    </row>
    <row r="688" spans="1:7" s="6" customFormat="1" ht="12.75" x14ac:dyDescent="0.15">
      <c r="A688" s="147" t="s">
        <v>5</v>
      </c>
      <c r="B688" s="17">
        <v>0</v>
      </c>
      <c r="C688" s="17">
        <v>8100</v>
      </c>
      <c r="D688" s="17">
        <v>3000</v>
      </c>
      <c r="E688" s="17">
        <v>2867.12</v>
      </c>
      <c r="F688" s="17">
        <f t="shared" si="22"/>
        <v>0</v>
      </c>
      <c r="G688" s="148">
        <f t="shared" si="23"/>
        <v>95.570666666666654</v>
      </c>
    </row>
    <row r="689" spans="1:7" s="8" customFormat="1" ht="12.75" x14ac:dyDescent="0.15">
      <c r="A689" s="108" t="s">
        <v>6</v>
      </c>
      <c r="B689" s="19">
        <v>0</v>
      </c>
      <c r="C689" s="19">
        <v>8100</v>
      </c>
      <c r="D689" s="19">
        <v>3000</v>
      </c>
      <c r="E689" s="19">
        <v>2867.12</v>
      </c>
      <c r="F689" s="19">
        <f t="shared" si="22"/>
        <v>0</v>
      </c>
      <c r="G689" s="151">
        <f t="shared" si="23"/>
        <v>95.570666666666654</v>
      </c>
    </row>
    <row r="690" spans="1:7" s="8" customFormat="1" ht="12.75" x14ac:dyDescent="0.15">
      <c r="A690" s="108" t="s">
        <v>101</v>
      </c>
      <c r="B690" s="19">
        <v>0</v>
      </c>
      <c r="C690" s="19">
        <v>8100</v>
      </c>
      <c r="D690" s="19">
        <v>3000</v>
      </c>
      <c r="E690" s="19">
        <v>2867.12</v>
      </c>
      <c r="F690" s="19">
        <f t="shared" si="22"/>
        <v>0</v>
      </c>
      <c r="G690" s="151">
        <f t="shared" si="23"/>
        <v>95.570666666666654</v>
      </c>
    </row>
    <row r="691" spans="1:7" s="8" customFormat="1" ht="25.5" x14ac:dyDescent="0.15">
      <c r="A691" s="110" t="s">
        <v>160</v>
      </c>
      <c r="B691" s="20">
        <v>0</v>
      </c>
      <c r="C691" s="20">
        <v>0</v>
      </c>
      <c r="D691" s="20">
        <v>0</v>
      </c>
      <c r="E691" s="20">
        <v>2867.12</v>
      </c>
      <c r="F691" s="20">
        <f t="shared" si="22"/>
        <v>0</v>
      </c>
      <c r="G691" s="136">
        <f t="shared" si="23"/>
        <v>0</v>
      </c>
    </row>
    <row r="692" spans="1:7" s="6" customFormat="1" ht="12.75" x14ac:dyDescent="0.15">
      <c r="A692" s="147" t="s">
        <v>174</v>
      </c>
      <c r="B692" s="17">
        <v>88194.01</v>
      </c>
      <c r="C692" s="17">
        <v>2005500</v>
      </c>
      <c r="D692" s="17">
        <v>299500</v>
      </c>
      <c r="E692" s="17">
        <v>46225</v>
      </c>
      <c r="F692" s="17">
        <f t="shared" si="22"/>
        <v>52.41285661010312</v>
      </c>
      <c r="G692" s="148">
        <f t="shared" si="23"/>
        <v>15.43405676126878</v>
      </c>
    </row>
    <row r="693" spans="1:7" s="7" customFormat="1" ht="12.75" x14ac:dyDescent="0.15">
      <c r="A693" s="149" t="s">
        <v>175</v>
      </c>
      <c r="B693" s="18">
        <v>265.14999999999998</v>
      </c>
      <c r="C693" s="18">
        <v>1500</v>
      </c>
      <c r="D693" s="18">
        <v>1500</v>
      </c>
      <c r="E693" s="18">
        <v>0</v>
      </c>
      <c r="F693" s="18">
        <f t="shared" si="22"/>
        <v>0</v>
      </c>
      <c r="G693" s="150">
        <f t="shared" si="23"/>
        <v>0</v>
      </c>
    </row>
    <row r="694" spans="1:7" s="8" customFormat="1" ht="12.75" x14ac:dyDescent="0.15">
      <c r="A694" s="108" t="s">
        <v>156</v>
      </c>
      <c r="B694" s="19">
        <v>265.14999999999998</v>
      </c>
      <c r="C694" s="19">
        <v>1500</v>
      </c>
      <c r="D694" s="19">
        <v>1500</v>
      </c>
      <c r="E694" s="19">
        <v>0</v>
      </c>
      <c r="F694" s="19">
        <f t="shared" si="22"/>
        <v>0</v>
      </c>
      <c r="G694" s="151">
        <f t="shared" si="23"/>
        <v>0</v>
      </c>
    </row>
    <row r="695" spans="1:7" s="6" customFormat="1" ht="12.75" x14ac:dyDescent="0.15">
      <c r="A695" s="147" t="s">
        <v>5</v>
      </c>
      <c r="B695" s="17">
        <v>265.14999999999998</v>
      </c>
      <c r="C695" s="17">
        <v>1500</v>
      </c>
      <c r="D695" s="17">
        <v>1500</v>
      </c>
      <c r="E695" s="17">
        <v>0</v>
      </c>
      <c r="F695" s="17">
        <f t="shared" si="22"/>
        <v>0</v>
      </c>
      <c r="G695" s="148">
        <f t="shared" si="23"/>
        <v>0</v>
      </c>
    </row>
    <row r="696" spans="1:7" s="8" customFormat="1" ht="12.75" x14ac:dyDescent="0.15">
      <c r="A696" s="108" t="s">
        <v>6</v>
      </c>
      <c r="B696" s="19">
        <v>265.14999999999998</v>
      </c>
      <c r="C696" s="19">
        <v>1500</v>
      </c>
      <c r="D696" s="19">
        <v>1500</v>
      </c>
      <c r="E696" s="19">
        <v>0</v>
      </c>
      <c r="F696" s="19">
        <f t="shared" si="22"/>
        <v>0</v>
      </c>
      <c r="G696" s="151">
        <f t="shared" si="23"/>
        <v>0</v>
      </c>
    </row>
    <row r="697" spans="1:7" s="8" customFormat="1" ht="12.75" x14ac:dyDescent="0.15">
      <c r="A697" s="108" t="s">
        <v>12</v>
      </c>
      <c r="B697" s="19">
        <v>265.14999999999998</v>
      </c>
      <c r="C697" s="19">
        <v>1500</v>
      </c>
      <c r="D697" s="19">
        <v>1500</v>
      </c>
      <c r="E697" s="19">
        <v>0</v>
      </c>
      <c r="F697" s="19">
        <f t="shared" si="22"/>
        <v>0</v>
      </c>
      <c r="G697" s="151">
        <f t="shared" si="23"/>
        <v>0</v>
      </c>
    </row>
    <row r="698" spans="1:7" s="8" customFormat="1" ht="12.75" x14ac:dyDescent="0.15">
      <c r="A698" s="110" t="s">
        <v>41</v>
      </c>
      <c r="B698" s="20">
        <v>265.14999999999998</v>
      </c>
      <c r="C698" s="20">
        <v>0</v>
      </c>
      <c r="D698" s="20">
        <v>0</v>
      </c>
      <c r="E698" s="20">
        <v>0</v>
      </c>
      <c r="F698" s="20">
        <f t="shared" si="22"/>
        <v>0</v>
      </c>
      <c r="G698" s="136">
        <f t="shared" si="23"/>
        <v>0</v>
      </c>
    </row>
    <row r="699" spans="1:7" s="7" customFormat="1" ht="12.75" x14ac:dyDescent="0.15">
      <c r="A699" s="149" t="s">
        <v>176</v>
      </c>
      <c r="B699" s="18">
        <v>0</v>
      </c>
      <c r="C699" s="18">
        <v>1848000</v>
      </c>
      <c r="D699" s="18">
        <v>0</v>
      </c>
      <c r="E699" s="18">
        <v>0</v>
      </c>
      <c r="F699" s="18">
        <f t="shared" si="22"/>
        <v>0</v>
      </c>
      <c r="G699" s="150">
        <f t="shared" si="23"/>
        <v>0</v>
      </c>
    </row>
    <row r="700" spans="1:7" s="8" customFormat="1" ht="12.75" x14ac:dyDescent="0.15">
      <c r="A700" s="108" t="s">
        <v>156</v>
      </c>
      <c r="B700" s="19">
        <v>0</v>
      </c>
      <c r="C700" s="19">
        <v>1848000</v>
      </c>
      <c r="D700" s="19">
        <v>0</v>
      </c>
      <c r="E700" s="19">
        <v>0</v>
      </c>
      <c r="F700" s="19">
        <f t="shared" si="22"/>
        <v>0</v>
      </c>
      <c r="G700" s="151">
        <f t="shared" si="23"/>
        <v>0</v>
      </c>
    </row>
    <row r="701" spans="1:7" s="6" customFormat="1" ht="12.75" x14ac:dyDescent="0.15">
      <c r="A701" s="147" t="s">
        <v>5</v>
      </c>
      <c r="B701" s="17">
        <v>0</v>
      </c>
      <c r="C701" s="17">
        <v>520000</v>
      </c>
      <c r="D701" s="17">
        <v>0</v>
      </c>
      <c r="E701" s="17">
        <v>0</v>
      </c>
      <c r="F701" s="17">
        <f t="shared" si="22"/>
        <v>0</v>
      </c>
      <c r="G701" s="148">
        <f t="shared" si="23"/>
        <v>0</v>
      </c>
    </row>
    <row r="702" spans="1:7" s="8" customFormat="1" ht="12.75" x14ac:dyDescent="0.15">
      <c r="A702" s="108" t="s">
        <v>6</v>
      </c>
      <c r="B702" s="19">
        <v>0</v>
      </c>
      <c r="C702" s="19">
        <v>520000</v>
      </c>
      <c r="D702" s="19">
        <v>0</v>
      </c>
      <c r="E702" s="19">
        <v>0</v>
      </c>
      <c r="F702" s="19">
        <f t="shared" si="22"/>
        <v>0</v>
      </c>
      <c r="G702" s="151">
        <f t="shared" si="23"/>
        <v>0</v>
      </c>
    </row>
    <row r="703" spans="1:7" s="8" customFormat="1" ht="12.75" x14ac:dyDescent="0.15">
      <c r="A703" s="108" t="s">
        <v>12</v>
      </c>
      <c r="B703" s="19">
        <v>0</v>
      </c>
      <c r="C703" s="19">
        <v>520000</v>
      </c>
      <c r="D703" s="19">
        <v>0</v>
      </c>
      <c r="E703" s="19">
        <v>0</v>
      </c>
      <c r="F703" s="19">
        <f t="shared" si="22"/>
        <v>0</v>
      </c>
      <c r="G703" s="151">
        <f t="shared" si="23"/>
        <v>0</v>
      </c>
    </row>
    <row r="704" spans="1:7" s="6" customFormat="1" ht="12.75" x14ac:dyDescent="0.15">
      <c r="A704" s="147" t="s">
        <v>62</v>
      </c>
      <c r="B704" s="17">
        <v>0</v>
      </c>
      <c r="C704" s="17">
        <v>1328000</v>
      </c>
      <c r="D704" s="17">
        <v>0</v>
      </c>
      <c r="E704" s="17">
        <v>0</v>
      </c>
      <c r="F704" s="17">
        <f t="shared" si="22"/>
        <v>0</v>
      </c>
      <c r="G704" s="148">
        <f t="shared" si="23"/>
        <v>0</v>
      </c>
    </row>
    <row r="705" spans="1:7" s="8" customFormat="1" ht="12.75" x14ac:dyDescent="0.15">
      <c r="A705" s="108" t="s">
        <v>6</v>
      </c>
      <c r="B705" s="19">
        <v>0</v>
      </c>
      <c r="C705" s="19">
        <v>1328000</v>
      </c>
      <c r="D705" s="19">
        <v>0</v>
      </c>
      <c r="E705" s="19">
        <v>0</v>
      </c>
      <c r="F705" s="19">
        <f t="shared" si="22"/>
        <v>0</v>
      </c>
      <c r="G705" s="151">
        <f t="shared" si="23"/>
        <v>0</v>
      </c>
    </row>
    <row r="706" spans="1:7" s="8" customFormat="1" ht="12.75" x14ac:dyDescent="0.15">
      <c r="A706" s="108" t="s">
        <v>12</v>
      </c>
      <c r="B706" s="19">
        <v>0</v>
      </c>
      <c r="C706" s="19">
        <v>1328000</v>
      </c>
      <c r="D706" s="19">
        <v>0</v>
      </c>
      <c r="E706" s="19">
        <v>0</v>
      </c>
      <c r="F706" s="19">
        <f t="shared" si="22"/>
        <v>0</v>
      </c>
      <c r="G706" s="151">
        <f t="shared" si="23"/>
        <v>0</v>
      </c>
    </row>
    <row r="707" spans="1:7" s="7" customFormat="1" ht="12.75" x14ac:dyDescent="0.15">
      <c r="A707" s="149" t="s">
        <v>177</v>
      </c>
      <c r="B707" s="18">
        <v>66361.399999999994</v>
      </c>
      <c r="C707" s="18">
        <v>66000</v>
      </c>
      <c r="D707" s="18">
        <v>40000</v>
      </c>
      <c r="E707" s="18">
        <v>40000</v>
      </c>
      <c r="F707" s="18">
        <f t="shared" si="22"/>
        <v>60.276003821498648</v>
      </c>
      <c r="G707" s="150">
        <f t="shared" si="23"/>
        <v>100</v>
      </c>
    </row>
    <row r="708" spans="1:7" s="8" customFormat="1" ht="12.75" x14ac:dyDescent="0.15">
      <c r="A708" s="108" t="s">
        <v>173</v>
      </c>
      <c r="B708" s="19">
        <v>66361.399999999994</v>
      </c>
      <c r="C708" s="19">
        <v>66000</v>
      </c>
      <c r="D708" s="19">
        <v>40000</v>
      </c>
      <c r="E708" s="19">
        <v>40000</v>
      </c>
      <c r="F708" s="19">
        <f t="shared" si="22"/>
        <v>60.276003821498648</v>
      </c>
      <c r="G708" s="151">
        <f t="shared" si="23"/>
        <v>100</v>
      </c>
    </row>
    <row r="709" spans="1:7" s="6" customFormat="1" ht="12.75" x14ac:dyDescent="0.15">
      <c r="A709" s="147" t="s">
        <v>5</v>
      </c>
      <c r="B709" s="17">
        <v>66361.399999999994</v>
      </c>
      <c r="C709" s="17">
        <v>66000</v>
      </c>
      <c r="D709" s="17">
        <v>40000</v>
      </c>
      <c r="E709" s="17">
        <v>40000</v>
      </c>
      <c r="F709" s="17">
        <f t="shared" si="22"/>
        <v>60.276003821498648</v>
      </c>
      <c r="G709" s="148">
        <f t="shared" si="23"/>
        <v>100</v>
      </c>
    </row>
    <row r="710" spans="1:7" s="8" customFormat="1" ht="12.75" x14ac:dyDescent="0.15">
      <c r="A710" s="108" t="s">
        <v>6</v>
      </c>
      <c r="B710" s="19">
        <v>66361.399999999994</v>
      </c>
      <c r="C710" s="19">
        <v>66000</v>
      </c>
      <c r="D710" s="19">
        <v>40000</v>
      </c>
      <c r="E710" s="19">
        <v>40000</v>
      </c>
      <c r="F710" s="19">
        <f t="shared" si="22"/>
        <v>60.276003821498648</v>
      </c>
      <c r="G710" s="151">
        <f t="shared" si="23"/>
        <v>100</v>
      </c>
    </row>
    <row r="711" spans="1:7" s="8" customFormat="1" ht="12.75" x14ac:dyDescent="0.15">
      <c r="A711" s="108" t="s">
        <v>75</v>
      </c>
      <c r="B711" s="19">
        <v>66361.399999999994</v>
      </c>
      <c r="C711" s="19">
        <v>66000</v>
      </c>
      <c r="D711" s="19">
        <v>40000</v>
      </c>
      <c r="E711" s="19">
        <v>40000</v>
      </c>
      <c r="F711" s="19">
        <f t="shared" si="22"/>
        <v>60.276003821498648</v>
      </c>
      <c r="G711" s="151">
        <f t="shared" si="23"/>
        <v>100</v>
      </c>
    </row>
    <row r="712" spans="1:7" s="8" customFormat="1" ht="12.75" x14ac:dyDescent="0.15">
      <c r="A712" s="110" t="s">
        <v>93</v>
      </c>
      <c r="B712" s="20">
        <v>66361.399999999994</v>
      </c>
      <c r="C712" s="20">
        <v>0</v>
      </c>
      <c r="D712" s="20">
        <v>0</v>
      </c>
      <c r="E712" s="20">
        <v>40000</v>
      </c>
      <c r="F712" s="20">
        <f t="shared" si="22"/>
        <v>60.276003821498648</v>
      </c>
      <c r="G712" s="136">
        <f t="shared" si="23"/>
        <v>0</v>
      </c>
    </row>
    <row r="713" spans="1:7" s="7" customFormat="1" ht="12.75" x14ac:dyDescent="0.15">
      <c r="A713" s="149" t="s">
        <v>178</v>
      </c>
      <c r="B713" s="18">
        <v>0</v>
      </c>
      <c r="C713" s="18">
        <v>80000</v>
      </c>
      <c r="D713" s="18">
        <v>250000</v>
      </c>
      <c r="E713" s="18">
        <v>0</v>
      </c>
      <c r="F713" s="18">
        <f t="shared" si="22"/>
        <v>0</v>
      </c>
      <c r="G713" s="150">
        <f t="shared" si="23"/>
        <v>0</v>
      </c>
    </row>
    <row r="714" spans="1:7" s="8" customFormat="1" ht="12.75" x14ac:dyDescent="0.15">
      <c r="A714" s="108" t="s">
        <v>156</v>
      </c>
      <c r="B714" s="19">
        <v>0</v>
      </c>
      <c r="C714" s="19">
        <v>80000</v>
      </c>
      <c r="D714" s="19">
        <v>250000</v>
      </c>
      <c r="E714" s="19">
        <v>0</v>
      </c>
      <c r="F714" s="19">
        <f t="shared" si="22"/>
        <v>0</v>
      </c>
      <c r="G714" s="151">
        <f t="shared" si="23"/>
        <v>0</v>
      </c>
    </row>
    <row r="715" spans="1:7" s="6" customFormat="1" ht="12.75" x14ac:dyDescent="0.15">
      <c r="A715" s="147" t="s">
        <v>5</v>
      </c>
      <c r="B715" s="17">
        <v>0</v>
      </c>
      <c r="C715" s="17">
        <v>20000</v>
      </c>
      <c r="D715" s="17">
        <v>250000</v>
      </c>
      <c r="E715" s="17">
        <v>0</v>
      </c>
      <c r="F715" s="17">
        <f t="shared" si="22"/>
        <v>0</v>
      </c>
      <c r="G715" s="148">
        <f t="shared" si="23"/>
        <v>0</v>
      </c>
    </row>
    <row r="716" spans="1:7" s="8" customFormat="1" ht="12.75" x14ac:dyDescent="0.15">
      <c r="A716" s="108" t="s">
        <v>6</v>
      </c>
      <c r="B716" s="19">
        <v>0</v>
      </c>
      <c r="C716" s="19">
        <v>20000</v>
      </c>
      <c r="D716" s="19">
        <v>250000</v>
      </c>
      <c r="E716" s="19">
        <v>0</v>
      </c>
      <c r="F716" s="19">
        <f t="shared" si="22"/>
        <v>0</v>
      </c>
      <c r="G716" s="151">
        <f t="shared" si="23"/>
        <v>0</v>
      </c>
    </row>
    <row r="717" spans="1:7" s="8" customFormat="1" ht="12.75" x14ac:dyDescent="0.15">
      <c r="A717" s="108" t="s">
        <v>12</v>
      </c>
      <c r="B717" s="19">
        <v>0</v>
      </c>
      <c r="C717" s="19">
        <v>20000</v>
      </c>
      <c r="D717" s="19">
        <v>250000</v>
      </c>
      <c r="E717" s="19">
        <v>0</v>
      </c>
      <c r="F717" s="19">
        <f t="shared" si="22"/>
        <v>0</v>
      </c>
      <c r="G717" s="151">
        <f t="shared" si="23"/>
        <v>0</v>
      </c>
    </row>
    <row r="718" spans="1:7" s="6" customFormat="1" ht="12.75" x14ac:dyDescent="0.15">
      <c r="A718" s="147" t="s">
        <v>86</v>
      </c>
      <c r="B718" s="17">
        <v>0</v>
      </c>
      <c r="C718" s="17">
        <v>60000</v>
      </c>
      <c r="D718" s="17">
        <v>0</v>
      </c>
      <c r="E718" s="17">
        <v>0</v>
      </c>
      <c r="F718" s="17">
        <f t="shared" si="22"/>
        <v>0</v>
      </c>
      <c r="G718" s="148">
        <f t="shared" si="23"/>
        <v>0</v>
      </c>
    </row>
    <row r="719" spans="1:7" s="8" customFormat="1" ht="12.75" x14ac:dyDescent="0.15">
      <c r="A719" s="108" t="s">
        <v>6</v>
      </c>
      <c r="B719" s="19">
        <v>0</v>
      </c>
      <c r="C719" s="19">
        <v>60000</v>
      </c>
      <c r="D719" s="19">
        <v>0</v>
      </c>
      <c r="E719" s="19">
        <v>0</v>
      </c>
      <c r="F719" s="19">
        <f t="shared" si="22"/>
        <v>0</v>
      </c>
      <c r="G719" s="151">
        <f t="shared" si="23"/>
        <v>0</v>
      </c>
    </row>
    <row r="720" spans="1:7" s="8" customFormat="1" ht="12.75" x14ac:dyDescent="0.15">
      <c r="A720" s="108" t="s">
        <v>12</v>
      </c>
      <c r="B720" s="19">
        <v>0</v>
      </c>
      <c r="C720" s="19">
        <v>60000</v>
      </c>
      <c r="D720" s="19">
        <v>0</v>
      </c>
      <c r="E720" s="19">
        <v>0</v>
      </c>
      <c r="F720" s="19">
        <f t="shared" si="22"/>
        <v>0</v>
      </c>
      <c r="G720" s="151">
        <f t="shared" si="23"/>
        <v>0</v>
      </c>
    </row>
    <row r="721" spans="1:7" s="6" customFormat="1" ht="12.75" x14ac:dyDescent="0.15">
      <c r="A721" s="147" t="s">
        <v>179</v>
      </c>
      <c r="B721" s="17">
        <v>0</v>
      </c>
      <c r="C721" s="17">
        <v>0</v>
      </c>
      <c r="D721" s="17">
        <v>0</v>
      </c>
      <c r="E721" s="17">
        <v>0</v>
      </c>
      <c r="F721" s="17">
        <f t="shared" si="22"/>
        <v>0</v>
      </c>
      <c r="G721" s="148">
        <f t="shared" si="23"/>
        <v>0</v>
      </c>
    </row>
    <row r="722" spans="1:7" s="8" customFormat="1" ht="12.75" x14ac:dyDescent="0.15">
      <c r="A722" s="108" t="s">
        <v>6</v>
      </c>
      <c r="B722" s="19">
        <v>0</v>
      </c>
      <c r="C722" s="19">
        <v>0</v>
      </c>
      <c r="D722" s="19">
        <v>0</v>
      </c>
      <c r="E722" s="19">
        <v>0</v>
      </c>
      <c r="F722" s="19">
        <f t="shared" si="22"/>
        <v>0</v>
      </c>
      <c r="G722" s="151">
        <f t="shared" si="23"/>
        <v>0</v>
      </c>
    </row>
    <row r="723" spans="1:7" s="8" customFormat="1" ht="12.75" x14ac:dyDescent="0.15">
      <c r="A723" s="108" t="s">
        <v>12</v>
      </c>
      <c r="B723" s="19">
        <v>0</v>
      </c>
      <c r="C723" s="19">
        <v>0</v>
      </c>
      <c r="D723" s="19">
        <v>0</v>
      </c>
      <c r="E723" s="19">
        <v>0</v>
      </c>
      <c r="F723" s="19">
        <f t="shared" si="22"/>
        <v>0</v>
      </c>
      <c r="G723" s="151">
        <f t="shared" si="23"/>
        <v>0</v>
      </c>
    </row>
    <row r="724" spans="1:7" s="7" customFormat="1" ht="12.75" x14ac:dyDescent="0.15">
      <c r="A724" s="149" t="s">
        <v>180</v>
      </c>
      <c r="B724" s="18">
        <v>21567.46</v>
      </c>
      <c r="C724" s="18">
        <v>10000</v>
      </c>
      <c r="D724" s="18">
        <v>8000</v>
      </c>
      <c r="E724" s="18">
        <v>6225</v>
      </c>
      <c r="F724" s="18">
        <f t="shared" si="22"/>
        <v>28.862925907825961</v>
      </c>
      <c r="G724" s="150">
        <f t="shared" si="23"/>
        <v>77.8125</v>
      </c>
    </row>
    <row r="725" spans="1:7" s="8" customFormat="1" ht="12.75" x14ac:dyDescent="0.15">
      <c r="A725" s="108" t="s">
        <v>156</v>
      </c>
      <c r="B725" s="19">
        <v>21567.46</v>
      </c>
      <c r="C725" s="19">
        <v>10000</v>
      </c>
      <c r="D725" s="19">
        <v>8000</v>
      </c>
      <c r="E725" s="19">
        <v>6225</v>
      </c>
      <c r="F725" s="19">
        <f t="shared" si="22"/>
        <v>28.862925907825961</v>
      </c>
      <c r="G725" s="151">
        <f t="shared" si="23"/>
        <v>77.8125</v>
      </c>
    </row>
    <row r="726" spans="1:7" s="6" customFormat="1" ht="12.75" x14ac:dyDescent="0.15">
      <c r="A726" s="147" t="s">
        <v>5</v>
      </c>
      <c r="B726" s="17">
        <v>21567.46</v>
      </c>
      <c r="C726" s="17">
        <v>10000</v>
      </c>
      <c r="D726" s="17">
        <v>8000</v>
      </c>
      <c r="E726" s="17">
        <v>6225</v>
      </c>
      <c r="F726" s="17">
        <f t="shared" si="22"/>
        <v>28.862925907825961</v>
      </c>
      <c r="G726" s="148">
        <f t="shared" si="23"/>
        <v>77.8125</v>
      </c>
    </row>
    <row r="727" spans="1:7" s="8" customFormat="1" ht="12.75" x14ac:dyDescent="0.15">
      <c r="A727" s="108" t="s">
        <v>6</v>
      </c>
      <c r="B727" s="19">
        <v>21567.46</v>
      </c>
      <c r="C727" s="19">
        <v>10000</v>
      </c>
      <c r="D727" s="19">
        <v>8000</v>
      </c>
      <c r="E727" s="19">
        <v>6225</v>
      </c>
      <c r="F727" s="19">
        <f t="shared" si="22"/>
        <v>28.862925907825961</v>
      </c>
      <c r="G727" s="151">
        <f t="shared" si="23"/>
        <v>77.8125</v>
      </c>
    </row>
    <row r="728" spans="1:7" s="8" customFormat="1" ht="12.75" x14ac:dyDescent="0.15">
      <c r="A728" s="108" t="s">
        <v>12</v>
      </c>
      <c r="B728" s="19">
        <v>21567.46</v>
      </c>
      <c r="C728" s="19">
        <v>10000</v>
      </c>
      <c r="D728" s="19">
        <v>8000</v>
      </c>
      <c r="E728" s="19">
        <v>6225</v>
      </c>
      <c r="F728" s="19">
        <f t="shared" si="22"/>
        <v>28.862925907825961</v>
      </c>
      <c r="G728" s="151">
        <f t="shared" si="23"/>
        <v>77.8125</v>
      </c>
    </row>
    <row r="729" spans="1:7" s="8" customFormat="1" ht="12.75" x14ac:dyDescent="0.15">
      <c r="A729" s="110" t="s">
        <v>33</v>
      </c>
      <c r="B729" s="20">
        <v>21567.46</v>
      </c>
      <c r="C729" s="20">
        <v>0</v>
      </c>
      <c r="D729" s="20">
        <v>0</v>
      </c>
      <c r="E729" s="20">
        <v>6225</v>
      </c>
      <c r="F729" s="20">
        <f t="shared" si="22"/>
        <v>28.862925907825961</v>
      </c>
      <c r="G729" s="136">
        <f t="shared" si="23"/>
        <v>0</v>
      </c>
    </row>
    <row r="730" spans="1:7" s="6" customFormat="1" ht="12.75" x14ac:dyDescent="0.15">
      <c r="A730" s="147" t="s">
        <v>133</v>
      </c>
      <c r="B730" s="17">
        <v>0</v>
      </c>
      <c r="C730" s="17">
        <v>0</v>
      </c>
      <c r="D730" s="17">
        <v>2678000</v>
      </c>
      <c r="E730" s="17">
        <v>2676268.2200000002</v>
      </c>
      <c r="F730" s="17">
        <f t="shared" si="22"/>
        <v>0</v>
      </c>
      <c r="G730" s="148">
        <f t="shared" si="23"/>
        <v>99.935333084391345</v>
      </c>
    </row>
    <row r="731" spans="1:7" s="7" customFormat="1" ht="12.75" x14ac:dyDescent="0.15">
      <c r="A731" s="149" t="s">
        <v>181</v>
      </c>
      <c r="B731" s="18">
        <v>0</v>
      </c>
      <c r="C731" s="18">
        <v>0</v>
      </c>
      <c r="D731" s="18">
        <v>2678000</v>
      </c>
      <c r="E731" s="18">
        <v>2676268.2200000002</v>
      </c>
      <c r="F731" s="18">
        <f t="shared" si="22"/>
        <v>0</v>
      </c>
      <c r="G731" s="150">
        <f t="shared" si="23"/>
        <v>99.935333084391345</v>
      </c>
    </row>
    <row r="732" spans="1:7" s="8" customFormat="1" ht="12.75" x14ac:dyDescent="0.15">
      <c r="A732" s="108" t="s">
        <v>156</v>
      </c>
      <c r="B732" s="19">
        <v>0</v>
      </c>
      <c r="C732" s="19">
        <v>0</v>
      </c>
      <c r="D732" s="19">
        <v>2678000</v>
      </c>
      <c r="E732" s="19">
        <v>2676268.2200000002</v>
      </c>
      <c r="F732" s="19">
        <f t="shared" ref="F732:F795" si="24">IFERROR(E732/B732*100,0)</f>
        <v>0</v>
      </c>
      <c r="G732" s="151">
        <f t="shared" ref="G732:G795" si="25">IFERROR(E732/D732*100,0)</f>
        <v>99.935333084391345</v>
      </c>
    </row>
    <row r="733" spans="1:7" s="6" customFormat="1" ht="12.75" x14ac:dyDescent="0.15">
      <c r="A733" s="147" t="s">
        <v>146</v>
      </c>
      <c r="B733" s="17">
        <v>0</v>
      </c>
      <c r="C733" s="17">
        <v>0</v>
      </c>
      <c r="D733" s="17">
        <v>138000</v>
      </c>
      <c r="E733" s="17">
        <v>137031.88</v>
      </c>
      <c r="F733" s="17">
        <f t="shared" si="24"/>
        <v>0</v>
      </c>
      <c r="G733" s="148">
        <f t="shared" si="25"/>
        <v>99.298463768115937</v>
      </c>
    </row>
    <row r="734" spans="1:7" s="8" customFormat="1" ht="12.75" x14ac:dyDescent="0.15">
      <c r="A734" s="108" t="s">
        <v>6</v>
      </c>
      <c r="B734" s="19">
        <v>0</v>
      </c>
      <c r="C734" s="19">
        <v>0</v>
      </c>
      <c r="D734" s="19">
        <v>138000</v>
      </c>
      <c r="E734" s="19">
        <v>137031.88</v>
      </c>
      <c r="F734" s="19">
        <f t="shared" si="24"/>
        <v>0</v>
      </c>
      <c r="G734" s="151">
        <f t="shared" si="25"/>
        <v>99.298463768115937</v>
      </c>
    </row>
    <row r="735" spans="1:7" s="8" customFormat="1" ht="12.75" x14ac:dyDescent="0.15">
      <c r="A735" s="108" t="s">
        <v>12</v>
      </c>
      <c r="B735" s="19">
        <v>0</v>
      </c>
      <c r="C735" s="19">
        <v>0</v>
      </c>
      <c r="D735" s="19">
        <v>138000</v>
      </c>
      <c r="E735" s="19">
        <v>137031.88</v>
      </c>
      <c r="F735" s="19">
        <f t="shared" si="24"/>
        <v>0</v>
      </c>
      <c r="G735" s="151">
        <f t="shared" si="25"/>
        <v>99.298463768115937</v>
      </c>
    </row>
    <row r="736" spans="1:7" s="8" customFormat="1" ht="12.75" x14ac:dyDescent="0.15">
      <c r="A736" s="110" t="s">
        <v>32</v>
      </c>
      <c r="B736" s="20">
        <v>0</v>
      </c>
      <c r="C736" s="20">
        <v>0</v>
      </c>
      <c r="D736" s="20">
        <v>0</v>
      </c>
      <c r="E736" s="20">
        <v>2374.1999999999998</v>
      </c>
      <c r="F736" s="20">
        <f t="shared" si="24"/>
        <v>0</v>
      </c>
      <c r="G736" s="136">
        <f t="shared" si="25"/>
        <v>0</v>
      </c>
    </row>
    <row r="737" spans="1:7" s="8" customFormat="1" ht="12.75" x14ac:dyDescent="0.15">
      <c r="A737" s="110" t="s">
        <v>34</v>
      </c>
      <c r="B737" s="20">
        <v>0</v>
      </c>
      <c r="C737" s="20">
        <v>0</v>
      </c>
      <c r="D737" s="20">
        <v>0</v>
      </c>
      <c r="E737" s="20">
        <v>134657.68</v>
      </c>
      <c r="F737" s="20">
        <f t="shared" si="24"/>
        <v>0</v>
      </c>
      <c r="G737" s="136">
        <f t="shared" si="25"/>
        <v>0</v>
      </c>
    </row>
    <row r="738" spans="1:7" s="6" customFormat="1" ht="12.75" x14ac:dyDescent="0.15">
      <c r="A738" s="147" t="s">
        <v>62</v>
      </c>
      <c r="B738" s="17">
        <v>0</v>
      </c>
      <c r="C738" s="17">
        <v>0</v>
      </c>
      <c r="D738" s="17">
        <v>8000</v>
      </c>
      <c r="E738" s="17">
        <v>7983.41</v>
      </c>
      <c r="F738" s="17">
        <f t="shared" si="24"/>
        <v>0</v>
      </c>
      <c r="G738" s="148">
        <f t="shared" si="25"/>
        <v>99.792625000000001</v>
      </c>
    </row>
    <row r="739" spans="1:7" s="8" customFormat="1" ht="12.75" x14ac:dyDescent="0.15">
      <c r="A739" s="108" t="s">
        <v>6</v>
      </c>
      <c r="B739" s="19">
        <v>0</v>
      </c>
      <c r="C739" s="19">
        <v>0</v>
      </c>
      <c r="D739" s="19">
        <v>8000</v>
      </c>
      <c r="E739" s="19">
        <v>7983.41</v>
      </c>
      <c r="F739" s="19">
        <f t="shared" si="24"/>
        <v>0</v>
      </c>
      <c r="G739" s="151">
        <f t="shared" si="25"/>
        <v>99.792625000000001</v>
      </c>
    </row>
    <row r="740" spans="1:7" s="8" customFormat="1" ht="12.75" x14ac:dyDescent="0.15">
      <c r="A740" s="108" t="s">
        <v>12</v>
      </c>
      <c r="B740" s="19">
        <v>0</v>
      </c>
      <c r="C740" s="19">
        <v>0</v>
      </c>
      <c r="D740" s="19">
        <v>8000</v>
      </c>
      <c r="E740" s="19">
        <v>7983.41</v>
      </c>
      <c r="F740" s="19">
        <f t="shared" si="24"/>
        <v>0</v>
      </c>
      <c r="G740" s="151">
        <f t="shared" si="25"/>
        <v>99.792625000000001</v>
      </c>
    </row>
    <row r="741" spans="1:7" s="8" customFormat="1" ht="12.75" x14ac:dyDescent="0.15">
      <c r="A741" s="110" t="s">
        <v>34</v>
      </c>
      <c r="B741" s="20">
        <v>0</v>
      </c>
      <c r="C741" s="20">
        <v>0</v>
      </c>
      <c r="D741" s="20">
        <v>0</v>
      </c>
      <c r="E741" s="20">
        <v>7983.41</v>
      </c>
      <c r="F741" s="20">
        <f t="shared" si="24"/>
        <v>0</v>
      </c>
      <c r="G741" s="136">
        <f t="shared" si="25"/>
        <v>0</v>
      </c>
    </row>
    <row r="742" spans="1:7" s="6" customFormat="1" ht="12.75" x14ac:dyDescent="0.15">
      <c r="A742" s="147" t="s">
        <v>182</v>
      </c>
      <c r="B742" s="17">
        <v>0</v>
      </c>
      <c r="C742" s="17">
        <v>0</v>
      </c>
      <c r="D742" s="17">
        <v>2532000</v>
      </c>
      <c r="E742" s="17">
        <v>2531252.9300000002</v>
      </c>
      <c r="F742" s="17">
        <f t="shared" si="24"/>
        <v>0</v>
      </c>
      <c r="G742" s="148">
        <f t="shared" si="25"/>
        <v>99.970494865718805</v>
      </c>
    </row>
    <row r="743" spans="1:7" s="8" customFormat="1" ht="12.75" x14ac:dyDescent="0.15">
      <c r="A743" s="108" t="s">
        <v>6</v>
      </c>
      <c r="B743" s="19">
        <v>0</v>
      </c>
      <c r="C743" s="19">
        <v>0</v>
      </c>
      <c r="D743" s="19">
        <v>2532000</v>
      </c>
      <c r="E743" s="19">
        <v>2531252.9300000002</v>
      </c>
      <c r="F743" s="19">
        <f t="shared" si="24"/>
        <v>0</v>
      </c>
      <c r="G743" s="151">
        <f t="shared" si="25"/>
        <v>99.970494865718805</v>
      </c>
    </row>
    <row r="744" spans="1:7" s="8" customFormat="1" ht="12.75" x14ac:dyDescent="0.15">
      <c r="A744" s="108" t="s">
        <v>12</v>
      </c>
      <c r="B744" s="19">
        <v>0</v>
      </c>
      <c r="C744" s="19">
        <v>0</v>
      </c>
      <c r="D744" s="19">
        <v>2532000</v>
      </c>
      <c r="E744" s="19">
        <v>2531252.9300000002</v>
      </c>
      <c r="F744" s="19">
        <f t="shared" si="24"/>
        <v>0</v>
      </c>
      <c r="G744" s="151">
        <f t="shared" si="25"/>
        <v>99.970494865718805</v>
      </c>
    </row>
    <row r="745" spans="1:7" s="8" customFormat="1" ht="12.75" x14ac:dyDescent="0.15">
      <c r="A745" s="110" t="s">
        <v>32</v>
      </c>
      <c r="B745" s="20">
        <v>0</v>
      </c>
      <c r="C745" s="20">
        <v>0</v>
      </c>
      <c r="D745" s="20">
        <v>0</v>
      </c>
      <c r="E745" s="20">
        <v>117217.95</v>
      </c>
      <c r="F745" s="20">
        <f t="shared" si="24"/>
        <v>0</v>
      </c>
      <c r="G745" s="136">
        <f t="shared" si="25"/>
        <v>0</v>
      </c>
    </row>
    <row r="746" spans="1:7" s="8" customFormat="1" ht="12.75" x14ac:dyDescent="0.15">
      <c r="A746" s="110" t="s">
        <v>34</v>
      </c>
      <c r="B746" s="20">
        <v>0</v>
      </c>
      <c r="C746" s="20">
        <v>0</v>
      </c>
      <c r="D746" s="20">
        <v>0</v>
      </c>
      <c r="E746" s="20">
        <v>2414034.98</v>
      </c>
      <c r="F746" s="20">
        <f t="shared" si="24"/>
        <v>0</v>
      </c>
      <c r="G746" s="136">
        <f t="shared" si="25"/>
        <v>0</v>
      </c>
    </row>
    <row r="747" spans="1:7" s="5" customFormat="1" ht="12.75" x14ac:dyDescent="0.15">
      <c r="A747" s="145" t="s">
        <v>467</v>
      </c>
      <c r="B747" s="16">
        <v>234998.9</v>
      </c>
      <c r="C747" s="16">
        <v>456000</v>
      </c>
      <c r="D747" s="16">
        <v>523100</v>
      </c>
      <c r="E747" s="16">
        <v>306733.01</v>
      </c>
      <c r="F747" s="16">
        <f t="shared" si="24"/>
        <v>130.52529607585396</v>
      </c>
      <c r="G747" s="146">
        <f t="shared" si="25"/>
        <v>58.63754731408909</v>
      </c>
    </row>
    <row r="748" spans="1:7" s="6" customFormat="1" ht="12.75" x14ac:dyDescent="0.15">
      <c r="A748" s="147" t="s">
        <v>183</v>
      </c>
      <c r="B748" s="17">
        <v>234998.9</v>
      </c>
      <c r="C748" s="17">
        <v>456000</v>
      </c>
      <c r="D748" s="17">
        <v>523100</v>
      </c>
      <c r="E748" s="17">
        <v>306733.01</v>
      </c>
      <c r="F748" s="17">
        <f t="shared" si="24"/>
        <v>130.52529607585396</v>
      </c>
      <c r="G748" s="148">
        <f t="shared" si="25"/>
        <v>58.63754731408909</v>
      </c>
    </row>
    <row r="749" spans="1:7" s="7" customFormat="1" ht="12.75" x14ac:dyDescent="0.15">
      <c r="A749" s="149" t="s">
        <v>184</v>
      </c>
      <c r="B749" s="18">
        <v>32117.61</v>
      </c>
      <c r="C749" s="18">
        <v>53000</v>
      </c>
      <c r="D749" s="18">
        <v>37100</v>
      </c>
      <c r="E749" s="18">
        <v>31115.02</v>
      </c>
      <c r="F749" s="18">
        <f t="shared" si="24"/>
        <v>96.878379182012608</v>
      </c>
      <c r="G749" s="150">
        <f t="shared" si="25"/>
        <v>83.86797843665768</v>
      </c>
    </row>
    <row r="750" spans="1:7" s="8" customFormat="1" ht="12.75" x14ac:dyDescent="0.15">
      <c r="A750" s="108" t="s">
        <v>185</v>
      </c>
      <c r="B750" s="19">
        <v>32117.61</v>
      </c>
      <c r="C750" s="19">
        <v>53000</v>
      </c>
      <c r="D750" s="19">
        <v>37100</v>
      </c>
      <c r="E750" s="19">
        <v>31115.02</v>
      </c>
      <c r="F750" s="19">
        <f t="shared" si="24"/>
        <v>96.878379182012608</v>
      </c>
      <c r="G750" s="151">
        <f t="shared" si="25"/>
        <v>83.86797843665768</v>
      </c>
    </row>
    <row r="751" spans="1:7" s="6" customFormat="1" ht="12.75" x14ac:dyDescent="0.15">
      <c r="A751" s="147" t="s">
        <v>5</v>
      </c>
      <c r="B751" s="17">
        <v>24307.200000000001</v>
      </c>
      <c r="C751" s="17">
        <v>34000</v>
      </c>
      <c r="D751" s="17">
        <v>37100</v>
      </c>
      <c r="E751" s="17">
        <v>31115.02</v>
      </c>
      <c r="F751" s="17">
        <f t="shared" si="24"/>
        <v>128.00742166929965</v>
      </c>
      <c r="G751" s="148">
        <f t="shared" si="25"/>
        <v>83.86797843665768</v>
      </c>
    </row>
    <row r="752" spans="1:7" s="8" customFormat="1" ht="12.75" x14ac:dyDescent="0.15">
      <c r="A752" s="108" t="s">
        <v>6</v>
      </c>
      <c r="B752" s="19">
        <v>24307.200000000001</v>
      </c>
      <c r="C752" s="19">
        <v>34000</v>
      </c>
      <c r="D752" s="19">
        <v>37100</v>
      </c>
      <c r="E752" s="19">
        <v>31115.02</v>
      </c>
      <c r="F752" s="19">
        <f t="shared" si="24"/>
        <v>128.00742166929965</v>
      </c>
      <c r="G752" s="151">
        <f t="shared" si="25"/>
        <v>83.86797843665768</v>
      </c>
    </row>
    <row r="753" spans="1:7" s="8" customFormat="1" ht="12.75" x14ac:dyDescent="0.15">
      <c r="A753" s="108" t="s">
        <v>37</v>
      </c>
      <c r="B753" s="19">
        <v>31.74</v>
      </c>
      <c r="C753" s="19">
        <v>1000</v>
      </c>
      <c r="D753" s="19">
        <v>100</v>
      </c>
      <c r="E753" s="19">
        <v>2.13</v>
      </c>
      <c r="F753" s="19">
        <f t="shared" si="24"/>
        <v>6.7107750472589798</v>
      </c>
      <c r="G753" s="151">
        <f t="shared" si="25"/>
        <v>2.13</v>
      </c>
    </row>
    <row r="754" spans="1:7" s="8" customFormat="1" ht="12.75" x14ac:dyDescent="0.15">
      <c r="A754" s="110" t="s">
        <v>38</v>
      </c>
      <c r="B754" s="20">
        <v>31.74</v>
      </c>
      <c r="C754" s="20">
        <v>0</v>
      </c>
      <c r="D754" s="20">
        <v>0</v>
      </c>
      <c r="E754" s="20">
        <v>2.13</v>
      </c>
      <c r="F754" s="20">
        <f t="shared" si="24"/>
        <v>6.7107750472589798</v>
      </c>
      <c r="G754" s="136">
        <f t="shared" si="25"/>
        <v>0</v>
      </c>
    </row>
    <row r="755" spans="1:7" s="8" customFormat="1" ht="12.75" x14ac:dyDescent="0.15">
      <c r="A755" s="108" t="s">
        <v>89</v>
      </c>
      <c r="B755" s="19">
        <v>24275.46</v>
      </c>
      <c r="C755" s="19">
        <v>33000</v>
      </c>
      <c r="D755" s="19">
        <v>37000</v>
      </c>
      <c r="E755" s="19">
        <v>31112.89</v>
      </c>
      <c r="F755" s="19">
        <f t="shared" si="24"/>
        <v>128.16601621555265</v>
      </c>
      <c r="G755" s="151">
        <f t="shared" si="25"/>
        <v>84.08889189189189</v>
      </c>
    </row>
    <row r="756" spans="1:7" s="8" customFormat="1" ht="12.75" x14ac:dyDescent="0.15">
      <c r="A756" s="110" t="s">
        <v>138</v>
      </c>
      <c r="B756" s="20">
        <v>4995.08</v>
      </c>
      <c r="C756" s="20">
        <v>0</v>
      </c>
      <c r="D756" s="20">
        <v>0</v>
      </c>
      <c r="E756" s="20">
        <v>5420.99</v>
      </c>
      <c r="F756" s="20">
        <f t="shared" si="24"/>
        <v>108.52659016472208</v>
      </c>
      <c r="G756" s="136">
        <f t="shared" si="25"/>
        <v>0</v>
      </c>
    </row>
    <row r="757" spans="1:7" s="8" customFormat="1" ht="12.75" x14ac:dyDescent="0.15">
      <c r="A757" s="110" t="s">
        <v>139</v>
      </c>
      <c r="B757" s="20">
        <v>19280.38</v>
      </c>
      <c r="C757" s="20">
        <v>0</v>
      </c>
      <c r="D757" s="20">
        <v>0</v>
      </c>
      <c r="E757" s="20">
        <v>25691.9</v>
      </c>
      <c r="F757" s="20">
        <f t="shared" si="24"/>
        <v>133.25411636077712</v>
      </c>
      <c r="G757" s="136">
        <f t="shared" si="25"/>
        <v>0</v>
      </c>
    </row>
    <row r="758" spans="1:7" s="6" customFormat="1" ht="12.75" x14ac:dyDescent="0.15">
      <c r="A758" s="147" t="s">
        <v>14</v>
      </c>
      <c r="B758" s="17">
        <v>7810.41</v>
      </c>
      <c r="C758" s="17">
        <v>19000</v>
      </c>
      <c r="D758" s="17">
        <v>0</v>
      </c>
      <c r="E758" s="17">
        <v>0</v>
      </c>
      <c r="F758" s="17">
        <f t="shared" si="24"/>
        <v>0</v>
      </c>
      <c r="G758" s="148">
        <f t="shared" si="25"/>
        <v>0</v>
      </c>
    </row>
    <row r="759" spans="1:7" s="8" customFormat="1" ht="12.75" x14ac:dyDescent="0.15">
      <c r="A759" s="108" t="s">
        <v>6</v>
      </c>
      <c r="B759" s="19">
        <v>7810.41</v>
      </c>
      <c r="C759" s="19">
        <v>19000</v>
      </c>
      <c r="D759" s="19">
        <v>0</v>
      </c>
      <c r="E759" s="19">
        <v>0</v>
      </c>
      <c r="F759" s="19">
        <f t="shared" si="24"/>
        <v>0</v>
      </c>
      <c r="G759" s="151">
        <f t="shared" si="25"/>
        <v>0</v>
      </c>
    </row>
    <row r="760" spans="1:7" s="8" customFormat="1" ht="12.75" x14ac:dyDescent="0.15">
      <c r="A760" s="108" t="s">
        <v>89</v>
      </c>
      <c r="B760" s="19">
        <v>7810.41</v>
      </c>
      <c r="C760" s="19">
        <v>19000</v>
      </c>
      <c r="D760" s="19">
        <v>0</v>
      </c>
      <c r="E760" s="19">
        <v>0</v>
      </c>
      <c r="F760" s="19">
        <f t="shared" si="24"/>
        <v>0</v>
      </c>
      <c r="G760" s="151">
        <f t="shared" si="25"/>
        <v>0</v>
      </c>
    </row>
    <row r="761" spans="1:7" s="8" customFormat="1" ht="12.75" x14ac:dyDescent="0.15">
      <c r="A761" s="110" t="s">
        <v>138</v>
      </c>
      <c r="B761" s="20">
        <v>1517.31</v>
      </c>
      <c r="C761" s="20">
        <v>0</v>
      </c>
      <c r="D761" s="20">
        <v>0</v>
      </c>
      <c r="E761" s="20">
        <v>0</v>
      </c>
      <c r="F761" s="20">
        <f t="shared" si="24"/>
        <v>0</v>
      </c>
      <c r="G761" s="136">
        <f t="shared" si="25"/>
        <v>0</v>
      </c>
    </row>
    <row r="762" spans="1:7" s="8" customFormat="1" ht="12.75" x14ac:dyDescent="0.15">
      <c r="A762" s="110" t="s">
        <v>139</v>
      </c>
      <c r="B762" s="20">
        <v>6293.1</v>
      </c>
      <c r="C762" s="20">
        <v>0</v>
      </c>
      <c r="D762" s="20">
        <v>0</v>
      </c>
      <c r="E762" s="20">
        <v>0</v>
      </c>
      <c r="F762" s="20">
        <f t="shared" si="24"/>
        <v>0</v>
      </c>
      <c r="G762" s="136">
        <f t="shared" si="25"/>
        <v>0</v>
      </c>
    </row>
    <row r="763" spans="1:7" s="7" customFormat="1" ht="12.75" x14ac:dyDescent="0.15">
      <c r="A763" s="149" t="s">
        <v>186</v>
      </c>
      <c r="B763" s="18">
        <v>202881.29</v>
      </c>
      <c r="C763" s="18">
        <v>403000</v>
      </c>
      <c r="D763" s="18">
        <v>486000</v>
      </c>
      <c r="E763" s="18">
        <v>275617.99</v>
      </c>
      <c r="F763" s="18">
        <f t="shared" si="24"/>
        <v>135.85185208552249</v>
      </c>
      <c r="G763" s="150">
        <f t="shared" si="25"/>
        <v>56.711520576131683</v>
      </c>
    </row>
    <row r="764" spans="1:7" s="8" customFormat="1" ht="12.75" x14ac:dyDescent="0.15">
      <c r="A764" s="108" t="s">
        <v>185</v>
      </c>
      <c r="B764" s="19">
        <v>202881.29</v>
      </c>
      <c r="C764" s="19">
        <v>403000</v>
      </c>
      <c r="D764" s="19">
        <v>486000</v>
      </c>
      <c r="E764" s="19">
        <v>275617.99</v>
      </c>
      <c r="F764" s="19">
        <f t="shared" si="24"/>
        <v>135.85185208552249</v>
      </c>
      <c r="G764" s="151">
        <f t="shared" si="25"/>
        <v>56.711520576131683</v>
      </c>
    </row>
    <row r="765" spans="1:7" s="6" customFormat="1" ht="12.75" x14ac:dyDescent="0.15">
      <c r="A765" s="147" t="s">
        <v>5</v>
      </c>
      <c r="B765" s="17">
        <v>118195.06</v>
      </c>
      <c r="C765" s="17">
        <v>363000</v>
      </c>
      <c r="D765" s="17">
        <v>387500</v>
      </c>
      <c r="E765" s="17">
        <v>179094.99</v>
      </c>
      <c r="F765" s="17">
        <f t="shared" si="24"/>
        <v>151.52493682900115</v>
      </c>
      <c r="G765" s="148">
        <f t="shared" si="25"/>
        <v>46.218061935483867</v>
      </c>
    </row>
    <row r="766" spans="1:7" s="8" customFormat="1" ht="12.75" x14ac:dyDescent="0.15">
      <c r="A766" s="108" t="s">
        <v>6</v>
      </c>
      <c r="B766" s="19">
        <v>87545.4</v>
      </c>
      <c r="C766" s="19">
        <v>110000</v>
      </c>
      <c r="D766" s="19">
        <v>234500</v>
      </c>
      <c r="E766" s="19">
        <v>179094.99</v>
      </c>
      <c r="F766" s="19">
        <f t="shared" si="24"/>
        <v>204.57384397124235</v>
      </c>
      <c r="G766" s="151">
        <f t="shared" si="25"/>
        <v>76.373130063965874</v>
      </c>
    </row>
    <row r="767" spans="1:7" s="8" customFormat="1" ht="12.75" x14ac:dyDescent="0.15">
      <c r="A767" s="108" t="s">
        <v>12</v>
      </c>
      <c r="B767" s="19">
        <v>1702.7</v>
      </c>
      <c r="C767" s="19">
        <v>13000</v>
      </c>
      <c r="D767" s="19">
        <v>13000</v>
      </c>
      <c r="E767" s="19">
        <v>9220.27</v>
      </c>
      <c r="F767" s="19">
        <f t="shared" si="24"/>
        <v>541.508780172667</v>
      </c>
      <c r="G767" s="151">
        <f t="shared" si="25"/>
        <v>70.925153846153847</v>
      </c>
    </row>
    <row r="768" spans="1:7" s="8" customFormat="1" ht="12.75" x14ac:dyDescent="0.15">
      <c r="A768" s="110" t="s">
        <v>27</v>
      </c>
      <c r="B768" s="20">
        <v>1094.96</v>
      </c>
      <c r="C768" s="20">
        <v>0</v>
      </c>
      <c r="D768" s="20">
        <v>0</v>
      </c>
      <c r="E768" s="20">
        <v>760</v>
      </c>
      <c r="F768" s="20">
        <f t="shared" si="24"/>
        <v>69.408928180024844</v>
      </c>
      <c r="G768" s="136">
        <f t="shared" si="25"/>
        <v>0</v>
      </c>
    </row>
    <row r="769" spans="1:7" s="8" customFormat="1" ht="12.75" x14ac:dyDescent="0.15">
      <c r="A769" s="110" t="s">
        <v>41</v>
      </c>
      <c r="B769" s="20">
        <v>323.51</v>
      </c>
      <c r="C769" s="20">
        <v>0</v>
      </c>
      <c r="D769" s="20">
        <v>0</v>
      </c>
      <c r="E769" s="20">
        <v>577.5</v>
      </c>
      <c r="F769" s="20">
        <f t="shared" si="24"/>
        <v>178.51071064263857</v>
      </c>
      <c r="G769" s="136">
        <f t="shared" si="25"/>
        <v>0</v>
      </c>
    </row>
    <row r="770" spans="1:7" s="8" customFormat="1" ht="12.75" x14ac:dyDescent="0.15">
      <c r="A770" s="110" t="s">
        <v>31</v>
      </c>
      <c r="B770" s="20">
        <v>284.23</v>
      </c>
      <c r="C770" s="20">
        <v>0</v>
      </c>
      <c r="D770" s="20">
        <v>0</v>
      </c>
      <c r="E770" s="20">
        <v>0</v>
      </c>
      <c r="F770" s="20">
        <f t="shared" si="24"/>
        <v>0</v>
      </c>
      <c r="G770" s="136">
        <f t="shared" si="25"/>
        <v>0</v>
      </c>
    </row>
    <row r="771" spans="1:7" s="8" customFormat="1" ht="12.75" x14ac:dyDescent="0.15">
      <c r="A771" s="110" t="s">
        <v>32</v>
      </c>
      <c r="B771" s="20">
        <v>0</v>
      </c>
      <c r="C771" s="20">
        <v>0</v>
      </c>
      <c r="D771" s="20">
        <v>0</v>
      </c>
      <c r="E771" s="20">
        <v>7740.66</v>
      </c>
      <c r="F771" s="20">
        <f t="shared" si="24"/>
        <v>0</v>
      </c>
      <c r="G771" s="136">
        <f t="shared" si="25"/>
        <v>0</v>
      </c>
    </row>
    <row r="772" spans="1:7" s="8" customFormat="1" ht="12.75" x14ac:dyDescent="0.15">
      <c r="A772" s="110" t="s">
        <v>34</v>
      </c>
      <c r="B772" s="20">
        <v>0</v>
      </c>
      <c r="C772" s="20">
        <v>0</v>
      </c>
      <c r="D772" s="20">
        <v>0</v>
      </c>
      <c r="E772" s="20">
        <v>142.11000000000001</v>
      </c>
      <c r="F772" s="20">
        <f t="shared" si="24"/>
        <v>0</v>
      </c>
      <c r="G772" s="136">
        <f t="shared" si="25"/>
        <v>0</v>
      </c>
    </row>
    <row r="773" spans="1:7" s="8" customFormat="1" ht="12.75" x14ac:dyDescent="0.15">
      <c r="A773" s="108" t="s">
        <v>89</v>
      </c>
      <c r="B773" s="19">
        <v>79347.66</v>
      </c>
      <c r="C773" s="19">
        <v>77000</v>
      </c>
      <c r="D773" s="19">
        <v>200000</v>
      </c>
      <c r="E773" s="19">
        <v>155102.32</v>
      </c>
      <c r="F773" s="19">
        <f t="shared" si="24"/>
        <v>195.47182613828812</v>
      </c>
      <c r="G773" s="151">
        <f t="shared" si="25"/>
        <v>77.55116000000001</v>
      </c>
    </row>
    <row r="774" spans="1:7" s="8" customFormat="1" ht="12.75" x14ac:dyDescent="0.15">
      <c r="A774" s="110" t="s">
        <v>138</v>
      </c>
      <c r="B774" s="20">
        <v>14789.27</v>
      </c>
      <c r="C774" s="20">
        <v>0</v>
      </c>
      <c r="D774" s="20">
        <v>0</v>
      </c>
      <c r="E774" s="20">
        <v>22817.07</v>
      </c>
      <c r="F774" s="20">
        <f t="shared" si="24"/>
        <v>154.28124579509333</v>
      </c>
      <c r="G774" s="136">
        <f t="shared" si="25"/>
        <v>0</v>
      </c>
    </row>
    <row r="775" spans="1:7" s="8" customFormat="1" ht="12.75" x14ac:dyDescent="0.15">
      <c r="A775" s="110" t="s">
        <v>139</v>
      </c>
      <c r="B775" s="20">
        <v>64558.39</v>
      </c>
      <c r="C775" s="20">
        <v>0</v>
      </c>
      <c r="D775" s="20">
        <v>0</v>
      </c>
      <c r="E775" s="20">
        <v>132285.25</v>
      </c>
      <c r="F775" s="20">
        <f t="shared" si="24"/>
        <v>204.90791359573871</v>
      </c>
      <c r="G775" s="136">
        <f t="shared" si="25"/>
        <v>0</v>
      </c>
    </row>
    <row r="776" spans="1:7" s="8" customFormat="1" ht="12.75" x14ac:dyDescent="0.15">
      <c r="A776" s="108" t="s">
        <v>75</v>
      </c>
      <c r="B776" s="19">
        <v>6495.04</v>
      </c>
      <c r="C776" s="19">
        <v>20000</v>
      </c>
      <c r="D776" s="19">
        <v>21500</v>
      </c>
      <c r="E776" s="19">
        <v>14772.4</v>
      </c>
      <c r="F776" s="19">
        <f t="shared" si="24"/>
        <v>227.44124747499632</v>
      </c>
      <c r="G776" s="151">
        <f t="shared" si="25"/>
        <v>68.708837209302317</v>
      </c>
    </row>
    <row r="777" spans="1:7" s="8" customFormat="1" ht="12.75" x14ac:dyDescent="0.15">
      <c r="A777" s="110" t="s">
        <v>76</v>
      </c>
      <c r="B777" s="20">
        <v>6495.04</v>
      </c>
      <c r="C777" s="20">
        <v>0</v>
      </c>
      <c r="D777" s="20">
        <v>0</v>
      </c>
      <c r="E777" s="20">
        <v>14772.4</v>
      </c>
      <c r="F777" s="20">
        <f t="shared" si="24"/>
        <v>227.44124747499632</v>
      </c>
      <c r="G777" s="136">
        <f t="shared" si="25"/>
        <v>0</v>
      </c>
    </row>
    <row r="778" spans="1:7" s="8" customFormat="1" ht="12.75" x14ac:dyDescent="0.15">
      <c r="A778" s="108" t="s">
        <v>53</v>
      </c>
      <c r="B778" s="19">
        <v>30649.66</v>
      </c>
      <c r="C778" s="19">
        <v>253000</v>
      </c>
      <c r="D778" s="19">
        <v>153000</v>
      </c>
      <c r="E778" s="19">
        <v>0</v>
      </c>
      <c r="F778" s="19">
        <f t="shared" si="24"/>
        <v>0</v>
      </c>
      <c r="G778" s="151">
        <f t="shared" si="25"/>
        <v>0</v>
      </c>
    </row>
    <row r="779" spans="1:7" s="8" customFormat="1" ht="12.75" x14ac:dyDescent="0.15">
      <c r="A779" s="108" t="s">
        <v>56</v>
      </c>
      <c r="B779" s="19">
        <v>30649.66</v>
      </c>
      <c r="C779" s="19">
        <v>253000</v>
      </c>
      <c r="D779" s="19">
        <v>153000</v>
      </c>
      <c r="E779" s="19">
        <v>0</v>
      </c>
      <c r="F779" s="19">
        <f t="shared" si="24"/>
        <v>0</v>
      </c>
      <c r="G779" s="151">
        <f t="shared" si="25"/>
        <v>0</v>
      </c>
    </row>
    <row r="780" spans="1:7" s="8" customFormat="1" ht="12.75" x14ac:dyDescent="0.15">
      <c r="A780" s="110" t="s">
        <v>187</v>
      </c>
      <c r="B780" s="20">
        <v>30649.66</v>
      </c>
      <c r="C780" s="20">
        <v>0</v>
      </c>
      <c r="D780" s="20">
        <v>0</v>
      </c>
      <c r="E780" s="20">
        <v>0</v>
      </c>
      <c r="F780" s="20">
        <f t="shared" si="24"/>
        <v>0</v>
      </c>
      <c r="G780" s="136">
        <f t="shared" si="25"/>
        <v>0</v>
      </c>
    </row>
    <row r="781" spans="1:7" s="6" customFormat="1" ht="12.75" x14ac:dyDescent="0.15">
      <c r="A781" s="147" t="s">
        <v>14</v>
      </c>
      <c r="B781" s="17">
        <v>60604.04</v>
      </c>
      <c r="C781" s="17">
        <v>27000</v>
      </c>
      <c r="D781" s="17">
        <v>95000</v>
      </c>
      <c r="E781" s="17">
        <v>93243.04</v>
      </c>
      <c r="F781" s="17">
        <f t="shared" si="24"/>
        <v>153.85614556389308</v>
      </c>
      <c r="G781" s="148">
        <f t="shared" si="25"/>
        <v>98.150568421052625</v>
      </c>
    </row>
    <row r="782" spans="1:7" s="8" customFormat="1" ht="12.75" x14ac:dyDescent="0.15">
      <c r="A782" s="108" t="s">
        <v>6</v>
      </c>
      <c r="B782" s="19">
        <v>60604.04</v>
      </c>
      <c r="C782" s="19">
        <v>27000</v>
      </c>
      <c r="D782" s="19">
        <v>95000</v>
      </c>
      <c r="E782" s="19">
        <v>93243.04</v>
      </c>
      <c r="F782" s="19">
        <f t="shared" si="24"/>
        <v>153.85614556389308</v>
      </c>
      <c r="G782" s="151">
        <f t="shared" si="25"/>
        <v>98.150568421052625</v>
      </c>
    </row>
    <row r="783" spans="1:7" s="8" customFormat="1" ht="12.75" x14ac:dyDescent="0.15">
      <c r="A783" s="108" t="s">
        <v>89</v>
      </c>
      <c r="B783" s="19">
        <v>60604.04</v>
      </c>
      <c r="C783" s="19">
        <v>27000</v>
      </c>
      <c r="D783" s="19">
        <v>95000</v>
      </c>
      <c r="E783" s="19">
        <v>93243.04</v>
      </c>
      <c r="F783" s="19">
        <f t="shared" si="24"/>
        <v>153.85614556389308</v>
      </c>
      <c r="G783" s="151">
        <f t="shared" si="25"/>
        <v>98.150568421052625</v>
      </c>
    </row>
    <row r="784" spans="1:7" s="8" customFormat="1" ht="12.75" x14ac:dyDescent="0.15">
      <c r="A784" s="110" t="s">
        <v>138</v>
      </c>
      <c r="B784" s="20">
        <v>13317.56</v>
      </c>
      <c r="C784" s="20">
        <v>0</v>
      </c>
      <c r="D784" s="20">
        <v>0</v>
      </c>
      <c r="E784" s="20">
        <v>22426.85</v>
      </c>
      <c r="F784" s="20">
        <f t="shared" si="24"/>
        <v>168.40059290140235</v>
      </c>
      <c r="G784" s="136">
        <f t="shared" si="25"/>
        <v>0</v>
      </c>
    </row>
    <row r="785" spans="1:7" s="8" customFormat="1" ht="12.75" x14ac:dyDescent="0.15">
      <c r="A785" s="110" t="s">
        <v>139</v>
      </c>
      <c r="B785" s="20">
        <v>47286.48</v>
      </c>
      <c r="C785" s="20">
        <v>0</v>
      </c>
      <c r="D785" s="20">
        <v>0</v>
      </c>
      <c r="E785" s="20">
        <v>70816.19</v>
      </c>
      <c r="F785" s="20">
        <f t="shared" si="24"/>
        <v>149.75991023226936</v>
      </c>
      <c r="G785" s="136">
        <f t="shared" si="25"/>
        <v>0</v>
      </c>
    </row>
    <row r="786" spans="1:7" s="6" customFormat="1" ht="12.75" x14ac:dyDescent="0.15">
      <c r="A786" s="147" t="s">
        <v>62</v>
      </c>
      <c r="B786" s="17">
        <v>1592.67</v>
      </c>
      <c r="C786" s="17">
        <v>0</v>
      </c>
      <c r="D786" s="17">
        <v>600</v>
      </c>
      <c r="E786" s="17">
        <v>530.9</v>
      </c>
      <c r="F786" s="17">
        <f t="shared" si="24"/>
        <v>33.333961209792356</v>
      </c>
      <c r="G786" s="148">
        <f t="shared" si="25"/>
        <v>88.48333333333332</v>
      </c>
    </row>
    <row r="787" spans="1:7" s="8" customFormat="1" ht="12.75" x14ac:dyDescent="0.15">
      <c r="A787" s="108" t="s">
        <v>6</v>
      </c>
      <c r="B787" s="19">
        <v>1592.67</v>
      </c>
      <c r="C787" s="19">
        <v>0</v>
      </c>
      <c r="D787" s="19">
        <v>600</v>
      </c>
      <c r="E787" s="19">
        <v>530.9</v>
      </c>
      <c r="F787" s="19">
        <f t="shared" si="24"/>
        <v>33.333961209792356</v>
      </c>
      <c r="G787" s="151">
        <f t="shared" si="25"/>
        <v>88.48333333333332</v>
      </c>
    </row>
    <row r="788" spans="1:7" s="8" customFormat="1" ht="12.75" x14ac:dyDescent="0.15">
      <c r="A788" s="108" t="s">
        <v>89</v>
      </c>
      <c r="B788" s="19">
        <v>1592.67</v>
      </c>
      <c r="C788" s="19">
        <v>0</v>
      </c>
      <c r="D788" s="19">
        <v>600</v>
      </c>
      <c r="E788" s="19">
        <v>530.9</v>
      </c>
      <c r="F788" s="19">
        <f t="shared" si="24"/>
        <v>33.333961209792356</v>
      </c>
      <c r="G788" s="151">
        <f t="shared" si="25"/>
        <v>88.48333333333332</v>
      </c>
    </row>
    <row r="789" spans="1:7" s="8" customFormat="1" ht="12.75" x14ac:dyDescent="0.15">
      <c r="A789" s="110" t="s">
        <v>139</v>
      </c>
      <c r="B789" s="20">
        <v>1592.67</v>
      </c>
      <c r="C789" s="20">
        <v>0</v>
      </c>
      <c r="D789" s="20">
        <v>0</v>
      </c>
      <c r="E789" s="20">
        <v>530.9</v>
      </c>
      <c r="F789" s="20">
        <f t="shared" si="24"/>
        <v>33.333961209792356</v>
      </c>
      <c r="G789" s="136">
        <f t="shared" si="25"/>
        <v>0</v>
      </c>
    </row>
    <row r="790" spans="1:7" s="6" customFormat="1" ht="12.75" x14ac:dyDescent="0.15">
      <c r="A790" s="147" t="s">
        <v>65</v>
      </c>
      <c r="B790" s="17">
        <v>22489.52</v>
      </c>
      <c r="C790" s="17">
        <v>13000</v>
      </c>
      <c r="D790" s="17">
        <v>2900</v>
      </c>
      <c r="E790" s="17">
        <v>2749.06</v>
      </c>
      <c r="F790" s="17">
        <f t="shared" si="24"/>
        <v>12.223737989961545</v>
      </c>
      <c r="G790" s="148">
        <f t="shared" si="25"/>
        <v>94.795172413793111</v>
      </c>
    </row>
    <row r="791" spans="1:7" s="8" customFormat="1" ht="12.75" x14ac:dyDescent="0.15">
      <c r="A791" s="108" t="s">
        <v>6</v>
      </c>
      <c r="B791" s="19">
        <v>22489.52</v>
      </c>
      <c r="C791" s="19">
        <v>13000</v>
      </c>
      <c r="D791" s="19">
        <v>2900</v>
      </c>
      <c r="E791" s="19">
        <v>2749.06</v>
      </c>
      <c r="F791" s="19">
        <f t="shared" si="24"/>
        <v>12.223737989961545</v>
      </c>
      <c r="G791" s="151">
        <f t="shared" si="25"/>
        <v>94.795172413793111</v>
      </c>
    </row>
    <row r="792" spans="1:7" s="8" customFormat="1" ht="12.75" x14ac:dyDescent="0.15">
      <c r="A792" s="108" t="s">
        <v>89</v>
      </c>
      <c r="B792" s="19">
        <v>22489.52</v>
      </c>
      <c r="C792" s="19">
        <v>13000</v>
      </c>
      <c r="D792" s="19">
        <v>2900</v>
      </c>
      <c r="E792" s="19">
        <v>2749.06</v>
      </c>
      <c r="F792" s="19">
        <f t="shared" si="24"/>
        <v>12.223737989961545</v>
      </c>
      <c r="G792" s="151">
        <f t="shared" si="25"/>
        <v>94.795172413793111</v>
      </c>
    </row>
    <row r="793" spans="1:7" s="8" customFormat="1" ht="12.75" x14ac:dyDescent="0.15">
      <c r="A793" s="110" t="s">
        <v>138</v>
      </c>
      <c r="B793" s="20">
        <v>0</v>
      </c>
      <c r="C793" s="20">
        <v>0</v>
      </c>
      <c r="D793" s="20">
        <v>0</v>
      </c>
      <c r="E793" s="20">
        <v>1474.94</v>
      </c>
      <c r="F793" s="20">
        <f t="shared" si="24"/>
        <v>0</v>
      </c>
      <c r="G793" s="136">
        <f t="shared" si="25"/>
        <v>0</v>
      </c>
    </row>
    <row r="794" spans="1:7" s="8" customFormat="1" ht="12.75" x14ac:dyDescent="0.15">
      <c r="A794" s="110" t="s">
        <v>139</v>
      </c>
      <c r="B794" s="20">
        <v>22489.52</v>
      </c>
      <c r="C794" s="20">
        <v>0</v>
      </c>
      <c r="D794" s="20">
        <v>0</v>
      </c>
      <c r="E794" s="20">
        <v>1274.1199999999999</v>
      </c>
      <c r="F794" s="20">
        <f t="shared" si="24"/>
        <v>5.6653943703556138</v>
      </c>
      <c r="G794" s="136">
        <f t="shared" si="25"/>
        <v>0</v>
      </c>
    </row>
    <row r="795" spans="1:7" s="5" customFormat="1" ht="12.75" x14ac:dyDescent="0.15">
      <c r="A795" s="145" t="s">
        <v>468</v>
      </c>
      <c r="B795" s="16">
        <v>10740.89</v>
      </c>
      <c r="C795" s="16">
        <v>55000</v>
      </c>
      <c r="D795" s="16">
        <v>101067.79</v>
      </c>
      <c r="E795" s="16">
        <v>75220.789999999994</v>
      </c>
      <c r="F795" s="16">
        <f t="shared" si="24"/>
        <v>700.32176104587234</v>
      </c>
      <c r="G795" s="146">
        <f t="shared" si="25"/>
        <v>74.426075805160082</v>
      </c>
    </row>
    <row r="796" spans="1:7" s="6" customFormat="1" ht="12.75" x14ac:dyDescent="0.15">
      <c r="A796" s="147" t="s">
        <v>188</v>
      </c>
      <c r="B796" s="17">
        <v>10740.89</v>
      </c>
      <c r="C796" s="17">
        <v>55000</v>
      </c>
      <c r="D796" s="17">
        <v>101067.79</v>
      </c>
      <c r="E796" s="17">
        <v>75220.789999999994</v>
      </c>
      <c r="F796" s="17">
        <f t="shared" ref="F796:F859" si="26">IFERROR(E796/B796*100,0)</f>
        <v>700.32176104587234</v>
      </c>
      <c r="G796" s="148">
        <f t="shared" ref="G796:G859" si="27">IFERROR(E796/D796*100,0)</f>
        <v>74.426075805160082</v>
      </c>
    </row>
    <row r="797" spans="1:7" s="7" customFormat="1" ht="12.75" x14ac:dyDescent="0.15">
      <c r="A797" s="149" t="s">
        <v>189</v>
      </c>
      <c r="B797" s="18">
        <v>0</v>
      </c>
      <c r="C797" s="18">
        <v>27500</v>
      </c>
      <c r="D797" s="18">
        <v>49937.99</v>
      </c>
      <c r="E797" s="18">
        <v>41311.03</v>
      </c>
      <c r="F797" s="18">
        <f t="shared" si="26"/>
        <v>0</v>
      </c>
      <c r="G797" s="150">
        <f t="shared" si="27"/>
        <v>82.724655117276441</v>
      </c>
    </row>
    <row r="798" spans="1:7" s="8" customFormat="1" ht="12.75" x14ac:dyDescent="0.15">
      <c r="A798" s="108" t="s">
        <v>190</v>
      </c>
      <c r="B798" s="19">
        <v>0</v>
      </c>
      <c r="C798" s="19">
        <v>27500</v>
      </c>
      <c r="D798" s="19">
        <v>49937.99</v>
      </c>
      <c r="E798" s="19">
        <v>41311.03</v>
      </c>
      <c r="F798" s="19">
        <f t="shared" si="26"/>
        <v>0</v>
      </c>
      <c r="G798" s="151">
        <f t="shared" si="27"/>
        <v>82.724655117276441</v>
      </c>
    </row>
    <row r="799" spans="1:7" s="6" customFormat="1" ht="12.75" x14ac:dyDescent="0.15">
      <c r="A799" s="147" t="s">
        <v>14</v>
      </c>
      <c r="B799" s="17">
        <v>0</v>
      </c>
      <c r="C799" s="17">
        <v>27500</v>
      </c>
      <c r="D799" s="17">
        <v>49937.99</v>
      </c>
      <c r="E799" s="17">
        <v>41311.03</v>
      </c>
      <c r="F799" s="17">
        <f t="shared" si="26"/>
        <v>0</v>
      </c>
      <c r="G799" s="148">
        <f t="shared" si="27"/>
        <v>82.724655117276441</v>
      </c>
    </row>
    <row r="800" spans="1:7" s="8" customFormat="1" ht="12.75" x14ac:dyDescent="0.15">
      <c r="A800" s="108" t="s">
        <v>6</v>
      </c>
      <c r="B800" s="19">
        <v>0</v>
      </c>
      <c r="C800" s="19">
        <v>27500</v>
      </c>
      <c r="D800" s="19">
        <v>49937.99</v>
      </c>
      <c r="E800" s="19">
        <v>41311.03</v>
      </c>
      <c r="F800" s="19">
        <f t="shared" si="26"/>
        <v>0</v>
      </c>
      <c r="G800" s="151">
        <f t="shared" si="27"/>
        <v>82.724655117276441</v>
      </c>
    </row>
    <row r="801" spans="1:7" s="8" customFormat="1" ht="12.75" x14ac:dyDescent="0.15">
      <c r="A801" s="108" t="s">
        <v>101</v>
      </c>
      <c r="B801" s="19">
        <v>0</v>
      </c>
      <c r="C801" s="19">
        <v>27500</v>
      </c>
      <c r="D801" s="19">
        <v>49937.99</v>
      </c>
      <c r="E801" s="19">
        <v>41311.03</v>
      </c>
      <c r="F801" s="19">
        <f t="shared" si="26"/>
        <v>0</v>
      </c>
      <c r="G801" s="151">
        <f t="shared" si="27"/>
        <v>82.724655117276441</v>
      </c>
    </row>
    <row r="802" spans="1:7" s="8" customFormat="1" ht="12.75" x14ac:dyDescent="0.15">
      <c r="A802" s="110" t="s">
        <v>102</v>
      </c>
      <c r="B802" s="20">
        <v>0</v>
      </c>
      <c r="C802" s="20">
        <v>0</v>
      </c>
      <c r="D802" s="20">
        <v>0</v>
      </c>
      <c r="E802" s="20">
        <v>41311.03</v>
      </c>
      <c r="F802" s="20">
        <f t="shared" si="26"/>
        <v>0</v>
      </c>
      <c r="G802" s="136">
        <f t="shared" si="27"/>
        <v>0</v>
      </c>
    </row>
    <row r="803" spans="1:7" s="7" customFormat="1" ht="12.75" x14ac:dyDescent="0.15">
      <c r="A803" s="149" t="s">
        <v>191</v>
      </c>
      <c r="B803" s="18">
        <v>10740.89</v>
      </c>
      <c r="C803" s="18">
        <v>27500</v>
      </c>
      <c r="D803" s="18">
        <v>51129.8</v>
      </c>
      <c r="E803" s="18">
        <v>33909.760000000002</v>
      </c>
      <c r="F803" s="18">
        <f t="shared" si="26"/>
        <v>315.70717137965289</v>
      </c>
      <c r="G803" s="150">
        <f t="shared" si="27"/>
        <v>66.320932215655063</v>
      </c>
    </row>
    <row r="804" spans="1:7" s="8" customFormat="1" ht="12.75" x14ac:dyDescent="0.15">
      <c r="A804" s="108" t="s">
        <v>190</v>
      </c>
      <c r="B804" s="19">
        <v>10740.89</v>
      </c>
      <c r="C804" s="19">
        <v>27500</v>
      </c>
      <c r="D804" s="19">
        <v>51129.8</v>
      </c>
      <c r="E804" s="19">
        <v>33909.760000000002</v>
      </c>
      <c r="F804" s="19">
        <f t="shared" si="26"/>
        <v>315.70717137965289</v>
      </c>
      <c r="G804" s="151">
        <f t="shared" si="27"/>
        <v>66.320932215655063</v>
      </c>
    </row>
    <row r="805" spans="1:7" s="6" customFormat="1" ht="12.75" x14ac:dyDescent="0.15">
      <c r="A805" s="147" t="s">
        <v>14</v>
      </c>
      <c r="B805" s="17">
        <v>10740.89</v>
      </c>
      <c r="C805" s="17">
        <v>27500</v>
      </c>
      <c r="D805" s="17">
        <v>51129.8</v>
      </c>
      <c r="E805" s="17">
        <v>33909.760000000002</v>
      </c>
      <c r="F805" s="17">
        <f t="shared" si="26"/>
        <v>315.70717137965289</v>
      </c>
      <c r="G805" s="148">
        <f t="shared" si="27"/>
        <v>66.320932215655063</v>
      </c>
    </row>
    <row r="806" spans="1:7" s="8" customFormat="1" ht="12.75" x14ac:dyDescent="0.15">
      <c r="A806" s="108" t="s">
        <v>6</v>
      </c>
      <c r="B806" s="19">
        <v>10740.89</v>
      </c>
      <c r="C806" s="19">
        <v>24900</v>
      </c>
      <c r="D806" s="19">
        <v>51129.8</v>
      </c>
      <c r="E806" s="19">
        <v>33909.760000000002</v>
      </c>
      <c r="F806" s="19">
        <f t="shared" si="26"/>
        <v>315.70717137965289</v>
      </c>
      <c r="G806" s="151">
        <f t="shared" si="27"/>
        <v>66.320932215655063</v>
      </c>
    </row>
    <row r="807" spans="1:7" s="8" customFormat="1" ht="12.75" x14ac:dyDescent="0.15">
      <c r="A807" s="108" t="s">
        <v>12</v>
      </c>
      <c r="B807" s="19">
        <v>123.07</v>
      </c>
      <c r="C807" s="19">
        <v>3900</v>
      </c>
      <c r="D807" s="19">
        <v>2500</v>
      </c>
      <c r="E807" s="19">
        <v>123.07</v>
      </c>
      <c r="F807" s="19">
        <f t="shared" si="26"/>
        <v>100</v>
      </c>
      <c r="G807" s="151">
        <f t="shared" si="27"/>
        <v>4.9227999999999996</v>
      </c>
    </row>
    <row r="808" spans="1:7" s="8" customFormat="1" ht="12.75" x14ac:dyDescent="0.15">
      <c r="A808" s="110" t="s">
        <v>99</v>
      </c>
      <c r="B808" s="20">
        <v>123.07</v>
      </c>
      <c r="C808" s="20">
        <v>0</v>
      </c>
      <c r="D808" s="20">
        <v>0</v>
      </c>
      <c r="E808" s="20">
        <v>123.07</v>
      </c>
      <c r="F808" s="20">
        <f t="shared" si="26"/>
        <v>100</v>
      </c>
      <c r="G808" s="136">
        <f t="shared" si="27"/>
        <v>0</v>
      </c>
    </row>
    <row r="809" spans="1:7" s="8" customFormat="1" ht="12.75" x14ac:dyDescent="0.15">
      <c r="A809" s="108" t="s">
        <v>75</v>
      </c>
      <c r="B809" s="19">
        <v>0</v>
      </c>
      <c r="C809" s="19">
        <v>4000</v>
      </c>
      <c r="D809" s="19">
        <v>0</v>
      </c>
      <c r="E809" s="19">
        <v>0</v>
      </c>
      <c r="F809" s="19">
        <f t="shared" si="26"/>
        <v>0</v>
      </c>
      <c r="G809" s="151">
        <f t="shared" si="27"/>
        <v>0</v>
      </c>
    </row>
    <row r="810" spans="1:7" s="8" customFormat="1" ht="12.75" x14ac:dyDescent="0.15">
      <c r="A810" s="108" t="s">
        <v>101</v>
      </c>
      <c r="B810" s="19">
        <v>10617.82</v>
      </c>
      <c r="C810" s="19">
        <v>17000</v>
      </c>
      <c r="D810" s="19">
        <v>48629.8</v>
      </c>
      <c r="E810" s="19">
        <v>33786.69</v>
      </c>
      <c r="F810" s="19">
        <f t="shared" si="26"/>
        <v>318.2074098072863</v>
      </c>
      <c r="G810" s="151">
        <f t="shared" si="27"/>
        <v>69.477336941546127</v>
      </c>
    </row>
    <row r="811" spans="1:7" s="8" customFormat="1" ht="12.75" x14ac:dyDescent="0.15">
      <c r="A811" s="110" t="s">
        <v>102</v>
      </c>
      <c r="B811" s="20">
        <v>10617.82</v>
      </c>
      <c r="C811" s="20">
        <v>0</v>
      </c>
      <c r="D811" s="20">
        <v>0</v>
      </c>
      <c r="E811" s="20">
        <v>33786.69</v>
      </c>
      <c r="F811" s="20">
        <f t="shared" si="26"/>
        <v>318.2074098072863</v>
      </c>
      <c r="G811" s="136">
        <f t="shared" si="27"/>
        <v>0</v>
      </c>
    </row>
    <row r="812" spans="1:7" s="8" customFormat="1" ht="12.75" x14ac:dyDescent="0.15">
      <c r="A812" s="108" t="s">
        <v>53</v>
      </c>
      <c r="B812" s="19">
        <v>0</v>
      </c>
      <c r="C812" s="19">
        <v>2600</v>
      </c>
      <c r="D812" s="19">
        <v>0</v>
      </c>
      <c r="E812" s="19">
        <v>0</v>
      </c>
      <c r="F812" s="19">
        <f t="shared" si="26"/>
        <v>0</v>
      </c>
      <c r="G812" s="151">
        <f t="shared" si="27"/>
        <v>0</v>
      </c>
    </row>
    <row r="813" spans="1:7" s="8" customFormat="1" ht="12.75" x14ac:dyDescent="0.15">
      <c r="A813" s="108" t="s">
        <v>56</v>
      </c>
      <c r="B813" s="19">
        <v>0</v>
      </c>
      <c r="C813" s="19">
        <v>2600</v>
      </c>
      <c r="D813" s="19">
        <v>0</v>
      </c>
      <c r="E813" s="19">
        <v>0</v>
      </c>
      <c r="F813" s="19">
        <f t="shared" si="26"/>
        <v>0</v>
      </c>
      <c r="G813" s="151">
        <f t="shared" si="27"/>
        <v>0</v>
      </c>
    </row>
    <row r="814" spans="1:7" s="5" customFormat="1" ht="12.75" x14ac:dyDescent="0.15">
      <c r="A814" s="145" t="s">
        <v>469</v>
      </c>
      <c r="B814" s="16">
        <v>395586.85</v>
      </c>
      <c r="C814" s="16">
        <v>432000</v>
      </c>
      <c r="D814" s="16">
        <v>350063.15</v>
      </c>
      <c r="E814" s="16">
        <v>300823.94</v>
      </c>
      <c r="F814" s="16">
        <f t="shared" si="26"/>
        <v>76.044979756025768</v>
      </c>
      <c r="G814" s="146">
        <f t="shared" si="27"/>
        <v>85.934192159328958</v>
      </c>
    </row>
    <row r="815" spans="1:7" s="6" customFormat="1" ht="12.75" x14ac:dyDescent="0.15">
      <c r="A815" s="147" t="s">
        <v>192</v>
      </c>
      <c r="B815" s="17">
        <v>395586.85</v>
      </c>
      <c r="C815" s="17">
        <v>432000</v>
      </c>
      <c r="D815" s="17">
        <v>320000</v>
      </c>
      <c r="E815" s="17">
        <v>270760.78999999998</v>
      </c>
      <c r="F815" s="17">
        <f t="shared" si="26"/>
        <v>68.44534645173367</v>
      </c>
      <c r="G815" s="148">
        <f t="shared" si="27"/>
        <v>84.612746874999985</v>
      </c>
    </row>
    <row r="816" spans="1:7" s="7" customFormat="1" ht="12.75" x14ac:dyDescent="0.15">
      <c r="A816" s="149" t="s">
        <v>193</v>
      </c>
      <c r="B816" s="18">
        <v>39816.839999999997</v>
      </c>
      <c r="C816" s="18">
        <v>20000</v>
      </c>
      <c r="D816" s="18">
        <v>45000</v>
      </c>
      <c r="E816" s="18">
        <v>45000</v>
      </c>
      <c r="F816" s="18">
        <f t="shared" si="26"/>
        <v>113.01750716530996</v>
      </c>
      <c r="G816" s="150">
        <f t="shared" si="27"/>
        <v>100</v>
      </c>
    </row>
    <row r="817" spans="1:7" s="8" customFormat="1" ht="12.75" x14ac:dyDescent="0.15">
      <c r="A817" s="108" t="s">
        <v>194</v>
      </c>
      <c r="B817" s="19">
        <v>39816.839999999997</v>
      </c>
      <c r="C817" s="19">
        <v>20000</v>
      </c>
      <c r="D817" s="19">
        <v>45000</v>
      </c>
      <c r="E817" s="19">
        <v>45000</v>
      </c>
      <c r="F817" s="19">
        <f t="shared" si="26"/>
        <v>113.01750716530996</v>
      </c>
      <c r="G817" s="151">
        <f t="shared" si="27"/>
        <v>100</v>
      </c>
    </row>
    <row r="818" spans="1:7" s="6" customFormat="1" ht="12.75" x14ac:dyDescent="0.15">
      <c r="A818" s="147" t="s">
        <v>5</v>
      </c>
      <c r="B818" s="17">
        <v>39816.839999999997</v>
      </c>
      <c r="C818" s="17">
        <v>20000</v>
      </c>
      <c r="D818" s="17">
        <v>45000</v>
      </c>
      <c r="E818" s="17">
        <v>45000</v>
      </c>
      <c r="F818" s="17">
        <f t="shared" si="26"/>
        <v>113.01750716530996</v>
      </c>
      <c r="G818" s="148">
        <f t="shared" si="27"/>
        <v>100</v>
      </c>
    </row>
    <row r="819" spans="1:7" s="8" customFormat="1" ht="12.75" x14ac:dyDescent="0.15">
      <c r="A819" s="108" t="s">
        <v>6</v>
      </c>
      <c r="B819" s="19">
        <v>39816.839999999997</v>
      </c>
      <c r="C819" s="19">
        <v>20000</v>
      </c>
      <c r="D819" s="19">
        <v>45000</v>
      </c>
      <c r="E819" s="19">
        <v>45000</v>
      </c>
      <c r="F819" s="19">
        <f t="shared" si="26"/>
        <v>113.01750716530996</v>
      </c>
      <c r="G819" s="151">
        <f t="shared" si="27"/>
        <v>100</v>
      </c>
    </row>
    <row r="820" spans="1:7" s="8" customFormat="1" ht="12.75" x14ac:dyDescent="0.15">
      <c r="A820" s="108" t="s">
        <v>101</v>
      </c>
      <c r="B820" s="19">
        <v>39816.839999999997</v>
      </c>
      <c r="C820" s="19">
        <v>20000</v>
      </c>
      <c r="D820" s="19">
        <v>45000</v>
      </c>
      <c r="E820" s="19">
        <v>45000</v>
      </c>
      <c r="F820" s="19">
        <f t="shared" si="26"/>
        <v>113.01750716530996</v>
      </c>
      <c r="G820" s="151">
        <f t="shared" si="27"/>
        <v>100</v>
      </c>
    </row>
    <row r="821" spans="1:7" s="8" customFormat="1" ht="12.75" x14ac:dyDescent="0.15">
      <c r="A821" s="110" t="s">
        <v>102</v>
      </c>
      <c r="B821" s="20">
        <v>39816.839999999997</v>
      </c>
      <c r="C821" s="20">
        <v>0</v>
      </c>
      <c r="D821" s="20">
        <v>0</v>
      </c>
      <c r="E821" s="20">
        <v>45000</v>
      </c>
      <c r="F821" s="20">
        <f t="shared" si="26"/>
        <v>113.01750716530996</v>
      </c>
      <c r="G821" s="136">
        <f t="shared" si="27"/>
        <v>0</v>
      </c>
    </row>
    <row r="822" spans="1:7" s="7" customFormat="1" ht="12.75" x14ac:dyDescent="0.15">
      <c r="A822" s="149" t="s">
        <v>195</v>
      </c>
      <c r="B822" s="18">
        <v>147223</v>
      </c>
      <c r="C822" s="18">
        <v>80000</v>
      </c>
      <c r="D822" s="18">
        <v>80000</v>
      </c>
      <c r="E822" s="18">
        <v>76570.66</v>
      </c>
      <c r="F822" s="18">
        <f t="shared" si="26"/>
        <v>52.009984852910222</v>
      </c>
      <c r="G822" s="150">
        <f t="shared" si="27"/>
        <v>95.713324999999998</v>
      </c>
    </row>
    <row r="823" spans="1:7" s="8" customFormat="1" ht="12.75" x14ac:dyDescent="0.15">
      <c r="A823" s="108" t="s">
        <v>194</v>
      </c>
      <c r="B823" s="19">
        <v>147223</v>
      </c>
      <c r="C823" s="19">
        <v>80000</v>
      </c>
      <c r="D823" s="19">
        <v>80000</v>
      </c>
      <c r="E823" s="19">
        <v>76570.66</v>
      </c>
      <c r="F823" s="19">
        <f t="shared" si="26"/>
        <v>52.009984852910222</v>
      </c>
      <c r="G823" s="151">
        <f t="shared" si="27"/>
        <v>95.713324999999998</v>
      </c>
    </row>
    <row r="824" spans="1:7" s="6" customFormat="1" ht="12.75" x14ac:dyDescent="0.15">
      <c r="A824" s="147" t="s">
        <v>5</v>
      </c>
      <c r="B824" s="17">
        <v>147223</v>
      </c>
      <c r="C824" s="17">
        <v>80000</v>
      </c>
      <c r="D824" s="17">
        <v>80000</v>
      </c>
      <c r="E824" s="17">
        <v>76570.66</v>
      </c>
      <c r="F824" s="17">
        <f t="shared" si="26"/>
        <v>52.009984852910222</v>
      </c>
      <c r="G824" s="148">
        <f t="shared" si="27"/>
        <v>95.713324999999998</v>
      </c>
    </row>
    <row r="825" spans="1:7" s="8" customFormat="1" ht="12.75" x14ac:dyDescent="0.15">
      <c r="A825" s="108" t="s">
        <v>6</v>
      </c>
      <c r="B825" s="19">
        <v>147223</v>
      </c>
      <c r="C825" s="19">
        <v>80000</v>
      </c>
      <c r="D825" s="19">
        <v>80000</v>
      </c>
      <c r="E825" s="19">
        <v>76570.66</v>
      </c>
      <c r="F825" s="19">
        <f t="shared" si="26"/>
        <v>52.009984852910222</v>
      </c>
      <c r="G825" s="151">
        <f t="shared" si="27"/>
        <v>95.713324999999998</v>
      </c>
    </row>
    <row r="826" spans="1:7" s="8" customFormat="1" ht="12.75" x14ac:dyDescent="0.15">
      <c r="A826" s="108" t="s">
        <v>89</v>
      </c>
      <c r="B826" s="19">
        <v>13273.95</v>
      </c>
      <c r="C826" s="19">
        <v>10000</v>
      </c>
      <c r="D826" s="19">
        <v>7500</v>
      </c>
      <c r="E826" s="19">
        <v>7500</v>
      </c>
      <c r="F826" s="19">
        <f t="shared" si="26"/>
        <v>56.501644197846154</v>
      </c>
      <c r="G826" s="151">
        <f t="shared" si="27"/>
        <v>100</v>
      </c>
    </row>
    <row r="827" spans="1:7" s="8" customFormat="1" ht="12.75" x14ac:dyDescent="0.15">
      <c r="A827" s="110" t="s">
        <v>138</v>
      </c>
      <c r="B827" s="20">
        <v>8616.58</v>
      </c>
      <c r="C827" s="20">
        <v>0</v>
      </c>
      <c r="D827" s="20">
        <v>0</v>
      </c>
      <c r="E827" s="20">
        <v>4000</v>
      </c>
      <c r="F827" s="20">
        <f t="shared" si="26"/>
        <v>46.422130357984258</v>
      </c>
      <c r="G827" s="136">
        <f t="shared" si="27"/>
        <v>0</v>
      </c>
    </row>
    <row r="828" spans="1:7" s="8" customFormat="1" ht="12.75" x14ac:dyDescent="0.15">
      <c r="A828" s="110" t="s">
        <v>139</v>
      </c>
      <c r="B828" s="20">
        <v>4657.37</v>
      </c>
      <c r="C828" s="20">
        <v>0</v>
      </c>
      <c r="D828" s="20">
        <v>0</v>
      </c>
      <c r="E828" s="20">
        <v>3500</v>
      </c>
      <c r="F828" s="20">
        <f t="shared" si="26"/>
        <v>75.149708955912885</v>
      </c>
      <c r="G828" s="136">
        <f t="shared" si="27"/>
        <v>0</v>
      </c>
    </row>
    <row r="829" spans="1:7" s="8" customFormat="1" ht="12.75" x14ac:dyDescent="0.15">
      <c r="A829" s="108" t="s">
        <v>75</v>
      </c>
      <c r="B829" s="19">
        <v>98782.81</v>
      </c>
      <c r="C829" s="19">
        <v>40000</v>
      </c>
      <c r="D829" s="19">
        <v>42200</v>
      </c>
      <c r="E829" s="19">
        <v>38770.660000000003</v>
      </c>
      <c r="F829" s="19">
        <f t="shared" si="26"/>
        <v>39.248387447168191</v>
      </c>
      <c r="G829" s="151">
        <f t="shared" si="27"/>
        <v>91.873601895734609</v>
      </c>
    </row>
    <row r="830" spans="1:7" s="8" customFormat="1" ht="12.75" x14ac:dyDescent="0.15">
      <c r="A830" s="110" t="s">
        <v>76</v>
      </c>
      <c r="B830" s="20">
        <v>79538.009999999995</v>
      </c>
      <c r="C830" s="20">
        <v>0</v>
      </c>
      <c r="D830" s="20">
        <v>0</v>
      </c>
      <c r="E830" s="20">
        <v>20058.12</v>
      </c>
      <c r="F830" s="20">
        <f t="shared" si="26"/>
        <v>25.218282428740675</v>
      </c>
      <c r="G830" s="136">
        <f t="shared" si="27"/>
        <v>0</v>
      </c>
    </row>
    <row r="831" spans="1:7" s="8" customFormat="1" ht="12.75" x14ac:dyDescent="0.15">
      <c r="A831" s="110" t="s">
        <v>93</v>
      </c>
      <c r="B831" s="20">
        <v>19244.8</v>
      </c>
      <c r="C831" s="20">
        <v>0</v>
      </c>
      <c r="D831" s="20">
        <v>0</v>
      </c>
      <c r="E831" s="20">
        <v>18712.54</v>
      </c>
      <c r="F831" s="20">
        <f t="shared" si="26"/>
        <v>97.234265879614242</v>
      </c>
      <c r="G831" s="136">
        <f t="shared" si="27"/>
        <v>0</v>
      </c>
    </row>
    <row r="832" spans="1:7" s="8" customFormat="1" ht="12.75" x14ac:dyDescent="0.15">
      <c r="A832" s="108" t="s">
        <v>101</v>
      </c>
      <c r="B832" s="19">
        <v>35166.239999999998</v>
      </c>
      <c r="C832" s="19">
        <v>30000</v>
      </c>
      <c r="D832" s="19">
        <v>30300</v>
      </c>
      <c r="E832" s="19">
        <v>30300</v>
      </c>
      <c r="F832" s="19">
        <f t="shared" si="26"/>
        <v>86.162182820796318</v>
      </c>
      <c r="G832" s="151">
        <f t="shared" si="27"/>
        <v>100</v>
      </c>
    </row>
    <row r="833" spans="1:7" s="8" customFormat="1" ht="12.75" x14ac:dyDescent="0.15">
      <c r="A833" s="110" t="s">
        <v>102</v>
      </c>
      <c r="B833" s="20">
        <v>13266.97</v>
      </c>
      <c r="C833" s="20">
        <v>0</v>
      </c>
      <c r="D833" s="20">
        <v>0</v>
      </c>
      <c r="E833" s="20">
        <v>14800</v>
      </c>
      <c r="F833" s="20">
        <f t="shared" si="26"/>
        <v>111.55523830987784</v>
      </c>
      <c r="G833" s="136">
        <f t="shared" si="27"/>
        <v>0</v>
      </c>
    </row>
    <row r="834" spans="1:7" s="8" customFormat="1" ht="12.75" x14ac:dyDescent="0.15">
      <c r="A834" s="110" t="s">
        <v>132</v>
      </c>
      <c r="B834" s="20">
        <v>21899.27</v>
      </c>
      <c r="C834" s="20">
        <v>0</v>
      </c>
      <c r="D834" s="20">
        <v>0</v>
      </c>
      <c r="E834" s="20">
        <v>15500</v>
      </c>
      <c r="F834" s="20">
        <f t="shared" si="26"/>
        <v>70.778614994929058</v>
      </c>
      <c r="G834" s="136">
        <f t="shared" si="27"/>
        <v>0</v>
      </c>
    </row>
    <row r="835" spans="1:7" s="7" customFormat="1" ht="12.75" x14ac:dyDescent="0.15">
      <c r="A835" s="149" t="s">
        <v>196</v>
      </c>
      <c r="B835" s="18">
        <v>0</v>
      </c>
      <c r="C835" s="18">
        <v>4000</v>
      </c>
      <c r="D835" s="18">
        <v>4000</v>
      </c>
      <c r="E835" s="18">
        <v>2000</v>
      </c>
      <c r="F835" s="18">
        <f t="shared" si="26"/>
        <v>0</v>
      </c>
      <c r="G835" s="150">
        <f t="shared" si="27"/>
        <v>50</v>
      </c>
    </row>
    <row r="836" spans="1:7" s="8" customFormat="1" ht="12.75" x14ac:dyDescent="0.15">
      <c r="A836" s="108" t="s">
        <v>194</v>
      </c>
      <c r="B836" s="19">
        <v>0</v>
      </c>
      <c r="C836" s="19">
        <v>4000</v>
      </c>
      <c r="D836" s="19">
        <v>4000</v>
      </c>
      <c r="E836" s="19">
        <v>2000</v>
      </c>
      <c r="F836" s="19">
        <f t="shared" si="26"/>
        <v>0</v>
      </c>
      <c r="G836" s="151">
        <f t="shared" si="27"/>
        <v>50</v>
      </c>
    </row>
    <row r="837" spans="1:7" s="6" customFormat="1" ht="12.75" x14ac:dyDescent="0.15">
      <c r="A837" s="147" t="s">
        <v>5</v>
      </c>
      <c r="B837" s="17">
        <v>0</v>
      </c>
      <c r="C837" s="17">
        <v>4000</v>
      </c>
      <c r="D837" s="17">
        <v>4000</v>
      </c>
      <c r="E837" s="17">
        <v>2000</v>
      </c>
      <c r="F837" s="17">
        <f t="shared" si="26"/>
        <v>0</v>
      </c>
      <c r="G837" s="148">
        <f t="shared" si="27"/>
        <v>50</v>
      </c>
    </row>
    <row r="838" spans="1:7" s="8" customFormat="1" ht="12.75" x14ac:dyDescent="0.15">
      <c r="A838" s="108" t="s">
        <v>6</v>
      </c>
      <c r="B838" s="19">
        <v>0</v>
      </c>
      <c r="C838" s="19">
        <v>4000</v>
      </c>
      <c r="D838" s="19">
        <v>4000</v>
      </c>
      <c r="E838" s="19">
        <v>2000</v>
      </c>
      <c r="F838" s="19">
        <f t="shared" si="26"/>
        <v>0</v>
      </c>
      <c r="G838" s="151">
        <f t="shared" si="27"/>
        <v>50</v>
      </c>
    </row>
    <row r="839" spans="1:7" s="8" customFormat="1" ht="12.75" x14ac:dyDescent="0.15">
      <c r="A839" s="108" t="s">
        <v>12</v>
      </c>
      <c r="B839" s="19">
        <v>0</v>
      </c>
      <c r="C839" s="19">
        <v>4000</v>
      </c>
      <c r="D839" s="19">
        <v>4000</v>
      </c>
      <c r="E839" s="19">
        <v>2000</v>
      </c>
      <c r="F839" s="19">
        <f t="shared" si="26"/>
        <v>0</v>
      </c>
      <c r="G839" s="151">
        <f t="shared" si="27"/>
        <v>50</v>
      </c>
    </row>
    <row r="840" spans="1:7" s="8" customFormat="1" ht="12.75" x14ac:dyDescent="0.15">
      <c r="A840" s="110" t="s">
        <v>41</v>
      </c>
      <c r="B840" s="20">
        <v>0</v>
      </c>
      <c r="C840" s="20">
        <v>0</v>
      </c>
      <c r="D840" s="20">
        <v>0</v>
      </c>
      <c r="E840" s="20">
        <v>2000</v>
      </c>
      <c r="F840" s="20">
        <f t="shared" si="26"/>
        <v>0</v>
      </c>
      <c r="G840" s="136">
        <f t="shared" si="27"/>
        <v>0</v>
      </c>
    </row>
    <row r="841" spans="1:7" s="7" customFormat="1" ht="12.75" x14ac:dyDescent="0.15">
      <c r="A841" s="149" t="s">
        <v>197</v>
      </c>
      <c r="B841" s="18">
        <v>196619.39</v>
      </c>
      <c r="C841" s="18">
        <v>318000</v>
      </c>
      <c r="D841" s="18">
        <v>190000</v>
      </c>
      <c r="E841" s="18">
        <v>147024.23000000001</v>
      </c>
      <c r="F841" s="18">
        <f t="shared" si="26"/>
        <v>74.776058454865506</v>
      </c>
      <c r="G841" s="150">
        <f t="shared" si="27"/>
        <v>77.381173684210538</v>
      </c>
    </row>
    <row r="842" spans="1:7" s="8" customFormat="1" ht="12.75" x14ac:dyDescent="0.15">
      <c r="A842" s="108" t="s">
        <v>156</v>
      </c>
      <c r="B842" s="19">
        <v>196619.39</v>
      </c>
      <c r="C842" s="19">
        <v>318000</v>
      </c>
      <c r="D842" s="19">
        <v>190000</v>
      </c>
      <c r="E842" s="19">
        <v>147024.23000000001</v>
      </c>
      <c r="F842" s="19">
        <f t="shared" si="26"/>
        <v>74.776058454865506</v>
      </c>
      <c r="G842" s="151">
        <f t="shared" si="27"/>
        <v>77.381173684210538</v>
      </c>
    </row>
    <row r="843" spans="1:7" s="6" customFormat="1" ht="12.75" x14ac:dyDescent="0.15">
      <c r="A843" s="147" t="s">
        <v>5</v>
      </c>
      <c r="B843" s="17">
        <v>78932.570000000007</v>
      </c>
      <c r="C843" s="17">
        <v>76000</v>
      </c>
      <c r="D843" s="17">
        <v>70000</v>
      </c>
      <c r="E843" s="17">
        <v>44927.77</v>
      </c>
      <c r="F843" s="17">
        <f t="shared" si="26"/>
        <v>56.91917797684782</v>
      </c>
      <c r="G843" s="148">
        <f t="shared" si="27"/>
        <v>64.182528571428563</v>
      </c>
    </row>
    <row r="844" spans="1:7" s="8" customFormat="1" ht="12.75" x14ac:dyDescent="0.15">
      <c r="A844" s="108" t="s">
        <v>6</v>
      </c>
      <c r="B844" s="19">
        <v>78932.570000000007</v>
      </c>
      <c r="C844" s="19">
        <v>60000</v>
      </c>
      <c r="D844" s="19">
        <v>70000</v>
      </c>
      <c r="E844" s="19">
        <v>44927.77</v>
      </c>
      <c r="F844" s="19">
        <f t="shared" si="26"/>
        <v>56.91917797684782</v>
      </c>
      <c r="G844" s="151">
        <f t="shared" si="27"/>
        <v>64.182528571428563</v>
      </c>
    </row>
    <row r="845" spans="1:7" s="8" customFormat="1" ht="12.75" x14ac:dyDescent="0.15">
      <c r="A845" s="108" t="s">
        <v>12</v>
      </c>
      <c r="B845" s="19">
        <v>60749.55</v>
      </c>
      <c r="C845" s="19">
        <v>50000</v>
      </c>
      <c r="D845" s="19">
        <v>70000</v>
      </c>
      <c r="E845" s="19">
        <v>44927.77</v>
      </c>
      <c r="F845" s="19">
        <f t="shared" si="26"/>
        <v>73.955724774916021</v>
      </c>
      <c r="G845" s="151">
        <f t="shared" si="27"/>
        <v>64.182528571428563</v>
      </c>
    </row>
    <row r="846" spans="1:7" s="8" customFormat="1" ht="12.75" x14ac:dyDescent="0.15">
      <c r="A846" s="110" t="s">
        <v>28</v>
      </c>
      <c r="B846" s="20">
        <v>0</v>
      </c>
      <c r="C846" s="20">
        <v>0</v>
      </c>
      <c r="D846" s="20">
        <v>0</v>
      </c>
      <c r="E846" s="20">
        <v>23418.67</v>
      </c>
      <c r="F846" s="20">
        <f t="shared" si="26"/>
        <v>0</v>
      </c>
      <c r="G846" s="136">
        <f t="shared" si="27"/>
        <v>0</v>
      </c>
    </row>
    <row r="847" spans="1:7" s="8" customFormat="1" ht="12.75" x14ac:dyDescent="0.15">
      <c r="A847" s="110" t="s">
        <v>29</v>
      </c>
      <c r="B847" s="20">
        <v>0</v>
      </c>
      <c r="C847" s="20">
        <v>0</v>
      </c>
      <c r="D847" s="20">
        <v>0</v>
      </c>
      <c r="E847" s="20">
        <v>130.80000000000001</v>
      </c>
      <c r="F847" s="20">
        <f t="shared" si="26"/>
        <v>0</v>
      </c>
      <c r="G847" s="136">
        <f t="shared" si="27"/>
        <v>0</v>
      </c>
    </row>
    <row r="848" spans="1:7" s="8" customFormat="1" ht="12.75" x14ac:dyDescent="0.15">
      <c r="A848" s="110" t="s">
        <v>32</v>
      </c>
      <c r="B848" s="20">
        <v>60749.55</v>
      </c>
      <c r="C848" s="20">
        <v>0</v>
      </c>
      <c r="D848" s="20">
        <v>0</v>
      </c>
      <c r="E848" s="20">
        <v>21378.3</v>
      </c>
      <c r="F848" s="20">
        <f t="shared" si="26"/>
        <v>35.190877957120669</v>
      </c>
      <c r="G848" s="136">
        <f t="shared" si="27"/>
        <v>0</v>
      </c>
    </row>
    <row r="849" spans="1:7" s="8" customFormat="1" ht="12.75" x14ac:dyDescent="0.15">
      <c r="A849" s="108" t="s">
        <v>75</v>
      </c>
      <c r="B849" s="19">
        <v>18183.02</v>
      </c>
      <c r="C849" s="19">
        <v>10000</v>
      </c>
      <c r="D849" s="19">
        <v>0</v>
      </c>
      <c r="E849" s="19">
        <v>0</v>
      </c>
      <c r="F849" s="19">
        <f t="shared" si="26"/>
        <v>0</v>
      </c>
      <c r="G849" s="151">
        <f t="shared" si="27"/>
        <v>0</v>
      </c>
    </row>
    <row r="850" spans="1:7" s="8" customFormat="1" ht="12.75" x14ac:dyDescent="0.15">
      <c r="A850" s="110" t="s">
        <v>93</v>
      </c>
      <c r="B850" s="20">
        <v>14201.34</v>
      </c>
      <c r="C850" s="20">
        <v>0</v>
      </c>
      <c r="D850" s="20">
        <v>0</v>
      </c>
      <c r="E850" s="20">
        <v>0</v>
      </c>
      <c r="F850" s="20">
        <f t="shared" si="26"/>
        <v>0</v>
      </c>
      <c r="G850" s="136">
        <f t="shared" si="27"/>
        <v>0</v>
      </c>
    </row>
    <row r="851" spans="1:7" s="8" customFormat="1" ht="12.75" x14ac:dyDescent="0.15">
      <c r="A851" s="110" t="s">
        <v>198</v>
      </c>
      <c r="B851" s="20">
        <v>3981.68</v>
      </c>
      <c r="C851" s="20">
        <v>0</v>
      </c>
      <c r="D851" s="20">
        <v>0</v>
      </c>
      <c r="E851" s="20">
        <v>0</v>
      </c>
      <c r="F851" s="20">
        <f t="shared" si="26"/>
        <v>0</v>
      </c>
      <c r="G851" s="136">
        <f t="shared" si="27"/>
        <v>0</v>
      </c>
    </row>
    <row r="852" spans="1:7" s="8" customFormat="1" ht="12.75" x14ac:dyDescent="0.15">
      <c r="A852" s="108" t="s">
        <v>53</v>
      </c>
      <c r="B852" s="19">
        <v>0</v>
      </c>
      <c r="C852" s="19">
        <v>16000</v>
      </c>
      <c r="D852" s="19">
        <v>0</v>
      </c>
      <c r="E852" s="19">
        <v>0</v>
      </c>
      <c r="F852" s="19">
        <f t="shared" si="26"/>
        <v>0</v>
      </c>
      <c r="G852" s="151">
        <f t="shared" si="27"/>
        <v>0</v>
      </c>
    </row>
    <row r="853" spans="1:7" s="8" customFormat="1" ht="12.75" x14ac:dyDescent="0.15">
      <c r="A853" s="108" t="s">
        <v>72</v>
      </c>
      <c r="B853" s="19">
        <v>0</v>
      </c>
      <c r="C853" s="19">
        <v>16000</v>
      </c>
      <c r="D853" s="19">
        <v>0</v>
      </c>
      <c r="E853" s="19">
        <v>0</v>
      </c>
      <c r="F853" s="19">
        <f t="shared" si="26"/>
        <v>0</v>
      </c>
      <c r="G853" s="151">
        <f t="shared" si="27"/>
        <v>0</v>
      </c>
    </row>
    <row r="854" spans="1:7" s="6" customFormat="1" ht="12.75" x14ac:dyDescent="0.15">
      <c r="A854" s="147" t="s">
        <v>62</v>
      </c>
      <c r="B854" s="17">
        <v>117686.82</v>
      </c>
      <c r="C854" s="17">
        <v>192000</v>
      </c>
      <c r="D854" s="17">
        <v>120000</v>
      </c>
      <c r="E854" s="17">
        <v>102096.46</v>
      </c>
      <c r="F854" s="17">
        <f t="shared" si="26"/>
        <v>86.752671199714641</v>
      </c>
      <c r="G854" s="148">
        <f t="shared" si="27"/>
        <v>85.080383333333344</v>
      </c>
    </row>
    <row r="855" spans="1:7" s="8" customFormat="1" ht="12.75" x14ac:dyDescent="0.15">
      <c r="A855" s="108" t="s">
        <v>6</v>
      </c>
      <c r="B855" s="19">
        <v>117686.82</v>
      </c>
      <c r="C855" s="19">
        <v>192000</v>
      </c>
      <c r="D855" s="19">
        <v>120000</v>
      </c>
      <c r="E855" s="19">
        <v>102096.46</v>
      </c>
      <c r="F855" s="19">
        <f t="shared" si="26"/>
        <v>86.752671199714641</v>
      </c>
      <c r="G855" s="151">
        <f t="shared" si="27"/>
        <v>85.080383333333344</v>
      </c>
    </row>
    <row r="856" spans="1:7" s="8" customFormat="1" ht="12.75" x14ac:dyDescent="0.15">
      <c r="A856" s="108" t="s">
        <v>12</v>
      </c>
      <c r="B856" s="19">
        <v>117686.82</v>
      </c>
      <c r="C856" s="19">
        <v>192000</v>
      </c>
      <c r="D856" s="19">
        <v>120000</v>
      </c>
      <c r="E856" s="19">
        <v>102096.46</v>
      </c>
      <c r="F856" s="19">
        <f t="shared" si="26"/>
        <v>86.752671199714641</v>
      </c>
      <c r="G856" s="151">
        <f t="shared" si="27"/>
        <v>85.080383333333344</v>
      </c>
    </row>
    <row r="857" spans="1:7" s="8" customFormat="1" ht="12.75" x14ac:dyDescent="0.15">
      <c r="A857" s="110" t="s">
        <v>28</v>
      </c>
      <c r="B857" s="20">
        <v>53296.35</v>
      </c>
      <c r="C857" s="20">
        <v>0</v>
      </c>
      <c r="D857" s="20">
        <v>0</v>
      </c>
      <c r="E857" s="20">
        <v>59559.51</v>
      </c>
      <c r="F857" s="20">
        <f t="shared" si="26"/>
        <v>111.75157398208322</v>
      </c>
      <c r="G857" s="136">
        <f t="shared" si="27"/>
        <v>0</v>
      </c>
    </row>
    <row r="858" spans="1:7" s="8" customFormat="1" ht="12.75" x14ac:dyDescent="0.15">
      <c r="A858" s="110" t="s">
        <v>32</v>
      </c>
      <c r="B858" s="20">
        <v>56966.29</v>
      </c>
      <c r="C858" s="20">
        <v>0</v>
      </c>
      <c r="D858" s="20">
        <v>0</v>
      </c>
      <c r="E858" s="20">
        <v>42536.95</v>
      </c>
      <c r="F858" s="20">
        <f t="shared" si="26"/>
        <v>74.670388399876487</v>
      </c>
      <c r="G858" s="136">
        <f t="shared" si="27"/>
        <v>0</v>
      </c>
    </row>
    <row r="859" spans="1:7" s="8" customFormat="1" ht="12.75" x14ac:dyDescent="0.15">
      <c r="A859" s="110" t="s">
        <v>34</v>
      </c>
      <c r="B859" s="20">
        <v>7424.18</v>
      </c>
      <c r="C859" s="20">
        <v>0</v>
      </c>
      <c r="D859" s="20">
        <v>0</v>
      </c>
      <c r="E859" s="20">
        <v>0</v>
      </c>
      <c r="F859" s="20">
        <f t="shared" si="26"/>
        <v>0</v>
      </c>
      <c r="G859" s="136">
        <f t="shared" si="27"/>
        <v>0</v>
      </c>
    </row>
    <row r="860" spans="1:7" s="6" customFormat="1" ht="12.75" x14ac:dyDescent="0.15">
      <c r="A860" s="147" t="s">
        <v>86</v>
      </c>
      <c r="B860" s="17">
        <v>0</v>
      </c>
      <c r="C860" s="17">
        <v>50000</v>
      </c>
      <c r="D860" s="17">
        <v>0</v>
      </c>
      <c r="E860" s="17">
        <v>0</v>
      </c>
      <c r="F860" s="17">
        <f t="shared" ref="F860:F923" si="28">IFERROR(E860/B860*100,0)</f>
        <v>0</v>
      </c>
      <c r="G860" s="148">
        <f t="shared" ref="G860:G923" si="29">IFERROR(E860/D860*100,0)</f>
        <v>0</v>
      </c>
    </row>
    <row r="861" spans="1:7" s="8" customFormat="1" ht="12.75" x14ac:dyDescent="0.15">
      <c r="A861" s="108" t="s">
        <v>6</v>
      </c>
      <c r="B861" s="19">
        <v>0</v>
      </c>
      <c r="C861" s="19">
        <v>20000</v>
      </c>
      <c r="D861" s="19">
        <v>0</v>
      </c>
      <c r="E861" s="19">
        <v>0</v>
      </c>
      <c r="F861" s="19">
        <f t="shared" si="28"/>
        <v>0</v>
      </c>
      <c r="G861" s="151">
        <f t="shared" si="29"/>
        <v>0</v>
      </c>
    </row>
    <row r="862" spans="1:7" s="8" customFormat="1" ht="12.75" x14ac:dyDescent="0.15">
      <c r="A862" s="108" t="s">
        <v>12</v>
      </c>
      <c r="B862" s="19">
        <v>0</v>
      </c>
      <c r="C862" s="19">
        <v>20000</v>
      </c>
      <c r="D862" s="19">
        <v>0</v>
      </c>
      <c r="E862" s="19">
        <v>0</v>
      </c>
      <c r="F862" s="19">
        <f t="shared" si="28"/>
        <v>0</v>
      </c>
      <c r="G862" s="151">
        <f t="shared" si="29"/>
        <v>0</v>
      </c>
    </row>
    <row r="863" spans="1:7" s="8" customFormat="1" ht="12.75" x14ac:dyDescent="0.15">
      <c r="A863" s="108" t="s">
        <v>53</v>
      </c>
      <c r="B863" s="19">
        <v>0</v>
      </c>
      <c r="C863" s="19">
        <v>30000</v>
      </c>
      <c r="D863" s="19">
        <v>0</v>
      </c>
      <c r="E863" s="19">
        <v>0</v>
      </c>
      <c r="F863" s="19">
        <f t="shared" si="28"/>
        <v>0</v>
      </c>
      <c r="G863" s="151">
        <f t="shared" si="29"/>
        <v>0</v>
      </c>
    </row>
    <row r="864" spans="1:7" s="8" customFormat="1" ht="12.75" x14ac:dyDescent="0.15">
      <c r="A864" s="108" t="s">
        <v>72</v>
      </c>
      <c r="B864" s="19">
        <v>0</v>
      </c>
      <c r="C864" s="19">
        <v>30000</v>
      </c>
      <c r="D864" s="19">
        <v>0</v>
      </c>
      <c r="E864" s="19">
        <v>0</v>
      </c>
      <c r="F864" s="19">
        <f t="shared" si="28"/>
        <v>0</v>
      </c>
      <c r="G864" s="151">
        <f t="shared" si="29"/>
        <v>0</v>
      </c>
    </row>
    <row r="865" spans="1:7" s="7" customFormat="1" ht="12.75" x14ac:dyDescent="0.15">
      <c r="A865" s="149" t="s">
        <v>199</v>
      </c>
      <c r="B865" s="18">
        <v>11927.62</v>
      </c>
      <c r="C865" s="18">
        <v>10000</v>
      </c>
      <c r="D865" s="18">
        <v>1000</v>
      </c>
      <c r="E865" s="18">
        <v>165.9</v>
      </c>
      <c r="F865" s="18">
        <f t="shared" si="28"/>
        <v>1.3908893811171046</v>
      </c>
      <c r="G865" s="150">
        <f t="shared" si="29"/>
        <v>16.59</v>
      </c>
    </row>
    <row r="866" spans="1:7" s="8" customFormat="1" ht="12.75" x14ac:dyDescent="0.15">
      <c r="A866" s="108" t="s">
        <v>194</v>
      </c>
      <c r="B866" s="19">
        <v>11927.62</v>
      </c>
      <c r="C866" s="19">
        <v>10000</v>
      </c>
      <c r="D866" s="19">
        <v>1000</v>
      </c>
      <c r="E866" s="19">
        <v>165.9</v>
      </c>
      <c r="F866" s="19">
        <f t="shared" si="28"/>
        <v>1.3908893811171046</v>
      </c>
      <c r="G866" s="151">
        <f t="shared" si="29"/>
        <v>16.59</v>
      </c>
    </row>
    <row r="867" spans="1:7" s="6" customFormat="1" ht="12.75" x14ac:dyDescent="0.15">
      <c r="A867" s="147" t="s">
        <v>5</v>
      </c>
      <c r="B867" s="17">
        <v>11916.89</v>
      </c>
      <c r="C867" s="17">
        <v>10000</v>
      </c>
      <c r="D867" s="17">
        <v>1000</v>
      </c>
      <c r="E867" s="17">
        <v>165.9</v>
      </c>
      <c r="F867" s="17">
        <f t="shared" si="28"/>
        <v>1.392141741679247</v>
      </c>
      <c r="G867" s="148">
        <f t="shared" si="29"/>
        <v>16.59</v>
      </c>
    </row>
    <row r="868" spans="1:7" s="8" customFormat="1" ht="12.75" x14ac:dyDescent="0.15">
      <c r="A868" s="108" t="s">
        <v>6</v>
      </c>
      <c r="B868" s="19">
        <v>11916.89</v>
      </c>
      <c r="C868" s="19">
        <v>10000</v>
      </c>
      <c r="D868" s="19">
        <v>1000</v>
      </c>
      <c r="E868" s="19">
        <v>165.9</v>
      </c>
      <c r="F868" s="19">
        <f t="shared" si="28"/>
        <v>1.392141741679247</v>
      </c>
      <c r="G868" s="151">
        <f t="shared" si="29"/>
        <v>16.59</v>
      </c>
    </row>
    <row r="869" spans="1:7" s="8" customFormat="1" ht="12.75" x14ac:dyDescent="0.15">
      <c r="A869" s="108" t="s">
        <v>12</v>
      </c>
      <c r="B869" s="19">
        <v>11916.89</v>
      </c>
      <c r="C869" s="19">
        <v>10000</v>
      </c>
      <c r="D869" s="19">
        <v>1000</v>
      </c>
      <c r="E869" s="19">
        <v>165.9</v>
      </c>
      <c r="F869" s="19">
        <f t="shared" si="28"/>
        <v>1.392141741679247</v>
      </c>
      <c r="G869" s="151">
        <f t="shared" si="29"/>
        <v>16.59</v>
      </c>
    </row>
    <row r="870" spans="1:7" s="8" customFormat="1" ht="12.75" x14ac:dyDescent="0.15">
      <c r="A870" s="110" t="s">
        <v>28</v>
      </c>
      <c r="B870" s="20">
        <v>10242.049999999999</v>
      </c>
      <c r="C870" s="20">
        <v>0</v>
      </c>
      <c r="D870" s="20">
        <v>0</v>
      </c>
      <c r="E870" s="20">
        <v>0</v>
      </c>
      <c r="F870" s="20">
        <f t="shared" si="28"/>
        <v>0</v>
      </c>
      <c r="G870" s="136">
        <f t="shared" si="29"/>
        <v>0</v>
      </c>
    </row>
    <row r="871" spans="1:7" s="8" customFormat="1" ht="12.75" x14ac:dyDescent="0.15">
      <c r="A871" s="110" t="s">
        <v>32</v>
      </c>
      <c r="B871" s="20">
        <v>26.54</v>
      </c>
      <c r="C871" s="20">
        <v>0</v>
      </c>
      <c r="D871" s="20">
        <v>0</v>
      </c>
      <c r="E871" s="20">
        <v>0</v>
      </c>
      <c r="F871" s="20">
        <f t="shared" si="28"/>
        <v>0</v>
      </c>
      <c r="G871" s="136">
        <f t="shared" si="29"/>
        <v>0</v>
      </c>
    </row>
    <row r="872" spans="1:7" s="8" customFormat="1" ht="12.75" x14ac:dyDescent="0.15">
      <c r="A872" s="110" t="s">
        <v>33</v>
      </c>
      <c r="B872" s="20">
        <v>1648.3</v>
      </c>
      <c r="C872" s="20">
        <v>0</v>
      </c>
      <c r="D872" s="20">
        <v>0</v>
      </c>
      <c r="E872" s="20">
        <v>165.9</v>
      </c>
      <c r="F872" s="20">
        <f t="shared" si="28"/>
        <v>10.064915367348178</v>
      </c>
      <c r="G872" s="136">
        <f t="shared" si="29"/>
        <v>0</v>
      </c>
    </row>
    <row r="873" spans="1:7" s="6" customFormat="1" ht="12.75" x14ac:dyDescent="0.15">
      <c r="A873" s="147" t="s">
        <v>62</v>
      </c>
      <c r="B873" s="17">
        <v>10.73</v>
      </c>
      <c r="C873" s="17">
        <v>0</v>
      </c>
      <c r="D873" s="17">
        <v>0</v>
      </c>
      <c r="E873" s="17">
        <v>0</v>
      </c>
      <c r="F873" s="17">
        <f t="shared" si="28"/>
        <v>0</v>
      </c>
      <c r="G873" s="148">
        <f t="shared" si="29"/>
        <v>0</v>
      </c>
    </row>
    <row r="874" spans="1:7" s="8" customFormat="1" ht="12.75" x14ac:dyDescent="0.15">
      <c r="A874" s="108" t="s">
        <v>6</v>
      </c>
      <c r="B874" s="19">
        <v>10.73</v>
      </c>
      <c r="C874" s="19">
        <v>0</v>
      </c>
      <c r="D874" s="19">
        <v>0</v>
      </c>
      <c r="E874" s="19">
        <v>0</v>
      </c>
      <c r="F874" s="19">
        <f t="shared" si="28"/>
        <v>0</v>
      </c>
      <c r="G874" s="151">
        <f t="shared" si="29"/>
        <v>0</v>
      </c>
    </row>
    <row r="875" spans="1:7" s="8" customFormat="1" ht="12.75" x14ac:dyDescent="0.15">
      <c r="A875" s="108" t="s">
        <v>12</v>
      </c>
      <c r="B875" s="19">
        <v>10.73</v>
      </c>
      <c r="C875" s="19">
        <v>0</v>
      </c>
      <c r="D875" s="19">
        <v>0</v>
      </c>
      <c r="E875" s="19">
        <v>0</v>
      </c>
      <c r="F875" s="19">
        <f t="shared" si="28"/>
        <v>0</v>
      </c>
      <c r="G875" s="151">
        <f t="shared" si="29"/>
        <v>0</v>
      </c>
    </row>
    <row r="876" spans="1:7" s="8" customFormat="1" ht="12.75" x14ac:dyDescent="0.15">
      <c r="A876" s="110" t="s">
        <v>33</v>
      </c>
      <c r="B876" s="20">
        <v>10.73</v>
      </c>
      <c r="C876" s="20">
        <v>0</v>
      </c>
      <c r="D876" s="20">
        <v>0</v>
      </c>
      <c r="E876" s="20">
        <v>0</v>
      </c>
      <c r="F876" s="20">
        <f t="shared" si="28"/>
        <v>0</v>
      </c>
      <c r="G876" s="136">
        <f t="shared" si="29"/>
        <v>0</v>
      </c>
    </row>
    <row r="877" spans="1:7" s="6" customFormat="1" ht="12.75" x14ac:dyDescent="0.15">
      <c r="A877" s="147" t="s">
        <v>200</v>
      </c>
      <c r="B877" s="17">
        <v>0</v>
      </c>
      <c r="C877" s="17">
        <v>0</v>
      </c>
      <c r="D877" s="17">
        <v>30063.15</v>
      </c>
      <c r="E877" s="17">
        <v>30063.15</v>
      </c>
      <c r="F877" s="17">
        <f t="shared" si="28"/>
        <v>0</v>
      </c>
      <c r="G877" s="148">
        <f t="shared" si="29"/>
        <v>100</v>
      </c>
    </row>
    <row r="878" spans="1:7" s="7" customFormat="1" ht="12.75" x14ac:dyDescent="0.15">
      <c r="A878" s="149" t="s">
        <v>201</v>
      </c>
      <c r="B878" s="18">
        <v>0</v>
      </c>
      <c r="C878" s="18">
        <v>0</v>
      </c>
      <c r="D878" s="18">
        <v>30063.15</v>
      </c>
      <c r="E878" s="18">
        <v>30063.15</v>
      </c>
      <c r="F878" s="18">
        <f t="shared" si="28"/>
        <v>0</v>
      </c>
      <c r="G878" s="150">
        <f t="shared" si="29"/>
        <v>100</v>
      </c>
    </row>
    <row r="879" spans="1:7" s="8" customFormat="1" ht="12.75" x14ac:dyDescent="0.15">
      <c r="A879" s="108" t="s">
        <v>194</v>
      </c>
      <c r="B879" s="19">
        <v>0</v>
      </c>
      <c r="C879" s="19">
        <v>0</v>
      </c>
      <c r="D879" s="19">
        <v>30063.15</v>
      </c>
      <c r="E879" s="19">
        <v>30063.15</v>
      </c>
      <c r="F879" s="19">
        <f t="shared" si="28"/>
        <v>0</v>
      </c>
      <c r="G879" s="151">
        <f t="shared" si="29"/>
        <v>100</v>
      </c>
    </row>
    <row r="880" spans="1:7" s="6" customFormat="1" ht="12.75" x14ac:dyDescent="0.15">
      <c r="A880" s="147" t="s">
        <v>86</v>
      </c>
      <c r="B880" s="17">
        <v>0</v>
      </c>
      <c r="C880" s="17">
        <v>0</v>
      </c>
      <c r="D880" s="17">
        <v>30063.15</v>
      </c>
      <c r="E880" s="17">
        <v>30063.15</v>
      </c>
      <c r="F880" s="17">
        <f t="shared" si="28"/>
        <v>0</v>
      </c>
      <c r="G880" s="148">
        <f t="shared" si="29"/>
        <v>100</v>
      </c>
    </row>
    <row r="881" spans="1:7" s="8" customFormat="1" ht="12.75" x14ac:dyDescent="0.15">
      <c r="A881" s="108" t="s">
        <v>6</v>
      </c>
      <c r="B881" s="19">
        <v>0</v>
      </c>
      <c r="C881" s="19">
        <v>0</v>
      </c>
      <c r="D881" s="19">
        <v>30063.15</v>
      </c>
      <c r="E881" s="19">
        <v>30063.15</v>
      </c>
      <c r="F881" s="19">
        <f t="shared" si="28"/>
        <v>0</v>
      </c>
      <c r="G881" s="151">
        <f t="shared" si="29"/>
        <v>100</v>
      </c>
    </row>
    <row r="882" spans="1:7" s="8" customFormat="1" ht="12.75" x14ac:dyDescent="0.15">
      <c r="A882" s="108" t="s">
        <v>75</v>
      </c>
      <c r="B882" s="19">
        <v>0</v>
      </c>
      <c r="C882" s="19">
        <v>0</v>
      </c>
      <c r="D882" s="19">
        <v>28723.3</v>
      </c>
      <c r="E882" s="19">
        <v>28723.3</v>
      </c>
      <c r="F882" s="19">
        <f t="shared" si="28"/>
        <v>0</v>
      </c>
      <c r="G882" s="151">
        <f t="shared" si="29"/>
        <v>100</v>
      </c>
    </row>
    <row r="883" spans="1:7" s="8" customFormat="1" ht="12.75" x14ac:dyDescent="0.15">
      <c r="A883" s="110" t="s">
        <v>87</v>
      </c>
      <c r="B883" s="20">
        <v>0</v>
      </c>
      <c r="C883" s="20">
        <v>0</v>
      </c>
      <c r="D883" s="20">
        <v>0</v>
      </c>
      <c r="E883" s="20">
        <v>28723.3</v>
      </c>
      <c r="F883" s="20">
        <f t="shared" si="28"/>
        <v>0</v>
      </c>
      <c r="G883" s="136">
        <f t="shared" si="29"/>
        <v>0</v>
      </c>
    </row>
    <row r="884" spans="1:7" s="8" customFormat="1" ht="12.75" x14ac:dyDescent="0.15">
      <c r="A884" s="108" t="s">
        <v>101</v>
      </c>
      <c r="B884" s="19">
        <v>0</v>
      </c>
      <c r="C884" s="19">
        <v>0</v>
      </c>
      <c r="D884" s="19">
        <v>1339.85</v>
      </c>
      <c r="E884" s="19">
        <v>1339.85</v>
      </c>
      <c r="F884" s="19">
        <f t="shared" si="28"/>
        <v>0</v>
      </c>
      <c r="G884" s="151">
        <f t="shared" si="29"/>
        <v>100</v>
      </c>
    </row>
    <row r="885" spans="1:7" s="8" customFormat="1" ht="12.75" x14ac:dyDescent="0.15">
      <c r="A885" s="110" t="s">
        <v>202</v>
      </c>
      <c r="B885" s="20">
        <v>0</v>
      </c>
      <c r="C885" s="20">
        <v>0</v>
      </c>
      <c r="D885" s="20">
        <v>0</v>
      </c>
      <c r="E885" s="20">
        <v>1339.85</v>
      </c>
      <c r="F885" s="20">
        <f t="shared" si="28"/>
        <v>0</v>
      </c>
      <c r="G885" s="136">
        <f t="shared" si="29"/>
        <v>0</v>
      </c>
    </row>
    <row r="886" spans="1:7" s="5" customFormat="1" ht="12.75" x14ac:dyDescent="0.15">
      <c r="A886" s="145" t="s">
        <v>470</v>
      </c>
      <c r="B886" s="16">
        <v>888599.09</v>
      </c>
      <c r="C886" s="16">
        <v>755704</v>
      </c>
      <c r="D886" s="16">
        <v>837433.29</v>
      </c>
      <c r="E886" s="16">
        <v>672427.7</v>
      </c>
      <c r="F886" s="16">
        <f t="shared" si="28"/>
        <v>75.672787375913245</v>
      </c>
      <c r="G886" s="146">
        <f t="shared" si="29"/>
        <v>80.296270524425879</v>
      </c>
    </row>
    <row r="887" spans="1:7" s="6" customFormat="1" ht="12.75" x14ac:dyDescent="0.15">
      <c r="A887" s="147" t="s">
        <v>203</v>
      </c>
      <c r="B887" s="17">
        <v>485862.84</v>
      </c>
      <c r="C887" s="17">
        <v>331807</v>
      </c>
      <c r="D887" s="17">
        <v>396807</v>
      </c>
      <c r="E887" s="17">
        <v>278639.74</v>
      </c>
      <c r="F887" s="17">
        <f t="shared" si="28"/>
        <v>57.349465128882869</v>
      </c>
      <c r="G887" s="148">
        <f t="shared" si="29"/>
        <v>70.220469900984611</v>
      </c>
    </row>
    <row r="888" spans="1:7" s="7" customFormat="1" ht="12.75" x14ac:dyDescent="0.15">
      <c r="A888" s="149" t="s">
        <v>204</v>
      </c>
      <c r="B888" s="18">
        <v>485862.84</v>
      </c>
      <c r="C888" s="18">
        <v>331807</v>
      </c>
      <c r="D888" s="18">
        <v>396807</v>
      </c>
      <c r="E888" s="18">
        <v>278639.74</v>
      </c>
      <c r="F888" s="18">
        <f t="shared" si="28"/>
        <v>57.349465128882869</v>
      </c>
      <c r="G888" s="150">
        <f t="shared" si="29"/>
        <v>70.220469900984611</v>
      </c>
    </row>
    <row r="889" spans="1:7" s="8" customFormat="1" ht="12.75" x14ac:dyDescent="0.15">
      <c r="A889" s="108" t="s">
        <v>205</v>
      </c>
      <c r="B889" s="19">
        <v>485862.84</v>
      </c>
      <c r="C889" s="19">
        <v>331807</v>
      </c>
      <c r="D889" s="19">
        <v>396807</v>
      </c>
      <c r="E889" s="19">
        <v>278639.74</v>
      </c>
      <c r="F889" s="19">
        <f t="shared" si="28"/>
        <v>57.349465128882869</v>
      </c>
      <c r="G889" s="151">
        <f t="shared" si="29"/>
        <v>70.220469900984611</v>
      </c>
    </row>
    <row r="890" spans="1:7" s="6" customFormat="1" ht="12.75" x14ac:dyDescent="0.15">
      <c r="A890" s="147" t="s">
        <v>5</v>
      </c>
      <c r="B890" s="17">
        <v>480492.97</v>
      </c>
      <c r="C890" s="17">
        <v>331807</v>
      </c>
      <c r="D890" s="17">
        <v>396307</v>
      </c>
      <c r="E890" s="17">
        <v>278639.74</v>
      </c>
      <c r="F890" s="17">
        <f t="shared" si="28"/>
        <v>57.990388496214628</v>
      </c>
      <c r="G890" s="148">
        <f t="shared" si="29"/>
        <v>70.309063428099932</v>
      </c>
    </row>
    <row r="891" spans="1:7" s="8" customFormat="1" ht="12.75" x14ac:dyDescent="0.15">
      <c r="A891" s="108" t="s">
        <v>6</v>
      </c>
      <c r="B891" s="19">
        <v>479941.08</v>
      </c>
      <c r="C891" s="19">
        <v>330613</v>
      </c>
      <c r="D891" s="19">
        <v>393113</v>
      </c>
      <c r="E891" s="19">
        <v>278163.03999999998</v>
      </c>
      <c r="F891" s="19">
        <f t="shared" si="28"/>
        <v>57.95774764685698</v>
      </c>
      <c r="G891" s="151">
        <f t="shared" si="29"/>
        <v>70.759054012459515</v>
      </c>
    </row>
    <row r="892" spans="1:7" s="8" customFormat="1" ht="12.75" x14ac:dyDescent="0.15">
      <c r="A892" s="108" t="s">
        <v>7</v>
      </c>
      <c r="B892" s="19">
        <v>257957.27</v>
      </c>
      <c r="C892" s="19">
        <v>292655</v>
      </c>
      <c r="D892" s="19">
        <v>347155</v>
      </c>
      <c r="E892" s="19">
        <v>246827.59</v>
      </c>
      <c r="F892" s="19">
        <f t="shared" si="28"/>
        <v>95.685455967184026</v>
      </c>
      <c r="G892" s="151">
        <f t="shared" si="29"/>
        <v>71.100110901470529</v>
      </c>
    </row>
    <row r="893" spans="1:7" s="8" customFormat="1" ht="12.75" x14ac:dyDescent="0.15">
      <c r="A893" s="110" t="s">
        <v>8</v>
      </c>
      <c r="B893" s="20">
        <v>181917.9</v>
      </c>
      <c r="C893" s="20">
        <v>0</v>
      </c>
      <c r="D893" s="20">
        <v>0</v>
      </c>
      <c r="E893" s="20">
        <v>177949.41</v>
      </c>
      <c r="F893" s="20">
        <f t="shared" si="28"/>
        <v>97.81852692890584</v>
      </c>
      <c r="G893" s="136">
        <f t="shared" si="29"/>
        <v>0</v>
      </c>
    </row>
    <row r="894" spans="1:7" s="8" customFormat="1" ht="12.75" x14ac:dyDescent="0.15">
      <c r="A894" s="110" t="s">
        <v>10</v>
      </c>
      <c r="B894" s="20">
        <v>47199.19</v>
      </c>
      <c r="C894" s="20">
        <v>0</v>
      </c>
      <c r="D894" s="20">
        <v>0</v>
      </c>
      <c r="E894" s="20">
        <v>39354.46</v>
      </c>
      <c r="F894" s="20">
        <f t="shared" si="28"/>
        <v>83.379524097765227</v>
      </c>
      <c r="G894" s="136">
        <f t="shared" si="29"/>
        <v>0</v>
      </c>
    </row>
    <row r="895" spans="1:7" s="8" customFormat="1" ht="12.75" x14ac:dyDescent="0.15">
      <c r="A895" s="110" t="s">
        <v>11</v>
      </c>
      <c r="B895" s="20">
        <v>28840.18</v>
      </c>
      <c r="C895" s="20">
        <v>0</v>
      </c>
      <c r="D895" s="20">
        <v>0</v>
      </c>
      <c r="E895" s="20">
        <v>29523.72</v>
      </c>
      <c r="F895" s="20">
        <f t="shared" si="28"/>
        <v>102.37009616444834</v>
      </c>
      <c r="G895" s="136">
        <f t="shared" si="29"/>
        <v>0</v>
      </c>
    </row>
    <row r="896" spans="1:7" s="8" customFormat="1" ht="12.75" x14ac:dyDescent="0.15">
      <c r="A896" s="108" t="s">
        <v>12</v>
      </c>
      <c r="B896" s="19">
        <v>29125.02</v>
      </c>
      <c r="C896" s="19">
        <v>36464</v>
      </c>
      <c r="D896" s="19">
        <v>45358</v>
      </c>
      <c r="E896" s="19">
        <v>31241.23</v>
      </c>
      <c r="F896" s="19">
        <f t="shared" si="28"/>
        <v>107.26595209205006</v>
      </c>
      <c r="G896" s="151">
        <f t="shared" si="29"/>
        <v>68.877000749592128</v>
      </c>
    </row>
    <row r="897" spans="1:7" s="8" customFormat="1" ht="12.75" x14ac:dyDescent="0.15">
      <c r="A897" s="110" t="s">
        <v>18</v>
      </c>
      <c r="B897" s="20">
        <v>0</v>
      </c>
      <c r="C897" s="20">
        <v>0</v>
      </c>
      <c r="D897" s="20">
        <v>0</v>
      </c>
      <c r="E897" s="20">
        <v>41.72</v>
      </c>
      <c r="F897" s="20">
        <f t="shared" si="28"/>
        <v>0</v>
      </c>
      <c r="G897" s="136">
        <f t="shared" si="29"/>
        <v>0</v>
      </c>
    </row>
    <row r="898" spans="1:7" s="8" customFormat="1" ht="12.75" x14ac:dyDescent="0.15">
      <c r="A898" s="110" t="s">
        <v>19</v>
      </c>
      <c r="B898" s="20">
        <v>13151.96</v>
      </c>
      <c r="C898" s="20">
        <v>0</v>
      </c>
      <c r="D898" s="20">
        <v>0</v>
      </c>
      <c r="E898" s="20">
        <v>17305.46</v>
      </c>
      <c r="F898" s="20">
        <f t="shared" si="28"/>
        <v>131.58084422397877</v>
      </c>
      <c r="G898" s="136">
        <f t="shared" si="29"/>
        <v>0</v>
      </c>
    </row>
    <row r="899" spans="1:7" s="8" customFormat="1" ht="12.75" x14ac:dyDescent="0.15">
      <c r="A899" s="110" t="s">
        <v>20</v>
      </c>
      <c r="B899" s="20">
        <v>97.44</v>
      </c>
      <c r="C899" s="20">
        <v>0</v>
      </c>
      <c r="D899" s="20">
        <v>0</v>
      </c>
      <c r="E899" s="20">
        <v>168.27</v>
      </c>
      <c r="F899" s="20">
        <f t="shared" si="28"/>
        <v>172.69088669950742</v>
      </c>
      <c r="G899" s="136">
        <f t="shared" si="29"/>
        <v>0</v>
      </c>
    </row>
    <row r="900" spans="1:7" s="8" customFormat="1" ht="12.75" x14ac:dyDescent="0.15">
      <c r="A900" s="110" t="s">
        <v>21</v>
      </c>
      <c r="B900" s="20">
        <v>0</v>
      </c>
      <c r="C900" s="20">
        <v>0</v>
      </c>
      <c r="D900" s="20">
        <v>0</v>
      </c>
      <c r="E900" s="20">
        <v>204.48</v>
      </c>
      <c r="F900" s="20">
        <f t="shared" si="28"/>
        <v>0</v>
      </c>
      <c r="G900" s="136">
        <f t="shared" si="29"/>
        <v>0</v>
      </c>
    </row>
    <row r="901" spans="1:7" s="8" customFormat="1" ht="12.75" x14ac:dyDescent="0.15">
      <c r="A901" s="110" t="s">
        <v>22</v>
      </c>
      <c r="B901" s="20">
        <v>196.82</v>
      </c>
      <c r="C901" s="20">
        <v>0</v>
      </c>
      <c r="D901" s="20">
        <v>0</v>
      </c>
      <c r="E901" s="20">
        <v>60.81</v>
      </c>
      <c r="F901" s="20">
        <f t="shared" si="28"/>
        <v>30.896250381058838</v>
      </c>
      <c r="G901" s="136">
        <f t="shared" si="29"/>
        <v>0</v>
      </c>
    </row>
    <row r="902" spans="1:7" s="8" customFormat="1" ht="12.75" x14ac:dyDescent="0.15">
      <c r="A902" s="110" t="s">
        <v>23</v>
      </c>
      <c r="B902" s="20">
        <v>0</v>
      </c>
      <c r="C902" s="20">
        <v>0</v>
      </c>
      <c r="D902" s="20">
        <v>0</v>
      </c>
      <c r="E902" s="20">
        <v>21.98</v>
      </c>
      <c r="F902" s="20">
        <f t="shared" si="28"/>
        <v>0</v>
      </c>
      <c r="G902" s="136">
        <f t="shared" si="29"/>
        <v>0</v>
      </c>
    </row>
    <row r="903" spans="1:7" s="8" customFormat="1" ht="12.75" x14ac:dyDescent="0.15">
      <c r="A903" s="110" t="s">
        <v>25</v>
      </c>
      <c r="B903" s="20">
        <v>74.38</v>
      </c>
      <c r="C903" s="20">
        <v>0</v>
      </c>
      <c r="D903" s="20">
        <v>0</v>
      </c>
      <c r="E903" s="20">
        <v>273.94</v>
      </c>
      <c r="F903" s="20">
        <f t="shared" si="28"/>
        <v>368.29792955095456</v>
      </c>
      <c r="G903" s="136">
        <f t="shared" si="29"/>
        <v>0</v>
      </c>
    </row>
    <row r="904" spans="1:7" s="8" customFormat="1" ht="12.75" x14ac:dyDescent="0.15">
      <c r="A904" s="110" t="s">
        <v>27</v>
      </c>
      <c r="B904" s="20">
        <v>649.01</v>
      </c>
      <c r="C904" s="20">
        <v>0</v>
      </c>
      <c r="D904" s="20">
        <v>0</v>
      </c>
      <c r="E904" s="20">
        <v>545.59</v>
      </c>
      <c r="F904" s="20">
        <f t="shared" si="28"/>
        <v>84.064960478266897</v>
      </c>
      <c r="G904" s="136">
        <f t="shared" si="29"/>
        <v>0</v>
      </c>
    </row>
    <row r="905" spans="1:7" s="8" customFormat="1" ht="12.75" x14ac:dyDescent="0.15">
      <c r="A905" s="110" t="s">
        <v>28</v>
      </c>
      <c r="B905" s="20">
        <v>217.67</v>
      </c>
      <c r="C905" s="20">
        <v>0</v>
      </c>
      <c r="D905" s="20">
        <v>0</v>
      </c>
      <c r="E905" s="20">
        <v>70.72</v>
      </c>
      <c r="F905" s="20">
        <f t="shared" si="28"/>
        <v>32.489548398952543</v>
      </c>
      <c r="G905" s="136">
        <f t="shared" si="29"/>
        <v>0</v>
      </c>
    </row>
    <row r="906" spans="1:7" s="8" customFormat="1" ht="12.75" x14ac:dyDescent="0.15">
      <c r="A906" s="110" t="s">
        <v>41</v>
      </c>
      <c r="B906" s="20">
        <v>21.66</v>
      </c>
      <c r="C906" s="20">
        <v>0</v>
      </c>
      <c r="D906" s="20">
        <v>0</v>
      </c>
      <c r="E906" s="20">
        <v>410.62</v>
      </c>
      <c r="F906" s="20">
        <f t="shared" si="28"/>
        <v>1895.752539242844</v>
      </c>
      <c r="G906" s="136">
        <f t="shared" si="29"/>
        <v>0</v>
      </c>
    </row>
    <row r="907" spans="1:7" s="8" customFormat="1" ht="12.75" x14ac:dyDescent="0.15">
      <c r="A907" s="110" t="s">
        <v>29</v>
      </c>
      <c r="B907" s="20">
        <v>947.44</v>
      </c>
      <c r="C907" s="20">
        <v>0</v>
      </c>
      <c r="D907" s="20">
        <v>0</v>
      </c>
      <c r="E907" s="20">
        <v>473.71</v>
      </c>
      <c r="F907" s="20">
        <f t="shared" si="28"/>
        <v>49.998944524191501</v>
      </c>
      <c r="G907" s="136">
        <f t="shared" si="29"/>
        <v>0</v>
      </c>
    </row>
    <row r="908" spans="1:7" s="8" customFormat="1" ht="12.75" x14ac:dyDescent="0.15">
      <c r="A908" s="110" t="s">
        <v>30</v>
      </c>
      <c r="B908" s="20">
        <v>29.86</v>
      </c>
      <c r="C908" s="20">
        <v>0</v>
      </c>
      <c r="D908" s="20">
        <v>0</v>
      </c>
      <c r="E908" s="20">
        <v>131.25</v>
      </c>
      <c r="F908" s="20">
        <f t="shared" si="28"/>
        <v>439.55123911587413</v>
      </c>
      <c r="G908" s="136">
        <f t="shared" si="29"/>
        <v>0</v>
      </c>
    </row>
    <row r="909" spans="1:7" s="8" customFormat="1" ht="12.75" x14ac:dyDescent="0.15">
      <c r="A909" s="110" t="s">
        <v>31</v>
      </c>
      <c r="B909" s="20">
        <v>3359.21</v>
      </c>
      <c r="C909" s="20">
        <v>0</v>
      </c>
      <c r="D909" s="20">
        <v>0</v>
      </c>
      <c r="E909" s="20">
        <v>0</v>
      </c>
      <c r="F909" s="20">
        <f t="shared" si="28"/>
        <v>0</v>
      </c>
      <c r="G909" s="136">
        <f t="shared" si="29"/>
        <v>0</v>
      </c>
    </row>
    <row r="910" spans="1:7" s="8" customFormat="1" ht="12.75" x14ac:dyDescent="0.15">
      <c r="A910" s="110" t="s">
        <v>32</v>
      </c>
      <c r="B910" s="20">
        <v>1559.23</v>
      </c>
      <c r="C910" s="20">
        <v>0</v>
      </c>
      <c r="D910" s="20">
        <v>0</v>
      </c>
      <c r="E910" s="20">
        <v>2254.17</v>
      </c>
      <c r="F910" s="20">
        <f t="shared" si="28"/>
        <v>144.56943491338674</v>
      </c>
      <c r="G910" s="136">
        <f t="shared" si="29"/>
        <v>0</v>
      </c>
    </row>
    <row r="911" spans="1:7" s="8" customFormat="1" ht="12.75" x14ac:dyDescent="0.15">
      <c r="A911" s="110" t="s">
        <v>33</v>
      </c>
      <c r="B911" s="20">
        <v>640.07000000000005</v>
      </c>
      <c r="C911" s="20">
        <v>0</v>
      </c>
      <c r="D911" s="20">
        <v>0</v>
      </c>
      <c r="E911" s="20">
        <v>782.65</v>
      </c>
      <c r="F911" s="20">
        <f t="shared" si="28"/>
        <v>122.27568859655973</v>
      </c>
      <c r="G911" s="136">
        <f t="shared" si="29"/>
        <v>0</v>
      </c>
    </row>
    <row r="912" spans="1:7" s="8" customFormat="1" ht="12.75" x14ac:dyDescent="0.15">
      <c r="A912" s="110" t="s">
        <v>34</v>
      </c>
      <c r="B912" s="20">
        <v>272</v>
      </c>
      <c r="C912" s="20">
        <v>0</v>
      </c>
      <c r="D912" s="20">
        <v>0</v>
      </c>
      <c r="E912" s="20">
        <v>340.43</v>
      </c>
      <c r="F912" s="20">
        <f t="shared" si="28"/>
        <v>125.15808823529413</v>
      </c>
      <c r="G912" s="136">
        <f t="shared" si="29"/>
        <v>0</v>
      </c>
    </row>
    <row r="913" spans="1:7" s="8" customFormat="1" ht="12.75" x14ac:dyDescent="0.15">
      <c r="A913" s="110" t="s">
        <v>99</v>
      </c>
      <c r="B913" s="20">
        <v>7635.57</v>
      </c>
      <c r="C913" s="20">
        <v>0</v>
      </c>
      <c r="D913" s="20">
        <v>0</v>
      </c>
      <c r="E913" s="20">
        <v>7618.56</v>
      </c>
      <c r="F913" s="20">
        <f t="shared" si="28"/>
        <v>99.777226847504522</v>
      </c>
      <c r="G913" s="136">
        <f t="shared" si="29"/>
        <v>0</v>
      </c>
    </row>
    <row r="914" spans="1:7" s="8" customFormat="1" ht="12.75" x14ac:dyDescent="0.15">
      <c r="A914" s="110" t="s">
        <v>35</v>
      </c>
      <c r="B914" s="20">
        <v>45.03</v>
      </c>
      <c r="C914" s="20">
        <v>0</v>
      </c>
      <c r="D914" s="20">
        <v>0</v>
      </c>
      <c r="E914" s="20">
        <v>108.79</v>
      </c>
      <c r="F914" s="20">
        <f t="shared" si="28"/>
        <v>241.59449256051522</v>
      </c>
      <c r="G914" s="136">
        <f t="shared" si="29"/>
        <v>0</v>
      </c>
    </row>
    <row r="915" spans="1:7" s="8" customFormat="1" ht="12.75" x14ac:dyDescent="0.15">
      <c r="A915" s="110" t="s">
        <v>83</v>
      </c>
      <c r="B915" s="20">
        <v>159.32</v>
      </c>
      <c r="C915" s="20">
        <v>0</v>
      </c>
      <c r="D915" s="20">
        <v>0</v>
      </c>
      <c r="E915" s="20">
        <v>394.9</v>
      </c>
      <c r="F915" s="20">
        <f t="shared" si="28"/>
        <v>247.86593020336429</v>
      </c>
      <c r="G915" s="136">
        <f t="shared" si="29"/>
        <v>0</v>
      </c>
    </row>
    <row r="916" spans="1:7" s="8" customFormat="1" ht="12.75" x14ac:dyDescent="0.15">
      <c r="A916" s="110" t="s">
        <v>13</v>
      </c>
      <c r="B916" s="20">
        <v>0</v>
      </c>
      <c r="C916" s="20">
        <v>0</v>
      </c>
      <c r="D916" s="20">
        <v>0</v>
      </c>
      <c r="E916" s="20">
        <v>33.18</v>
      </c>
      <c r="F916" s="20">
        <f t="shared" si="28"/>
        <v>0</v>
      </c>
      <c r="G916" s="136">
        <f t="shared" si="29"/>
        <v>0</v>
      </c>
    </row>
    <row r="917" spans="1:7" s="8" customFormat="1" ht="12.75" x14ac:dyDescent="0.15">
      <c r="A917" s="110" t="s">
        <v>206</v>
      </c>
      <c r="B917" s="20">
        <v>66.36</v>
      </c>
      <c r="C917" s="20">
        <v>0</v>
      </c>
      <c r="D917" s="20">
        <v>0</v>
      </c>
      <c r="E917" s="20">
        <v>0</v>
      </c>
      <c r="F917" s="20">
        <f t="shared" si="28"/>
        <v>0</v>
      </c>
      <c r="G917" s="136">
        <f t="shared" si="29"/>
        <v>0</v>
      </c>
    </row>
    <row r="918" spans="1:7" s="8" customFormat="1" ht="12.75" x14ac:dyDescent="0.15">
      <c r="A918" s="110" t="s">
        <v>36</v>
      </c>
      <c r="B918" s="20">
        <v>1.99</v>
      </c>
      <c r="C918" s="20">
        <v>0</v>
      </c>
      <c r="D918" s="20">
        <v>0</v>
      </c>
      <c r="E918" s="20">
        <v>0</v>
      </c>
      <c r="F918" s="20">
        <f t="shared" si="28"/>
        <v>0</v>
      </c>
      <c r="G918" s="136">
        <f t="shared" si="29"/>
        <v>0</v>
      </c>
    </row>
    <row r="919" spans="1:7" s="8" customFormat="1" ht="12.75" x14ac:dyDescent="0.15">
      <c r="A919" s="108" t="s">
        <v>37</v>
      </c>
      <c r="B919" s="19">
        <v>192858.79</v>
      </c>
      <c r="C919" s="19">
        <v>300</v>
      </c>
      <c r="D919" s="19">
        <v>100</v>
      </c>
      <c r="E919" s="19">
        <v>94.22</v>
      </c>
      <c r="F919" s="19">
        <f t="shared" si="28"/>
        <v>4.8854397562071182E-2</v>
      </c>
      <c r="G919" s="151">
        <f t="shared" si="29"/>
        <v>94.22</v>
      </c>
    </row>
    <row r="920" spans="1:7" s="8" customFormat="1" ht="12.75" x14ac:dyDescent="0.15">
      <c r="A920" s="110" t="s">
        <v>38</v>
      </c>
      <c r="B920" s="20">
        <v>0</v>
      </c>
      <c r="C920" s="20">
        <v>0</v>
      </c>
      <c r="D920" s="20">
        <v>0</v>
      </c>
      <c r="E920" s="20">
        <v>94.22</v>
      </c>
      <c r="F920" s="20">
        <f t="shared" si="28"/>
        <v>0</v>
      </c>
      <c r="G920" s="136">
        <f t="shared" si="29"/>
        <v>0</v>
      </c>
    </row>
    <row r="921" spans="1:7" s="8" customFormat="1" ht="12.75" x14ac:dyDescent="0.15">
      <c r="A921" s="110" t="s">
        <v>207</v>
      </c>
      <c r="B921" s="20">
        <v>192858.79</v>
      </c>
      <c r="C921" s="20">
        <v>0</v>
      </c>
      <c r="D921" s="20">
        <v>0</v>
      </c>
      <c r="E921" s="20">
        <v>0</v>
      </c>
      <c r="F921" s="20">
        <f t="shared" si="28"/>
        <v>0</v>
      </c>
      <c r="G921" s="136">
        <f t="shared" si="29"/>
        <v>0</v>
      </c>
    </row>
    <row r="922" spans="1:7" s="8" customFormat="1" ht="12.75" x14ac:dyDescent="0.15">
      <c r="A922" s="108" t="s">
        <v>101</v>
      </c>
      <c r="B922" s="19">
        <v>0</v>
      </c>
      <c r="C922" s="19">
        <v>1194</v>
      </c>
      <c r="D922" s="19">
        <v>500</v>
      </c>
      <c r="E922" s="19">
        <v>0</v>
      </c>
      <c r="F922" s="19">
        <f t="shared" si="28"/>
        <v>0</v>
      </c>
      <c r="G922" s="151">
        <f t="shared" si="29"/>
        <v>0</v>
      </c>
    </row>
    <row r="923" spans="1:7" s="8" customFormat="1" ht="12.75" x14ac:dyDescent="0.15">
      <c r="A923" s="108" t="s">
        <v>53</v>
      </c>
      <c r="B923" s="19">
        <v>551.89</v>
      </c>
      <c r="C923" s="19">
        <v>1194</v>
      </c>
      <c r="D923" s="19">
        <v>3194</v>
      </c>
      <c r="E923" s="19">
        <v>476.7</v>
      </c>
      <c r="F923" s="19">
        <f t="shared" si="28"/>
        <v>86.375908242584572</v>
      </c>
      <c r="G923" s="151">
        <f t="shared" si="29"/>
        <v>14.924859110832811</v>
      </c>
    </row>
    <row r="924" spans="1:7" s="8" customFormat="1" ht="12.75" x14ac:dyDescent="0.15">
      <c r="A924" s="108" t="s">
        <v>54</v>
      </c>
      <c r="B924" s="19">
        <v>198.4</v>
      </c>
      <c r="C924" s="19">
        <v>398</v>
      </c>
      <c r="D924" s="19">
        <v>398</v>
      </c>
      <c r="E924" s="19">
        <v>86.25</v>
      </c>
      <c r="F924" s="19">
        <f t="shared" ref="F924:F987" si="30">IFERROR(E924/B924*100,0)</f>
        <v>43.472782258064512</v>
      </c>
      <c r="G924" s="151">
        <f t="shared" ref="G924:G987" si="31">IFERROR(E924/D924*100,0)</f>
        <v>21.670854271356784</v>
      </c>
    </row>
    <row r="925" spans="1:7" s="8" customFormat="1" ht="12.75" x14ac:dyDescent="0.15">
      <c r="A925" s="110" t="s">
        <v>55</v>
      </c>
      <c r="B925" s="20">
        <v>198.4</v>
      </c>
      <c r="C925" s="20">
        <v>0</v>
      </c>
      <c r="D925" s="20">
        <v>0</v>
      </c>
      <c r="E925" s="20">
        <v>86.25</v>
      </c>
      <c r="F925" s="20">
        <f t="shared" si="30"/>
        <v>43.472782258064512</v>
      </c>
      <c r="G925" s="136">
        <f t="shared" si="31"/>
        <v>0</v>
      </c>
    </row>
    <row r="926" spans="1:7" s="8" customFormat="1" ht="12.75" x14ac:dyDescent="0.15">
      <c r="A926" s="108" t="s">
        <v>56</v>
      </c>
      <c r="B926" s="19">
        <v>353.49</v>
      </c>
      <c r="C926" s="19">
        <v>796</v>
      </c>
      <c r="D926" s="19">
        <v>2796</v>
      </c>
      <c r="E926" s="19">
        <v>390.45</v>
      </c>
      <c r="F926" s="19">
        <f t="shared" si="30"/>
        <v>110.4557413222439</v>
      </c>
      <c r="G926" s="151">
        <f t="shared" si="31"/>
        <v>13.964592274678111</v>
      </c>
    </row>
    <row r="927" spans="1:7" s="8" customFormat="1" ht="12.75" x14ac:dyDescent="0.15">
      <c r="A927" s="110" t="s">
        <v>57</v>
      </c>
      <c r="B927" s="20">
        <v>286.64999999999998</v>
      </c>
      <c r="C927" s="20">
        <v>0</v>
      </c>
      <c r="D927" s="20">
        <v>0</v>
      </c>
      <c r="E927" s="20">
        <v>390.45</v>
      </c>
      <c r="F927" s="20">
        <f t="shared" si="30"/>
        <v>136.21140763997909</v>
      </c>
      <c r="G927" s="136">
        <f t="shared" si="31"/>
        <v>0</v>
      </c>
    </row>
    <row r="928" spans="1:7" s="8" customFormat="1" ht="12.75" x14ac:dyDescent="0.15">
      <c r="A928" s="110" t="s">
        <v>59</v>
      </c>
      <c r="B928" s="20">
        <v>66.84</v>
      </c>
      <c r="C928" s="20">
        <v>0</v>
      </c>
      <c r="D928" s="20">
        <v>0</v>
      </c>
      <c r="E928" s="20">
        <v>0</v>
      </c>
      <c r="F928" s="20">
        <f t="shared" si="30"/>
        <v>0</v>
      </c>
      <c r="G928" s="136">
        <f t="shared" si="31"/>
        <v>0</v>
      </c>
    </row>
    <row r="929" spans="1:7" s="8" customFormat="1" ht="12.75" x14ac:dyDescent="0.15">
      <c r="A929" s="110" t="s">
        <v>60</v>
      </c>
      <c r="B929" s="20">
        <v>0</v>
      </c>
      <c r="C929" s="20">
        <v>0</v>
      </c>
      <c r="D929" s="20">
        <v>0</v>
      </c>
      <c r="E929" s="20">
        <v>0</v>
      </c>
      <c r="F929" s="20">
        <f t="shared" si="30"/>
        <v>0</v>
      </c>
      <c r="G929" s="136">
        <f t="shared" si="31"/>
        <v>0</v>
      </c>
    </row>
    <row r="930" spans="1:7" s="6" customFormat="1" ht="12.75" x14ac:dyDescent="0.15">
      <c r="A930" s="147" t="s">
        <v>128</v>
      </c>
      <c r="B930" s="17">
        <v>5369.87</v>
      </c>
      <c r="C930" s="17">
        <v>0</v>
      </c>
      <c r="D930" s="17">
        <v>500</v>
      </c>
      <c r="E930" s="17">
        <v>0</v>
      </c>
      <c r="F930" s="17">
        <f t="shared" si="30"/>
        <v>0</v>
      </c>
      <c r="G930" s="148">
        <f t="shared" si="31"/>
        <v>0</v>
      </c>
    </row>
    <row r="931" spans="1:7" s="8" customFormat="1" ht="12.75" x14ac:dyDescent="0.15">
      <c r="A931" s="108" t="s">
        <v>6</v>
      </c>
      <c r="B931" s="19">
        <v>5369.87</v>
      </c>
      <c r="C931" s="19">
        <v>0</v>
      </c>
      <c r="D931" s="19">
        <v>500</v>
      </c>
      <c r="E931" s="19">
        <v>0</v>
      </c>
      <c r="F931" s="19">
        <f t="shared" si="30"/>
        <v>0</v>
      </c>
      <c r="G931" s="151">
        <f t="shared" si="31"/>
        <v>0</v>
      </c>
    </row>
    <row r="932" spans="1:7" s="8" customFormat="1" ht="12.75" x14ac:dyDescent="0.15">
      <c r="A932" s="108" t="s">
        <v>12</v>
      </c>
      <c r="B932" s="19">
        <v>5369.87</v>
      </c>
      <c r="C932" s="19">
        <v>0</v>
      </c>
      <c r="D932" s="19">
        <v>500</v>
      </c>
      <c r="E932" s="19">
        <v>0</v>
      </c>
      <c r="F932" s="19">
        <f t="shared" si="30"/>
        <v>0</v>
      </c>
      <c r="G932" s="151">
        <f t="shared" si="31"/>
        <v>0</v>
      </c>
    </row>
    <row r="933" spans="1:7" s="8" customFormat="1" ht="12.75" x14ac:dyDescent="0.15">
      <c r="A933" s="110" t="s">
        <v>41</v>
      </c>
      <c r="B933" s="20">
        <v>293.64999999999998</v>
      </c>
      <c r="C933" s="20">
        <v>0</v>
      </c>
      <c r="D933" s="20">
        <v>0</v>
      </c>
      <c r="E933" s="20">
        <v>0</v>
      </c>
      <c r="F933" s="20">
        <f t="shared" si="30"/>
        <v>0</v>
      </c>
      <c r="G933" s="136">
        <f t="shared" si="31"/>
        <v>0</v>
      </c>
    </row>
    <row r="934" spans="1:7" s="8" customFormat="1" ht="12.75" x14ac:dyDescent="0.15">
      <c r="A934" s="110" t="s">
        <v>30</v>
      </c>
      <c r="B934" s="20">
        <v>331.81</v>
      </c>
      <c r="C934" s="20">
        <v>0</v>
      </c>
      <c r="D934" s="20">
        <v>0</v>
      </c>
      <c r="E934" s="20">
        <v>0</v>
      </c>
      <c r="F934" s="20">
        <f t="shared" si="30"/>
        <v>0</v>
      </c>
      <c r="G934" s="136">
        <f t="shared" si="31"/>
        <v>0</v>
      </c>
    </row>
    <row r="935" spans="1:7" s="8" customFormat="1" ht="12.75" x14ac:dyDescent="0.15">
      <c r="A935" s="110" t="s">
        <v>32</v>
      </c>
      <c r="B935" s="20">
        <v>3291.1</v>
      </c>
      <c r="C935" s="20">
        <v>0</v>
      </c>
      <c r="D935" s="20">
        <v>0</v>
      </c>
      <c r="E935" s="20">
        <v>0</v>
      </c>
      <c r="F935" s="20">
        <f t="shared" si="30"/>
        <v>0</v>
      </c>
      <c r="G935" s="136">
        <f t="shared" si="31"/>
        <v>0</v>
      </c>
    </row>
    <row r="936" spans="1:7" s="8" customFormat="1" ht="12.75" x14ac:dyDescent="0.15">
      <c r="A936" s="110" t="s">
        <v>83</v>
      </c>
      <c r="B936" s="20">
        <v>1453.31</v>
      </c>
      <c r="C936" s="20">
        <v>0</v>
      </c>
      <c r="D936" s="20">
        <v>0</v>
      </c>
      <c r="E936" s="20">
        <v>0</v>
      </c>
      <c r="F936" s="20">
        <f t="shared" si="30"/>
        <v>0</v>
      </c>
      <c r="G936" s="136">
        <f t="shared" si="31"/>
        <v>0</v>
      </c>
    </row>
    <row r="937" spans="1:7" s="6" customFormat="1" ht="12.75" x14ac:dyDescent="0.15">
      <c r="A937" s="147" t="s">
        <v>208</v>
      </c>
      <c r="B937" s="17">
        <v>402736.25</v>
      </c>
      <c r="C937" s="17">
        <v>423897</v>
      </c>
      <c r="D937" s="17">
        <v>440626.29</v>
      </c>
      <c r="E937" s="17">
        <v>393787.96</v>
      </c>
      <c r="F937" s="17">
        <f t="shared" si="30"/>
        <v>97.778126503387767</v>
      </c>
      <c r="G937" s="148">
        <f t="shared" si="31"/>
        <v>89.370055518021871</v>
      </c>
    </row>
    <row r="938" spans="1:7" s="7" customFormat="1" ht="12.75" x14ac:dyDescent="0.15">
      <c r="A938" s="149" t="s">
        <v>209</v>
      </c>
      <c r="B938" s="18">
        <v>23530.58</v>
      </c>
      <c r="C938" s="18">
        <v>35305</v>
      </c>
      <c r="D938" s="18">
        <v>34984.449999999997</v>
      </c>
      <c r="E938" s="18">
        <v>30238.01</v>
      </c>
      <c r="F938" s="18">
        <f t="shared" si="30"/>
        <v>128.50516221869583</v>
      </c>
      <c r="G938" s="150">
        <f t="shared" si="31"/>
        <v>86.432715106282942</v>
      </c>
    </row>
    <row r="939" spans="1:7" s="8" customFormat="1" ht="12.75" x14ac:dyDescent="0.15">
      <c r="A939" s="108" t="s">
        <v>194</v>
      </c>
      <c r="B939" s="19">
        <v>0</v>
      </c>
      <c r="C939" s="19">
        <v>2124</v>
      </c>
      <c r="D939" s="19">
        <v>0</v>
      </c>
      <c r="E939" s="19">
        <v>0</v>
      </c>
      <c r="F939" s="19">
        <f t="shared" si="30"/>
        <v>0</v>
      </c>
      <c r="G939" s="151">
        <f t="shared" si="31"/>
        <v>0</v>
      </c>
    </row>
    <row r="940" spans="1:7" s="6" customFormat="1" ht="12.75" x14ac:dyDescent="0.15">
      <c r="A940" s="147" t="s">
        <v>210</v>
      </c>
      <c r="B940" s="17">
        <v>0</v>
      </c>
      <c r="C940" s="17">
        <v>2124</v>
      </c>
      <c r="D940" s="17">
        <v>0</v>
      </c>
      <c r="E940" s="17">
        <v>0</v>
      </c>
      <c r="F940" s="17">
        <f t="shared" si="30"/>
        <v>0</v>
      </c>
      <c r="G940" s="148">
        <f t="shared" si="31"/>
        <v>0</v>
      </c>
    </row>
    <row r="941" spans="1:7" s="8" customFormat="1" ht="12.75" x14ac:dyDescent="0.15">
      <c r="A941" s="108" t="s">
        <v>53</v>
      </c>
      <c r="B941" s="19">
        <v>0</v>
      </c>
      <c r="C941" s="19">
        <v>2124</v>
      </c>
      <c r="D941" s="19">
        <v>0</v>
      </c>
      <c r="E941" s="19">
        <v>0</v>
      </c>
      <c r="F941" s="19">
        <f t="shared" si="30"/>
        <v>0</v>
      </c>
      <c r="G941" s="151">
        <f t="shared" si="31"/>
        <v>0</v>
      </c>
    </row>
    <row r="942" spans="1:7" s="8" customFormat="1" ht="12.75" x14ac:dyDescent="0.15">
      <c r="A942" s="108" t="s">
        <v>56</v>
      </c>
      <c r="B942" s="19">
        <v>0</v>
      </c>
      <c r="C942" s="19">
        <v>2124</v>
      </c>
      <c r="D942" s="19">
        <v>0</v>
      </c>
      <c r="E942" s="19">
        <v>0</v>
      </c>
      <c r="F942" s="19">
        <f t="shared" si="30"/>
        <v>0</v>
      </c>
      <c r="G942" s="151">
        <f t="shared" si="31"/>
        <v>0</v>
      </c>
    </row>
    <row r="943" spans="1:7" s="8" customFormat="1" ht="12.75" x14ac:dyDescent="0.15">
      <c r="A943" s="108" t="s">
        <v>150</v>
      </c>
      <c r="B943" s="19">
        <v>23530.58</v>
      </c>
      <c r="C943" s="19">
        <v>33181</v>
      </c>
      <c r="D943" s="19">
        <v>34984.449999999997</v>
      </c>
      <c r="E943" s="19">
        <v>30238.01</v>
      </c>
      <c r="F943" s="19">
        <f t="shared" si="30"/>
        <v>128.50516221869583</v>
      </c>
      <c r="G943" s="151">
        <f t="shared" si="31"/>
        <v>86.432715106282942</v>
      </c>
    </row>
    <row r="944" spans="1:7" s="6" customFormat="1" ht="12.75" x14ac:dyDescent="0.15">
      <c r="A944" s="147" t="s">
        <v>210</v>
      </c>
      <c r="B944" s="17">
        <v>23530.58</v>
      </c>
      <c r="C944" s="17">
        <v>33181</v>
      </c>
      <c r="D944" s="17">
        <v>34984.449999999997</v>
      </c>
      <c r="E944" s="17">
        <v>30238.01</v>
      </c>
      <c r="F944" s="17">
        <f t="shared" si="30"/>
        <v>128.50516221869583</v>
      </c>
      <c r="G944" s="148">
        <f t="shared" si="31"/>
        <v>86.432715106282942</v>
      </c>
    </row>
    <row r="945" spans="1:7" s="8" customFormat="1" ht="12.75" x14ac:dyDescent="0.15">
      <c r="A945" s="108" t="s">
        <v>6</v>
      </c>
      <c r="B945" s="19">
        <v>23530.58</v>
      </c>
      <c r="C945" s="19">
        <v>32783</v>
      </c>
      <c r="D945" s="19">
        <v>34984.449999999997</v>
      </c>
      <c r="E945" s="19">
        <v>30238.01</v>
      </c>
      <c r="F945" s="19">
        <f t="shared" si="30"/>
        <v>128.50516221869583</v>
      </c>
      <c r="G945" s="151">
        <f t="shared" si="31"/>
        <v>86.432715106282942</v>
      </c>
    </row>
    <row r="946" spans="1:7" s="8" customFormat="1" ht="12.75" x14ac:dyDescent="0.15">
      <c r="A946" s="108" t="s">
        <v>7</v>
      </c>
      <c r="B946" s="19">
        <v>8806.66</v>
      </c>
      <c r="C946" s="19">
        <v>11548</v>
      </c>
      <c r="D946" s="19">
        <v>5000</v>
      </c>
      <c r="E946" s="19">
        <v>4823.41</v>
      </c>
      <c r="F946" s="19">
        <f t="shared" si="30"/>
        <v>54.770026320988883</v>
      </c>
      <c r="G946" s="151">
        <f t="shared" si="31"/>
        <v>96.468199999999996</v>
      </c>
    </row>
    <row r="947" spans="1:7" s="8" customFormat="1" ht="12.75" x14ac:dyDescent="0.15">
      <c r="A947" s="110" t="s">
        <v>8</v>
      </c>
      <c r="B947" s="20">
        <v>7559.36</v>
      </c>
      <c r="C947" s="20">
        <v>0</v>
      </c>
      <c r="D947" s="20">
        <v>0</v>
      </c>
      <c r="E947" s="20">
        <v>4140.25</v>
      </c>
      <c r="F947" s="20">
        <f t="shared" si="30"/>
        <v>54.769848241120947</v>
      </c>
      <c r="G947" s="136">
        <f t="shared" si="31"/>
        <v>0</v>
      </c>
    </row>
    <row r="948" spans="1:7" s="8" customFormat="1" ht="12.75" x14ac:dyDescent="0.15">
      <c r="A948" s="110" t="s">
        <v>11</v>
      </c>
      <c r="B948" s="20">
        <v>1247.3</v>
      </c>
      <c r="C948" s="20">
        <v>0</v>
      </c>
      <c r="D948" s="20">
        <v>0</v>
      </c>
      <c r="E948" s="20">
        <v>683.16</v>
      </c>
      <c r="F948" s="20">
        <f t="shared" si="30"/>
        <v>54.771105588070235</v>
      </c>
      <c r="G948" s="136">
        <f t="shared" si="31"/>
        <v>0</v>
      </c>
    </row>
    <row r="949" spans="1:7" s="8" customFormat="1" ht="12.75" x14ac:dyDescent="0.15">
      <c r="A949" s="108" t="s">
        <v>12</v>
      </c>
      <c r="B949" s="19">
        <v>14723.92</v>
      </c>
      <c r="C949" s="19">
        <v>21235</v>
      </c>
      <c r="D949" s="19">
        <v>29984.45</v>
      </c>
      <c r="E949" s="19">
        <v>25414.6</v>
      </c>
      <c r="F949" s="19">
        <f t="shared" si="30"/>
        <v>172.6075664632788</v>
      </c>
      <c r="G949" s="151">
        <f t="shared" si="31"/>
        <v>84.759266886669579</v>
      </c>
    </row>
    <row r="950" spans="1:7" s="8" customFormat="1" ht="12.75" x14ac:dyDescent="0.15">
      <c r="A950" s="110" t="s">
        <v>18</v>
      </c>
      <c r="B950" s="20">
        <v>464.28</v>
      </c>
      <c r="C950" s="20">
        <v>0</v>
      </c>
      <c r="D950" s="20">
        <v>0</v>
      </c>
      <c r="E950" s="20">
        <v>522.27</v>
      </c>
      <c r="F950" s="20">
        <f t="shared" si="30"/>
        <v>112.49030757301628</v>
      </c>
      <c r="G950" s="136">
        <f t="shared" si="31"/>
        <v>0</v>
      </c>
    </row>
    <row r="951" spans="1:7" s="8" customFormat="1" ht="12.75" x14ac:dyDescent="0.15">
      <c r="A951" s="110" t="s">
        <v>22</v>
      </c>
      <c r="B951" s="20">
        <v>1327.09</v>
      </c>
      <c r="C951" s="20">
        <v>0</v>
      </c>
      <c r="D951" s="20">
        <v>0</v>
      </c>
      <c r="E951" s="20">
        <v>387.07</v>
      </c>
      <c r="F951" s="20">
        <f t="shared" si="30"/>
        <v>29.166823651749318</v>
      </c>
      <c r="G951" s="136">
        <f t="shared" si="31"/>
        <v>0</v>
      </c>
    </row>
    <row r="952" spans="1:7" s="8" customFormat="1" ht="12.75" x14ac:dyDescent="0.15">
      <c r="A952" s="110" t="s">
        <v>27</v>
      </c>
      <c r="B952" s="20">
        <v>641.48</v>
      </c>
      <c r="C952" s="20">
        <v>0</v>
      </c>
      <c r="D952" s="20">
        <v>0</v>
      </c>
      <c r="E952" s="20">
        <v>1432.36</v>
      </c>
      <c r="F952" s="20">
        <f t="shared" si="30"/>
        <v>223.28989212446214</v>
      </c>
      <c r="G952" s="136">
        <f t="shared" si="31"/>
        <v>0</v>
      </c>
    </row>
    <row r="953" spans="1:7" s="8" customFormat="1" ht="12.75" x14ac:dyDescent="0.15">
      <c r="A953" s="110" t="s">
        <v>41</v>
      </c>
      <c r="B953" s="20">
        <v>6057.38</v>
      </c>
      <c r="C953" s="20">
        <v>0</v>
      </c>
      <c r="D953" s="20">
        <v>0</v>
      </c>
      <c r="E953" s="20">
        <v>10374.84</v>
      </c>
      <c r="F953" s="20">
        <f t="shared" si="30"/>
        <v>171.27603023089191</v>
      </c>
      <c r="G953" s="136">
        <f t="shared" si="31"/>
        <v>0</v>
      </c>
    </row>
    <row r="954" spans="1:7" s="8" customFormat="1" ht="12.75" x14ac:dyDescent="0.15">
      <c r="A954" s="110" t="s">
        <v>30</v>
      </c>
      <c r="B954" s="20">
        <v>237.57</v>
      </c>
      <c r="C954" s="20">
        <v>0</v>
      </c>
      <c r="D954" s="20">
        <v>0</v>
      </c>
      <c r="E954" s="20">
        <v>286.07</v>
      </c>
      <c r="F954" s="20">
        <f t="shared" si="30"/>
        <v>120.41503556846402</v>
      </c>
      <c r="G954" s="136">
        <f t="shared" si="31"/>
        <v>0</v>
      </c>
    </row>
    <row r="955" spans="1:7" s="8" customFormat="1" ht="12.75" x14ac:dyDescent="0.15">
      <c r="A955" s="110" t="s">
        <v>32</v>
      </c>
      <c r="B955" s="20">
        <v>913</v>
      </c>
      <c r="C955" s="20">
        <v>0</v>
      </c>
      <c r="D955" s="20">
        <v>0</v>
      </c>
      <c r="E955" s="20">
        <v>5782.64</v>
      </c>
      <c r="F955" s="20">
        <f t="shared" si="30"/>
        <v>633.36692223439218</v>
      </c>
      <c r="G955" s="136">
        <f t="shared" si="31"/>
        <v>0</v>
      </c>
    </row>
    <row r="956" spans="1:7" s="8" customFormat="1" ht="12.75" x14ac:dyDescent="0.15">
      <c r="A956" s="110" t="s">
        <v>33</v>
      </c>
      <c r="B956" s="20">
        <v>418.08</v>
      </c>
      <c r="C956" s="20">
        <v>0</v>
      </c>
      <c r="D956" s="20">
        <v>0</v>
      </c>
      <c r="E956" s="20">
        <v>422</v>
      </c>
      <c r="F956" s="20">
        <f t="shared" si="30"/>
        <v>100.93761959433603</v>
      </c>
      <c r="G956" s="136">
        <f t="shared" si="31"/>
        <v>0</v>
      </c>
    </row>
    <row r="957" spans="1:7" s="8" customFormat="1" ht="12.75" x14ac:dyDescent="0.15">
      <c r="A957" s="110" t="s">
        <v>34</v>
      </c>
      <c r="B957" s="20">
        <v>3210.24</v>
      </c>
      <c r="C957" s="20">
        <v>0</v>
      </c>
      <c r="D957" s="20">
        <v>0</v>
      </c>
      <c r="E957" s="20">
        <v>2305</v>
      </c>
      <c r="F957" s="20">
        <f t="shared" si="30"/>
        <v>71.801485247208944</v>
      </c>
      <c r="G957" s="136">
        <f t="shared" si="31"/>
        <v>0</v>
      </c>
    </row>
    <row r="958" spans="1:7" s="8" customFormat="1" ht="12.75" x14ac:dyDescent="0.15">
      <c r="A958" s="110" t="s">
        <v>83</v>
      </c>
      <c r="B958" s="20">
        <v>1289.22</v>
      </c>
      <c r="C958" s="20">
        <v>0</v>
      </c>
      <c r="D958" s="20">
        <v>0</v>
      </c>
      <c r="E958" s="20">
        <v>3037.29</v>
      </c>
      <c r="F958" s="20">
        <f t="shared" si="30"/>
        <v>235.59128775538696</v>
      </c>
      <c r="G958" s="136">
        <f t="shared" si="31"/>
        <v>0</v>
      </c>
    </row>
    <row r="959" spans="1:7" s="8" customFormat="1" ht="12.75" x14ac:dyDescent="0.15">
      <c r="A959" s="110" t="s">
        <v>13</v>
      </c>
      <c r="B959" s="20">
        <v>9.2899999999999991</v>
      </c>
      <c r="C959" s="20">
        <v>0</v>
      </c>
      <c r="D959" s="20">
        <v>0</v>
      </c>
      <c r="E959" s="20">
        <v>402.56</v>
      </c>
      <c r="F959" s="20">
        <f t="shared" si="30"/>
        <v>4333.2615715823476</v>
      </c>
      <c r="G959" s="136">
        <f t="shared" si="31"/>
        <v>0</v>
      </c>
    </row>
    <row r="960" spans="1:7" s="8" customFormat="1" ht="12.75" x14ac:dyDescent="0.15">
      <c r="A960" s="110" t="s">
        <v>36</v>
      </c>
      <c r="B960" s="20">
        <v>156.29</v>
      </c>
      <c r="C960" s="20">
        <v>0</v>
      </c>
      <c r="D960" s="20">
        <v>0</v>
      </c>
      <c r="E960" s="20">
        <v>462.5</v>
      </c>
      <c r="F960" s="20">
        <f t="shared" si="30"/>
        <v>295.92424339369126</v>
      </c>
      <c r="G960" s="136">
        <f t="shared" si="31"/>
        <v>0</v>
      </c>
    </row>
    <row r="961" spans="1:7" s="8" customFormat="1" ht="12.75" x14ac:dyDescent="0.15">
      <c r="A961" s="108" t="s">
        <v>53</v>
      </c>
      <c r="B961" s="19">
        <v>0</v>
      </c>
      <c r="C961" s="19">
        <v>398</v>
      </c>
      <c r="D961" s="19">
        <v>0</v>
      </c>
      <c r="E961" s="19">
        <v>0</v>
      </c>
      <c r="F961" s="19">
        <f t="shared" si="30"/>
        <v>0</v>
      </c>
      <c r="G961" s="151">
        <f t="shared" si="31"/>
        <v>0</v>
      </c>
    </row>
    <row r="962" spans="1:7" s="8" customFormat="1" ht="12.75" x14ac:dyDescent="0.15">
      <c r="A962" s="108" t="s">
        <v>54</v>
      </c>
      <c r="B962" s="19">
        <v>0</v>
      </c>
      <c r="C962" s="19">
        <v>398</v>
      </c>
      <c r="D962" s="19">
        <v>0</v>
      </c>
      <c r="E962" s="19">
        <v>0</v>
      </c>
      <c r="F962" s="19">
        <f t="shared" si="30"/>
        <v>0</v>
      </c>
      <c r="G962" s="151">
        <f t="shared" si="31"/>
        <v>0</v>
      </c>
    </row>
    <row r="963" spans="1:7" s="7" customFormat="1" ht="12.75" x14ac:dyDescent="0.15">
      <c r="A963" s="149" t="s">
        <v>211</v>
      </c>
      <c r="B963" s="18">
        <v>15536.23</v>
      </c>
      <c r="C963" s="18">
        <v>0</v>
      </c>
      <c r="D963" s="18">
        <v>0</v>
      </c>
      <c r="E963" s="18">
        <v>0</v>
      </c>
      <c r="F963" s="18">
        <f t="shared" si="30"/>
        <v>0</v>
      </c>
      <c r="G963" s="150">
        <f t="shared" si="31"/>
        <v>0</v>
      </c>
    </row>
    <row r="964" spans="1:7" s="8" customFormat="1" ht="12.75" x14ac:dyDescent="0.15">
      <c r="A964" s="108" t="s">
        <v>150</v>
      </c>
      <c r="B964" s="19">
        <v>15536.23</v>
      </c>
      <c r="C964" s="19">
        <v>0</v>
      </c>
      <c r="D964" s="19">
        <v>0</v>
      </c>
      <c r="E964" s="19">
        <v>0</v>
      </c>
      <c r="F964" s="19">
        <f t="shared" si="30"/>
        <v>0</v>
      </c>
      <c r="G964" s="151">
        <f t="shared" si="31"/>
        <v>0</v>
      </c>
    </row>
    <row r="965" spans="1:7" s="6" customFormat="1" ht="12.75" x14ac:dyDescent="0.15">
      <c r="A965" s="147" t="s">
        <v>212</v>
      </c>
      <c r="B965" s="17">
        <v>15536.23</v>
      </c>
      <c r="C965" s="17">
        <v>0</v>
      </c>
      <c r="D965" s="17">
        <v>0</v>
      </c>
      <c r="E965" s="17">
        <v>0</v>
      </c>
      <c r="F965" s="17">
        <f t="shared" si="30"/>
        <v>0</v>
      </c>
      <c r="G965" s="148">
        <f t="shared" si="31"/>
        <v>0</v>
      </c>
    </row>
    <row r="966" spans="1:7" s="8" customFormat="1" ht="12.75" x14ac:dyDescent="0.15">
      <c r="A966" s="108" t="s">
        <v>6</v>
      </c>
      <c r="B966" s="19">
        <v>15536.23</v>
      </c>
      <c r="C966" s="19">
        <v>0</v>
      </c>
      <c r="D966" s="19">
        <v>0</v>
      </c>
      <c r="E966" s="19">
        <v>0</v>
      </c>
      <c r="F966" s="19">
        <f t="shared" si="30"/>
        <v>0</v>
      </c>
      <c r="G966" s="151">
        <f t="shared" si="31"/>
        <v>0</v>
      </c>
    </row>
    <row r="967" spans="1:7" s="8" customFormat="1" ht="12.75" x14ac:dyDescent="0.15">
      <c r="A967" s="108" t="s">
        <v>7</v>
      </c>
      <c r="B967" s="19">
        <v>15536.23</v>
      </c>
      <c r="C967" s="19">
        <v>0</v>
      </c>
      <c r="D967" s="19">
        <v>0</v>
      </c>
      <c r="E967" s="19">
        <v>0</v>
      </c>
      <c r="F967" s="19">
        <f t="shared" si="30"/>
        <v>0</v>
      </c>
      <c r="G967" s="151">
        <f t="shared" si="31"/>
        <v>0</v>
      </c>
    </row>
    <row r="968" spans="1:7" s="8" customFormat="1" ht="12.75" x14ac:dyDescent="0.15">
      <c r="A968" s="110" t="s">
        <v>8</v>
      </c>
      <c r="B968" s="20">
        <v>13335.82</v>
      </c>
      <c r="C968" s="20">
        <v>0</v>
      </c>
      <c r="D968" s="20">
        <v>0</v>
      </c>
      <c r="E968" s="20">
        <v>0</v>
      </c>
      <c r="F968" s="20">
        <f t="shared" si="30"/>
        <v>0</v>
      </c>
      <c r="G968" s="136">
        <f t="shared" si="31"/>
        <v>0</v>
      </c>
    </row>
    <row r="969" spans="1:7" s="8" customFormat="1" ht="12.75" x14ac:dyDescent="0.15">
      <c r="A969" s="110" t="s">
        <v>11</v>
      </c>
      <c r="B969" s="20">
        <v>2200.41</v>
      </c>
      <c r="C969" s="20">
        <v>0</v>
      </c>
      <c r="D969" s="20">
        <v>0</v>
      </c>
      <c r="E969" s="20">
        <v>0</v>
      </c>
      <c r="F969" s="20">
        <f t="shared" si="30"/>
        <v>0</v>
      </c>
      <c r="G969" s="136">
        <f t="shared" si="31"/>
        <v>0</v>
      </c>
    </row>
    <row r="970" spans="1:7" s="7" customFormat="1" ht="12.75" x14ac:dyDescent="0.15">
      <c r="A970" s="149" t="s">
        <v>213</v>
      </c>
      <c r="B970" s="18">
        <v>10748.21</v>
      </c>
      <c r="C970" s="18">
        <v>0</v>
      </c>
      <c r="D970" s="18">
        <v>1477.84</v>
      </c>
      <c r="E970" s="18">
        <v>1402.4</v>
      </c>
      <c r="F970" s="18">
        <f t="shared" si="30"/>
        <v>13.047753998107595</v>
      </c>
      <c r="G970" s="150">
        <f t="shared" si="31"/>
        <v>94.895252530720526</v>
      </c>
    </row>
    <row r="971" spans="1:7" s="8" customFormat="1" ht="12.75" x14ac:dyDescent="0.15">
      <c r="A971" s="108" t="s">
        <v>150</v>
      </c>
      <c r="B971" s="19">
        <v>10748.21</v>
      </c>
      <c r="C971" s="19">
        <v>0</v>
      </c>
      <c r="D971" s="19">
        <v>1477.84</v>
      </c>
      <c r="E971" s="19">
        <v>1402.4</v>
      </c>
      <c r="F971" s="19">
        <f t="shared" si="30"/>
        <v>13.047753998107595</v>
      </c>
      <c r="G971" s="151">
        <f t="shared" si="31"/>
        <v>94.895252530720526</v>
      </c>
    </row>
    <row r="972" spans="1:7" s="6" customFormat="1" ht="12.75" x14ac:dyDescent="0.15">
      <c r="A972" s="147" t="s">
        <v>128</v>
      </c>
      <c r="B972" s="17">
        <v>10748.21</v>
      </c>
      <c r="C972" s="17">
        <v>0</v>
      </c>
      <c r="D972" s="17">
        <v>1477.84</v>
      </c>
      <c r="E972" s="17">
        <v>1402.4</v>
      </c>
      <c r="F972" s="17">
        <f t="shared" si="30"/>
        <v>13.047753998107595</v>
      </c>
      <c r="G972" s="148">
        <f t="shared" si="31"/>
        <v>94.895252530720526</v>
      </c>
    </row>
    <row r="973" spans="1:7" s="8" customFormat="1" ht="12.75" x14ac:dyDescent="0.15">
      <c r="A973" s="108" t="s">
        <v>6</v>
      </c>
      <c r="B973" s="19">
        <v>9496.68</v>
      </c>
      <c r="C973" s="19">
        <v>0</v>
      </c>
      <c r="D973" s="19">
        <v>1477.84</v>
      </c>
      <c r="E973" s="19">
        <v>1402.4</v>
      </c>
      <c r="F973" s="19">
        <f t="shared" si="30"/>
        <v>14.767266034024523</v>
      </c>
      <c r="G973" s="151">
        <f t="shared" si="31"/>
        <v>94.895252530720526</v>
      </c>
    </row>
    <row r="974" spans="1:7" s="8" customFormat="1" ht="12.75" x14ac:dyDescent="0.15">
      <c r="A974" s="108" t="s">
        <v>12</v>
      </c>
      <c r="B974" s="19">
        <v>9133.49</v>
      </c>
      <c r="C974" s="19">
        <v>0</v>
      </c>
      <c r="D974" s="19">
        <v>1227.8399999999999</v>
      </c>
      <c r="E974" s="19">
        <v>1187.67</v>
      </c>
      <c r="F974" s="19">
        <f t="shared" si="30"/>
        <v>13.003463079282948</v>
      </c>
      <c r="G974" s="151">
        <f t="shared" si="31"/>
        <v>96.728401094605175</v>
      </c>
    </row>
    <row r="975" spans="1:7" s="8" customFormat="1" ht="12.75" x14ac:dyDescent="0.15">
      <c r="A975" s="110" t="s">
        <v>18</v>
      </c>
      <c r="B975" s="20">
        <v>731.62</v>
      </c>
      <c r="C975" s="20">
        <v>0</v>
      </c>
      <c r="D975" s="20">
        <v>0</v>
      </c>
      <c r="E975" s="20">
        <v>0</v>
      </c>
      <c r="F975" s="20">
        <f t="shared" si="30"/>
        <v>0</v>
      </c>
      <c r="G975" s="136">
        <f t="shared" si="31"/>
        <v>0</v>
      </c>
    </row>
    <row r="976" spans="1:7" s="8" customFormat="1" ht="12.75" x14ac:dyDescent="0.15">
      <c r="A976" s="110" t="s">
        <v>20</v>
      </c>
      <c r="B976" s="20">
        <v>262.83999999999997</v>
      </c>
      <c r="C976" s="20">
        <v>0</v>
      </c>
      <c r="D976" s="20">
        <v>0</v>
      </c>
      <c r="E976" s="20">
        <v>0</v>
      </c>
      <c r="F976" s="20">
        <f t="shared" si="30"/>
        <v>0</v>
      </c>
      <c r="G976" s="136">
        <f t="shared" si="31"/>
        <v>0</v>
      </c>
    </row>
    <row r="977" spans="1:7" s="8" customFormat="1" ht="12.75" x14ac:dyDescent="0.15">
      <c r="A977" s="110" t="s">
        <v>22</v>
      </c>
      <c r="B977" s="20">
        <v>520.67999999999995</v>
      </c>
      <c r="C977" s="20">
        <v>0</v>
      </c>
      <c r="D977" s="20">
        <v>0</v>
      </c>
      <c r="E977" s="20">
        <v>0</v>
      </c>
      <c r="F977" s="20">
        <f t="shared" si="30"/>
        <v>0</v>
      </c>
      <c r="G977" s="136">
        <f t="shared" si="31"/>
        <v>0</v>
      </c>
    </row>
    <row r="978" spans="1:7" s="8" customFormat="1" ht="12.75" x14ac:dyDescent="0.15">
      <c r="A978" s="110" t="s">
        <v>23</v>
      </c>
      <c r="B978" s="20">
        <v>621.53</v>
      </c>
      <c r="C978" s="20">
        <v>0</v>
      </c>
      <c r="D978" s="20">
        <v>0</v>
      </c>
      <c r="E978" s="20">
        <v>0</v>
      </c>
      <c r="F978" s="20">
        <f t="shared" si="30"/>
        <v>0</v>
      </c>
      <c r="G978" s="136">
        <f t="shared" si="31"/>
        <v>0</v>
      </c>
    </row>
    <row r="979" spans="1:7" s="8" customFormat="1" ht="12.75" x14ac:dyDescent="0.15">
      <c r="A979" s="110" t="s">
        <v>25</v>
      </c>
      <c r="B979" s="20">
        <v>365.39</v>
      </c>
      <c r="C979" s="20">
        <v>0</v>
      </c>
      <c r="D979" s="20">
        <v>0</v>
      </c>
      <c r="E979" s="20">
        <v>0</v>
      </c>
      <c r="F979" s="20">
        <f t="shared" si="30"/>
        <v>0</v>
      </c>
      <c r="G979" s="136">
        <f t="shared" si="31"/>
        <v>0</v>
      </c>
    </row>
    <row r="980" spans="1:7" s="8" customFormat="1" ht="12.75" x14ac:dyDescent="0.15">
      <c r="A980" s="110" t="s">
        <v>27</v>
      </c>
      <c r="B980" s="20">
        <v>105.81</v>
      </c>
      <c r="C980" s="20">
        <v>0</v>
      </c>
      <c r="D980" s="20">
        <v>0</v>
      </c>
      <c r="E980" s="20">
        <v>109.35</v>
      </c>
      <c r="F980" s="20">
        <f t="shared" si="30"/>
        <v>103.34561950666287</v>
      </c>
      <c r="G980" s="136">
        <f t="shared" si="31"/>
        <v>0</v>
      </c>
    </row>
    <row r="981" spans="1:7" s="8" customFormat="1" ht="12.75" x14ac:dyDescent="0.15">
      <c r="A981" s="110" t="s">
        <v>28</v>
      </c>
      <c r="B981" s="20">
        <v>197.29</v>
      </c>
      <c r="C981" s="20">
        <v>0</v>
      </c>
      <c r="D981" s="20">
        <v>0</v>
      </c>
      <c r="E981" s="20">
        <v>0</v>
      </c>
      <c r="F981" s="20">
        <f t="shared" si="30"/>
        <v>0</v>
      </c>
      <c r="G981" s="136">
        <f t="shared" si="31"/>
        <v>0</v>
      </c>
    </row>
    <row r="982" spans="1:7" s="8" customFormat="1" ht="12.75" x14ac:dyDescent="0.15">
      <c r="A982" s="110" t="s">
        <v>41</v>
      </c>
      <c r="B982" s="20">
        <v>82.79</v>
      </c>
      <c r="C982" s="20">
        <v>0</v>
      </c>
      <c r="D982" s="20">
        <v>0</v>
      </c>
      <c r="E982" s="20">
        <v>500</v>
      </c>
      <c r="F982" s="20">
        <f t="shared" si="30"/>
        <v>603.9376736320811</v>
      </c>
      <c r="G982" s="136">
        <f t="shared" si="31"/>
        <v>0</v>
      </c>
    </row>
    <row r="983" spans="1:7" s="8" customFormat="1" ht="12.75" x14ac:dyDescent="0.15">
      <c r="A983" s="110" t="s">
        <v>29</v>
      </c>
      <c r="B983" s="20">
        <v>118.43</v>
      </c>
      <c r="C983" s="20">
        <v>0</v>
      </c>
      <c r="D983" s="20">
        <v>0</v>
      </c>
      <c r="E983" s="20">
        <v>152.38</v>
      </c>
      <c r="F983" s="20">
        <f t="shared" si="30"/>
        <v>128.66672295870978</v>
      </c>
      <c r="G983" s="136">
        <f t="shared" si="31"/>
        <v>0</v>
      </c>
    </row>
    <row r="984" spans="1:7" s="8" customFormat="1" ht="12.75" x14ac:dyDescent="0.15">
      <c r="A984" s="110" t="s">
        <v>30</v>
      </c>
      <c r="B984" s="20">
        <v>404.42</v>
      </c>
      <c r="C984" s="20">
        <v>0</v>
      </c>
      <c r="D984" s="20">
        <v>0</v>
      </c>
      <c r="E984" s="20">
        <v>0</v>
      </c>
      <c r="F984" s="20">
        <f t="shared" si="30"/>
        <v>0</v>
      </c>
      <c r="G984" s="136">
        <f t="shared" si="31"/>
        <v>0</v>
      </c>
    </row>
    <row r="985" spans="1:7" s="8" customFormat="1" ht="12.75" x14ac:dyDescent="0.15">
      <c r="A985" s="110" t="s">
        <v>33</v>
      </c>
      <c r="B985" s="20">
        <v>425.35</v>
      </c>
      <c r="C985" s="20">
        <v>0</v>
      </c>
      <c r="D985" s="20">
        <v>0</v>
      </c>
      <c r="E985" s="20">
        <v>105.81</v>
      </c>
      <c r="F985" s="20">
        <f t="shared" si="30"/>
        <v>24.87598448336664</v>
      </c>
      <c r="G985" s="136">
        <f t="shared" si="31"/>
        <v>0</v>
      </c>
    </row>
    <row r="986" spans="1:7" s="8" customFormat="1" ht="12.75" x14ac:dyDescent="0.15">
      <c r="A986" s="110" t="s">
        <v>34</v>
      </c>
      <c r="B986" s="20">
        <v>2873.13</v>
      </c>
      <c r="C986" s="20">
        <v>0</v>
      </c>
      <c r="D986" s="20">
        <v>0</v>
      </c>
      <c r="E986" s="20">
        <v>42.81</v>
      </c>
      <c r="F986" s="20">
        <f t="shared" si="30"/>
        <v>1.4900126343047477</v>
      </c>
      <c r="G986" s="136">
        <f t="shared" si="31"/>
        <v>0</v>
      </c>
    </row>
    <row r="987" spans="1:7" s="8" customFormat="1" ht="12.75" x14ac:dyDescent="0.15">
      <c r="A987" s="110" t="s">
        <v>35</v>
      </c>
      <c r="B987" s="20">
        <v>152.69999999999999</v>
      </c>
      <c r="C987" s="20">
        <v>0</v>
      </c>
      <c r="D987" s="20">
        <v>0</v>
      </c>
      <c r="E987" s="20">
        <v>0</v>
      </c>
      <c r="F987" s="20">
        <f t="shared" si="30"/>
        <v>0</v>
      </c>
      <c r="G987" s="136">
        <f t="shared" si="31"/>
        <v>0</v>
      </c>
    </row>
    <row r="988" spans="1:7" s="8" customFormat="1" ht="12.75" x14ac:dyDescent="0.15">
      <c r="A988" s="110" t="s">
        <v>83</v>
      </c>
      <c r="B988" s="20">
        <v>214.06</v>
      </c>
      <c r="C988" s="20">
        <v>0</v>
      </c>
      <c r="D988" s="20">
        <v>0</v>
      </c>
      <c r="E988" s="20">
        <v>80</v>
      </c>
      <c r="F988" s="20">
        <f t="shared" ref="F988:F1051" si="32">IFERROR(E988/B988*100,0)</f>
        <v>37.372699243202838</v>
      </c>
      <c r="G988" s="136">
        <f t="shared" ref="G988:G1051" si="33">IFERROR(E988/D988*100,0)</f>
        <v>0</v>
      </c>
    </row>
    <row r="989" spans="1:7" s="8" customFormat="1" ht="12.75" x14ac:dyDescent="0.15">
      <c r="A989" s="110" t="s">
        <v>13</v>
      </c>
      <c r="B989" s="20">
        <v>109.5</v>
      </c>
      <c r="C989" s="20">
        <v>0</v>
      </c>
      <c r="D989" s="20">
        <v>0</v>
      </c>
      <c r="E989" s="20">
        <v>103.01</v>
      </c>
      <c r="F989" s="20">
        <f t="shared" si="32"/>
        <v>94.073059360730596</v>
      </c>
      <c r="G989" s="136">
        <f t="shared" si="33"/>
        <v>0</v>
      </c>
    </row>
    <row r="990" spans="1:7" s="8" customFormat="1" ht="12.75" x14ac:dyDescent="0.15">
      <c r="A990" s="110" t="s">
        <v>36</v>
      </c>
      <c r="B990" s="20">
        <v>1947.95</v>
      </c>
      <c r="C990" s="20">
        <v>0</v>
      </c>
      <c r="D990" s="20">
        <v>0</v>
      </c>
      <c r="E990" s="20">
        <v>94.31</v>
      </c>
      <c r="F990" s="20">
        <f t="shared" si="32"/>
        <v>4.8415000385020148</v>
      </c>
      <c r="G990" s="136">
        <f t="shared" si="33"/>
        <v>0</v>
      </c>
    </row>
    <row r="991" spans="1:7" s="8" customFormat="1" ht="12.75" x14ac:dyDescent="0.15">
      <c r="A991" s="108" t="s">
        <v>37</v>
      </c>
      <c r="B991" s="19">
        <v>363.19</v>
      </c>
      <c r="C991" s="19">
        <v>0</v>
      </c>
      <c r="D991" s="19">
        <v>250</v>
      </c>
      <c r="E991" s="19">
        <v>214.73</v>
      </c>
      <c r="F991" s="19">
        <f t="shared" si="32"/>
        <v>59.12332388006277</v>
      </c>
      <c r="G991" s="151">
        <f t="shared" si="33"/>
        <v>85.891999999999996</v>
      </c>
    </row>
    <row r="992" spans="1:7" s="8" customFormat="1" ht="12.75" x14ac:dyDescent="0.15">
      <c r="A992" s="110" t="s">
        <v>38</v>
      </c>
      <c r="B992" s="20">
        <v>353.9</v>
      </c>
      <c r="C992" s="20">
        <v>0</v>
      </c>
      <c r="D992" s="20">
        <v>0</v>
      </c>
      <c r="E992" s="20">
        <v>214.73</v>
      </c>
      <c r="F992" s="20">
        <f t="shared" si="32"/>
        <v>60.675332014693417</v>
      </c>
      <c r="G992" s="136">
        <f t="shared" si="33"/>
        <v>0</v>
      </c>
    </row>
    <row r="993" spans="1:7" s="8" customFormat="1" ht="12.75" x14ac:dyDescent="0.15">
      <c r="A993" s="110" t="s">
        <v>207</v>
      </c>
      <c r="B993" s="20">
        <v>9.2899999999999991</v>
      </c>
      <c r="C993" s="20">
        <v>0</v>
      </c>
      <c r="D993" s="20">
        <v>0</v>
      </c>
      <c r="E993" s="20">
        <v>0</v>
      </c>
      <c r="F993" s="20">
        <f t="shared" si="32"/>
        <v>0</v>
      </c>
      <c r="G993" s="136">
        <f t="shared" si="33"/>
        <v>0</v>
      </c>
    </row>
    <row r="994" spans="1:7" s="8" customFormat="1" ht="12.75" x14ac:dyDescent="0.15">
      <c r="A994" s="108" t="s">
        <v>53</v>
      </c>
      <c r="B994" s="19">
        <v>1251.53</v>
      </c>
      <c r="C994" s="19">
        <v>0</v>
      </c>
      <c r="D994" s="19">
        <v>0</v>
      </c>
      <c r="E994" s="19">
        <v>0</v>
      </c>
      <c r="F994" s="19">
        <f t="shared" si="32"/>
        <v>0</v>
      </c>
      <c r="G994" s="151">
        <f t="shared" si="33"/>
        <v>0</v>
      </c>
    </row>
    <row r="995" spans="1:7" s="8" customFormat="1" ht="12.75" x14ac:dyDescent="0.15">
      <c r="A995" s="108" t="s">
        <v>54</v>
      </c>
      <c r="B995" s="19">
        <v>663.61</v>
      </c>
      <c r="C995" s="19">
        <v>0</v>
      </c>
      <c r="D995" s="19">
        <v>0</v>
      </c>
      <c r="E995" s="19">
        <v>0</v>
      </c>
      <c r="F995" s="19">
        <f t="shared" si="32"/>
        <v>0</v>
      </c>
      <c r="G995" s="151">
        <f t="shared" si="33"/>
        <v>0</v>
      </c>
    </row>
    <row r="996" spans="1:7" s="8" customFormat="1" ht="12.75" x14ac:dyDescent="0.15">
      <c r="A996" s="110" t="s">
        <v>55</v>
      </c>
      <c r="B996" s="20">
        <v>663.61</v>
      </c>
      <c r="C996" s="20">
        <v>0</v>
      </c>
      <c r="D996" s="20">
        <v>0</v>
      </c>
      <c r="E996" s="20">
        <v>0</v>
      </c>
      <c r="F996" s="20">
        <f t="shared" si="32"/>
        <v>0</v>
      </c>
      <c r="G996" s="136">
        <f t="shared" si="33"/>
        <v>0</v>
      </c>
    </row>
    <row r="997" spans="1:7" s="8" customFormat="1" ht="12.75" x14ac:dyDescent="0.15">
      <c r="A997" s="108" t="s">
        <v>56</v>
      </c>
      <c r="B997" s="19">
        <v>587.91999999999996</v>
      </c>
      <c r="C997" s="19">
        <v>0</v>
      </c>
      <c r="D997" s="19">
        <v>0</v>
      </c>
      <c r="E997" s="19">
        <v>0</v>
      </c>
      <c r="F997" s="19">
        <f t="shared" si="32"/>
        <v>0</v>
      </c>
      <c r="G997" s="151">
        <f t="shared" si="33"/>
        <v>0</v>
      </c>
    </row>
    <row r="998" spans="1:7" s="8" customFormat="1" ht="12.75" x14ac:dyDescent="0.15">
      <c r="A998" s="110" t="s">
        <v>57</v>
      </c>
      <c r="B998" s="20">
        <v>246.09</v>
      </c>
      <c r="C998" s="20">
        <v>0</v>
      </c>
      <c r="D998" s="20">
        <v>0</v>
      </c>
      <c r="E998" s="20">
        <v>0</v>
      </c>
      <c r="F998" s="20">
        <f t="shared" si="32"/>
        <v>0</v>
      </c>
      <c r="G998" s="136">
        <f t="shared" si="33"/>
        <v>0</v>
      </c>
    </row>
    <row r="999" spans="1:7" s="8" customFormat="1" ht="12.75" x14ac:dyDescent="0.15">
      <c r="A999" s="110" t="s">
        <v>60</v>
      </c>
      <c r="B999" s="20">
        <v>341.83</v>
      </c>
      <c r="C999" s="20">
        <v>0</v>
      </c>
      <c r="D999" s="20">
        <v>0</v>
      </c>
      <c r="E999" s="20">
        <v>0</v>
      </c>
      <c r="F999" s="20">
        <f t="shared" si="32"/>
        <v>0</v>
      </c>
      <c r="G999" s="136">
        <f t="shared" si="33"/>
        <v>0</v>
      </c>
    </row>
    <row r="1000" spans="1:7" s="7" customFormat="1" ht="12.75" x14ac:dyDescent="0.15">
      <c r="A1000" s="149" t="s">
        <v>214</v>
      </c>
      <c r="B1000" s="18">
        <v>93415.77</v>
      </c>
      <c r="C1000" s="18">
        <v>10752</v>
      </c>
      <c r="D1000" s="18">
        <v>11234</v>
      </c>
      <c r="E1000" s="18">
        <v>9071.9699999999993</v>
      </c>
      <c r="F1000" s="18">
        <f t="shared" si="32"/>
        <v>9.7113902716853904</v>
      </c>
      <c r="G1000" s="150">
        <f t="shared" si="33"/>
        <v>80.75458429766779</v>
      </c>
    </row>
    <row r="1001" spans="1:7" s="8" customFormat="1" ht="12.75" x14ac:dyDescent="0.15">
      <c r="A1001" s="108" t="s">
        <v>150</v>
      </c>
      <c r="B1001" s="19">
        <v>93415.77</v>
      </c>
      <c r="C1001" s="19">
        <v>10752</v>
      </c>
      <c r="D1001" s="19">
        <v>11234</v>
      </c>
      <c r="E1001" s="19">
        <v>9071.9699999999993</v>
      </c>
      <c r="F1001" s="19">
        <f t="shared" si="32"/>
        <v>9.7113902716853904</v>
      </c>
      <c r="G1001" s="151">
        <f t="shared" si="33"/>
        <v>80.75458429766779</v>
      </c>
    </row>
    <row r="1002" spans="1:7" s="6" customFormat="1" ht="12.75" x14ac:dyDescent="0.15">
      <c r="A1002" s="147" t="s">
        <v>5</v>
      </c>
      <c r="B1002" s="17">
        <v>8866.83</v>
      </c>
      <c r="C1002" s="17">
        <v>0</v>
      </c>
      <c r="D1002" s="17">
        <v>0</v>
      </c>
      <c r="E1002" s="17">
        <v>0</v>
      </c>
      <c r="F1002" s="17">
        <f t="shared" si="32"/>
        <v>0</v>
      </c>
      <c r="G1002" s="148">
        <f t="shared" si="33"/>
        <v>0</v>
      </c>
    </row>
    <row r="1003" spans="1:7" s="8" customFormat="1" ht="12.75" x14ac:dyDescent="0.15">
      <c r="A1003" s="108" t="s">
        <v>6</v>
      </c>
      <c r="B1003" s="19">
        <v>8866.83</v>
      </c>
      <c r="C1003" s="19">
        <v>0</v>
      </c>
      <c r="D1003" s="19">
        <v>0</v>
      </c>
      <c r="E1003" s="19">
        <v>0</v>
      </c>
      <c r="F1003" s="19">
        <f t="shared" si="32"/>
        <v>0</v>
      </c>
      <c r="G1003" s="151">
        <f t="shared" si="33"/>
        <v>0</v>
      </c>
    </row>
    <row r="1004" spans="1:7" s="8" customFormat="1" ht="12.75" x14ac:dyDescent="0.15">
      <c r="A1004" s="108" t="s">
        <v>12</v>
      </c>
      <c r="B1004" s="19">
        <v>8866.83</v>
      </c>
      <c r="C1004" s="19">
        <v>0</v>
      </c>
      <c r="D1004" s="19">
        <v>0</v>
      </c>
      <c r="E1004" s="19">
        <v>0</v>
      </c>
      <c r="F1004" s="19">
        <f t="shared" si="32"/>
        <v>0</v>
      </c>
      <c r="G1004" s="151">
        <f t="shared" si="33"/>
        <v>0</v>
      </c>
    </row>
    <row r="1005" spans="1:7" s="8" customFormat="1" ht="12.75" x14ac:dyDescent="0.15">
      <c r="A1005" s="110" t="s">
        <v>41</v>
      </c>
      <c r="B1005" s="20">
        <v>8521.75</v>
      </c>
      <c r="C1005" s="20">
        <v>0</v>
      </c>
      <c r="D1005" s="20">
        <v>0</v>
      </c>
      <c r="E1005" s="20">
        <v>0</v>
      </c>
      <c r="F1005" s="20">
        <f t="shared" si="32"/>
        <v>0</v>
      </c>
      <c r="G1005" s="136">
        <f t="shared" si="33"/>
        <v>0</v>
      </c>
    </row>
    <row r="1006" spans="1:7" s="8" customFormat="1" ht="12.75" x14ac:dyDescent="0.15">
      <c r="A1006" s="110" t="s">
        <v>32</v>
      </c>
      <c r="B1006" s="20">
        <v>345.08</v>
      </c>
      <c r="C1006" s="20">
        <v>0</v>
      </c>
      <c r="D1006" s="20">
        <v>0</v>
      </c>
      <c r="E1006" s="20">
        <v>0</v>
      </c>
      <c r="F1006" s="20">
        <f t="shared" si="32"/>
        <v>0</v>
      </c>
      <c r="G1006" s="136">
        <f t="shared" si="33"/>
        <v>0</v>
      </c>
    </row>
    <row r="1007" spans="1:7" s="6" customFormat="1" ht="12.75" x14ac:dyDescent="0.15">
      <c r="A1007" s="147" t="s">
        <v>128</v>
      </c>
      <c r="B1007" s="17">
        <v>7480.82</v>
      </c>
      <c r="C1007" s="17">
        <v>0</v>
      </c>
      <c r="D1007" s="17">
        <v>0</v>
      </c>
      <c r="E1007" s="17">
        <v>0</v>
      </c>
      <c r="F1007" s="17">
        <f t="shared" si="32"/>
        <v>0</v>
      </c>
      <c r="G1007" s="148">
        <f t="shared" si="33"/>
        <v>0</v>
      </c>
    </row>
    <row r="1008" spans="1:7" s="8" customFormat="1" ht="12.75" x14ac:dyDescent="0.15">
      <c r="A1008" s="108" t="s">
        <v>6</v>
      </c>
      <c r="B1008" s="19">
        <v>7480.82</v>
      </c>
      <c r="C1008" s="19">
        <v>0</v>
      </c>
      <c r="D1008" s="19">
        <v>0</v>
      </c>
      <c r="E1008" s="19">
        <v>0</v>
      </c>
      <c r="F1008" s="19">
        <f t="shared" si="32"/>
        <v>0</v>
      </c>
      <c r="G1008" s="151">
        <f t="shared" si="33"/>
        <v>0</v>
      </c>
    </row>
    <row r="1009" spans="1:7" s="8" customFormat="1" ht="12.75" x14ac:dyDescent="0.15">
      <c r="A1009" s="108" t="s">
        <v>7</v>
      </c>
      <c r="B1009" s="19">
        <v>5673.41</v>
      </c>
      <c r="C1009" s="19">
        <v>0</v>
      </c>
      <c r="D1009" s="19">
        <v>0</v>
      </c>
      <c r="E1009" s="19">
        <v>0</v>
      </c>
      <c r="F1009" s="19">
        <f t="shared" si="32"/>
        <v>0</v>
      </c>
      <c r="G1009" s="151">
        <f t="shared" si="33"/>
        <v>0</v>
      </c>
    </row>
    <row r="1010" spans="1:7" s="8" customFormat="1" ht="12.75" x14ac:dyDescent="0.15">
      <c r="A1010" s="110" t="s">
        <v>8</v>
      </c>
      <c r="B1010" s="20">
        <v>4528.1000000000004</v>
      </c>
      <c r="C1010" s="20">
        <v>0</v>
      </c>
      <c r="D1010" s="20">
        <v>0</v>
      </c>
      <c r="E1010" s="20">
        <v>0</v>
      </c>
      <c r="F1010" s="20">
        <f t="shared" si="32"/>
        <v>0</v>
      </c>
      <c r="G1010" s="136">
        <f t="shared" si="33"/>
        <v>0</v>
      </c>
    </row>
    <row r="1011" spans="1:7" s="8" customFormat="1" ht="12.75" x14ac:dyDescent="0.15">
      <c r="A1011" s="110" t="s">
        <v>10</v>
      </c>
      <c r="B1011" s="20">
        <v>398.17</v>
      </c>
      <c r="C1011" s="20">
        <v>0</v>
      </c>
      <c r="D1011" s="20">
        <v>0</v>
      </c>
      <c r="E1011" s="20">
        <v>0</v>
      </c>
      <c r="F1011" s="20">
        <f t="shared" si="32"/>
        <v>0</v>
      </c>
      <c r="G1011" s="136">
        <f t="shared" si="33"/>
        <v>0</v>
      </c>
    </row>
    <row r="1012" spans="1:7" s="8" customFormat="1" ht="12.75" x14ac:dyDescent="0.15">
      <c r="A1012" s="110" t="s">
        <v>11</v>
      </c>
      <c r="B1012" s="20">
        <v>747.14</v>
      </c>
      <c r="C1012" s="20">
        <v>0</v>
      </c>
      <c r="D1012" s="20">
        <v>0</v>
      </c>
      <c r="E1012" s="20">
        <v>0</v>
      </c>
      <c r="F1012" s="20">
        <f t="shared" si="32"/>
        <v>0</v>
      </c>
      <c r="G1012" s="136">
        <f t="shared" si="33"/>
        <v>0</v>
      </c>
    </row>
    <row r="1013" spans="1:7" s="8" customFormat="1" ht="12.75" x14ac:dyDescent="0.15">
      <c r="A1013" s="108" t="s">
        <v>12</v>
      </c>
      <c r="B1013" s="19">
        <v>1807.41</v>
      </c>
      <c r="C1013" s="19">
        <v>0</v>
      </c>
      <c r="D1013" s="19">
        <v>0</v>
      </c>
      <c r="E1013" s="19">
        <v>0</v>
      </c>
      <c r="F1013" s="19">
        <f t="shared" si="32"/>
        <v>0</v>
      </c>
      <c r="G1013" s="151">
        <f t="shared" si="33"/>
        <v>0</v>
      </c>
    </row>
    <row r="1014" spans="1:7" s="8" customFormat="1" ht="12.75" x14ac:dyDescent="0.15">
      <c r="A1014" s="110" t="s">
        <v>19</v>
      </c>
      <c r="B1014" s="20">
        <v>480.18</v>
      </c>
      <c r="C1014" s="20">
        <v>0</v>
      </c>
      <c r="D1014" s="20">
        <v>0</v>
      </c>
      <c r="E1014" s="20">
        <v>0</v>
      </c>
      <c r="F1014" s="20">
        <f t="shared" si="32"/>
        <v>0</v>
      </c>
      <c r="G1014" s="136">
        <f t="shared" si="33"/>
        <v>0</v>
      </c>
    </row>
    <row r="1015" spans="1:7" s="8" customFormat="1" ht="12.75" x14ac:dyDescent="0.15">
      <c r="A1015" s="110" t="s">
        <v>41</v>
      </c>
      <c r="B1015" s="20">
        <v>1327.23</v>
      </c>
      <c r="C1015" s="20">
        <v>0</v>
      </c>
      <c r="D1015" s="20">
        <v>0</v>
      </c>
      <c r="E1015" s="20">
        <v>0</v>
      </c>
      <c r="F1015" s="20">
        <f t="shared" si="32"/>
        <v>0</v>
      </c>
      <c r="G1015" s="136">
        <f t="shared" si="33"/>
        <v>0</v>
      </c>
    </row>
    <row r="1016" spans="1:7" s="6" customFormat="1" ht="12.75" x14ac:dyDescent="0.15">
      <c r="A1016" s="147" t="s">
        <v>212</v>
      </c>
      <c r="B1016" s="17">
        <v>77068.12</v>
      </c>
      <c r="C1016" s="17">
        <v>10752</v>
      </c>
      <c r="D1016" s="17">
        <v>11234</v>
      </c>
      <c r="E1016" s="17">
        <v>9071.9699999999993</v>
      </c>
      <c r="F1016" s="17">
        <f t="shared" si="32"/>
        <v>11.771365384286007</v>
      </c>
      <c r="G1016" s="148">
        <f t="shared" si="33"/>
        <v>80.75458429766779</v>
      </c>
    </row>
    <row r="1017" spans="1:7" s="8" customFormat="1" ht="12.75" x14ac:dyDescent="0.15">
      <c r="A1017" s="108" t="s">
        <v>6</v>
      </c>
      <c r="B1017" s="19">
        <v>77068.12</v>
      </c>
      <c r="C1017" s="19">
        <v>10752</v>
      </c>
      <c r="D1017" s="19">
        <v>11234</v>
      </c>
      <c r="E1017" s="19">
        <v>9071.9699999999993</v>
      </c>
      <c r="F1017" s="19">
        <f t="shared" si="32"/>
        <v>11.771365384286007</v>
      </c>
      <c r="G1017" s="151">
        <f t="shared" si="33"/>
        <v>80.75458429766779</v>
      </c>
    </row>
    <row r="1018" spans="1:7" s="8" customFormat="1" ht="12.75" x14ac:dyDescent="0.15">
      <c r="A1018" s="108" t="s">
        <v>7</v>
      </c>
      <c r="B1018" s="19">
        <v>15308.06</v>
      </c>
      <c r="C1018" s="19">
        <v>10752</v>
      </c>
      <c r="D1018" s="19">
        <v>10752</v>
      </c>
      <c r="E1018" s="19">
        <v>8591.52</v>
      </c>
      <c r="F1018" s="19">
        <f t="shared" si="32"/>
        <v>56.124159429738327</v>
      </c>
      <c r="G1018" s="151">
        <f t="shared" si="33"/>
        <v>79.90625</v>
      </c>
    </row>
    <row r="1019" spans="1:7" s="8" customFormat="1" ht="12.75" x14ac:dyDescent="0.15">
      <c r="A1019" s="110" t="s">
        <v>8</v>
      </c>
      <c r="B1019" s="20">
        <v>12348.33</v>
      </c>
      <c r="C1019" s="20">
        <v>0</v>
      </c>
      <c r="D1019" s="20">
        <v>0</v>
      </c>
      <c r="E1019" s="20">
        <v>6771.54</v>
      </c>
      <c r="F1019" s="20">
        <f t="shared" si="32"/>
        <v>54.837698700957951</v>
      </c>
      <c r="G1019" s="136">
        <f t="shared" si="33"/>
        <v>0</v>
      </c>
    </row>
    <row r="1020" spans="1:7" s="8" customFormat="1" ht="12.75" x14ac:dyDescent="0.15">
      <c r="A1020" s="110" t="s">
        <v>10</v>
      </c>
      <c r="B1020" s="20">
        <v>922.26</v>
      </c>
      <c r="C1020" s="20">
        <v>0</v>
      </c>
      <c r="D1020" s="20">
        <v>0</v>
      </c>
      <c r="E1020" s="20">
        <v>702.68</v>
      </c>
      <c r="F1020" s="20">
        <f t="shared" si="32"/>
        <v>76.191095786437657</v>
      </c>
      <c r="G1020" s="136">
        <f t="shared" si="33"/>
        <v>0</v>
      </c>
    </row>
    <row r="1021" spans="1:7" s="8" customFormat="1" ht="12.75" x14ac:dyDescent="0.15">
      <c r="A1021" s="110" t="s">
        <v>11</v>
      </c>
      <c r="B1021" s="20">
        <v>2037.47</v>
      </c>
      <c r="C1021" s="20">
        <v>0</v>
      </c>
      <c r="D1021" s="20">
        <v>0</v>
      </c>
      <c r="E1021" s="20">
        <v>1117.3</v>
      </c>
      <c r="F1021" s="20">
        <f t="shared" si="32"/>
        <v>54.837617240990042</v>
      </c>
      <c r="G1021" s="136">
        <f t="shared" si="33"/>
        <v>0</v>
      </c>
    </row>
    <row r="1022" spans="1:7" s="8" customFormat="1" ht="12.75" x14ac:dyDescent="0.15">
      <c r="A1022" s="108" t="s">
        <v>12</v>
      </c>
      <c r="B1022" s="19">
        <v>61760.06</v>
      </c>
      <c r="C1022" s="19">
        <v>0</v>
      </c>
      <c r="D1022" s="19">
        <v>482</v>
      </c>
      <c r="E1022" s="19">
        <v>480.45</v>
      </c>
      <c r="F1022" s="19">
        <f t="shared" si="32"/>
        <v>0.77792994372090962</v>
      </c>
      <c r="G1022" s="151">
        <f t="shared" si="33"/>
        <v>99.678423236514519</v>
      </c>
    </row>
    <row r="1023" spans="1:7" s="8" customFormat="1" ht="12.75" x14ac:dyDescent="0.15">
      <c r="A1023" s="110" t="s">
        <v>18</v>
      </c>
      <c r="B1023" s="20">
        <v>841.72</v>
      </c>
      <c r="C1023" s="20">
        <v>0</v>
      </c>
      <c r="D1023" s="20">
        <v>0</v>
      </c>
      <c r="E1023" s="20">
        <v>0</v>
      </c>
      <c r="F1023" s="20">
        <f t="shared" si="32"/>
        <v>0</v>
      </c>
      <c r="G1023" s="136">
        <f t="shared" si="33"/>
        <v>0</v>
      </c>
    </row>
    <row r="1024" spans="1:7" s="8" customFormat="1" ht="12.75" x14ac:dyDescent="0.15">
      <c r="A1024" s="110" t="s">
        <v>19</v>
      </c>
      <c r="B1024" s="20">
        <v>683.88</v>
      </c>
      <c r="C1024" s="20">
        <v>0</v>
      </c>
      <c r="D1024" s="20">
        <v>0</v>
      </c>
      <c r="E1024" s="20">
        <v>480.45</v>
      </c>
      <c r="F1024" s="20">
        <f t="shared" si="32"/>
        <v>70.253553254957012</v>
      </c>
      <c r="G1024" s="136">
        <f t="shared" si="33"/>
        <v>0</v>
      </c>
    </row>
    <row r="1025" spans="1:7" s="8" customFormat="1" ht="12.75" x14ac:dyDescent="0.15">
      <c r="A1025" s="110" t="s">
        <v>30</v>
      </c>
      <c r="B1025" s="20">
        <v>278.72000000000003</v>
      </c>
      <c r="C1025" s="20">
        <v>0</v>
      </c>
      <c r="D1025" s="20">
        <v>0</v>
      </c>
      <c r="E1025" s="20">
        <v>0</v>
      </c>
      <c r="F1025" s="20">
        <f t="shared" si="32"/>
        <v>0</v>
      </c>
      <c r="G1025" s="136">
        <f t="shared" si="33"/>
        <v>0</v>
      </c>
    </row>
    <row r="1026" spans="1:7" s="8" customFormat="1" ht="12.75" x14ac:dyDescent="0.15">
      <c r="A1026" s="110" t="s">
        <v>32</v>
      </c>
      <c r="B1026" s="20">
        <v>59020.17</v>
      </c>
      <c r="C1026" s="20">
        <v>0</v>
      </c>
      <c r="D1026" s="20">
        <v>0</v>
      </c>
      <c r="E1026" s="20">
        <v>0</v>
      </c>
      <c r="F1026" s="20">
        <f t="shared" si="32"/>
        <v>0</v>
      </c>
      <c r="G1026" s="136">
        <f t="shared" si="33"/>
        <v>0</v>
      </c>
    </row>
    <row r="1027" spans="1:7" s="8" customFormat="1" ht="12.75" x14ac:dyDescent="0.15">
      <c r="A1027" s="110" t="s">
        <v>83</v>
      </c>
      <c r="B1027" s="20">
        <v>935.57</v>
      </c>
      <c r="C1027" s="20">
        <v>0</v>
      </c>
      <c r="D1027" s="20">
        <v>0</v>
      </c>
      <c r="E1027" s="20">
        <v>0</v>
      </c>
      <c r="F1027" s="20">
        <f t="shared" si="32"/>
        <v>0</v>
      </c>
      <c r="G1027" s="136">
        <f t="shared" si="33"/>
        <v>0</v>
      </c>
    </row>
    <row r="1028" spans="1:7" s="7" customFormat="1" ht="12.75" x14ac:dyDescent="0.15">
      <c r="A1028" s="149" t="s">
        <v>215</v>
      </c>
      <c r="B1028" s="18">
        <v>259505.46</v>
      </c>
      <c r="C1028" s="18">
        <v>377840</v>
      </c>
      <c r="D1028" s="18">
        <v>392930</v>
      </c>
      <c r="E1028" s="18">
        <v>353075.58</v>
      </c>
      <c r="F1028" s="18">
        <f t="shared" si="32"/>
        <v>136.05709105311311</v>
      </c>
      <c r="G1028" s="150">
        <f t="shared" si="33"/>
        <v>89.857119588730811</v>
      </c>
    </row>
    <row r="1029" spans="1:7" s="8" customFormat="1" ht="12.75" x14ac:dyDescent="0.15">
      <c r="A1029" s="108" t="s">
        <v>150</v>
      </c>
      <c r="B1029" s="19">
        <v>259505.46</v>
      </c>
      <c r="C1029" s="19">
        <v>377840</v>
      </c>
      <c r="D1029" s="19">
        <v>392930</v>
      </c>
      <c r="E1029" s="19">
        <v>353075.58</v>
      </c>
      <c r="F1029" s="19">
        <f t="shared" si="32"/>
        <v>136.05709105311311</v>
      </c>
      <c r="G1029" s="151">
        <f t="shared" si="33"/>
        <v>89.857119588730811</v>
      </c>
    </row>
    <row r="1030" spans="1:7" s="6" customFormat="1" ht="12.75" x14ac:dyDescent="0.15">
      <c r="A1030" s="147" t="s">
        <v>128</v>
      </c>
      <c r="B1030" s="17">
        <v>14688.69</v>
      </c>
      <c r="C1030" s="17">
        <v>30373</v>
      </c>
      <c r="D1030" s="17">
        <v>35663</v>
      </c>
      <c r="E1030" s="17">
        <v>26899.52</v>
      </c>
      <c r="F1030" s="17">
        <f t="shared" si="32"/>
        <v>183.13083059142784</v>
      </c>
      <c r="G1030" s="148">
        <f t="shared" si="33"/>
        <v>75.426969127667334</v>
      </c>
    </row>
    <row r="1031" spans="1:7" s="8" customFormat="1" ht="12.75" x14ac:dyDescent="0.15">
      <c r="A1031" s="108" t="s">
        <v>6</v>
      </c>
      <c r="B1031" s="19">
        <v>14401.92</v>
      </c>
      <c r="C1031" s="19">
        <v>29674</v>
      </c>
      <c r="D1031" s="19">
        <v>32963</v>
      </c>
      <c r="E1031" s="19">
        <v>26407.71</v>
      </c>
      <c r="F1031" s="19">
        <f t="shared" si="32"/>
        <v>183.36242667644314</v>
      </c>
      <c r="G1031" s="151">
        <f t="shared" si="33"/>
        <v>80.11318751327245</v>
      </c>
    </row>
    <row r="1032" spans="1:7" s="8" customFormat="1" ht="12.75" x14ac:dyDescent="0.15">
      <c r="A1032" s="108" t="s">
        <v>7</v>
      </c>
      <c r="B1032" s="19">
        <v>11681.97</v>
      </c>
      <c r="C1032" s="19">
        <v>21899</v>
      </c>
      <c r="D1032" s="19">
        <v>23599</v>
      </c>
      <c r="E1032" s="19">
        <v>21756.13</v>
      </c>
      <c r="F1032" s="19">
        <f t="shared" si="32"/>
        <v>186.23682478212154</v>
      </c>
      <c r="G1032" s="151">
        <f t="shared" si="33"/>
        <v>92.190897919403369</v>
      </c>
    </row>
    <row r="1033" spans="1:7" s="8" customFormat="1" ht="12.75" x14ac:dyDescent="0.15">
      <c r="A1033" s="110" t="s">
        <v>8</v>
      </c>
      <c r="B1033" s="20">
        <v>10428.540000000001</v>
      </c>
      <c r="C1033" s="20">
        <v>0</v>
      </c>
      <c r="D1033" s="20">
        <v>0</v>
      </c>
      <c r="E1033" s="20">
        <v>19061.59</v>
      </c>
      <c r="F1033" s="20">
        <f t="shared" si="32"/>
        <v>182.78292071565144</v>
      </c>
      <c r="G1033" s="136">
        <f t="shared" si="33"/>
        <v>0</v>
      </c>
    </row>
    <row r="1034" spans="1:7" s="8" customFormat="1" ht="12.75" x14ac:dyDescent="0.15">
      <c r="A1034" s="110" t="s">
        <v>11</v>
      </c>
      <c r="B1034" s="20">
        <v>1253.43</v>
      </c>
      <c r="C1034" s="20">
        <v>0</v>
      </c>
      <c r="D1034" s="20">
        <v>0</v>
      </c>
      <c r="E1034" s="20">
        <v>2694.54</v>
      </c>
      <c r="F1034" s="20">
        <f t="shared" si="32"/>
        <v>214.97331322850098</v>
      </c>
      <c r="G1034" s="136">
        <f t="shared" si="33"/>
        <v>0</v>
      </c>
    </row>
    <row r="1035" spans="1:7" s="8" customFormat="1" ht="12.75" x14ac:dyDescent="0.15">
      <c r="A1035" s="108" t="s">
        <v>12</v>
      </c>
      <c r="B1035" s="19">
        <v>2719.95</v>
      </c>
      <c r="C1035" s="19">
        <v>7775</v>
      </c>
      <c r="D1035" s="19">
        <v>9364</v>
      </c>
      <c r="E1035" s="19">
        <v>4651.58</v>
      </c>
      <c r="F1035" s="19">
        <f t="shared" si="32"/>
        <v>171.01711428518905</v>
      </c>
      <c r="G1035" s="151">
        <f t="shared" si="33"/>
        <v>49.675138829560019</v>
      </c>
    </row>
    <row r="1036" spans="1:7" s="8" customFormat="1" ht="12.75" x14ac:dyDescent="0.15">
      <c r="A1036" s="110" t="s">
        <v>20</v>
      </c>
      <c r="B1036" s="20">
        <v>194.74</v>
      </c>
      <c r="C1036" s="20">
        <v>0</v>
      </c>
      <c r="D1036" s="20">
        <v>0</v>
      </c>
      <c r="E1036" s="20">
        <v>95.25</v>
      </c>
      <c r="F1036" s="20">
        <f t="shared" si="32"/>
        <v>48.911369004826952</v>
      </c>
      <c r="G1036" s="136">
        <f t="shared" si="33"/>
        <v>0</v>
      </c>
    </row>
    <row r="1037" spans="1:7" s="8" customFormat="1" ht="12.75" x14ac:dyDescent="0.15">
      <c r="A1037" s="110" t="s">
        <v>22</v>
      </c>
      <c r="B1037" s="20">
        <v>366.18</v>
      </c>
      <c r="C1037" s="20">
        <v>0</v>
      </c>
      <c r="D1037" s="20">
        <v>0</v>
      </c>
      <c r="E1037" s="20">
        <v>586.15</v>
      </c>
      <c r="F1037" s="20">
        <f t="shared" si="32"/>
        <v>160.07154951116937</v>
      </c>
      <c r="G1037" s="136">
        <f t="shared" si="33"/>
        <v>0</v>
      </c>
    </row>
    <row r="1038" spans="1:7" s="8" customFormat="1" ht="12.75" x14ac:dyDescent="0.15">
      <c r="A1038" s="110" t="s">
        <v>23</v>
      </c>
      <c r="B1038" s="20">
        <v>178.95</v>
      </c>
      <c r="C1038" s="20">
        <v>0</v>
      </c>
      <c r="D1038" s="20">
        <v>0</v>
      </c>
      <c r="E1038" s="20">
        <v>213.77</v>
      </c>
      <c r="F1038" s="20">
        <f t="shared" si="32"/>
        <v>119.45794914780666</v>
      </c>
      <c r="G1038" s="136">
        <f t="shared" si="33"/>
        <v>0</v>
      </c>
    </row>
    <row r="1039" spans="1:7" s="8" customFormat="1" ht="12.75" x14ac:dyDescent="0.15">
      <c r="A1039" s="110" t="s">
        <v>27</v>
      </c>
      <c r="B1039" s="20">
        <v>534.42999999999995</v>
      </c>
      <c r="C1039" s="20">
        <v>0</v>
      </c>
      <c r="D1039" s="20">
        <v>0</v>
      </c>
      <c r="E1039" s="20">
        <v>575.67999999999995</v>
      </c>
      <c r="F1039" s="20">
        <f t="shared" si="32"/>
        <v>107.71850382650673</v>
      </c>
      <c r="G1039" s="136">
        <f t="shared" si="33"/>
        <v>0</v>
      </c>
    </row>
    <row r="1040" spans="1:7" s="8" customFormat="1" ht="12.75" x14ac:dyDescent="0.15">
      <c r="A1040" s="110" t="s">
        <v>28</v>
      </c>
      <c r="B1040" s="20">
        <v>0</v>
      </c>
      <c r="C1040" s="20">
        <v>0</v>
      </c>
      <c r="D1040" s="20">
        <v>0</v>
      </c>
      <c r="E1040" s="20">
        <v>394.32</v>
      </c>
      <c r="F1040" s="20">
        <f t="shared" si="32"/>
        <v>0</v>
      </c>
      <c r="G1040" s="136">
        <f t="shared" si="33"/>
        <v>0</v>
      </c>
    </row>
    <row r="1041" spans="1:7" s="8" customFormat="1" ht="12.75" x14ac:dyDescent="0.15">
      <c r="A1041" s="110" t="s">
        <v>41</v>
      </c>
      <c r="B1041" s="20">
        <v>0</v>
      </c>
      <c r="C1041" s="20">
        <v>0</v>
      </c>
      <c r="D1041" s="20">
        <v>0</v>
      </c>
      <c r="E1041" s="20">
        <v>410.63</v>
      </c>
      <c r="F1041" s="20">
        <f t="shared" si="32"/>
        <v>0</v>
      </c>
      <c r="G1041" s="136">
        <f t="shared" si="33"/>
        <v>0</v>
      </c>
    </row>
    <row r="1042" spans="1:7" s="8" customFormat="1" ht="12.75" x14ac:dyDescent="0.15">
      <c r="A1042" s="110" t="s">
        <v>29</v>
      </c>
      <c r="B1042" s="20">
        <v>0</v>
      </c>
      <c r="C1042" s="20">
        <v>0</v>
      </c>
      <c r="D1042" s="20">
        <v>0</v>
      </c>
      <c r="E1042" s="20">
        <v>473.72</v>
      </c>
      <c r="F1042" s="20">
        <f t="shared" si="32"/>
        <v>0</v>
      </c>
      <c r="G1042" s="136">
        <f t="shared" si="33"/>
        <v>0</v>
      </c>
    </row>
    <row r="1043" spans="1:7" s="8" customFormat="1" ht="12.75" x14ac:dyDescent="0.15">
      <c r="A1043" s="110" t="s">
        <v>30</v>
      </c>
      <c r="B1043" s="20">
        <v>0</v>
      </c>
      <c r="C1043" s="20">
        <v>0</v>
      </c>
      <c r="D1043" s="20">
        <v>0</v>
      </c>
      <c r="E1043" s="20">
        <v>107.21</v>
      </c>
      <c r="F1043" s="20">
        <f t="shared" si="32"/>
        <v>0</v>
      </c>
      <c r="G1043" s="136">
        <f t="shared" si="33"/>
        <v>0</v>
      </c>
    </row>
    <row r="1044" spans="1:7" s="8" customFormat="1" ht="12.75" x14ac:dyDescent="0.15">
      <c r="A1044" s="110" t="s">
        <v>32</v>
      </c>
      <c r="B1044" s="20">
        <v>192.18</v>
      </c>
      <c r="C1044" s="20">
        <v>0</v>
      </c>
      <c r="D1044" s="20">
        <v>0</v>
      </c>
      <c r="E1044" s="20">
        <v>0</v>
      </c>
      <c r="F1044" s="20">
        <f t="shared" si="32"/>
        <v>0</v>
      </c>
      <c r="G1044" s="136">
        <f t="shared" si="33"/>
        <v>0</v>
      </c>
    </row>
    <row r="1045" spans="1:7" s="8" customFormat="1" ht="12.75" x14ac:dyDescent="0.15">
      <c r="A1045" s="110" t="s">
        <v>33</v>
      </c>
      <c r="B1045" s="20">
        <v>889.09</v>
      </c>
      <c r="C1045" s="20">
        <v>0</v>
      </c>
      <c r="D1045" s="20">
        <v>0</v>
      </c>
      <c r="E1045" s="20">
        <v>782.65</v>
      </c>
      <c r="F1045" s="20">
        <f t="shared" si="32"/>
        <v>88.028208617800217</v>
      </c>
      <c r="G1045" s="136">
        <f t="shared" si="33"/>
        <v>0</v>
      </c>
    </row>
    <row r="1046" spans="1:7" s="8" customFormat="1" ht="12.75" x14ac:dyDescent="0.15">
      <c r="A1046" s="110" t="s">
        <v>34</v>
      </c>
      <c r="B1046" s="20">
        <v>205.06</v>
      </c>
      <c r="C1046" s="20">
        <v>0</v>
      </c>
      <c r="D1046" s="20">
        <v>0</v>
      </c>
      <c r="E1046" s="20">
        <v>362.92</v>
      </c>
      <c r="F1046" s="20">
        <f t="shared" si="32"/>
        <v>176.98234663025457</v>
      </c>
      <c r="G1046" s="136">
        <f t="shared" si="33"/>
        <v>0</v>
      </c>
    </row>
    <row r="1047" spans="1:7" s="8" customFormat="1" ht="12.75" x14ac:dyDescent="0.15">
      <c r="A1047" s="110" t="s">
        <v>35</v>
      </c>
      <c r="B1047" s="20">
        <v>0</v>
      </c>
      <c r="C1047" s="20">
        <v>0</v>
      </c>
      <c r="D1047" s="20">
        <v>0</v>
      </c>
      <c r="E1047" s="20">
        <v>99.59</v>
      </c>
      <c r="F1047" s="20">
        <f t="shared" si="32"/>
        <v>0</v>
      </c>
      <c r="G1047" s="136">
        <f t="shared" si="33"/>
        <v>0</v>
      </c>
    </row>
    <row r="1048" spans="1:7" s="8" customFormat="1" ht="12.75" x14ac:dyDescent="0.15">
      <c r="A1048" s="110" t="s">
        <v>83</v>
      </c>
      <c r="B1048" s="20">
        <v>159.32</v>
      </c>
      <c r="C1048" s="20">
        <v>0</v>
      </c>
      <c r="D1048" s="20">
        <v>0</v>
      </c>
      <c r="E1048" s="20">
        <v>289.89999999999998</v>
      </c>
      <c r="F1048" s="20">
        <f t="shared" si="32"/>
        <v>181.96083354255586</v>
      </c>
      <c r="G1048" s="136">
        <f t="shared" si="33"/>
        <v>0</v>
      </c>
    </row>
    <row r="1049" spans="1:7" s="8" customFormat="1" ht="12.75" x14ac:dyDescent="0.15">
      <c r="A1049" s="110" t="s">
        <v>36</v>
      </c>
      <c r="B1049" s="20">
        <v>0</v>
      </c>
      <c r="C1049" s="20">
        <v>0</v>
      </c>
      <c r="D1049" s="20">
        <v>0</v>
      </c>
      <c r="E1049" s="20">
        <v>259.79000000000002</v>
      </c>
      <c r="F1049" s="20">
        <f t="shared" si="32"/>
        <v>0</v>
      </c>
      <c r="G1049" s="136">
        <f t="shared" si="33"/>
        <v>0</v>
      </c>
    </row>
    <row r="1050" spans="1:7" s="8" customFormat="1" ht="12.75" x14ac:dyDescent="0.15">
      <c r="A1050" s="108" t="s">
        <v>53</v>
      </c>
      <c r="B1050" s="19">
        <v>286.77</v>
      </c>
      <c r="C1050" s="19">
        <v>699</v>
      </c>
      <c r="D1050" s="19">
        <v>2700</v>
      </c>
      <c r="E1050" s="19">
        <v>491.81</v>
      </c>
      <c r="F1050" s="19">
        <f t="shared" si="32"/>
        <v>171.49980820866898</v>
      </c>
      <c r="G1050" s="151">
        <f t="shared" si="33"/>
        <v>18.215185185185184</v>
      </c>
    </row>
    <row r="1051" spans="1:7" s="8" customFormat="1" ht="12.75" x14ac:dyDescent="0.15">
      <c r="A1051" s="108" t="s">
        <v>54</v>
      </c>
      <c r="B1051" s="19">
        <v>129.22</v>
      </c>
      <c r="C1051" s="19">
        <v>300</v>
      </c>
      <c r="D1051" s="19">
        <v>300</v>
      </c>
      <c r="E1051" s="19">
        <v>86.26</v>
      </c>
      <c r="F1051" s="19">
        <f t="shared" si="32"/>
        <v>66.754372388175213</v>
      </c>
      <c r="G1051" s="151">
        <f t="shared" si="33"/>
        <v>28.753333333333337</v>
      </c>
    </row>
    <row r="1052" spans="1:7" s="8" customFormat="1" ht="12.75" x14ac:dyDescent="0.15">
      <c r="A1052" s="110" t="s">
        <v>55</v>
      </c>
      <c r="B1052" s="20">
        <v>129.22</v>
      </c>
      <c r="C1052" s="20">
        <v>0</v>
      </c>
      <c r="D1052" s="20">
        <v>0</v>
      </c>
      <c r="E1052" s="20">
        <v>86.26</v>
      </c>
      <c r="F1052" s="20">
        <f t="shared" ref="F1052:F1115" si="34">IFERROR(E1052/B1052*100,0)</f>
        <v>66.754372388175213</v>
      </c>
      <c r="G1052" s="136">
        <f t="shared" ref="G1052:G1115" si="35">IFERROR(E1052/D1052*100,0)</f>
        <v>0</v>
      </c>
    </row>
    <row r="1053" spans="1:7" s="8" customFormat="1" ht="12.75" x14ac:dyDescent="0.15">
      <c r="A1053" s="108" t="s">
        <v>56</v>
      </c>
      <c r="B1053" s="19">
        <v>157.55000000000001</v>
      </c>
      <c r="C1053" s="19">
        <v>399</v>
      </c>
      <c r="D1053" s="19">
        <v>2400</v>
      </c>
      <c r="E1053" s="19">
        <v>405.55</v>
      </c>
      <c r="F1053" s="19">
        <f t="shared" si="34"/>
        <v>257.41034592192955</v>
      </c>
      <c r="G1053" s="151">
        <f t="shared" si="35"/>
        <v>16.897916666666667</v>
      </c>
    </row>
    <row r="1054" spans="1:7" s="8" customFormat="1" ht="12.75" x14ac:dyDescent="0.15">
      <c r="A1054" s="110" t="s">
        <v>57</v>
      </c>
      <c r="B1054" s="20">
        <v>90.71</v>
      </c>
      <c r="C1054" s="20">
        <v>0</v>
      </c>
      <c r="D1054" s="20">
        <v>0</v>
      </c>
      <c r="E1054" s="20">
        <v>390.46</v>
      </c>
      <c r="F1054" s="20">
        <f t="shared" si="34"/>
        <v>430.44868261492672</v>
      </c>
      <c r="G1054" s="136">
        <f t="shared" si="35"/>
        <v>0</v>
      </c>
    </row>
    <row r="1055" spans="1:7" s="8" customFormat="1" ht="12.75" x14ac:dyDescent="0.15">
      <c r="A1055" s="110" t="s">
        <v>59</v>
      </c>
      <c r="B1055" s="20">
        <v>66.84</v>
      </c>
      <c r="C1055" s="20">
        <v>0</v>
      </c>
      <c r="D1055" s="20">
        <v>0</v>
      </c>
      <c r="E1055" s="20">
        <v>0</v>
      </c>
      <c r="F1055" s="20">
        <f t="shared" si="34"/>
        <v>0</v>
      </c>
      <c r="G1055" s="136">
        <f t="shared" si="35"/>
        <v>0</v>
      </c>
    </row>
    <row r="1056" spans="1:7" s="8" customFormat="1" ht="12.75" x14ac:dyDescent="0.15">
      <c r="A1056" s="110" t="s">
        <v>60</v>
      </c>
      <c r="B1056" s="20">
        <v>0</v>
      </c>
      <c r="C1056" s="20">
        <v>0</v>
      </c>
      <c r="D1056" s="20">
        <v>0</v>
      </c>
      <c r="E1056" s="20">
        <v>15.09</v>
      </c>
      <c r="F1056" s="20">
        <f t="shared" si="34"/>
        <v>0</v>
      </c>
      <c r="G1056" s="136">
        <f t="shared" si="35"/>
        <v>0</v>
      </c>
    </row>
    <row r="1057" spans="1:7" s="6" customFormat="1" ht="12.75" x14ac:dyDescent="0.15">
      <c r="A1057" s="147" t="s">
        <v>212</v>
      </c>
      <c r="B1057" s="17">
        <v>244816.77</v>
      </c>
      <c r="C1057" s="17">
        <v>347467</v>
      </c>
      <c r="D1057" s="17">
        <v>357267</v>
      </c>
      <c r="E1057" s="17">
        <v>326176.06</v>
      </c>
      <c r="F1057" s="17">
        <f t="shared" si="34"/>
        <v>133.23272748022941</v>
      </c>
      <c r="G1057" s="148">
        <f t="shared" si="35"/>
        <v>91.297561767529615</v>
      </c>
    </row>
    <row r="1058" spans="1:7" s="8" customFormat="1" ht="12.75" x14ac:dyDescent="0.15">
      <c r="A1058" s="108" t="s">
        <v>6</v>
      </c>
      <c r="B1058" s="19">
        <v>236356.43</v>
      </c>
      <c r="C1058" s="19">
        <v>339570</v>
      </c>
      <c r="D1058" s="19">
        <v>342370</v>
      </c>
      <c r="E1058" s="19">
        <v>314334.73</v>
      </c>
      <c r="F1058" s="19">
        <f t="shared" si="34"/>
        <v>132.99182510075988</v>
      </c>
      <c r="G1058" s="151">
        <f t="shared" si="35"/>
        <v>91.811411630691936</v>
      </c>
    </row>
    <row r="1059" spans="1:7" s="8" customFormat="1" ht="12.75" x14ac:dyDescent="0.15">
      <c r="A1059" s="108" t="s">
        <v>7</v>
      </c>
      <c r="B1059" s="19">
        <v>173345.99</v>
      </c>
      <c r="C1059" s="19">
        <v>248192</v>
      </c>
      <c r="D1059" s="19">
        <v>252192</v>
      </c>
      <c r="E1059" s="19">
        <v>239634.86</v>
      </c>
      <c r="F1059" s="19">
        <f t="shared" si="34"/>
        <v>138.24078653333717</v>
      </c>
      <c r="G1059" s="151">
        <f t="shared" si="35"/>
        <v>95.020801611470617</v>
      </c>
    </row>
    <row r="1060" spans="1:7" s="8" customFormat="1" ht="12.75" x14ac:dyDescent="0.15">
      <c r="A1060" s="110" t="s">
        <v>8</v>
      </c>
      <c r="B1060" s="20">
        <v>150124.79999999999</v>
      </c>
      <c r="C1060" s="20">
        <v>0</v>
      </c>
      <c r="D1060" s="20">
        <v>0</v>
      </c>
      <c r="E1060" s="20">
        <v>208117.15</v>
      </c>
      <c r="F1060" s="20">
        <f t="shared" si="34"/>
        <v>138.62942698341647</v>
      </c>
      <c r="G1060" s="136">
        <f t="shared" si="35"/>
        <v>0</v>
      </c>
    </row>
    <row r="1061" spans="1:7" s="8" customFormat="1" ht="12.75" x14ac:dyDescent="0.15">
      <c r="A1061" s="110" t="s">
        <v>11</v>
      </c>
      <c r="B1061" s="20">
        <v>23221.19</v>
      </c>
      <c r="C1061" s="20">
        <v>0</v>
      </c>
      <c r="D1061" s="20">
        <v>0</v>
      </c>
      <c r="E1061" s="20">
        <v>31517.71</v>
      </c>
      <c r="F1061" s="20">
        <f t="shared" si="34"/>
        <v>135.72822925956854</v>
      </c>
      <c r="G1061" s="136">
        <f t="shared" si="35"/>
        <v>0</v>
      </c>
    </row>
    <row r="1062" spans="1:7" s="8" customFormat="1" ht="12.75" x14ac:dyDescent="0.15">
      <c r="A1062" s="108" t="s">
        <v>12</v>
      </c>
      <c r="B1062" s="19">
        <v>63010.44</v>
      </c>
      <c r="C1062" s="19">
        <v>91378</v>
      </c>
      <c r="D1062" s="19">
        <v>90178</v>
      </c>
      <c r="E1062" s="19">
        <v>74699.87</v>
      </c>
      <c r="F1062" s="19">
        <f t="shared" si="34"/>
        <v>118.55157653239685</v>
      </c>
      <c r="G1062" s="151">
        <f t="shared" si="35"/>
        <v>82.836024307480756</v>
      </c>
    </row>
    <row r="1063" spans="1:7" s="8" customFormat="1" ht="12.75" x14ac:dyDescent="0.15">
      <c r="A1063" s="110" t="s">
        <v>18</v>
      </c>
      <c r="B1063" s="20">
        <v>1161.82</v>
      </c>
      <c r="C1063" s="20">
        <v>0</v>
      </c>
      <c r="D1063" s="20">
        <v>0</v>
      </c>
      <c r="E1063" s="20">
        <v>1299.8399999999999</v>
      </c>
      <c r="F1063" s="20">
        <f t="shared" si="34"/>
        <v>111.87963712106867</v>
      </c>
      <c r="G1063" s="136">
        <f t="shared" si="35"/>
        <v>0</v>
      </c>
    </row>
    <row r="1064" spans="1:7" s="8" customFormat="1" ht="12.75" x14ac:dyDescent="0.15">
      <c r="A1064" s="110" t="s">
        <v>20</v>
      </c>
      <c r="B1064" s="20">
        <v>3161.06</v>
      </c>
      <c r="C1064" s="20">
        <v>0</v>
      </c>
      <c r="D1064" s="20">
        <v>0</v>
      </c>
      <c r="E1064" s="20">
        <v>1493.25</v>
      </c>
      <c r="F1064" s="20">
        <f t="shared" si="34"/>
        <v>47.238900875022935</v>
      </c>
      <c r="G1064" s="136">
        <f t="shared" si="35"/>
        <v>0</v>
      </c>
    </row>
    <row r="1065" spans="1:7" s="8" customFormat="1" ht="12.75" x14ac:dyDescent="0.15">
      <c r="A1065" s="110" t="s">
        <v>22</v>
      </c>
      <c r="B1065" s="20">
        <v>4065.51</v>
      </c>
      <c r="C1065" s="20">
        <v>0</v>
      </c>
      <c r="D1065" s="20">
        <v>0</v>
      </c>
      <c r="E1065" s="20">
        <v>3665.3</v>
      </c>
      <c r="F1065" s="20">
        <f t="shared" si="34"/>
        <v>90.155970591635494</v>
      </c>
      <c r="G1065" s="136">
        <f t="shared" si="35"/>
        <v>0</v>
      </c>
    </row>
    <row r="1066" spans="1:7" s="8" customFormat="1" ht="12.75" x14ac:dyDescent="0.15">
      <c r="A1066" s="110" t="s">
        <v>23</v>
      </c>
      <c r="B1066" s="20">
        <v>7848.31</v>
      </c>
      <c r="C1066" s="20">
        <v>0</v>
      </c>
      <c r="D1066" s="20">
        <v>0</v>
      </c>
      <c r="E1066" s="20">
        <v>9074.5</v>
      </c>
      <c r="F1066" s="20">
        <f t="shared" si="34"/>
        <v>115.62361833311886</v>
      </c>
      <c r="G1066" s="136">
        <f t="shared" si="35"/>
        <v>0</v>
      </c>
    </row>
    <row r="1067" spans="1:7" s="8" customFormat="1" ht="12.75" x14ac:dyDescent="0.15">
      <c r="A1067" s="110" t="s">
        <v>25</v>
      </c>
      <c r="B1067" s="20">
        <v>508.34</v>
      </c>
      <c r="C1067" s="20">
        <v>0</v>
      </c>
      <c r="D1067" s="20">
        <v>0</v>
      </c>
      <c r="E1067" s="20">
        <v>1552.13</v>
      </c>
      <c r="F1067" s="20">
        <f t="shared" si="34"/>
        <v>305.33304481252708</v>
      </c>
      <c r="G1067" s="136">
        <f t="shared" si="35"/>
        <v>0</v>
      </c>
    </row>
    <row r="1068" spans="1:7" s="8" customFormat="1" ht="12.75" x14ac:dyDescent="0.15">
      <c r="A1068" s="110" t="s">
        <v>27</v>
      </c>
      <c r="B1068" s="20">
        <v>7290.57</v>
      </c>
      <c r="C1068" s="20">
        <v>0</v>
      </c>
      <c r="D1068" s="20">
        <v>0</v>
      </c>
      <c r="E1068" s="20">
        <v>6973.2</v>
      </c>
      <c r="F1068" s="20">
        <f t="shared" si="34"/>
        <v>95.646842427958319</v>
      </c>
      <c r="G1068" s="136">
        <f t="shared" si="35"/>
        <v>0</v>
      </c>
    </row>
    <row r="1069" spans="1:7" s="8" customFormat="1" ht="12.75" x14ac:dyDescent="0.15">
      <c r="A1069" s="110" t="s">
        <v>28</v>
      </c>
      <c r="B1069" s="20">
        <v>1233.49</v>
      </c>
      <c r="C1069" s="20">
        <v>0</v>
      </c>
      <c r="D1069" s="20">
        <v>0</v>
      </c>
      <c r="E1069" s="20">
        <v>2033.44</v>
      </c>
      <c r="F1069" s="20">
        <f t="shared" si="34"/>
        <v>164.85257278129535</v>
      </c>
      <c r="G1069" s="136">
        <f t="shared" si="35"/>
        <v>0</v>
      </c>
    </row>
    <row r="1070" spans="1:7" s="8" customFormat="1" ht="12.75" x14ac:dyDescent="0.15">
      <c r="A1070" s="110" t="s">
        <v>41</v>
      </c>
      <c r="B1070" s="20">
        <v>122.69</v>
      </c>
      <c r="C1070" s="20">
        <v>0</v>
      </c>
      <c r="D1070" s="20">
        <v>0</v>
      </c>
      <c r="E1070" s="20">
        <v>10875</v>
      </c>
      <c r="F1070" s="20">
        <f t="shared" si="34"/>
        <v>8863.8030809356915</v>
      </c>
      <c r="G1070" s="136">
        <f t="shared" si="35"/>
        <v>0</v>
      </c>
    </row>
    <row r="1071" spans="1:7" s="8" customFormat="1" ht="12.75" x14ac:dyDescent="0.15">
      <c r="A1071" s="110" t="s">
        <v>29</v>
      </c>
      <c r="B1071" s="20">
        <v>1307.6400000000001</v>
      </c>
      <c r="C1071" s="20">
        <v>0</v>
      </c>
      <c r="D1071" s="20">
        <v>0</v>
      </c>
      <c r="E1071" s="20">
        <v>1396.25</v>
      </c>
      <c r="F1071" s="20">
        <f t="shared" si="34"/>
        <v>106.77632987672447</v>
      </c>
      <c r="G1071" s="136">
        <f t="shared" si="35"/>
        <v>0</v>
      </c>
    </row>
    <row r="1072" spans="1:7" s="8" customFormat="1" ht="12.75" x14ac:dyDescent="0.15">
      <c r="A1072" s="110" t="s">
        <v>30</v>
      </c>
      <c r="B1072" s="20">
        <v>12382.06</v>
      </c>
      <c r="C1072" s="20">
        <v>0</v>
      </c>
      <c r="D1072" s="20">
        <v>0</v>
      </c>
      <c r="E1072" s="20">
        <v>12264.5</v>
      </c>
      <c r="F1072" s="20">
        <f t="shared" si="34"/>
        <v>99.050561861273493</v>
      </c>
      <c r="G1072" s="136">
        <f t="shared" si="35"/>
        <v>0</v>
      </c>
    </row>
    <row r="1073" spans="1:7" s="8" customFormat="1" ht="12.75" x14ac:dyDescent="0.15">
      <c r="A1073" s="110" t="s">
        <v>32</v>
      </c>
      <c r="B1073" s="20">
        <v>6676.51</v>
      </c>
      <c r="C1073" s="20">
        <v>0</v>
      </c>
      <c r="D1073" s="20">
        <v>0</v>
      </c>
      <c r="E1073" s="20">
        <v>3959.78</v>
      </c>
      <c r="F1073" s="20">
        <f t="shared" si="34"/>
        <v>59.309130069452451</v>
      </c>
      <c r="G1073" s="136">
        <f t="shared" si="35"/>
        <v>0</v>
      </c>
    </row>
    <row r="1074" spans="1:7" s="8" customFormat="1" ht="12.75" x14ac:dyDescent="0.15">
      <c r="A1074" s="110" t="s">
        <v>33</v>
      </c>
      <c r="B1074" s="20">
        <v>10511.42</v>
      </c>
      <c r="C1074" s="20">
        <v>0</v>
      </c>
      <c r="D1074" s="20">
        <v>0</v>
      </c>
      <c r="E1074" s="20">
        <v>9469.0300000000007</v>
      </c>
      <c r="F1074" s="20">
        <f t="shared" si="34"/>
        <v>90.083261823806865</v>
      </c>
      <c r="G1074" s="136">
        <f t="shared" si="35"/>
        <v>0</v>
      </c>
    </row>
    <row r="1075" spans="1:7" s="8" customFormat="1" ht="12.75" x14ac:dyDescent="0.15">
      <c r="A1075" s="110" t="s">
        <v>34</v>
      </c>
      <c r="B1075" s="20">
        <v>3369.78</v>
      </c>
      <c r="C1075" s="20">
        <v>0</v>
      </c>
      <c r="D1075" s="20">
        <v>0</v>
      </c>
      <c r="E1075" s="20">
        <v>4215.8500000000004</v>
      </c>
      <c r="F1075" s="20">
        <f t="shared" si="34"/>
        <v>125.10757378819983</v>
      </c>
      <c r="G1075" s="136">
        <f t="shared" si="35"/>
        <v>0</v>
      </c>
    </row>
    <row r="1076" spans="1:7" s="8" customFormat="1" ht="12.75" x14ac:dyDescent="0.15">
      <c r="A1076" s="110" t="s">
        <v>35</v>
      </c>
      <c r="B1076" s="20">
        <v>1119.83</v>
      </c>
      <c r="C1076" s="20">
        <v>0</v>
      </c>
      <c r="D1076" s="20">
        <v>0</v>
      </c>
      <c r="E1076" s="20">
        <v>1180.8499999999999</v>
      </c>
      <c r="F1076" s="20">
        <f t="shared" si="34"/>
        <v>105.44904137235116</v>
      </c>
      <c r="G1076" s="136">
        <f t="shared" si="35"/>
        <v>0</v>
      </c>
    </row>
    <row r="1077" spans="1:7" s="8" customFormat="1" ht="12.75" x14ac:dyDescent="0.15">
      <c r="A1077" s="110" t="s">
        <v>83</v>
      </c>
      <c r="B1077" s="20">
        <v>2240.14</v>
      </c>
      <c r="C1077" s="20">
        <v>0</v>
      </c>
      <c r="D1077" s="20">
        <v>0</v>
      </c>
      <c r="E1077" s="20">
        <v>3774.96</v>
      </c>
      <c r="F1077" s="20">
        <f t="shared" si="34"/>
        <v>168.51446784575964</v>
      </c>
      <c r="G1077" s="136">
        <f t="shared" si="35"/>
        <v>0</v>
      </c>
    </row>
    <row r="1078" spans="1:7" s="8" customFormat="1" ht="12.75" x14ac:dyDescent="0.15">
      <c r="A1078" s="110" t="s">
        <v>36</v>
      </c>
      <c r="B1078" s="20">
        <v>11.27</v>
      </c>
      <c r="C1078" s="20">
        <v>0</v>
      </c>
      <c r="D1078" s="20">
        <v>0</v>
      </c>
      <c r="E1078" s="20">
        <v>1471.99</v>
      </c>
      <c r="F1078" s="20">
        <v>0</v>
      </c>
      <c r="G1078" s="136">
        <f t="shared" si="35"/>
        <v>0</v>
      </c>
    </row>
    <row r="1079" spans="1:7" s="8" customFormat="1" ht="12.75" x14ac:dyDescent="0.15">
      <c r="A1079" s="108" t="s">
        <v>53</v>
      </c>
      <c r="B1079" s="19">
        <v>8460.34</v>
      </c>
      <c r="C1079" s="19">
        <v>7897</v>
      </c>
      <c r="D1079" s="19">
        <v>14897</v>
      </c>
      <c r="E1079" s="19">
        <v>11841.33</v>
      </c>
      <c r="F1079" s="19">
        <f t="shared" si="34"/>
        <v>139.96281473321403</v>
      </c>
      <c r="G1079" s="151">
        <f t="shared" si="35"/>
        <v>79.488017721688934</v>
      </c>
    </row>
    <row r="1080" spans="1:7" s="8" customFormat="1" ht="12.75" x14ac:dyDescent="0.15">
      <c r="A1080" s="108" t="s">
        <v>54</v>
      </c>
      <c r="B1080" s="19">
        <v>2232.94</v>
      </c>
      <c r="C1080" s="19">
        <v>3384</v>
      </c>
      <c r="D1080" s="19">
        <v>2384</v>
      </c>
      <c r="E1080" s="19">
        <v>977.49</v>
      </c>
      <c r="F1080" s="19">
        <f t="shared" si="34"/>
        <v>43.775918743898181</v>
      </c>
      <c r="G1080" s="151">
        <f t="shared" si="35"/>
        <v>41.002097315436245</v>
      </c>
    </row>
    <row r="1081" spans="1:7" s="8" customFormat="1" ht="12.75" x14ac:dyDescent="0.15">
      <c r="A1081" s="110" t="s">
        <v>55</v>
      </c>
      <c r="B1081" s="20">
        <v>2232.94</v>
      </c>
      <c r="C1081" s="20">
        <v>0</v>
      </c>
      <c r="D1081" s="20">
        <v>0</v>
      </c>
      <c r="E1081" s="20">
        <v>977.49</v>
      </c>
      <c r="F1081" s="20">
        <f t="shared" si="34"/>
        <v>43.775918743898181</v>
      </c>
      <c r="G1081" s="136">
        <f t="shared" si="35"/>
        <v>0</v>
      </c>
    </row>
    <row r="1082" spans="1:7" s="8" customFormat="1" ht="12.75" x14ac:dyDescent="0.15">
      <c r="A1082" s="108" t="s">
        <v>56</v>
      </c>
      <c r="B1082" s="19">
        <v>6227.4</v>
      </c>
      <c r="C1082" s="19">
        <v>4513</v>
      </c>
      <c r="D1082" s="19">
        <v>12513</v>
      </c>
      <c r="E1082" s="19">
        <v>10863.84</v>
      </c>
      <c r="F1082" s="19">
        <f t="shared" si="34"/>
        <v>174.45225936988152</v>
      </c>
      <c r="G1082" s="151">
        <f t="shared" si="35"/>
        <v>86.820426756173589</v>
      </c>
    </row>
    <row r="1083" spans="1:7" s="8" customFormat="1" ht="12.75" x14ac:dyDescent="0.15">
      <c r="A1083" s="110" t="s">
        <v>57</v>
      </c>
      <c r="B1083" s="20">
        <v>3532.92</v>
      </c>
      <c r="C1083" s="20">
        <v>0</v>
      </c>
      <c r="D1083" s="20">
        <v>0</v>
      </c>
      <c r="E1083" s="20">
        <v>9662.84</v>
      </c>
      <c r="F1083" s="20">
        <f t="shared" si="34"/>
        <v>273.50859911914227</v>
      </c>
      <c r="G1083" s="136">
        <f t="shared" si="35"/>
        <v>0</v>
      </c>
    </row>
    <row r="1084" spans="1:7" s="8" customFormat="1" ht="12.75" x14ac:dyDescent="0.15">
      <c r="A1084" s="110" t="s">
        <v>59</v>
      </c>
      <c r="B1084" s="20">
        <v>757.46</v>
      </c>
      <c r="C1084" s="20">
        <v>0</v>
      </c>
      <c r="D1084" s="20">
        <v>0</v>
      </c>
      <c r="E1084" s="20">
        <v>0</v>
      </c>
      <c r="F1084" s="20">
        <f t="shared" si="34"/>
        <v>0</v>
      </c>
      <c r="G1084" s="136">
        <f t="shared" si="35"/>
        <v>0</v>
      </c>
    </row>
    <row r="1085" spans="1:7" s="8" customFormat="1" ht="12.75" x14ac:dyDescent="0.15">
      <c r="A1085" s="110" t="s">
        <v>64</v>
      </c>
      <c r="B1085" s="20">
        <v>0</v>
      </c>
      <c r="C1085" s="20">
        <v>0</v>
      </c>
      <c r="D1085" s="20">
        <v>0</v>
      </c>
      <c r="E1085" s="20">
        <v>1115.55</v>
      </c>
      <c r="F1085" s="20">
        <f t="shared" si="34"/>
        <v>0</v>
      </c>
      <c r="G1085" s="136">
        <f t="shared" si="35"/>
        <v>0</v>
      </c>
    </row>
    <row r="1086" spans="1:7" s="8" customFormat="1" ht="12.75" x14ac:dyDescent="0.15">
      <c r="A1086" s="110" t="s">
        <v>60</v>
      </c>
      <c r="B1086" s="20">
        <v>1937.02</v>
      </c>
      <c r="C1086" s="20">
        <v>0</v>
      </c>
      <c r="D1086" s="20">
        <v>0</v>
      </c>
      <c r="E1086" s="20">
        <v>85.45</v>
      </c>
      <c r="F1086" s="20">
        <f t="shared" si="34"/>
        <v>4.4114154732527284</v>
      </c>
      <c r="G1086" s="136">
        <f t="shared" si="35"/>
        <v>0</v>
      </c>
    </row>
    <row r="1087" spans="1:7" s="5" customFormat="1" ht="12.75" x14ac:dyDescent="0.15">
      <c r="A1087" s="145" t="s">
        <v>471</v>
      </c>
      <c r="B1087" s="16">
        <v>0</v>
      </c>
      <c r="C1087" s="16">
        <v>0</v>
      </c>
      <c r="D1087" s="16">
        <v>27350</v>
      </c>
      <c r="E1087" s="16">
        <v>18415.04</v>
      </c>
      <c r="F1087" s="16">
        <f t="shared" si="34"/>
        <v>0</v>
      </c>
      <c r="G1087" s="146">
        <f t="shared" si="35"/>
        <v>67.331042047531994</v>
      </c>
    </row>
    <row r="1088" spans="1:7" s="6" customFormat="1" ht="12.75" x14ac:dyDescent="0.15">
      <c r="A1088" s="147" t="s">
        <v>216</v>
      </c>
      <c r="B1088" s="17">
        <v>0</v>
      </c>
      <c r="C1088" s="17">
        <v>0</v>
      </c>
      <c r="D1088" s="17">
        <v>27350</v>
      </c>
      <c r="E1088" s="17">
        <v>18415.04</v>
      </c>
      <c r="F1088" s="17">
        <f t="shared" si="34"/>
        <v>0</v>
      </c>
      <c r="G1088" s="148">
        <f t="shared" si="35"/>
        <v>67.331042047531994</v>
      </c>
    </row>
    <row r="1089" spans="1:7" s="7" customFormat="1" ht="12.75" x14ac:dyDescent="0.15">
      <c r="A1089" s="149" t="s">
        <v>217</v>
      </c>
      <c r="B1089" s="18">
        <v>0</v>
      </c>
      <c r="C1089" s="18">
        <v>0</v>
      </c>
      <c r="D1089" s="18">
        <v>26350</v>
      </c>
      <c r="E1089" s="18">
        <v>17649.79</v>
      </c>
      <c r="F1089" s="18">
        <f t="shared" si="34"/>
        <v>0</v>
      </c>
      <c r="G1089" s="150">
        <f t="shared" si="35"/>
        <v>66.982125237191653</v>
      </c>
    </row>
    <row r="1090" spans="1:7" s="8" customFormat="1" ht="12.75" x14ac:dyDescent="0.15">
      <c r="A1090" s="108" t="s">
        <v>169</v>
      </c>
      <c r="B1090" s="19">
        <v>0</v>
      </c>
      <c r="C1090" s="19">
        <v>0</v>
      </c>
      <c r="D1090" s="19">
        <v>26350</v>
      </c>
      <c r="E1090" s="19">
        <v>17649.79</v>
      </c>
      <c r="F1090" s="19">
        <f t="shared" si="34"/>
        <v>0</v>
      </c>
      <c r="G1090" s="151">
        <f t="shared" si="35"/>
        <v>66.982125237191653</v>
      </c>
    </row>
    <row r="1091" spans="1:7" s="6" customFormat="1" ht="12.75" x14ac:dyDescent="0.15">
      <c r="A1091" s="147" t="s">
        <v>5</v>
      </c>
      <c r="B1091" s="17">
        <v>0</v>
      </c>
      <c r="C1091" s="17">
        <v>0</v>
      </c>
      <c r="D1091" s="17">
        <v>26350</v>
      </c>
      <c r="E1091" s="17">
        <v>17649.79</v>
      </c>
      <c r="F1091" s="17">
        <f t="shared" si="34"/>
        <v>0</v>
      </c>
      <c r="G1091" s="148">
        <f t="shared" si="35"/>
        <v>66.982125237191653</v>
      </c>
    </row>
    <row r="1092" spans="1:7" s="8" customFormat="1" ht="12.75" x14ac:dyDescent="0.15">
      <c r="A1092" s="108" t="s">
        <v>6</v>
      </c>
      <c r="B1092" s="19">
        <v>0</v>
      </c>
      <c r="C1092" s="19">
        <v>0</v>
      </c>
      <c r="D1092" s="19">
        <v>24500</v>
      </c>
      <c r="E1092" s="19">
        <v>15802.29</v>
      </c>
      <c r="F1092" s="19">
        <f t="shared" si="34"/>
        <v>0</v>
      </c>
      <c r="G1092" s="151">
        <f t="shared" si="35"/>
        <v>64.499142857142871</v>
      </c>
    </row>
    <row r="1093" spans="1:7" s="8" customFormat="1" ht="12.75" x14ac:dyDescent="0.15">
      <c r="A1093" s="108" t="s">
        <v>7</v>
      </c>
      <c r="B1093" s="19">
        <v>0</v>
      </c>
      <c r="C1093" s="19">
        <v>0</v>
      </c>
      <c r="D1093" s="19">
        <v>1800</v>
      </c>
      <c r="E1093" s="19">
        <v>1800</v>
      </c>
      <c r="F1093" s="19">
        <f t="shared" si="34"/>
        <v>0</v>
      </c>
      <c r="G1093" s="151">
        <f t="shared" si="35"/>
        <v>100</v>
      </c>
    </row>
    <row r="1094" spans="1:7" s="8" customFormat="1" ht="12.75" x14ac:dyDescent="0.15">
      <c r="A1094" s="110" t="s">
        <v>10</v>
      </c>
      <c r="B1094" s="20">
        <v>0</v>
      </c>
      <c r="C1094" s="20">
        <v>0</v>
      </c>
      <c r="D1094" s="20">
        <v>0</v>
      </c>
      <c r="E1094" s="20">
        <v>1800</v>
      </c>
      <c r="F1094" s="20">
        <f t="shared" si="34"/>
        <v>0</v>
      </c>
      <c r="G1094" s="136">
        <f t="shared" si="35"/>
        <v>0</v>
      </c>
    </row>
    <row r="1095" spans="1:7" s="8" customFormat="1" ht="12.75" x14ac:dyDescent="0.15">
      <c r="A1095" s="108" t="s">
        <v>12</v>
      </c>
      <c r="B1095" s="19">
        <v>0</v>
      </c>
      <c r="C1095" s="19">
        <v>0</v>
      </c>
      <c r="D1095" s="19">
        <v>22700</v>
      </c>
      <c r="E1095" s="19">
        <v>14002.29</v>
      </c>
      <c r="F1095" s="19">
        <f t="shared" si="34"/>
        <v>0</v>
      </c>
      <c r="G1095" s="151">
        <f t="shared" si="35"/>
        <v>61.684096916299559</v>
      </c>
    </row>
    <row r="1096" spans="1:7" s="8" customFormat="1" ht="12.75" x14ac:dyDescent="0.15">
      <c r="A1096" s="110" t="s">
        <v>18</v>
      </c>
      <c r="B1096" s="20">
        <v>0</v>
      </c>
      <c r="C1096" s="20">
        <v>0</v>
      </c>
      <c r="D1096" s="20">
        <v>0</v>
      </c>
      <c r="E1096" s="20">
        <v>728.24</v>
      </c>
      <c r="F1096" s="20">
        <f t="shared" si="34"/>
        <v>0</v>
      </c>
      <c r="G1096" s="136">
        <f t="shared" si="35"/>
        <v>0</v>
      </c>
    </row>
    <row r="1097" spans="1:7" s="8" customFormat="1" ht="12.75" x14ac:dyDescent="0.15">
      <c r="A1097" s="110" t="s">
        <v>19</v>
      </c>
      <c r="B1097" s="20">
        <v>0</v>
      </c>
      <c r="C1097" s="20">
        <v>0</v>
      </c>
      <c r="D1097" s="20">
        <v>0</v>
      </c>
      <c r="E1097" s="20">
        <v>626.05999999999995</v>
      </c>
      <c r="F1097" s="20">
        <f t="shared" si="34"/>
        <v>0</v>
      </c>
      <c r="G1097" s="136">
        <f t="shared" si="35"/>
        <v>0</v>
      </c>
    </row>
    <row r="1098" spans="1:7" s="8" customFormat="1" ht="12.75" x14ac:dyDescent="0.15">
      <c r="A1098" s="110" t="s">
        <v>21</v>
      </c>
      <c r="B1098" s="20">
        <v>0</v>
      </c>
      <c r="C1098" s="20">
        <v>0</v>
      </c>
      <c r="D1098" s="20">
        <v>0</v>
      </c>
      <c r="E1098" s="20">
        <v>398.16</v>
      </c>
      <c r="F1098" s="20">
        <f t="shared" si="34"/>
        <v>0</v>
      </c>
      <c r="G1098" s="136">
        <f t="shared" si="35"/>
        <v>0</v>
      </c>
    </row>
    <row r="1099" spans="1:7" s="8" customFormat="1" ht="12.75" x14ac:dyDescent="0.15">
      <c r="A1099" s="110" t="s">
        <v>22</v>
      </c>
      <c r="B1099" s="20">
        <v>0</v>
      </c>
      <c r="C1099" s="20">
        <v>0</v>
      </c>
      <c r="D1099" s="20">
        <v>0</v>
      </c>
      <c r="E1099" s="20">
        <v>422.86</v>
      </c>
      <c r="F1099" s="20">
        <f t="shared" si="34"/>
        <v>0</v>
      </c>
      <c r="G1099" s="136">
        <f t="shared" si="35"/>
        <v>0</v>
      </c>
    </row>
    <row r="1100" spans="1:7" s="8" customFormat="1" ht="12.75" x14ac:dyDescent="0.15">
      <c r="A1100" s="110" t="s">
        <v>28</v>
      </c>
      <c r="B1100" s="20">
        <v>0</v>
      </c>
      <c r="C1100" s="20">
        <v>0</v>
      </c>
      <c r="D1100" s="20">
        <v>0</v>
      </c>
      <c r="E1100" s="20">
        <v>182.5</v>
      </c>
      <c r="F1100" s="20">
        <f t="shared" si="34"/>
        <v>0</v>
      </c>
      <c r="G1100" s="136">
        <f t="shared" si="35"/>
        <v>0</v>
      </c>
    </row>
    <row r="1101" spans="1:7" s="8" customFormat="1" ht="12.75" x14ac:dyDescent="0.15">
      <c r="A1101" s="110" t="s">
        <v>41</v>
      </c>
      <c r="B1101" s="20">
        <v>0</v>
      </c>
      <c r="C1101" s="20">
        <v>0</v>
      </c>
      <c r="D1101" s="20">
        <v>0</v>
      </c>
      <c r="E1101" s="20">
        <v>625</v>
      </c>
      <c r="F1101" s="20">
        <f t="shared" si="34"/>
        <v>0</v>
      </c>
      <c r="G1101" s="136">
        <f t="shared" si="35"/>
        <v>0</v>
      </c>
    </row>
    <row r="1102" spans="1:7" s="8" customFormat="1" ht="12.75" x14ac:dyDescent="0.15">
      <c r="A1102" s="110" t="s">
        <v>32</v>
      </c>
      <c r="B1102" s="20">
        <v>0</v>
      </c>
      <c r="C1102" s="20">
        <v>0</v>
      </c>
      <c r="D1102" s="20">
        <v>0</v>
      </c>
      <c r="E1102" s="20">
        <v>3114.42</v>
      </c>
      <c r="F1102" s="20">
        <f t="shared" si="34"/>
        <v>0</v>
      </c>
      <c r="G1102" s="136">
        <f t="shared" si="35"/>
        <v>0</v>
      </c>
    </row>
    <row r="1103" spans="1:7" s="8" customFormat="1" ht="12.75" x14ac:dyDescent="0.15">
      <c r="A1103" s="110" t="s">
        <v>33</v>
      </c>
      <c r="B1103" s="20">
        <v>0</v>
      </c>
      <c r="C1103" s="20">
        <v>0</v>
      </c>
      <c r="D1103" s="20">
        <v>0</v>
      </c>
      <c r="E1103" s="20">
        <v>4856.92</v>
      </c>
      <c r="F1103" s="20">
        <f t="shared" si="34"/>
        <v>0</v>
      </c>
      <c r="G1103" s="136">
        <f t="shared" si="35"/>
        <v>0</v>
      </c>
    </row>
    <row r="1104" spans="1:7" s="8" customFormat="1" ht="12.75" x14ac:dyDescent="0.15">
      <c r="A1104" s="110" t="s">
        <v>34</v>
      </c>
      <c r="B1104" s="20">
        <v>0</v>
      </c>
      <c r="C1104" s="20">
        <v>0</v>
      </c>
      <c r="D1104" s="20">
        <v>0</v>
      </c>
      <c r="E1104" s="20">
        <v>1150</v>
      </c>
      <c r="F1104" s="20">
        <f t="shared" si="34"/>
        <v>0</v>
      </c>
      <c r="G1104" s="136">
        <f t="shared" si="35"/>
        <v>0</v>
      </c>
    </row>
    <row r="1105" spans="1:7" s="8" customFormat="1" ht="12.75" x14ac:dyDescent="0.15">
      <c r="A1105" s="110" t="s">
        <v>99</v>
      </c>
      <c r="B1105" s="20">
        <v>0</v>
      </c>
      <c r="C1105" s="20">
        <v>0</v>
      </c>
      <c r="D1105" s="20">
        <v>0</v>
      </c>
      <c r="E1105" s="20">
        <v>1898.13</v>
      </c>
      <c r="F1105" s="20">
        <f t="shared" si="34"/>
        <v>0</v>
      </c>
      <c r="G1105" s="136">
        <f t="shared" si="35"/>
        <v>0</v>
      </c>
    </row>
    <row r="1106" spans="1:7" s="8" customFormat="1" ht="12.75" x14ac:dyDescent="0.15">
      <c r="A1106" s="108" t="s">
        <v>37</v>
      </c>
      <c r="B1106" s="19">
        <v>0</v>
      </c>
      <c r="C1106" s="19">
        <v>0</v>
      </c>
      <c r="D1106" s="19">
        <v>0</v>
      </c>
      <c r="E1106" s="19">
        <v>0</v>
      </c>
      <c r="F1106" s="19">
        <f t="shared" si="34"/>
        <v>0</v>
      </c>
      <c r="G1106" s="151">
        <f t="shared" si="35"/>
        <v>0</v>
      </c>
    </row>
    <row r="1107" spans="1:7" s="8" customFormat="1" ht="12.75" x14ac:dyDescent="0.15">
      <c r="A1107" s="108" t="s">
        <v>53</v>
      </c>
      <c r="B1107" s="19">
        <v>0</v>
      </c>
      <c r="C1107" s="19">
        <v>0</v>
      </c>
      <c r="D1107" s="19">
        <v>1850</v>
      </c>
      <c r="E1107" s="19">
        <v>1847.5</v>
      </c>
      <c r="F1107" s="19">
        <f t="shared" si="34"/>
        <v>0</v>
      </c>
      <c r="G1107" s="151">
        <f t="shared" si="35"/>
        <v>99.86486486486487</v>
      </c>
    </row>
    <row r="1108" spans="1:7" s="8" customFormat="1" ht="12.75" x14ac:dyDescent="0.15">
      <c r="A1108" s="108" t="s">
        <v>54</v>
      </c>
      <c r="B1108" s="19">
        <v>0</v>
      </c>
      <c r="C1108" s="19">
        <v>0</v>
      </c>
      <c r="D1108" s="19">
        <v>1850</v>
      </c>
      <c r="E1108" s="19">
        <v>1847.5</v>
      </c>
      <c r="F1108" s="19">
        <f t="shared" si="34"/>
        <v>0</v>
      </c>
      <c r="G1108" s="151">
        <f t="shared" si="35"/>
        <v>99.86486486486487</v>
      </c>
    </row>
    <row r="1109" spans="1:7" s="8" customFormat="1" ht="12.75" x14ac:dyDescent="0.15">
      <c r="A1109" s="110" t="s">
        <v>55</v>
      </c>
      <c r="B1109" s="20">
        <v>0</v>
      </c>
      <c r="C1109" s="20">
        <v>0</v>
      </c>
      <c r="D1109" s="20">
        <v>0</v>
      </c>
      <c r="E1109" s="20">
        <v>1847.5</v>
      </c>
      <c r="F1109" s="20">
        <f t="shared" si="34"/>
        <v>0</v>
      </c>
      <c r="G1109" s="136">
        <f t="shared" si="35"/>
        <v>0</v>
      </c>
    </row>
    <row r="1110" spans="1:7" s="7" customFormat="1" ht="12.75" x14ac:dyDescent="0.15">
      <c r="A1110" s="149" t="s">
        <v>218</v>
      </c>
      <c r="B1110" s="18">
        <v>0</v>
      </c>
      <c r="C1110" s="18">
        <v>0</v>
      </c>
      <c r="D1110" s="18">
        <v>1000</v>
      </c>
      <c r="E1110" s="18">
        <v>765.25</v>
      </c>
      <c r="F1110" s="18">
        <f t="shared" si="34"/>
        <v>0</v>
      </c>
      <c r="G1110" s="150">
        <f t="shared" si="35"/>
        <v>76.525000000000006</v>
      </c>
    </row>
    <row r="1111" spans="1:7" s="8" customFormat="1" ht="12.75" x14ac:dyDescent="0.15">
      <c r="A1111" s="108" t="s">
        <v>156</v>
      </c>
      <c r="B1111" s="19">
        <v>0</v>
      </c>
      <c r="C1111" s="19">
        <v>0</v>
      </c>
      <c r="D1111" s="19">
        <v>1000</v>
      </c>
      <c r="E1111" s="19">
        <v>765.25</v>
      </c>
      <c r="F1111" s="19">
        <f t="shared" si="34"/>
        <v>0</v>
      </c>
      <c r="G1111" s="151">
        <f t="shared" si="35"/>
        <v>76.525000000000006</v>
      </c>
    </row>
    <row r="1112" spans="1:7" s="6" customFormat="1" ht="12.75" x14ac:dyDescent="0.15">
      <c r="A1112" s="147" t="s">
        <v>44</v>
      </c>
      <c r="B1112" s="17">
        <v>0</v>
      </c>
      <c r="C1112" s="17">
        <v>0</v>
      </c>
      <c r="D1112" s="17">
        <v>1000</v>
      </c>
      <c r="E1112" s="17">
        <v>765.25</v>
      </c>
      <c r="F1112" s="17">
        <f t="shared" si="34"/>
        <v>0</v>
      </c>
      <c r="G1112" s="148">
        <f t="shared" si="35"/>
        <v>76.525000000000006</v>
      </c>
    </row>
    <row r="1113" spans="1:7" s="8" customFormat="1" ht="12.75" x14ac:dyDescent="0.15">
      <c r="A1113" s="108" t="s">
        <v>6</v>
      </c>
      <c r="B1113" s="19">
        <v>0</v>
      </c>
      <c r="C1113" s="19">
        <v>0</v>
      </c>
      <c r="D1113" s="19">
        <v>1000</v>
      </c>
      <c r="E1113" s="19">
        <v>765.25</v>
      </c>
      <c r="F1113" s="19">
        <f t="shared" si="34"/>
        <v>0</v>
      </c>
      <c r="G1113" s="151">
        <f t="shared" si="35"/>
        <v>76.525000000000006</v>
      </c>
    </row>
    <row r="1114" spans="1:7" s="8" customFormat="1" ht="12.75" x14ac:dyDescent="0.15">
      <c r="A1114" s="108" t="s">
        <v>12</v>
      </c>
      <c r="B1114" s="19">
        <v>0</v>
      </c>
      <c r="C1114" s="19">
        <v>0</v>
      </c>
      <c r="D1114" s="19">
        <v>900</v>
      </c>
      <c r="E1114" s="19">
        <v>708.18</v>
      </c>
      <c r="F1114" s="19">
        <f t="shared" si="34"/>
        <v>0</v>
      </c>
      <c r="G1114" s="151">
        <f t="shared" si="35"/>
        <v>78.686666666666667</v>
      </c>
    </row>
    <row r="1115" spans="1:7" s="8" customFormat="1" ht="12.75" x14ac:dyDescent="0.15">
      <c r="A1115" s="110" t="s">
        <v>22</v>
      </c>
      <c r="B1115" s="20">
        <v>0</v>
      </c>
      <c r="C1115" s="20">
        <v>0</v>
      </c>
      <c r="D1115" s="20">
        <v>0</v>
      </c>
      <c r="E1115" s="20">
        <v>219.87</v>
      </c>
      <c r="F1115" s="20">
        <f t="shared" si="34"/>
        <v>0</v>
      </c>
      <c r="G1115" s="136">
        <f t="shared" si="35"/>
        <v>0</v>
      </c>
    </row>
    <row r="1116" spans="1:7" s="8" customFormat="1" ht="12.75" x14ac:dyDescent="0.15">
      <c r="A1116" s="110" t="s">
        <v>23</v>
      </c>
      <c r="B1116" s="20">
        <v>0</v>
      </c>
      <c r="C1116" s="20">
        <v>0</v>
      </c>
      <c r="D1116" s="20">
        <v>0</v>
      </c>
      <c r="E1116" s="20">
        <v>280.13</v>
      </c>
      <c r="F1116" s="20">
        <f t="shared" ref="F1116:F1119" si="36">IFERROR(E1116/B1116*100,0)</f>
        <v>0</v>
      </c>
      <c r="G1116" s="136">
        <f t="shared" ref="G1116:G1119" si="37">IFERROR(E1116/D1116*100,0)</f>
        <v>0</v>
      </c>
    </row>
    <row r="1117" spans="1:7" s="8" customFormat="1" ht="12.75" x14ac:dyDescent="0.15">
      <c r="A1117" s="110" t="s">
        <v>29</v>
      </c>
      <c r="B1117" s="20">
        <v>0</v>
      </c>
      <c r="C1117" s="20">
        <v>0</v>
      </c>
      <c r="D1117" s="20">
        <v>0</v>
      </c>
      <c r="E1117" s="20">
        <v>208.18</v>
      </c>
      <c r="F1117" s="20">
        <f t="shared" si="36"/>
        <v>0</v>
      </c>
      <c r="G1117" s="136">
        <f t="shared" si="37"/>
        <v>0</v>
      </c>
    </row>
    <row r="1118" spans="1:7" s="8" customFormat="1" ht="12.75" x14ac:dyDescent="0.15">
      <c r="A1118" s="108" t="s">
        <v>37</v>
      </c>
      <c r="B1118" s="19">
        <v>0</v>
      </c>
      <c r="C1118" s="19">
        <v>0</v>
      </c>
      <c r="D1118" s="19">
        <v>100</v>
      </c>
      <c r="E1118" s="19">
        <v>57.07</v>
      </c>
      <c r="F1118" s="19">
        <f t="shared" si="36"/>
        <v>0</v>
      </c>
      <c r="G1118" s="151">
        <f t="shared" si="37"/>
        <v>57.07</v>
      </c>
    </row>
    <row r="1119" spans="1:7" s="8" customFormat="1" ht="12.75" x14ac:dyDescent="0.15">
      <c r="A1119" s="110" t="s">
        <v>38</v>
      </c>
      <c r="B1119" s="20">
        <v>0</v>
      </c>
      <c r="C1119" s="20">
        <v>0</v>
      </c>
      <c r="D1119" s="20">
        <v>0</v>
      </c>
      <c r="E1119" s="20">
        <v>57.07</v>
      </c>
      <c r="F1119" s="20">
        <f t="shared" si="36"/>
        <v>0</v>
      </c>
      <c r="G1119" s="136">
        <f t="shared" si="37"/>
        <v>0</v>
      </c>
    </row>
    <row r="1120" spans="1:7" s="4" customFormat="1" ht="12.75" x14ac:dyDescent="0.15">
      <c r="A1120" s="144" t="s">
        <v>534</v>
      </c>
      <c r="B1120" s="15">
        <v>42621787.329999998</v>
      </c>
      <c r="C1120" s="15">
        <v>62709689</v>
      </c>
      <c r="D1120" s="15">
        <v>72645438.989999995</v>
      </c>
      <c r="E1120" s="15">
        <v>57566172.560000002</v>
      </c>
      <c r="F1120" s="15">
        <f t="shared" ref="F1120:F1157" si="38">IFERROR(E1120/B1120*100,0)</f>
        <v>135.06278400361958</v>
      </c>
      <c r="G1120" s="142">
        <f t="shared" ref="G1120:G1157" si="39">IFERROR(E1120/D1120*100,0)</f>
        <v>79.242652202740871</v>
      </c>
    </row>
    <row r="1121" spans="1:7" s="5" customFormat="1" ht="12.75" x14ac:dyDescent="0.15">
      <c r="A1121" s="145" t="s">
        <v>477</v>
      </c>
      <c r="B1121" s="16">
        <v>1292674.19</v>
      </c>
      <c r="C1121" s="16">
        <v>1405088</v>
      </c>
      <c r="D1121" s="16">
        <v>1559154.61</v>
      </c>
      <c r="E1121" s="16">
        <v>1532428.18</v>
      </c>
      <c r="F1121" s="16">
        <f t="shared" si="38"/>
        <v>118.54713212770187</v>
      </c>
      <c r="G1121" s="146">
        <f t="shared" si="39"/>
        <v>98.285838374938322</v>
      </c>
    </row>
    <row r="1122" spans="1:7" s="6" customFormat="1" ht="12.75" x14ac:dyDescent="0.15">
      <c r="A1122" s="147" t="s">
        <v>243</v>
      </c>
      <c r="B1122" s="17">
        <v>125428.93</v>
      </c>
      <c r="C1122" s="17">
        <v>162868</v>
      </c>
      <c r="D1122" s="17">
        <v>146619.89000000001</v>
      </c>
      <c r="E1122" s="17">
        <v>146619.89000000001</v>
      </c>
      <c r="F1122" s="17">
        <f t="shared" si="38"/>
        <v>116.89479452627079</v>
      </c>
      <c r="G1122" s="148">
        <f t="shared" si="39"/>
        <v>100</v>
      </c>
    </row>
    <row r="1123" spans="1:7" s="7" customFormat="1" ht="12.75" x14ac:dyDescent="0.15">
      <c r="A1123" s="149" t="s">
        <v>244</v>
      </c>
      <c r="B1123" s="18">
        <v>28604.37</v>
      </c>
      <c r="C1123" s="18">
        <v>32868</v>
      </c>
      <c r="D1123" s="18">
        <v>32016</v>
      </c>
      <c r="E1123" s="18">
        <v>32016</v>
      </c>
      <c r="F1123" s="18">
        <f t="shared" si="38"/>
        <v>111.92695381859485</v>
      </c>
      <c r="G1123" s="150">
        <f t="shared" si="39"/>
        <v>100</v>
      </c>
    </row>
    <row r="1124" spans="1:7" s="8" customFormat="1" ht="12.75" x14ac:dyDescent="0.15">
      <c r="A1124" s="108" t="s">
        <v>245</v>
      </c>
      <c r="B1124" s="19">
        <v>28604.37</v>
      </c>
      <c r="C1124" s="19">
        <v>32868</v>
      </c>
      <c r="D1124" s="19">
        <v>32016</v>
      </c>
      <c r="E1124" s="19">
        <v>32016</v>
      </c>
      <c r="F1124" s="19">
        <f t="shared" si="38"/>
        <v>111.92695381859485</v>
      </c>
      <c r="G1124" s="151">
        <f t="shared" si="39"/>
        <v>100</v>
      </c>
    </row>
    <row r="1125" spans="1:7" s="6" customFormat="1" ht="12.75" x14ac:dyDescent="0.15">
      <c r="A1125" s="147" t="s">
        <v>62</v>
      </c>
      <c r="B1125" s="17">
        <v>28604.37</v>
      </c>
      <c r="C1125" s="17">
        <v>32868</v>
      </c>
      <c r="D1125" s="17">
        <v>32016</v>
      </c>
      <c r="E1125" s="17">
        <v>32016</v>
      </c>
      <c r="F1125" s="17">
        <f t="shared" si="38"/>
        <v>111.92695381859485</v>
      </c>
      <c r="G1125" s="148">
        <f t="shared" si="39"/>
        <v>100</v>
      </c>
    </row>
    <row r="1126" spans="1:7" s="8" customFormat="1" ht="12.75" x14ac:dyDescent="0.15">
      <c r="A1126" s="108" t="s">
        <v>6</v>
      </c>
      <c r="B1126" s="19">
        <v>28604.37</v>
      </c>
      <c r="C1126" s="19">
        <v>32868</v>
      </c>
      <c r="D1126" s="19">
        <v>32016</v>
      </c>
      <c r="E1126" s="19">
        <v>32016</v>
      </c>
      <c r="F1126" s="19">
        <f t="shared" si="38"/>
        <v>111.92695381859485</v>
      </c>
      <c r="G1126" s="151">
        <f t="shared" si="39"/>
        <v>100</v>
      </c>
    </row>
    <row r="1127" spans="1:7" s="8" customFormat="1" ht="12.75" x14ac:dyDescent="0.15">
      <c r="A1127" s="108" t="s">
        <v>12</v>
      </c>
      <c r="B1127" s="19">
        <v>27340.85</v>
      </c>
      <c r="C1127" s="19">
        <v>32003</v>
      </c>
      <c r="D1127" s="19">
        <v>31056</v>
      </c>
      <c r="E1127" s="19">
        <v>31056</v>
      </c>
      <c r="F1127" s="19">
        <f t="shared" si="38"/>
        <v>113.58827541938163</v>
      </c>
      <c r="G1127" s="151">
        <f t="shared" si="39"/>
        <v>100</v>
      </c>
    </row>
    <row r="1128" spans="1:7" s="8" customFormat="1" ht="12.75" x14ac:dyDescent="0.15">
      <c r="A1128" s="110" t="s">
        <v>18</v>
      </c>
      <c r="B1128" s="20">
        <v>1625.81</v>
      </c>
      <c r="C1128" s="20">
        <v>0</v>
      </c>
      <c r="D1128" s="20">
        <v>0</v>
      </c>
      <c r="E1128" s="20">
        <v>2333.85</v>
      </c>
      <c r="F1128" s="20">
        <f t="shared" si="38"/>
        <v>143.54998431551041</v>
      </c>
      <c r="G1128" s="136">
        <f t="shared" si="39"/>
        <v>0</v>
      </c>
    </row>
    <row r="1129" spans="1:7" s="8" customFormat="1" ht="12.75" x14ac:dyDescent="0.15">
      <c r="A1129" s="110" t="s">
        <v>20</v>
      </c>
      <c r="B1129" s="20">
        <v>86.27</v>
      </c>
      <c r="C1129" s="20">
        <v>0</v>
      </c>
      <c r="D1129" s="20">
        <v>0</v>
      </c>
      <c r="E1129" s="20">
        <v>95</v>
      </c>
      <c r="F1129" s="20">
        <f t="shared" si="38"/>
        <v>110.11939260461344</v>
      </c>
      <c r="G1129" s="136">
        <f t="shared" si="39"/>
        <v>0</v>
      </c>
    </row>
    <row r="1130" spans="1:7" s="8" customFormat="1" ht="12.75" x14ac:dyDescent="0.15">
      <c r="A1130" s="110" t="s">
        <v>21</v>
      </c>
      <c r="B1130" s="20">
        <v>146</v>
      </c>
      <c r="C1130" s="20">
        <v>0</v>
      </c>
      <c r="D1130" s="20">
        <v>0</v>
      </c>
      <c r="E1130" s="20">
        <v>171.15</v>
      </c>
      <c r="F1130" s="20">
        <f t="shared" si="38"/>
        <v>117.22602739726027</v>
      </c>
      <c r="G1130" s="136">
        <f t="shared" si="39"/>
        <v>0</v>
      </c>
    </row>
    <row r="1131" spans="1:7" s="8" customFormat="1" ht="12.75" x14ac:dyDescent="0.15">
      <c r="A1131" s="110" t="s">
        <v>22</v>
      </c>
      <c r="B1131" s="20">
        <v>4123</v>
      </c>
      <c r="C1131" s="20">
        <v>0</v>
      </c>
      <c r="D1131" s="20">
        <v>0</v>
      </c>
      <c r="E1131" s="20">
        <v>6045.81</v>
      </c>
      <c r="F1131" s="20">
        <f t="shared" si="38"/>
        <v>146.63618724229929</v>
      </c>
      <c r="G1131" s="136">
        <f t="shared" si="39"/>
        <v>0</v>
      </c>
    </row>
    <row r="1132" spans="1:7" s="8" customFormat="1" ht="12.75" x14ac:dyDescent="0.15">
      <c r="A1132" s="110" t="s">
        <v>23</v>
      </c>
      <c r="B1132" s="20">
        <v>29.39</v>
      </c>
      <c r="C1132" s="20">
        <v>0</v>
      </c>
      <c r="D1132" s="20">
        <v>0</v>
      </c>
      <c r="E1132" s="20">
        <v>313.69</v>
      </c>
      <c r="F1132" s="20">
        <f t="shared" si="38"/>
        <v>1067.3358285130996</v>
      </c>
      <c r="G1132" s="136">
        <f t="shared" si="39"/>
        <v>0</v>
      </c>
    </row>
    <row r="1133" spans="1:7" s="8" customFormat="1" ht="12.75" x14ac:dyDescent="0.15">
      <c r="A1133" s="110" t="s">
        <v>24</v>
      </c>
      <c r="B1133" s="20">
        <v>1469.61</v>
      </c>
      <c r="C1133" s="20">
        <v>0</v>
      </c>
      <c r="D1133" s="20">
        <v>0</v>
      </c>
      <c r="E1133" s="20">
        <v>3206.16</v>
      </c>
      <c r="F1133" s="20">
        <f t="shared" si="38"/>
        <v>218.16400269459245</v>
      </c>
      <c r="G1133" s="136">
        <f t="shared" si="39"/>
        <v>0</v>
      </c>
    </row>
    <row r="1134" spans="1:7" s="8" customFormat="1" ht="12.75" x14ac:dyDescent="0.15">
      <c r="A1134" s="110" t="s">
        <v>25</v>
      </c>
      <c r="B1134" s="20">
        <v>560.97</v>
      </c>
      <c r="C1134" s="20">
        <v>0</v>
      </c>
      <c r="D1134" s="20">
        <v>0</v>
      </c>
      <c r="E1134" s="20">
        <v>53.99</v>
      </c>
      <c r="F1134" s="20">
        <f t="shared" si="38"/>
        <v>9.6244005918320052</v>
      </c>
      <c r="G1134" s="136">
        <f t="shared" si="39"/>
        <v>0</v>
      </c>
    </row>
    <row r="1135" spans="1:7" s="8" customFormat="1" ht="12.75" x14ac:dyDescent="0.15">
      <c r="A1135" s="110" t="s">
        <v>26</v>
      </c>
      <c r="B1135" s="20">
        <v>54.99</v>
      </c>
      <c r="C1135" s="20">
        <v>0</v>
      </c>
      <c r="D1135" s="20">
        <v>0</v>
      </c>
      <c r="E1135" s="20">
        <v>380.35</v>
      </c>
      <c r="F1135" s="20">
        <f t="shared" si="38"/>
        <v>691.67121294780873</v>
      </c>
      <c r="G1135" s="136">
        <f t="shared" si="39"/>
        <v>0</v>
      </c>
    </row>
    <row r="1136" spans="1:7" s="8" customFormat="1" ht="12.75" x14ac:dyDescent="0.15">
      <c r="A1136" s="110" t="s">
        <v>27</v>
      </c>
      <c r="B1136" s="20">
        <v>1739.96</v>
      </c>
      <c r="C1136" s="20">
        <v>0</v>
      </c>
      <c r="D1136" s="20">
        <v>0</v>
      </c>
      <c r="E1136" s="20">
        <v>1578.09</v>
      </c>
      <c r="F1136" s="20">
        <f t="shared" si="38"/>
        <v>90.696912572702814</v>
      </c>
      <c r="G1136" s="136">
        <f t="shared" si="39"/>
        <v>0</v>
      </c>
    </row>
    <row r="1137" spans="1:7" s="8" customFormat="1" ht="12.75" x14ac:dyDescent="0.15">
      <c r="A1137" s="110" t="s">
        <v>28</v>
      </c>
      <c r="B1137" s="20">
        <v>4346.05</v>
      </c>
      <c r="C1137" s="20">
        <v>0</v>
      </c>
      <c r="D1137" s="20">
        <v>0</v>
      </c>
      <c r="E1137" s="20">
        <v>1864.43</v>
      </c>
      <c r="F1137" s="20">
        <f t="shared" si="38"/>
        <v>42.899414410786804</v>
      </c>
      <c r="G1137" s="136">
        <f t="shared" si="39"/>
        <v>0</v>
      </c>
    </row>
    <row r="1138" spans="1:7" s="8" customFormat="1" ht="12.75" x14ac:dyDescent="0.15">
      <c r="A1138" s="110" t="s">
        <v>41</v>
      </c>
      <c r="B1138" s="20">
        <v>298.61</v>
      </c>
      <c r="C1138" s="20">
        <v>0</v>
      </c>
      <c r="D1138" s="20">
        <v>0</v>
      </c>
      <c r="E1138" s="20">
        <v>674.95</v>
      </c>
      <c r="F1138" s="20">
        <f t="shared" si="38"/>
        <v>226.03060848598506</v>
      </c>
      <c r="G1138" s="136">
        <f t="shared" si="39"/>
        <v>0</v>
      </c>
    </row>
    <row r="1139" spans="1:7" s="8" customFormat="1" ht="12.75" x14ac:dyDescent="0.15">
      <c r="A1139" s="110" t="s">
        <v>29</v>
      </c>
      <c r="B1139" s="20">
        <v>8386.4599999999991</v>
      </c>
      <c r="C1139" s="20">
        <v>0</v>
      </c>
      <c r="D1139" s="20">
        <v>0</v>
      </c>
      <c r="E1139" s="20">
        <v>9880.6299999999992</v>
      </c>
      <c r="F1139" s="20">
        <f t="shared" si="38"/>
        <v>117.81645652635319</v>
      </c>
      <c r="G1139" s="136">
        <f t="shared" si="39"/>
        <v>0</v>
      </c>
    </row>
    <row r="1140" spans="1:7" s="8" customFormat="1" ht="12.75" x14ac:dyDescent="0.15">
      <c r="A1140" s="110" t="s">
        <v>31</v>
      </c>
      <c r="B1140" s="20">
        <v>23.14</v>
      </c>
      <c r="C1140" s="20">
        <v>0</v>
      </c>
      <c r="D1140" s="20">
        <v>0</v>
      </c>
      <c r="E1140" s="20">
        <v>240.98</v>
      </c>
      <c r="F1140" s="20">
        <f t="shared" si="38"/>
        <v>1041.4001728608471</v>
      </c>
      <c r="G1140" s="136">
        <f t="shared" si="39"/>
        <v>0</v>
      </c>
    </row>
    <row r="1141" spans="1:7" s="8" customFormat="1" ht="12.75" x14ac:dyDescent="0.15">
      <c r="A1141" s="110" t="s">
        <v>32</v>
      </c>
      <c r="B1141" s="20">
        <v>597.25</v>
      </c>
      <c r="C1141" s="20">
        <v>0</v>
      </c>
      <c r="D1141" s="20">
        <v>0</v>
      </c>
      <c r="E1141" s="20">
        <v>1346.81</v>
      </c>
      <c r="F1141" s="20">
        <f t="shared" si="38"/>
        <v>225.50188363331935</v>
      </c>
      <c r="G1141" s="136">
        <f t="shared" si="39"/>
        <v>0</v>
      </c>
    </row>
    <row r="1142" spans="1:7" s="8" customFormat="1" ht="12.75" x14ac:dyDescent="0.15">
      <c r="A1142" s="110" t="s">
        <v>33</v>
      </c>
      <c r="B1142" s="20">
        <v>1644.58</v>
      </c>
      <c r="C1142" s="20">
        <v>0</v>
      </c>
      <c r="D1142" s="20">
        <v>0</v>
      </c>
      <c r="E1142" s="20">
        <v>1356.4</v>
      </c>
      <c r="F1142" s="20">
        <f t="shared" si="38"/>
        <v>82.476985005290118</v>
      </c>
      <c r="G1142" s="136">
        <f t="shared" si="39"/>
        <v>0</v>
      </c>
    </row>
    <row r="1143" spans="1:7" s="8" customFormat="1" ht="12.75" x14ac:dyDescent="0.15">
      <c r="A1143" s="110" t="s">
        <v>34</v>
      </c>
      <c r="B1143" s="20">
        <v>1014.26</v>
      </c>
      <c r="C1143" s="20">
        <v>0</v>
      </c>
      <c r="D1143" s="20">
        <v>0</v>
      </c>
      <c r="E1143" s="20">
        <v>589.53</v>
      </c>
      <c r="F1143" s="20">
        <f t="shared" si="38"/>
        <v>58.124149626328546</v>
      </c>
      <c r="G1143" s="136">
        <f t="shared" si="39"/>
        <v>0</v>
      </c>
    </row>
    <row r="1144" spans="1:7" s="8" customFormat="1" ht="12.75" x14ac:dyDescent="0.15">
      <c r="A1144" s="110" t="s">
        <v>35</v>
      </c>
      <c r="B1144" s="20">
        <v>427.76</v>
      </c>
      <c r="C1144" s="20">
        <v>0</v>
      </c>
      <c r="D1144" s="20">
        <v>0</v>
      </c>
      <c r="E1144" s="20">
        <v>500.34</v>
      </c>
      <c r="F1144" s="20">
        <f t="shared" si="38"/>
        <v>116.96745838788105</v>
      </c>
      <c r="G1144" s="136">
        <f t="shared" si="39"/>
        <v>0</v>
      </c>
    </row>
    <row r="1145" spans="1:7" s="8" customFormat="1" ht="12.75" x14ac:dyDescent="0.15">
      <c r="A1145" s="110" t="s">
        <v>83</v>
      </c>
      <c r="B1145" s="20">
        <v>13.27</v>
      </c>
      <c r="C1145" s="20">
        <v>0</v>
      </c>
      <c r="D1145" s="20">
        <v>0</v>
      </c>
      <c r="E1145" s="20">
        <v>10.72</v>
      </c>
      <c r="F1145" s="20">
        <f t="shared" si="38"/>
        <v>80.783722682743047</v>
      </c>
      <c r="G1145" s="136">
        <f t="shared" si="39"/>
        <v>0</v>
      </c>
    </row>
    <row r="1146" spans="1:7" s="8" customFormat="1" ht="12.75" x14ac:dyDescent="0.15">
      <c r="A1146" s="110" t="s">
        <v>42</v>
      </c>
      <c r="B1146" s="20">
        <v>53.09</v>
      </c>
      <c r="C1146" s="20">
        <v>0</v>
      </c>
      <c r="D1146" s="20">
        <v>0</v>
      </c>
      <c r="E1146" s="20">
        <v>66.36</v>
      </c>
      <c r="F1146" s="20">
        <f t="shared" si="38"/>
        <v>124.99529101525711</v>
      </c>
      <c r="G1146" s="136">
        <f t="shared" si="39"/>
        <v>0</v>
      </c>
    </row>
    <row r="1147" spans="1:7" s="8" customFormat="1" ht="12.75" x14ac:dyDescent="0.15">
      <c r="A1147" s="110" t="s">
        <v>13</v>
      </c>
      <c r="B1147" s="20">
        <v>73</v>
      </c>
      <c r="C1147" s="20">
        <v>0</v>
      </c>
      <c r="D1147" s="20">
        <v>0</v>
      </c>
      <c r="E1147" s="20">
        <v>74.33</v>
      </c>
      <c r="F1147" s="20">
        <f t="shared" si="38"/>
        <v>101.82191780821918</v>
      </c>
      <c r="G1147" s="136">
        <f t="shared" si="39"/>
        <v>0</v>
      </c>
    </row>
    <row r="1148" spans="1:7" s="8" customFormat="1" ht="12.75" x14ac:dyDescent="0.15">
      <c r="A1148" s="110" t="s">
        <v>36</v>
      </c>
      <c r="B1148" s="20">
        <v>627.38</v>
      </c>
      <c r="C1148" s="20">
        <v>0</v>
      </c>
      <c r="D1148" s="20">
        <v>0</v>
      </c>
      <c r="E1148" s="20">
        <v>272.43</v>
      </c>
      <c r="F1148" s="20">
        <f t="shared" si="38"/>
        <v>43.423443527049002</v>
      </c>
      <c r="G1148" s="136">
        <f t="shared" si="39"/>
        <v>0</v>
      </c>
    </row>
    <row r="1149" spans="1:7" s="8" customFormat="1" ht="12.75" x14ac:dyDescent="0.15">
      <c r="A1149" s="108" t="s">
        <v>37</v>
      </c>
      <c r="B1149" s="19">
        <v>1263.52</v>
      </c>
      <c r="C1149" s="19">
        <v>865</v>
      </c>
      <c r="D1149" s="19">
        <v>960</v>
      </c>
      <c r="E1149" s="19">
        <v>960</v>
      </c>
      <c r="F1149" s="19">
        <f t="shared" si="38"/>
        <v>75.978219577054588</v>
      </c>
      <c r="G1149" s="151">
        <f t="shared" si="39"/>
        <v>100</v>
      </c>
    </row>
    <row r="1150" spans="1:7" s="8" customFormat="1" ht="12.75" x14ac:dyDescent="0.15">
      <c r="A1150" s="110" t="s">
        <v>38</v>
      </c>
      <c r="B1150" s="20">
        <v>1231.17</v>
      </c>
      <c r="C1150" s="20">
        <v>0</v>
      </c>
      <c r="D1150" s="20">
        <v>0</v>
      </c>
      <c r="E1150" s="20">
        <v>960</v>
      </c>
      <c r="F1150" s="20">
        <f t="shared" si="38"/>
        <v>77.974609517775775</v>
      </c>
      <c r="G1150" s="136">
        <f t="shared" si="39"/>
        <v>0</v>
      </c>
    </row>
    <row r="1151" spans="1:7" s="8" customFormat="1" ht="12.75" x14ac:dyDescent="0.15">
      <c r="A1151" s="110" t="s">
        <v>207</v>
      </c>
      <c r="B1151" s="20">
        <v>32.35</v>
      </c>
      <c r="C1151" s="20">
        <v>0</v>
      </c>
      <c r="D1151" s="20">
        <v>0</v>
      </c>
      <c r="E1151" s="20">
        <v>0</v>
      </c>
      <c r="F1151" s="20">
        <f t="shared" si="38"/>
        <v>0</v>
      </c>
      <c r="G1151" s="136">
        <f t="shared" si="39"/>
        <v>0</v>
      </c>
    </row>
    <row r="1152" spans="1:7" s="7" customFormat="1" ht="12.75" x14ac:dyDescent="0.15">
      <c r="A1152" s="149" t="s">
        <v>246</v>
      </c>
      <c r="B1152" s="18">
        <v>37162.400000000001</v>
      </c>
      <c r="C1152" s="18">
        <v>50000</v>
      </c>
      <c r="D1152" s="18">
        <v>45000</v>
      </c>
      <c r="E1152" s="18">
        <v>45000</v>
      </c>
      <c r="F1152" s="18">
        <f t="shared" si="38"/>
        <v>121.09013411405076</v>
      </c>
      <c r="G1152" s="150">
        <f t="shared" si="39"/>
        <v>100</v>
      </c>
    </row>
    <row r="1153" spans="1:7" s="8" customFormat="1" ht="12.75" x14ac:dyDescent="0.15">
      <c r="A1153" s="108" t="s">
        <v>245</v>
      </c>
      <c r="B1153" s="19">
        <v>37162.400000000001</v>
      </c>
      <c r="C1153" s="19">
        <v>50000</v>
      </c>
      <c r="D1153" s="19">
        <v>45000</v>
      </c>
      <c r="E1153" s="19">
        <v>45000</v>
      </c>
      <c r="F1153" s="19">
        <f t="shared" si="38"/>
        <v>121.09013411405076</v>
      </c>
      <c r="G1153" s="151">
        <f t="shared" si="39"/>
        <v>100</v>
      </c>
    </row>
    <row r="1154" spans="1:7" s="6" customFormat="1" ht="12.75" x14ac:dyDescent="0.15">
      <c r="A1154" s="147" t="s">
        <v>62</v>
      </c>
      <c r="B1154" s="17">
        <v>37162.400000000001</v>
      </c>
      <c r="C1154" s="17">
        <v>50000</v>
      </c>
      <c r="D1154" s="17">
        <v>45000</v>
      </c>
      <c r="E1154" s="17">
        <v>45000</v>
      </c>
      <c r="F1154" s="17">
        <f t="shared" si="38"/>
        <v>121.09013411405076</v>
      </c>
      <c r="G1154" s="148">
        <f t="shared" si="39"/>
        <v>100</v>
      </c>
    </row>
    <row r="1155" spans="1:7" s="8" customFormat="1" ht="12.75" x14ac:dyDescent="0.15">
      <c r="A1155" s="108" t="s">
        <v>6</v>
      </c>
      <c r="B1155" s="19">
        <v>37162.400000000001</v>
      </c>
      <c r="C1155" s="19">
        <v>50000</v>
      </c>
      <c r="D1155" s="19">
        <v>45000</v>
      </c>
      <c r="E1155" s="19">
        <v>45000</v>
      </c>
      <c r="F1155" s="19">
        <f t="shared" si="38"/>
        <v>121.09013411405076</v>
      </c>
      <c r="G1155" s="151">
        <f t="shared" si="39"/>
        <v>100</v>
      </c>
    </row>
    <row r="1156" spans="1:7" s="8" customFormat="1" ht="12.75" x14ac:dyDescent="0.15">
      <c r="A1156" s="108" t="s">
        <v>12</v>
      </c>
      <c r="B1156" s="19">
        <v>37162.400000000001</v>
      </c>
      <c r="C1156" s="19">
        <v>50000</v>
      </c>
      <c r="D1156" s="19">
        <v>45000</v>
      </c>
      <c r="E1156" s="19">
        <v>45000</v>
      </c>
      <c r="F1156" s="19">
        <f t="shared" si="38"/>
        <v>121.09013411405076</v>
      </c>
      <c r="G1156" s="151">
        <f t="shared" si="39"/>
        <v>100</v>
      </c>
    </row>
    <row r="1157" spans="1:7" s="8" customFormat="1" ht="12.75" x14ac:dyDescent="0.15">
      <c r="A1157" s="110" t="s">
        <v>22</v>
      </c>
      <c r="B1157" s="20">
        <v>936.99</v>
      </c>
      <c r="C1157" s="20">
        <v>0</v>
      </c>
      <c r="D1157" s="20">
        <v>0</v>
      </c>
      <c r="E1157" s="20">
        <v>1029.92</v>
      </c>
      <c r="F1157" s="20">
        <f t="shared" si="38"/>
        <v>109.91792868653883</v>
      </c>
      <c r="G1157" s="136">
        <f t="shared" si="39"/>
        <v>0</v>
      </c>
    </row>
    <row r="1158" spans="1:7" s="8" customFormat="1" ht="12.75" x14ac:dyDescent="0.15">
      <c r="A1158" s="110" t="s">
        <v>23</v>
      </c>
      <c r="B1158" s="20">
        <v>23218.560000000001</v>
      </c>
      <c r="C1158" s="20">
        <v>0</v>
      </c>
      <c r="D1158" s="20">
        <v>0</v>
      </c>
      <c r="E1158" s="20">
        <v>22974.28</v>
      </c>
      <c r="F1158" s="20">
        <f t="shared" ref="F1158:F1221" si="40">IFERROR(E1158/B1158*100,0)</f>
        <v>98.947910637007624</v>
      </c>
      <c r="G1158" s="136">
        <f t="shared" ref="G1158:G1221" si="41">IFERROR(E1158/D1158*100,0)</f>
        <v>0</v>
      </c>
    </row>
    <row r="1159" spans="1:7" s="8" customFormat="1" ht="12.75" x14ac:dyDescent="0.15">
      <c r="A1159" s="110" t="s">
        <v>25</v>
      </c>
      <c r="B1159" s="20">
        <v>0</v>
      </c>
      <c r="C1159" s="20">
        <v>0</v>
      </c>
      <c r="D1159" s="20">
        <v>0</v>
      </c>
      <c r="E1159" s="20">
        <v>4995.8</v>
      </c>
      <c r="F1159" s="20">
        <f t="shared" si="40"/>
        <v>0</v>
      </c>
      <c r="G1159" s="136">
        <f t="shared" si="41"/>
        <v>0</v>
      </c>
    </row>
    <row r="1160" spans="1:7" s="8" customFormat="1" ht="12.75" x14ac:dyDescent="0.15">
      <c r="A1160" s="110" t="s">
        <v>27</v>
      </c>
      <c r="B1160" s="20">
        <v>587.70000000000005</v>
      </c>
      <c r="C1160" s="20">
        <v>0</v>
      </c>
      <c r="D1160" s="20">
        <v>0</v>
      </c>
      <c r="E1160" s="20">
        <v>0</v>
      </c>
      <c r="F1160" s="20">
        <f t="shared" si="40"/>
        <v>0</v>
      </c>
      <c r="G1160" s="136">
        <f t="shared" si="41"/>
        <v>0</v>
      </c>
    </row>
    <row r="1161" spans="1:7" s="8" customFormat="1" ht="12.75" x14ac:dyDescent="0.15">
      <c r="A1161" s="110" t="s">
        <v>28</v>
      </c>
      <c r="B1161" s="20">
        <v>4078.59</v>
      </c>
      <c r="C1161" s="20">
        <v>0</v>
      </c>
      <c r="D1161" s="20">
        <v>0</v>
      </c>
      <c r="E1161" s="20">
        <v>6887.97</v>
      </c>
      <c r="F1161" s="20">
        <f t="shared" si="40"/>
        <v>168.88115745882769</v>
      </c>
      <c r="G1161" s="136">
        <f t="shared" si="41"/>
        <v>0</v>
      </c>
    </row>
    <row r="1162" spans="1:7" s="8" customFormat="1" ht="12.75" x14ac:dyDescent="0.15">
      <c r="A1162" s="110" t="s">
        <v>29</v>
      </c>
      <c r="B1162" s="20">
        <v>1345.88</v>
      </c>
      <c r="C1162" s="20">
        <v>0</v>
      </c>
      <c r="D1162" s="20">
        <v>0</v>
      </c>
      <c r="E1162" s="20">
        <v>712.8</v>
      </c>
      <c r="F1162" s="20">
        <f t="shared" si="40"/>
        <v>52.961631051802527</v>
      </c>
      <c r="G1162" s="136">
        <f t="shared" si="41"/>
        <v>0</v>
      </c>
    </row>
    <row r="1163" spans="1:7" s="8" customFormat="1" ht="12.75" x14ac:dyDescent="0.15">
      <c r="A1163" s="110" t="s">
        <v>31</v>
      </c>
      <c r="B1163" s="20">
        <v>3927.27</v>
      </c>
      <c r="C1163" s="20">
        <v>0</v>
      </c>
      <c r="D1163" s="20">
        <v>0</v>
      </c>
      <c r="E1163" s="20">
        <v>4283.4399999999996</v>
      </c>
      <c r="F1163" s="20">
        <f t="shared" si="40"/>
        <v>109.06914981653921</v>
      </c>
      <c r="G1163" s="136">
        <f t="shared" si="41"/>
        <v>0</v>
      </c>
    </row>
    <row r="1164" spans="1:7" s="8" customFormat="1" ht="12.75" x14ac:dyDescent="0.15">
      <c r="A1164" s="110" t="s">
        <v>32</v>
      </c>
      <c r="B1164" s="20">
        <v>3067.41</v>
      </c>
      <c r="C1164" s="20">
        <v>0</v>
      </c>
      <c r="D1164" s="20">
        <v>0</v>
      </c>
      <c r="E1164" s="20">
        <v>3923.6</v>
      </c>
      <c r="F1164" s="20">
        <f t="shared" si="40"/>
        <v>127.9124733896023</v>
      </c>
      <c r="G1164" s="136">
        <f t="shared" si="41"/>
        <v>0</v>
      </c>
    </row>
    <row r="1165" spans="1:7" s="8" customFormat="1" ht="12.75" x14ac:dyDescent="0.15">
      <c r="A1165" s="110" t="s">
        <v>33</v>
      </c>
      <c r="B1165" s="20">
        <v>0</v>
      </c>
      <c r="C1165" s="20">
        <v>0</v>
      </c>
      <c r="D1165" s="20">
        <v>0</v>
      </c>
      <c r="E1165" s="20">
        <v>192.19</v>
      </c>
      <c r="F1165" s="20">
        <f t="shared" si="40"/>
        <v>0</v>
      </c>
      <c r="G1165" s="136">
        <f t="shared" si="41"/>
        <v>0</v>
      </c>
    </row>
    <row r="1166" spans="1:7" s="7" customFormat="1" ht="12.75" x14ac:dyDescent="0.15">
      <c r="A1166" s="149" t="s">
        <v>247</v>
      </c>
      <c r="B1166" s="18">
        <v>3746.04</v>
      </c>
      <c r="C1166" s="18">
        <v>5000</v>
      </c>
      <c r="D1166" s="18">
        <v>1736.25</v>
      </c>
      <c r="E1166" s="18">
        <v>1736.25</v>
      </c>
      <c r="F1166" s="18">
        <f t="shared" si="40"/>
        <v>46.348944485376556</v>
      </c>
      <c r="G1166" s="150">
        <f t="shared" si="41"/>
        <v>100</v>
      </c>
    </row>
    <row r="1167" spans="1:7" s="8" customFormat="1" ht="12.75" x14ac:dyDescent="0.15">
      <c r="A1167" s="108" t="s">
        <v>245</v>
      </c>
      <c r="B1167" s="19">
        <v>3746.04</v>
      </c>
      <c r="C1167" s="19">
        <v>5000</v>
      </c>
      <c r="D1167" s="19">
        <v>1736.25</v>
      </c>
      <c r="E1167" s="19">
        <v>1736.25</v>
      </c>
      <c r="F1167" s="19">
        <f t="shared" si="40"/>
        <v>46.348944485376556</v>
      </c>
      <c r="G1167" s="151">
        <f t="shared" si="41"/>
        <v>100</v>
      </c>
    </row>
    <row r="1168" spans="1:7" s="6" customFormat="1" ht="12.75" x14ac:dyDescent="0.15">
      <c r="A1168" s="147" t="s">
        <v>62</v>
      </c>
      <c r="B1168" s="17">
        <v>3746.04</v>
      </c>
      <c r="C1168" s="17">
        <v>5000</v>
      </c>
      <c r="D1168" s="17">
        <v>1736.25</v>
      </c>
      <c r="E1168" s="17">
        <v>1736.25</v>
      </c>
      <c r="F1168" s="17">
        <f t="shared" si="40"/>
        <v>46.348944485376556</v>
      </c>
      <c r="G1168" s="148">
        <f t="shared" si="41"/>
        <v>100</v>
      </c>
    </row>
    <row r="1169" spans="1:7" s="8" customFormat="1" ht="12.75" x14ac:dyDescent="0.15">
      <c r="A1169" s="108" t="s">
        <v>6</v>
      </c>
      <c r="B1169" s="19">
        <v>3746.04</v>
      </c>
      <c r="C1169" s="19">
        <v>5000</v>
      </c>
      <c r="D1169" s="19">
        <v>1736.25</v>
      </c>
      <c r="E1169" s="19">
        <v>1736.25</v>
      </c>
      <c r="F1169" s="19">
        <f t="shared" si="40"/>
        <v>46.348944485376556</v>
      </c>
      <c r="G1169" s="151">
        <f t="shared" si="41"/>
        <v>100</v>
      </c>
    </row>
    <row r="1170" spans="1:7" s="8" customFormat="1" ht="12.75" x14ac:dyDescent="0.15">
      <c r="A1170" s="108" t="s">
        <v>12</v>
      </c>
      <c r="B1170" s="19">
        <v>3746.04</v>
      </c>
      <c r="C1170" s="19">
        <v>5000</v>
      </c>
      <c r="D1170" s="19">
        <v>1736.25</v>
      </c>
      <c r="E1170" s="19">
        <v>1736.25</v>
      </c>
      <c r="F1170" s="19">
        <f t="shared" si="40"/>
        <v>46.348944485376556</v>
      </c>
      <c r="G1170" s="151">
        <f t="shared" si="41"/>
        <v>100</v>
      </c>
    </row>
    <row r="1171" spans="1:7" s="8" customFormat="1" ht="12.75" x14ac:dyDescent="0.15">
      <c r="A1171" s="110" t="s">
        <v>28</v>
      </c>
      <c r="B1171" s="20">
        <v>3746.04</v>
      </c>
      <c r="C1171" s="20">
        <v>0</v>
      </c>
      <c r="D1171" s="20">
        <v>0</v>
      </c>
      <c r="E1171" s="20">
        <v>1736.25</v>
      </c>
      <c r="F1171" s="20">
        <f t="shared" si="40"/>
        <v>46.348944485376556</v>
      </c>
      <c r="G1171" s="136">
        <f t="shared" si="41"/>
        <v>0</v>
      </c>
    </row>
    <row r="1172" spans="1:7" s="7" customFormat="1" ht="12.75" x14ac:dyDescent="0.15">
      <c r="A1172" s="149" t="s">
        <v>248</v>
      </c>
      <c r="B1172" s="18">
        <v>50607.21</v>
      </c>
      <c r="C1172" s="18">
        <v>75000</v>
      </c>
      <c r="D1172" s="18">
        <v>63867.64</v>
      </c>
      <c r="E1172" s="18">
        <v>63867.64</v>
      </c>
      <c r="F1172" s="18">
        <f t="shared" si="40"/>
        <v>126.20264978053521</v>
      </c>
      <c r="G1172" s="150">
        <f t="shared" si="41"/>
        <v>100</v>
      </c>
    </row>
    <row r="1173" spans="1:7" s="8" customFormat="1" ht="12.75" x14ac:dyDescent="0.15">
      <c r="A1173" s="108" t="s">
        <v>245</v>
      </c>
      <c r="B1173" s="19">
        <v>50607.21</v>
      </c>
      <c r="C1173" s="19">
        <v>75000</v>
      </c>
      <c r="D1173" s="19">
        <v>63867.64</v>
      </c>
      <c r="E1173" s="19">
        <v>63867.64</v>
      </c>
      <c r="F1173" s="19">
        <f t="shared" si="40"/>
        <v>126.20264978053521</v>
      </c>
      <c r="G1173" s="151">
        <f t="shared" si="41"/>
        <v>100</v>
      </c>
    </row>
    <row r="1174" spans="1:7" s="6" customFormat="1" ht="12.75" x14ac:dyDescent="0.15">
      <c r="A1174" s="147" t="s">
        <v>62</v>
      </c>
      <c r="B1174" s="17">
        <v>50607.21</v>
      </c>
      <c r="C1174" s="17">
        <v>75000</v>
      </c>
      <c r="D1174" s="17">
        <v>63867.64</v>
      </c>
      <c r="E1174" s="17">
        <v>63867.64</v>
      </c>
      <c r="F1174" s="17">
        <f t="shared" si="40"/>
        <v>126.20264978053521</v>
      </c>
      <c r="G1174" s="148">
        <f t="shared" si="41"/>
        <v>100</v>
      </c>
    </row>
    <row r="1175" spans="1:7" s="8" customFormat="1" ht="12.75" x14ac:dyDescent="0.15">
      <c r="A1175" s="108" t="s">
        <v>6</v>
      </c>
      <c r="B1175" s="19">
        <v>50607.21</v>
      </c>
      <c r="C1175" s="19">
        <v>75000</v>
      </c>
      <c r="D1175" s="19">
        <v>63867.64</v>
      </c>
      <c r="E1175" s="19">
        <v>63867.64</v>
      </c>
      <c r="F1175" s="19">
        <f t="shared" si="40"/>
        <v>126.20264978053521</v>
      </c>
      <c r="G1175" s="151">
        <f t="shared" si="41"/>
        <v>100</v>
      </c>
    </row>
    <row r="1176" spans="1:7" s="8" customFormat="1" ht="12.75" x14ac:dyDescent="0.15">
      <c r="A1176" s="108" t="s">
        <v>12</v>
      </c>
      <c r="B1176" s="19">
        <v>50607.21</v>
      </c>
      <c r="C1176" s="19">
        <v>75000</v>
      </c>
      <c r="D1176" s="19">
        <v>63867.64</v>
      </c>
      <c r="E1176" s="19">
        <v>63867.64</v>
      </c>
      <c r="F1176" s="19">
        <f t="shared" si="40"/>
        <v>126.20264978053521</v>
      </c>
      <c r="G1176" s="151">
        <f t="shared" si="41"/>
        <v>100</v>
      </c>
    </row>
    <row r="1177" spans="1:7" s="8" customFormat="1" ht="12.75" x14ac:dyDescent="0.15">
      <c r="A1177" s="110" t="s">
        <v>27</v>
      </c>
      <c r="B1177" s="20">
        <v>50607.21</v>
      </c>
      <c r="C1177" s="20">
        <v>0</v>
      </c>
      <c r="D1177" s="20">
        <v>0</v>
      </c>
      <c r="E1177" s="20">
        <v>63867.64</v>
      </c>
      <c r="F1177" s="20">
        <f t="shared" si="40"/>
        <v>126.20264978053521</v>
      </c>
      <c r="G1177" s="136">
        <f t="shared" si="41"/>
        <v>0</v>
      </c>
    </row>
    <row r="1178" spans="1:7" s="7" customFormat="1" ht="12.75" x14ac:dyDescent="0.15">
      <c r="A1178" s="149" t="s">
        <v>249</v>
      </c>
      <c r="B1178" s="18">
        <v>5308.91</v>
      </c>
      <c r="C1178" s="18">
        <v>0</v>
      </c>
      <c r="D1178" s="18">
        <v>4000</v>
      </c>
      <c r="E1178" s="18">
        <v>4000</v>
      </c>
      <c r="F1178" s="18">
        <f t="shared" si="40"/>
        <v>75.34503316123272</v>
      </c>
      <c r="G1178" s="150">
        <f t="shared" si="41"/>
        <v>100</v>
      </c>
    </row>
    <row r="1179" spans="1:7" s="8" customFormat="1" ht="12.75" x14ac:dyDescent="0.15">
      <c r="A1179" s="108" t="s">
        <v>245</v>
      </c>
      <c r="B1179" s="19">
        <v>5308.91</v>
      </c>
      <c r="C1179" s="19">
        <v>0</v>
      </c>
      <c r="D1179" s="19">
        <v>4000</v>
      </c>
      <c r="E1179" s="19">
        <v>4000</v>
      </c>
      <c r="F1179" s="19">
        <f t="shared" si="40"/>
        <v>75.34503316123272</v>
      </c>
      <c r="G1179" s="151">
        <f t="shared" si="41"/>
        <v>100</v>
      </c>
    </row>
    <row r="1180" spans="1:7" s="6" customFormat="1" ht="12.75" x14ac:dyDescent="0.15">
      <c r="A1180" s="147" t="s">
        <v>62</v>
      </c>
      <c r="B1180" s="17">
        <v>5308.91</v>
      </c>
      <c r="C1180" s="17">
        <v>0</v>
      </c>
      <c r="D1180" s="17">
        <v>4000</v>
      </c>
      <c r="E1180" s="17">
        <v>4000</v>
      </c>
      <c r="F1180" s="17">
        <f t="shared" si="40"/>
        <v>75.34503316123272</v>
      </c>
      <c r="G1180" s="148">
        <f t="shared" si="41"/>
        <v>100</v>
      </c>
    </row>
    <row r="1181" spans="1:7" s="8" customFormat="1" ht="12.75" x14ac:dyDescent="0.15">
      <c r="A1181" s="108" t="s">
        <v>53</v>
      </c>
      <c r="B1181" s="19">
        <v>5308.91</v>
      </c>
      <c r="C1181" s="19">
        <v>0</v>
      </c>
      <c r="D1181" s="19">
        <v>4000</v>
      </c>
      <c r="E1181" s="19">
        <v>4000</v>
      </c>
      <c r="F1181" s="19">
        <f t="shared" si="40"/>
        <v>75.34503316123272</v>
      </c>
      <c r="G1181" s="151">
        <f t="shared" si="41"/>
        <v>100</v>
      </c>
    </row>
    <row r="1182" spans="1:7" s="8" customFormat="1" ht="12.75" x14ac:dyDescent="0.15">
      <c r="A1182" s="108" t="s">
        <v>56</v>
      </c>
      <c r="B1182" s="19">
        <v>5308.91</v>
      </c>
      <c r="C1182" s="19">
        <v>0</v>
      </c>
      <c r="D1182" s="19">
        <v>4000</v>
      </c>
      <c r="E1182" s="19">
        <v>4000</v>
      </c>
      <c r="F1182" s="19">
        <f t="shared" si="40"/>
        <v>75.34503316123272</v>
      </c>
      <c r="G1182" s="151">
        <f t="shared" si="41"/>
        <v>100</v>
      </c>
    </row>
    <row r="1183" spans="1:7" s="8" customFormat="1" ht="12.75" x14ac:dyDescent="0.15">
      <c r="A1183" s="110" t="s">
        <v>57</v>
      </c>
      <c r="B1183" s="20">
        <v>5308.91</v>
      </c>
      <c r="C1183" s="20">
        <v>0</v>
      </c>
      <c r="D1183" s="20">
        <v>0</v>
      </c>
      <c r="E1183" s="20">
        <v>202.87</v>
      </c>
      <c r="F1183" s="20">
        <f t="shared" si="40"/>
        <v>3.8213117193548212</v>
      </c>
      <c r="G1183" s="136">
        <f t="shared" si="41"/>
        <v>0</v>
      </c>
    </row>
    <row r="1184" spans="1:7" s="8" customFormat="1" ht="12.75" x14ac:dyDescent="0.15">
      <c r="A1184" s="110" t="s">
        <v>60</v>
      </c>
      <c r="B1184" s="20">
        <v>0</v>
      </c>
      <c r="C1184" s="20">
        <v>0</v>
      </c>
      <c r="D1184" s="20">
        <v>0</v>
      </c>
      <c r="E1184" s="20">
        <v>3797.13</v>
      </c>
      <c r="F1184" s="20">
        <f t="shared" si="40"/>
        <v>0</v>
      </c>
      <c r="G1184" s="136">
        <f t="shared" si="41"/>
        <v>0</v>
      </c>
    </row>
    <row r="1185" spans="1:7" s="6" customFormat="1" ht="12.75" x14ac:dyDescent="0.15">
      <c r="A1185" s="147" t="s">
        <v>250</v>
      </c>
      <c r="B1185" s="17">
        <v>1278.2</v>
      </c>
      <c r="C1185" s="17">
        <v>7550</v>
      </c>
      <c r="D1185" s="17">
        <v>8300</v>
      </c>
      <c r="E1185" s="17">
        <v>4572.32</v>
      </c>
      <c r="F1185" s="17">
        <f t="shared" si="40"/>
        <v>357.71553747457358</v>
      </c>
      <c r="G1185" s="148">
        <f t="shared" si="41"/>
        <v>55.08819277108433</v>
      </c>
    </row>
    <row r="1186" spans="1:7" s="7" customFormat="1" ht="12.75" x14ac:dyDescent="0.15">
      <c r="A1186" s="149" t="s">
        <v>251</v>
      </c>
      <c r="B1186" s="18">
        <v>1278.2</v>
      </c>
      <c r="C1186" s="18">
        <v>7550</v>
      </c>
      <c r="D1186" s="18">
        <v>8300</v>
      </c>
      <c r="E1186" s="18">
        <v>4572.32</v>
      </c>
      <c r="F1186" s="18">
        <f t="shared" si="40"/>
        <v>357.71553747457358</v>
      </c>
      <c r="G1186" s="150">
        <f t="shared" si="41"/>
        <v>55.08819277108433</v>
      </c>
    </row>
    <row r="1187" spans="1:7" s="8" customFormat="1" ht="12.75" x14ac:dyDescent="0.15">
      <c r="A1187" s="108" t="s">
        <v>82</v>
      </c>
      <c r="B1187" s="19">
        <v>1278.2</v>
      </c>
      <c r="C1187" s="19">
        <v>7550</v>
      </c>
      <c r="D1187" s="19">
        <v>8300</v>
      </c>
      <c r="E1187" s="19">
        <v>4572.32</v>
      </c>
      <c r="F1187" s="19">
        <f t="shared" si="40"/>
        <v>357.71553747457358</v>
      </c>
      <c r="G1187" s="151">
        <f t="shared" si="41"/>
        <v>55.08819277108433</v>
      </c>
    </row>
    <row r="1188" spans="1:7" s="6" customFormat="1" ht="12.75" x14ac:dyDescent="0.15">
      <c r="A1188" s="147" t="s">
        <v>44</v>
      </c>
      <c r="B1188" s="17">
        <v>1278.2</v>
      </c>
      <c r="C1188" s="17">
        <v>7550</v>
      </c>
      <c r="D1188" s="17">
        <v>8300</v>
      </c>
      <c r="E1188" s="17">
        <v>4572.32</v>
      </c>
      <c r="F1188" s="17">
        <f t="shared" si="40"/>
        <v>357.71553747457358</v>
      </c>
      <c r="G1188" s="148">
        <f t="shared" si="41"/>
        <v>55.08819277108433</v>
      </c>
    </row>
    <row r="1189" spans="1:7" s="8" customFormat="1" ht="12.75" x14ac:dyDescent="0.15">
      <c r="A1189" s="108" t="s">
        <v>6</v>
      </c>
      <c r="B1189" s="19">
        <v>1196.74</v>
      </c>
      <c r="C1189" s="19">
        <v>4750</v>
      </c>
      <c r="D1189" s="19">
        <v>4750</v>
      </c>
      <c r="E1189" s="19">
        <v>4120.4399999999996</v>
      </c>
      <c r="F1189" s="19">
        <f t="shared" si="40"/>
        <v>344.30536290255191</v>
      </c>
      <c r="G1189" s="151">
        <f t="shared" si="41"/>
        <v>86.746105263157887</v>
      </c>
    </row>
    <row r="1190" spans="1:7" s="8" customFormat="1" ht="12.75" x14ac:dyDescent="0.15">
      <c r="A1190" s="108" t="s">
        <v>7</v>
      </c>
      <c r="B1190" s="19">
        <v>0</v>
      </c>
      <c r="C1190" s="19">
        <v>400</v>
      </c>
      <c r="D1190" s="19">
        <v>300</v>
      </c>
      <c r="E1190" s="19">
        <v>0</v>
      </c>
      <c r="F1190" s="19">
        <f t="shared" si="40"/>
        <v>0</v>
      </c>
      <c r="G1190" s="151">
        <f t="shared" si="41"/>
        <v>0</v>
      </c>
    </row>
    <row r="1191" spans="1:7" s="8" customFormat="1" ht="12.75" x14ac:dyDescent="0.15">
      <c r="A1191" s="108" t="s">
        <v>12</v>
      </c>
      <c r="B1191" s="19">
        <v>997.66</v>
      </c>
      <c r="C1191" s="19">
        <v>4100</v>
      </c>
      <c r="D1191" s="19">
        <v>4350</v>
      </c>
      <c r="E1191" s="19">
        <v>4102.18</v>
      </c>
      <c r="F1191" s="19">
        <f t="shared" si="40"/>
        <v>411.18016157809274</v>
      </c>
      <c r="G1191" s="151">
        <f t="shared" si="41"/>
        <v>94.302988505747138</v>
      </c>
    </row>
    <row r="1192" spans="1:7" s="8" customFormat="1" ht="12.75" x14ac:dyDescent="0.15">
      <c r="A1192" s="110" t="s">
        <v>18</v>
      </c>
      <c r="B1192" s="20">
        <v>125.43</v>
      </c>
      <c r="C1192" s="20">
        <v>0</v>
      </c>
      <c r="D1192" s="20">
        <v>0</v>
      </c>
      <c r="E1192" s="20">
        <v>136.53</v>
      </c>
      <c r="F1192" s="20">
        <f t="shared" si="40"/>
        <v>108.84955752212389</v>
      </c>
      <c r="G1192" s="136">
        <f t="shared" si="41"/>
        <v>0</v>
      </c>
    </row>
    <row r="1193" spans="1:7" s="8" customFormat="1" ht="12.75" x14ac:dyDescent="0.15">
      <c r="A1193" s="110" t="s">
        <v>21</v>
      </c>
      <c r="B1193" s="20">
        <v>5.31</v>
      </c>
      <c r="C1193" s="20">
        <v>0</v>
      </c>
      <c r="D1193" s="20">
        <v>0</v>
      </c>
      <c r="E1193" s="20">
        <v>15.65</v>
      </c>
      <c r="F1193" s="20">
        <f t="shared" si="40"/>
        <v>294.7269303201507</v>
      </c>
      <c r="G1193" s="136">
        <f t="shared" si="41"/>
        <v>0</v>
      </c>
    </row>
    <row r="1194" spans="1:7" s="8" customFormat="1" ht="12.75" x14ac:dyDescent="0.15">
      <c r="A1194" s="110" t="s">
        <v>22</v>
      </c>
      <c r="B1194" s="20">
        <v>0</v>
      </c>
      <c r="C1194" s="20">
        <v>0</v>
      </c>
      <c r="D1194" s="20">
        <v>0</v>
      </c>
      <c r="E1194" s="20">
        <v>28.7</v>
      </c>
      <c r="F1194" s="20">
        <f t="shared" si="40"/>
        <v>0</v>
      </c>
      <c r="G1194" s="136">
        <f t="shared" si="41"/>
        <v>0</v>
      </c>
    </row>
    <row r="1195" spans="1:7" s="8" customFormat="1" ht="12.75" x14ac:dyDescent="0.15">
      <c r="A1195" s="110" t="s">
        <v>97</v>
      </c>
      <c r="B1195" s="20">
        <v>75.099999999999994</v>
      </c>
      <c r="C1195" s="20">
        <v>0</v>
      </c>
      <c r="D1195" s="20">
        <v>0</v>
      </c>
      <c r="E1195" s="20">
        <v>44.81</v>
      </c>
      <c r="F1195" s="20">
        <f t="shared" si="40"/>
        <v>59.667110519307599</v>
      </c>
      <c r="G1195" s="136">
        <f t="shared" si="41"/>
        <v>0</v>
      </c>
    </row>
    <row r="1196" spans="1:7" s="8" customFormat="1" ht="12.75" x14ac:dyDescent="0.15">
      <c r="A1196" s="110" t="s">
        <v>24</v>
      </c>
      <c r="B1196" s="20">
        <v>178.71</v>
      </c>
      <c r="C1196" s="20">
        <v>0</v>
      </c>
      <c r="D1196" s="20">
        <v>0</v>
      </c>
      <c r="E1196" s="20">
        <v>98.77</v>
      </c>
      <c r="F1196" s="20">
        <f t="shared" si="40"/>
        <v>55.268311790050916</v>
      </c>
      <c r="G1196" s="136">
        <f t="shared" si="41"/>
        <v>0</v>
      </c>
    </row>
    <row r="1197" spans="1:7" s="8" customFormat="1" ht="12.75" x14ac:dyDescent="0.15">
      <c r="A1197" s="110" t="s">
        <v>25</v>
      </c>
      <c r="B1197" s="20">
        <v>88.69</v>
      </c>
      <c r="C1197" s="20">
        <v>0</v>
      </c>
      <c r="D1197" s="20">
        <v>0</v>
      </c>
      <c r="E1197" s="20">
        <v>0</v>
      </c>
      <c r="F1197" s="20">
        <f t="shared" si="40"/>
        <v>0</v>
      </c>
      <c r="G1197" s="136">
        <f t="shared" si="41"/>
        <v>0</v>
      </c>
    </row>
    <row r="1198" spans="1:7" s="8" customFormat="1" ht="12.75" x14ac:dyDescent="0.15">
      <c r="A1198" s="110" t="s">
        <v>26</v>
      </c>
      <c r="B1198" s="20">
        <v>0</v>
      </c>
      <c r="C1198" s="20">
        <v>0</v>
      </c>
      <c r="D1198" s="20">
        <v>0</v>
      </c>
      <c r="E1198" s="20">
        <v>27.72</v>
      </c>
      <c r="F1198" s="20">
        <f t="shared" si="40"/>
        <v>0</v>
      </c>
      <c r="G1198" s="136">
        <f t="shared" si="41"/>
        <v>0</v>
      </c>
    </row>
    <row r="1199" spans="1:7" s="8" customFormat="1" ht="12.75" x14ac:dyDescent="0.15">
      <c r="A1199" s="110" t="s">
        <v>27</v>
      </c>
      <c r="B1199" s="20">
        <v>265.45</v>
      </c>
      <c r="C1199" s="20">
        <v>0</v>
      </c>
      <c r="D1199" s="20">
        <v>0</v>
      </c>
      <c r="E1199" s="20">
        <v>0</v>
      </c>
      <c r="F1199" s="20">
        <f t="shared" si="40"/>
        <v>0</v>
      </c>
      <c r="G1199" s="136">
        <f t="shared" si="41"/>
        <v>0</v>
      </c>
    </row>
    <row r="1200" spans="1:7" s="8" customFormat="1" ht="12.75" x14ac:dyDescent="0.15">
      <c r="A1200" s="110" t="s">
        <v>28</v>
      </c>
      <c r="B1200" s="20">
        <v>0</v>
      </c>
      <c r="C1200" s="20">
        <v>0</v>
      </c>
      <c r="D1200" s="20">
        <v>0</v>
      </c>
      <c r="E1200" s="20">
        <v>2677.04</v>
      </c>
      <c r="F1200" s="20">
        <f t="shared" si="40"/>
        <v>0</v>
      </c>
      <c r="G1200" s="136">
        <f t="shared" si="41"/>
        <v>0</v>
      </c>
    </row>
    <row r="1201" spans="1:7" s="8" customFormat="1" ht="12.75" x14ac:dyDescent="0.15">
      <c r="A1201" s="110" t="s">
        <v>31</v>
      </c>
      <c r="B1201" s="20">
        <v>11.7</v>
      </c>
      <c r="C1201" s="20">
        <v>0</v>
      </c>
      <c r="D1201" s="20">
        <v>0</v>
      </c>
      <c r="E1201" s="20">
        <v>0</v>
      </c>
      <c r="F1201" s="20">
        <f t="shared" si="40"/>
        <v>0</v>
      </c>
      <c r="G1201" s="136">
        <f t="shared" si="41"/>
        <v>0</v>
      </c>
    </row>
    <row r="1202" spans="1:7" s="8" customFormat="1" ht="12.75" x14ac:dyDescent="0.15">
      <c r="A1202" s="110" t="s">
        <v>32</v>
      </c>
      <c r="B1202" s="20">
        <v>0</v>
      </c>
      <c r="C1202" s="20">
        <v>0</v>
      </c>
      <c r="D1202" s="20">
        <v>0</v>
      </c>
      <c r="E1202" s="20">
        <v>435.46</v>
      </c>
      <c r="F1202" s="20">
        <f t="shared" si="40"/>
        <v>0</v>
      </c>
      <c r="G1202" s="136">
        <f t="shared" si="41"/>
        <v>0</v>
      </c>
    </row>
    <row r="1203" spans="1:7" s="8" customFormat="1" ht="12.75" x14ac:dyDescent="0.15">
      <c r="A1203" s="110" t="s">
        <v>33</v>
      </c>
      <c r="B1203" s="20">
        <v>0</v>
      </c>
      <c r="C1203" s="20">
        <v>0</v>
      </c>
      <c r="D1203" s="20">
        <v>0</v>
      </c>
      <c r="E1203" s="20">
        <v>12.5</v>
      </c>
      <c r="F1203" s="20">
        <f t="shared" si="40"/>
        <v>0</v>
      </c>
      <c r="G1203" s="136">
        <f t="shared" si="41"/>
        <v>0</v>
      </c>
    </row>
    <row r="1204" spans="1:7" s="8" customFormat="1" ht="12.75" x14ac:dyDescent="0.15">
      <c r="A1204" s="110" t="s">
        <v>34</v>
      </c>
      <c r="B1204" s="20">
        <v>32.35</v>
      </c>
      <c r="C1204" s="20">
        <v>0</v>
      </c>
      <c r="D1204" s="20">
        <v>0</v>
      </c>
      <c r="E1204" s="20">
        <v>375</v>
      </c>
      <c r="F1204" s="20">
        <f t="shared" si="40"/>
        <v>1159.1962905718701</v>
      </c>
      <c r="G1204" s="136">
        <f t="shared" si="41"/>
        <v>0</v>
      </c>
    </row>
    <row r="1205" spans="1:7" s="8" customFormat="1" ht="12.75" x14ac:dyDescent="0.15">
      <c r="A1205" s="110" t="s">
        <v>35</v>
      </c>
      <c r="B1205" s="20">
        <v>196.72</v>
      </c>
      <c r="C1205" s="20">
        <v>0</v>
      </c>
      <c r="D1205" s="20">
        <v>0</v>
      </c>
      <c r="E1205" s="20">
        <v>211.55</v>
      </c>
      <c r="F1205" s="20">
        <f t="shared" si="40"/>
        <v>107.53863359089063</v>
      </c>
      <c r="G1205" s="136">
        <f t="shared" si="41"/>
        <v>0</v>
      </c>
    </row>
    <row r="1206" spans="1:7" s="8" customFormat="1" ht="12.75" x14ac:dyDescent="0.15">
      <c r="A1206" s="110" t="s">
        <v>36</v>
      </c>
      <c r="B1206" s="20">
        <v>18.2</v>
      </c>
      <c r="C1206" s="20">
        <v>0</v>
      </c>
      <c r="D1206" s="20">
        <v>0</v>
      </c>
      <c r="E1206" s="20">
        <v>38.450000000000003</v>
      </c>
      <c r="F1206" s="20">
        <f t="shared" si="40"/>
        <v>211.26373626373626</v>
      </c>
      <c r="G1206" s="136">
        <f t="shared" si="41"/>
        <v>0</v>
      </c>
    </row>
    <row r="1207" spans="1:7" s="8" customFormat="1" ht="12.75" x14ac:dyDescent="0.15">
      <c r="A1207" s="108" t="s">
        <v>37</v>
      </c>
      <c r="B1207" s="19">
        <v>199.08</v>
      </c>
      <c r="C1207" s="19">
        <v>250</v>
      </c>
      <c r="D1207" s="19">
        <v>100</v>
      </c>
      <c r="E1207" s="19">
        <v>18.260000000000002</v>
      </c>
      <c r="F1207" s="19">
        <f t="shared" si="40"/>
        <v>9.1721920835844895</v>
      </c>
      <c r="G1207" s="151">
        <f t="shared" si="41"/>
        <v>18.260000000000002</v>
      </c>
    </row>
    <row r="1208" spans="1:7" s="8" customFormat="1" ht="12.75" x14ac:dyDescent="0.15">
      <c r="A1208" s="110" t="s">
        <v>38</v>
      </c>
      <c r="B1208" s="20">
        <v>199</v>
      </c>
      <c r="C1208" s="20">
        <v>0</v>
      </c>
      <c r="D1208" s="20">
        <v>0</v>
      </c>
      <c r="E1208" s="20">
        <v>18.260000000000002</v>
      </c>
      <c r="F1208" s="20">
        <f t="shared" si="40"/>
        <v>9.1758793969849251</v>
      </c>
      <c r="G1208" s="136">
        <f t="shared" si="41"/>
        <v>0</v>
      </c>
    </row>
    <row r="1209" spans="1:7" s="8" customFormat="1" ht="12.75" x14ac:dyDescent="0.15">
      <c r="A1209" s="110" t="s">
        <v>39</v>
      </c>
      <c r="B1209" s="20">
        <v>0.08</v>
      </c>
      <c r="C1209" s="20">
        <v>0</v>
      </c>
      <c r="D1209" s="20">
        <v>0</v>
      </c>
      <c r="E1209" s="20">
        <v>0</v>
      </c>
      <c r="F1209" s="20">
        <f t="shared" si="40"/>
        <v>0</v>
      </c>
      <c r="G1209" s="136">
        <f t="shared" si="41"/>
        <v>0</v>
      </c>
    </row>
    <row r="1210" spans="1:7" s="8" customFormat="1" ht="12.75" x14ac:dyDescent="0.15">
      <c r="A1210" s="108" t="s">
        <v>53</v>
      </c>
      <c r="B1210" s="19">
        <v>81.459999999999994</v>
      </c>
      <c r="C1210" s="19">
        <v>2800</v>
      </c>
      <c r="D1210" s="19">
        <v>3550</v>
      </c>
      <c r="E1210" s="19">
        <v>451.88</v>
      </c>
      <c r="F1210" s="19">
        <f t="shared" si="40"/>
        <v>554.7262460103118</v>
      </c>
      <c r="G1210" s="151">
        <f t="shared" si="41"/>
        <v>12.729014084507043</v>
      </c>
    </row>
    <row r="1211" spans="1:7" s="8" customFormat="1" ht="12.75" x14ac:dyDescent="0.15">
      <c r="A1211" s="108" t="s">
        <v>56</v>
      </c>
      <c r="B1211" s="19">
        <v>81.459999999999994</v>
      </c>
      <c r="C1211" s="19">
        <v>2100</v>
      </c>
      <c r="D1211" s="19">
        <v>3550</v>
      </c>
      <c r="E1211" s="19">
        <v>451.88</v>
      </c>
      <c r="F1211" s="19">
        <f t="shared" si="40"/>
        <v>554.7262460103118</v>
      </c>
      <c r="G1211" s="151">
        <f t="shared" si="41"/>
        <v>12.729014084507043</v>
      </c>
    </row>
    <row r="1212" spans="1:7" s="8" customFormat="1" ht="12.75" x14ac:dyDescent="0.15">
      <c r="A1212" s="110" t="s">
        <v>57</v>
      </c>
      <c r="B1212" s="20">
        <v>81.459999999999994</v>
      </c>
      <c r="C1212" s="20">
        <v>0</v>
      </c>
      <c r="D1212" s="20">
        <v>0</v>
      </c>
      <c r="E1212" s="20">
        <v>437.26</v>
      </c>
      <c r="F1212" s="20">
        <f t="shared" si="40"/>
        <v>536.77878713479015</v>
      </c>
      <c r="G1212" s="136">
        <f t="shared" si="41"/>
        <v>0</v>
      </c>
    </row>
    <row r="1213" spans="1:7" s="8" customFormat="1" ht="12.75" x14ac:dyDescent="0.15">
      <c r="A1213" s="110" t="s">
        <v>252</v>
      </c>
      <c r="B1213" s="20">
        <v>0</v>
      </c>
      <c r="C1213" s="20">
        <v>0</v>
      </c>
      <c r="D1213" s="20">
        <v>0</v>
      </c>
      <c r="E1213" s="20">
        <v>14.62</v>
      </c>
      <c r="F1213" s="20">
        <f t="shared" si="40"/>
        <v>0</v>
      </c>
      <c r="G1213" s="136">
        <f t="shared" si="41"/>
        <v>0</v>
      </c>
    </row>
    <row r="1214" spans="1:7" s="8" customFormat="1" ht="12.75" x14ac:dyDescent="0.15">
      <c r="A1214" s="108" t="s">
        <v>72</v>
      </c>
      <c r="B1214" s="19">
        <v>0</v>
      </c>
      <c r="C1214" s="19">
        <v>700</v>
      </c>
      <c r="D1214" s="19">
        <v>0</v>
      </c>
      <c r="E1214" s="19">
        <v>0</v>
      </c>
      <c r="F1214" s="19">
        <f t="shared" si="40"/>
        <v>0</v>
      </c>
      <c r="G1214" s="151">
        <f t="shared" si="41"/>
        <v>0</v>
      </c>
    </row>
    <row r="1215" spans="1:7" s="6" customFormat="1" ht="12.75" x14ac:dyDescent="0.15">
      <c r="A1215" s="147" t="s">
        <v>253</v>
      </c>
      <c r="B1215" s="17">
        <v>128975.11</v>
      </c>
      <c r="C1215" s="17">
        <v>188820</v>
      </c>
      <c r="D1215" s="17">
        <v>196098</v>
      </c>
      <c r="E1215" s="17">
        <v>187511.91</v>
      </c>
      <c r="F1215" s="17">
        <f t="shared" si="40"/>
        <v>145.38612139970263</v>
      </c>
      <c r="G1215" s="148">
        <f t="shared" si="41"/>
        <v>95.621531071199101</v>
      </c>
    </row>
    <row r="1216" spans="1:7" s="7" customFormat="1" ht="12.75" x14ac:dyDescent="0.15">
      <c r="A1216" s="149" t="s">
        <v>254</v>
      </c>
      <c r="B1216" s="18">
        <v>522.55999999999995</v>
      </c>
      <c r="C1216" s="18">
        <v>1150</v>
      </c>
      <c r="D1216" s="18">
        <v>17643</v>
      </c>
      <c r="E1216" s="18">
        <v>17641.03</v>
      </c>
      <c r="F1216" s="18">
        <f t="shared" si="40"/>
        <v>3375.8860226576858</v>
      </c>
      <c r="G1216" s="150">
        <f t="shared" si="41"/>
        <v>99.988834098509315</v>
      </c>
    </row>
    <row r="1217" spans="1:7" s="8" customFormat="1" ht="12.75" x14ac:dyDescent="0.15">
      <c r="A1217" s="108" t="s">
        <v>245</v>
      </c>
      <c r="B1217" s="19">
        <v>0</v>
      </c>
      <c r="C1217" s="19">
        <v>0</v>
      </c>
      <c r="D1217" s="19">
        <v>250</v>
      </c>
      <c r="E1217" s="19">
        <v>250</v>
      </c>
      <c r="F1217" s="19">
        <f t="shared" si="40"/>
        <v>0</v>
      </c>
      <c r="G1217" s="151">
        <f t="shared" si="41"/>
        <v>100</v>
      </c>
    </row>
    <row r="1218" spans="1:7" s="6" customFormat="1" ht="12.75" x14ac:dyDescent="0.15">
      <c r="A1218" s="147" t="s">
        <v>5</v>
      </c>
      <c r="B1218" s="17">
        <v>0</v>
      </c>
      <c r="C1218" s="17">
        <v>0</v>
      </c>
      <c r="D1218" s="17">
        <v>250</v>
      </c>
      <c r="E1218" s="17">
        <v>250</v>
      </c>
      <c r="F1218" s="17">
        <f t="shared" si="40"/>
        <v>0</v>
      </c>
      <c r="G1218" s="148">
        <f t="shared" si="41"/>
        <v>100</v>
      </c>
    </row>
    <row r="1219" spans="1:7" s="8" customFormat="1" ht="12.75" x14ac:dyDescent="0.15">
      <c r="A1219" s="108" t="s">
        <v>53</v>
      </c>
      <c r="B1219" s="19">
        <v>0</v>
      </c>
      <c r="C1219" s="19">
        <v>0</v>
      </c>
      <c r="D1219" s="19">
        <v>250</v>
      </c>
      <c r="E1219" s="19">
        <v>250</v>
      </c>
      <c r="F1219" s="19">
        <f t="shared" si="40"/>
        <v>0</v>
      </c>
      <c r="G1219" s="151">
        <f t="shared" si="41"/>
        <v>100</v>
      </c>
    </row>
    <row r="1220" spans="1:7" s="8" customFormat="1" ht="12.75" x14ac:dyDescent="0.15">
      <c r="A1220" s="108" t="s">
        <v>54</v>
      </c>
      <c r="B1220" s="19">
        <v>0</v>
      </c>
      <c r="C1220" s="19">
        <v>0</v>
      </c>
      <c r="D1220" s="19">
        <v>250</v>
      </c>
      <c r="E1220" s="19">
        <v>250</v>
      </c>
      <c r="F1220" s="19">
        <f t="shared" si="40"/>
        <v>0</v>
      </c>
      <c r="G1220" s="151">
        <f t="shared" si="41"/>
        <v>100</v>
      </c>
    </row>
    <row r="1221" spans="1:7" s="8" customFormat="1" ht="12.75" x14ac:dyDescent="0.15">
      <c r="A1221" s="110" t="s">
        <v>55</v>
      </c>
      <c r="B1221" s="20">
        <v>0</v>
      </c>
      <c r="C1221" s="20">
        <v>0</v>
      </c>
      <c r="D1221" s="20">
        <v>0</v>
      </c>
      <c r="E1221" s="20">
        <v>250</v>
      </c>
      <c r="F1221" s="20">
        <f t="shared" si="40"/>
        <v>0</v>
      </c>
      <c r="G1221" s="136">
        <f t="shared" si="41"/>
        <v>0</v>
      </c>
    </row>
    <row r="1222" spans="1:7" s="8" customFormat="1" ht="12.75" x14ac:dyDescent="0.15">
      <c r="A1222" s="108" t="s">
        <v>82</v>
      </c>
      <c r="B1222" s="19">
        <v>522.55999999999995</v>
      </c>
      <c r="C1222" s="19">
        <v>1150</v>
      </c>
      <c r="D1222" s="19">
        <v>17393</v>
      </c>
      <c r="E1222" s="19">
        <v>17391.03</v>
      </c>
      <c r="F1222" s="19">
        <f t="shared" ref="F1222:F1285" si="42">IFERROR(E1222/B1222*100,0)</f>
        <v>3328.0446264543784</v>
      </c>
      <c r="G1222" s="151">
        <f t="shared" ref="G1222:G1285" si="43">IFERROR(E1222/D1222*100,0)</f>
        <v>99.98867360432358</v>
      </c>
    </row>
    <row r="1223" spans="1:7" s="6" customFormat="1" ht="12.75" x14ac:dyDescent="0.15">
      <c r="A1223" s="147" t="s">
        <v>5</v>
      </c>
      <c r="B1223" s="17">
        <v>522.55999999999995</v>
      </c>
      <c r="C1223" s="17">
        <v>1150</v>
      </c>
      <c r="D1223" s="17">
        <v>17393</v>
      </c>
      <c r="E1223" s="17">
        <v>17391.03</v>
      </c>
      <c r="F1223" s="17">
        <f t="shared" si="42"/>
        <v>3328.0446264543784</v>
      </c>
      <c r="G1223" s="148">
        <f t="shared" si="43"/>
        <v>99.98867360432358</v>
      </c>
    </row>
    <row r="1224" spans="1:7" s="8" customFormat="1" ht="12.75" x14ac:dyDescent="0.15">
      <c r="A1224" s="108" t="s">
        <v>6</v>
      </c>
      <c r="B1224" s="19">
        <v>522.55999999999995</v>
      </c>
      <c r="C1224" s="19">
        <v>1150</v>
      </c>
      <c r="D1224" s="19">
        <v>17393</v>
      </c>
      <c r="E1224" s="19">
        <v>17391.03</v>
      </c>
      <c r="F1224" s="19">
        <f t="shared" si="42"/>
        <v>3328.0446264543784</v>
      </c>
      <c r="G1224" s="151">
        <f t="shared" si="43"/>
        <v>99.98867360432358</v>
      </c>
    </row>
    <row r="1225" spans="1:7" s="8" customFormat="1" ht="12.75" x14ac:dyDescent="0.15">
      <c r="A1225" s="108" t="s">
        <v>12</v>
      </c>
      <c r="B1225" s="19">
        <v>522.55999999999995</v>
      </c>
      <c r="C1225" s="19">
        <v>1150</v>
      </c>
      <c r="D1225" s="19">
        <v>17393</v>
      </c>
      <c r="E1225" s="19">
        <v>17391.03</v>
      </c>
      <c r="F1225" s="19">
        <f t="shared" si="42"/>
        <v>3328.0446264543784</v>
      </c>
      <c r="G1225" s="151">
        <f t="shared" si="43"/>
        <v>99.98867360432358</v>
      </c>
    </row>
    <row r="1226" spans="1:7" s="8" customFormat="1" ht="12.75" x14ac:dyDescent="0.15">
      <c r="A1226" s="110" t="s">
        <v>22</v>
      </c>
      <c r="B1226" s="20">
        <v>0</v>
      </c>
      <c r="C1226" s="20">
        <v>0</v>
      </c>
      <c r="D1226" s="20">
        <v>0</v>
      </c>
      <c r="E1226" s="20">
        <v>182.58</v>
      </c>
      <c r="F1226" s="20">
        <f t="shared" si="42"/>
        <v>0</v>
      </c>
      <c r="G1226" s="136">
        <f t="shared" si="43"/>
        <v>0</v>
      </c>
    </row>
    <row r="1227" spans="1:7" s="8" customFormat="1" ht="12.75" x14ac:dyDescent="0.15">
      <c r="A1227" s="110" t="s">
        <v>27</v>
      </c>
      <c r="B1227" s="20">
        <v>265.45</v>
      </c>
      <c r="C1227" s="20">
        <v>0</v>
      </c>
      <c r="D1227" s="20">
        <v>0</v>
      </c>
      <c r="E1227" s="20">
        <v>9.68</v>
      </c>
      <c r="F1227" s="20">
        <f t="shared" si="42"/>
        <v>3.6466377848935769</v>
      </c>
      <c r="G1227" s="136">
        <f t="shared" si="43"/>
        <v>0</v>
      </c>
    </row>
    <row r="1228" spans="1:7" s="8" customFormat="1" ht="12.75" x14ac:dyDescent="0.15">
      <c r="A1228" s="110" t="s">
        <v>32</v>
      </c>
      <c r="B1228" s="20">
        <v>0</v>
      </c>
      <c r="C1228" s="20">
        <v>0</v>
      </c>
      <c r="D1228" s="20">
        <v>0</v>
      </c>
      <c r="E1228" s="20">
        <v>16324.25</v>
      </c>
      <c r="F1228" s="20">
        <f t="shared" si="42"/>
        <v>0</v>
      </c>
      <c r="G1228" s="136">
        <f t="shared" si="43"/>
        <v>0</v>
      </c>
    </row>
    <row r="1229" spans="1:7" s="8" customFormat="1" ht="12.75" x14ac:dyDescent="0.15">
      <c r="A1229" s="110" t="s">
        <v>34</v>
      </c>
      <c r="B1229" s="20">
        <v>0</v>
      </c>
      <c r="C1229" s="20">
        <v>0</v>
      </c>
      <c r="D1229" s="20">
        <v>0</v>
      </c>
      <c r="E1229" s="20">
        <v>448.93</v>
      </c>
      <c r="F1229" s="20">
        <f t="shared" si="42"/>
        <v>0</v>
      </c>
      <c r="G1229" s="136">
        <f t="shared" si="43"/>
        <v>0</v>
      </c>
    </row>
    <row r="1230" spans="1:7" s="8" customFormat="1" ht="12.75" x14ac:dyDescent="0.15">
      <c r="A1230" s="110" t="s">
        <v>35</v>
      </c>
      <c r="B1230" s="20">
        <v>257.11</v>
      </c>
      <c r="C1230" s="20">
        <v>0</v>
      </c>
      <c r="D1230" s="20">
        <v>0</v>
      </c>
      <c r="E1230" s="20">
        <v>0</v>
      </c>
      <c r="F1230" s="20">
        <f t="shared" si="42"/>
        <v>0</v>
      </c>
      <c r="G1230" s="136">
        <f t="shared" si="43"/>
        <v>0</v>
      </c>
    </row>
    <row r="1231" spans="1:7" s="8" customFormat="1" ht="12.75" x14ac:dyDescent="0.15">
      <c r="A1231" s="110" t="s">
        <v>83</v>
      </c>
      <c r="B1231" s="20">
        <v>0</v>
      </c>
      <c r="C1231" s="20">
        <v>0</v>
      </c>
      <c r="D1231" s="20">
        <v>0</v>
      </c>
      <c r="E1231" s="20">
        <v>160.13999999999999</v>
      </c>
      <c r="F1231" s="20">
        <f t="shared" si="42"/>
        <v>0</v>
      </c>
      <c r="G1231" s="136">
        <f t="shared" si="43"/>
        <v>0</v>
      </c>
    </row>
    <row r="1232" spans="1:7" s="8" customFormat="1" ht="12.75" x14ac:dyDescent="0.15">
      <c r="A1232" s="110" t="s">
        <v>36</v>
      </c>
      <c r="B1232" s="20">
        <v>0</v>
      </c>
      <c r="C1232" s="20">
        <v>0</v>
      </c>
      <c r="D1232" s="20">
        <v>0</v>
      </c>
      <c r="E1232" s="20">
        <v>265.45</v>
      </c>
      <c r="F1232" s="20">
        <f t="shared" si="42"/>
        <v>0</v>
      </c>
      <c r="G1232" s="136">
        <f t="shared" si="43"/>
        <v>0</v>
      </c>
    </row>
    <row r="1233" spans="1:7" s="7" customFormat="1" ht="12.75" x14ac:dyDescent="0.15">
      <c r="A1233" s="149" t="s">
        <v>255</v>
      </c>
      <c r="B1233" s="18">
        <v>548.32000000000005</v>
      </c>
      <c r="C1233" s="18">
        <v>8000</v>
      </c>
      <c r="D1233" s="18">
        <v>482</v>
      </c>
      <c r="E1233" s="18">
        <v>482</v>
      </c>
      <c r="F1233" s="18">
        <f t="shared" si="42"/>
        <v>87.90487306682229</v>
      </c>
      <c r="G1233" s="150">
        <f t="shared" si="43"/>
        <v>100</v>
      </c>
    </row>
    <row r="1234" spans="1:7" s="8" customFormat="1" ht="12.75" x14ac:dyDescent="0.15">
      <c r="A1234" s="108" t="s">
        <v>82</v>
      </c>
      <c r="B1234" s="19">
        <v>548.32000000000005</v>
      </c>
      <c r="C1234" s="19">
        <v>8000</v>
      </c>
      <c r="D1234" s="19">
        <v>482</v>
      </c>
      <c r="E1234" s="19">
        <v>482</v>
      </c>
      <c r="F1234" s="19">
        <f t="shared" si="42"/>
        <v>87.90487306682229</v>
      </c>
      <c r="G1234" s="151">
        <f t="shared" si="43"/>
        <v>100</v>
      </c>
    </row>
    <row r="1235" spans="1:7" s="6" customFormat="1" ht="12.75" x14ac:dyDescent="0.15">
      <c r="A1235" s="147" t="s">
        <v>127</v>
      </c>
      <c r="B1235" s="17">
        <v>548.32000000000005</v>
      </c>
      <c r="C1235" s="17">
        <v>8000</v>
      </c>
      <c r="D1235" s="17">
        <v>482</v>
      </c>
      <c r="E1235" s="17">
        <v>482</v>
      </c>
      <c r="F1235" s="17">
        <f t="shared" si="42"/>
        <v>87.90487306682229</v>
      </c>
      <c r="G1235" s="148">
        <f t="shared" si="43"/>
        <v>100</v>
      </c>
    </row>
    <row r="1236" spans="1:7" s="8" customFormat="1" ht="12.75" x14ac:dyDescent="0.15">
      <c r="A1236" s="108" t="s">
        <v>6</v>
      </c>
      <c r="B1236" s="19">
        <v>226.72</v>
      </c>
      <c r="C1236" s="19">
        <v>3000</v>
      </c>
      <c r="D1236" s="19">
        <v>240</v>
      </c>
      <c r="E1236" s="19">
        <v>240</v>
      </c>
      <c r="F1236" s="19">
        <f t="shared" si="42"/>
        <v>105.85744530698659</v>
      </c>
      <c r="G1236" s="151">
        <f t="shared" si="43"/>
        <v>100</v>
      </c>
    </row>
    <row r="1237" spans="1:7" s="8" customFormat="1" ht="12.75" x14ac:dyDescent="0.15">
      <c r="A1237" s="108" t="s">
        <v>12</v>
      </c>
      <c r="B1237" s="19">
        <v>226.72</v>
      </c>
      <c r="C1237" s="19">
        <v>3000</v>
      </c>
      <c r="D1237" s="19">
        <v>240</v>
      </c>
      <c r="E1237" s="19">
        <v>240</v>
      </c>
      <c r="F1237" s="19">
        <f t="shared" si="42"/>
        <v>105.85744530698659</v>
      </c>
      <c r="G1237" s="151">
        <f t="shared" si="43"/>
        <v>100</v>
      </c>
    </row>
    <row r="1238" spans="1:7" s="8" customFormat="1" ht="12.75" x14ac:dyDescent="0.15">
      <c r="A1238" s="110" t="s">
        <v>22</v>
      </c>
      <c r="B1238" s="20">
        <v>226.72</v>
      </c>
      <c r="C1238" s="20">
        <v>0</v>
      </c>
      <c r="D1238" s="20">
        <v>0</v>
      </c>
      <c r="E1238" s="20">
        <v>240</v>
      </c>
      <c r="F1238" s="20">
        <f t="shared" si="42"/>
        <v>105.85744530698659</v>
      </c>
      <c r="G1238" s="136">
        <f t="shared" si="43"/>
        <v>0</v>
      </c>
    </row>
    <row r="1239" spans="1:7" s="8" customFormat="1" ht="12.75" x14ac:dyDescent="0.15">
      <c r="A1239" s="108" t="s">
        <v>53</v>
      </c>
      <c r="B1239" s="19">
        <v>321.60000000000002</v>
      </c>
      <c r="C1239" s="19">
        <v>5000</v>
      </c>
      <c r="D1239" s="19">
        <v>242</v>
      </c>
      <c r="E1239" s="19">
        <v>242</v>
      </c>
      <c r="F1239" s="19">
        <f t="shared" si="42"/>
        <v>75.24875621890547</v>
      </c>
      <c r="G1239" s="151">
        <f t="shared" si="43"/>
        <v>100</v>
      </c>
    </row>
    <row r="1240" spans="1:7" s="8" customFormat="1" ht="12.75" x14ac:dyDescent="0.15">
      <c r="A1240" s="108" t="s">
        <v>56</v>
      </c>
      <c r="B1240" s="19">
        <v>321.60000000000002</v>
      </c>
      <c r="C1240" s="19">
        <v>5000</v>
      </c>
      <c r="D1240" s="19">
        <v>242</v>
      </c>
      <c r="E1240" s="19">
        <v>242</v>
      </c>
      <c r="F1240" s="19">
        <f t="shared" si="42"/>
        <v>75.24875621890547</v>
      </c>
      <c r="G1240" s="151">
        <f t="shared" si="43"/>
        <v>100</v>
      </c>
    </row>
    <row r="1241" spans="1:7" s="8" customFormat="1" ht="12.75" x14ac:dyDescent="0.15">
      <c r="A1241" s="110" t="s">
        <v>252</v>
      </c>
      <c r="B1241" s="20">
        <v>321.60000000000002</v>
      </c>
      <c r="C1241" s="20">
        <v>0</v>
      </c>
      <c r="D1241" s="20">
        <v>0</v>
      </c>
      <c r="E1241" s="20">
        <v>242</v>
      </c>
      <c r="F1241" s="20">
        <f t="shared" si="42"/>
        <v>75.24875621890547</v>
      </c>
      <c r="G1241" s="136">
        <f t="shared" si="43"/>
        <v>0</v>
      </c>
    </row>
    <row r="1242" spans="1:7" s="7" customFormat="1" ht="12.75" x14ac:dyDescent="0.15">
      <c r="A1242" s="149" t="s">
        <v>256</v>
      </c>
      <c r="B1242" s="18">
        <v>68148.31</v>
      </c>
      <c r="C1242" s="18">
        <v>87000</v>
      </c>
      <c r="D1242" s="18">
        <v>35800</v>
      </c>
      <c r="E1242" s="18">
        <v>32015.98</v>
      </c>
      <c r="F1242" s="18">
        <f t="shared" si="42"/>
        <v>46.979859075008612</v>
      </c>
      <c r="G1242" s="150">
        <f t="shared" si="43"/>
        <v>89.430111731843581</v>
      </c>
    </row>
    <row r="1243" spans="1:7" s="8" customFormat="1" ht="12.75" x14ac:dyDescent="0.15">
      <c r="A1243" s="108" t="s">
        <v>82</v>
      </c>
      <c r="B1243" s="19">
        <v>68148.31</v>
      </c>
      <c r="C1243" s="19">
        <v>87000</v>
      </c>
      <c r="D1243" s="19">
        <v>35800</v>
      </c>
      <c r="E1243" s="19">
        <v>32015.98</v>
      </c>
      <c r="F1243" s="19">
        <f t="shared" si="42"/>
        <v>46.979859075008612</v>
      </c>
      <c r="G1243" s="151">
        <f t="shared" si="43"/>
        <v>89.430111731843581</v>
      </c>
    </row>
    <row r="1244" spans="1:7" s="6" customFormat="1" ht="12.75" x14ac:dyDescent="0.15">
      <c r="A1244" s="147" t="s">
        <v>257</v>
      </c>
      <c r="B1244" s="17">
        <v>68148.31</v>
      </c>
      <c r="C1244" s="17">
        <v>87000</v>
      </c>
      <c r="D1244" s="17">
        <v>35800</v>
      </c>
      <c r="E1244" s="17">
        <v>32015.98</v>
      </c>
      <c r="F1244" s="17">
        <f t="shared" si="42"/>
        <v>46.979859075008612</v>
      </c>
      <c r="G1244" s="148">
        <f t="shared" si="43"/>
        <v>89.430111731843581</v>
      </c>
    </row>
    <row r="1245" spans="1:7" s="8" customFormat="1" ht="12.75" x14ac:dyDescent="0.15">
      <c r="A1245" s="108" t="s">
        <v>6</v>
      </c>
      <c r="B1245" s="19">
        <v>68148.31</v>
      </c>
      <c r="C1245" s="19">
        <v>87000</v>
      </c>
      <c r="D1245" s="19">
        <v>35800</v>
      </c>
      <c r="E1245" s="19">
        <v>32015.98</v>
      </c>
      <c r="F1245" s="19">
        <f t="shared" si="42"/>
        <v>46.979859075008612</v>
      </c>
      <c r="G1245" s="151">
        <f t="shared" si="43"/>
        <v>89.430111731843581</v>
      </c>
    </row>
    <row r="1246" spans="1:7" s="8" customFormat="1" ht="12.75" x14ac:dyDescent="0.15">
      <c r="A1246" s="108" t="s">
        <v>7</v>
      </c>
      <c r="B1246" s="19">
        <v>5356.21</v>
      </c>
      <c r="C1246" s="19">
        <v>24000</v>
      </c>
      <c r="D1246" s="19">
        <v>23500</v>
      </c>
      <c r="E1246" s="19">
        <v>22916.85</v>
      </c>
      <c r="F1246" s="19">
        <f t="shared" si="42"/>
        <v>427.8557039399127</v>
      </c>
      <c r="G1246" s="151">
        <f t="shared" si="43"/>
        <v>97.518510638297869</v>
      </c>
    </row>
    <row r="1247" spans="1:7" s="8" customFormat="1" ht="12.75" x14ac:dyDescent="0.15">
      <c r="A1247" s="110" t="s">
        <v>8</v>
      </c>
      <c r="B1247" s="20">
        <v>4370.1099999999997</v>
      </c>
      <c r="C1247" s="20">
        <v>0</v>
      </c>
      <c r="D1247" s="20">
        <v>0</v>
      </c>
      <c r="E1247" s="20">
        <v>19411.46</v>
      </c>
      <c r="F1247" s="20">
        <f t="shared" si="42"/>
        <v>444.18698842820891</v>
      </c>
      <c r="G1247" s="136">
        <f t="shared" si="43"/>
        <v>0</v>
      </c>
    </row>
    <row r="1248" spans="1:7" s="8" customFormat="1" ht="12.75" x14ac:dyDescent="0.15">
      <c r="A1248" s="110" t="s">
        <v>10</v>
      </c>
      <c r="B1248" s="20">
        <v>265.02999999999997</v>
      </c>
      <c r="C1248" s="20">
        <v>0</v>
      </c>
      <c r="D1248" s="20">
        <v>0</v>
      </c>
      <c r="E1248" s="20">
        <v>536.4</v>
      </c>
      <c r="F1248" s="20">
        <f t="shared" si="42"/>
        <v>202.39218201713015</v>
      </c>
      <c r="G1248" s="136">
        <f t="shared" si="43"/>
        <v>0</v>
      </c>
    </row>
    <row r="1249" spans="1:7" s="8" customFormat="1" ht="12.75" x14ac:dyDescent="0.15">
      <c r="A1249" s="110" t="s">
        <v>11</v>
      </c>
      <c r="B1249" s="20">
        <v>721.07</v>
      </c>
      <c r="C1249" s="20">
        <v>0</v>
      </c>
      <c r="D1249" s="20">
        <v>0</v>
      </c>
      <c r="E1249" s="20">
        <v>2968.99</v>
      </c>
      <c r="F1249" s="20">
        <f t="shared" si="42"/>
        <v>411.74781921311376</v>
      </c>
      <c r="G1249" s="136">
        <f t="shared" si="43"/>
        <v>0</v>
      </c>
    </row>
    <row r="1250" spans="1:7" s="8" customFormat="1" ht="12.75" x14ac:dyDescent="0.15">
      <c r="A1250" s="108" t="s">
        <v>12</v>
      </c>
      <c r="B1250" s="19">
        <v>62792.1</v>
      </c>
      <c r="C1250" s="19">
        <v>63000</v>
      </c>
      <c r="D1250" s="19">
        <v>12300</v>
      </c>
      <c r="E1250" s="19">
        <v>9099.1299999999992</v>
      </c>
      <c r="F1250" s="19">
        <f t="shared" si="42"/>
        <v>14.490883407307606</v>
      </c>
      <c r="G1250" s="151">
        <f t="shared" si="43"/>
        <v>73.976666666666659</v>
      </c>
    </row>
    <row r="1251" spans="1:7" s="8" customFormat="1" ht="12.75" x14ac:dyDescent="0.15">
      <c r="A1251" s="110" t="s">
        <v>18</v>
      </c>
      <c r="B1251" s="20">
        <v>1717.28</v>
      </c>
      <c r="C1251" s="20">
        <v>0</v>
      </c>
      <c r="D1251" s="20">
        <v>0</v>
      </c>
      <c r="E1251" s="20">
        <v>1154.8900000000001</v>
      </c>
      <c r="F1251" s="20">
        <f t="shared" si="42"/>
        <v>67.251118047144331</v>
      </c>
      <c r="G1251" s="136">
        <f t="shared" si="43"/>
        <v>0</v>
      </c>
    </row>
    <row r="1252" spans="1:7" s="8" customFormat="1" ht="12.75" x14ac:dyDescent="0.15">
      <c r="A1252" s="110" t="s">
        <v>22</v>
      </c>
      <c r="B1252" s="20">
        <v>1150</v>
      </c>
      <c r="C1252" s="20">
        <v>0</v>
      </c>
      <c r="D1252" s="20">
        <v>0</v>
      </c>
      <c r="E1252" s="20">
        <v>146.72999999999999</v>
      </c>
      <c r="F1252" s="20">
        <f t="shared" si="42"/>
        <v>12.759130434782609</v>
      </c>
      <c r="G1252" s="136">
        <f t="shared" si="43"/>
        <v>0</v>
      </c>
    </row>
    <row r="1253" spans="1:7" s="8" customFormat="1" ht="12.75" x14ac:dyDescent="0.15">
      <c r="A1253" s="110" t="s">
        <v>97</v>
      </c>
      <c r="B1253" s="20">
        <v>53331.58</v>
      </c>
      <c r="C1253" s="20">
        <v>0</v>
      </c>
      <c r="D1253" s="20">
        <v>0</v>
      </c>
      <c r="E1253" s="20">
        <v>6128.19</v>
      </c>
      <c r="F1253" s="20">
        <f t="shared" si="42"/>
        <v>11.490734007880508</v>
      </c>
      <c r="G1253" s="136">
        <f t="shared" si="43"/>
        <v>0</v>
      </c>
    </row>
    <row r="1254" spans="1:7" s="8" customFormat="1" ht="12.75" x14ac:dyDescent="0.15">
      <c r="A1254" s="110" t="s">
        <v>23</v>
      </c>
      <c r="B1254" s="20">
        <v>2364.63</v>
      </c>
      <c r="C1254" s="20">
        <v>0</v>
      </c>
      <c r="D1254" s="20">
        <v>0</v>
      </c>
      <c r="E1254" s="20">
        <v>61.2</v>
      </c>
      <c r="F1254" s="20">
        <f t="shared" si="42"/>
        <v>2.5881427538346378</v>
      </c>
      <c r="G1254" s="136">
        <f t="shared" si="43"/>
        <v>0</v>
      </c>
    </row>
    <row r="1255" spans="1:7" s="8" customFormat="1" ht="12.75" x14ac:dyDescent="0.15">
      <c r="A1255" s="110" t="s">
        <v>24</v>
      </c>
      <c r="B1255" s="20">
        <v>852.91</v>
      </c>
      <c r="C1255" s="20">
        <v>0</v>
      </c>
      <c r="D1255" s="20">
        <v>0</v>
      </c>
      <c r="E1255" s="20">
        <v>0</v>
      </c>
      <c r="F1255" s="20">
        <f t="shared" si="42"/>
        <v>0</v>
      </c>
      <c r="G1255" s="136">
        <f t="shared" si="43"/>
        <v>0</v>
      </c>
    </row>
    <row r="1256" spans="1:7" s="8" customFormat="1" ht="12.75" x14ac:dyDescent="0.15">
      <c r="A1256" s="110" t="s">
        <v>27</v>
      </c>
      <c r="B1256" s="20">
        <v>3020.77</v>
      </c>
      <c r="C1256" s="20">
        <v>0</v>
      </c>
      <c r="D1256" s="20">
        <v>0</v>
      </c>
      <c r="E1256" s="20">
        <v>1250</v>
      </c>
      <c r="F1256" s="20">
        <f t="shared" si="42"/>
        <v>41.380177901660836</v>
      </c>
      <c r="G1256" s="136">
        <f t="shared" si="43"/>
        <v>0</v>
      </c>
    </row>
    <row r="1257" spans="1:7" s="8" customFormat="1" ht="12.75" x14ac:dyDescent="0.15">
      <c r="A1257" s="110" t="s">
        <v>29</v>
      </c>
      <c r="B1257" s="20">
        <v>0</v>
      </c>
      <c r="C1257" s="20">
        <v>0</v>
      </c>
      <c r="D1257" s="20">
        <v>0</v>
      </c>
      <c r="E1257" s="20">
        <v>261.27</v>
      </c>
      <c r="F1257" s="20">
        <f t="shared" si="42"/>
        <v>0</v>
      </c>
      <c r="G1257" s="136">
        <f t="shared" si="43"/>
        <v>0</v>
      </c>
    </row>
    <row r="1258" spans="1:7" s="8" customFormat="1" ht="12.75" x14ac:dyDescent="0.15">
      <c r="A1258" s="110" t="s">
        <v>33</v>
      </c>
      <c r="B1258" s="20">
        <v>0</v>
      </c>
      <c r="C1258" s="20">
        <v>0</v>
      </c>
      <c r="D1258" s="20">
        <v>0</v>
      </c>
      <c r="E1258" s="20">
        <v>57.96</v>
      </c>
      <c r="F1258" s="20">
        <f t="shared" si="42"/>
        <v>0</v>
      </c>
      <c r="G1258" s="136">
        <f t="shared" si="43"/>
        <v>0</v>
      </c>
    </row>
    <row r="1259" spans="1:7" s="8" customFormat="1" ht="12.75" x14ac:dyDescent="0.15">
      <c r="A1259" s="110" t="s">
        <v>34</v>
      </c>
      <c r="B1259" s="20">
        <v>79.47</v>
      </c>
      <c r="C1259" s="20">
        <v>0</v>
      </c>
      <c r="D1259" s="20">
        <v>0</v>
      </c>
      <c r="E1259" s="20">
        <v>0</v>
      </c>
      <c r="F1259" s="20">
        <f t="shared" si="42"/>
        <v>0</v>
      </c>
      <c r="G1259" s="136">
        <f t="shared" si="43"/>
        <v>0</v>
      </c>
    </row>
    <row r="1260" spans="1:7" s="8" customFormat="1" ht="12.75" x14ac:dyDescent="0.15">
      <c r="A1260" s="110" t="s">
        <v>83</v>
      </c>
      <c r="B1260" s="20">
        <v>36.950000000000003</v>
      </c>
      <c r="C1260" s="20">
        <v>0</v>
      </c>
      <c r="D1260" s="20">
        <v>0</v>
      </c>
      <c r="E1260" s="20">
        <v>0</v>
      </c>
      <c r="F1260" s="20">
        <f t="shared" si="42"/>
        <v>0</v>
      </c>
      <c r="G1260" s="136">
        <f t="shared" si="43"/>
        <v>0</v>
      </c>
    </row>
    <row r="1261" spans="1:7" s="8" customFormat="1" ht="12.75" x14ac:dyDescent="0.15">
      <c r="A1261" s="110" t="s">
        <v>36</v>
      </c>
      <c r="B1261" s="20">
        <v>238.51</v>
      </c>
      <c r="C1261" s="20">
        <v>0</v>
      </c>
      <c r="D1261" s="20">
        <v>0</v>
      </c>
      <c r="E1261" s="20">
        <v>38.89</v>
      </c>
      <c r="F1261" s="20">
        <f t="shared" si="42"/>
        <v>16.305396000167711</v>
      </c>
      <c r="G1261" s="136">
        <f t="shared" si="43"/>
        <v>0</v>
      </c>
    </row>
    <row r="1262" spans="1:7" s="7" customFormat="1" ht="12.75" x14ac:dyDescent="0.15">
      <c r="A1262" s="149" t="s">
        <v>258</v>
      </c>
      <c r="B1262" s="18">
        <v>42289.47</v>
      </c>
      <c r="C1262" s="18">
        <v>83770</v>
      </c>
      <c r="D1262" s="18">
        <v>44923</v>
      </c>
      <c r="E1262" s="18">
        <v>44440.63</v>
      </c>
      <c r="F1262" s="18">
        <f t="shared" si="42"/>
        <v>105.08675090986006</v>
      </c>
      <c r="G1262" s="150">
        <f t="shared" si="43"/>
        <v>98.926229325735136</v>
      </c>
    </row>
    <row r="1263" spans="1:7" s="8" customFormat="1" ht="12.75" x14ac:dyDescent="0.15">
      <c r="A1263" s="108" t="s">
        <v>245</v>
      </c>
      <c r="B1263" s="19">
        <v>41659.040000000001</v>
      </c>
      <c r="C1263" s="19">
        <v>82300</v>
      </c>
      <c r="D1263" s="19">
        <v>44723</v>
      </c>
      <c r="E1263" s="19">
        <v>44274.33</v>
      </c>
      <c r="F1263" s="19">
        <f t="shared" si="42"/>
        <v>106.27784509676653</v>
      </c>
      <c r="G1263" s="151">
        <f t="shared" si="43"/>
        <v>98.996780180220469</v>
      </c>
    </row>
    <row r="1264" spans="1:7" s="6" customFormat="1" ht="12.75" x14ac:dyDescent="0.15">
      <c r="A1264" s="147" t="s">
        <v>128</v>
      </c>
      <c r="B1264" s="17">
        <v>41659.040000000001</v>
      </c>
      <c r="C1264" s="17">
        <v>82300</v>
      </c>
      <c r="D1264" s="17">
        <v>44723</v>
      </c>
      <c r="E1264" s="17">
        <v>44274.33</v>
      </c>
      <c r="F1264" s="17">
        <f t="shared" si="42"/>
        <v>106.27784509676653</v>
      </c>
      <c r="G1264" s="148">
        <f t="shared" si="43"/>
        <v>98.996780180220469</v>
      </c>
    </row>
    <row r="1265" spans="1:7" s="8" customFormat="1" ht="12.75" x14ac:dyDescent="0.15">
      <c r="A1265" s="108" t="s">
        <v>6</v>
      </c>
      <c r="B1265" s="19">
        <v>34471</v>
      </c>
      <c r="C1265" s="19">
        <v>64600</v>
      </c>
      <c r="D1265" s="19">
        <v>42147</v>
      </c>
      <c r="E1265" s="19">
        <v>41698.51</v>
      </c>
      <c r="F1265" s="19">
        <f t="shared" si="42"/>
        <v>120.96692872269446</v>
      </c>
      <c r="G1265" s="151">
        <f t="shared" si="43"/>
        <v>98.93589104799868</v>
      </c>
    </row>
    <row r="1266" spans="1:7" s="8" customFormat="1" ht="12.75" x14ac:dyDescent="0.15">
      <c r="A1266" s="108" t="s">
        <v>7</v>
      </c>
      <c r="B1266" s="19">
        <v>19510.259999999998</v>
      </c>
      <c r="C1266" s="19">
        <v>28300</v>
      </c>
      <c r="D1266" s="19">
        <v>22200</v>
      </c>
      <c r="E1266" s="19">
        <v>21752.25</v>
      </c>
      <c r="F1266" s="19">
        <f t="shared" si="42"/>
        <v>111.49133840348617</v>
      </c>
      <c r="G1266" s="151">
        <f t="shared" si="43"/>
        <v>97.983108108108112</v>
      </c>
    </row>
    <row r="1267" spans="1:7" s="8" customFormat="1" ht="12.75" x14ac:dyDescent="0.15">
      <c r="A1267" s="110" t="s">
        <v>8</v>
      </c>
      <c r="B1267" s="20">
        <v>16405.21</v>
      </c>
      <c r="C1267" s="20">
        <v>0</v>
      </c>
      <c r="D1267" s="20">
        <v>0</v>
      </c>
      <c r="E1267" s="20">
        <v>17930.09</v>
      </c>
      <c r="F1267" s="20">
        <f t="shared" si="42"/>
        <v>109.29509588722119</v>
      </c>
      <c r="G1267" s="136">
        <f t="shared" si="43"/>
        <v>0</v>
      </c>
    </row>
    <row r="1268" spans="1:7" s="8" customFormat="1" ht="12.75" x14ac:dyDescent="0.15">
      <c r="A1268" s="110" t="s">
        <v>10</v>
      </c>
      <c r="B1268" s="20">
        <v>398.17</v>
      </c>
      <c r="C1268" s="20">
        <v>0</v>
      </c>
      <c r="D1268" s="20">
        <v>0</v>
      </c>
      <c r="E1268" s="20">
        <v>863.6</v>
      </c>
      <c r="F1268" s="20">
        <f t="shared" si="42"/>
        <v>216.89228219102392</v>
      </c>
      <c r="G1268" s="136">
        <f t="shared" si="43"/>
        <v>0</v>
      </c>
    </row>
    <row r="1269" spans="1:7" s="8" customFormat="1" ht="12.75" x14ac:dyDescent="0.15">
      <c r="A1269" s="110" t="s">
        <v>11</v>
      </c>
      <c r="B1269" s="20">
        <v>2706.88</v>
      </c>
      <c r="C1269" s="20">
        <v>0</v>
      </c>
      <c r="D1269" s="20">
        <v>0</v>
      </c>
      <c r="E1269" s="20">
        <v>2958.56</v>
      </c>
      <c r="F1269" s="20">
        <f t="shared" si="42"/>
        <v>109.29778933680103</v>
      </c>
      <c r="G1269" s="136">
        <f t="shared" si="43"/>
        <v>0</v>
      </c>
    </row>
    <row r="1270" spans="1:7" s="8" customFormat="1" ht="12.75" x14ac:dyDescent="0.15">
      <c r="A1270" s="108" t="s">
        <v>12</v>
      </c>
      <c r="B1270" s="19">
        <v>0</v>
      </c>
      <c r="C1270" s="19">
        <v>9300</v>
      </c>
      <c r="D1270" s="19">
        <v>0</v>
      </c>
      <c r="E1270" s="19">
        <v>0</v>
      </c>
      <c r="F1270" s="19">
        <f t="shared" si="42"/>
        <v>0</v>
      </c>
      <c r="G1270" s="151">
        <f t="shared" si="43"/>
        <v>0</v>
      </c>
    </row>
    <row r="1271" spans="1:7" s="8" customFormat="1" ht="12.75" x14ac:dyDescent="0.15">
      <c r="A1271" s="108" t="s">
        <v>141</v>
      </c>
      <c r="B1271" s="19">
        <v>14960.74</v>
      </c>
      <c r="C1271" s="19">
        <v>27000</v>
      </c>
      <c r="D1271" s="19">
        <v>19042</v>
      </c>
      <c r="E1271" s="19">
        <v>19041.259999999998</v>
      </c>
      <c r="F1271" s="19">
        <f t="shared" si="42"/>
        <v>127.27485405133703</v>
      </c>
      <c r="G1271" s="151">
        <f t="shared" si="43"/>
        <v>99.996113853586792</v>
      </c>
    </row>
    <row r="1272" spans="1:7" s="8" customFormat="1" ht="12.75" x14ac:dyDescent="0.15">
      <c r="A1272" s="110" t="s">
        <v>259</v>
      </c>
      <c r="B1272" s="20">
        <v>14960.74</v>
      </c>
      <c r="C1272" s="20">
        <v>0</v>
      </c>
      <c r="D1272" s="20">
        <v>0</v>
      </c>
      <c r="E1272" s="20">
        <v>19041.259999999998</v>
      </c>
      <c r="F1272" s="20">
        <f t="shared" si="42"/>
        <v>127.27485405133703</v>
      </c>
      <c r="G1272" s="136">
        <f t="shared" si="43"/>
        <v>0</v>
      </c>
    </row>
    <row r="1273" spans="1:7" s="8" customFormat="1" ht="12.75" x14ac:dyDescent="0.15">
      <c r="A1273" s="108" t="s">
        <v>101</v>
      </c>
      <c r="B1273" s="19">
        <v>0</v>
      </c>
      <c r="C1273" s="19">
        <v>0</v>
      </c>
      <c r="D1273" s="19">
        <v>905</v>
      </c>
      <c r="E1273" s="19">
        <v>905</v>
      </c>
      <c r="F1273" s="19">
        <f t="shared" si="42"/>
        <v>0</v>
      </c>
      <c r="G1273" s="151">
        <f t="shared" si="43"/>
        <v>100</v>
      </c>
    </row>
    <row r="1274" spans="1:7" s="8" customFormat="1" ht="12.75" x14ac:dyDescent="0.15">
      <c r="A1274" s="110" t="s">
        <v>260</v>
      </c>
      <c r="B1274" s="20">
        <v>0</v>
      </c>
      <c r="C1274" s="20">
        <v>0</v>
      </c>
      <c r="D1274" s="20">
        <v>0</v>
      </c>
      <c r="E1274" s="20">
        <v>905</v>
      </c>
      <c r="F1274" s="20">
        <f t="shared" si="42"/>
        <v>0</v>
      </c>
      <c r="G1274" s="136">
        <f t="shared" si="43"/>
        <v>0</v>
      </c>
    </row>
    <row r="1275" spans="1:7" s="8" customFormat="1" ht="12.75" x14ac:dyDescent="0.15">
      <c r="A1275" s="108" t="s">
        <v>53</v>
      </c>
      <c r="B1275" s="19">
        <v>7188.04</v>
      </c>
      <c r="C1275" s="19">
        <v>17700</v>
      </c>
      <c r="D1275" s="19">
        <v>2576</v>
      </c>
      <c r="E1275" s="19">
        <v>2575.8200000000002</v>
      </c>
      <c r="F1275" s="19">
        <f t="shared" si="42"/>
        <v>35.834803367816541</v>
      </c>
      <c r="G1275" s="151">
        <f t="shared" si="43"/>
        <v>99.993012422360252</v>
      </c>
    </row>
    <row r="1276" spans="1:7" s="8" customFormat="1" ht="12.75" x14ac:dyDescent="0.15">
      <c r="A1276" s="108" t="s">
        <v>54</v>
      </c>
      <c r="B1276" s="19">
        <v>0</v>
      </c>
      <c r="C1276" s="19">
        <v>150</v>
      </c>
      <c r="D1276" s="19">
        <v>0</v>
      </c>
      <c r="E1276" s="19">
        <v>0</v>
      </c>
      <c r="F1276" s="19">
        <f t="shared" si="42"/>
        <v>0</v>
      </c>
      <c r="G1276" s="151">
        <f t="shared" si="43"/>
        <v>0</v>
      </c>
    </row>
    <row r="1277" spans="1:7" s="8" customFormat="1" ht="12.75" x14ac:dyDescent="0.15">
      <c r="A1277" s="108" t="s">
        <v>56</v>
      </c>
      <c r="B1277" s="19">
        <v>7188.04</v>
      </c>
      <c r="C1277" s="19">
        <v>17550</v>
      </c>
      <c r="D1277" s="19">
        <v>2576</v>
      </c>
      <c r="E1277" s="19">
        <v>2575.8200000000002</v>
      </c>
      <c r="F1277" s="19">
        <f t="shared" si="42"/>
        <v>35.834803367816541</v>
      </c>
      <c r="G1277" s="151">
        <f t="shared" si="43"/>
        <v>99.993012422360252</v>
      </c>
    </row>
    <row r="1278" spans="1:7" s="8" customFormat="1" ht="12.75" x14ac:dyDescent="0.15">
      <c r="A1278" s="110" t="s">
        <v>57</v>
      </c>
      <c r="B1278" s="20">
        <v>1015.3</v>
      </c>
      <c r="C1278" s="20">
        <v>0</v>
      </c>
      <c r="D1278" s="20">
        <v>0</v>
      </c>
      <c r="E1278" s="20">
        <v>0</v>
      </c>
      <c r="F1278" s="20">
        <f t="shared" si="42"/>
        <v>0</v>
      </c>
      <c r="G1278" s="136">
        <f t="shared" si="43"/>
        <v>0</v>
      </c>
    </row>
    <row r="1279" spans="1:7" s="8" customFormat="1" ht="12.75" x14ac:dyDescent="0.15">
      <c r="A1279" s="110" t="s">
        <v>252</v>
      </c>
      <c r="B1279" s="20">
        <v>6172.74</v>
      </c>
      <c r="C1279" s="20">
        <v>0</v>
      </c>
      <c r="D1279" s="20">
        <v>0</v>
      </c>
      <c r="E1279" s="20">
        <v>2575.8200000000002</v>
      </c>
      <c r="F1279" s="20">
        <f t="shared" si="42"/>
        <v>41.728956670781535</v>
      </c>
      <c r="G1279" s="136">
        <f t="shared" si="43"/>
        <v>0</v>
      </c>
    </row>
    <row r="1280" spans="1:7" s="8" customFormat="1" ht="12.75" x14ac:dyDescent="0.15">
      <c r="A1280" s="108" t="s">
        <v>82</v>
      </c>
      <c r="B1280" s="19">
        <v>630.42999999999995</v>
      </c>
      <c r="C1280" s="19">
        <v>1470</v>
      </c>
      <c r="D1280" s="19">
        <v>200</v>
      </c>
      <c r="E1280" s="19">
        <v>166.3</v>
      </c>
      <c r="F1280" s="19">
        <f t="shared" si="42"/>
        <v>26.378820804847493</v>
      </c>
      <c r="G1280" s="151">
        <f t="shared" si="43"/>
        <v>83.15</v>
      </c>
    </row>
    <row r="1281" spans="1:7" s="6" customFormat="1" ht="12.75" x14ac:dyDescent="0.15">
      <c r="A1281" s="147" t="s">
        <v>128</v>
      </c>
      <c r="B1281" s="17">
        <v>630.42999999999995</v>
      </c>
      <c r="C1281" s="17">
        <v>1470</v>
      </c>
      <c r="D1281" s="17">
        <v>200</v>
      </c>
      <c r="E1281" s="17">
        <v>166.3</v>
      </c>
      <c r="F1281" s="17">
        <f t="shared" si="42"/>
        <v>26.378820804847493</v>
      </c>
      <c r="G1281" s="148">
        <f t="shared" si="43"/>
        <v>83.15</v>
      </c>
    </row>
    <row r="1282" spans="1:7" s="8" customFormat="1" ht="12.75" x14ac:dyDescent="0.15">
      <c r="A1282" s="108" t="s">
        <v>6</v>
      </c>
      <c r="B1282" s="19">
        <v>630.42999999999995</v>
      </c>
      <c r="C1282" s="19">
        <v>1470</v>
      </c>
      <c r="D1282" s="19">
        <v>200</v>
      </c>
      <c r="E1282" s="19">
        <v>166.3</v>
      </c>
      <c r="F1282" s="19">
        <f t="shared" si="42"/>
        <v>26.378820804847493</v>
      </c>
      <c r="G1282" s="151">
        <f t="shared" si="43"/>
        <v>83.15</v>
      </c>
    </row>
    <row r="1283" spans="1:7" s="8" customFormat="1" ht="12.75" x14ac:dyDescent="0.15">
      <c r="A1283" s="108" t="s">
        <v>12</v>
      </c>
      <c r="B1283" s="19">
        <v>630.42999999999995</v>
      </c>
      <c r="C1283" s="19">
        <v>1470</v>
      </c>
      <c r="D1283" s="19">
        <v>200</v>
      </c>
      <c r="E1283" s="19">
        <v>166.3</v>
      </c>
      <c r="F1283" s="19">
        <f t="shared" si="42"/>
        <v>26.378820804847493</v>
      </c>
      <c r="G1283" s="151">
        <f t="shared" si="43"/>
        <v>83.15</v>
      </c>
    </row>
    <row r="1284" spans="1:7" s="8" customFormat="1" ht="12.75" x14ac:dyDescent="0.15">
      <c r="A1284" s="110" t="s">
        <v>18</v>
      </c>
      <c r="B1284" s="20">
        <v>39.81</v>
      </c>
      <c r="C1284" s="20">
        <v>0</v>
      </c>
      <c r="D1284" s="20">
        <v>0</v>
      </c>
      <c r="E1284" s="20">
        <v>0</v>
      </c>
      <c r="F1284" s="20">
        <f t="shared" si="42"/>
        <v>0</v>
      </c>
      <c r="G1284" s="136">
        <f t="shared" si="43"/>
        <v>0</v>
      </c>
    </row>
    <row r="1285" spans="1:7" s="8" customFormat="1" ht="12.75" x14ac:dyDescent="0.15">
      <c r="A1285" s="110" t="s">
        <v>31</v>
      </c>
      <c r="B1285" s="20">
        <v>590.62</v>
      </c>
      <c r="C1285" s="20">
        <v>0</v>
      </c>
      <c r="D1285" s="20">
        <v>0</v>
      </c>
      <c r="E1285" s="20">
        <v>0</v>
      </c>
      <c r="F1285" s="20">
        <f t="shared" si="42"/>
        <v>0</v>
      </c>
      <c r="G1285" s="136">
        <f t="shared" si="43"/>
        <v>0</v>
      </c>
    </row>
    <row r="1286" spans="1:7" s="8" customFormat="1" ht="12.75" x14ac:dyDescent="0.15">
      <c r="A1286" s="110" t="s">
        <v>32</v>
      </c>
      <c r="B1286" s="20">
        <v>0</v>
      </c>
      <c r="C1286" s="20">
        <v>0</v>
      </c>
      <c r="D1286" s="20">
        <v>0</v>
      </c>
      <c r="E1286" s="20">
        <v>166.3</v>
      </c>
      <c r="F1286" s="20">
        <f t="shared" ref="F1286:F1349" si="44">IFERROR(E1286/B1286*100,0)</f>
        <v>0</v>
      </c>
      <c r="G1286" s="136">
        <f t="shared" ref="G1286:G1349" si="45">IFERROR(E1286/D1286*100,0)</f>
        <v>0</v>
      </c>
    </row>
    <row r="1287" spans="1:7" s="7" customFormat="1" ht="12.75" x14ac:dyDescent="0.15">
      <c r="A1287" s="149" t="s">
        <v>261</v>
      </c>
      <c r="B1287" s="18">
        <v>12740.31</v>
      </c>
      <c r="C1287" s="18">
        <v>1000</v>
      </c>
      <c r="D1287" s="18">
        <v>21950</v>
      </c>
      <c r="E1287" s="18">
        <v>18169.849999999999</v>
      </c>
      <c r="F1287" s="18">
        <f t="shared" si="44"/>
        <v>142.6170163834318</v>
      </c>
      <c r="G1287" s="150">
        <f t="shared" si="45"/>
        <v>82.778359908883829</v>
      </c>
    </row>
    <row r="1288" spans="1:7" s="8" customFormat="1" ht="12.75" x14ac:dyDescent="0.15">
      <c r="A1288" s="108" t="s">
        <v>82</v>
      </c>
      <c r="B1288" s="19">
        <v>12740.31</v>
      </c>
      <c r="C1288" s="19">
        <v>1000</v>
      </c>
      <c r="D1288" s="19">
        <v>21950</v>
      </c>
      <c r="E1288" s="19">
        <v>18169.849999999999</v>
      </c>
      <c r="F1288" s="19">
        <f t="shared" si="44"/>
        <v>142.6170163834318</v>
      </c>
      <c r="G1288" s="151">
        <f t="shared" si="45"/>
        <v>82.778359908883829</v>
      </c>
    </row>
    <row r="1289" spans="1:7" s="6" customFormat="1" ht="12.75" x14ac:dyDescent="0.15">
      <c r="A1289" s="147" t="s">
        <v>212</v>
      </c>
      <c r="B1289" s="17">
        <v>12740.31</v>
      </c>
      <c r="C1289" s="17">
        <v>1000</v>
      </c>
      <c r="D1289" s="17">
        <v>21950</v>
      </c>
      <c r="E1289" s="17">
        <v>18169.849999999999</v>
      </c>
      <c r="F1289" s="17">
        <f t="shared" si="44"/>
        <v>142.6170163834318</v>
      </c>
      <c r="G1289" s="148">
        <f t="shared" si="45"/>
        <v>82.778359908883829</v>
      </c>
    </row>
    <row r="1290" spans="1:7" s="8" customFormat="1" ht="12.75" x14ac:dyDescent="0.15">
      <c r="A1290" s="108" t="s">
        <v>6</v>
      </c>
      <c r="B1290" s="19">
        <v>11500.55</v>
      </c>
      <c r="C1290" s="19">
        <v>1000</v>
      </c>
      <c r="D1290" s="19">
        <v>21950</v>
      </c>
      <c r="E1290" s="19">
        <v>18169.849999999999</v>
      </c>
      <c r="F1290" s="19">
        <f t="shared" si="44"/>
        <v>157.99113955419523</v>
      </c>
      <c r="G1290" s="151">
        <f t="shared" si="45"/>
        <v>82.778359908883829</v>
      </c>
    </row>
    <row r="1291" spans="1:7" s="8" customFormat="1" ht="12.75" x14ac:dyDescent="0.15">
      <c r="A1291" s="108" t="s">
        <v>12</v>
      </c>
      <c r="B1291" s="19">
        <v>11500.55</v>
      </c>
      <c r="C1291" s="19">
        <v>1000</v>
      </c>
      <c r="D1291" s="19">
        <v>21950</v>
      </c>
      <c r="E1291" s="19">
        <v>18169.849999999999</v>
      </c>
      <c r="F1291" s="19">
        <f t="shared" si="44"/>
        <v>157.99113955419523</v>
      </c>
      <c r="G1291" s="151">
        <f t="shared" si="45"/>
        <v>82.778359908883829</v>
      </c>
    </row>
    <row r="1292" spans="1:7" s="8" customFormat="1" ht="12.75" x14ac:dyDescent="0.15">
      <c r="A1292" s="110" t="s">
        <v>18</v>
      </c>
      <c r="B1292" s="20">
        <v>6069.18</v>
      </c>
      <c r="C1292" s="20">
        <v>0</v>
      </c>
      <c r="D1292" s="20">
        <v>0</v>
      </c>
      <c r="E1292" s="20">
        <v>4761.08</v>
      </c>
      <c r="F1292" s="20">
        <f t="shared" si="44"/>
        <v>78.446841253678414</v>
      </c>
      <c r="G1292" s="136">
        <f t="shared" si="45"/>
        <v>0</v>
      </c>
    </row>
    <row r="1293" spans="1:7" s="8" customFormat="1" ht="12.75" x14ac:dyDescent="0.15">
      <c r="A1293" s="110" t="s">
        <v>20</v>
      </c>
      <c r="B1293" s="20">
        <v>1376.31</v>
      </c>
      <c r="C1293" s="20">
        <v>0</v>
      </c>
      <c r="D1293" s="20">
        <v>0</v>
      </c>
      <c r="E1293" s="20">
        <v>1321.2</v>
      </c>
      <c r="F1293" s="20">
        <f t="shared" si="44"/>
        <v>95.995814896353309</v>
      </c>
      <c r="G1293" s="136">
        <f t="shared" si="45"/>
        <v>0</v>
      </c>
    </row>
    <row r="1294" spans="1:7" s="8" customFormat="1" ht="12.75" x14ac:dyDescent="0.15">
      <c r="A1294" s="110" t="s">
        <v>22</v>
      </c>
      <c r="B1294" s="20">
        <v>0</v>
      </c>
      <c r="C1294" s="20">
        <v>0</v>
      </c>
      <c r="D1294" s="20">
        <v>0</v>
      </c>
      <c r="E1294" s="20">
        <v>420.77</v>
      </c>
      <c r="F1294" s="20">
        <f t="shared" si="44"/>
        <v>0</v>
      </c>
      <c r="G1294" s="136">
        <f t="shared" si="45"/>
        <v>0</v>
      </c>
    </row>
    <row r="1295" spans="1:7" s="8" customFormat="1" ht="12.75" x14ac:dyDescent="0.15">
      <c r="A1295" s="110" t="s">
        <v>32</v>
      </c>
      <c r="B1295" s="20">
        <v>663.61</v>
      </c>
      <c r="C1295" s="20">
        <v>0</v>
      </c>
      <c r="D1295" s="20">
        <v>0</v>
      </c>
      <c r="E1295" s="20">
        <v>0</v>
      </c>
      <c r="F1295" s="20">
        <f t="shared" si="44"/>
        <v>0</v>
      </c>
      <c r="G1295" s="136">
        <f t="shared" si="45"/>
        <v>0</v>
      </c>
    </row>
    <row r="1296" spans="1:7" s="8" customFormat="1" ht="12.75" x14ac:dyDescent="0.15">
      <c r="A1296" s="110" t="s">
        <v>83</v>
      </c>
      <c r="B1296" s="20">
        <v>0</v>
      </c>
      <c r="C1296" s="20">
        <v>0</v>
      </c>
      <c r="D1296" s="20">
        <v>0</v>
      </c>
      <c r="E1296" s="20">
        <v>9791.7999999999993</v>
      </c>
      <c r="F1296" s="20">
        <f t="shared" si="44"/>
        <v>0</v>
      </c>
      <c r="G1296" s="136">
        <f t="shared" si="45"/>
        <v>0</v>
      </c>
    </row>
    <row r="1297" spans="1:7" s="8" customFormat="1" ht="12.75" x14ac:dyDescent="0.15">
      <c r="A1297" s="110" t="s">
        <v>36</v>
      </c>
      <c r="B1297" s="20">
        <v>3391.45</v>
      </c>
      <c r="C1297" s="20">
        <v>0</v>
      </c>
      <c r="D1297" s="20">
        <v>0</v>
      </c>
      <c r="E1297" s="20">
        <v>1875</v>
      </c>
      <c r="F1297" s="20">
        <f t="shared" si="44"/>
        <v>55.286087071901399</v>
      </c>
      <c r="G1297" s="136">
        <f t="shared" si="45"/>
        <v>0</v>
      </c>
    </row>
    <row r="1298" spans="1:7" s="8" customFormat="1" ht="12.75" x14ac:dyDescent="0.15">
      <c r="A1298" s="108" t="s">
        <v>53</v>
      </c>
      <c r="B1298" s="19">
        <v>1239.76</v>
      </c>
      <c r="C1298" s="19">
        <v>0</v>
      </c>
      <c r="D1298" s="19">
        <v>0</v>
      </c>
      <c r="E1298" s="19">
        <v>0</v>
      </c>
      <c r="F1298" s="19">
        <f t="shared" si="44"/>
        <v>0</v>
      </c>
      <c r="G1298" s="151">
        <f t="shared" si="45"/>
        <v>0</v>
      </c>
    </row>
    <row r="1299" spans="1:7" s="8" customFormat="1" ht="12.75" x14ac:dyDescent="0.15">
      <c r="A1299" s="108" t="s">
        <v>56</v>
      </c>
      <c r="B1299" s="19">
        <v>1239.76</v>
      </c>
      <c r="C1299" s="19">
        <v>0</v>
      </c>
      <c r="D1299" s="19">
        <v>0</v>
      </c>
      <c r="E1299" s="19">
        <v>0</v>
      </c>
      <c r="F1299" s="19">
        <f t="shared" si="44"/>
        <v>0</v>
      </c>
      <c r="G1299" s="151">
        <f t="shared" si="45"/>
        <v>0</v>
      </c>
    </row>
    <row r="1300" spans="1:7" s="8" customFormat="1" ht="12.75" x14ac:dyDescent="0.15">
      <c r="A1300" s="110" t="s">
        <v>57</v>
      </c>
      <c r="B1300" s="20">
        <v>1239.76</v>
      </c>
      <c r="C1300" s="20">
        <v>0</v>
      </c>
      <c r="D1300" s="20">
        <v>0</v>
      </c>
      <c r="E1300" s="20">
        <v>0</v>
      </c>
      <c r="F1300" s="20">
        <f t="shared" si="44"/>
        <v>0</v>
      </c>
      <c r="G1300" s="136">
        <f t="shared" si="45"/>
        <v>0</v>
      </c>
    </row>
    <row r="1301" spans="1:7" s="7" customFormat="1" ht="12.75" x14ac:dyDescent="0.15">
      <c r="A1301" s="149" t="s">
        <v>262</v>
      </c>
      <c r="B1301" s="18">
        <v>0</v>
      </c>
      <c r="C1301" s="18">
        <v>2700</v>
      </c>
      <c r="D1301" s="18">
        <v>0</v>
      </c>
      <c r="E1301" s="18">
        <v>0</v>
      </c>
      <c r="F1301" s="18">
        <f t="shared" si="44"/>
        <v>0</v>
      </c>
      <c r="G1301" s="150">
        <f t="shared" si="45"/>
        <v>0</v>
      </c>
    </row>
    <row r="1302" spans="1:7" s="8" customFormat="1" ht="12.75" x14ac:dyDescent="0.15">
      <c r="A1302" s="108" t="s">
        <v>82</v>
      </c>
      <c r="B1302" s="19">
        <v>0</v>
      </c>
      <c r="C1302" s="19">
        <v>2700</v>
      </c>
      <c r="D1302" s="19">
        <v>0</v>
      </c>
      <c r="E1302" s="19">
        <v>0</v>
      </c>
      <c r="F1302" s="19">
        <f t="shared" si="44"/>
        <v>0</v>
      </c>
      <c r="G1302" s="151">
        <f t="shared" si="45"/>
        <v>0</v>
      </c>
    </row>
    <row r="1303" spans="1:7" s="6" customFormat="1" ht="12.75" x14ac:dyDescent="0.15">
      <c r="A1303" s="147" t="s">
        <v>263</v>
      </c>
      <c r="B1303" s="17">
        <v>0</v>
      </c>
      <c r="C1303" s="17">
        <v>2700</v>
      </c>
      <c r="D1303" s="17">
        <v>0</v>
      </c>
      <c r="E1303" s="17">
        <v>0</v>
      </c>
      <c r="F1303" s="17">
        <f t="shared" si="44"/>
        <v>0</v>
      </c>
      <c r="G1303" s="148">
        <f t="shared" si="45"/>
        <v>0</v>
      </c>
    </row>
    <row r="1304" spans="1:7" s="8" customFormat="1" ht="12.75" x14ac:dyDescent="0.15">
      <c r="A1304" s="108" t="s">
        <v>6</v>
      </c>
      <c r="B1304" s="19">
        <v>0</v>
      </c>
      <c r="C1304" s="19">
        <v>2700</v>
      </c>
      <c r="D1304" s="19">
        <v>0</v>
      </c>
      <c r="E1304" s="19">
        <v>0</v>
      </c>
      <c r="F1304" s="19">
        <f t="shared" si="44"/>
        <v>0</v>
      </c>
      <c r="G1304" s="151">
        <f t="shared" si="45"/>
        <v>0</v>
      </c>
    </row>
    <row r="1305" spans="1:7" s="8" customFormat="1" ht="12.75" x14ac:dyDescent="0.15">
      <c r="A1305" s="108" t="s">
        <v>12</v>
      </c>
      <c r="B1305" s="19">
        <v>0</v>
      </c>
      <c r="C1305" s="19">
        <v>2700</v>
      </c>
      <c r="D1305" s="19">
        <v>0</v>
      </c>
      <c r="E1305" s="19">
        <v>0</v>
      </c>
      <c r="F1305" s="19">
        <f t="shared" si="44"/>
        <v>0</v>
      </c>
      <c r="G1305" s="151">
        <f t="shared" si="45"/>
        <v>0</v>
      </c>
    </row>
    <row r="1306" spans="1:7" s="7" customFormat="1" ht="12.75" x14ac:dyDescent="0.15">
      <c r="A1306" s="149" t="s">
        <v>264</v>
      </c>
      <c r="B1306" s="18">
        <v>4726.1400000000003</v>
      </c>
      <c r="C1306" s="18">
        <v>5200</v>
      </c>
      <c r="D1306" s="18">
        <v>4300</v>
      </c>
      <c r="E1306" s="18">
        <v>4151.7</v>
      </c>
      <c r="F1306" s="18">
        <f t="shared" si="44"/>
        <v>87.845472203531841</v>
      </c>
      <c r="G1306" s="150">
        <f t="shared" si="45"/>
        <v>96.551162790697674</v>
      </c>
    </row>
    <row r="1307" spans="1:7" s="8" customFormat="1" ht="12.75" x14ac:dyDescent="0.15">
      <c r="A1307" s="108" t="s">
        <v>82</v>
      </c>
      <c r="B1307" s="19">
        <v>4726.1400000000003</v>
      </c>
      <c r="C1307" s="19">
        <v>5200</v>
      </c>
      <c r="D1307" s="19">
        <v>4300</v>
      </c>
      <c r="E1307" s="19">
        <v>4151.7</v>
      </c>
      <c r="F1307" s="19">
        <f t="shared" si="44"/>
        <v>87.845472203531841</v>
      </c>
      <c r="G1307" s="151">
        <f t="shared" si="45"/>
        <v>96.551162790697674</v>
      </c>
    </row>
    <row r="1308" spans="1:7" s="6" customFormat="1" ht="12.75" x14ac:dyDescent="0.15">
      <c r="A1308" s="147" t="s">
        <v>86</v>
      </c>
      <c r="B1308" s="17">
        <v>4726.1400000000003</v>
      </c>
      <c r="C1308" s="17">
        <v>5200</v>
      </c>
      <c r="D1308" s="17">
        <v>4300</v>
      </c>
      <c r="E1308" s="17">
        <v>4151.7</v>
      </c>
      <c r="F1308" s="17">
        <f t="shared" si="44"/>
        <v>87.845472203531841</v>
      </c>
      <c r="G1308" s="148">
        <f t="shared" si="45"/>
        <v>96.551162790697674</v>
      </c>
    </row>
    <row r="1309" spans="1:7" s="8" customFormat="1" ht="12.75" x14ac:dyDescent="0.15">
      <c r="A1309" s="108" t="s">
        <v>6</v>
      </c>
      <c r="B1309" s="19">
        <v>4726.1400000000003</v>
      </c>
      <c r="C1309" s="19">
        <v>5200</v>
      </c>
      <c r="D1309" s="19">
        <v>4300</v>
      </c>
      <c r="E1309" s="19">
        <v>4151.7</v>
      </c>
      <c r="F1309" s="19">
        <f t="shared" si="44"/>
        <v>87.845472203531841</v>
      </c>
      <c r="G1309" s="151">
        <f t="shared" si="45"/>
        <v>96.551162790697674</v>
      </c>
    </row>
    <row r="1310" spans="1:7" s="8" customFormat="1" ht="12.75" x14ac:dyDescent="0.15">
      <c r="A1310" s="108" t="s">
        <v>12</v>
      </c>
      <c r="B1310" s="19">
        <v>4726.1400000000003</v>
      </c>
      <c r="C1310" s="19">
        <v>5200</v>
      </c>
      <c r="D1310" s="19">
        <v>4300</v>
      </c>
      <c r="E1310" s="19">
        <v>4151.7</v>
      </c>
      <c r="F1310" s="19">
        <f t="shared" si="44"/>
        <v>87.845472203531841</v>
      </c>
      <c r="G1310" s="151">
        <f t="shared" si="45"/>
        <v>96.551162790697674</v>
      </c>
    </row>
    <row r="1311" spans="1:7" s="8" customFormat="1" ht="12.75" x14ac:dyDescent="0.15">
      <c r="A1311" s="110" t="s">
        <v>97</v>
      </c>
      <c r="B1311" s="20">
        <v>4726.1400000000003</v>
      </c>
      <c r="C1311" s="20">
        <v>0</v>
      </c>
      <c r="D1311" s="20">
        <v>0</v>
      </c>
      <c r="E1311" s="20">
        <v>4151.7</v>
      </c>
      <c r="F1311" s="20">
        <f t="shared" si="44"/>
        <v>87.845472203531841</v>
      </c>
      <c r="G1311" s="136">
        <f t="shared" si="45"/>
        <v>0</v>
      </c>
    </row>
    <row r="1312" spans="1:7" s="7" customFormat="1" ht="12.75" x14ac:dyDescent="0.15">
      <c r="A1312" s="149" t="s">
        <v>265</v>
      </c>
      <c r="B1312" s="18">
        <v>0</v>
      </c>
      <c r="C1312" s="18">
        <v>0</v>
      </c>
      <c r="D1312" s="18">
        <v>71000</v>
      </c>
      <c r="E1312" s="18">
        <v>70610.720000000001</v>
      </c>
      <c r="F1312" s="18">
        <f t="shared" si="44"/>
        <v>0</v>
      </c>
      <c r="G1312" s="150">
        <f t="shared" si="45"/>
        <v>99.45171830985916</v>
      </c>
    </row>
    <row r="1313" spans="1:7" s="8" customFormat="1" ht="12.75" x14ac:dyDescent="0.15">
      <c r="A1313" s="108" t="s">
        <v>245</v>
      </c>
      <c r="B1313" s="19">
        <v>0</v>
      </c>
      <c r="C1313" s="19">
        <v>0</v>
      </c>
      <c r="D1313" s="19">
        <v>71000</v>
      </c>
      <c r="E1313" s="19">
        <v>70610.720000000001</v>
      </c>
      <c r="F1313" s="19">
        <f t="shared" si="44"/>
        <v>0</v>
      </c>
      <c r="G1313" s="151">
        <f t="shared" si="45"/>
        <v>99.45171830985916</v>
      </c>
    </row>
    <row r="1314" spans="1:7" s="6" customFormat="1" ht="12.75" x14ac:dyDescent="0.15">
      <c r="A1314" s="147" t="s">
        <v>128</v>
      </c>
      <c r="B1314" s="17">
        <v>0</v>
      </c>
      <c r="C1314" s="17">
        <v>0</v>
      </c>
      <c r="D1314" s="17">
        <v>71000</v>
      </c>
      <c r="E1314" s="17">
        <v>70610.720000000001</v>
      </c>
      <c r="F1314" s="17">
        <f t="shared" si="44"/>
        <v>0</v>
      </c>
      <c r="G1314" s="148">
        <f t="shared" si="45"/>
        <v>99.45171830985916</v>
      </c>
    </row>
    <row r="1315" spans="1:7" s="8" customFormat="1" ht="12.75" x14ac:dyDescent="0.15">
      <c r="A1315" s="108" t="s">
        <v>6</v>
      </c>
      <c r="B1315" s="19">
        <v>0</v>
      </c>
      <c r="C1315" s="19">
        <v>0</v>
      </c>
      <c r="D1315" s="19">
        <v>71000</v>
      </c>
      <c r="E1315" s="19">
        <v>70610.720000000001</v>
      </c>
      <c r="F1315" s="19">
        <f t="shared" si="44"/>
        <v>0</v>
      </c>
      <c r="G1315" s="151">
        <f t="shared" si="45"/>
        <v>99.45171830985916</v>
      </c>
    </row>
    <row r="1316" spans="1:7" s="8" customFormat="1" ht="12.75" x14ac:dyDescent="0.15">
      <c r="A1316" s="108" t="s">
        <v>12</v>
      </c>
      <c r="B1316" s="19">
        <v>0</v>
      </c>
      <c r="C1316" s="19">
        <v>0</v>
      </c>
      <c r="D1316" s="19">
        <v>71000</v>
      </c>
      <c r="E1316" s="19">
        <v>70610.720000000001</v>
      </c>
      <c r="F1316" s="19">
        <f t="shared" si="44"/>
        <v>0</v>
      </c>
      <c r="G1316" s="151">
        <f t="shared" si="45"/>
        <v>99.45171830985916</v>
      </c>
    </row>
    <row r="1317" spans="1:7" s="8" customFormat="1" ht="12.75" x14ac:dyDescent="0.15">
      <c r="A1317" s="110" t="s">
        <v>97</v>
      </c>
      <c r="B1317" s="20">
        <v>0</v>
      </c>
      <c r="C1317" s="20">
        <v>0</v>
      </c>
      <c r="D1317" s="20">
        <v>0</v>
      </c>
      <c r="E1317" s="20">
        <v>70610.720000000001</v>
      </c>
      <c r="F1317" s="20">
        <f t="shared" si="44"/>
        <v>0</v>
      </c>
      <c r="G1317" s="136">
        <f t="shared" si="45"/>
        <v>0</v>
      </c>
    </row>
    <row r="1318" spans="1:7" s="6" customFormat="1" ht="12.75" x14ac:dyDescent="0.15">
      <c r="A1318" s="147" t="s">
        <v>266</v>
      </c>
      <c r="B1318" s="17">
        <v>24256.2</v>
      </c>
      <c r="C1318" s="17">
        <v>30150</v>
      </c>
      <c r="D1318" s="17">
        <v>41000</v>
      </c>
      <c r="E1318" s="17">
        <v>35824.019999999997</v>
      </c>
      <c r="F1318" s="17">
        <f t="shared" si="44"/>
        <v>147.69015756796199</v>
      </c>
      <c r="G1318" s="148">
        <f t="shared" si="45"/>
        <v>87.375658536585348</v>
      </c>
    </row>
    <row r="1319" spans="1:7" s="7" customFormat="1" ht="12.75" x14ac:dyDescent="0.15">
      <c r="A1319" s="149" t="s">
        <v>267</v>
      </c>
      <c r="B1319" s="18">
        <v>24256.2</v>
      </c>
      <c r="C1319" s="18">
        <v>30150</v>
      </c>
      <c r="D1319" s="18">
        <v>41000</v>
      </c>
      <c r="E1319" s="18">
        <v>35824.019999999997</v>
      </c>
      <c r="F1319" s="18">
        <f t="shared" si="44"/>
        <v>147.69015756796199</v>
      </c>
      <c r="G1319" s="150">
        <f t="shared" si="45"/>
        <v>87.375658536585348</v>
      </c>
    </row>
    <row r="1320" spans="1:7" s="8" customFormat="1" ht="12.75" x14ac:dyDescent="0.15">
      <c r="A1320" s="108" t="s">
        <v>82</v>
      </c>
      <c r="B1320" s="19">
        <v>24256.2</v>
      </c>
      <c r="C1320" s="19">
        <v>30150</v>
      </c>
      <c r="D1320" s="19">
        <v>41000</v>
      </c>
      <c r="E1320" s="19">
        <v>35824.019999999997</v>
      </c>
      <c r="F1320" s="19">
        <f t="shared" si="44"/>
        <v>147.69015756796199</v>
      </c>
      <c r="G1320" s="151">
        <f t="shared" si="45"/>
        <v>87.375658536585348</v>
      </c>
    </row>
    <row r="1321" spans="1:7" s="6" customFormat="1" ht="12.75" x14ac:dyDescent="0.15">
      <c r="A1321" s="147" t="s">
        <v>5</v>
      </c>
      <c r="B1321" s="17">
        <v>0</v>
      </c>
      <c r="C1321" s="17">
        <v>0</v>
      </c>
      <c r="D1321" s="17">
        <v>5100</v>
      </c>
      <c r="E1321" s="17">
        <v>4305.53</v>
      </c>
      <c r="F1321" s="17">
        <f t="shared" si="44"/>
        <v>0</v>
      </c>
      <c r="G1321" s="148">
        <f t="shared" si="45"/>
        <v>84.422156862745084</v>
      </c>
    </row>
    <row r="1322" spans="1:7" s="8" customFormat="1" ht="12.75" x14ac:dyDescent="0.15">
      <c r="A1322" s="108" t="s">
        <v>6</v>
      </c>
      <c r="B1322" s="19">
        <v>0</v>
      </c>
      <c r="C1322" s="19">
        <v>0</v>
      </c>
      <c r="D1322" s="19">
        <v>5100</v>
      </c>
      <c r="E1322" s="19">
        <v>4305.53</v>
      </c>
      <c r="F1322" s="19">
        <f t="shared" si="44"/>
        <v>0</v>
      </c>
      <c r="G1322" s="151">
        <f t="shared" si="45"/>
        <v>84.422156862745084</v>
      </c>
    </row>
    <row r="1323" spans="1:7" s="8" customFormat="1" ht="12.75" x14ac:dyDescent="0.15">
      <c r="A1323" s="108" t="s">
        <v>7</v>
      </c>
      <c r="B1323" s="19">
        <v>0</v>
      </c>
      <c r="C1323" s="19">
        <v>0</v>
      </c>
      <c r="D1323" s="19">
        <v>4500</v>
      </c>
      <c r="E1323" s="19">
        <v>3851.85</v>
      </c>
      <c r="F1323" s="19">
        <f t="shared" si="44"/>
        <v>0</v>
      </c>
      <c r="G1323" s="151">
        <f t="shared" si="45"/>
        <v>85.596666666666664</v>
      </c>
    </row>
    <row r="1324" spans="1:7" s="8" customFormat="1" ht="12.75" x14ac:dyDescent="0.15">
      <c r="A1324" s="110" t="s">
        <v>8</v>
      </c>
      <c r="B1324" s="20">
        <v>0</v>
      </c>
      <c r="C1324" s="20">
        <v>0</v>
      </c>
      <c r="D1324" s="20">
        <v>0</v>
      </c>
      <c r="E1324" s="20">
        <v>2554.2600000000002</v>
      </c>
      <c r="F1324" s="20">
        <f t="shared" si="44"/>
        <v>0</v>
      </c>
      <c r="G1324" s="136">
        <f t="shared" si="45"/>
        <v>0</v>
      </c>
    </row>
    <row r="1325" spans="1:7" s="8" customFormat="1" ht="12.75" x14ac:dyDescent="0.15">
      <c r="A1325" s="110" t="s">
        <v>10</v>
      </c>
      <c r="B1325" s="20">
        <v>0</v>
      </c>
      <c r="C1325" s="20">
        <v>0</v>
      </c>
      <c r="D1325" s="20">
        <v>0</v>
      </c>
      <c r="E1325" s="20">
        <v>879.6</v>
      </c>
      <c r="F1325" s="20">
        <f t="shared" si="44"/>
        <v>0</v>
      </c>
      <c r="G1325" s="136">
        <f t="shared" si="45"/>
        <v>0</v>
      </c>
    </row>
    <row r="1326" spans="1:7" s="8" customFormat="1" ht="12.75" x14ac:dyDescent="0.15">
      <c r="A1326" s="110" t="s">
        <v>11</v>
      </c>
      <c r="B1326" s="20">
        <v>0</v>
      </c>
      <c r="C1326" s="20">
        <v>0</v>
      </c>
      <c r="D1326" s="20">
        <v>0</v>
      </c>
      <c r="E1326" s="20">
        <v>417.99</v>
      </c>
      <c r="F1326" s="20">
        <f t="shared" si="44"/>
        <v>0</v>
      </c>
      <c r="G1326" s="136">
        <f t="shared" si="45"/>
        <v>0</v>
      </c>
    </row>
    <row r="1327" spans="1:7" s="8" customFormat="1" ht="12.75" x14ac:dyDescent="0.15">
      <c r="A1327" s="108" t="s">
        <v>12</v>
      </c>
      <c r="B1327" s="19">
        <v>0</v>
      </c>
      <c r="C1327" s="19">
        <v>0</v>
      </c>
      <c r="D1327" s="19">
        <v>600</v>
      </c>
      <c r="E1327" s="19">
        <v>453.68</v>
      </c>
      <c r="F1327" s="19">
        <f t="shared" si="44"/>
        <v>0</v>
      </c>
      <c r="G1327" s="151">
        <f t="shared" si="45"/>
        <v>75.61333333333333</v>
      </c>
    </row>
    <row r="1328" spans="1:7" s="8" customFormat="1" ht="12.75" x14ac:dyDescent="0.15">
      <c r="A1328" s="110" t="s">
        <v>19</v>
      </c>
      <c r="B1328" s="20">
        <v>0</v>
      </c>
      <c r="C1328" s="20">
        <v>0</v>
      </c>
      <c r="D1328" s="20">
        <v>0</v>
      </c>
      <c r="E1328" s="20">
        <v>453.68</v>
      </c>
      <c r="F1328" s="20">
        <f t="shared" si="44"/>
        <v>0</v>
      </c>
      <c r="G1328" s="136">
        <f t="shared" si="45"/>
        <v>0</v>
      </c>
    </row>
    <row r="1329" spans="1:7" s="6" customFormat="1" ht="12.75" x14ac:dyDescent="0.15">
      <c r="A1329" s="147" t="s">
        <v>62</v>
      </c>
      <c r="B1329" s="17">
        <v>3638.44</v>
      </c>
      <c r="C1329" s="17">
        <v>5250</v>
      </c>
      <c r="D1329" s="17">
        <v>5600</v>
      </c>
      <c r="E1329" s="17">
        <v>4932.4799999999996</v>
      </c>
      <c r="F1329" s="17">
        <f t="shared" si="44"/>
        <v>135.56579193280635</v>
      </c>
      <c r="G1329" s="148">
        <f t="shared" si="45"/>
        <v>88.08</v>
      </c>
    </row>
    <row r="1330" spans="1:7" s="8" customFormat="1" ht="12.75" x14ac:dyDescent="0.15">
      <c r="A1330" s="108" t="s">
        <v>6</v>
      </c>
      <c r="B1330" s="19">
        <v>3638.44</v>
      </c>
      <c r="C1330" s="19">
        <v>5250</v>
      </c>
      <c r="D1330" s="19">
        <v>5600</v>
      </c>
      <c r="E1330" s="19">
        <v>4932.4799999999996</v>
      </c>
      <c r="F1330" s="19">
        <f t="shared" si="44"/>
        <v>135.56579193280635</v>
      </c>
      <c r="G1330" s="151">
        <f t="shared" si="45"/>
        <v>88.08</v>
      </c>
    </row>
    <row r="1331" spans="1:7" s="8" customFormat="1" ht="12.75" x14ac:dyDescent="0.15">
      <c r="A1331" s="108" t="s">
        <v>7</v>
      </c>
      <c r="B1331" s="19">
        <v>3262.41</v>
      </c>
      <c r="C1331" s="19">
        <v>4850</v>
      </c>
      <c r="D1331" s="19">
        <v>5100</v>
      </c>
      <c r="E1331" s="19">
        <v>4604.74</v>
      </c>
      <c r="F1331" s="19">
        <f t="shared" si="44"/>
        <v>141.14534960351398</v>
      </c>
      <c r="G1331" s="151">
        <f t="shared" si="45"/>
        <v>90.28901960784313</v>
      </c>
    </row>
    <row r="1332" spans="1:7" s="8" customFormat="1" ht="12.75" x14ac:dyDescent="0.15">
      <c r="A1332" s="110" t="s">
        <v>8</v>
      </c>
      <c r="B1332" s="20">
        <v>2561.84</v>
      </c>
      <c r="C1332" s="20">
        <v>0</v>
      </c>
      <c r="D1332" s="20">
        <v>0</v>
      </c>
      <c r="E1332" s="20">
        <v>3259.69</v>
      </c>
      <c r="F1332" s="20">
        <f t="shared" si="44"/>
        <v>127.24018674078006</v>
      </c>
      <c r="G1332" s="136">
        <f t="shared" si="45"/>
        <v>0</v>
      </c>
    </row>
    <row r="1333" spans="1:7" s="8" customFormat="1" ht="12.75" x14ac:dyDescent="0.15">
      <c r="A1333" s="110" t="s">
        <v>10</v>
      </c>
      <c r="B1333" s="20">
        <v>273.75</v>
      </c>
      <c r="C1333" s="20">
        <v>0</v>
      </c>
      <c r="D1333" s="20">
        <v>0</v>
      </c>
      <c r="E1333" s="20">
        <v>800</v>
      </c>
      <c r="F1333" s="20">
        <f t="shared" si="44"/>
        <v>292.23744292237438</v>
      </c>
      <c r="G1333" s="136">
        <f t="shared" si="45"/>
        <v>0</v>
      </c>
    </row>
    <row r="1334" spans="1:7" s="8" customFormat="1" ht="12.75" x14ac:dyDescent="0.15">
      <c r="A1334" s="110" t="s">
        <v>11</v>
      </c>
      <c r="B1334" s="20">
        <v>426.82</v>
      </c>
      <c r="C1334" s="20">
        <v>0</v>
      </c>
      <c r="D1334" s="20">
        <v>0</v>
      </c>
      <c r="E1334" s="20">
        <v>545.04999999999995</v>
      </c>
      <c r="F1334" s="20">
        <f t="shared" si="44"/>
        <v>127.7002014900895</v>
      </c>
      <c r="G1334" s="136">
        <f t="shared" si="45"/>
        <v>0</v>
      </c>
    </row>
    <row r="1335" spans="1:7" s="8" customFormat="1" ht="12.75" x14ac:dyDescent="0.15">
      <c r="A1335" s="108" t="s">
        <v>12</v>
      </c>
      <c r="B1335" s="19">
        <v>376.03</v>
      </c>
      <c r="C1335" s="19">
        <v>400</v>
      </c>
      <c r="D1335" s="19">
        <v>500</v>
      </c>
      <c r="E1335" s="19">
        <v>327.74</v>
      </c>
      <c r="F1335" s="19">
        <f t="shared" si="44"/>
        <v>87.157939526101643</v>
      </c>
      <c r="G1335" s="151">
        <f t="shared" si="45"/>
        <v>65.548000000000002</v>
      </c>
    </row>
    <row r="1336" spans="1:7" s="8" customFormat="1" ht="12.75" x14ac:dyDescent="0.15">
      <c r="A1336" s="110" t="s">
        <v>18</v>
      </c>
      <c r="B1336" s="20">
        <v>0</v>
      </c>
      <c r="C1336" s="20">
        <v>0</v>
      </c>
      <c r="D1336" s="20">
        <v>0</v>
      </c>
      <c r="E1336" s="20">
        <v>9.9499999999999993</v>
      </c>
      <c r="F1336" s="20">
        <f t="shared" si="44"/>
        <v>0</v>
      </c>
      <c r="G1336" s="136">
        <f t="shared" si="45"/>
        <v>0</v>
      </c>
    </row>
    <row r="1337" spans="1:7" s="8" customFormat="1" ht="12.75" x14ac:dyDescent="0.15">
      <c r="A1337" s="110" t="s">
        <v>19</v>
      </c>
      <c r="B1337" s="20">
        <v>376.03</v>
      </c>
      <c r="C1337" s="20">
        <v>0</v>
      </c>
      <c r="D1337" s="20">
        <v>0</v>
      </c>
      <c r="E1337" s="20">
        <v>317.79000000000002</v>
      </c>
      <c r="F1337" s="20">
        <f t="shared" si="44"/>
        <v>84.511874052602195</v>
      </c>
      <c r="G1337" s="136">
        <f t="shared" si="45"/>
        <v>0</v>
      </c>
    </row>
    <row r="1338" spans="1:7" s="6" customFormat="1" ht="12.75" x14ac:dyDescent="0.15">
      <c r="A1338" s="147" t="s">
        <v>86</v>
      </c>
      <c r="B1338" s="17">
        <v>20617.759999999998</v>
      </c>
      <c r="C1338" s="17">
        <v>24900</v>
      </c>
      <c r="D1338" s="17">
        <v>30300</v>
      </c>
      <c r="E1338" s="17">
        <v>26586.01</v>
      </c>
      <c r="F1338" s="17">
        <f t="shared" si="44"/>
        <v>128.94713101714251</v>
      </c>
      <c r="G1338" s="148">
        <f t="shared" si="45"/>
        <v>87.742607260726075</v>
      </c>
    </row>
    <row r="1339" spans="1:7" s="8" customFormat="1" ht="12.75" x14ac:dyDescent="0.15">
      <c r="A1339" s="108" t="s">
        <v>6</v>
      </c>
      <c r="B1339" s="19">
        <v>20617.759999999998</v>
      </c>
      <c r="C1339" s="19">
        <v>24900</v>
      </c>
      <c r="D1339" s="19">
        <v>30300</v>
      </c>
      <c r="E1339" s="19">
        <v>26586.01</v>
      </c>
      <c r="F1339" s="19">
        <f t="shared" si="44"/>
        <v>128.94713101714251</v>
      </c>
      <c r="G1339" s="151">
        <f t="shared" si="45"/>
        <v>87.742607260726075</v>
      </c>
    </row>
    <row r="1340" spans="1:7" s="8" customFormat="1" ht="12.75" x14ac:dyDescent="0.15">
      <c r="A1340" s="108" t="s">
        <v>7</v>
      </c>
      <c r="B1340" s="19">
        <v>18486.919999999998</v>
      </c>
      <c r="C1340" s="19">
        <v>22600</v>
      </c>
      <c r="D1340" s="19">
        <v>27800</v>
      </c>
      <c r="E1340" s="19">
        <v>24728.92</v>
      </c>
      <c r="F1340" s="19">
        <f t="shared" si="44"/>
        <v>133.7644128930076</v>
      </c>
      <c r="G1340" s="151">
        <f t="shared" si="45"/>
        <v>88.952949640287756</v>
      </c>
    </row>
    <row r="1341" spans="1:7" s="8" customFormat="1" ht="12.75" x14ac:dyDescent="0.15">
      <c r="A1341" s="110" t="s">
        <v>8</v>
      </c>
      <c r="B1341" s="20">
        <v>14517.1</v>
      </c>
      <c r="C1341" s="20">
        <v>0</v>
      </c>
      <c r="D1341" s="20">
        <v>0</v>
      </c>
      <c r="E1341" s="20">
        <v>18471.63</v>
      </c>
      <c r="F1341" s="20">
        <f t="shared" si="44"/>
        <v>127.24049569128822</v>
      </c>
      <c r="G1341" s="136">
        <f t="shared" si="45"/>
        <v>0</v>
      </c>
    </row>
    <row r="1342" spans="1:7" s="8" customFormat="1" ht="12.75" x14ac:dyDescent="0.15">
      <c r="A1342" s="110" t="s">
        <v>10</v>
      </c>
      <c r="B1342" s="20">
        <v>1551.2</v>
      </c>
      <c r="C1342" s="20">
        <v>0</v>
      </c>
      <c r="D1342" s="20">
        <v>0</v>
      </c>
      <c r="E1342" s="20">
        <v>3200</v>
      </c>
      <c r="F1342" s="20">
        <f t="shared" si="44"/>
        <v>206.29190304280556</v>
      </c>
      <c r="G1342" s="136">
        <f t="shared" si="45"/>
        <v>0</v>
      </c>
    </row>
    <row r="1343" spans="1:7" s="8" customFormat="1" ht="12.75" x14ac:dyDescent="0.15">
      <c r="A1343" s="110" t="s">
        <v>11</v>
      </c>
      <c r="B1343" s="20">
        <v>2418.62</v>
      </c>
      <c r="C1343" s="20">
        <v>0</v>
      </c>
      <c r="D1343" s="20">
        <v>0</v>
      </c>
      <c r="E1343" s="20">
        <v>3057.29</v>
      </c>
      <c r="F1343" s="20">
        <f t="shared" si="44"/>
        <v>126.40638049796993</v>
      </c>
      <c r="G1343" s="136">
        <f t="shared" si="45"/>
        <v>0</v>
      </c>
    </row>
    <row r="1344" spans="1:7" s="8" customFormat="1" ht="12.75" x14ac:dyDescent="0.15">
      <c r="A1344" s="108" t="s">
        <v>12</v>
      </c>
      <c r="B1344" s="19">
        <v>2130.84</v>
      </c>
      <c r="C1344" s="19">
        <v>2300</v>
      </c>
      <c r="D1344" s="19">
        <v>2500</v>
      </c>
      <c r="E1344" s="19">
        <v>1857.09</v>
      </c>
      <c r="F1344" s="19">
        <f t="shared" si="44"/>
        <v>87.152953764712493</v>
      </c>
      <c r="G1344" s="151">
        <f t="shared" si="45"/>
        <v>74.283599999999993</v>
      </c>
    </row>
    <row r="1345" spans="1:7" s="8" customFormat="1" ht="12.75" x14ac:dyDescent="0.15">
      <c r="A1345" s="110" t="s">
        <v>18</v>
      </c>
      <c r="B1345" s="20">
        <v>0</v>
      </c>
      <c r="C1345" s="20">
        <v>0</v>
      </c>
      <c r="D1345" s="20">
        <v>0</v>
      </c>
      <c r="E1345" s="20">
        <v>56.43</v>
      </c>
      <c r="F1345" s="20">
        <f t="shared" si="44"/>
        <v>0</v>
      </c>
      <c r="G1345" s="136">
        <f t="shared" si="45"/>
        <v>0</v>
      </c>
    </row>
    <row r="1346" spans="1:7" s="8" customFormat="1" ht="12.75" x14ac:dyDescent="0.15">
      <c r="A1346" s="110" t="s">
        <v>19</v>
      </c>
      <c r="B1346" s="20">
        <v>2130.84</v>
      </c>
      <c r="C1346" s="20">
        <v>0</v>
      </c>
      <c r="D1346" s="20">
        <v>0</v>
      </c>
      <c r="E1346" s="20">
        <v>1800.66</v>
      </c>
      <c r="F1346" s="20">
        <f t="shared" si="44"/>
        <v>84.504702370895984</v>
      </c>
      <c r="G1346" s="136">
        <f t="shared" si="45"/>
        <v>0</v>
      </c>
    </row>
    <row r="1347" spans="1:7" s="6" customFormat="1" ht="12.75" x14ac:dyDescent="0.15">
      <c r="A1347" s="147" t="s">
        <v>268</v>
      </c>
      <c r="B1347" s="17">
        <v>10033.33</v>
      </c>
      <c r="C1347" s="17">
        <v>10700</v>
      </c>
      <c r="D1347" s="17">
        <v>7636.72</v>
      </c>
      <c r="E1347" s="17">
        <v>7636.72</v>
      </c>
      <c r="F1347" s="17">
        <f t="shared" si="44"/>
        <v>76.113513658974639</v>
      </c>
      <c r="G1347" s="148">
        <f t="shared" si="45"/>
        <v>100</v>
      </c>
    </row>
    <row r="1348" spans="1:7" s="7" customFormat="1" ht="12.75" x14ac:dyDescent="0.15">
      <c r="A1348" s="149" t="s">
        <v>269</v>
      </c>
      <c r="B1348" s="18">
        <v>10033.33</v>
      </c>
      <c r="C1348" s="18">
        <v>10700</v>
      </c>
      <c r="D1348" s="18">
        <v>7636.72</v>
      </c>
      <c r="E1348" s="18">
        <v>7636.72</v>
      </c>
      <c r="F1348" s="18">
        <f t="shared" si="44"/>
        <v>76.113513658974639</v>
      </c>
      <c r="G1348" s="150">
        <f t="shared" si="45"/>
        <v>100</v>
      </c>
    </row>
    <row r="1349" spans="1:7" s="8" customFormat="1" ht="12.75" x14ac:dyDescent="0.15">
      <c r="A1349" s="108" t="s">
        <v>82</v>
      </c>
      <c r="B1349" s="19">
        <v>10033.33</v>
      </c>
      <c r="C1349" s="19">
        <v>10700</v>
      </c>
      <c r="D1349" s="19">
        <v>7636.72</v>
      </c>
      <c r="E1349" s="19">
        <v>7636.72</v>
      </c>
      <c r="F1349" s="19">
        <f t="shared" si="44"/>
        <v>76.113513658974639</v>
      </c>
      <c r="G1349" s="151">
        <f t="shared" si="45"/>
        <v>100</v>
      </c>
    </row>
    <row r="1350" spans="1:7" s="6" customFormat="1" ht="12.75" x14ac:dyDescent="0.15">
      <c r="A1350" s="147" t="s">
        <v>62</v>
      </c>
      <c r="B1350" s="17">
        <v>1539.07</v>
      </c>
      <c r="C1350" s="17">
        <v>2000</v>
      </c>
      <c r="D1350" s="17">
        <v>1145.52</v>
      </c>
      <c r="E1350" s="17">
        <v>1145.52</v>
      </c>
      <c r="F1350" s="17">
        <f t="shared" ref="F1350:F1413" si="46">IFERROR(E1350/B1350*100,0)</f>
        <v>74.429363186859604</v>
      </c>
      <c r="G1350" s="148">
        <f t="shared" ref="G1350:G1413" si="47">IFERROR(E1350/D1350*100,0)</f>
        <v>100</v>
      </c>
    </row>
    <row r="1351" spans="1:7" s="8" customFormat="1" ht="12.75" x14ac:dyDescent="0.15">
      <c r="A1351" s="108" t="s">
        <v>6</v>
      </c>
      <c r="B1351" s="19">
        <v>1539.07</v>
      </c>
      <c r="C1351" s="19">
        <v>2000</v>
      </c>
      <c r="D1351" s="19">
        <v>1145.52</v>
      </c>
      <c r="E1351" s="19">
        <v>1145.52</v>
      </c>
      <c r="F1351" s="19">
        <f t="shared" si="46"/>
        <v>74.429363186859604</v>
      </c>
      <c r="G1351" s="151">
        <f t="shared" si="47"/>
        <v>100</v>
      </c>
    </row>
    <row r="1352" spans="1:7" s="8" customFormat="1" ht="12.75" x14ac:dyDescent="0.15">
      <c r="A1352" s="108" t="s">
        <v>12</v>
      </c>
      <c r="B1352" s="19">
        <v>1539.07</v>
      </c>
      <c r="C1352" s="19">
        <v>2000</v>
      </c>
      <c r="D1352" s="19">
        <v>1145.52</v>
      </c>
      <c r="E1352" s="19">
        <v>1145.52</v>
      </c>
      <c r="F1352" s="19">
        <f t="shared" si="46"/>
        <v>74.429363186859604</v>
      </c>
      <c r="G1352" s="151">
        <f t="shared" si="47"/>
        <v>100</v>
      </c>
    </row>
    <row r="1353" spans="1:7" s="8" customFormat="1" ht="12.75" x14ac:dyDescent="0.15">
      <c r="A1353" s="110" t="s">
        <v>97</v>
      </c>
      <c r="B1353" s="20">
        <v>1539.07</v>
      </c>
      <c r="C1353" s="20">
        <v>0</v>
      </c>
      <c r="D1353" s="20">
        <v>0</v>
      </c>
      <c r="E1353" s="20">
        <v>1145.52</v>
      </c>
      <c r="F1353" s="20">
        <f t="shared" si="46"/>
        <v>74.429363186859604</v>
      </c>
      <c r="G1353" s="136">
        <f t="shared" si="47"/>
        <v>0</v>
      </c>
    </row>
    <row r="1354" spans="1:7" s="6" customFormat="1" ht="12.75" x14ac:dyDescent="0.15">
      <c r="A1354" s="147" t="s">
        <v>86</v>
      </c>
      <c r="B1354" s="17">
        <v>8494.26</v>
      </c>
      <c r="C1354" s="17">
        <v>8700</v>
      </c>
      <c r="D1354" s="17">
        <v>6491.2</v>
      </c>
      <c r="E1354" s="17">
        <v>6491.2</v>
      </c>
      <c r="F1354" s="17">
        <f t="shared" si="46"/>
        <v>76.418663897737986</v>
      </c>
      <c r="G1354" s="148">
        <f t="shared" si="47"/>
        <v>100</v>
      </c>
    </row>
    <row r="1355" spans="1:7" s="8" customFormat="1" ht="12.75" x14ac:dyDescent="0.15">
      <c r="A1355" s="108" t="s">
        <v>6</v>
      </c>
      <c r="B1355" s="19">
        <v>8494.26</v>
      </c>
      <c r="C1355" s="19">
        <v>8700</v>
      </c>
      <c r="D1355" s="19">
        <v>6491.2</v>
      </c>
      <c r="E1355" s="19">
        <v>6491.2</v>
      </c>
      <c r="F1355" s="19">
        <f t="shared" si="46"/>
        <v>76.418663897737986</v>
      </c>
      <c r="G1355" s="151">
        <f t="shared" si="47"/>
        <v>100</v>
      </c>
    </row>
    <row r="1356" spans="1:7" s="8" customFormat="1" ht="12.75" x14ac:dyDescent="0.15">
      <c r="A1356" s="108" t="s">
        <v>12</v>
      </c>
      <c r="B1356" s="19">
        <v>8494.26</v>
      </c>
      <c r="C1356" s="19">
        <v>8700</v>
      </c>
      <c r="D1356" s="19">
        <v>6491.2</v>
      </c>
      <c r="E1356" s="19">
        <v>6491.2</v>
      </c>
      <c r="F1356" s="19">
        <f t="shared" si="46"/>
        <v>76.418663897737986</v>
      </c>
      <c r="G1356" s="151">
        <f t="shared" si="47"/>
        <v>100</v>
      </c>
    </row>
    <row r="1357" spans="1:7" s="8" customFormat="1" ht="12.75" x14ac:dyDescent="0.15">
      <c r="A1357" s="110" t="s">
        <v>97</v>
      </c>
      <c r="B1357" s="20">
        <v>8494.26</v>
      </c>
      <c r="C1357" s="20">
        <v>0</v>
      </c>
      <c r="D1357" s="20">
        <v>0</v>
      </c>
      <c r="E1357" s="20">
        <v>6491.2</v>
      </c>
      <c r="F1357" s="20">
        <f t="shared" si="46"/>
        <v>76.418663897737986</v>
      </c>
      <c r="G1357" s="136">
        <f t="shared" si="47"/>
        <v>0</v>
      </c>
    </row>
    <row r="1358" spans="1:7" s="6" customFormat="1" ht="12.75" x14ac:dyDescent="0.15">
      <c r="A1358" s="147" t="s">
        <v>270</v>
      </c>
      <c r="B1358" s="17">
        <v>1002702.42</v>
      </c>
      <c r="C1358" s="17">
        <v>1005000</v>
      </c>
      <c r="D1358" s="17">
        <v>1159500</v>
      </c>
      <c r="E1358" s="17">
        <v>1150263.32</v>
      </c>
      <c r="F1358" s="17">
        <f t="shared" si="46"/>
        <v>114.71632032163642</v>
      </c>
      <c r="G1358" s="148">
        <f t="shared" si="47"/>
        <v>99.203391116860715</v>
      </c>
    </row>
    <row r="1359" spans="1:7" s="7" customFormat="1" ht="12.75" x14ac:dyDescent="0.15">
      <c r="A1359" s="149" t="s">
        <v>271</v>
      </c>
      <c r="B1359" s="18">
        <v>1002702.42</v>
      </c>
      <c r="C1359" s="18">
        <v>1005000</v>
      </c>
      <c r="D1359" s="18">
        <v>1159500</v>
      </c>
      <c r="E1359" s="18">
        <v>1150263.32</v>
      </c>
      <c r="F1359" s="18">
        <f t="shared" si="46"/>
        <v>114.71632032163642</v>
      </c>
      <c r="G1359" s="150">
        <f t="shared" si="47"/>
        <v>99.203391116860715</v>
      </c>
    </row>
    <row r="1360" spans="1:7" s="8" customFormat="1" ht="12.75" x14ac:dyDescent="0.15">
      <c r="A1360" s="108" t="s">
        <v>245</v>
      </c>
      <c r="B1360" s="19">
        <v>1002702.42</v>
      </c>
      <c r="C1360" s="19">
        <v>1005000</v>
      </c>
      <c r="D1360" s="19">
        <v>1159500</v>
      </c>
      <c r="E1360" s="19">
        <v>1150263.32</v>
      </c>
      <c r="F1360" s="19">
        <f t="shared" si="46"/>
        <v>114.71632032163642</v>
      </c>
      <c r="G1360" s="151">
        <f t="shared" si="47"/>
        <v>99.203391116860715</v>
      </c>
    </row>
    <row r="1361" spans="1:7" s="6" customFormat="1" ht="12.75" x14ac:dyDescent="0.15">
      <c r="A1361" s="147" t="s">
        <v>272</v>
      </c>
      <c r="B1361" s="17">
        <v>1002702.42</v>
      </c>
      <c r="C1361" s="17">
        <v>1005000</v>
      </c>
      <c r="D1361" s="17">
        <v>1159500</v>
      </c>
      <c r="E1361" s="17">
        <v>1150263.32</v>
      </c>
      <c r="F1361" s="17">
        <f t="shared" si="46"/>
        <v>114.71632032163642</v>
      </c>
      <c r="G1361" s="148">
        <f t="shared" si="47"/>
        <v>99.203391116860715</v>
      </c>
    </row>
    <row r="1362" spans="1:7" s="8" customFormat="1" ht="12.75" x14ac:dyDescent="0.15">
      <c r="A1362" s="108" t="s">
        <v>6</v>
      </c>
      <c r="B1362" s="19">
        <v>1002702.42</v>
      </c>
      <c r="C1362" s="19">
        <v>1005000</v>
      </c>
      <c r="D1362" s="19">
        <v>1159500</v>
      </c>
      <c r="E1362" s="19">
        <v>1150263.32</v>
      </c>
      <c r="F1362" s="19">
        <f t="shared" si="46"/>
        <v>114.71632032163642</v>
      </c>
      <c r="G1362" s="151">
        <f t="shared" si="47"/>
        <v>99.203391116860715</v>
      </c>
    </row>
    <row r="1363" spans="1:7" s="8" customFormat="1" ht="12.75" x14ac:dyDescent="0.15">
      <c r="A1363" s="108" t="s">
        <v>7</v>
      </c>
      <c r="B1363" s="19">
        <v>971344.27</v>
      </c>
      <c r="C1363" s="19">
        <v>973000</v>
      </c>
      <c r="D1363" s="19">
        <v>1122000</v>
      </c>
      <c r="E1363" s="19">
        <v>1113887.73</v>
      </c>
      <c r="F1363" s="19">
        <f t="shared" si="46"/>
        <v>114.6748649683186</v>
      </c>
      <c r="G1363" s="151">
        <f t="shared" si="47"/>
        <v>99.276981283422458</v>
      </c>
    </row>
    <row r="1364" spans="1:7" s="8" customFormat="1" ht="12.75" x14ac:dyDescent="0.15">
      <c r="A1364" s="110" t="s">
        <v>8</v>
      </c>
      <c r="B1364" s="20">
        <v>803278.25</v>
      </c>
      <c r="C1364" s="20">
        <v>0</v>
      </c>
      <c r="D1364" s="20">
        <v>0</v>
      </c>
      <c r="E1364" s="20">
        <v>920000.33</v>
      </c>
      <c r="F1364" s="20">
        <f t="shared" si="46"/>
        <v>114.53071585095202</v>
      </c>
      <c r="G1364" s="136">
        <f t="shared" si="47"/>
        <v>0</v>
      </c>
    </row>
    <row r="1365" spans="1:7" s="8" customFormat="1" ht="12.75" x14ac:dyDescent="0.15">
      <c r="A1365" s="110" t="s">
        <v>10</v>
      </c>
      <c r="B1365" s="20">
        <v>36177.69</v>
      </c>
      <c r="C1365" s="20">
        <v>0</v>
      </c>
      <c r="D1365" s="20">
        <v>0</v>
      </c>
      <c r="E1365" s="20">
        <v>43298.66</v>
      </c>
      <c r="F1365" s="20">
        <f t="shared" si="46"/>
        <v>119.68331864195862</v>
      </c>
      <c r="G1365" s="136">
        <f t="shared" si="47"/>
        <v>0</v>
      </c>
    </row>
    <row r="1366" spans="1:7" s="8" customFormat="1" ht="12.75" x14ac:dyDescent="0.15">
      <c r="A1366" s="110" t="s">
        <v>126</v>
      </c>
      <c r="B1366" s="20">
        <v>0</v>
      </c>
      <c r="C1366" s="20">
        <v>0</v>
      </c>
      <c r="D1366" s="20">
        <v>0</v>
      </c>
      <c r="E1366" s="20">
        <v>905.74</v>
      </c>
      <c r="F1366" s="20">
        <f t="shared" si="46"/>
        <v>0</v>
      </c>
      <c r="G1366" s="136">
        <f t="shared" si="47"/>
        <v>0</v>
      </c>
    </row>
    <row r="1367" spans="1:7" s="8" customFormat="1" ht="12.75" x14ac:dyDescent="0.15">
      <c r="A1367" s="110" t="s">
        <v>11</v>
      </c>
      <c r="B1367" s="20">
        <v>131888.32999999999</v>
      </c>
      <c r="C1367" s="20">
        <v>0</v>
      </c>
      <c r="D1367" s="20">
        <v>0</v>
      </c>
      <c r="E1367" s="20">
        <v>149683</v>
      </c>
      <c r="F1367" s="20">
        <f t="shared" si="46"/>
        <v>113.49222482383394</v>
      </c>
      <c r="G1367" s="136">
        <f t="shared" si="47"/>
        <v>0</v>
      </c>
    </row>
    <row r="1368" spans="1:7" s="8" customFormat="1" ht="12.75" x14ac:dyDescent="0.15">
      <c r="A1368" s="108" t="s">
        <v>12</v>
      </c>
      <c r="B1368" s="19">
        <v>31358.15</v>
      </c>
      <c r="C1368" s="19">
        <v>32000</v>
      </c>
      <c r="D1368" s="19">
        <v>37500</v>
      </c>
      <c r="E1368" s="19">
        <v>36375.589999999997</v>
      </c>
      <c r="F1368" s="19">
        <f t="shared" si="46"/>
        <v>116.00043369905431</v>
      </c>
      <c r="G1368" s="151">
        <f t="shared" si="47"/>
        <v>97.001573333333326</v>
      </c>
    </row>
    <row r="1369" spans="1:7" s="8" customFormat="1" ht="12.75" x14ac:dyDescent="0.15">
      <c r="A1369" s="110" t="s">
        <v>19</v>
      </c>
      <c r="B1369" s="20">
        <v>27499.23</v>
      </c>
      <c r="C1369" s="20">
        <v>0</v>
      </c>
      <c r="D1369" s="20">
        <v>0</v>
      </c>
      <c r="E1369" s="20">
        <v>31951.79</v>
      </c>
      <c r="F1369" s="20">
        <f t="shared" si="46"/>
        <v>116.19158063698511</v>
      </c>
      <c r="G1369" s="136">
        <f t="shared" si="47"/>
        <v>0</v>
      </c>
    </row>
    <row r="1370" spans="1:7" s="8" customFormat="1" ht="12.75" x14ac:dyDescent="0.15">
      <c r="A1370" s="110" t="s">
        <v>13</v>
      </c>
      <c r="B1370" s="20">
        <v>2963.04</v>
      </c>
      <c r="C1370" s="20">
        <v>0</v>
      </c>
      <c r="D1370" s="20">
        <v>0</v>
      </c>
      <c r="E1370" s="20">
        <v>3328.85</v>
      </c>
      <c r="F1370" s="20">
        <f t="shared" si="46"/>
        <v>112.34576651007073</v>
      </c>
      <c r="G1370" s="136">
        <f t="shared" si="47"/>
        <v>0</v>
      </c>
    </row>
    <row r="1371" spans="1:7" s="8" customFormat="1" ht="12.75" x14ac:dyDescent="0.15">
      <c r="A1371" s="110" t="s">
        <v>206</v>
      </c>
      <c r="B1371" s="20">
        <v>895.88</v>
      </c>
      <c r="C1371" s="20">
        <v>0</v>
      </c>
      <c r="D1371" s="20">
        <v>0</v>
      </c>
      <c r="E1371" s="20">
        <v>1094.95</v>
      </c>
      <c r="F1371" s="20">
        <f t="shared" si="46"/>
        <v>122.22060990311203</v>
      </c>
      <c r="G1371" s="136">
        <f t="shared" si="47"/>
        <v>0</v>
      </c>
    </row>
    <row r="1372" spans="1:7" s="5" customFormat="1" ht="12.75" x14ac:dyDescent="0.15">
      <c r="A1372" s="145" t="s">
        <v>478</v>
      </c>
      <c r="B1372" s="16">
        <v>1328604.32</v>
      </c>
      <c r="C1372" s="16">
        <v>1832142</v>
      </c>
      <c r="D1372" s="16">
        <v>2081663.86</v>
      </c>
      <c r="E1372" s="16">
        <v>1861213.63</v>
      </c>
      <c r="F1372" s="16">
        <f t="shared" si="46"/>
        <v>140.08788034047637</v>
      </c>
      <c r="G1372" s="146">
        <f t="shared" si="47"/>
        <v>89.409902615112884</v>
      </c>
    </row>
    <row r="1373" spans="1:7" s="6" customFormat="1" ht="12.75" x14ac:dyDescent="0.15">
      <c r="A1373" s="147" t="s">
        <v>243</v>
      </c>
      <c r="B1373" s="17">
        <v>153293.35</v>
      </c>
      <c r="C1373" s="17">
        <v>151608</v>
      </c>
      <c r="D1373" s="17">
        <v>178249.32</v>
      </c>
      <c r="E1373" s="17">
        <v>178249.32</v>
      </c>
      <c r="F1373" s="17">
        <f t="shared" si="46"/>
        <v>116.27987776377775</v>
      </c>
      <c r="G1373" s="148">
        <f t="shared" si="47"/>
        <v>100</v>
      </c>
    </row>
    <row r="1374" spans="1:7" s="7" customFormat="1" ht="12.75" x14ac:dyDescent="0.15">
      <c r="A1374" s="149" t="s">
        <v>244</v>
      </c>
      <c r="B1374" s="18">
        <v>27505.32</v>
      </c>
      <c r="C1374" s="18">
        <v>31608</v>
      </c>
      <c r="D1374" s="18">
        <v>35400</v>
      </c>
      <c r="E1374" s="18">
        <v>35400</v>
      </c>
      <c r="F1374" s="18">
        <f t="shared" si="46"/>
        <v>128.70237466788242</v>
      </c>
      <c r="G1374" s="150">
        <f t="shared" si="47"/>
        <v>100</v>
      </c>
    </row>
    <row r="1375" spans="1:7" s="8" customFormat="1" ht="12.75" x14ac:dyDescent="0.15">
      <c r="A1375" s="108" t="s">
        <v>245</v>
      </c>
      <c r="B1375" s="19">
        <v>27505.32</v>
      </c>
      <c r="C1375" s="19">
        <v>31608</v>
      </c>
      <c r="D1375" s="19">
        <v>35400</v>
      </c>
      <c r="E1375" s="19">
        <v>35400</v>
      </c>
      <c r="F1375" s="19">
        <f t="shared" si="46"/>
        <v>128.70237466788242</v>
      </c>
      <c r="G1375" s="151">
        <f t="shared" si="47"/>
        <v>100</v>
      </c>
    </row>
    <row r="1376" spans="1:7" s="6" customFormat="1" ht="12.75" x14ac:dyDescent="0.15">
      <c r="A1376" s="147" t="s">
        <v>62</v>
      </c>
      <c r="B1376" s="17">
        <v>27505.32</v>
      </c>
      <c r="C1376" s="17">
        <v>31608</v>
      </c>
      <c r="D1376" s="17">
        <v>35400</v>
      </c>
      <c r="E1376" s="17">
        <v>35400</v>
      </c>
      <c r="F1376" s="17">
        <f t="shared" si="46"/>
        <v>128.70237466788242</v>
      </c>
      <c r="G1376" s="148">
        <f t="shared" si="47"/>
        <v>100</v>
      </c>
    </row>
    <row r="1377" spans="1:7" s="8" customFormat="1" ht="12.75" x14ac:dyDescent="0.15">
      <c r="A1377" s="108" t="s">
        <v>6</v>
      </c>
      <c r="B1377" s="19">
        <v>27505.32</v>
      </c>
      <c r="C1377" s="19">
        <v>31608</v>
      </c>
      <c r="D1377" s="19">
        <v>35400</v>
      </c>
      <c r="E1377" s="19">
        <v>35400</v>
      </c>
      <c r="F1377" s="19">
        <f t="shared" si="46"/>
        <v>128.70237466788242</v>
      </c>
      <c r="G1377" s="151">
        <f t="shared" si="47"/>
        <v>100</v>
      </c>
    </row>
    <row r="1378" spans="1:7" s="8" customFormat="1" ht="12.75" x14ac:dyDescent="0.15">
      <c r="A1378" s="108" t="s">
        <v>12</v>
      </c>
      <c r="B1378" s="19">
        <v>25469.31</v>
      </c>
      <c r="C1378" s="19">
        <v>29219</v>
      </c>
      <c r="D1378" s="19">
        <v>33100</v>
      </c>
      <c r="E1378" s="19">
        <v>33100</v>
      </c>
      <c r="F1378" s="19">
        <f t="shared" si="46"/>
        <v>129.96033265133605</v>
      </c>
      <c r="G1378" s="151">
        <f t="shared" si="47"/>
        <v>100</v>
      </c>
    </row>
    <row r="1379" spans="1:7" s="8" customFormat="1" ht="12.75" x14ac:dyDescent="0.15">
      <c r="A1379" s="110" t="s">
        <v>18</v>
      </c>
      <c r="B1379" s="20">
        <v>2514.6799999999998</v>
      </c>
      <c r="C1379" s="20">
        <v>0</v>
      </c>
      <c r="D1379" s="20">
        <v>0</v>
      </c>
      <c r="E1379" s="20">
        <v>3382.28</v>
      </c>
      <c r="F1379" s="20">
        <f t="shared" si="46"/>
        <v>134.50140773378723</v>
      </c>
      <c r="G1379" s="136">
        <f t="shared" si="47"/>
        <v>0</v>
      </c>
    </row>
    <row r="1380" spans="1:7" s="8" customFormat="1" ht="12.75" x14ac:dyDescent="0.15">
      <c r="A1380" s="110" t="s">
        <v>20</v>
      </c>
      <c r="B1380" s="20">
        <v>326.49</v>
      </c>
      <c r="C1380" s="20">
        <v>0</v>
      </c>
      <c r="D1380" s="20">
        <v>0</v>
      </c>
      <c r="E1380" s="20">
        <v>544</v>
      </c>
      <c r="F1380" s="20">
        <f t="shared" si="46"/>
        <v>166.62072345247941</v>
      </c>
      <c r="G1380" s="136">
        <f t="shared" si="47"/>
        <v>0</v>
      </c>
    </row>
    <row r="1381" spans="1:7" s="8" customFormat="1" ht="12.75" x14ac:dyDescent="0.15">
      <c r="A1381" s="110" t="s">
        <v>21</v>
      </c>
      <c r="B1381" s="20">
        <v>19.11</v>
      </c>
      <c r="C1381" s="20">
        <v>0</v>
      </c>
      <c r="D1381" s="20">
        <v>0</v>
      </c>
      <c r="E1381" s="20">
        <v>0</v>
      </c>
      <c r="F1381" s="20">
        <f t="shared" si="46"/>
        <v>0</v>
      </c>
      <c r="G1381" s="136">
        <f t="shared" si="47"/>
        <v>0</v>
      </c>
    </row>
    <row r="1382" spans="1:7" s="8" customFormat="1" ht="12.75" x14ac:dyDescent="0.15">
      <c r="A1382" s="110" t="s">
        <v>22</v>
      </c>
      <c r="B1382" s="20">
        <v>3726.36</v>
      </c>
      <c r="C1382" s="20">
        <v>0</v>
      </c>
      <c r="D1382" s="20">
        <v>0</v>
      </c>
      <c r="E1382" s="20">
        <v>4887.57</v>
      </c>
      <c r="F1382" s="20">
        <f t="shared" si="46"/>
        <v>131.16204553505295</v>
      </c>
      <c r="G1382" s="136">
        <f t="shared" si="47"/>
        <v>0</v>
      </c>
    </row>
    <row r="1383" spans="1:7" s="8" customFormat="1" ht="12.75" x14ac:dyDescent="0.15">
      <c r="A1383" s="110" t="s">
        <v>97</v>
      </c>
      <c r="B1383" s="20">
        <v>37.159999999999997</v>
      </c>
      <c r="C1383" s="20">
        <v>0</v>
      </c>
      <c r="D1383" s="20">
        <v>0</v>
      </c>
      <c r="E1383" s="20">
        <v>0</v>
      </c>
      <c r="F1383" s="20">
        <f t="shared" si="46"/>
        <v>0</v>
      </c>
      <c r="G1383" s="136">
        <f t="shared" si="47"/>
        <v>0</v>
      </c>
    </row>
    <row r="1384" spans="1:7" s="8" customFormat="1" ht="12.75" x14ac:dyDescent="0.15">
      <c r="A1384" s="110" t="s">
        <v>23</v>
      </c>
      <c r="B1384" s="20">
        <v>2263.17</v>
      </c>
      <c r="C1384" s="20">
        <v>0</v>
      </c>
      <c r="D1384" s="20">
        <v>0</v>
      </c>
      <c r="E1384" s="20">
        <v>2062.29</v>
      </c>
      <c r="F1384" s="20">
        <f t="shared" si="46"/>
        <v>91.123954453266876</v>
      </c>
      <c r="G1384" s="136">
        <f t="shared" si="47"/>
        <v>0</v>
      </c>
    </row>
    <row r="1385" spans="1:7" s="8" customFormat="1" ht="12.75" x14ac:dyDescent="0.15">
      <c r="A1385" s="110" t="s">
        <v>24</v>
      </c>
      <c r="B1385" s="20">
        <v>317.37</v>
      </c>
      <c r="C1385" s="20">
        <v>0</v>
      </c>
      <c r="D1385" s="20">
        <v>0</v>
      </c>
      <c r="E1385" s="20">
        <v>731.98</v>
      </c>
      <c r="F1385" s="20">
        <f t="shared" si="46"/>
        <v>230.63931688565398</v>
      </c>
      <c r="G1385" s="136">
        <f t="shared" si="47"/>
        <v>0</v>
      </c>
    </row>
    <row r="1386" spans="1:7" s="8" customFormat="1" ht="12.75" x14ac:dyDescent="0.15">
      <c r="A1386" s="110" t="s">
        <v>25</v>
      </c>
      <c r="B1386" s="20">
        <v>34.03</v>
      </c>
      <c r="C1386" s="20">
        <v>0</v>
      </c>
      <c r="D1386" s="20">
        <v>0</v>
      </c>
      <c r="E1386" s="20">
        <v>652.57000000000005</v>
      </c>
      <c r="F1386" s="20">
        <f t="shared" si="46"/>
        <v>1917.6315016162209</v>
      </c>
      <c r="G1386" s="136">
        <f t="shared" si="47"/>
        <v>0</v>
      </c>
    </row>
    <row r="1387" spans="1:7" s="8" customFormat="1" ht="12.75" x14ac:dyDescent="0.15">
      <c r="A1387" s="110" t="s">
        <v>26</v>
      </c>
      <c r="B1387" s="20">
        <v>158.21</v>
      </c>
      <c r="C1387" s="20">
        <v>0</v>
      </c>
      <c r="D1387" s="20">
        <v>0</v>
      </c>
      <c r="E1387" s="20">
        <v>65.59</v>
      </c>
      <c r="F1387" s="20">
        <f t="shared" si="46"/>
        <v>41.457556412363317</v>
      </c>
      <c r="G1387" s="136">
        <f t="shared" si="47"/>
        <v>0</v>
      </c>
    </row>
    <row r="1388" spans="1:7" s="8" customFormat="1" ht="12.75" x14ac:dyDescent="0.15">
      <c r="A1388" s="110" t="s">
        <v>27</v>
      </c>
      <c r="B1388" s="20">
        <v>3028.45</v>
      </c>
      <c r="C1388" s="20">
        <v>0</v>
      </c>
      <c r="D1388" s="20">
        <v>0</v>
      </c>
      <c r="E1388" s="20">
        <v>4074.59</v>
      </c>
      <c r="F1388" s="20">
        <f t="shared" si="46"/>
        <v>134.54374349914974</v>
      </c>
      <c r="G1388" s="136">
        <f t="shared" si="47"/>
        <v>0</v>
      </c>
    </row>
    <row r="1389" spans="1:7" s="8" customFormat="1" ht="12.75" x14ac:dyDescent="0.15">
      <c r="A1389" s="110" t="s">
        <v>28</v>
      </c>
      <c r="B1389" s="20">
        <v>3100.27</v>
      </c>
      <c r="C1389" s="20">
        <v>0</v>
      </c>
      <c r="D1389" s="20">
        <v>0</v>
      </c>
      <c r="E1389" s="20">
        <v>3360.91</v>
      </c>
      <c r="F1389" s="20">
        <f t="shared" si="46"/>
        <v>108.40700971205732</v>
      </c>
      <c r="G1389" s="136">
        <f t="shared" si="47"/>
        <v>0</v>
      </c>
    </row>
    <row r="1390" spans="1:7" s="8" customFormat="1" ht="12.75" x14ac:dyDescent="0.15">
      <c r="A1390" s="110" t="s">
        <v>29</v>
      </c>
      <c r="B1390" s="20">
        <v>7045.54</v>
      </c>
      <c r="C1390" s="20">
        <v>0</v>
      </c>
      <c r="D1390" s="20">
        <v>0</v>
      </c>
      <c r="E1390" s="20">
        <v>9908.57</v>
      </c>
      <c r="F1390" s="20">
        <f t="shared" si="46"/>
        <v>140.63606196260329</v>
      </c>
      <c r="G1390" s="136">
        <f t="shared" si="47"/>
        <v>0</v>
      </c>
    </row>
    <row r="1391" spans="1:7" s="8" customFormat="1" ht="12.75" x14ac:dyDescent="0.15">
      <c r="A1391" s="110" t="s">
        <v>30</v>
      </c>
      <c r="B1391" s="20">
        <v>0</v>
      </c>
      <c r="C1391" s="20">
        <v>0</v>
      </c>
      <c r="D1391" s="20">
        <v>0</v>
      </c>
      <c r="E1391" s="20">
        <v>116.13</v>
      </c>
      <c r="F1391" s="20">
        <f t="shared" si="46"/>
        <v>0</v>
      </c>
      <c r="G1391" s="136">
        <f t="shared" si="47"/>
        <v>0</v>
      </c>
    </row>
    <row r="1392" spans="1:7" s="8" customFormat="1" ht="12.75" x14ac:dyDescent="0.15">
      <c r="A1392" s="110" t="s">
        <v>32</v>
      </c>
      <c r="B1392" s="20">
        <v>79.97</v>
      </c>
      <c r="C1392" s="20">
        <v>0</v>
      </c>
      <c r="D1392" s="20">
        <v>0</v>
      </c>
      <c r="E1392" s="20">
        <v>281.37</v>
      </c>
      <c r="F1392" s="20">
        <f t="shared" si="46"/>
        <v>351.84444166562463</v>
      </c>
      <c r="G1392" s="136">
        <f t="shared" si="47"/>
        <v>0</v>
      </c>
    </row>
    <row r="1393" spans="1:7" s="8" customFormat="1" ht="12.75" x14ac:dyDescent="0.15">
      <c r="A1393" s="110" t="s">
        <v>33</v>
      </c>
      <c r="B1393" s="20">
        <v>1451.29</v>
      </c>
      <c r="C1393" s="20">
        <v>0</v>
      </c>
      <c r="D1393" s="20">
        <v>0</v>
      </c>
      <c r="E1393" s="20">
        <v>1543.97</v>
      </c>
      <c r="F1393" s="20">
        <f t="shared" si="46"/>
        <v>106.3860427619566</v>
      </c>
      <c r="G1393" s="136">
        <f t="shared" si="47"/>
        <v>0</v>
      </c>
    </row>
    <row r="1394" spans="1:7" s="8" customFormat="1" ht="12.75" x14ac:dyDescent="0.15">
      <c r="A1394" s="110" t="s">
        <v>34</v>
      </c>
      <c r="B1394" s="20">
        <v>504.51</v>
      </c>
      <c r="C1394" s="20">
        <v>0</v>
      </c>
      <c r="D1394" s="20">
        <v>0</v>
      </c>
      <c r="E1394" s="20">
        <v>314.04000000000002</v>
      </c>
      <c r="F1394" s="20">
        <f t="shared" si="46"/>
        <v>62.246536243087355</v>
      </c>
      <c r="G1394" s="136">
        <f t="shared" si="47"/>
        <v>0</v>
      </c>
    </row>
    <row r="1395" spans="1:7" s="8" customFormat="1" ht="12.75" x14ac:dyDescent="0.15">
      <c r="A1395" s="110" t="s">
        <v>35</v>
      </c>
      <c r="B1395" s="20">
        <v>571.80999999999995</v>
      </c>
      <c r="C1395" s="20">
        <v>0</v>
      </c>
      <c r="D1395" s="20">
        <v>0</v>
      </c>
      <c r="E1395" s="20">
        <v>577.01</v>
      </c>
      <c r="F1395" s="20">
        <f t="shared" si="46"/>
        <v>100.90939298018573</v>
      </c>
      <c r="G1395" s="136">
        <f t="shared" si="47"/>
        <v>0</v>
      </c>
    </row>
    <row r="1396" spans="1:7" s="8" customFormat="1" ht="12.75" x14ac:dyDescent="0.15">
      <c r="A1396" s="110" t="s">
        <v>83</v>
      </c>
      <c r="B1396" s="20">
        <v>75.5</v>
      </c>
      <c r="C1396" s="20">
        <v>0</v>
      </c>
      <c r="D1396" s="20">
        <v>0</v>
      </c>
      <c r="E1396" s="20">
        <v>0</v>
      </c>
      <c r="F1396" s="20">
        <f t="shared" si="46"/>
        <v>0</v>
      </c>
      <c r="G1396" s="136">
        <f t="shared" si="47"/>
        <v>0</v>
      </c>
    </row>
    <row r="1397" spans="1:7" s="8" customFormat="1" ht="12.75" x14ac:dyDescent="0.15">
      <c r="A1397" s="110" t="s">
        <v>42</v>
      </c>
      <c r="B1397" s="20">
        <v>59.85</v>
      </c>
      <c r="C1397" s="20">
        <v>0</v>
      </c>
      <c r="D1397" s="20">
        <v>0</v>
      </c>
      <c r="E1397" s="20">
        <v>53.09</v>
      </c>
      <c r="F1397" s="20">
        <f t="shared" si="46"/>
        <v>88.705096073517126</v>
      </c>
      <c r="G1397" s="136">
        <f t="shared" si="47"/>
        <v>0</v>
      </c>
    </row>
    <row r="1398" spans="1:7" s="8" customFormat="1" ht="12.75" x14ac:dyDescent="0.15">
      <c r="A1398" s="110" t="s">
        <v>13</v>
      </c>
      <c r="B1398" s="20">
        <v>46.45</v>
      </c>
      <c r="C1398" s="20">
        <v>0</v>
      </c>
      <c r="D1398" s="20">
        <v>0</v>
      </c>
      <c r="E1398" s="20">
        <v>527.86</v>
      </c>
      <c r="F1398" s="20">
        <f t="shared" si="46"/>
        <v>1136.404736275565</v>
      </c>
      <c r="G1398" s="136">
        <f t="shared" si="47"/>
        <v>0</v>
      </c>
    </row>
    <row r="1399" spans="1:7" s="8" customFormat="1" ht="12.75" x14ac:dyDescent="0.15">
      <c r="A1399" s="110" t="s">
        <v>36</v>
      </c>
      <c r="B1399" s="20">
        <v>109.09</v>
      </c>
      <c r="C1399" s="20">
        <v>0</v>
      </c>
      <c r="D1399" s="20">
        <v>0</v>
      </c>
      <c r="E1399" s="20">
        <v>16.18</v>
      </c>
      <c r="F1399" s="20">
        <f t="shared" si="46"/>
        <v>14.831790264918872</v>
      </c>
      <c r="G1399" s="136">
        <f t="shared" si="47"/>
        <v>0</v>
      </c>
    </row>
    <row r="1400" spans="1:7" s="8" customFormat="1" ht="12.75" x14ac:dyDescent="0.15">
      <c r="A1400" s="108" t="s">
        <v>37</v>
      </c>
      <c r="B1400" s="19">
        <v>2036.01</v>
      </c>
      <c r="C1400" s="19">
        <v>2389</v>
      </c>
      <c r="D1400" s="19">
        <v>2300</v>
      </c>
      <c r="E1400" s="19">
        <v>2300</v>
      </c>
      <c r="F1400" s="19">
        <f t="shared" si="46"/>
        <v>112.96604633572527</v>
      </c>
      <c r="G1400" s="151">
        <f t="shared" si="47"/>
        <v>100</v>
      </c>
    </row>
    <row r="1401" spans="1:7" s="8" customFormat="1" ht="12.75" x14ac:dyDescent="0.15">
      <c r="A1401" s="110" t="s">
        <v>38</v>
      </c>
      <c r="B1401" s="20">
        <v>2034</v>
      </c>
      <c r="C1401" s="20">
        <v>0</v>
      </c>
      <c r="D1401" s="20">
        <v>0</v>
      </c>
      <c r="E1401" s="20">
        <v>2295.08</v>
      </c>
      <c r="F1401" s="20">
        <f t="shared" si="46"/>
        <v>112.83579154375613</v>
      </c>
      <c r="G1401" s="136">
        <f t="shared" si="47"/>
        <v>0</v>
      </c>
    </row>
    <row r="1402" spans="1:7" s="8" customFormat="1" ht="12.75" x14ac:dyDescent="0.15">
      <c r="A1402" s="110" t="s">
        <v>39</v>
      </c>
      <c r="B1402" s="20">
        <v>2.0099999999999998</v>
      </c>
      <c r="C1402" s="20">
        <v>0</v>
      </c>
      <c r="D1402" s="20">
        <v>0</v>
      </c>
      <c r="E1402" s="20">
        <v>4.92</v>
      </c>
      <c r="F1402" s="20">
        <f t="shared" si="46"/>
        <v>244.7761194029851</v>
      </c>
      <c r="G1402" s="136">
        <f t="shared" si="47"/>
        <v>0</v>
      </c>
    </row>
    <row r="1403" spans="1:7" s="7" customFormat="1" ht="12.75" x14ac:dyDescent="0.15">
      <c r="A1403" s="149" t="s">
        <v>246</v>
      </c>
      <c r="B1403" s="18">
        <v>53089.120000000003</v>
      </c>
      <c r="C1403" s="18">
        <v>60000</v>
      </c>
      <c r="D1403" s="18">
        <v>78500</v>
      </c>
      <c r="E1403" s="18">
        <v>78500</v>
      </c>
      <c r="F1403" s="18">
        <f t="shared" si="46"/>
        <v>147.86457187461386</v>
      </c>
      <c r="G1403" s="150">
        <f t="shared" si="47"/>
        <v>100</v>
      </c>
    </row>
    <row r="1404" spans="1:7" s="8" customFormat="1" ht="12.75" x14ac:dyDescent="0.15">
      <c r="A1404" s="108" t="s">
        <v>245</v>
      </c>
      <c r="B1404" s="19">
        <v>53089.120000000003</v>
      </c>
      <c r="C1404" s="19">
        <v>60000</v>
      </c>
      <c r="D1404" s="19">
        <v>78500</v>
      </c>
      <c r="E1404" s="19">
        <v>78500</v>
      </c>
      <c r="F1404" s="19">
        <f t="shared" si="46"/>
        <v>147.86457187461386</v>
      </c>
      <c r="G1404" s="151">
        <f t="shared" si="47"/>
        <v>100</v>
      </c>
    </row>
    <row r="1405" spans="1:7" s="6" customFormat="1" ht="12.75" x14ac:dyDescent="0.15">
      <c r="A1405" s="147" t="s">
        <v>62</v>
      </c>
      <c r="B1405" s="17">
        <v>53089.120000000003</v>
      </c>
      <c r="C1405" s="17">
        <v>60000</v>
      </c>
      <c r="D1405" s="17">
        <v>78500</v>
      </c>
      <c r="E1405" s="17">
        <v>78500</v>
      </c>
      <c r="F1405" s="17">
        <f t="shared" si="46"/>
        <v>147.86457187461386</v>
      </c>
      <c r="G1405" s="148">
        <f t="shared" si="47"/>
        <v>100</v>
      </c>
    </row>
    <row r="1406" spans="1:7" s="8" customFormat="1" ht="12.75" x14ac:dyDescent="0.15">
      <c r="A1406" s="108" t="s">
        <v>6</v>
      </c>
      <c r="B1406" s="19">
        <v>53089.120000000003</v>
      </c>
      <c r="C1406" s="19">
        <v>60000</v>
      </c>
      <c r="D1406" s="19">
        <v>78500</v>
      </c>
      <c r="E1406" s="19">
        <v>78500</v>
      </c>
      <c r="F1406" s="19">
        <f t="shared" si="46"/>
        <v>147.86457187461386</v>
      </c>
      <c r="G1406" s="151">
        <f t="shared" si="47"/>
        <v>100</v>
      </c>
    </row>
    <row r="1407" spans="1:7" s="8" customFormat="1" ht="12.75" x14ac:dyDescent="0.15">
      <c r="A1407" s="108" t="s">
        <v>12</v>
      </c>
      <c r="B1407" s="19">
        <v>53089.120000000003</v>
      </c>
      <c r="C1407" s="19">
        <v>60000</v>
      </c>
      <c r="D1407" s="19">
        <v>78500</v>
      </c>
      <c r="E1407" s="19">
        <v>78500</v>
      </c>
      <c r="F1407" s="19">
        <f t="shared" si="46"/>
        <v>147.86457187461386</v>
      </c>
      <c r="G1407" s="151">
        <f t="shared" si="47"/>
        <v>100</v>
      </c>
    </row>
    <row r="1408" spans="1:7" s="8" customFormat="1" ht="12.75" x14ac:dyDescent="0.15">
      <c r="A1408" s="110" t="s">
        <v>22</v>
      </c>
      <c r="B1408" s="20">
        <v>1175.6199999999999</v>
      </c>
      <c r="C1408" s="20">
        <v>0</v>
      </c>
      <c r="D1408" s="20">
        <v>0</v>
      </c>
      <c r="E1408" s="20">
        <v>426.6</v>
      </c>
      <c r="F1408" s="20">
        <f t="shared" si="46"/>
        <v>36.28723567139042</v>
      </c>
      <c r="G1408" s="136">
        <f t="shared" si="47"/>
        <v>0</v>
      </c>
    </row>
    <row r="1409" spans="1:7" s="8" customFormat="1" ht="12.75" x14ac:dyDescent="0.15">
      <c r="A1409" s="110" t="s">
        <v>23</v>
      </c>
      <c r="B1409" s="20">
        <v>25962.76</v>
      </c>
      <c r="C1409" s="20">
        <v>0</v>
      </c>
      <c r="D1409" s="20">
        <v>0</v>
      </c>
      <c r="E1409" s="20">
        <v>38575.300000000003</v>
      </c>
      <c r="F1409" s="20">
        <f t="shared" si="46"/>
        <v>148.57934980718539</v>
      </c>
      <c r="G1409" s="136">
        <f t="shared" si="47"/>
        <v>0</v>
      </c>
    </row>
    <row r="1410" spans="1:7" s="8" customFormat="1" ht="12.75" x14ac:dyDescent="0.15">
      <c r="A1410" s="110" t="s">
        <v>24</v>
      </c>
      <c r="B1410" s="20">
        <v>224.53</v>
      </c>
      <c r="C1410" s="20">
        <v>0</v>
      </c>
      <c r="D1410" s="20">
        <v>0</v>
      </c>
      <c r="E1410" s="20">
        <v>0</v>
      </c>
      <c r="F1410" s="20">
        <f t="shared" si="46"/>
        <v>0</v>
      </c>
      <c r="G1410" s="136">
        <f t="shared" si="47"/>
        <v>0</v>
      </c>
    </row>
    <row r="1411" spans="1:7" s="8" customFormat="1" ht="12.75" x14ac:dyDescent="0.15">
      <c r="A1411" s="110" t="s">
        <v>25</v>
      </c>
      <c r="B1411" s="20">
        <v>0</v>
      </c>
      <c r="C1411" s="20">
        <v>0</v>
      </c>
      <c r="D1411" s="20">
        <v>0</v>
      </c>
      <c r="E1411" s="20">
        <v>18498.099999999999</v>
      </c>
      <c r="F1411" s="20">
        <f t="shared" si="46"/>
        <v>0</v>
      </c>
      <c r="G1411" s="136">
        <f t="shared" si="47"/>
        <v>0</v>
      </c>
    </row>
    <row r="1412" spans="1:7" s="8" customFormat="1" ht="12.75" x14ac:dyDescent="0.15">
      <c r="A1412" s="110" t="s">
        <v>27</v>
      </c>
      <c r="B1412" s="20">
        <v>639.27</v>
      </c>
      <c r="C1412" s="20">
        <v>0</v>
      </c>
      <c r="D1412" s="20">
        <v>0</v>
      </c>
      <c r="E1412" s="20">
        <v>0</v>
      </c>
      <c r="F1412" s="20">
        <f t="shared" si="46"/>
        <v>0</v>
      </c>
      <c r="G1412" s="136">
        <f t="shared" si="47"/>
        <v>0</v>
      </c>
    </row>
    <row r="1413" spans="1:7" s="8" customFormat="1" ht="12.75" x14ac:dyDescent="0.15">
      <c r="A1413" s="110" t="s">
        <v>28</v>
      </c>
      <c r="B1413" s="20">
        <v>7678.13</v>
      </c>
      <c r="C1413" s="20">
        <v>0</v>
      </c>
      <c r="D1413" s="20">
        <v>0</v>
      </c>
      <c r="E1413" s="20">
        <v>1444.15</v>
      </c>
      <c r="F1413" s="20">
        <f t="shared" si="46"/>
        <v>18.808616160445318</v>
      </c>
      <c r="G1413" s="136">
        <f t="shared" si="47"/>
        <v>0</v>
      </c>
    </row>
    <row r="1414" spans="1:7" s="8" customFormat="1" ht="12.75" x14ac:dyDescent="0.15">
      <c r="A1414" s="110" t="s">
        <v>29</v>
      </c>
      <c r="B1414" s="20">
        <v>2963.38</v>
      </c>
      <c r="C1414" s="20">
        <v>0</v>
      </c>
      <c r="D1414" s="20">
        <v>0</v>
      </c>
      <c r="E1414" s="20">
        <v>1902.15</v>
      </c>
      <c r="F1414" s="20">
        <f t="shared" ref="F1414:F1477" si="48">IFERROR(E1414/B1414*100,0)</f>
        <v>64.188527964688973</v>
      </c>
      <c r="G1414" s="136">
        <f t="shared" ref="G1414:G1477" si="49">IFERROR(E1414/D1414*100,0)</f>
        <v>0</v>
      </c>
    </row>
    <row r="1415" spans="1:7" s="8" customFormat="1" ht="12.75" x14ac:dyDescent="0.15">
      <c r="A1415" s="110" t="s">
        <v>30</v>
      </c>
      <c r="B1415" s="20">
        <v>9011.8799999999992</v>
      </c>
      <c r="C1415" s="20">
        <v>0</v>
      </c>
      <c r="D1415" s="20">
        <v>0</v>
      </c>
      <c r="E1415" s="20">
        <v>10112.16</v>
      </c>
      <c r="F1415" s="20">
        <f t="shared" si="48"/>
        <v>112.20921716667334</v>
      </c>
      <c r="G1415" s="136">
        <f t="shared" si="49"/>
        <v>0</v>
      </c>
    </row>
    <row r="1416" spans="1:7" s="8" customFormat="1" ht="12.75" x14ac:dyDescent="0.15">
      <c r="A1416" s="110" t="s">
        <v>31</v>
      </c>
      <c r="B1416" s="20">
        <v>630.27</v>
      </c>
      <c r="C1416" s="20">
        <v>0</v>
      </c>
      <c r="D1416" s="20">
        <v>0</v>
      </c>
      <c r="E1416" s="20">
        <v>2433.73</v>
      </c>
      <c r="F1416" s="20">
        <f t="shared" si="48"/>
        <v>386.14086026623511</v>
      </c>
      <c r="G1416" s="136">
        <f t="shared" si="49"/>
        <v>0</v>
      </c>
    </row>
    <row r="1417" spans="1:7" s="8" customFormat="1" ht="12.75" x14ac:dyDescent="0.15">
      <c r="A1417" s="110" t="s">
        <v>32</v>
      </c>
      <c r="B1417" s="20">
        <v>3427.71</v>
      </c>
      <c r="C1417" s="20">
        <v>0</v>
      </c>
      <c r="D1417" s="20">
        <v>0</v>
      </c>
      <c r="E1417" s="20">
        <v>2465.42</v>
      </c>
      <c r="F1417" s="20">
        <f t="shared" si="48"/>
        <v>71.926154779721742</v>
      </c>
      <c r="G1417" s="136">
        <f t="shared" si="49"/>
        <v>0</v>
      </c>
    </row>
    <row r="1418" spans="1:7" s="8" customFormat="1" ht="12.75" x14ac:dyDescent="0.15">
      <c r="A1418" s="110" t="s">
        <v>33</v>
      </c>
      <c r="B1418" s="20">
        <v>505.8</v>
      </c>
      <c r="C1418" s="20">
        <v>0</v>
      </c>
      <c r="D1418" s="20">
        <v>0</v>
      </c>
      <c r="E1418" s="20">
        <v>285</v>
      </c>
      <c r="F1418" s="20">
        <f t="shared" si="48"/>
        <v>56.346381969157768</v>
      </c>
      <c r="G1418" s="136">
        <f t="shared" si="49"/>
        <v>0</v>
      </c>
    </row>
    <row r="1419" spans="1:7" s="8" customFormat="1" ht="12.75" x14ac:dyDescent="0.15">
      <c r="A1419" s="110" t="s">
        <v>34</v>
      </c>
      <c r="B1419" s="20">
        <v>869.77</v>
      </c>
      <c r="C1419" s="20">
        <v>0</v>
      </c>
      <c r="D1419" s="20">
        <v>0</v>
      </c>
      <c r="E1419" s="20">
        <v>2357.39</v>
      </c>
      <c r="F1419" s="20">
        <f t="shared" si="48"/>
        <v>271.03602101705047</v>
      </c>
      <c r="G1419" s="136">
        <f t="shared" si="49"/>
        <v>0</v>
      </c>
    </row>
    <row r="1420" spans="1:7" s="7" customFormat="1" ht="12.75" x14ac:dyDescent="0.15">
      <c r="A1420" s="149" t="s">
        <v>247</v>
      </c>
      <c r="B1420" s="18">
        <v>15064.03</v>
      </c>
      <c r="C1420" s="18">
        <v>5000</v>
      </c>
      <c r="D1420" s="18">
        <v>8107.9</v>
      </c>
      <c r="E1420" s="18">
        <v>8107.9</v>
      </c>
      <c r="F1420" s="18">
        <f t="shared" si="48"/>
        <v>53.822914585273665</v>
      </c>
      <c r="G1420" s="150">
        <f t="shared" si="49"/>
        <v>100</v>
      </c>
    </row>
    <row r="1421" spans="1:7" s="8" customFormat="1" ht="12.75" x14ac:dyDescent="0.15">
      <c r="A1421" s="108" t="s">
        <v>245</v>
      </c>
      <c r="B1421" s="19">
        <v>15064.03</v>
      </c>
      <c r="C1421" s="19">
        <v>5000</v>
      </c>
      <c r="D1421" s="19">
        <v>8107.9</v>
      </c>
      <c r="E1421" s="19">
        <v>8107.9</v>
      </c>
      <c r="F1421" s="19">
        <f t="shared" si="48"/>
        <v>53.822914585273665</v>
      </c>
      <c r="G1421" s="151">
        <f t="shared" si="49"/>
        <v>100</v>
      </c>
    </row>
    <row r="1422" spans="1:7" s="6" customFormat="1" ht="12.75" x14ac:dyDescent="0.15">
      <c r="A1422" s="147" t="s">
        <v>62</v>
      </c>
      <c r="B1422" s="17">
        <v>15064.03</v>
      </c>
      <c r="C1422" s="17">
        <v>5000</v>
      </c>
      <c r="D1422" s="17">
        <v>8107.9</v>
      </c>
      <c r="E1422" s="17">
        <v>8107.9</v>
      </c>
      <c r="F1422" s="17">
        <f t="shared" si="48"/>
        <v>53.822914585273665</v>
      </c>
      <c r="G1422" s="148">
        <f t="shared" si="49"/>
        <v>100</v>
      </c>
    </row>
    <row r="1423" spans="1:7" s="8" customFormat="1" ht="12.75" x14ac:dyDescent="0.15">
      <c r="A1423" s="108" t="s">
        <v>6</v>
      </c>
      <c r="B1423" s="19">
        <v>15064.03</v>
      </c>
      <c r="C1423" s="19">
        <v>5000</v>
      </c>
      <c r="D1423" s="19">
        <v>8107.9</v>
      </c>
      <c r="E1423" s="19">
        <v>8107.9</v>
      </c>
      <c r="F1423" s="19">
        <f t="shared" si="48"/>
        <v>53.822914585273665</v>
      </c>
      <c r="G1423" s="151">
        <f t="shared" si="49"/>
        <v>100</v>
      </c>
    </row>
    <row r="1424" spans="1:7" s="8" customFormat="1" ht="12.75" x14ac:dyDescent="0.15">
      <c r="A1424" s="108" t="s">
        <v>12</v>
      </c>
      <c r="B1424" s="19">
        <v>15064.03</v>
      </c>
      <c r="C1424" s="19">
        <v>5000</v>
      </c>
      <c r="D1424" s="19">
        <v>8107.9</v>
      </c>
      <c r="E1424" s="19">
        <v>8107.9</v>
      </c>
      <c r="F1424" s="19">
        <f t="shared" si="48"/>
        <v>53.822914585273665</v>
      </c>
      <c r="G1424" s="151">
        <f t="shared" si="49"/>
        <v>100</v>
      </c>
    </row>
    <row r="1425" spans="1:7" s="8" customFormat="1" ht="12.75" x14ac:dyDescent="0.15">
      <c r="A1425" s="110" t="s">
        <v>28</v>
      </c>
      <c r="B1425" s="20">
        <v>13935.89</v>
      </c>
      <c r="C1425" s="20">
        <v>0</v>
      </c>
      <c r="D1425" s="20">
        <v>0</v>
      </c>
      <c r="E1425" s="20">
        <v>0</v>
      </c>
      <c r="F1425" s="20">
        <f t="shared" si="48"/>
        <v>0</v>
      </c>
      <c r="G1425" s="136">
        <f t="shared" si="49"/>
        <v>0</v>
      </c>
    </row>
    <row r="1426" spans="1:7" s="8" customFormat="1" ht="12.75" x14ac:dyDescent="0.15">
      <c r="A1426" s="110" t="s">
        <v>32</v>
      </c>
      <c r="B1426" s="20">
        <v>1128.1400000000001</v>
      </c>
      <c r="C1426" s="20">
        <v>0</v>
      </c>
      <c r="D1426" s="20">
        <v>0</v>
      </c>
      <c r="E1426" s="20">
        <v>0</v>
      </c>
      <c r="F1426" s="20">
        <f t="shared" si="48"/>
        <v>0</v>
      </c>
      <c r="G1426" s="136">
        <f t="shared" si="49"/>
        <v>0</v>
      </c>
    </row>
    <row r="1427" spans="1:7" s="8" customFormat="1" ht="12.75" x14ac:dyDescent="0.15">
      <c r="A1427" s="110" t="s">
        <v>34</v>
      </c>
      <c r="B1427" s="20">
        <v>0</v>
      </c>
      <c r="C1427" s="20">
        <v>0</v>
      </c>
      <c r="D1427" s="20">
        <v>0</v>
      </c>
      <c r="E1427" s="20">
        <v>8107.9</v>
      </c>
      <c r="F1427" s="20">
        <f t="shared" si="48"/>
        <v>0</v>
      </c>
      <c r="G1427" s="136">
        <f t="shared" si="49"/>
        <v>0</v>
      </c>
    </row>
    <row r="1428" spans="1:7" s="7" customFormat="1" ht="12.75" x14ac:dyDescent="0.15">
      <c r="A1428" s="149" t="s">
        <v>248</v>
      </c>
      <c r="B1428" s="18">
        <v>31090.32</v>
      </c>
      <c r="C1428" s="18">
        <v>55000</v>
      </c>
      <c r="D1428" s="18">
        <v>36241.42</v>
      </c>
      <c r="E1428" s="18">
        <v>36241.42</v>
      </c>
      <c r="F1428" s="18">
        <f t="shared" si="48"/>
        <v>116.56817942047557</v>
      </c>
      <c r="G1428" s="150">
        <f t="shared" si="49"/>
        <v>100</v>
      </c>
    </row>
    <row r="1429" spans="1:7" s="8" customFormat="1" ht="12.75" x14ac:dyDescent="0.15">
      <c r="A1429" s="108" t="s">
        <v>245</v>
      </c>
      <c r="B1429" s="19">
        <v>31090.32</v>
      </c>
      <c r="C1429" s="19">
        <v>55000</v>
      </c>
      <c r="D1429" s="19">
        <v>36241.42</v>
      </c>
      <c r="E1429" s="19">
        <v>36241.42</v>
      </c>
      <c r="F1429" s="19">
        <f t="shared" si="48"/>
        <v>116.56817942047557</v>
      </c>
      <c r="G1429" s="151">
        <f t="shared" si="49"/>
        <v>100</v>
      </c>
    </row>
    <row r="1430" spans="1:7" s="6" customFormat="1" ht="12.75" x14ac:dyDescent="0.15">
      <c r="A1430" s="147" t="s">
        <v>62</v>
      </c>
      <c r="B1430" s="17">
        <v>31090.32</v>
      </c>
      <c r="C1430" s="17">
        <v>55000</v>
      </c>
      <c r="D1430" s="17">
        <v>36241.42</v>
      </c>
      <c r="E1430" s="17">
        <v>36241.42</v>
      </c>
      <c r="F1430" s="17">
        <f t="shared" si="48"/>
        <v>116.56817942047557</v>
      </c>
      <c r="G1430" s="148">
        <f t="shared" si="49"/>
        <v>100</v>
      </c>
    </row>
    <row r="1431" spans="1:7" s="8" customFormat="1" ht="12.75" x14ac:dyDescent="0.15">
      <c r="A1431" s="108" t="s">
        <v>6</v>
      </c>
      <c r="B1431" s="19">
        <v>31090.32</v>
      </c>
      <c r="C1431" s="19">
        <v>55000</v>
      </c>
      <c r="D1431" s="19">
        <v>36241.42</v>
      </c>
      <c r="E1431" s="19">
        <v>36241.42</v>
      </c>
      <c r="F1431" s="19">
        <f t="shared" si="48"/>
        <v>116.56817942047557</v>
      </c>
      <c r="G1431" s="151">
        <f t="shared" si="49"/>
        <v>100</v>
      </c>
    </row>
    <row r="1432" spans="1:7" s="8" customFormat="1" ht="12.75" x14ac:dyDescent="0.15">
      <c r="A1432" s="108" t="s">
        <v>12</v>
      </c>
      <c r="B1432" s="19">
        <v>31090.32</v>
      </c>
      <c r="C1432" s="19">
        <v>55000</v>
      </c>
      <c r="D1432" s="19">
        <v>36241.42</v>
      </c>
      <c r="E1432" s="19">
        <v>36241.42</v>
      </c>
      <c r="F1432" s="19">
        <f t="shared" si="48"/>
        <v>116.56817942047557</v>
      </c>
      <c r="G1432" s="151">
        <f t="shared" si="49"/>
        <v>100</v>
      </c>
    </row>
    <row r="1433" spans="1:7" s="8" customFormat="1" ht="12.75" x14ac:dyDescent="0.15">
      <c r="A1433" s="110" t="s">
        <v>27</v>
      </c>
      <c r="B1433" s="20">
        <v>31090.32</v>
      </c>
      <c r="C1433" s="20">
        <v>0</v>
      </c>
      <c r="D1433" s="20">
        <v>0</v>
      </c>
      <c r="E1433" s="20">
        <v>36241.42</v>
      </c>
      <c r="F1433" s="20">
        <f t="shared" si="48"/>
        <v>116.56817942047557</v>
      </c>
      <c r="G1433" s="136">
        <f t="shared" si="49"/>
        <v>0</v>
      </c>
    </row>
    <row r="1434" spans="1:7" s="7" customFormat="1" ht="12.75" x14ac:dyDescent="0.15">
      <c r="A1434" s="149" t="s">
        <v>249</v>
      </c>
      <c r="B1434" s="18">
        <v>26544.560000000001</v>
      </c>
      <c r="C1434" s="18">
        <v>0</v>
      </c>
      <c r="D1434" s="18">
        <v>20000</v>
      </c>
      <c r="E1434" s="18">
        <v>20000</v>
      </c>
      <c r="F1434" s="18">
        <f t="shared" si="48"/>
        <v>75.34500477687331</v>
      </c>
      <c r="G1434" s="150">
        <f t="shared" si="49"/>
        <v>100</v>
      </c>
    </row>
    <row r="1435" spans="1:7" s="8" customFormat="1" ht="12.75" x14ac:dyDescent="0.15">
      <c r="A1435" s="108" t="s">
        <v>245</v>
      </c>
      <c r="B1435" s="19">
        <v>26544.560000000001</v>
      </c>
      <c r="C1435" s="19">
        <v>0</v>
      </c>
      <c r="D1435" s="19">
        <v>20000</v>
      </c>
      <c r="E1435" s="19">
        <v>20000</v>
      </c>
      <c r="F1435" s="19">
        <f t="shared" si="48"/>
        <v>75.34500477687331</v>
      </c>
      <c r="G1435" s="151">
        <f t="shared" si="49"/>
        <v>100</v>
      </c>
    </row>
    <row r="1436" spans="1:7" s="6" customFormat="1" ht="12.75" x14ac:dyDescent="0.15">
      <c r="A1436" s="147" t="s">
        <v>62</v>
      </c>
      <c r="B1436" s="17">
        <v>26544.560000000001</v>
      </c>
      <c r="C1436" s="17">
        <v>0</v>
      </c>
      <c r="D1436" s="17">
        <v>20000</v>
      </c>
      <c r="E1436" s="17">
        <v>20000</v>
      </c>
      <c r="F1436" s="17">
        <f t="shared" si="48"/>
        <v>75.34500477687331</v>
      </c>
      <c r="G1436" s="148">
        <f t="shared" si="49"/>
        <v>100</v>
      </c>
    </row>
    <row r="1437" spans="1:7" s="8" customFormat="1" ht="12.75" x14ac:dyDescent="0.15">
      <c r="A1437" s="108" t="s">
        <v>53</v>
      </c>
      <c r="B1437" s="19">
        <v>26544.560000000001</v>
      </c>
      <c r="C1437" s="19">
        <v>0</v>
      </c>
      <c r="D1437" s="19">
        <v>20000</v>
      </c>
      <c r="E1437" s="19">
        <v>20000</v>
      </c>
      <c r="F1437" s="19">
        <f t="shared" si="48"/>
        <v>75.34500477687331</v>
      </c>
      <c r="G1437" s="151">
        <f t="shared" si="49"/>
        <v>100</v>
      </c>
    </row>
    <row r="1438" spans="1:7" s="8" customFormat="1" ht="12.75" x14ac:dyDescent="0.15">
      <c r="A1438" s="108" t="s">
        <v>56</v>
      </c>
      <c r="B1438" s="19">
        <v>0</v>
      </c>
      <c r="C1438" s="19">
        <v>0</v>
      </c>
      <c r="D1438" s="19">
        <v>4545</v>
      </c>
      <c r="E1438" s="19">
        <v>4545</v>
      </c>
      <c r="F1438" s="19">
        <f t="shared" si="48"/>
        <v>0</v>
      </c>
      <c r="G1438" s="151">
        <f t="shared" si="49"/>
        <v>100</v>
      </c>
    </row>
    <row r="1439" spans="1:7" s="8" customFormat="1" ht="12.75" x14ac:dyDescent="0.15">
      <c r="A1439" s="110" t="s">
        <v>273</v>
      </c>
      <c r="B1439" s="20">
        <v>0</v>
      </c>
      <c r="C1439" s="20">
        <v>0</v>
      </c>
      <c r="D1439" s="20">
        <v>0</v>
      </c>
      <c r="E1439" s="20">
        <v>4545</v>
      </c>
      <c r="F1439" s="20">
        <f t="shared" si="48"/>
        <v>0</v>
      </c>
      <c r="G1439" s="136">
        <f t="shared" si="49"/>
        <v>0</v>
      </c>
    </row>
    <row r="1440" spans="1:7" s="8" customFormat="1" ht="12.75" x14ac:dyDescent="0.15">
      <c r="A1440" s="108" t="s">
        <v>72</v>
      </c>
      <c r="B1440" s="19">
        <v>26544.560000000001</v>
      </c>
      <c r="C1440" s="19">
        <v>0</v>
      </c>
      <c r="D1440" s="19">
        <v>15455</v>
      </c>
      <c r="E1440" s="19">
        <v>15455</v>
      </c>
      <c r="F1440" s="19">
        <f t="shared" si="48"/>
        <v>58.22285244132884</v>
      </c>
      <c r="G1440" s="151">
        <f t="shared" si="49"/>
        <v>100</v>
      </c>
    </row>
    <row r="1441" spans="1:7" s="8" customFormat="1" ht="12.75" x14ac:dyDescent="0.15">
      <c r="A1441" s="110" t="s">
        <v>73</v>
      </c>
      <c r="B1441" s="20">
        <v>26544.560000000001</v>
      </c>
      <c r="C1441" s="20">
        <v>0</v>
      </c>
      <c r="D1441" s="20">
        <v>0</v>
      </c>
      <c r="E1441" s="20">
        <v>15455</v>
      </c>
      <c r="F1441" s="20">
        <f t="shared" si="48"/>
        <v>58.22285244132884</v>
      </c>
      <c r="G1441" s="136">
        <f t="shared" si="49"/>
        <v>0</v>
      </c>
    </row>
    <row r="1442" spans="1:7" s="6" customFormat="1" ht="12.75" x14ac:dyDescent="0.15">
      <c r="A1442" s="147" t="s">
        <v>250</v>
      </c>
      <c r="B1442" s="17">
        <v>9341.5</v>
      </c>
      <c r="C1442" s="17">
        <v>17900</v>
      </c>
      <c r="D1442" s="17">
        <v>5800</v>
      </c>
      <c r="E1442" s="17">
        <v>4467.1499999999996</v>
      </c>
      <c r="F1442" s="17">
        <f t="shared" si="48"/>
        <v>47.820478509875286</v>
      </c>
      <c r="G1442" s="148">
        <f t="shared" si="49"/>
        <v>77.019827586206887</v>
      </c>
    </row>
    <row r="1443" spans="1:7" s="7" customFormat="1" ht="12.75" x14ac:dyDescent="0.15">
      <c r="A1443" s="149" t="s">
        <v>251</v>
      </c>
      <c r="B1443" s="18">
        <v>9341.5</v>
      </c>
      <c r="C1443" s="18">
        <v>17900</v>
      </c>
      <c r="D1443" s="18">
        <v>5800</v>
      </c>
      <c r="E1443" s="18">
        <v>4467.1499999999996</v>
      </c>
      <c r="F1443" s="18">
        <f t="shared" si="48"/>
        <v>47.820478509875286</v>
      </c>
      <c r="G1443" s="150">
        <f t="shared" si="49"/>
        <v>77.019827586206887</v>
      </c>
    </row>
    <row r="1444" spans="1:7" s="8" customFormat="1" ht="12.75" x14ac:dyDescent="0.15">
      <c r="A1444" s="108" t="s">
        <v>82</v>
      </c>
      <c r="B1444" s="19">
        <v>9341.5</v>
      </c>
      <c r="C1444" s="19">
        <v>17900</v>
      </c>
      <c r="D1444" s="19">
        <v>5800</v>
      </c>
      <c r="E1444" s="19">
        <v>4467.1499999999996</v>
      </c>
      <c r="F1444" s="19">
        <f t="shared" si="48"/>
        <v>47.820478509875286</v>
      </c>
      <c r="G1444" s="151">
        <f t="shared" si="49"/>
        <v>77.019827586206887</v>
      </c>
    </row>
    <row r="1445" spans="1:7" s="6" customFormat="1" ht="12.75" x14ac:dyDescent="0.15">
      <c r="A1445" s="147" t="s">
        <v>44</v>
      </c>
      <c r="B1445" s="17">
        <v>9341.5</v>
      </c>
      <c r="C1445" s="17">
        <v>17900</v>
      </c>
      <c r="D1445" s="17">
        <v>5800</v>
      </c>
      <c r="E1445" s="17">
        <v>4467.1499999999996</v>
      </c>
      <c r="F1445" s="17">
        <f t="shared" si="48"/>
        <v>47.820478509875286</v>
      </c>
      <c r="G1445" s="148">
        <f t="shared" si="49"/>
        <v>77.019827586206887</v>
      </c>
    </row>
    <row r="1446" spans="1:7" s="8" customFormat="1" ht="12.75" x14ac:dyDescent="0.15">
      <c r="A1446" s="108" t="s">
        <v>6</v>
      </c>
      <c r="B1446" s="19">
        <v>8284.9500000000007</v>
      </c>
      <c r="C1446" s="19">
        <v>15378</v>
      </c>
      <c r="D1446" s="19">
        <v>5800</v>
      </c>
      <c r="E1446" s="19">
        <v>4467.1499999999996</v>
      </c>
      <c r="F1446" s="19">
        <f t="shared" si="48"/>
        <v>53.918852859703428</v>
      </c>
      <c r="G1446" s="151">
        <f t="shared" si="49"/>
        <v>77.019827586206887</v>
      </c>
    </row>
    <row r="1447" spans="1:7" s="8" customFormat="1" ht="12.75" x14ac:dyDescent="0.15">
      <c r="A1447" s="108" t="s">
        <v>7</v>
      </c>
      <c r="B1447" s="19">
        <v>0</v>
      </c>
      <c r="C1447" s="19">
        <v>265</v>
      </c>
      <c r="D1447" s="19">
        <v>0</v>
      </c>
      <c r="E1447" s="19">
        <v>0</v>
      </c>
      <c r="F1447" s="19">
        <f t="shared" si="48"/>
        <v>0</v>
      </c>
      <c r="G1447" s="151">
        <f t="shared" si="49"/>
        <v>0</v>
      </c>
    </row>
    <row r="1448" spans="1:7" s="8" customFormat="1" ht="12.75" x14ac:dyDescent="0.15">
      <c r="A1448" s="108" t="s">
        <v>12</v>
      </c>
      <c r="B1448" s="19">
        <v>8284.9500000000007</v>
      </c>
      <c r="C1448" s="19">
        <v>15113</v>
      </c>
      <c r="D1448" s="19">
        <v>5800</v>
      </c>
      <c r="E1448" s="19">
        <v>4467.1499999999996</v>
      </c>
      <c r="F1448" s="19">
        <f t="shared" si="48"/>
        <v>53.918852859703428</v>
      </c>
      <c r="G1448" s="151">
        <f t="shared" si="49"/>
        <v>77.019827586206887</v>
      </c>
    </row>
    <row r="1449" spans="1:7" s="8" customFormat="1" ht="12.75" x14ac:dyDescent="0.15">
      <c r="A1449" s="110" t="s">
        <v>18</v>
      </c>
      <c r="B1449" s="20">
        <v>1742.23</v>
      </c>
      <c r="C1449" s="20">
        <v>0</v>
      </c>
      <c r="D1449" s="20">
        <v>0</v>
      </c>
      <c r="E1449" s="20">
        <v>185.85</v>
      </c>
      <c r="F1449" s="20">
        <f t="shared" si="48"/>
        <v>10.667363092129053</v>
      </c>
      <c r="G1449" s="136">
        <f t="shared" si="49"/>
        <v>0</v>
      </c>
    </row>
    <row r="1450" spans="1:7" s="8" customFormat="1" ht="12.75" x14ac:dyDescent="0.15">
      <c r="A1450" s="110" t="s">
        <v>20</v>
      </c>
      <c r="B1450" s="20">
        <v>147.32</v>
      </c>
      <c r="C1450" s="20">
        <v>0</v>
      </c>
      <c r="D1450" s="20">
        <v>0</v>
      </c>
      <c r="E1450" s="20">
        <v>0.4</v>
      </c>
      <c r="F1450" s="20">
        <f t="shared" si="48"/>
        <v>0.27151778441487923</v>
      </c>
      <c r="G1450" s="136">
        <f t="shared" si="49"/>
        <v>0</v>
      </c>
    </row>
    <row r="1451" spans="1:7" s="8" customFormat="1" ht="12.75" x14ac:dyDescent="0.15">
      <c r="A1451" s="110" t="s">
        <v>22</v>
      </c>
      <c r="B1451" s="20">
        <v>622.54</v>
      </c>
      <c r="C1451" s="20">
        <v>0</v>
      </c>
      <c r="D1451" s="20">
        <v>0</v>
      </c>
      <c r="E1451" s="20">
        <v>861.28</v>
      </c>
      <c r="F1451" s="20">
        <f t="shared" si="48"/>
        <v>138.34934301410351</v>
      </c>
      <c r="G1451" s="136">
        <f t="shared" si="49"/>
        <v>0</v>
      </c>
    </row>
    <row r="1452" spans="1:7" s="8" customFormat="1" ht="12.75" x14ac:dyDescent="0.15">
      <c r="A1452" s="110" t="s">
        <v>97</v>
      </c>
      <c r="B1452" s="20">
        <v>296.54000000000002</v>
      </c>
      <c r="C1452" s="20">
        <v>0</v>
      </c>
      <c r="D1452" s="20">
        <v>0</v>
      </c>
      <c r="E1452" s="20">
        <v>364.77</v>
      </c>
      <c r="F1452" s="20">
        <f t="shared" si="48"/>
        <v>123.00870034396706</v>
      </c>
      <c r="G1452" s="136">
        <f t="shared" si="49"/>
        <v>0</v>
      </c>
    </row>
    <row r="1453" spans="1:7" s="8" customFormat="1" ht="12.75" x14ac:dyDescent="0.15">
      <c r="A1453" s="110" t="s">
        <v>23</v>
      </c>
      <c r="B1453" s="20">
        <v>0</v>
      </c>
      <c r="C1453" s="20">
        <v>0</v>
      </c>
      <c r="D1453" s="20">
        <v>0</v>
      </c>
      <c r="E1453" s="20">
        <v>19.940000000000001</v>
      </c>
      <c r="F1453" s="20">
        <f t="shared" si="48"/>
        <v>0</v>
      </c>
      <c r="G1453" s="136">
        <f t="shared" si="49"/>
        <v>0</v>
      </c>
    </row>
    <row r="1454" spans="1:7" s="8" customFormat="1" ht="12.75" x14ac:dyDescent="0.15">
      <c r="A1454" s="110" t="s">
        <v>24</v>
      </c>
      <c r="B1454" s="20">
        <v>241.73</v>
      </c>
      <c r="C1454" s="20">
        <v>0</v>
      </c>
      <c r="D1454" s="20">
        <v>0</v>
      </c>
      <c r="E1454" s="20">
        <v>0</v>
      </c>
      <c r="F1454" s="20">
        <f t="shared" si="48"/>
        <v>0</v>
      </c>
      <c r="G1454" s="136">
        <f t="shared" si="49"/>
        <v>0</v>
      </c>
    </row>
    <row r="1455" spans="1:7" s="8" customFormat="1" ht="12.75" x14ac:dyDescent="0.15">
      <c r="A1455" s="110" t="s">
        <v>25</v>
      </c>
      <c r="B1455" s="20">
        <v>74.989999999999995</v>
      </c>
      <c r="C1455" s="20">
        <v>0</v>
      </c>
      <c r="D1455" s="20">
        <v>0</v>
      </c>
      <c r="E1455" s="20">
        <v>0</v>
      </c>
      <c r="F1455" s="20">
        <f t="shared" si="48"/>
        <v>0</v>
      </c>
      <c r="G1455" s="136">
        <f t="shared" si="49"/>
        <v>0</v>
      </c>
    </row>
    <row r="1456" spans="1:7" s="8" customFormat="1" ht="12.75" x14ac:dyDescent="0.15">
      <c r="A1456" s="110" t="s">
        <v>26</v>
      </c>
      <c r="B1456" s="20">
        <v>75.52</v>
      </c>
      <c r="C1456" s="20">
        <v>0</v>
      </c>
      <c r="D1456" s="20">
        <v>0</v>
      </c>
      <c r="E1456" s="20">
        <v>0</v>
      </c>
      <c r="F1456" s="20">
        <f t="shared" si="48"/>
        <v>0</v>
      </c>
      <c r="G1456" s="136">
        <f t="shared" si="49"/>
        <v>0</v>
      </c>
    </row>
    <row r="1457" spans="1:7" s="8" customFormat="1" ht="12.75" x14ac:dyDescent="0.15">
      <c r="A1457" s="110" t="s">
        <v>27</v>
      </c>
      <c r="B1457" s="20">
        <v>157.11000000000001</v>
      </c>
      <c r="C1457" s="20">
        <v>0</v>
      </c>
      <c r="D1457" s="20">
        <v>0</v>
      </c>
      <c r="E1457" s="20">
        <v>6</v>
      </c>
      <c r="F1457" s="20">
        <f t="shared" si="48"/>
        <v>3.8189803322512885</v>
      </c>
      <c r="G1457" s="136">
        <f t="shared" si="49"/>
        <v>0</v>
      </c>
    </row>
    <row r="1458" spans="1:7" s="8" customFormat="1" ht="12.75" x14ac:dyDescent="0.15">
      <c r="A1458" s="110" t="s">
        <v>28</v>
      </c>
      <c r="B1458" s="20">
        <v>1883.83</v>
      </c>
      <c r="C1458" s="20">
        <v>0</v>
      </c>
      <c r="D1458" s="20">
        <v>0</v>
      </c>
      <c r="E1458" s="20">
        <v>2604.85</v>
      </c>
      <c r="F1458" s="20">
        <f t="shared" si="48"/>
        <v>138.27415424958727</v>
      </c>
      <c r="G1458" s="136">
        <f t="shared" si="49"/>
        <v>0</v>
      </c>
    </row>
    <row r="1459" spans="1:7" s="8" customFormat="1" ht="12.75" x14ac:dyDescent="0.15">
      <c r="A1459" s="110" t="s">
        <v>41</v>
      </c>
      <c r="B1459" s="20">
        <v>30.53</v>
      </c>
      <c r="C1459" s="20">
        <v>0</v>
      </c>
      <c r="D1459" s="20">
        <v>0</v>
      </c>
      <c r="E1459" s="20">
        <v>0</v>
      </c>
      <c r="F1459" s="20">
        <f t="shared" si="48"/>
        <v>0</v>
      </c>
      <c r="G1459" s="136">
        <f t="shared" si="49"/>
        <v>0</v>
      </c>
    </row>
    <row r="1460" spans="1:7" s="8" customFormat="1" ht="12.75" x14ac:dyDescent="0.15">
      <c r="A1460" s="110" t="s">
        <v>30</v>
      </c>
      <c r="B1460" s="20">
        <v>220.82</v>
      </c>
      <c r="C1460" s="20">
        <v>0</v>
      </c>
      <c r="D1460" s="20">
        <v>0</v>
      </c>
      <c r="E1460" s="20">
        <v>18.75</v>
      </c>
      <c r="F1460" s="20">
        <f t="shared" si="48"/>
        <v>8.4910787066388931</v>
      </c>
      <c r="G1460" s="136">
        <f t="shared" si="49"/>
        <v>0</v>
      </c>
    </row>
    <row r="1461" spans="1:7" s="8" customFormat="1" ht="12.75" x14ac:dyDescent="0.15">
      <c r="A1461" s="110" t="s">
        <v>32</v>
      </c>
      <c r="B1461" s="20">
        <v>2119.09</v>
      </c>
      <c r="C1461" s="20">
        <v>0</v>
      </c>
      <c r="D1461" s="20">
        <v>0</v>
      </c>
      <c r="E1461" s="20">
        <v>331.81</v>
      </c>
      <c r="F1461" s="20">
        <f t="shared" si="48"/>
        <v>15.658136275476735</v>
      </c>
      <c r="G1461" s="136">
        <f t="shared" si="49"/>
        <v>0</v>
      </c>
    </row>
    <row r="1462" spans="1:7" s="8" customFormat="1" ht="12.75" x14ac:dyDescent="0.15">
      <c r="A1462" s="110" t="s">
        <v>33</v>
      </c>
      <c r="B1462" s="20">
        <v>175.86</v>
      </c>
      <c r="C1462" s="20">
        <v>0</v>
      </c>
      <c r="D1462" s="20">
        <v>0</v>
      </c>
      <c r="E1462" s="20">
        <v>0</v>
      </c>
      <c r="F1462" s="20">
        <f t="shared" si="48"/>
        <v>0</v>
      </c>
      <c r="G1462" s="136">
        <f t="shared" si="49"/>
        <v>0</v>
      </c>
    </row>
    <row r="1463" spans="1:7" s="8" customFormat="1" ht="12.75" x14ac:dyDescent="0.15">
      <c r="A1463" s="110" t="s">
        <v>34</v>
      </c>
      <c r="B1463" s="20">
        <v>323.51</v>
      </c>
      <c r="C1463" s="20">
        <v>0</v>
      </c>
      <c r="D1463" s="20">
        <v>0</v>
      </c>
      <c r="E1463" s="20">
        <v>65.540000000000006</v>
      </c>
      <c r="F1463" s="20">
        <f t="shared" si="48"/>
        <v>20.259033723841615</v>
      </c>
      <c r="G1463" s="136">
        <f t="shared" si="49"/>
        <v>0</v>
      </c>
    </row>
    <row r="1464" spans="1:7" s="8" customFormat="1" ht="12.75" x14ac:dyDescent="0.15">
      <c r="A1464" s="110" t="s">
        <v>83</v>
      </c>
      <c r="B1464" s="20">
        <v>37.159999999999997</v>
      </c>
      <c r="C1464" s="20">
        <v>0</v>
      </c>
      <c r="D1464" s="20">
        <v>0</v>
      </c>
      <c r="E1464" s="20">
        <v>0</v>
      </c>
      <c r="F1464" s="20">
        <f t="shared" si="48"/>
        <v>0</v>
      </c>
      <c r="G1464" s="136">
        <f t="shared" si="49"/>
        <v>0</v>
      </c>
    </row>
    <row r="1465" spans="1:7" s="8" customFormat="1" ht="12.75" x14ac:dyDescent="0.15">
      <c r="A1465" s="110" t="s">
        <v>13</v>
      </c>
      <c r="B1465" s="20">
        <v>46.45</v>
      </c>
      <c r="C1465" s="20">
        <v>0</v>
      </c>
      <c r="D1465" s="20">
        <v>0</v>
      </c>
      <c r="E1465" s="20">
        <v>7.96</v>
      </c>
      <c r="F1465" s="20">
        <f t="shared" si="48"/>
        <v>17.136706135629709</v>
      </c>
      <c r="G1465" s="136">
        <f t="shared" si="49"/>
        <v>0</v>
      </c>
    </row>
    <row r="1466" spans="1:7" s="8" customFormat="1" ht="12.75" x14ac:dyDescent="0.15">
      <c r="A1466" s="110" t="s">
        <v>36</v>
      </c>
      <c r="B1466" s="20">
        <v>89.72</v>
      </c>
      <c r="C1466" s="20">
        <v>0</v>
      </c>
      <c r="D1466" s="20">
        <v>0</v>
      </c>
      <c r="E1466" s="20">
        <v>0</v>
      </c>
      <c r="F1466" s="20">
        <f t="shared" si="48"/>
        <v>0</v>
      </c>
      <c r="G1466" s="136">
        <f t="shared" si="49"/>
        <v>0</v>
      </c>
    </row>
    <row r="1467" spans="1:7" s="8" customFormat="1" ht="12.75" x14ac:dyDescent="0.15">
      <c r="A1467" s="108" t="s">
        <v>53</v>
      </c>
      <c r="B1467" s="19">
        <v>1056.55</v>
      </c>
      <c r="C1467" s="19">
        <v>2522</v>
      </c>
      <c r="D1467" s="19">
        <v>0</v>
      </c>
      <c r="E1467" s="19">
        <v>0</v>
      </c>
      <c r="F1467" s="19">
        <f t="shared" si="48"/>
        <v>0</v>
      </c>
      <c r="G1467" s="151">
        <f t="shared" si="49"/>
        <v>0</v>
      </c>
    </row>
    <row r="1468" spans="1:7" s="8" customFormat="1" ht="12.75" x14ac:dyDescent="0.15">
      <c r="A1468" s="108" t="s">
        <v>56</v>
      </c>
      <c r="B1468" s="19">
        <v>1056.55</v>
      </c>
      <c r="C1468" s="19">
        <v>2522</v>
      </c>
      <c r="D1468" s="19">
        <v>0</v>
      </c>
      <c r="E1468" s="19">
        <v>0</v>
      </c>
      <c r="F1468" s="19">
        <f t="shared" si="48"/>
        <v>0</v>
      </c>
      <c r="G1468" s="151">
        <f t="shared" si="49"/>
        <v>0</v>
      </c>
    </row>
    <row r="1469" spans="1:7" s="8" customFormat="1" ht="12.75" x14ac:dyDescent="0.15">
      <c r="A1469" s="110" t="s">
        <v>57</v>
      </c>
      <c r="B1469" s="20">
        <v>647.02</v>
      </c>
      <c r="C1469" s="20">
        <v>0</v>
      </c>
      <c r="D1469" s="20">
        <v>0</v>
      </c>
      <c r="E1469" s="20">
        <v>0</v>
      </c>
      <c r="F1469" s="20">
        <f t="shared" si="48"/>
        <v>0</v>
      </c>
      <c r="G1469" s="136">
        <f t="shared" si="49"/>
        <v>0</v>
      </c>
    </row>
    <row r="1470" spans="1:7" s="8" customFormat="1" ht="12.75" x14ac:dyDescent="0.15">
      <c r="A1470" s="110" t="s">
        <v>60</v>
      </c>
      <c r="B1470" s="20">
        <v>409.53</v>
      </c>
      <c r="C1470" s="20">
        <v>0</v>
      </c>
      <c r="D1470" s="20">
        <v>0</v>
      </c>
      <c r="E1470" s="20">
        <v>0</v>
      </c>
      <c r="F1470" s="20">
        <f t="shared" si="48"/>
        <v>0</v>
      </c>
      <c r="G1470" s="136">
        <f t="shared" si="49"/>
        <v>0</v>
      </c>
    </row>
    <row r="1471" spans="1:7" s="6" customFormat="1" ht="12.75" x14ac:dyDescent="0.15">
      <c r="A1471" s="147" t="s">
        <v>253</v>
      </c>
      <c r="B1471" s="17">
        <v>102622.72</v>
      </c>
      <c r="C1471" s="17">
        <v>414339</v>
      </c>
      <c r="D1471" s="17">
        <v>545007.51</v>
      </c>
      <c r="E1471" s="17">
        <v>466426.18</v>
      </c>
      <c r="F1471" s="17">
        <f t="shared" si="48"/>
        <v>454.50576636440741</v>
      </c>
      <c r="G1471" s="148">
        <f t="shared" si="49"/>
        <v>85.581606022272965</v>
      </c>
    </row>
    <row r="1472" spans="1:7" s="7" customFormat="1" ht="12.75" x14ac:dyDescent="0.15">
      <c r="A1472" s="149" t="s">
        <v>254</v>
      </c>
      <c r="B1472" s="18">
        <v>1458.09</v>
      </c>
      <c r="C1472" s="18">
        <v>168000</v>
      </c>
      <c r="D1472" s="18">
        <v>277766.53000000003</v>
      </c>
      <c r="E1472" s="18">
        <v>277766.53000000003</v>
      </c>
      <c r="F1472" s="18">
        <f t="shared" si="48"/>
        <v>19050.026404405766</v>
      </c>
      <c r="G1472" s="150">
        <f t="shared" si="49"/>
        <v>100</v>
      </c>
    </row>
    <row r="1473" spans="1:7" s="8" customFormat="1" ht="12.75" x14ac:dyDescent="0.15">
      <c r="A1473" s="108" t="s">
        <v>245</v>
      </c>
      <c r="B1473" s="19">
        <v>0</v>
      </c>
      <c r="C1473" s="19">
        <v>0</v>
      </c>
      <c r="D1473" s="19">
        <v>250</v>
      </c>
      <c r="E1473" s="19">
        <v>250</v>
      </c>
      <c r="F1473" s="19">
        <f t="shared" si="48"/>
        <v>0</v>
      </c>
      <c r="G1473" s="151">
        <f t="shared" si="49"/>
        <v>100</v>
      </c>
    </row>
    <row r="1474" spans="1:7" s="6" customFormat="1" ht="12.75" x14ac:dyDescent="0.15">
      <c r="A1474" s="147" t="s">
        <v>5</v>
      </c>
      <c r="B1474" s="17">
        <v>0</v>
      </c>
      <c r="C1474" s="17">
        <v>0</v>
      </c>
      <c r="D1474" s="17">
        <v>250</v>
      </c>
      <c r="E1474" s="17">
        <v>250</v>
      </c>
      <c r="F1474" s="17">
        <f t="shared" si="48"/>
        <v>0</v>
      </c>
      <c r="G1474" s="148">
        <f t="shared" si="49"/>
        <v>100</v>
      </c>
    </row>
    <row r="1475" spans="1:7" s="8" customFormat="1" ht="12.75" x14ac:dyDescent="0.15">
      <c r="A1475" s="108" t="s">
        <v>53</v>
      </c>
      <c r="B1475" s="19">
        <v>0</v>
      </c>
      <c r="C1475" s="19">
        <v>0</v>
      </c>
      <c r="D1475" s="19">
        <v>250</v>
      </c>
      <c r="E1475" s="19">
        <v>250</v>
      </c>
      <c r="F1475" s="19">
        <f t="shared" si="48"/>
        <v>0</v>
      </c>
      <c r="G1475" s="151">
        <f t="shared" si="49"/>
        <v>100</v>
      </c>
    </row>
    <row r="1476" spans="1:7" s="8" customFormat="1" ht="12.75" x14ac:dyDescent="0.15">
      <c r="A1476" s="108" t="s">
        <v>54</v>
      </c>
      <c r="B1476" s="19">
        <v>0</v>
      </c>
      <c r="C1476" s="19">
        <v>0</v>
      </c>
      <c r="D1476" s="19">
        <v>250</v>
      </c>
      <c r="E1476" s="19">
        <v>250</v>
      </c>
      <c r="F1476" s="19">
        <f t="shared" si="48"/>
        <v>0</v>
      </c>
      <c r="G1476" s="151">
        <f t="shared" si="49"/>
        <v>100</v>
      </c>
    </row>
    <row r="1477" spans="1:7" s="8" customFormat="1" ht="12.75" x14ac:dyDescent="0.15">
      <c r="A1477" s="110" t="s">
        <v>55</v>
      </c>
      <c r="B1477" s="20">
        <v>0</v>
      </c>
      <c r="C1477" s="20">
        <v>0</v>
      </c>
      <c r="D1477" s="20">
        <v>0</v>
      </c>
      <c r="E1477" s="20">
        <v>250</v>
      </c>
      <c r="F1477" s="20">
        <f t="shared" si="48"/>
        <v>0</v>
      </c>
      <c r="G1477" s="136">
        <f t="shared" si="49"/>
        <v>0</v>
      </c>
    </row>
    <row r="1478" spans="1:7" s="8" customFormat="1" ht="12.75" x14ac:dyDescent="0.15">
      <c r="A1478" s="108" t="s">
        <v>82</v>
      </c>
      <c r="B1478" s="19">
        <v>1458.09</v>
      </c>
      <c r="C1478" s="19">
        <v>168000</v>
      </c>
      <c r="D1478" s="19">
        <v>277516.53000000003</v>
      </c>
      <c r="E1478" s="19">
        <v>277516.53000000003</v>
      </c>
      <c r="F1478" s="19">
        <f t="shared" ref="F1478:F1541" si="50">IFERROR(E1478/B1478*100,0)</f>
        <v>19032.880686377386</v>
      </c>
      <c r="G1478" s="151">
        <f t="shared" ref="G1478:G1541" si="51">IFERROR(E1478/D1478*100,0)</f>
        <v>100</v>
      </c>
    </row>
    <row r="1479" spans="1:7" s="6" customFormat="1" ht="12.75" x14ac:dyDescent="0.15">
      <c r="A1479" s="147" t="s">
        <v>5</v>
      </c>
      <c r="B1479" s="17">
        <v>1458.09</v>
      </c>
      <c r="C1479" s="17">
        <v>168000</v>
      </c>
      <c r="D1479" s="17">
        <v>211516.53</v>
      </c>
      <c r="E1479" s="17">
        <v>211516.53</v>
      </c>
      <c r="F1479" s="17">
        <f t="shared" si="50"/>
        <v>14506.411126885172</v>
      </c>
      <c r="G1479" s="148">
        <f t="shared" si="51"/>
        <v>100</v>
      </c>
    </row>
    <row r="1480" spans="1:7" s="8" customFormat="1" ht="12.75" x14ac:dyDescent="0.15">
      <c r="A1480" s="108" t="s">
        <v>6</v>
      </c>
      <c r="B1480" s="19">
        <v>1458.09</v>
      </c>
      <c r="C1480" s="19">
        <v>2000</v>
      </c>
      <c r="D1480" s="19">
        <v>1681.39</v>
      </c>
      <c r="E1480" s="19">
        <v>1681.39</v>
      </c>
      <c r="F1480" s="19">
        <f t="shared" si="50"/>
        <v>115.31455534294865</v>
      </c>
      <c r="G1480" s="151">
        <f t="shared" si="51"/>
        <v>100</v>
      </c>
    </row>
    <row r="1481" spans="1:7" s="8" customFormat="1" ht="12.75" x14ac:dyDescent="0.15">
      <c r="A1481" s="108" t="s">
        <v>12</v>
      </c>
      <c r="B1481" s="19">
        <v>1458.09</v>
      </c>
      <c r="C1481" s="19">
        <v>2000</v>
      </c>
      <c r="D1481" s="19">
        <v>1681.39</v>
      </c>
      <c r="E1481" s="19">
        <v>1681.39</v>
      </c>
      <c r="F1481" s="19">
        <f t="shared" si="50"/>
        <v>115.31455534294865</v>
      </c>
      <c r="G1481" s="151">
        <f t="shared" si="51"/>
        <v>100</v>
      </c>
    </row>
    <row r="1482" spans="1:7" s="8" customFormat="1" ht="12.75" x14ac:dyDescent="0.15">
      <c r="A1482" s="110" t="s">
        <v>22</v>
      </c>
      <c r="B1482" s="20">
        <v>0</v>
      </c>
      <c r="C1482" s="20">
        <v>0</v>
      </c>
      <c r="D1482" s="20">
        <v>0</v>
      </c>
      <c r="E1482" s="20">
        <v>49.95</v>
      </c>
      <c r="F1482" s="20">
        <f t="shared" si="50"/>
        <v>0</v>
      </c>
      <c r="G1482" s="136">
        <f t="shared" si="51"/>
        <v>0</v>
      </c>
    </row>
    <row r="1483" spans="1:7" s="8" customFormat="1" ht="12.75" x14ac:dyDescent="0.15">
      <c r="A1483" s="110" t="s">
        <v>97</v>
      </c>
      <c r="B1483" s="20">
        <v>40.520000000000003</v>
      </c>
      <c r="C1483" s="20">
        <v>0</v>
      </c>
      <c r="D1483" s="20">
        <v>0</v>
      </c>
      <c r="E1483" s="20">
        <v>57.31</v>
      </c>
      <c r="F1483" s="20">
        <f t="shared" si="50"/>
        <v>141.43632773938793</v>
      </c>
      <c r="G1483" s="136">
        <f t="shared" si="51"/>
        <v>0</v>
      </c>
    </row>
    <row r="1484" spans="1:7" s="8" customFormat="1" ht="12.75" x14ac:dyDescent="0.15">
      <c r="A1484" s="110" t="s">
        <v>27</v>
      </c>
      <c r="B1484" s="20">
        <v>935.7</v>
      </c>
      <c r="C1484" s="20">
        <v>0</v>
      </c>
      <c r="D1484" s="20">
        <v>0</v>
      </c>
      <c r="E1484" s="20">
        <v>1160</v>
      </c>
      <c r="F1484" s="20">
        <f t="shared" si="50"/>
        <v>123.97135834134872</v>
      </c>
      <c r="G1484" s="136">
        <f t="shared" si="51"/>
        <v>0</v>
      </c>
    </row>
    <row r="1485" spans="1:7" s="8" customFormat="1" ht="12.75" x14ac:dyDescent="0.15">
      <c r="A1485" s="110" t="s">
        <v>34</v>
      </c>
      <c r="B1485" s="20">
        <v>0</v>
      </c>
      <c r="C1485" s="20">
        <v>0</v>
      </c>
      <c r="D1485" s="20">
        <v>0</v>
      </c>
      <c r="E1485" s="20">
        <v>265.45</v>
      </c>
      <c r="F1485" s="20">
        <f t="shared" si="50"/>
        <v>0</v>
      </c>
      <c r="G1485" s="136">
        <f t="shared" si="51"/>
        <v>0</v>
      </c>
    </row>
    <row r="1486" spans="1:7" s="8" customFormat="1" ht="12.75" x14ac:dyDescent="0.15">
      <c r="A1486" s="110" t="s">
        <v>35</v>
      </c>
      <c r="B1486" s="20">
        <v>190.24</v>
      </c>
      <c r="C1486" s="20">
        <v>0</v>
      </c>
      <c r="D1486" s="20">
        <v>0</v>
      </c>
      <c r="E1486" s="20">
        <v>0</v>
      </c>
      <c r="F1486" s="20">
        <f t="shared" si="50"/>
        <v>0</v>
      </c>
      <c r="G1486" s="136">
        <f t="shared" si="51"/>
        <v>0</v>
      </c>
    </row>
    <row r="1487" spans="1:7" s="8" customFormat="1" ht="12.75" x14ac:dyDescent="0.15">
      <c r="A1487" s="110" t="s">
        <v>83</v>
      </c>
      <c r="B1487" s="20">
        <v>291.63</v>
      </c>
      <c r="C1487" s="20">
        <v>0</v>
      </c>
      <c r="D1487" s="20">
        <v>0</v>
      </c>
      <c r="E1487" s="20">
        <v>148.68</v>
      </c>
      <c r="F1487" s="20">
        <f t="shared" si="50"/>
        <v>50.982409217158732</v>
      </c>
      <c r="G1487" s="136">
        <f t="shared" si="51"/>
        <v>0</v>
      </c>
    </row>
    <row r="1488" spans="1:7" s="8" customFormat="1" ht="12.75" x14ac:dyDescent="0.15">
      <c r="A1488" s="110" t="s">
        <v>36</v>
      </c>
      <c r="B1488" s="20">
        <v>0</v>
      </c>
      <c r="C1488" s="20">
        <v>0</v>
      </c>
      <c r="D1488" s="20">
        <v>0</v>
      </c>
      <c r="E1488" s="20">
        <v>0</v>
      </c>
      <c r="F1488" s="20">
        <f t="shared" si="50"/>
        <v>0</v>
      </c>
      <c r="G1488" s="136">
        <f t="shared" si="51"/>
        <v>0</v>
      </c>
    </row>
    <row r="1489" spans="1:7" s="8" customFormat="1" ht="12.75" x14ac:dyDescent="0.15">
      <c r="A1489" s="108" t="s">
        <v>53</v>
      </c>
      <c r="B1489" s="19">
        <v>0</v>
      </c>
      <c r="C1489" s="19">
        <v>166000</v>
      </c>
      <c r="D1489" s="19">
        <v>209835.14</v>
      </c>
      <c r="E1489" s="19">
        <v>209835.14</v>
      </c>
      <c r="F1489" s="19">
        <f t="shared" si="50"/>
        <v>0</v>
      </c>
      <c r="G1489" s="151">
        <f t="shared" si="51"/>
        <v>100</v>
      </c>
    </row>
    <row r="1490" spans="1:7" s="8" customFormat="1" ht="12.75" x14ac:dyDescent="0.15">
      <c r="A1490" s="108" t="s">
        <v>56</v>
      </c>
      <c r="B1490" s="19">
        <v>0</v>
      </c>
      <c r="C1490" s="19">
        <v>0</v>
      </c>
      <c r="D1490" s="19">
        <v>86195.94</v>
      </c>
      <c r="E1490" s="19">
        <v>86195.94</v>
      </c>
      <c r="F1490" s="19">
        <f t="shared" si="50"/>
        <v>0</v>
      </c>
      <c r="G1490" s="151">
        <f t="shared" si="51"/>
        <v>100</v>
      </c>
    </row>
    <row r="1491" spans="1:7" s="8" customFormat="1" ht="12.75" x14ac:dyDescent="0.15">
      <c r="A1491" s="110" t="s">
        <v>60</v>
      </c>
      <c r="B1491" s="20">
        <v>0</v>
      </c>
      <c r="C1491" s="20">
        <v>0</v>
      </c>
      <c r="D1491" s="20">
        <v>0</v>
      </c>
      <c r="E1491" s="20">
        <v>86195.94</v>
      </c>
      <c r="F1491" s="20">
        <f t="shared" si="50"/>
        <v>0</v>
      </c>
      <c r="G1491" s="136">
        <f t="shared" si="51"/>
        <v>0</v>
      </c>
    </row>
    <row r="1492" spans="1:7" s="8" customFormat="1" ht="12.75" x14ac:dyDescent="0.15">
      <c r="A1492" s="108" t="s">
        <v>72</v>
      </c>
      <c r="B1492" s="19">
        <v>0</v>
      </c>
      <c r="C1492" s="19">
        <v>166000</v>
      </c>
      <c r="D1492" s="19">
        <v>123639.2</v>
      </c>
      <c r="E1492" s="19">
        <v>123639.2</v>
      </c>
      <c r="F1492" s="19">
        <f t="shared" si="50"/>
        <v>0</v>
      </c>
      <c r="G1492" s="151">
        <f t="shared" si="51"/>
        <v>100</v>
      </c>
    </row>
    <row r="1493" spans="1:7" s="8" customFormat="1" ht="12.75" x14ac:dyDescent="0.15">
      <c r="A1493" s="110" t="s">
        <v>73</v>
      </c>
      <c r="B1493" s="20">
        <v>0</v>
      </c>
      <c r="C1493" s="20">
        <v>0</v>
      </c>
      <c r="D1493" s="20">
        <v>0</v>
      </c>
      <c r="E1493" s="20">
        <v>123639.2</v>
      </c>
      <c r="F1493" s="20">
        <f t="shared" si="50"/>
        <v>0</v>
      </c>
      <c r="G1493" s="136">
        <f t="shared" si="51"/>
        <v>0</v>
      </c>
    </row>
    <row r="1494" spans="1:7" s="6" customFormat="1" ht="12.75" x14ac:dyDescent="0.15">
      <c r="A1494" s="147" t="s">
        <v>62</v>
      </c>
      <c r="B1494" s="17">
        <v>0</v>
      </c>
      <c r="C1494" s="17">
        <v>0</v>
      </c>
      <c r="D1494" s="17">
        <v>66000</v>
      </c>
      <c r="E1494" s="17">
        <v>66000</v>
      </c>
      <c r="F1494" s="17">
        <f t="shared" si="50"/>
        <v>0</v>
      </c>
      <c r="G1494" s="148">
        <f t="shared" si="51"/>
        <v>100</v>
      </c>
    </row>
    <row r="1495" spans="1:7" s="8" customFormat="1" ht="12.75" x14ac:dyDescent="0.15">
      <c r="A1495" s="108" t="s">
        <v>53</v>
      </c>
      <c r="B1495" s="19">
        <v>0</v>
      </c>
      <c r="C1495" s="19">
        <v>0</v>
      </c>
      <c r="D1495" s="19">
        <v>66000</v>
      </c>
      <c r="E1495" s="19">
        <v>66000</v>
      </c>
      <c r="F1495" s="19">
        <f t="shared" si="50"/>
        <v>0</v>
      </c>
      <c r="G1495" s="151">
        <f t="shared" si="51"/>
        <v>100</v>
      </c>
    </row>
    <row r="1496" spans="1:7" s="8" customFormat="1" ht="12.75" x14ac:dyDescent="0.15">
      <c r="A1496" s="108" t="s">
        <v>72</v>
      </c>
      <c r="B1496" s="19">
        <v>0</v>
      </c>
      <c r="C1496" s="19">
        <v>0</v>
      </c>
      <c r="D1496" s="19">
        <v>66000</v>
      </c>
      <c r="E1496" s="19">
        <v>66000</v>
      </c>
      <c r="F1496" s="19">
        <f t="shared" si="50"/>
        <v>0</v>
      </c>
      <c r="G1496" s="151">
        <f t="shared" si="51"/>
        <v>100</v>
      </c>
    </row>
    <row r="1497" spans="1:7" s="8" customFormat="1" ht="12.75" x14ac:dyDescent="0.15">
      <c r="A1497" s="110" t="s">
        <v>73</v>
      </c>
      <c r="B1497" s="20">
        <v>0</v>
      </c>
      <c r="C1497" s="20">
        <v>0</v>
      </c>
      <c r="D1497" s="20">
        <v>0</v>
      </c>
      <c r="E1497" s="20">
        <v>66000</v>
      </c>
      <c r="F1497" s="20">
        <f t="shared" si="50"/>
        <v>0</v>
      </c>
      <c r="G1497" s="136">
        <f t="shared" si="51"/>
        <v>0</v>
      </c>
    </row>
    <row r="1498" spans="1:7" s="7" customFormat="1" ht="12.75" x14ac:dyDescent="0.15">
      <c r="A1498" s="149" t="s">
        <v>274</v>
      </c>
      <c r="B1498" s="18">
        <v>0</v>
      </c>
      <c r="C1498" s="18">
        <v>66000</v>
      </c>
      <c r="D1498" s="18">
        <v>1824.94</v>
      </c>
      <c r="E1498" s="18">
        <v>1824.94</v>
      </c>
      <c r="F1498" s="18">
        <f t="shared" si="50"/>
        <v>0</v>
      </c>
      <c r="G1498" s="150">
        <f t="shared" si="51"/>
        <v>100</v>
      </c>
    </row>
    <row r="1499" spans="1:7" s="8" customFormat="1" ht="12.75" x14ac:dyDescent="0.15">
      <c r="A1499" s="108" t="s">
        <v>245</v>
      </c>
      <c r="B1499" s="19">
        <v>0</v>
      </c>
      <c r="C1499" s="19">
        <v>66000</v>
      </c>
      <c r="D1499" s="19">
        <v>1824.94</v>
      </c>
      <c r="E1499" s="19">
        <v>1824.94</v>
      </c>
      <c r="F1499" s="19">
        <f t="shared" si="50"/>
        <v>0</v>
      </c>
      <c r="G1499" s="151">
        <f t="shared" si="51"/>
        <v>100</v>
      </c>
    </row>
    <row r="1500" spans="1:7" s="6" customFormat="1" ht="12.75" x14ac:dyDescent="0.15">
      <c r="A1500" s="147" t="s">
        <v>5</v>
      </c>
      <c r="B1500" s="17">
        <v>0</v>
      </c>
      <c r="C1500" s="17">
        <v>66000</v>
      </c>
      <c r="D1500" s="17">
        <v>1824.94</v>
      </c>
      <c r="E1500" s="17">
        <v>1824.94</v>
      </c>
      <c r="F1500" s="17">
        <f t="shared" si="50"/>
        <v>0</v>
      </c>
      <c r="G1500" s="148">
        <f t="shared" si="51"/>
        <v>100</v>
      </c>
    </row>
    <row r="1501" spans="1:7" s="8" customFormat="1" ht="12.75" x14ac:dyDescent="0.15">
      <c r="A1501" s="108" t="s">
        <v>53</v>
      </c>
      <c r="B1501" s="19">
        <v>0</v>
      </c>
      <c r="C1501" s="19">
        <v>66000</v>
      </c>
      <c r="D1501" s="19">
        <v>1824.94</v>
      </c>
      <c r="E1501" s="19">
        <v>1824.94</v>
      </c>
      <c r="F1501" s="19">
        <f t="shared" si="50"/>
        <v>0</v>
      </c>
      <c r="G1501" s="151">
        <f t="shared" si="51"/>
        <v>100</v>
      </c>
    </row>
    <row r="1502" spans="1:7" s="8" customFormat="1" ht="12.75" x14ac:dyDescent="0.15">
      <c r="A1502" s="108" t="s">
        <v>56</v>
      </c>
      <c r="B1502" s="19">
        <v>0</v>
      </c>
      <c r="C1502" s="19">
        <v>0</v>
      </c>
      <c r="D1502" s="19">
        <v>1824.94</v>
      </c>
      <c r="E1502" s="19">
        <v>1824.94</v>
      </c>
      <c r="F1502" s="19">
        <f t="shared" si="50"/>
        <v>0</v>
      </c>
      <c r="G1502" s="151">
        <f t="shared" si="51"/>
        <v>100</v>
      </c>
    </row>
    <row r="1503" spans="1:7" s="8" customFormat="1" ht="12.75" x14ac:dyDescent="0.15">
      <c r="A1503" s="110" t="s">
        <v>70</v>
      </c>
      <c r="B1503" s="20">
        <v>0</v>
      </c>
      <c r="C1503" s="20">
        <v>0</v>
      </c>
      <c r="D1503" s="20">
        <v>0</v>
      </c>
      <c r="E1503" s="20">
        <v>1824.94</v>
      </c>
      <c r="F1503" s="20">
        <f t="shared" si="50"/>
        <v>0</v>
      </c>
      <c r="G1503" s="136">
        <f t="shared" si="51"/>
        <v>0</v>
      </c>
    </row>
    <row r="1504" spans="1:7" s="8" customFormat="1" ht="12.75" x14ac:dyDescent="0.15">
      <c r="A1504" s="110" t="s">
        <v>273</v>
      </c>
      <c r="B1504" s="20">
        <v>0</v>
      </c>
      <c r="C1504" s="20">
        <v>0</v>
      </c>
      <c r="D1504" s="20">
        <v>0</v>
      </c>
      <c r="E1504" s="20">
        <v>0</v>
      </c>
      <c r="F1504" s="20">
        <f t="shared" si="50"/>
        <v>0</v>
      </c>
      <c r="G1504" s="136">
        <f t="shared" si="51"/>
        <v>0</v>
      </c>
    </row>
    <row r="1505" spans="1:7" s="8" customFormat="1" ht="12.75" x14ac:dyDescent="0.15">
      <c r="A1505" s="108" t="s">
        <v>72</v>
      </c>
      <c r="B1505" s="19">
        <v>0</v>
      </c>
      <c r="C1505" s="19">
        <v>66000</v>
      </c>
      <c r="D1505" s="19">
        <v>0</v>
      </c>
      <c r="E1505" s="19">
        <v>0</v>
      </c>
      <c r="F1505" s="19">
        <f t="shared" si="50"/>
        <v>0</v>
      </c>
      <c r="G1505" s="151">
        <f t="shared" si="51"/>
        <v>0</v>
      </c>
    </row>
    <row r="1506" spans="1:7" s="8" customFormat="1" ht="12.75" x14ac:dyDescent="0.15">
      <c r="A1506" s="110" t="s">
        <v>73</v>
      </c>
      <c r="B1506" s="20">
        <v>0</v>
      </c>
      <c r="C1506" s="20">
        <v>0</v>
      </c>
      <c r="D1506" s="20">
        <v>0</v>
      </c>
      <c r="E1506" s="20">
        <v>0</v>
      </c>
      <c r="F1506" s="20">
        <f t="shared" si="50"/>
        <v>0</v>
      </c>
      <c r="G1506" s="136">
        <f t="shared" si="51"/>
        <v>0</v>
      </c>
    </row>
    <row r="1507" spans="1:7" s="7" customFormat="1" ht="12.75" x14ac:dyDescent="0.15">
      <c r="A1507" s="149" t="s">
        <v>255</v>
      </c>
      <c r="B1507" s="18">
        <v>5950.48</v>
      </c>
      <c r="C1507" s="18">
        <v>9600</v>
      </c>
      <c r="D1507" s="18">
        <v>33650</v>
      </c>
      <c r="E1507" s="18">
        <v>4541.68</v>
      </c>
      <c r="F1507" s="18">
        <f t="shared" si="50"/>
        <v>76.324599023944302</v>
      </c>
      <c r="G1507" s="150">
        <f t="shared" si="51"/>
        <v>13.496820208023774</v>
      </c>
    </row>
    <row r="1508" spans="1:7" s="8" customFormat="1" ht="12.75" x14ac:dyDescent="0.15">
      <c r="A1508" s="108" t="s">
        <v>82</v>
      </c>
      <c r="B1508" s="19">
        <v>5950.48</v>
      </c>
      <c r="C1508" s="19">
        <v>9600</v>
      </c>
      <c r="D1508" s="19">
        <v>33650</v>
      </c>
      <c r="E1508" s="19">
        <v>4541.68</v>
      </c>
      <c r="F1508" s="19">
        <f t="shared" si="50"/>
        <v>76.324599023944302</v>
      </c>
      <c r="G1508" s="151">
        <f t="shared" si="51"/>
        <v>13.496820208023774</v>
      </c>
    </row>
    <row r="1509" spans="1:7" s="6" customFormat="1" ht="12.75" x14ac:dyDescent="0.15">
      <c r="A1509" s="147" t="s">
        <v>127</v>
      </c>
      <c r="B1509" s="17">
        <v>5950.48</v>
      </c>
      <c r="C1509" s="17">
        <v>9600</v>
      </c>
      <c r="D1509" s="17">
        <v>33650</v>
      </c>
      <c r="E1509" s="17">
        <v>4541.68</v>
      </c>
      <c r="F1509" s="17">
        <f t="shared" si="50"/>
        <v>76.324599023944302</v>
      </c>
      <c r="G1509" s="148">
        <f t="shared" si="51"/>
        <v>13.496820208023774</v>
      </c>
    </row>
    <row r="1510" spans="1:7" s="8" customFormat="1" ht="12.75" x14ac:dyDescent="0.15">
      <c r="A1510" s="108" t="s">
        <v>6</v>
      </c>
      <c r="B1510" s="19">
        <v>155.78</v>
      </c>
      <c r="C1510" s="19">
        <v>1637</v>
      </c>
      <c r="D1510" s="19">
        <v>3300</v>
      </c>
      <c r="E1510" s="19">
        <v>191.68</v>
      </c>
      <c r="F1510" s="19">
        <f t="shared" si="50"/>
        <v>123.04532032353319</v>
      </c>
      <c r="G1510" s="151">
        <f t="shared" si="51"/>
        <v>5.8084848484848486</v>
      </c>
    </row>
    <row r="1511" spans="1:7" s="8" customFormat="1" ht="12.75" x14ac:dyDescent="0.15">
      <c r="A1511" s="108" t="s">
        <v>12</v>
      </c>
      <c r="B1511" s="19">
        <v>155.78</v>
      </c>
      <c r="C1511" s="19">
        <v>1637</v>
      </c>
      <c r="D1511" s="19">
        <v>3300</v>
      </c>
      <c r="E1511" s="19">
        <v>191.68</v>
      </c>
      <c r="F1511" s="19">
        <f t="shared" si="50"/>
        <v>123.04532032353319</v>
      </c>
      <c r="G1511" s="151">
        <f t="shared" si="51"/>
        <v>5.8084848484848486</v>
      </c>
    </row>
    <row r="1512" spans="1:7" s="8" customFormat="1" ht="12.75" x14ac:dyDescent="0.15">
      <c r="A1512" s="110" t="s">
        <v>22</v>
      </c>
      <c r="B1512" s="20">
        <v>24.38</v>
      </c>
      <c r="C1512" s="20">
        <v>0</v>
      </c>
      <c r="D1512" s="20">
        <v>0</v>
      </c>
      <c r="E1512" s="20">
        <v>162.44999999999999</v>
      </c>
      <c r="F1512" s="20">
        <f t="shared" si="50"/>
        <v>666.32485643970472</v>
      </c>
      <c r="G1512" s="136">
        <f t="shared" si="51"/>
        <v>0</v>
      </c>
    </row>
    <row r="1513" spans="1:7" s="8" customFormat="1" ht="12.75" x14ac:dyDescent="0.15">
      <c r="A1513" s="110" t="s">
        <v>97</v>
      </c>
      <c r="B1513" s="20">
        <v>0</v>
      </c>
      <c r="C1513" s="20">
        <v>0</v>
      </c>
      <c r="D1513" s="20">
        <v>0</v>
      </c>
      <c r="E1513" s="20">
        <v>15.96</v>
      </c>
      <c r="F1513" s="20">
        <f t="shared" si="50"/>
        <v>0</v>
      </c>
      <c r="G1513" s="136">
        <f t="shared" si="51"/>
        <v>0</v>
      </c>
    </row>
    <row r="1514" spans="1:7" s="8" customFormat="1" ht="12.75" x14ac:dyDescent="0.15">
      <c r="A1514" s="110" t="s">
        <v>25</v>
      </c>
      <c r="B1514" s="20">
        <v>131.4</v>
      </c>
      <c r="C1514" s="20">
        <v>0</v>
      </c>
      <c r="D1514" s="20">
        <v>0</v>
      </c>
      <c r="E1514" s="20">
        <v>0</v>
      </c>
      <c r="F1514" s="20">
        <f t="shared" si="50"/>
        <v>0</v>
      </c>
      <c r="G1514" s="136">
        <f t="shared" si="51"/>
        <v>0</v>
      </c>
    </row>
    <row r="1515" spans="1:7" s="8" customFormat="1" ht="12.75" x14ac:dyDescent="0.15">
      <c r="A1515" s="110" t="s">
        <v>42</v>
      </c>
      <c r="B1515" s="20">
        <v>0</v>
      </c>
      <c r="C1515" s="20">
        <v>0</v>
      </c>
      <c r="D1515" s="20">
        <v>0</v>
      </c>
      <c r="E1515" s="20">
        <v>13.27</v>
      </c>
      <c r="F1515" s="20">
        <f t="shared" si="50"/>
        <v>0</v>
      </c>
      <c r="G1515" s="136">
        <f t="shared" si="51"/>
        <v>0</v>
      </c>
    </row>
    <row r="1516" spans="1:7" s="8" customFormat="1" ht="12.75" x14ac:dyDescent="0.15">
      <c r="A1516" s="108" t="s">
        <v>53</v>
      </c>
      <c r="B1516" s="19">
        <v>5794.7</v>
      </c>
      <c r="C1516" s="19">
        <v>7963</v>
      </c>
      <c r="D1516" s="19">
        <v>30350</v>
      </c>
      <c r="E1516" s="19">
        <v>4350</v>
      </c>
      <c r="F1516" s="19">
        <f t="shared" si="50"/>
        <v>75.068597166376179</v>
      </c>
      <c r="G1516" s="151">
        <f t="shared" si="51"/>
        <v>14.332784184514002</v>
      </c>
    </row>
    <row r="1517" spans="1:7" s="8" customFormat="1" ht="12.75" x14ac:dyDescent="0.15">
      <c r="A1517" s="108" t="s">
        <v>56</v>
      </c>
      <c r="B1517" s="19">
        <v>5794.7</v>
      </c>
      <c r="C1517" s="19">
        <v>7963</v>
      </c>
      <c r="D1517" s="19">
        <v>30350</v>
      </c>
      <c r="E1517" s="19">
        <v>4350</v>
      </c>
      <c r="F1517" s="19">
        <f t="shared" si="50"/>
        <v>75.068597166376179</v>
      </c>
      <c r="G1517" s="151">
        <f t="shared" si="51"/>
        <v>14.332784184514002</v>
      </c>
    </row>
    <row r="1518" spans="1:7" s="8" customFormat="1" ht="12.75" x14ac:dyDescent="0.15">
      <c r="A1518" s="110" t="s">
        <v>57</v>
      </c>
      <c r="B1518" s="20">
        <v>5176.1899999999996</v>
      </c>
      <c r="C1518" s="20">
        <v>0</v>
      </c>
      <c r="D1518" s="20">
        <v>0</v>
      </c>
      <c r="E1518" s="20">
        <v>4000</v>
      </c>
      <c r="F1518" s="20">
        <f t="shared" si="50"/>
        <v>77.276916032834961</v>
      </c>
      <c r="G1518" s="136">
        <f t="shared" si="51"/>
        <v>0</v>
      </c>
    </row>
    <row r="1519" spans="1:7" s="8" customFormat="1" ht="12.75" x14ac:dyDescent="0.15">
      <c r="A1519" s="110" t="s">
        <v>71</v>
      </c>
      <c r="B1519" s="20">
        <v>199.08</v>
      </c>
      <c r="C1519" s="20">
        <v>0</v>
      </c>
      <c r="D1519" s="20">
        <v>0</v>
      </c>
      <c r="E1519" s="20">
        <v>0</v>
      </c>
      <c r="F1519" s="20">
        <f t="shared" si="50"/>
        <v>0</v>
      </c>
      <c r="G1519" s="136">
        <f t="shared" si="51"/>
        <v>0</v>
      </c>
    </row>
    <row r="1520" spans="1:7" s="8" customFormat="1" ht="12.75" x14ac:dyDescent="0.15">
      <c r="A1520" s="110" t="s">
        <v>252</v>
      </c>
      <c r="B1520" s="20">
        <v>419.43</v>
      </c>
      <c r="C1520" s="20">
        <v>0</v>
      </c>
      <c r="D1520" s="20">
        <v>0</v>
      </c>
      <c r="E1520" s="20">
        <v>350</v>
      </c>
      <c r="F1520" s="20">
        <f t="shared" si="50"/>
        <v>83.44658226640918</v>
      </c>
      <c r="G1520" s="136">
        <f t="shared" si="51"/>
        <v>0</v>
      </c>
    </row>
    <row r="1521" spans="1:7" s="7" customFormat="1" ht="12.75" x14ac:dyDescent="0.15">
      <c r="A1521" s="149" t="s">
        <v>256</v>
      </c>
      <c r="B1521" s="18">
        <v>6099.97</v>
      </c>
      <c r="C1521" s="18">
        <v>8680</v>
      </c>
      <c r="D1521" s="18">
        <v>218</v>
      </c>
      <c r="E1521" s="18">
        <v>0</v>
      </c>
      <c r="F1521" s="18">
        <f t="shared" si="50"/>
        <v>0</v>
      </c>
      <c r="G1521" s="150">
        <f t="shared" si="51"/>
        <v>0</v>
      </c>
    </row>
    <row r="1522" spans="1:7" s="8" customFormat="1" ht="12.75" x14ac:dyDescent="0.15">
      <c r="A1522" s="108" t="s">
        <v>82</v>
      </c>
      <c r="B1522" s="19">
        <v>6099.97</v>
      </c>
      <c r="C1522" s="19">
        <v>8680</v>
      </c>
      <c r="D1522" s="19">
        <v>218</v>
      </c>
      <c r="E1522" s="19">
        <v>0</v>
      </c>
      <c r="F1522" s="19">
        <f t="shared" si="50"/>
        <v>0</v>
      </c>
      <c r="G1522" s="151">
        <f t="shared" si="51"/>
        <v>0</v>
      </c>
    </row>
    <row r="1523" spans="1:7" s="6" customFormat="1" ht="12.75" x14ac:dyDescent="0.15">
      <c r="A1523" s="147" t="s">
        <v>257</v>
      </c>
      <c r="B1523" s="17">
        <v>6099.97</v>
      </c>
      <c r="C1523" s="17">
        <v>8680</v>
      </c>
      <c r="D1523" s="17">
        <v>218</v>
      </c>
      <c r="E1523" s="17">
        <v>0</v>
      </c>
      <c r="F1523" s="17">
        <f t="shared" si="50"/>
        <v>0</v>
      </c>
      <c r="G1523" s="148">
        <f t="shared" si="51"/>
        <v>0</v>
      </c>
    </row>
    <row r="1524" spans="1:7" s="8" customFormat="1" ht="12.75" x14ac:dyDescent="0.15">
      <c r="A1524" s="108" t="s">
        <v>6</v>
      </c>
      <c r="B1524" s="19">
        <v>6099.97</v>
      </c>
      <c r="C1524" s="19">
        <v>8282</v>
      </c>
      <c r="D1524" s="19">
        <v>218</v>
      </c>
      <c r="E1524" s="19">
        <v>0</v>
      </c>
      <c r="F1524" s="19">
        <f t="shared" si="50"/>
        <v>0</v>
      </c>
      <c r="G1524" s="151">
        <f t="shared" si="51"/>
        <v>0</v>
      </c>
    </row>
    <row r="1525" spans="1:7" s="8" customFormat="1" ht="12.75" x14ac:dyDescent="0.15">
      <c r="A1525" s="108" t="s">
        <v>12</v>
      </c>
      <c r="B1525" s="19">
        <v>6099.97</v>
      </c>
      <c r="C1525" s="19">
        <v>8282</v>
      </c>
      <c r="D1525" s="19">
        <v>218</v>
      </c>
      <c r="E1525" s="19">
        <v>0</v>
      </c>
      <c r="F1525" s="19">
        <f t="shared" si="50"/>
        <v>0</v>
      </c>
      <c r="G1525" s="151">
        <f t="shared" si="51"/>
        <v>0</v>
      </c>
    </row>
    <row r="1526" spans="1:7" s="8" customFormat="1" ht="12.75" x14ac:dyDescent="0.15">
      <c r="A1526" s="110" t="s">
        <v>22</v>
      </c>
      <c r="B1526" s="20">
        <v>35.78</v>
      </c>
      <c r="C1526" s="20">
        <v>0</v>
      </c>
      <c r="D1526" s="20">
        <v>0</v>
      </c>
      <c r="E1526" s="20">
        <v>0</v>
      </c>
      <c r="F1526" s="20">
        <f t="shared" si="50"/>
        <v>0</v>
      </c>
      <c r="G1526" s="136">
        <f t="shared" si="51"/>
        <v>0</v>
      </c>
    </row>
    <row r="1527" spans="1:7" s="8" customFormat="1" ht="12.75" x14ac:dyDescent="0.15">
      <c r="A1527" s="110" t="s">
        <v>97</v>
      </c>
      <c r="B1527" s="20">
        <v>5944.37</v>
      </c>
      <c r="C1527" s="20">
        <v>0</v>
      </c>
      <c r="D1527" s="20">
        <v>0</v>
      </c>
      <c r="E1527" s="20">
        <v>0</v>
      </c>
      <c r="F1527" s="20">
        <f t="shared" si="50"/>
        <v>0</v>
      </c>
      <c r="G1527" s="136">
        <f t="shared" si="51"/>
        <v>0</v>
      </c>
    </row>
    <row r="1528" spans="1:7" s="8" customFormat="1" ht="12.75" x14ac:dyDescent="0.15">
      <c r="A1528" s="110" t="s">
        <v>23</v>
      </c>
      <c r="B1528" s="20">
        <v>119.82</v>
      </c>
      <c r="C1528" s="20">
        <v>0</v>
      </c>
      <c r="D1528" s="20">
        <v>0</v>
      </c>
      <c r="E1528" s="20">
        <v>0</v>
      </c>
      <c r="F1528" s="20">
        <f t="shared" si="50"/>
        <v>0</v>
      </c>
      <c r="G1528" s="136">
        <f t="shared" si="51"/>
        <v>0</v>
      </c>
    </row>
    <row r="1529" spans="1:7" s="8" customFormat="1" ht="12.75" x14ac:dyDescent="0.15">
      <c r="A1529" s="108" t="s">
        <v>53</v>
      </c>
      <c r="B1529" s="19">
        <v>0</v>
      </c>
      <c r="C1529" s="19">
        <v>398</v>
      </c>
      <c r="D1529" s="19">
        <v>0</v>
      </c>
      <c r="E1529" s="19">
        <v>0</v>
      </c>
      <c r="F1529" s="19">
        <f t="shared" si="50"/>
        <v>0</v>
      </c>
      <c r="G1529" s="151">
        <f t="shared" si="51"/>
        <v>0</v>
      </c>
    </row>
    <row r="1530" spans="1:7" s="8" customFormat="1" ht="12.75" x14ac:dyDescent="0.15">
      <c r="A1530" s="108" t="s">
        <v>56</v>
      </c>
      <c r="B1530" s="19">
        <v>0</v>
      </c>
      <c r="C1530" s="19">
        <v>398</v>
      </c>
      <c r="D1530" s="19">
        <v>0</v>
      </c>
      <c r="E1530" s="19">
        <v>0</v>
      </c>
      <c r="F1530" s="19">
        <f t="shared" si="50"/>
        <v>0</v>
      </c>
      <c r="G1530" s="151">
        <f t="shared" si="51"/>
        <v>0</v>
      </c>
    </row>
    <row r="1531" spans="1:7" s="7" customFormat="1" ht="12.75" x14ac:dyDescent="0.15">
      <c r="A1531" s="149" t="s">
        <v>258</v>
      </c>
      <c r="B1531" s="18">
        <v>22136.23</v>
      </c>
      <c r="C1531" s="18">
        <v>54273</v>
      </c>
      <c r="D1531" s="18">
        <v>59171.040000000001</v>
      </c>
      <c r="E1531" s="18">
        <v>35522.410000000003</v>
      </c>
      <c r="F1531" s="18">
        <f t="shared" si="50"/>
        <v>160.47181475797822</v>
      </c>
      <c r="G1531" s="150">
        <f t="shared" si="51"/>
        <v>60.033438655125892</v>
      </c>
    </row>
    <row r="1532" spans="1:7" s="8" customFormat="1" ht="12.75" x14ac:dyDescent="0.15">
      <c r="A1532" s="108" t="s">
        <v>245</v>
      </c>
      <c r="B1532" s="19">
        <v>22136.23</v>
      </c>
      <c r="C1532" s="19">
        <v>54273</v>
      </c>
      <c r="D1532" s="19">
        <v>59171.040000000001</v>
      </c>
      <c r="E1532" s="19">
        <v>35522.410000000003</v>
      </c>
      <c r="F1532" s="19">
        <f t="shared" si="50"/>
        <v>160.47181475797822</v>
      </c>
      <c r="G1532" s="151">
        <f t="shared" si="51"/>
        <v>60.033438655125892</v>
      </c>
    </row>
    <row r="1533" spans="1:7" s="6" customFormat="1" ht="12.75" x14ac:dyDescent="0.15">
      <c r="A1533" s="147" t="s">
        <v>128</v>
      </c>
      <c r="B1533" s="17">
        <v>22136.23</v>
      </c>
      <c r="C1533" s="17">
        <v>54273</v>
      </c>
      <c r="D1533" s="17">
        <v>59171.040000000001</v>
      </c>
      <c r="E1533" s="17">
        <v>35522.410000000003</v>
      </c>
      <c r="F1533" s="17">
        <f t="shared" si="50"/>
        <v>160.47181475797822</v>
      </c>
      <c r="G1533" s="148">
        <f t="shared" si="51"/>
        <v>60.033438655125892</v>
      </c>
    </row>
    <row r="1534" spans="1:7" s="8" customFormat="1" ht="12.75" x14ac:dyDescent="0.15">
      <c r="A1534" s="108" t="s">
        <v>6</v>
      </c>
      <c r="B1534" s="19">
        <v>7299.8</v>
      </c>
      <c r="C1534" s="19">
        <v>13127</v>
      </c>
      <c r="D1534" s="19">
        <v>17898.759999999998</v>
      </c>
      <c r="E1534" s="19">
        <v>7428.85</v>
      </c>
      <c r="F1534" s="19">
        <f t="shared" si="50"/>
        <v>101.76785665360694</v>
      </c>
      <c r="G1534" s="151">
        <f t="shared" si="51"/>
        <v>41.504830502224742</v>
      </c>
    </row>
    <row r="1535" spans="1:7" s="8" customFormat="1" ht="12.75" x14ac:dyDescent="0.15">
      <c r="A1535" s="108" t="s">
        <v>7</v>
      </c>
      <c r="B1535" s="19">
        <v>172.01</v>
      </c>
      <c r="C1535" s="19">
        <v>1228</v>
      </c>
      <c r="D1535" s="19">
        <v>2080</v>
      </c>
      <c r="E1535" s="19">
        <v>1040.58</v>
      </c>
      <c r="F1535" s="19">
        <f t="shared" si="50"/>
        <v>604.95320039532578</v>
      </c>
      <c r="G1535" s="151">
        <f t="shared" si="51"/>
        <v>50.027884615384608</v>
      </c>
    </row>
    <row r="1536" spans="1:7" s="8" customFormat="1" ht="12.75" x14ac:dyDescent="0.15">
      <c r="A1536" s="110" t="s">
        <v>8</v>
      </c>
      <c r="B1536" s="20">
        <v>147.65</v>
      </c>
      <c r="C1536" s="20">
        <v>0</v>
      </c>
      <c r="D1536" s="20">
        <v>0</v>
      </c>
      <c r="E1536" s="20">
        <v>0</v>
      </c>
      <c r="F1536" s="20">
        <f t="shared" si="50"/>
        <v>0</v>
      </c>
      <c r="G1536" s="136">
        <f t="shared" si="51"/>
        <v>0</v>
      </c>
    </row>
    <row r="1537" spans="1:7" s="8" customFormat="1" ht="12.75" x14ac:dyDescent="0.15">
      <c r="A1537" s="110" t="s">
        <v>10</v>
      </c>
      <c r="B1537" s="20">
        <v>0</v>
      </c>
      <c r="C1537" s="20">
        <v>0</v>
      </c>
      <c r="D1537" s="20">
        <v>0</v>
      </c>
      <c r="E1537" s="20">
        <v>1017.97</v>
      </c>
      <c r="F1537" s="20">
        <f t="shared" si="50"/>
        <v>0</v>
      </c>
      <c r="G1537" s="136">
        <f t="shared" si="51"/>
        <v>0</v>
      </c>
    </row>
    <row r="1538" spans="1:7" s="8" customFormat="1" ht="12.75" x14ac:dyDescent="0.15">
      <c r="A1538" s="110" t="s">
        <v>11</v>
      </c>
      <c r="B1538" s="20">
        <v>24.36</v>
      </c>
      <c r="C1538" s="20">
        <v>0</v>
      </c>
      <c r="D1538" s="20">
        <v>0</v>
      </c>
      <c r="E1538" s="20">
        <v>22.61</v>
      </c>
      <c r="F1538" s="20">
        <f t="shared" si="50"/>
        <v>92.81609195402298</v>
      </c>
      <c r="G1538" s="136">
        <f t="shared" si="51"/>
        <v>0</v>
      </c>
    </row>
    <row r="1539" spans="1:7" s="8" customFormat="1" ht="12.75" x14ac:dyDescent="0.15">
      <c r="A1539" s="108" t="s">
        <v>12</v>
      </c>
      <c r="B1539" s="19">
        <v>457.89</v>
      </c>
      <c r="C1539" s="19">
        <v>1281</v>
      </c>
      <c r="D1539" s="19">
        <v>2900</v>
      </c>
      <c r="E1539" s="19">
        <v>1862.73</v>
      </c>
      <c r="F1539" s="19">
        <f t="shared" si="50"/>
        <v>406.80731179977727</v>
      </c>
      <c r="G1539" s="151">
        <f t="shared" si="51"/>
        <v>64.232068965517243</v>
      </c>
    </row>
    <row r="1540" spans="1:7" s="8" customFormat="1" ht="12.75" x14ac:dyDescent="0.15">
      <c r="A1540" s="110" t="s">
        <v>18</v>
      </c>
      <c r="B1540" s="20">
        <v>0</v>
      </c>
      <c r="C1540" s="20">
        <v>0</v>
      </c>
      <c r="D1540" s="20">
        <v>0</v>
      </c>
      <c r="E1540" s="20">
        <v>55.5</v>
      </c>
      <c r="F1540" s="20">
        <f t="shared" si="50"/>
        <v>0</v>
      </c>
      <c r="G1540" s="136">
        <f t="shared" si="51"/>
        <v>0</v>
      </c>
    </row>
    <row r="1541" spans="1:7" s="8" customFormat="1" ht="12.75" x14ac:dyDescent="0.15">
      <c r="A1541" s="110" t="s">
        <v>22</v>
      </c>
      <c r="B1541" s="20">
        <v>0</v>
      </c>
      <c r="C1541" s="20">
        <v>0</v>
      </c>
      <c r="D1541" s="20">
        <v>0</v>
      </c>
      <c r="E1541" s="20">
        <v>213.23</v>
      </c>
      <c r="F1541" s="20">
        <f t="shared" si="50"/>
        <v>0</v>
      </c>
      <c r="G1541" s="136">
        <f t="shared" si="51"/>
        <v>0</v>
      </c>
    </row>
    <row r="1542" spans="1:7" s="8" customFormat="1" ht="12.75" x14ac:dyDescent="0.15">
      <c r="A1542" s="110" t="s">
        <v>27</v>
      </c>
      <c r="B1542" s="20">
        <v>0</v>
      </c>
      <c r="C1542" s="20">
        <v>0</v>
      </c>
      <c r="D1542" s="20">
        <v>0</v>
      </c>
      <c r="E1542" s="20">
        <v>480</v>
      </c>
      <c r="F1542" s="20">
        <f t="shared" ref="F1542:F1605" si="52">IFERROR(E1542/B1542*100,0)</f>
        <v>0</v>
      </c>
      <c r="G1542" s="136">
        <f t="shared" ref="G1542:G1605" si="53">IFERROR(E1542/D1542*100,0)</f>
        <v>0</v>
      </c>
    </row>
    <row r="1543" spans="1:7" s="8" customFormat="1" ht="12.75" x14ac:dyDescent="0.15">
      <c r="A1543" s="110" t="s">
        <v>31</v>
      </c>
      <c r="B1543" s="20">
        <v>457.89</v>
      </c>
      <c r="C1543" s="20">
        <v>0</v>
      </c>
      <c r="D1543" s="20">
        <v>0</v>
      </c>
      <c r="E1543" s="20">
        <v>0</v>
      </c>
      <c r="F1543" s="20">
        <f t="shared" si="52"/>
        <v>0</v>
      </c>
      <c r="G1543" s="136">
        <f t="shared" si="53"/>
        <v>0</v>
      </c>
    </row>
    <row r="1544" spans="1:7" s="8" customFormat="1" ht="12.75" x14ac:dyDescent="0.15">
      <c r="A1544" s="110" t="s">
        <v>32</v>
      </c>
      <c r="B1544" s="20">
        <v>0</v>
      </c>
      <c r="C1544" s="20">
        <v>0</v>
      </c>
      <c r="D1544" s="20">
        <v>0</v>
      </c>
      <c r="E1544" s="20">
        <v>430.25</v>
      </c>
      <c r="F1544" s="20">
        <f t="shared" si="52"/>
        <v>0</v>
      </c>
      <c r="G1544" s="136">
        <f t="shared" si="53"/>
        <v>0</v>
      </c>
    </row>
    <row r="1545" spans="1:7" s="8" customFormat="1" ht="12.75" x14ac:dyDescent="0.15">
      <c r="A1545" s="110" t="s">
        <v>34</v>
      </c>
      <c r="B1545" s="20">
        <v>0</v>
      </c>
      <c r="C1545" s="20">
        <v>0</v>
      </c>
      <c r="D1545" s="20">
        <v>0</v>
      </c>
      <c r="E1545" s="20">
        <v>683.75</v>
      </c>
      <c r="F1545" s="20">
        <f t="shared" si="52"/>
        <v>0</v>
      </c>
      <c r="G1545" s="136">
        <f t="shared" si="53"/>
        <v>0</v>
      </c>
    </row>
    <row r="1546" spans="1:7" s="8" customFormat="1" ht="12.75" x14ac:dyDescent="0.15">
      <c r="A1546" s="108" t="s">
        <v>141</v>
      </c>
      <c r="B1546" s="19">
        <v>6669.9</v>
      </c>
      <c r="C1546" s="19">
        <v>10618</v>
      </c>
      <c r="D1546" s="19">
        <v>12000</v>
      </c>
      <c r="E1546" s="19">
        <v>3606.78</v>
      </c>
      <c r="F1546" s="19">
        <f t="shared" si="52"/>
        <v>54.075473395403236</v>
      </c>
      <c r="G1546" s="151">
        <f t="shared" si="53"/>
        <v>30.056500000000003</v>
      </c>
    </row>
    <row r="1547" spans="1:7" s="8" customFormat="1" ht="12.75" x14ac:dyDescent="0.15">
      <c r="A1547" s="110" t="s">
        <v>259</v>
      </c>
      <c r="B1547" s="20">
        <v>6669.9</v>
      </c>
      <c r="C1547" s="20">
        <v>0</v>
      </c>
      <c r="D1547" s="20">
        <v>0</v>
      </c>
      <c r="E1547" s="20">
        <v>3606.78</v>
      </c>
      <c r="F1547" s="20">
        <f t="shared" si="52"/>
        <v>54.075473395403236</v>
      </c>
      <c r="G1547" s="136">
        <f t="shared" si="53"/>
        <v>0</v>
      </c>
    </row>
    <row r="1548" spans="1:7" s="8" customFormat="1" ht="12.75" x14ac:dyDescent="0.15">
      <c r="A1548" s="108" t="s">
        <v>101</v>
      </c>
      <c r="B1548" s="19">
        <v>0</v>
      </c>
      <c r="C1548" s="19">
        <v>0</v>
      </c>
      <c r="D1548" s="19">
        <v>918.76</v>
      </c>
      <c r="E1548" s="19">
        <v>918.76</v>
      </c>
      <c r="F1548" s="19">
        <f t="shared" si="52"/>
        <v>0</v>
      </c>
      <c r="G1548" s="151">
        <f t="shared" si="53"/>
        <v>100</v>
      </c>
    </row>
    <row r="1549" spans="1:7" s="8" customFormat="1" ht="12.75" x14ac:dyDescent="0.15">
      <c r="A1549" s="110" t="s">
        <v>260</v>
      </c>
      <c r="B1549" s="20">
        <v>0</v>
      </c>
      <c r="C1549" s="20">
        <v>0</v>
      </c>
      <c r="D1549" s="20">
        <v>0</v>
      </c>
      <c r="E1549" s="20">
        <v>918.76</v>
      </c>
      <c r="F1549" s="20">
        <f t="shared" si="52"/>
        <v>0</v>
      </c>
      <c r="G1549" s="136">
        <f t="shared" si="53"/>
        <v>0</v>
      </c>
    </row>
    <row r="1550" spans="1:7" s="8" customFormat="1" ht="12.75" x14ac:dyDescent="0.15">
      <c r="A1550" s="108" t="s">
        <v>53</v>
      </c>
      <c r="B1550" s="19">
        <v>14836.43</v>
      </c>
      <c r="C1550" s="19">
        <v>41146</v>
      </c>
      <c r="D1550" s="19">
        <v>41272.28</v>
      </c>
      <c r="E1550" s="19">
        <v>28093.56</v>
      </c>
      <c r="F1550" s="19">
        <f t="shared" si="52"/>
        <v>189.35525594769092</v>
      </c>
      <c r="G1550" s="151">
        <f t="shared" si="53"/>
        <v>68.068834578559759</v>
      </c>
    </row>
    <row r="1551" spans="1:7" s="8" customFormat="1" ht="12.75" x14ac:dyDescent="0.15">
      <c r="A1551" s="108" t="s">
        <v>56</v>
      </c>
      <c r="B1551" s="19">
        <v>14836.43</v>
      </c>
      <c r="C1551" s="19">
        <v>27209</v>
      </c>
      <c r="D1551" s="19">
        <v>28000</v>
      </c>
      <c r="E1551" s="19">
        <v>14821.28</v>
      </c>
      <c r="F1551" s="19">
        <f t="shared" si="52"/>
        <v>99.897886486169511</v>
      </c>
      <c r="G1551" s="151">
        <f t="shared" si="53"/>
        <v>52.933142857142855</v>
      </c>
    </row>
    <row r="1552" spans="1:7" s="8" customFormat="1" ht="12.75" x14ac:dyDescent="0.15">
      <c r="A1552" s="110" t="s">
        <v>252</v>
      </c>
      <c r="B1552" s="20">
        <v>14836.43</v>
      </c>
      <c r="C1552" s="20">
        <v>0</v>
      </c>
      <c r="D1552" s="20">
        <v>0</v>
      </c>
      <c r="E1552" s="20">
        <v>14821.28</v>
      </c>
      <c r="F1552" s="20">
        <f t="shared" si="52"/>
        <v>99.897886486169511</v>
      </c>
      <c r="G1552" s="136">
        <f t="shared" si="53"/>
        <v>0</v>
      </c>
    </row>
    <row r="1553" spans="1:7" s="8" customFormat="1" ht="12.75" x14ac:dyDescent="0.15">
      <c r="A1553" s="108" t="s">
        <v>72</v>
      </c>
      <c r="B1553" s="19">
        <v>0</v>
      </c>
      <c r="C1553" s="19">
        <v>13937</v>
      </c>
      <c r="D1553" s="19">
        <v>13272.28</v>
      </c>
      <c r="E1553" s="19">
        <v>13272.28</v>
      </c>
      <c r="F1553" s="19">
        <f t="shared" si="52"/>
        <v>0</v>
      </c>
      <c r="G1553" s="151">
        <f t="shared" si="53"/>
        <v>100</v>
      </c>
    </row>
    <row r="1554" spans="1:7" s="8" customFormat="1" ht="12.75" x14ac:dyDescent="0.15">
      <c r="A1554" s="110" t="s">
        <v>73</v>
      </c>
      <c r="B1554" s="20">
        <v>0</v>
      </c>
      <c r="C1554" s="20">
        <v>0</v>
      </c>
      <c r="D1554" s="20">
        <v>0</v>
      </c>
      <c r="E1554" s="20">
        <v>13272.28</v>
      </c>
      <c r="F1554" s="20">
        <f t="shared" si="52"/>
        <v>0</v>
      </c>
      <c r="G1554" s="136">
        <f t="shared" si="53"/>
        <v>0</v>
      </c>
    </row>
    <row r="1555" spans="1:7" s="7" customFormat="1" ht="12.75" x14ac:dyDescent="0.15">
      <c r="A1555" s="149" t="s">
        <v>264</v>
      </c>
      <c r="B1555" s="18">
        <v>1785.64</v>
      </c>
      <c r="C1555" s="18">
        <v>2296</v>
      </c>
      <c r="D1555" s="18">
        <v>3350</v>
      </c>
      <c r="E1555" s="18">
        <v>2385.86</v>
      </c>
      <c r="F1555" s="18">
        <f t="shared" si="52"/>
        <v>133.61371833068256</v>
      </c>
      <c r="G1555" s="150">
        <f t="shared" si="53"/>
        <v>71.219701492537311</v>
      </c>
    </row>
    <row r="1556" spans="1:7" s="8" customFormat="1" ht="12.75" x14ac:dyDescent="0.15">
      <c r="A1556" s="108" t="s">
        <v>82</v>
      </c>
      <c r="B1556" s="19">
        <v>1785.64</v>
      </c>
      <c r="C1556" s="19">
        <v>2296</v>
      </c>
      <c r="D1556" s="19">
        <v>3350</v>
      </c>
      <c r="E1556" s="19">
        <v>2385.86</v>
      </c>
      <c r="F1556" s="19">
        <f t="shared" si="52"/>
        <v>133.61371833068256</v>
      </c>
      <c r="G1556" s="151">
        <f t="shared" si="53"/>
        <v>71.219701492537311</v>
      </c>
    </row>
    <row r="1557" spans="1:7" s="6" customFormat="1" ht="12.75" x14ac:dyDescent="0.15">
      <c r="A1557" s="147" t="s">
        <v>86</v>
      </c>
      <c r="B1557" s="17">
        <v>1785.64</v>
      </c>
      <c r="C1557" s="17">
        <v>2296</v>
      </c>
      <c r="D1557" s="17">
        <v>3350</v>
      </c>
      <c r="E1557" s="17">
        <v>2385.86</v>
      </c>
      <c r="F1557" s="17">
        <f t="shared" si="52"/>
        <v>133.61371833068256</v>
      </c>
      <c r="G1557" s="148">
        <f t="shared" si="53"/>
        <v>71.219701492537311</v>
      </c>
    </row>
    <row r="1558" spans="1:7" s="8" customFormat="1" ht="12.75" x14ac:dyDescent="0.15">
      <c r="A1558" s="108" t="s">
        <v>6</v>
      </c>
      <c r="B1558" s="19">
        <v>1785.64</v>
      </c>
      <c r="C1558" s="19">
        <v>2296</v>
      </c>
      <c r="D1558" s="19">
        <v>3350</v>
      </c>
      <c r="E1558" s="19">
        <v>2385.86</v>
      </c>
      <c r="F1558" s="19">
        <f t="shared" si="52"/>
        <v>133.61371833068256</v>
      </c>
      <c r="G1558" s="151">
        <f t="shared" si="53"/>
        <v>71.219701492537311</v>
      </c>
    </row>
    <row r="1559" spans="1:7" s="8" customFormat="1" ht="12.75" x14ac:dyDescent="0.15">
      <c r="A1559" s="108" t="s">
        <v>12</v>
      </c>
      <c r="B1559" s="19">
        <v>1785.64</v>
      </c>
      <c r="C1559" s="19">
        <v>2296</v>
      </c>
      <c r="D1559" s="19">
        <v>3350</v>
      </c>
      <c r="E1559" s="19">
        <v>2385.86</v>
      </c>
      <c r="F1559" s="19">
        <f t="shared" si="52"/>
        <v>133.61371833068256</v>
      </c>
      <c r="G1559" s="151">
        <f t="shared" si="53"/>
        <v>71.219701492537311</v>
      </c>
    </row>
    <row r="1560" spans="1:7" s="8" customFormat="1" ht="12.75" x14ac:dyDescent="0.15">
      <c r="A1560" s="110" t="s">
        <v>97</v>
      </c>
      <c r="B1560" s="20">
        <v>1785.64</v>
      </c>
      <c r="C1560" s="20">
        <v>0</v>
      </c>
      <c r="D1560" s="20">
        <v>0</v>
      </c>
      <c r="E1560" s="20">
        <v>2385.86</v>
      </c>
      <c r="F1560" s="20">
        <f t="shared" si="52"/>
        <v>133.61371833068256</v>
      </c>
      <c r="G1560" s="136">
        <f t="shared" si="53"/>
        <v>0</v>
      </c>
    </row>
    <row r="1561" spans="1:7" s="7" customFormat="1" ht="12.75" x14ac:dyDescent="0.15">
      <c r="A1561" s="149" t="s">
        <v>275</v>
      </c>
      <c r="B1561" s="18">
        <v>46772.52</v>
      </c>
      <c r="C1561" s="18">
        <v>70940</v>
      </c>
      <c r="D1561" s="18">
        <v>66761</v>
      </c>
      <c r="E1561" s="18">
        <v>46512.5</v>
      </c>
      <c r="F1561" s="18">
        <f t="shared" si="52"/>
        <v>99.444075281810782</v>
      </c>
      <c r="G1561" s="150">
        <f t="shared" si="53"/>
        <v>69.670166714099551</v>
      </c>
    </row>
    <row r="1562" spans="1:7" s="8" customFormat="1" ht="12.75" x14ac:dyDescent="0.15">
      <c r="A1562" s="108" t="s">
        <v>276</v>
      </c>
      <c r="B1562" s="19">
        <v>46772.52</v>
      </c>
      <c r="C1562" s="19">
        <v>70940</v>
      </c>
      <c r="D1562" s="19">
        <v>66761</v>
      </c>
      <c r="E1562" s="19">
        <v>46512.5</v>
      </c>
      <c r="F1562" s="19">
        <f t="shared" si="52"/>
        <v>99.444075281810782</v>
      </c>
      <c r="G1562" s="151">
        <f t="shared" si="53"/>
        <v>69.670166714099551</v>
      </c>
    </row>
    <row r="1563" spans="1:7" s="6" customFormat="1" ht="12.75" x14ac:dyDescent="0.15">
      <c r="A1563" s="147" t="s">
        <v>128</v>
      </c>
      <c r="B1563" s="17">
        <v>46772.52</v>
      </c>
      <c r="C1563" s="17">
        <v>70940</v>
      </c>
      <c r="D1563" s="17">
        <v>66761</v>
      </c>
      <c r="E1563" s="17">
        <v>46512.5</v>
      </c>
      <c r="F1563" s="17">
        <f t="shared" si="52"/>
        <v>99.444075281810782</v>
      </c>
      <c r="G1563" s="148">
        <f t="shared" si="53"/>
        <v>69.670166714099551</v>
      </c>
    </row>
    <row r="1564" spans="1:7" s="8" customFormat="1" ht="12.75" x14ac:dyDescent="0.15">
      <c r="A1564" s="108" t="s">
        <v>6</v>
      </c>
      <c r="B1564" s="19">
        <v>46772.52</v>
      </c>
      <c r="C1564" s="19">
        <v>70940</v>
      </c>
      <c r="D1564" s="19">
        <v>66761</v>
      </c>
      <c r="E1564" s="19">
        <v>46512.5</v>
      </c>
      <c r="F1564" s="19">
        <f t="shared" si="52"/>
        <v>99.444075281810782</v>
      </c>
      <c r="G1564" s="151">
        <f t="shared" si="53"/>
        <v>69.670166714099551</v>
      </c>
    </row>
    <row r="1565" spans="1:7" s="8" customFormat="1" ht="12.75" x14ac:dyDescent="0.15">
      <c r="A1565" s="108" t="s">
        <v>7</v>
      </c>
      <c r="B1565" s="19">
        <v>35116.400000000001</v>
      </c>
      <c r="C1565" s="19">
        <v>46254</v>
      </c>
      <c r="D1565" s="19">
        <v>47261</v>
      </c>
      <c r="E1565" s="19">
        <v>33029.72</v>
      </c>
      <c r="F1565" s="19">
        <f t="shared" si="52"/>
        <v>94.057819138636077</v>
      </c>
      <c r="G1565" s="151">
        <f t="shared" si="53"/>
        <v>69.887899113433917</v>
      </c>
    </row>
    <row r="1566" spans="1:7" s="8" customFormat="1" ht="12.75" x14ac:dyDescent="0.15">
      <c r="A1566" s="110" t="s">
        <v>8</v>
      </c>
      <c r="B1566" s="20">
        <v>30754.01</v>
      </c>
      <c r="C1566" s="20">
        <v>0</v>
      </c>
      <c r="D1566" s="20">
        <v>0</v>
      </c>
      <c r="E1566" s="20">
        <v>28731.61</v>
      </c>
      <c r="F1566" s="20">
        <f t="shared" si="52"/>
        <v>93.423946990977768</v>
      </c>
      <c r="G1566" s="136">
        <f t="shared" si="53"/>
        <v>0</v>
      </c>
    </row>
    <row r="1567" spans="1:7" s="8" customFormat="1" ht="12.75" x14ac:dyDescent="0.15">
      <c r="A1567" s="110" t="s">
        <v>10</v>
      </c>
      <c r="B1567" s="20">
        <v>862.7</v>
      </c>
      <c r="C1567" s="20">
        <v>0</v>
      </c>
      <c r="D1567" s="20">
        <v>0</v>
      </c>
      <c r="E1567" s="20">
        <v>2309.5700000000002</v>
      </c>
      <c r="F1567" s="20">
        <f t="shared" si="52"/>
        <v>267.71415323982842</v>
      </c>
      <c r="G1567" s="136">
        <f t="shared" si="53"/>
        <v>0</v>
      </c>
    </row>
    <row r="1568" spans="1:7" s="8" customFormat="1" ht="12.75" x14ac:dyDescent="0.15">
      <c r="A1568" s="110" t="s">
        <v>11</v>
      </c>
      <c r="B1568" s="20">
        <v>3499.69</v>
      </c>
      <c r="C1568" s="20">
        <v>0</v>
      </c>
      <c r="D1568" s="20">
        <v>0</v>
      </c>
      <c r="E1568" s="20">
        <v>1988.54</v>
      </c>
      <c r="F1568" s="20">
        <f t="shared" si="52"/>
        <v>56.820461240852758</v>
      </c>
      <c r="G1568" s="136">
        <f t="shared" si="53"/>
        <v>0</v>
      </c>
    </row>
    <row r="1569" spans="1:7" s="8" customFormat="1" ht="12.75" x14ac:dyDescent="0.15">
      <c r="A1569" s="108" t="s">
        <v>12</v>
      </c>
      <c r="B1569" s="19">
        <v>11656.12</v>
      </c>
      <c r="C1569" s="19">
        <v>24686</v>
      </c>
      <c r="D1569" s="19">
        <v>19500</v>
      </c>
      <c r="E1569" s="19">
        <v>13482.78</v>
      </c>
      <c r="F1569" s="19">
        <f t="shared" si="52"/>
        <v>115.67125252656973</v>
      </c>
      <c r="G1569" s="151">
        <f t="shared" si="53"/>
        <v>69.142461538461546</v>
      </c>
    </row>
    <row r="1570" spans="1:7" s="8" customFormat="1" ht="12.75" x14ac:dyDescent="0.15">
      <c r="A1570" s="110" t="s">
        <v>19</v>
      </c>
      <c r="B1570" s="20">
        <v>2112.35</v>
      </c>
      <c r="C1570" s="20">
        <v>0</v>
      </c>
      <c r="D1570" s="20">
        <v>0</v>
      </c>
      <c r="E1570" s="20">
        <v>3476.43</v>
      </c>
      <c r="F1570" s="20">
        <f t="shared" si="52"/>
        <v>164.57641962742917</v>
      </c>
      <c r="G1570" s="136">
        <f t="shared" si="53"/>
        <v>0</v>
      </c>
    </row>
    <row r="1571" spans="1:7" s="8" customFormat="1" ht="12.75" x14ac:dyDescent="0.15">
      <c r="A1571" s="110" t="s">
        <v>22</v>
      </c>
      <c r="B1571" s="20">
        <v>395.04</v>
      </c>
      <c r="C1571" s="20">
        <v>0</v>
      </c>
      <c r="D1571" s="20">
        <v>0</v>
      </c>
      <c r="E1571" s="20">
        <v>328.45</v>
      </c>
      <c r="F1571" s="20">
        <f t="shared" si="52"/>
        <v>83.143479141352771</v>
      </c>
      <c r="G1571" s="136">
        <f t="shared" si="53"/>
        <v>0</v>
      </c>
    </row>
    <row r="1572" spans="1:7" s="8" customFormat="1" ht="12.75" x14ac:dyDescent="0.15">
      <c r="A1572" s="110" t="s">
        <v>97</v>
      </c>
      <c r="B1572" s="20">
        <v>1828.89</v>
      </c>
      <c r="C1572" s="20">
        <v>0</v>
      </c>
      <c r="D1572" s="20">
        <v>0</v>
      </c>
      <c r="E1572" s="20">
        <v>3018.32</v>
      </c>
      <c r="F1572" s="20">
        <f t="shared" si="52"/>
        <v>165.03562270010772</v>
      </c>
      <c r="G1572" s="136">
        <f t="shared" si="53"/>
        <v>0</v>
      </c>
    </row>
    <row r="1573" spans="1:7" s="8" customFormat="1" ht="12.75" x14ac:dyDescent="0.15">
      <c r="A1573" s="110" t="s">
        <v>31</v>
      </c>
      <c r="B1573" s="20">
        <v>87.6</v>
      </c>
      <c r="C1573" s="20">
        <v>0</v>
      </c>
      <c r="D1573" s="20">
        <v>0</v>
      </c>
      <c r="E1573" s="20">
        <v>87.6</v>
      </c>
      <c r="F1573" s="20">
        <f t="shared" si="52"/>
        <v>100</v>
      </c>
      <c r="G1573" s="136">
        <f t="shared" si="53"/>
        <v>0</v>
      </c>
    </row>
    <row r="1574" spans="1:7" s="8" customFormat="1" ht="12.75" x14ac:dyDescent="0.15">
      <c r="A1574" s="110" t="s">
        <v>32</v>
      </c>
      <c r="B1574" s="20">
        <v>1425.17</v>
      </c>
      <c r="C1574" s="20">
        <v>0</v>
      </c>
      <c r="D1574" s="20">
        <v>0</v>
      </c>
      <c r="E1574" s="20">
        <v>1251.9000000000001</v>
      </c>
      <c r="F1574" s="20">
        <f t="shared" si="52"/>
        <v>87.842152164303215</v>
      </c>
      <c r="G1574" s="136">
        <f t="shared" si="53"/>
        <v>0</v>
      </c>
    </row>
    <row r="1575" spans="1:7" s="8" customFormat="1" ht="12.75" x14ac:dyDescent="0.15">
      <c r="A1575" s="110" t="s">
        <v>34</v>
      </c>
      <c r="B1575" s="20">
        <v>5807.07</v>
      </c>
      <c r="C1575" s="20">
        <v>0</v>
      </c>
      <c r="D1575" s="20">
        <v>0</v>
      </c>
      <c r="E1575" s="20">
        <v>5230.3999999999996</v>
      </c>
      <c r="F1575" s="20">
        <f t="shared" si="52"/>
        <v>90.069518707368772</v>
      </c>
      <c r="G1575" s="136">
        <f t="shared" si="53"/>
        <v>0</v>
      </c>
    </row>
    <row r="1576" spans="1:7" s="8" customFormat="1" ht="12.75" x14ac:dyDescent="0.15">
      <c r="A1576" s="110" t="s">
        <v>36</v>
      </c>
      <c r="B1576" s="20">
        <v>0</v>
      </c>
      <c r="C1576" s="20">
        <v>0</v>
      </c>
      <c r="D1576" s="20">
        <v>0</v>
      </c>
      <c r="E1576" s="20">
        <v>89.68</v>
      </c>
      <c r="F1576" s="20">
        <f t="shared" si="52"/>
        <v>0</v>
      </c>
      <c r="G1576" s="136">
        <f t="shared" si="53"/>
        <v>0</v>
      </c>
    </row>
    <row r="1577" spans="1:7" s="7" customFormat="1" ht="12.75" x14ac:dyDescent="0.15">
      <c r="A1577" s="149" t="s">
        <v>277</v>
      </c>
      <c r="B1577" s="18">
        <v>18419.79</v>
      </c>
      <c r="C1577" s="18">
        <v>34550</v>
      </c>
      <c r="D1577" s="18">
        <v>24266</v>
      </c>
      <c r="E1577" s="18">
        <v>20012.04</v>
      </c>
      <c r="F1577" s="18">
        <f t="shared" si="52"/>
        <v>108.64423535773209</v>
      </c>
      <c r="G1577" s="150">
        <f t="shared" si="53"/>
        <v>82.469463446798002</v>
      </c>
    </row>
    <row r="1578" spans="1:7" s="8" customFormat="1" ht="12.75" x14ac:dyDescent="0.15">
      <c r="A1578" s="108" t="s">
        <v>82</v>
      </c>
      <c r="B1578" s="19">
        <v>18419.79</v>
      </c>
      <c r="C1578" s="19">
        <v>34550</v>
      </c>
      <c r="D1578" s="19">
        <v>24266</v>
      </c>
      <c r="E1578" s="19">
        <v>20012.04</v>
      </c>
      <c r="F1578" s="19">
        <f t="shared" si="52"/>
        <v>108.64423535773209</v>
      </c>
      <c r="G1578" s="151">
        <f t="shared" si="53"/>
        <v>82.469463446798002</v>
      </c>
    </row>
    <row r="1579" spans="1:7" s="6" customFormat="1" ht="12.75" x14ac:dyDescent="0.15">
      <c r="A1579" s="147" t="s">
        <v>257</v>
      </c>
      <c r="B1579" s="17">
        <v>8664.7800000000007</v>
      </c>
      <c r="C1579" s="17">
        <v>23401</v>
      </c>
      <c r="D1579" s="17">
        <v>15166</v>
      </c>
      <c r="E1579" s="17">
        <v>11921.2</v>
      </c>
      <c r="F1579" s="17">
        <f t="shared" si="52"/>
        <v>137.5822582916127</v>
      </c>
      <c r="G1579" s="148">
        <f t="shared" si="53"/>
        <v>78.604773836212587</v>
      </c>
    </row>
    <row r="1580" spans="1:7" s="8" customFormat="1" ht="12.75" x14ac:dyDescent="0.15">
      <c r="A1580" s="108" t="s">
        <v>6</v>
      </c>
      <c r="B1580" s="19">
        <v>8664.7800000000007</v>
      </c>
      <c r="C1580" s="19">
        <v>23401</v>
      </c>
      <c r="D1580" s="19">
        <v>15166</v>
      </c>
      <c r="E1580" s="19">
        <v>11921.2</v>
      </c>
      <c r="F1580" s="19">
        <f t="shared" si="52"/>
        <v>137.5822582916127</v>
      </c>
      <c r="G1580" s="151">
        <f t="shared" si="53"/>
        <v>78.604773836212587</v>
      </c>
    </row>
    <row r="1581" spans="1:7" s="8" customFormat="1" ht="12.75" x14ac:dyDescent="0.15">
      <c r="A1581" s="108" t="s">
        <v>7</v>
      </c>
      <c r="B1581" s="19">
        <v>2962.21</v>
      </c>
      <c r="C1581" s="19">
        <v>5882</v>
      </c>
      <c r="D1581" s="19">
        <v>8600</v>
      </c>
      <c r="E1581" s="19">
        <v>6518.06</v>
      </c>
      <c r="F1581" s="19">
        <f t="shared" si="52"/>
        <v>220.04044277752084</v>
      </c>
      <c r="G1581" s="151">
        <f t="shared" si="53"/>
        <v>75.791395348837213</v>
      </c>
    </row>
    <row r="1582" spans="1:7" s="8" customFormat="1" ht="12.75" x14ac:dyDescent="0.15">
      <c r="A1582" s="110" t="s">
        <v>8</v>
      </c>
      <c r="B1582" s="20">
        <v>2257.5100000000002</v>
      </c>
      <c r="C1582" s="20">
        <v>0</v>
      </c>
      <c r="D1582" s="20">
        <v>0</v>
      </c>
      <c r="E1582" s="20">
        <v>5941.16</v>
      </c>
      <c r="F1582" s="20">
        <f t="shared" si="52"/>
        <v>263.17314209017894</v>
      </c>
      <c r="G1582" s="136">
        <f t="shared" si="53"/>
        <v>0</v>
      </c>
    </row>
    <row r="1583" spans="1:7" s="8" customFormat="1" ht="12.75" x14ac:dyDescent="0.15">
      <c r="A1583" s="110" t="s">
        <v>10</v>
      </c>
      <c r="B1583" s="20">
        <v>332.26</v>
      </c>
      <c r="C1583" s="20">
        <v>0</v>
      </c>
      <c r="D1583" s="20">
        <v>0</v>
      </c>
      <c r="E1583" s="20">
        <v>0</v>
      </c>
      <c r="F1583" s="20">
        <f t="shared" si="52"/>
        <v>0</v>
      </c>
      <c r="G1583" s="136">
        <f t="shared" si="53"/>
        <v>0</v>
      </c>
    </row>
    <row r="1584" spans="1:7" s="8" customFormat="1" ht="12.75" x14ac:dyDescent="0.15">
      <c r="A1584" s="110" t="s">
        <v>11</v>
      </c>
      <c r="B1584" s="20">
        <v>372.44</v>
      </c>
      <c r="C1584" s="20">
        <v>0</v>
      </c>
      <c r="D1584" s="20">
        <v>0</v>
      </c>
      <c r="E1584" s="20">
        <v>576.9</v>
      </c>
      <c r="F1584" s="20">
        <f t="shared" si="52"/>
        <v>154.89743314359359</v>
      </c>
      <c r="G1584" s="136">
        <f t="shared" si="53"/>
        <v>0</v>
      </c>
    </row>
    <row r="1585" spans="1:7" s="8" customFormat="1" ht="12.75" x14ac:dyDescent="0.15">
      <c r="A1585" s="108" t="s">
        <v>12</v>
      </c>
      <c r="B1585" s="19">
        <v>5702.57</v>
      </c>
      <c r="C1585" s="19">
        <v>17519</v>
      </c>
      <c r="D1585" s="19">
        <v>6566</v>
      </c>
      <c r="E1585" s="19">
        <v>5403.14</v>
      </c>
      <c r="F1585" s="19">
        <f t="shared" si="52"/>
        <v>94.749209566914573</v>
      </c>
      <c r="G1585" s="151">
        <f t="shared" si="53"/>
        <v>82.289674078586657</v>
      </c>
    </row>
    <row r="1586" spans="1:7" s="8" customFormat="1" ht="12.75" x14ac:dyDescent="0.15">
      <c r="A1586" s="110" t="s">
        <v>19</v>
      </c>
      <c r="B1586" s="20">
        <v>0</v>
      </c>
      <c r="C1586" s="20">
        <v>0</v>
      </c>
      <c r="D1586" s="20">
        <v>0</v>
      </c>
      <c r="E1586" s="20">
        <v>327.58999999999997</v>
      </c>
      <c r="F1586" s="20">
        <f t="shared" si="52"/>
        <v>0</v>
      </c>
      <c r="G1586" s="136">
        <f t="shared" si="53"/>
        <v>0</v>
      </c>
    </row>
    <row r="1587" spans="1:7" s="8" customFormat="1" ht="12.75" x14ac:dyDescent="0.15">
      <c r="A1587" s="110" t="s">
        <v>22</v>
      </c>
      <c r="B1587" s="20">
        <v>50.34</v>
      </c>
      <c r="C1587" s="20">
        <v>0</v>
      </c>
      <c r="D1587" s="20">
        <v>0</v>
      </c>
      <c r="E1587" s="20">
        <v>1.73</v>
      </c>
      <c r="F1587" s="20">
        <f t="shared" si="52"/>
        <v>3.4366309098132692</v>
      </c>
      <c r="G1587" s="136">
        <f t="shared" si="53"/>
        <v>0</v>
      </c>
    </row>
    <row r="1588" spans="1:7" s="8" customFormat="1" ht="12.75" x14ac:dyDescent="0.15">
      <c r="A1588" s="110" t="s">
        <v>97</v>
      </c>
      <c r="B1588" s="20">
        <v>238.74</v>
      </c>
      <c r="C1588" s="20">
        <v>0</v>
      </c>
      <c r="D1588" s="20">
        <v>0</v>
      </c>
      <c r="E1588" s="20">
        <v>2390.5100000000002</v>
      </c>
      <c r="F1588" s="20">
        <f t="shared" si="52"/>
        <v>1001.3026723632404</v>
      </c>
      <c r="G1588" s="136">
        <f t="shared" si="53"/>
        <v>0</v>
      </c>
    </row>
    <row r="1589" spans="1:7" s="8" customFormat="1" ht="12.75" x14ac:dyDescent="0.15">
      <c r="A1589" s="110" t="s">
        <v>23</v>
      </c>
      <c r="B1589" s="20">
        <v>0</v>
      </c>
      <c r="C1589" s="20">
        <v>0</v>
      </c>
      <c r="D1589" s="20">
        <v>0</v>
      </c>
      <c r="E1589" s="20">
        <v>73.459999999999994</v>
      </c>
      <c r="F1589" s="20">
        <f t="shared" si="52"/>
        <v>0</v>
      </c>
      <c r="G1589" s="136">
        <f t="shared" si="53"/>
        <v>0</v>
      </c>
    </row>
    <row r="1590" spans="1:7" s="8" customFormat="1" ht="12.75" x14ac:dyDescent="0.15">
      <c r="A1590" s="110" t="s">
        <v>24</v>
      </c>
      <c r="B1590" s="20">
        <v>29.39</v>
      </c>
      <c r="C1590" s="20">
        <v>0</v>
      </c>
      <c r="D1590" s="20">
        <v>0</v>
      </c>
      <c r="E1590" s="20">
        <v>0</v>
      </c>
      <c r="F1590" s="20">
        <f t="shared" si="52"/>
        <v>0</v>
      </c>
      <c r="G1590" s="136">
        <f t="shared" si="53"/>
        <v>0</v>
      </c>
    </row>
    <row r="1591" spans="1:7" s="8" customFormat="1" ht="12.75" x14ac:dyDescent="0.15">
      <c r="A1591" s="110" t="s">
        <v>34</v>
      </c>
      <c r="B1591" s="20">
        <v>5384.1</v>
      </c>
      <c r="C1591" s="20">
        <v>0</v>
      </c>
      <c r="D1591" s="20">
        <v>0</v>
      </c>
      <c r="E1591" s="20">
        <v>2609.85</v>
      </c>
      <c r="F1591" s="20">
        <f t="shared" si="52"/>
        <v>48.473282442748086</v>
      </c>
      <c r="G1591" s="136">
        <f t="shared" si="53"/>
        <v>0</v>
      </c>
    </row>
    <row r="1592" spans="1:7" s="6" customFormat="1" ht="12.75" x14ac:dyDescent="0.15">
      <c r="A1592" s="147" t="s">
        <v>128</v>
      </c>
      <c r="B1592" s="17">
        <v>9755.01</v>
      </c>
      <c r="C1592" s="17">
        <v>11149</v>
      </c>
      <c r="D1592" s="17">
        <v>9100</v>
      </c>
      <c r="E1592" s="17">
        <v>8090.84</v>
      </c>
      <c r="F1592" s="17">
        <f t="shared" si="52"/>
        <v>82.940355776160146</v>
      </c>
      <c r="G1592" s="148">
        <f t="shared" si="53"/>
        <v>88.910329670329673</v>
      </c>
    </row>
    <row r="1593" spans="1:7" s="8" customFormat="1" ht="12.75" x14ac:dyDescent="0.15">
      <c r="A1593" s="108" t="s">
        <v>6</v>
      </c>
      <c r="B1593" s="19">
        <v>9755.01</v>
      </c>
      <c r="C1593" s="19">
        <v>11149</v>
      </c>
      <c r="D1593" s="19">
        <v>9100</v>
      </c>
      <c r="E1593" s="19">
        <v>8090.84</v>
      </c>
      <c r="F1593" s="19">
        <f t="shared" si="52"/>
        <v>82.940355776160146</v>
      </c>
      <c r="G1593" s="151">
        <f t="shared" si="53"/>
        <v>88.910329670329673</v>
      </c>
    </row>
    <row r="1594" spans="1:7" s="8" customFormat="1" ht="12.75" x14ac:dyDescent="0.15">
      <c r="A1594" s="108" t="s">
        <v>7</v>
      </c>
      <c r="B1594" s="19">
        <v>9755.01</v>
      </c>
      <c r="C1594" s="19">
        <v>11149</v>
      </c>
      <c r="D1594" s="19">
        <v>9100</v>
      </c>
      <c r="E1594" s="19">
        <v>8090.84</v>
      </c>
      <c r="F1594" s="19">
        <f t="shared" si="52"/>
        <v>82.940355776160146</v>
      </c>
      <c r="G1594" s="151">
        <f t="shared" si="53"/>
        <v>88.910329670329673</v>
      </c>
    </row>
    <row r="1595" spans="1:7" s="8" customFormat="1" ht="12.75" x14ac:dyDescent="0.15">
      <c r="A1595" s="110" t="s">
        <v>8</v>
      </c>
      <c r="B1595" s="20">
        <v>8401.5499999999993</v>
      </c>
      <c r="C1595" s="20">
        <v>0</v>
      </c>
      <c r="D1595" s="20">
        <v>0</v>
      </c>
      <c r="E1595" s="20">
        <v>7573.34</v>
      </c>
      <c r="F1595" s="20">
        <f t="shared" si="52"/>
        <v>90.142176146068294</v>
      </c>
      <c r="G1595" s="136">
        <f t="shared" si="53"/>
        <v>0</v>
      </c>
    </row>
    <row r="1596" spans="1:7" s="8" customFormat="1" ht="12.75" x14ac:dyDescent="0.15">
      <c r="A1596" s="110" t="s">
        <v>11</v>
      </c>
      <c r="B1596" s="20">
        <v>1353.46</v>
      </c>
      <c r="C1596" s="20">
        <v>0</v>
      </c>
      <c r="D1596" s="20">
        <v>0</v>
      </c>
      <c r="E1596" s="20">
        <v>517.5</v>
      </c>
      <c r="F1596" s="20">
        <f t="shared" si="52"/>
        <v>38.235337579241353</v>
      </c>
      <c r="G1596" s="136">
        <f t="shared" si="53"/>
        <v>0</v>
      </c>
    </row>
    <row r="1597" spans="1:7" s="7" customFormat="1" ht="12.75" x14ac:dyDescent="0.15">
      <c r="A1597" s="149" t="s">
        <v>265</v>
      </c>
      <c r="B1597" s="18">
        <v>0</v>
      </c>
      <c r="C1597" s="18">
        <v>0</v>
      </c>
      <c r="D1597" s="18">
        <v>78000</v>
      </c>
      <c r="E1597" s="18">
        <v>77860.22</v>
      </c>
      <c r="F1597" s="18">
        <f t="shared" si="52"/>
        <v>0</v>
      </c>
      <c r="G1597" s="150">
        <f t="shared" si="53"/>
        <v>99.820794871794874</v>
      </c>
    </row>
    <row r="1598" spans="1:7" s="8" customFormat="1" ht="12.75" x14ac:dyDescent="0.15">
      <c r="A1598" s="108" t="s">
        <v>245</v>
      </c>
      <c r="B1598" s="19">
        <v>0</v>
      </c>
      <c r="C1598" s="19">
        <v>0</v>
      </c>
      <c r="D1598" s="19">
        <v>78000</v>
      </c>
      <c r="E1598" s="19">
        <v>77860.22</v>
      </c>
      <c r="F1598" s="19">
        <f t="shared" si="52"/>
        <v>0</v>
      </c>
      <c r="G1598" s="151">
        <f t="shared" si="53"/>
        <v>99.820794871794874</v>
      </c>
    </row>
    <row r="1599" spans="1:7" s="6" customFormat="1" ht="12.75" x14ac:dyDescent="0.15">
      <c r="A1599" s="147" t="s">
        <v>128</v>
      </c>
      <c r="B1599" s="17">
        <v>0</v>
      </c>
      <c r="C1599" s="17">
        <v>0</v>
      </c>
      <c r="D1599" s="17">
        <v>78000</v>
      </c>
      <c r="E1599" s="17">
        <v>77860.22</v>
      </c>
      <c r="F1599" s="17">
        <f t="shared" si="52"/>
        <v>0</v>
      </c>
      <c r="G1599" s="148">
        <f t="shared" si="53"/>
        <v>99.820794871794874</v>
      </c>
    </row>
    <row r="1600" spans="1:7" s="8" customFormat="1" ht="12.75" x14ac:dyDescent="0.15">
      <c r="A1600" s="108" t="s">
        <v>6</v>
      </c>
      <c r="B1600" s="19">
        <v>0</v>
      </c>
      <c r="C1600" s="19">
        <v>0</v>
      </c>
      <c r="D1600" s="19">
        <v>78000</v>
      </c>
      <c r="E1600" s="19">
        <v>77860.22</v>
      </c>
      <c r="F1600" s="19">
        <f t="shared" si="52"/>
        <v>0</v>
      </c>
      <c r="G1600" s="151">
        <f t="shared" si="53"/>
        <v>99.820794871794874</v>
      </c>
    </row>
    <row r="1601" spans="1:7" s="8" customFormat="1" ht="12.75" x14ac:dyDescent="0.15">
      <c r="A1601" s="108" t="s">
        <v>12</v>
      </c>
      <c r="B1601" s="19">
        <v>0</v>
      </c>
      <c r="C1601" s="19">
        <v>0</v>
      </c>
      <c r="D1601" s="19">
        <v>78000</v>
      </c>
      <c r="E1601" s="19">
        <v>77860.22</v>
      </c>
      <c r="F1601" s="19">
        <f t="shared" si="52"/>
        <v>0</v>
      </c>
      <c r="G1601" s="151">
        <f t="shared" si="53"/>
        <v>99.820794871794874</v>
      </c>
    </row>
    <row r="1602" spans="1:7" s="8" customFormat="1" ht="12.75" x14ac:dyDescent="0.15">
      <c r="A1602" s="110" t="s">
        <v>97</v>
      </c>
      <c r="B1602" s="20">
        <v>0</v>
      </c>
      <c r="C1602" s="20">
        <v>0</v>
      </c>
      <c r="D1602" s="20">
        <v>0</v>
      </c>
      <c r="E1602" s="20">
        <v>77807.399999999994</v>
      </c>
      <c r="F1602" s="20">
        <f t="shared" si="52"/>
        <v>0</v>
      </c>
      <c r="G1602" s="136">
        <f t="shared" si="53"/>
        <v>0</v>
      </c>
    </row>
    <row r="1603" spans="1:7" s="8" customFormat="1" ht="12.75" x14ac:dyDescent="0.15">
      <c r="A1603" s="110" t="s">
        <v>23</v>
      </c>
      <c r="B1603" s="20">
        <v>0</v>
      </c>
      <c r="C1603" s="20">
        <v>0</v>
      </c>
      <c r="D1603" s="20">
        <v>0</v>
      </c>
      <c r="E1603" s="20">
        <v>52.82</v>
      </c>
      <c r="F1603" s="20">
        <f t="shared" si="52"/>
        <v>0</v>
      </c>
      <c r="G1603" s="136">
        <f t="shared" si="53"/>
        <v>0</v>
      </c>
    </row>
    <row r="1604" spans="1:7" s="6" customFormat="1" ht="12.75" x14ac:dyDescent="0.15">
      <c r="A1604" s="147" t="s">
        <v>266</v>
      </c>
      <c r="B1604" s="17">
        <v>15272.69</v>
      </c>
      <c r="C1604" s="17">
        <v>25400</v>
      </c>
      <c r="D1604" s="17">
        <v>15350</v>
      </c>
      <c r="E1604" s="17">
        <v>14136.56</v>
      </c>
      <c r="F1604" s="17">
        <f t="shared" si="52"/>
        <v>92.561035416812615</v>
      </c>
      <c r="G1604" s="148">
        <f t="shared" si="53"/>
        <v>92.094853420195435</v>
      </c>
    </row>
    <row r="1605" spans="1:7" s="7" customFormat="1" ht="12.75" x14ac:dyDescent="0.15">
      <c r="A1605" s="149" t="s">
        <v>267</v>
      </c>
      <c r="B1605" s="18">
        <v>15272.69</v>
      </c>
      <c r="C1605" s="18">
        <v>25400</v>
      </c>
      <c r="D1605" s="18">
        <v>15350</v>
      </c>
      <c r="E1605" s="18">
        <v>14136.56</v>
      </c>
      <c r="F1605" s="18">
        <f t="shared" si="52"/>
        <v>92.561035416812615</v>
      </c>
      <c r="G1605" s="150">
        <f t="shared" si="53"/>
        <v>92.094853420195435</v>
      </c>
    </row>
    <row r="1606" spans="1:7" s="8" customFormat="1" ht="12.75" x14ac:dyDescent="0.15">
      <c r="A1606" s="108" t="s">
        <v>82</v>
      </c>
      <c r="B1606" s="19">
        <v>15272.69</v>
      </c>
      <c r="C1606" s="19">
        <v>25400</v>
      </c>
      <c r="D1606" s="19">
        <v>15350</v>
      </c>
      <c r="E1606" s="19">
        <v>14136.56</v>
      </c>
      <c r="F1606" s="19">
        <f t="shared" ref="F1606:F1669" si="54">IFERROR(E1606/B1606*100,0)</f>
        <v>92.561035416812615</v>
      </c>
      <c r="G1606" s="151">
        <f t="shared" ref="G1606:G1669" si="55">IFERROR(E1606/D1606*100,0)</f>
        <v>92.094853420195435</v>
      </c>
    </row>
    <row r="1607" spans="1:7" s="6" customFormat="1" ht="12.75" x14ac:dyDescent="0.15">
      <c r="A1607" s="147" t="s">
        <v>5</v>
      </c>
      <c r="B1607" s="17">
        <v>0</v>
      </c>
      <c r="C1607" s="17">
        <v>0</v>
      </c>
      <c r="D1607" s="17">
        <v>1600</v>
      </c>
      <c r="E1607" s="17">
        <v>1213.0999999999999</v>
      </c>
      <c r="F1607" s="17">
        <f t="shared" si="54"/>
        <v>0</v>
      </c>
      <c r="G1607" s="148">
        <f t="shared" si="55"/>
        <v>75.818749999999994</v>
      </c>
    </row>
    <row r="1608" spans="1:7" s="8" customFormat="1" ht="12.75" x14ac:dyDescent="0.15">
      <c r="A1608" s="108" t="s">
        <v>6</v>
      </c>
      <c r="B1608" s="19">
        <v>0</v>
      </c>
      <c r="C1608" s="19">
        <v>0</v>
      </c>
      <c r="D1608" s="19">
        <v>1600</v>
      </c>
      <c r="E1608" s="19">
        <v>1213.0999999999999</v>
      </c>
      <c r="F1608" s="19">
        <f t="shared" si="54"/>
        <v>0</v>
      </c>
      <c r="G1608" s="151">
        <f t="shared" si="55"/>
        <v>75.818749999999994</v>
      </c>
    </row>
    <row r="1609" spans="1:7" s="8" customFormat="1" ht="12.75" x14ac:dyDescent="0.15">
      <c r="A1609" s="108" t="s">
        <v>7</v>
      </c>
      <c r="B1609" s="19">
        <v>0</v>
      </c>
      <c r="C1609" s="19">
        <v>0</v>
      </c>
      <c r="D1609" s="19">
        <v>1500</v>
      </c>
      <c r="E1609" s="19">
        <v>1139.8</v>
      </c>
      <c r="F1609" s="19">
        <f t="shared" si="54"/>
        <v>0</v>
      </c>
      <c r="G1609" s="151">
        <f t="shared" si="55"/>
        <v>75.986666666666665</v>
      </c>
    </row>
    <row r="1610" spans="1:7" s="8" customFormat="1" ht="12.75" x14ac:dyDescent="0.15">
      <c r="A1610" s="110" t="s">
        <v>8</v>
      </c>
      <c r="B1610" s="20">
        <v>0</v>
      </c>
      <c r="C1610" s="20">
        <v>0</v>
      </c>
      <c r="D1610" s="20">
        <v>0</v>
      </c>
      <c r="E1610" s="20">
        <v>807.48</v>
      </c>
      <c r="F1610" s="20">
        <f t="shared" si="54"/>
        <v>0</v>
      </c>
      <c r="G1610" s="136">
        <f t="shared" si="55"/>
        <v>0</v>
      </c>
    </row>
    <row r="1611" spans="1:7" s="8" customFormat="1" ht="12.75" x14ac:dyDescent="0.15">
      <c r="A1611" s="110" t="s">
        <v>10</v>
      </c>
      <c r="B1611" s="20">
        <v>0</v>
      </c>
      <c r="C1611" s="20">
        <v>0</v>
      </c>
      <c r="D1611" s="20">
        <v>0</v>
      </c>
      <c r="E1611" s="20">
        <v>199.08</v>
      </c>
      <c r="F1611" s="20">
        <f t="shared" si="54"/>
        <v>0</v>
      </c>
      <c r="G1611" s="136">
        <f t="shared" si="55"/>
        <v>0</v>
      </c>
    </row>
    <row r="1612" spans="1:7" s="8" customFormat="1" ht="12.75" x14ac:dyDescent="0.15">
      <c r="A1612" s="110" t="s">
        <v>11</v>
      </c>
      <c r="B1612" s="20">
        <v>0</v>
      </c>
      <c r="C1612" s="20">
        <v>0</v>
      </c>
      <c r="D1612" s="20">
        <v>0</v>
      </c>
      <c r="E1612" s="20">
        <v>133.24</v>
      </c>
      <c r="F1612" s="20">
        <f t="shared" si="54"/>
        <v>0</v>
      </c>
      <c r="G1612" s="136">
        <f t="shared" si="55"/>
        <v>0</v>
      </c>
    </row>
    <row r="1613" spans="1:7" s="8" customFormat="1" ht="12.75" x14ac:dyDescent="0.15">
      <c r="A1613" s="108" t="s">
        <v>12</v>
      </c>
      <c r="B1613" s="19">
        <v>0</v>
      </c>
      <c r="C1613" s="19">
        <v>0</v>
      </c>
      <c r="D1613" s="19">
        <v>100</v>
      </c>
      <c r="E1613" s="19">
        <v>73.3</v>
      </c>
      <c r="F1613" s="19">
        <f t="shared" si="54"/>
        <v>0</v>
      </c>
      <c r="G1613" s="151">
        <f t="shared" si="55"/>
        <v>73.3</v>
      </c>
    </row>
    <row r="1614" spans="1:7" s="8" customFormat="1" ht="12.75" x14ac:dyDescent="0.15">
      <c r="A1614" s="110" t="s">
        <v>19</v>
      </c>
      <c r="B1614" s="20">
        <v>0</v>
      </c>
      <c r="C1614" s="20">
        <v>0</v>
      </c>
      <c r="D1614" s="20">
        <v>0</v>
      </c>
      <c r="E1614" s="20">
        <v>73.3</v>
      </c>
      <c r="F1614" s="20">
        <f t="shared" si="54"/>
        <v>0</v>
      </c>
      <c r="G1614" s="136">
        <f t="shared" si="55"/>
        <v>0</v>
      </c>
    </row>
    <row r="1615" spans="1:7" s="6" customFormat="1" ht="12.75" x14ac:dyDescent="0.15">
      <c r="A1615" s="147" t="s">
        <v>62</v>
      </c>
      <c r="B1615" s="17">
        <v>2290.91</v>
      </c>
      <c r="C1615" s="17">
        <v>3812</v>
      </c>
      <c r="D1615" s="17">
        <v>2200</v>
      </c>
      <c r="E1615" s="17">
        <v>1938.52</v>
      </c>
      <c r="F1615" s="17">
        <f t="shared" si="54"/>
        <v>84.617902929403598</v>
      </c>
      <c r="G1615" s="148">
        <f t="shared" si="55"/>
        <v>88.11454545454545</v>
      </c>
    </row>
    <row r="1616" spans="1:7" s="8" customFormat="1" ht="12.75" x14ac:dyDescent="0.15">
      <c r="A1616" s="108" t="s">
        <v>6</v>
      </c>
      <c r="B1616" s="19">
        <v>2290.91</v>
      </c>
      <c r="C1616" s="19">
        <v>3812</v>
      </c>
      <c r="D1616" s="19">
        <v>2200</v>
      </c>
      <c r="E1616" s="19">
        <v>1938.52</v>
      </c>
      <c r="F1616" s="19">
        <f t="shared" si="54"/>
        <v>84.617902929403598</v>
      </c>
      <c r="G1616" s="151">
        <f t="shared" si="55"/>
        <v>88.11454545454545</v>
      </c>
    </row>
    <row r="1617" spans="1:7" s="8" customFormat="1" ht="12.75" x14ac:dyDescent="0.15">
      <c r="A1617" s="108" t="s">
        <v>7</v>
      </c>
      <c r="B1617" s="19">
        <v>2083.7399999999998</v>
      </c>
      <c r="C1617" s="19">
        <v>3414</v>
      </c>
      <c r="D1617" s="19">
        <v>2000</v>
      </c>
      <c r="E1617" s="19">
        <v>1810.87</v>
      </c>
      <c r="F1617" s="19">
        <f t="shared" si="54"/>
        <v>86.904796183784924</v>
      </c>
      <c r="G1617" s="151">
        <f t="shared" si="55"/>
        <v>90.543499999999995</v>
      </c>
    </row>
    <row r="1618" spans="1:7" s="8" customFormat="1" ht="12.75" x14ac:dyDescent="0.15">
      <c r="A1618" s="110" t="s">
        <v>8</v>
      </c>
      <c r="B1618" s="20">
        <v>1639.09</v>
      </c>
      <c r="C1618" s="20">
        <v>0</v>
      </c>
      <c r="D1618" s="20">
        <v>0</v>
      </c>
      <c r="E1618" s="20">
        <v>1389.05</v>
      </c>
      <c r="F1618" s="20">
        <f t="shared" si="54"/>
        <v>84.745193979586233</v>
      </c>
      <c r="G1618" s="136">
        <f t="shared" si="55"/>
        <v>0</v>
      </c>
    </row>
    <row r="1619" spans="1:7" s="8" customFormat="1" ht="12.75" x14ac:dyDescent="0.15">
      <c r="A1619" s="110" t="s">
        <v>10</v>
      </c>
      <c r="B1619" s="20">
        <v>174.2</v>
      </c>
      <c r="C1619" s="20">
        <v>0</v>
      </c>
      <c r="D1619" s="20">
        <v>0</v>
      </c>
      <c r="E1619" s="20">
        <v>195.15</v>
      </c>
      <c r="F1619" s="20">
        <f t="shared" si="54"/>
        <v>112.02640642939153</v>
      </c>
      <c r="G1619" s="136">
        <f t="shared" si="55"/>
        <v>0</v>
      </c>
    </row>
    <row r="1620" spans="1:7" s="8" customFormat="1" ht="12.75" x14ac:dyDescent="0.15">
      <c r="A1620" s="110" t="s">
        <v>11</v>
      </c>
      <c r="B1620" s="20">
        <v>270.45</v>
      </c>
      <c r="C1620" s="20">
        <v>0</v>
      </c>
      <c r="D1620" s="20">
        <v>0</v>
      </c>
      <c r="E1620" s="20">
        <v>226.67</v>
      </c>
      <c r="F1620" s="20">
        <f t="shared" si="54"/>
        <v>83.81216491033463</v>
      </c>
      <c r="G1620" s="136">
        <f t="shared" si="55"/>
        <v>0</v>
      </c>
    </row>
    <row r="1621" spans="1:7" s="8" customFormat="1" ht="12.75" x14ac:dyDescent="0.15">
      <c r="A1621" s="108" t="s">
        <v>12</v>
      </c>
      <c r="B1621" s="19">
        <v>207.17</v>
      </c>
      <c r="C1621" s="19">
        <v>398</v>
      </c>
      <c r="D1621" s="19">
        <v>200</v>
      </c>
      <c r="E1621" s="19">
        <v>127.65</v>
      </c>
      <c r="F1621" s="19">
        <f t="shared" si="54"/>
        <v>61.61606410194527</v>
      </c>
      <c r="G1621" s="151">
        <f t="shared" si="55"/>
        <v>63.824999999999996</v>
      </c>
    </row>
    <row r="1622" spans="1:7" s="8" customFormat="1" ht="12.75" x14ac:dyDescent="0.15">
      <c r="A1622" s="110" t="s">
        <v>18</v>
      </c>
      <c r="B1622" s="20">
        <v>3.98</v>
      </c>
      <c r="C1622" s="20">
        <v>0</v>
      </c>
      <c r="D1622" s="20">
        <v>0</v>
      </c>
      <c r="E1622" s="20">
        <v>3.98</v>
      </c>
      <c r="F1622" s="20">
        <f t="shared" si="54"/>
        <v>100</v>
      </c>
      <c r="G1622" s="136">
        <f t="shared" si="55"/>
        <v>0</v>
      </c>
    </row>
    <row r="1623" spans="1:7" s="8" customFormat="1" ht="12.75" x14ac:dyDescent="0.15">
      <c r="A1623" s="110" t="s">
        <v>19</v>
      </c>
      <c r="B1623" s="20">
        <v>203.19</v>
      </c>
      <c r="C1623" s="20">
        <v>0</v>
      </c>
      <c r="D1623" s="20">
        <v>0</v>
      </c>
      <c r="E1623" s="20">
        <v>123.67</v>
      </c>
      <c r="F1623" s="20">
        <f t="shared" si="54"/>
        <v>60.864215758649543</v>
      </c>
      <c r="G1623" s="136">
        <f t="shared" si="55"/>
        <v>0</v>
      </c>
    </row>
    <row r="1624" spans="1:7" s="6" customFormat="1" ht="12.75" x14ac:dyDescent="0.15">
      <c r="A1624" s="147" t="s">
        <v>86</v>
      </c>
      <c r="B1624" s="17">
        <v>12981.78</v>
      </c>
      <c r="C1624" s="17">
        <v>21588</v>
      </c>
      <c r="D1624" s="17">
        <v>11550</v>
      </c>
      <c r="E1624" s="17">
        <v>10984.94</v>
      </c>
      <c r="F1624" s="17">
        <f t="shared" si="54"/>
        <v>84.618134030926413</v>
      </c>
      <c r="G1624" s="148">
        <f t="shared" si="55"/>
        <v>95.107705627705627</v>
      </c>
    </row>
    <row r="1625" spans="1:7" s="8" customFormat="1" ht="12.75" x14ac:dyDescent="0.15">
      <c r="A1625" s="108" t="s">
        <v>6</v>
      </c>
      <c r="B1625" s="19">
        <v>12981.78</v>
      </c>
      <c r="C1625" s="19">
        <v>21588</v>
      </c>
      <c r="D1625" s="19">
        <v>11550</v>
      </c>
      <c r="E1625" s="19">
        <v>10984.94</v>
      </c>
      <c r="F1625" s="19">
        <f t="shared" si="54"/>
        <v>84.618134030926413</v>
      </c>
      <c r="G1625" s="151">
        <f t="shared" si="55"/>
        <v>95.107705627705627</v>
      </c>
    </row>
    <row r="1626" spans="1:7" s="8" customFormat="1" ht="12.75" x14ac:dyDescent="0.15">
      <c r="A1626" s="108" t="s">
        <v>7</v>
      </c>
      <c r="B1626" s="19">
        <v>11807.84</v>
      </c>
      <c r="C1626" s="19">
        <v>19332</v>
      </c>
      <c r="D1626" s="19">
        <v>10550</v>
      </c>
      <c r="E1626" s="19">
        <v>10261.49</v>
      </c>
      <c r="F1626" s="19">
        <f t="shared" si="54"/>
        <v>86.904040027642651</v>
      </c>
      <c r="G1626" s="151">
        <f t="shared" si="55"/>
        <v>97.26530805687203</v>
      </c>
    </row>
    <row r="1627" spans="1:7" s="8" customFormat="1" ht="12.75" x14ac:dyDescent="0.15">
      <c r="A1627" s="110" t="s">
        <v>8</v>
      </c>
      <c r="B1627" s="20">
        <v>9288.15</v>
      </c>
      <c r="C1627" s="20">
        <v>0</v>
      </c>
      <c r="D1627" s="20">
        <v>0</v>
      </c>
      <c r="E1627" s="20">
        <v>7871.32</v>
      </c>
      <c r="F1627" s="20">
        <f t="shared" si="54"/>
        <v>84.745832054822543</v>
      </c>
      <c r="G1627" s="136">
        <f t="shared" si="55"/>
        <v>0</v>
      </c>
    </row>
    <row r="1628" spans="1:7" s="8" customFormat="1" ht="12.75" x14ac:dyDescent="0.15">
      <c r="A1628" s="110" t="s">
        <v>10</v>
      </c>
      <c r="B1628" s="20">
        <v>987.12</v>
      </c>
      <c r="C1628" s="20">
        <v>0</v>
      </c>
      <c r="D1628" s="20">
        <v>0</v>
      </c>
      <c r="E1628" s="20">
        <v>1105.77</v>
      </c>
      <c r="F1628" s="20">
        <f t="shared" si="54"/>
        <v>112.01981522003403</v>
      </c>
      <c r="G1628" s="136">
        <f t="shared" si="55"/>
        <v>0</v>
      </c>
    </row>
    <row r="1629" spans="1:7" s="8" customFormat="1" ht="12.75" x14ac:dyDescent="0.15">
      <c r="A1629" s="110" t="s">
        <v>11</v>
      </c>
      <c r="B1629" s="20">
        <v>1532.57</v>
      </c>
      <c r="C1629" s="20">
        <v>0</v>
      </c>
      <c r="D1629" s="20">
        <v>0</v>
      </c>
      <c r="E1629" s="20">
        <v>1284.4000000000001</v>
      </c>
      <c r="F1629" s="20">
        <f t="shared" si="54"/>
        <v>83.806938671643067</v>
      </c>
      <c r="G1629" s="136">
        <f t="shared" si="55"/>
        <v>0</v>
      </c>
    </row>
    <row r="1630" spans="1:7" s="8" customFormat="1" ht="12.75" x14ac:dyDescent="0.15">
      <c r="A1630" s="108" t="s">
        <v>12</v>
      </c>
      <c r="B1630" s="19">
        <v>1173.94</v>
      </c>
      <c r="C1630" s="19">
        <v>2256</v>
      </c>
      <c r="D1630" s="19">
        <v>1000</v>
      </c>
      <c r="E1630" s="19">
        <v>723.45</v>
      </c>
      <c r="F1630" s="19">
        <f t="shared" si="54"/>
        <v>61.625807111095966</v>
      </c>
      <c r="G1630" s="151">
        <f t="shared" si="55"/>
        <v>72.344999999999999</v>
      </c>
    </row>
    <row r="1631" spans="1:7" s="8" customFormat="1" ht="12.75" x14ac:dyDescent="0.15">
      <c r="A1631" s="110" t="s">
        <v>18</v>
      </c>
      <c r="B1631" s="20">
        <v>22.56</v>
      </c>
      <c r="C1631" s="20">
        <v>0</v>
      </c>
      <c r="D1631" s="20">
        <v>0</v>
      </c>
      <c r="E1631" s="20">
        <v>22.57</v>
      </c>
      <c r="F1631" s="20">
        <f t="shared" si="54"/>
        <v>100.04432624113475</v>
      </c>
      <c r="G1631" s="136">
        <f t="shared" si="55"/>
        <v>0</v>
      </c>
    </row>
    <row r="1632" spans="1:7" s="8" customFormat="1" ht="12.75" x14ac:dyDescent="0.15">
      <c r="A1632" s="110" t="s">
        <v>19</v>
      </c>
      <c r="B1632" s="20">
        <v>1151.3800000000001</v>
      </c>
      <c r="C1632" s="20">
        <v>0</v>
      </c>
      <c r="D1632" s="20">
        <v>0</v>
      </c>
      <c r="E1632" s="20">
        <v>700.88</v>
      </c>
      <c r="F1632" s="20">
        <f t="shared" si="54"/>
        <v>60.87303930935051</v>
      </c>
      <c r="G1632" s="136">
        <f t="shared" si="55"/>
        <v>0</v>
      </c>
    </row>
    <row r="1633" spans="1:7" s="6" customFormat="1" ht="12.75" x14ac:dyDescent="0.15">
      <c r="A1633" s="147" t="s">
        <v>268</v>
      </c>
      <c r="B1633" s="17">
        <v>3435.4</v>
      </c>
      <c r="C1633" s="17">
        <v>4500</v>
      </c>
      <c r="D1633" s="17">
        <v>2414.65</v>
      </c>
      <c r="E1633" s="17">
        <v>2414.65</v>
      </c>
      <c r="F1633" s="17">
        <f t="shared" si="54"/>
        <v>70.287302788612678</v>
      </c>
      <c r="G1633" s="148">
        <f t="shared" si="55"/>
        <v>100</v>
      </c>
    </row>
    <row r="1634" spans="1:7" s="7" customFormat="1" ht="12.75" x14ac:dyDescent="0.15">
      <c r="A1634" s="149" t="s">
        <v>269</v>
      </c>
      <c r="B1634" s="18">
        <v>3435.4</v>
      </c>
      <c r="C1634" s="18">
        <v>4500</v>
      </c>
      <c r="D1634" s="18">
        <v>2414.65</v>
      </c>
      <c r="E1634" s="18">
        <v>2414.65</v>
      </c>
      <c r="F1634" s="18">
        <f t="shared" si="54"/>
        <v>70.287302788612678</v>
      </c>
      <c r="G1634" s="150">
        <f t="shared" si="55"/>
        <v>100</v>
      </c>
    </row>
    <row r="1635" spans="1:7" s="8" customFormat="1" ht="12.75" x14ac:dyDescent="0.15">
      <c r="A1635" s="108" t="s">
        <v>82</v>
      </c>
      <c r="B1635" s="19">
        <v>3435.4</v>
      </c>
      <c r="C1635" s="19">
        <v>4500</v>
      </c>
      <c r="D1635" s="19">
        <v>2414.65</v>
      </c>
      <c r="E1635" s="19">
        <v>2414.65</v>
      </c>
      <c r="F1635" s="19">
        <f t="shared" si="54"/>
        <v>70.287302788612678</v>
      </c>
      <c r="G1635" s="151">
        <f t="shared" si="55"/>
        <v>100</v>
      </c>
    </row>
    <row r="1636" spans="1:7" s="6" customFormat="1" ht="12.75" x14ac:dyDescent="0.15">
      <c r="A1636" s="147" t="s">
        <v>62</v>
      </c>
      <c r="B1636" s="17">
        <v>515.30999999999995</v>
      </c>
      <c r="C1636" s="17">
        <v>677</v>
      </c>
      <c r="D1636" s="17">
        <v>362.19</v>
      </c>
      <c r="E1636" s="17">
        <v>362.19</v>
      </c>
      <c r="F1636" s="17">
        <f t="shared" si="54"/>
        <v>70.285847354019921</v>
      </c>
      <c r="G1636" s="148">
        <f t="shared" si="55"/>
        <v>100</v>
      </c>
    </row>
    <row r="1637" spans="1:7" s="8" customFormat="1" ht="12.75" x14ac:dyDescent="0.15">
      <c r="A1637" s="108" t="s">
        <v>6</v>
      </c>
      <c r="B1637" s="19">
        <v>515.30999999999995</v>
      </c>
      <c r="C1637" s="19">
        <v>677</v>
      </c>
      <c r="D1637" s="19">
        <v>362.19</v>
      </c>
      <c r="E1637" s="19">
        <v>362.19</v>
      </c>
      <c r="F1637" s="19">
        <f t="shared" si="54"/>
        <v>70.285847354019921</v>
      </c>
      <c r="G1637" s="151">
        <f t="shared" si="55"/>
        <v>100</v>
      </c>
    </row>
    <row r="1638" spans="1:7" s="8" customFormat="1" ht="12.75" x14ac:dyDescent="0.15">
      <c r="A1638" s="108" t="s">
        <v>12</v>
      </c>
      <c r="B1638" s="19">
        <v>515.30999999999995</v>
      </c>
      <c r="C1638" s="19">
        <v>677</v>
      </c>
      <c r="D1638" s="19">
        <v>362.19</v>
      </c>
      <c r="E1638" s="19">
        <v>362.19</v>
      </c>
      <c r="F1638" s="19">
        <f t="shared" si="54"/>
        <v>70.285847354019921</v>
      </c>
      <c r="G1638" s="151">
        <f t="shared" si="55"/>
        <v>100</v>
      </c>
    </row>
    <row r="1639" spans="1:7" s="8" customFormat="1" ht="12.75" x14ac:dyDescent="0.15">
      <c r="A1639" s="110" t="s">
        <v>97</v>
      </c>
      <c r="B1639" s="20">
        <v>515.30999999999995</v>
      </c>
      <c r="C1639" s="20">
        <v>0</v>
      </c>
      <c r="D1639" s="20">
        <v>0</v>
      </c>
      <c r="E1639" s="20">
        <v>362.19</v>
      </c>
      <c r="F1639" s="20">
        <f t="shared" si="54"/>
        <v>70.285847354019921</v>
      </c>
      <c r="G1639" s="136">
        <f t="shared" si="55"/>
        <v>0</v>
      </c>
    </row>
    <row r="1640" spans="1:7" s="6" customFormat="1" ht="12.75" x14ac:dyDescent="0.15">
      <c r="A1640" s="147" t="s">
        <v>86</v>
      </c>
      <c r="B1640" s="17">
        <v>2920.09</v>
      </c>
      <c r="C1640" s="17">
        <v>3823</v>
      </c>
      <c r="D1640" s="17">
        <v>2052.46</v>
      </c>
      <c r="E1640" s="17">
        <v>2052.46</v>
      </c>
      <c r="F1640" s="17">
        <f t="shared" si="54"/>
        <v>70.287559630011401</v>
      </c>
      <c r="G1640" s="148">
        <f t="shared" si="55"/>
        <v>100</v>
      </c>
    </row>
    <row r="1641" spans="1:7" s="8" customFormat="1" ht="12.75" x14ac:dyDescent="0.15">
      <c r="A1641" s="108" t="s">
        <v>6</v>
      </c>
      <c r="B1641" s="19">
        <v>2920.09</v>
      </c>
      <c r="C1641" s="19">
        <v>3823</v>
      </c>
      <c r="D1641" s="19">
        <v>2052.46</v>
      </c>
      <c r="E1641" s="19">
        <v>2052.46</v>
      </c>
      <c r="F1641" s="19">
        <f t="shared" si="54"/>
        <v>70.287559630011401</v>
      </c>
      <c r="G1641" s="151">
        <f t="shared" si="55"/>
        <v>100</v>
      </c>
    </row>
    <row r="1642" spans="1:7" s="8" customFormat="1" ht="12.75" x14ac:dyDescent="0.15">
      <c r="A1642" s="108" t="s">
        <v>12</v>
      </c>
      <c r="B1642" s="19">
        <v>2920.09</v>
      </c>
      <c r="C1642" s="19">
        <v>3823</v>
      </c>
      <c r="D1642" s="19">
        <v>2052.46</v>
      </c>
      <c r="E1642" s="19">
        <v>2052.46</v>
      </c>
      <c r="F1642" s="19">
        <f t="shared" si="54"/>
        <v>70.287559630011401</v>
      </c>
      <c r="G1642" s="151">
        <f t="shared" si="55"/>
        <v>100</v>
      </c>
    </row>
    <row r="1643" spans="1:7" s="8" customFormat="1" ht="12.75" x14ac:dyDescent="0.15">
      <c r="A1643" s="110" t="s">
        <v>97</v>
      </c>
      <c r="B1643" s="20">
        <v>2920.09</v>
      </c>
      <c r="C1643" s="20">
        <v>0</v>
      </c>
      <c r="D1643" s="20">
        <v>0</v>
      </c>
      <c r="E1643" s="20">
        <v>2052.46</v>
      </c>
      <c r="F1643" s="20">
        <f t="shared" si="54"/>
        <v>70.287559630011401</v>
      </c>
      <c r="G1643" s="136">
        <f t="shared" si="55"/>
        <v>0</v>
      </c>
    </row>
    <row r="1644" spans="1:7" s="6" customFormat="1" ht="12.75" x14ac:dyDescent="0.15">
      <c r="A1644" s="147" t="s">
        <v>270</v>
      </c>
      <c r="B1644" s="17">
        <v>1044638.66</v>
      </c>
      <c r="C1644" s="17">
        <v>1218395</v>
      </c>
      <c r="D1644" s="17">
        <v>1334842.3799999999</v>
      </c>
      <c r="E1644" s="17">
        <v>1195519.77</v>
      </c>
      <c r="F1644" s="17">
        <f t="shared" si="54"/>
        <v>114.44337796190693</v>
      </c>
      <c r="G1644" s="148">
        <f t="shared" si="55"/>
        <v>89.562617123379027</v>
      </c>
    </row>
    <row r="1645" spans="1:7" s="7" customFormat="1" ht="12.75" x14ac:dyDescent="0.15">
      <c r="A1645" s="149" t="s">
        <v>271</v>
      </c>
      <c r="B1645" s="18">
        <v>1044638.66</v>
      </c>
      <c r="C1645" s="18">
        <v>1218395</v>
      </c>
      <c r="D1645" s="18">
        <v>1334842.3799999999</v>
      </c>
      <c r="E1645" s="18">
        <v>1195519.77</v>
      </c>
      <c r="F1645" s="18">
        <f t="shared" si="54"/>
        <v>114.44337796190693</v>
      </c>
      <c r="G1645" s="150">
        <f t="shared" si="55"/>
        <v>89.562617123379027</v>
      </c>
    </row>
    <row r="1646" spans="1:7" s="8" customFormat="1" ht="12.75" x14ac:dyDescent="0.15">
      <c r="A1646" s="108" t="s">
        <v>245</v>
      </c>
      <c r="B1646" s="19">
        <v>1044638.66</v>
      </c>
      <c r="C1646" s="19">
        <v>1218395</v>
      </c>
      <c r="D1646" s="19">
        <v>1334842.3799999999</v>
      </c>
      <c r="E1646" s="19">
        <v>1195519.77</v>
      </c>
      <c r="F1646" s="19">
        <f t="shared" si="54"/>
        <v>114.44337796190693</v>
      </c>
      <c r="G1646" s="151">
        <f t="shared" si="55"/>
        <v>89.562617123379027</v>
      </c>
    </row>
    <row r="1647" spans="1:7" s="6" customFormat="1" ht="12.75" x14ac:dyDescent="0.15">
      <c r="A1647" s="147" t="s">
        <v>272</v>
      </c>
      <c r="B1647" s="17">
        <v>1044638.66</v>
      </c>
      <c r="C1647" s="17">
        <v>1218395</v>
      </c>
      <c r="D1647" s="17">
        <v>1334842.3799999999</v>
      </c>
      <c r="E1647" s="17">
        <v>1195519.77</v>
      </c>
      <c r="F1647" s="17">
        <f t="shared" si="54"/>
        <v>114.44337796190693</v>
      </c>
      <c r="G1647" s="148">
        <f t="shared" si="55"/>
        <v>89.562617123379027</v>
      </c>
    </row>
    <row r="1648" spans="1:7" s="8" customFormat="1" ht="12.75" x14ac:dyDescent="0.15">
      <c r="A1648" s="108" t="s">
        <v>6</v>
      </c>
      <c r="B1648" s="19">
        <v>1044638.66</v>
      </c>
      <c r="C1648" s="19">
        <v>1218395</v>
      </c>
      <c r="D1648" s="19">
        <v>1334842.3799999999</v>
      </c>
      <c r="E1648" s="19">
        <v>1195519.77</v>
      </c>
      <c r="F1648" s="19">
        <f t="shared" si="54"/>
        <v>114.44337796190693</v>
      </c>
      <c r="G1648" s="151">
        <f t="shared" si="55"/>
        <v>89.562617123379027</v>
      </c>
    </row>
    <row r="1649" spans="1:7" s="8" customFormat="1" ht="12.75" x14ac:dyDescent="0.15">
      <c r="A1649" s="108" t="s">
        <v>7</v>
      </c>
      <c r="B1649" s="19">
        <v>996376.17</v>
      </c>
      <c r="C1649" s="19">
        <v>1167961</v>
      </c>
      <c r="D1649" s="19">
        <v>1274450</v>
      </c>
      <c r="E1649" s="19">
        <v>1142135.25</v>
      </c>
      <c r="F1649" s="19">
        <f t="shared" si="54"/>
        <v>114.6289207217792</v>
      </c>
      <c r="G1649" s="151">
        <f t="shared" si="55"/>
        <v>89.617893993487385</v>
      </c>
    </row>
    <row r="1650" spans="1:7" s="8" customFormat="1" ht="12.75" x14ac:dyDescent="0.15">
      <c r="A1650" s="110" t="s">
        <v>8</v>
      </c>
      <c r="B1650" s="20">
        <v>823425.27</v>
      </c>
      <c r="C1650" s="20">
        <v>0</v>
      </c>
      <c r="D1650" s="20">
        <v>0</v>
      </c>
      <c r="E1650" s="20">
        <v>948801.32</v>
      </c>
      <c r="F1650" s="20">
        <f t="shared" si="54"/>
        <v>115.22616011043721</v>
      </c>
      <c r="G1650" s="136">
        <f t="shared" si="55"/>
        <v>0</v>
      </c>
    </row>
    <row r="1651" spans="1:7" s="8" customFormat="1" ht="12.75" x14ac:dyDescent="0.15">
      <c r="A1651" s="110" t="s">
        <v>10</v>
      </c>
      <c r="B1651" s="20">
        <v>36506.230000000003</v>
      </c>
      <c r="C1651" s="20">
        <v>0</v>
      </c>
      <c r="D1651" s="20">
        <v>0</v>
      </c>
      <c r="E1651" s="20">
        <v>42771.47</v>
      </c>
      <c r="F1651" s="20">
        <f t="shared" si="54"/>
        <v>117.16211178201638</v>
      </c>
      <c r="G1651" s="136">
        <f t="shared" si="55"/>
        <v>0</v>
      </c>
    </row>
    <row r="1652" spans="1:7" s="8" customFormat="1" ht="12.75" x14ac:dyDescent="0.15">
      <c r="A1652" s="110" t="s">
        <v>11</v>
      </c>
      <c r="B1652" s="20">
        <v>136191.44</v>
      </c>
      <c r="C1652" s="20">
        <v>0</v>
      </c>
      <c r="D1652" s="20">
        <v>0</v>
      </c>
      <c r="E1652" s="20">
        <v>150390.09</v>
      </c>
      <c r="F1652" s="20">
        <f t="shared" si="54"/>
        <v>110.42550838731127</v>
      </c>
      <c r="G1652" s="136">
        <f t="shared" si="55"/>
        <v>0</v>
      </c>
    </row>
    <row r="1653" spans="1:7" s="8" customFormat="1" ht="12.75" x14ac:dyDescent="0.15">
      <c r="A1653" s="110" t="s">
        <v>278</v>
      </c>
      <c r="B1653" s="20">
        <v>253.23</v>
      </c>
      <c r="C1653" s="20">
        <v>0</v>
      </c>
      <c r="D1653" s="20">
        <v>0</v>
      </c>
      <c r="E1653" s="20">
        <v>172.37</v>
      </c>
      <c r="F1653" s="20">
        <f t="shared" si="54"/>
        <v>68.068554278718949</v>
      </c>
      <c r="G1653" s="136">
        <f t="shared" si="55"/>
        <v>0</v>
      </c>
    </row>
    <row r="1654" spans="1:7" s="8" customFormat="1" ht="12.75" x14ac:dyDescent="0.15">
      <c r="A1654" s="108" t="s">
        <v>12</v>
      </c>
      <c r="B1654" s="19">
        <v>48262.49</v>
      </c>
      <c r="C1654" s="19">
        <v>50434</v>
      </c>
      <c r="D1654" s="19">
        <v>60392.38</v>
      </c>
      <c r="E1654" s="19">
        <v>53384.52</v>
      </c>
      <c r="F1654" s="19">
        <f t="shared" si="54"/>
        <v>110.61285897184334</v>
      </c>
      <c r="G1654" s="151">
        <f t="shared" si="55"/>
        <v>88.396118848106326</v>
      </c>
    </row>
    <row r="1655" spans="1:7" s="8" customFormat="1" ht="12.75" x14ac:dyDescent="0.15">
      <c r="A1655" s="110" t="s">
        <v>19</v>
      </c>
      <c r="B1655" s="20">
        <v>41623.410000000003</v>
      </c>
      <c r="C1655" s="20">
        <v>0</v>
      </c>
      <c r="D1655" s="20">
        <v>0</v>
      </c>
      <c r="E1655" s="20">
        <v>44192.14</v>
      </c>
      <c r="F1655" s="20">
        <f t="shared" si="54"/>
        <v>106.17135885791191</v>
      </c>
      <c r="G1655" s="136">
        <f t="shared" si="55"/>
        <v>0</v>
      </c>
    </row>
    <row r="1656" spans="1:7" s="8" customFormat="1" ht="12.75" x14ac:dyDescent="0.15">
      <c r="A1656" s="110" t="s">
        <v>13</v>
      </c>
      <c r="B1656" s="20">
        <v>3534.89</v>
      </c>
      <c r="C1656" s="20">
        <v>0</v>
      </c>
      <c r="D1656" s="20">
        <v>0</v>
      </c>
      <c r="E1656" s="20">
        <v>3992.32</v>
      </c>
      <c r="F1656" s="20">
        <f t="shared" si="54"/>
        <v>112.9404309610766</v>
      </c>
      <c r="G1656" s="136">
        <f t="shared" si="55"/>
        <v>0</v>
      </c>
    </row>
    <row r="1657" spans="1:7" s="8" customFormat="1" ht="12.75" x14ac:dyDescent="0.15">
      <c r="A1657" s="110" t="s">
        <v>206</v>
      </c>
      <c r="B1657" s="20">
        <v>3104.19</v>
      </c>
      <c r="C1657" s="20">
        <v>0</v>
      </c>
      <c r="D1657" s="20">
        <v>0</v>
      </c>
      <c r="E1657" s="20">
        <v>4920.0600000000004</v>
      </c>
      <c r="F1657" s="20">
        <f t="shared" si="54"/>
        <v>158.49738579146251</v>
      </c>
      <c r="G1657" s="136">
        <f t="shared" si="55"/>
        <v>0</v>
      </c>
    </row>
    <row r="1658" spans="1:7" s="8" customFormat="1" ht="12.75" x14ac:dyDescent="0.15">
      <c r="A1658" s="110" t="s">
        <v>36</v>
      </c>
      <c r="B1658" s="20">
        <v>0</v>
      </c>
      <c r="C1658" s="20">
        <v>0</v>
      </c>
      <c r="D1658" s="20">
        <v>0</v>
      </c>
      <c r="E1658" s="20">
        <v>280</v>
      </c>
      <c r="F1658" s="20">
        <f t="shared" si="54"/>
        <v>0</v>
      </c>
      <c r="G1658" s="136">
        <f t="shared" si="55"/>
        <v>0</v>
      </c>
    </row>
    <row r="1659" spans="1:7" s="5" customFormat="1" ht="12.75" x14ac:dyDescent="0.15">
      <c r="A1659" s="145" t="s">
        <v>479</v>
      </c>
      <c r="B1659" s="16">
        <v>1837583.9</v>
      </c>
      <c r="C1659" s="16">
        <v>1876300</v>
      </c>
      <c r="D1659" s="16">
        <v>2213421.61</v>
      </c>
      <c r="E1659" s="16">
        <v>2081459.85</v>
      </c>
      <c r="F1659" s="16">
        <f t="shared" si="54"/>
        <v>113.27155456684184</v>
      </c>
      <c r="G1659" s="146">
        <f t="shared" si="55"/>
        <v>94.038110073389959</v>
      </c>
    </row>
    <row r="1660" spans="1:7" s="6" customFormat="1" ht="12.75" x14ac:dyDescent="0.15">
      <c r="A1660" s="147" t="s">
        <v>243</v>
      </c>
      <c r="B1660" s="17">
        <v>266061.56</v>
      </c>
      <c r="C1660" s="17">
        <v>209264</v>
      </c>
      <c r="D1660" s="17">
        <v>211020.33</v>
      </c>
      <c r="E1660" s="17">
        <v>211020.31</v>
      </c>
      <c r="F1660" s="17">
        <f t="shared" si="54"/>
        <v>79.312588409990525</v>
      </c>
      <c r="G1660" s="148">
        <f t="shared" si="55"/>
        <v>99.999990522240211</v>
      </c>
    </row>
    <row r="1661" spans="1:7" s="7" customFormat="1" ht="12.75" x14ac:dyDescent="0.15">
      <c r="A1661" s="149" t="s">
        <v>244</v>
      </c>
      <c r="B1661" s="18">
        <v>34194.629999999997</v>
      </c>
      <c r="C1661" s="18">
        <v>39264</v>
      </c>
      <c r="D1661" s="18">
        <v>38352</v>
      </c>
      <c r="E1661" s="18">
        <v>38352</v>
      </c>
      <c r="F1661" s="18">
        <f t="shared" si="54"/>
        <v>112.15796164485477</v>
      </c>
      <c r="G1661" s="150">
        <f t="shared" si="55"/>
        <v>100</v>
      </c>
    </row>
    <row r="1662" spans="1:7" s="8" customFormat="1" ht="12.75" x14ac:dyDescent="0.15">
      <c r="A1662" s="108" t="s">
        <v>245</v>
      </c>
      <c r="B1662" s="19">
        <v>34194.629999999997</v>
      </c>
      <c r="C1662" s="19">
        <v>39264</v>
      </c>
      <c r="D1662" s="19">
        <v>38352</v>
      </c>
      <c r="E1662" s="19">
        <v>38352</v>
      </c>
      <c r="F1662" s="19">
        <f t="shared" si="54"/>
        <v>112.15796164485477</v>
      </c>
      <c r="G1662" s="151">
        <f t="shared" si="55"/>
        <v>100</v>
      </c>
    </row>
    <row r="1663" spans="1:7" s="6" customFormat="1" ht="12.75" x14ac:dyDescent="0.15">
      <c r="A1663" s="147" t="s">
        <v>62</v>
      </c>
      <c r="B1663" s="17">
        <v>34194.629999999997</v>
      </c>
      <c r="C1663" s="17">
        <v>39264</v>
      </c>
      <c r="D1663" s="17">
        <v>38352</v>
      </c>
      <c r="E1663" s="17">
        <v>38352</v>
      </c>
      <c r="F1663" s="17">
        <f t="shared" si="54"/>
        <v>112.15796164485477</v>
      </c>
      <c r="G1663" s="148">
        <f t="shared" si="55"/>
        <v>100</v>
      </c>
    </row>
    <row r="1664" spans="1:7" s="8" customFormat="1" ht="12.75" x14ac:dyDescent="0.15">
      <c r="A1664" s="108" t="s">
        <v>6</v>
      </c>
      <c r="B1664" s="19">
        <v>34194.629999999997</v>
      </c>
      <c r="C1664" s="19">
        <v>39264</v>
      </c>
      <c r="D1664" s="19">
        <v>38352</v>
      </c>
      <c r="E1664" s="19">
        <v>38352</v>
      </c>
      <c r="F1664" s="19">
        <f t="shared" si="54"/>
        <v>112.15796164485477</v>
      </c>
      <c r="G1664" s="151">
        <f t="shared" si="55"/>
        <v>100</v>
      </c>
    </row>
    <row r="1665" spans="1:7" s="8" customFormat="1" ht="12.75" x14ac:dyDescent="0.15">
      <c r="A1665" s="108" t="s">
        <v>12</v>
      </c>
      <c r="B1665" s="19">
        <v>33752.839999999997</v>
      </c>
      <c r="C1665" s="19">
        <v>38764</v>
      </c>
      <c r="D1665" s="19">
        <v>37881.25</v>
      </c>
      <c r="E1665" s="19">
        <v>37881.25</v>
      </c>
      <c r="F1665" s="19">
        <f t="shared" si="54"/>
        <v>112.23129668496045</v>
      </c>
      <c r="G1665" s="151">
        <f t="shared" si="55"/>
        <v>100</v>
      </c>
    </row>
    <row r="1666" spans="1:7" s="8" customFormat="1" ht="12.75" x14ac:dyDescent="0.15">
      <c r="A1666" s="110" t="s">
        <v>18</v>
      </c>
      <c r="B1666" s="20">
        <v>3059.93</v>
      </c>
      <c r="C1666" s="20">
        <v>0</v>
      </c>
      <c r="D1666" s="20">
        <v>0</v>
      </c>
      <c r="E1666" s="20">
        <v>3616.12</v>
      </c>
      <c r="F1666" s="20">
        <f t="shared" si="54"/>
        <v>118.17655959450053</v>
      </c>
      <c r="G1666" s="136">
        <f t="shared" si="55"/>
        <v>0</v>
      </c>
    </row>
    <row r="1667" spans="1:7" s="8" customFormat="1" ht="12.75" x14ac:dyDescent="0.15">
      <c r="A1667" s="110" t="s">
        <v>20</v>
      </c>
      <c r="B1667" s="20">
        <v>261.45999999999998</v>
      </c>
      <c r="C1667" s="20">
        <v>0</v>
      </c>
      <c r="D1667" s="20">
        <v>0</v>
      </c>
      <c r="E1667" s="20">
        <v>170</v>
      </c>
      <c r="F1667" s="20">
        <f t="shared" si="54"/>
        <v>65.019505851755525</v>
      </c>
      <c r="G1667" s="136">
        <f t="shared" si="55"/>
        <v>0</v>
      </c>
    </row>
    <row r="1668" spans="1:7" s="8" customFormat="1" ht="12.75" x14ac:dyDescent="0.15">
      <c r="A1668" s="110" t="s">
        <v>21</v>
      </c>
      <c r="B1668" s="20">
        <v>436.03</v>
      </c>
      <c r="C1668" s="20">
        <v>0</v>
      </c>
      <c r="D1668" s="20">
        <v>0</v>
      </c>
      <c r="E1668" s="20">
        <v>1668.18</v>
      </c>
      <c r="F1668" s="20">
        <f t="shared" si="54"/>
        <v>382.5837671719836</v>
      </c>
      <c r="G1668" s="136">
        <f t="shared" si="55"/>
        <v>0</v>
      </c>
    </row>
    <row r="1669" spans="1:7" s="8" customFormat="1" ht="12.75" x14ac:dyDescent="0.15">
      <c r="A1669" s="110" t="s">
        <v>22</v>
      </c>
      <c r="B1669" s="20">
        <v>9079.2000000000007</v>
      </c>
      <c r="C1669" s="20">
        <v>0</v>
      </c>
      <c r="D1669" s="20">
        <v>0</v>
      </c>
      <c r="E1669" s="20">
        <v>10256.92</v>
      </c>
      <c r="F1669" s="20">
        <f t="shared" si="54"/>
        <v>112.97162745616353</v>
      </c>
      <c r="G1669" s="136">
        <f t="shared" si="55"/>
        <v>0</v>
      </c>
    </row>
    <row r="1670" spans="1:7" s="8" customFormat="1" ht="12.75" x14ac:dyDescent="0.15">
      <c r="A1670" s="110" t="s">
        <v>23</v>
      </c>
      <c r="B1670" s="20">
        <v>305.58999999999997</v>
      </c>
      <c r="C1670" s="20">
        <v>0</v>
      </c>
      <c r="D1670" s="20">
        <v>0</v>
      </c>
      <c r="E1670" s="20">
        <v>356.25</v>
      </c>
      <c r="F1670" s="20">
        <f t="shared" ref="F1670:F1733" si="56">IFERROR(E1670/B1670*100,0)</f>
        <v>116.57776759710725</v>
      </c>
      <c r="G1670" s="136">
        <f t="shared" ref="G1670:G1733" si="57">IFERROR(E1670/D1670*100,0)</f>
        <v>0</v>
      </c>
    </row>
    <row r="1671" spans="1:7" s="8" customFormat="1" ht="12.75" x14ac:dyDescent="0.15">
      <c r="A1671" s="110" t="s">
        <v>24</v>
      </c>
      <c r="B1671" s="20">
        <v>1090</v>
      </c>
      <c r="C1671" s="20">
        <v>0</v>
      </c>
      <c r="D1671" s="20">
        <v>0</v>
      </c>
      <c r="E1671" s="20">
        <v>1406.48</v>
      </c>
      <c r="F1671" s="20">
        <f t="shared" si="56"/>
        <v>129.03486238532111</v>
      </c>
      <c r="G1671" s="136">
        <f t="shared" si="57"/>
        <v>0</v>
      </c>
    </row>
    <row r="1672" spans="1:7" s="8" customFormat="1" ht="12.75" x14ac:dyDescent="0.15">
      <c r="A1672" s="110" t="s">
        <v>25</v>
      </c>
      <c r="B1672" s="20">
        <v>400.5</v>
      </c>
      <c r="C1672" s="20">
        <v>0</v>
      </c>
      <c r="D1672" s="20">
        <v>0</v>
      </c>
      <c r="E1672" s="20">
        <v>878.65</v>
      </c>
      <c r="F1672" s="20">
        <f t="shared" si="56"/>
        <v>219.38826466916353</v>
      </c>
      <c r="G1672" s="136">
        <f t="shared" si="57"/>
        <v>0</v>
      </c>
    </row>
    <row r="1673" spans="1:7" s="8" customFormat="1" ht="12.75" x14ac:dyDescent="0.15">
      <c r="A1673" s="110" t="s">
        <v>26</v>
      </c>
      <c r="B1673" s="20">
        <v>143.30000000000001</v>
      </c>
      <c r="C1673" s="20">
        <v>0</v>
      </c>
      <c r="D1673" s="20">
        <v>0</v>
      </c>
      <c r="E1673" s="20">
        <v>71.2</v>
      </c>
      <c r="F1673" s="20">
        <f t="shared" si="56"/>
        <v>49.685973482205164</v>
      </c>
      <c r="G1673" s="136">
        <f t="shared" si="57"/>
        <v>0</v>
      </c>
    </row>
    <row r="1674" spans="1:7" s="8" customFormat="1" ht="12.75" x14ac:dyDescent="0.15">
      <c r="A1674" s="110" t="s">
        <v>27</v>
      </c>
      <c r="B1674" s="20">
        <v>4545.76</v>
      </c>
      <c r="C1674" s="20">
        <v>0</v>
      </c>
      <c r="D1674" s="20">
        <v>0</v>
      </c>
      <c r="E1674" s="20">
        <v>4474.01</v>
      </c>
      <c r="F1674" s="20">
        <f t="shared" si="56"/>
        <v>98.421606068072222</v>
      </c>
      <c r="G1674" s="136">
        <f t="shared" si="57"/>
        <v>0</v>
      </c>
    </row>
    <row r="1675" spans="1:7" s="8" customFormat="1" ht="12.75" x14ac:dyDescent="0.15">
      <c r="A1675" s="110" t="s">
        <v>28</v>
      </c>
      <c r="B1675" s="20">
        <v>944.66</v>
      </c>
      <c r="C1675" s="20">
        <v>0</v>
      </c>
      <c r="D1675" s="20">
        <v>0</v>
      </c>
      <c r="E1675" s="20">
        <v>1658.17</v>
      </c>
      <c r="F1675" s="20">
        <f t="shared" si="56"/>
        <v>175.53087883471304</v>
      </c>
      <c r="G1675" s="136">
        <f t="shared" si="57"/>
        <v>0</v>
      </c>
    </row>
    <row r="1676" spans="1:7" s="8" customFormat="1" ht="12.75" x14ac:dyDescent="0.15">
      <c r="A1676" s="110" t="s">
        <v>41</v>
      </c>
      <c r="B1676" s="20">
        <v>275.07</v>
      </c>
      <c r="C1676" s="20">
        <v>0</v>
      </c>
      <c r="D1676" s="20">
        <v>0</v>
      </c>
      <c r="E1676" s="20">
        <v>884.18</v>
      </c>
      <c r="F1676" s="20">
        <f t="shared" si="56"/>
        <v>321.43817937252334</v>
      </c>
      <c r="G1676" s="136">
        <f t="shared" si="57"/>
        <v>0</v>
      </c>
    </row>
    <row r="1677" spans="1:7" s="8" customFormat="1" ht="12.75" x14ac:dyDescent="0.15">
      <c r="A1677" s="110" t="s">
        <v>29</v>
      </c>
      <c r="B1677" s="20">
        <v>8111.47</v>
      </c>
      <c r="C1677" s="20">
        <v>0</v>
      </c>
      <c r="D1677" s="20">
        <v>0</v>
      </c>
      <c r="E1677" s="20">
        <v>6813.27</v>
      </c>
      <c r="F1677" s="20">
        <f t="shared" si="56"/>
        <v>83.995502664745118</v>
      </c>
      <c r="G1677" s="136">
        <f t="shared" si="57"/>
        <v>0</v>
      </c>
    </row>
    <row r="1678" spans="1:7" s="8" customFormat="1" ht="12.75" x14ac:dyDescent="0.15">
      <c r="A1678" s="110" t="s">
        <v>30</v>
      </c>
      <c r="B1678" s="20">
        <v>1825.77</v>
      </c>
      <c r="C1678" s="20">
        <v>0</v>
      </c>
      <c r="D1678" s="20">
        <v>0</v>
      </c>
      <c r="E1678" s="20">
        <v>1688.06</v>
      </c>
      <c r="F1678" s="20">
        <f t="shared" si="56"/>
        <v>92.457428920400702</v>
      </c>
      <c r="G1678" s="136">
        <f t="shared" si="57"/>
        <v>0</v>
      </c>
    </row>
    <row r="1679" spans="1:7" s="8" customFormat="1" ht="12.75" x14ac:dyDescent="0.15">
      <c r="A1679" s="110" t="s">
        <v>31</v>
      </c>
      <c r="B1679" s="20">
        <v>1003.05</v>
      </c>
      <c r="C1679" s="20">
        <v>0</v>
      </c>
      <c r="D1679" s="20">
        <v>0</v>
      </c>
      <c r="E1679" s="20">
        <v>1038.05</v>
      </c>
      <c r="F1679" s="20">
        <f t="shared" si="56"/>
        <v>103.48935745974777</v>
      </c>
      <c r="G1679" s="136">
        <f t="shared" si="57"/>
        <v>0</v>
      </c>
    </row>
    <row r="1680" spans="1:7" s="8" customFormat="1" ht="12.75" x14ac:dyDescent="0.15">
      <c r="A1680" s="110" t="s">
        <v>32</v>
      </c>
      <c r="B1680" s="20">
        <v>111.98</v>
      </c>
      <c r="C1680" s="20">
        <v>0</v>
      </c>
      <c r="D1680" s="20">
        <v>0</v>
      </c>
      <c r="E1680" s="20">
        <v>261.29000000000002</v>
      </c>
      <c r="F1680" s="20">
        <f t="shared" si="56"/>
        <v>233.33631005536705</v>
      </c>
      <c r="G1680" s="136">
        <f t="shared" si="57"/>
        <v>0</v>
      </c>
    </row>
    <row r="1681" spans="1:7" s="8" customFormat="1" ht="12.75" x14ac:dyDescent="0.15">
      <c r="A1681" s="110" t="s">
        <v>33</v>
      </c>
      <c r="B1681" s="20">
        <v>881.61</v>
      </c>
      <c r="C1681" s="20">
        <v>0</v>
      </c>
      <c r="D1681" s="20">
        <v>0</v>
      </c>
      <c r="E1681" s="20">
        <v>1053.6099999999999</v>
      </c>
      <c r="F1681" s="20">
        <f t="shared" si="56"/>
        <v>119.50976055171787</v>
      </c>
      <c r="G1681" s="136">
        <f t="shared" si="57"/>
        <v>0</v>
      </c>
    </row>
    <row r="1682" spans="1:7" s="8" customFormat="1" ht="12.75" x14ac:dyDescent="0.15">
      <c r="A1682" s="110" t="s">
        <v>34</v>
      </c>
      <c r="B1682" s="20">
        <v>33.450000000000003</v>
      </c>
      <c r="C1682" s="20">
        <v>0</v>
      </c>
      <c r="D1682" s="20">
        <v>0</v>
      </c>
      <c r="E1682" s="20">
        <v>129.36000000000001</v>
      </c>
      <c r="F1682" s="20">
        <f t="shared" si="56"/>
        <v>386.72645739910314</v>
      </c>
      <c r="G1682" s="136">
        <f t="shared" si="57"/>
        <v>0</v>
      </c>
    </row>
    <row r="1683" spans="1:7" s="8" customFormat="1" ht="12.75" x14ac:dyDescent="0.15">
      <c r="A1683" s="110" t="s">
        <v>35</v>
      </c>
      <c r="B1683" s="20">
        <v>832.57</v>
      </c>
      <c r="C1683" s="20">
        <v>0</v>
      </c>
      <c r="D1683" s="20">
        <v>0</v>
      </c>
      <c r="E1683" s="20">
        <v>522.36</v>
      </c>
      <c r="F1683" s="20">
        <f t="shared" si="56"/>
        <v>62.74067045413598</v>
      </c>
      <c r="G1683" s="136">
        <f t="shared" si="57"/>
        <v>0</v>
      </c>
    </row>
    <row r="1684" spans="1:7" s="8" customFormat="1" ht="12.75" x14ac:dyDescent="0.15">
      <c r="A1684" s="110" t="s">
        <v>42</v>
      </c>
      <c r="B1684" s="20">
        <v>159.27000000000001</v>
      </c>
      <c r="C1684" s="20">
        <v>0</v>
      </c>
      <c r="D1684" s="20">
        <v>0</v>
      </c>
      <c r="E1684" s="20">
        <v>110</v>
      </c>
      <c r="F1684" s="20">
        <f t="shared" si="56"/>
        <v>69.065109562378353</v>
      </c>
      <c r="G1684" s="136">
        <f t="shared" si="57"/>
        <v>0</v>
      </c>
    </row>
    <row r="1685" spans="1:7" s="8" customFormat="1" ht="12.75" x14ac:dyDescent="0.15">
      <c r="A1685" s="110" t="s">
        <v>36</v>
      </c>
      <c r="B1685" s="20">
        <v>252.17</v>
      </c>
      <c r="C1685" s="20">
        <v>0</v>
      </c>
      <c r="D1685" s="20">
        <v>0</v>
      </c>
      <c r="E1685" s="20">
        <v>825.09</v>
      </c>
      <c r="F1685" s="20">
        <f t="shared" si="56"/>
        <v>327.19593924733317</v>
      </c>
      <c r="G1685" s="136">
        <f t="shared" si="57"/>
        <v>0</v>
      </c>
    </row>
    <row r="1686" spans="1:7" s="8" customFormat="1" ht="12.75" x14ac:dyDescent="0.15">
      <c r="A1686" s="108" t="s">
        <v>37</v>
      </c>
      <c r="B1686" s="19">
        <v>441.79</v>
      </c>
      <c r="C1686" s="19">
        <v>500</v>
      </c>
      <c r="D1686" s="19">
        <v>470.75</v>
      </c>
      <c r="E1686" s="19">
        <v>470.75</v>
      </c>
      <c r="F1686" s="19">
        <f t="shared" si="56"/>
        <v>106.55515063718055</v>
      </c>
      <c r="G1686" s="151">
        <f t="shared" si="57"/>
        <v>100</v>
      </c>
    </row>
    <row r="1687" spans="1:7" s="8" customFormat="1" ht="12.75" x14ac:dyDescent="0.15">
      <c r="A1687" s="110" t="s">
        <v>38</v>
      </c>
      <c r="B1687" s="20">
        <v>441.79</v>
      </c>
      <c r="C1687" s="20">
        <v>0</v>
      </c>
      <c r="D1687" s="20">
        <v>0</v>
      </c>
      <c r="E1687" s="20">
        <v>470.75</v>
      </c>
      <c r="F1687" s="20">
        <f t="shared" si="56"/>
        <v>106.55515063718055</v>
      </c>
      <c r="G1687" s="136">
        <f t="shared" si="57"/>
        <v>0</v>
      </c>
    </row>
    <row r="1688" spans="1:7" s="7" customFormat="1" ht="12.75" x14ac:dyDescent="0.15">
      <c r="A1688" s="149" t="s">
        <v>246</v>
      </c>
      <c r="B1688" s="18">
        <v>117592.42</v>
      </c>
      <c r="C1688" s="18">
        <v>120000</v>
      </c>
      <c r="D1688" s="18">
        <v>125055.42</v>
      </c>
      <c r="E1688" s="18">
        <v>125055.42</v>
      </c>
      <c r="F1688" s="18">
        <f t="shared" si="56"/>
        <v>106.34649750383571</v>
      </c>
      <c r="G1688" s="150">
        <f t="shared" si="57"/>
        <v>100</v>
      </c>
    </row>
    <row r="1689" spans="1:7" s="8" customFormat="1" ht="12.75" x14ac:dyDescent="0.15">
      <c r="A1689" s="108" t="s">
        <v>245</v>
      </c>
      <c r="B1689" s="19">
        <v>117592.42</v>
      </c>
      <c r="C1689" s="19">
        <v>120000</v>
      </c>
      <c r="D1689" s="19">
        <v>125055.42</v>
      </c>
      <c r="E1689" s="19">
        <v>125055.42</v>
      </c>
      <c r="F1689" s="19">
        <f t="shared" si="56"/>
        <v>106.34649750383571</v>
      </c>
      <c r="G1689" s="151">
        <f t="shared" si="57"/>
        <v>100</v>
      </c>
    </row>
    <row r="1690" spans="1:7" s="6" customFormat="1" ht="12.75" x14ac:dyDescent="0.15">
      <c r="A1690" s="147" t="s">
        <v>62</v>
      </c>
      <c r="B1690" s="17">
        <v>117592.42</v>
      </c>
      <c r="C1690" s="17">
        <v>120000</v>
      </c>
      <c r="D1690" s="17">
        <v>125055.42</v>
      </c>
      <c r="E1690" s="17">
        <v>125055.42</v>
      </c>
      <c r="F1690" s="17">
        <f t="shared" si="56"/>
        <v>106.34649750383571</v>
      </c>
      <c r="G1690" s="148">
        <f t="shared" si="57"/>
        <v>100</v>
      </c>
    </row>
    <row r="1691" spans="1:7" s="8" customFormat="1" ht="12.75" x14ac:dyDescent="0.15">
      <c r="A1691" s="108" t="s">
        <v>6</v>
      </c>
      <c r="B1691" s="19">
        <v>117592.42</v>
      </c>
      <c r="C1691" s="19">
        <v>120000</v>
      </c>
      <c r="D1691" s="19">
        <v>125055.42</v>
      </c>
      <c r="E1691" s="19">
        <v>125055.42</v>
      </c>
      <c r="F1691" s="19">
        <f t="shared" si="56"/>
        <v>106.34649750383571</v>
      </c>
      <c r="G1691" s="151">
        <f t="shared" si="57"/>
        <v>100</v>
      </c>
    </row>
    <row r="1692" spans="1:7" s="8" customFormat="1" ht="12.75" x14ac:dyDescent="0.15">
      <c r="A1692" s="108" t="s">
        <v>12</v>
      </c>
      <c r="B1692" s="19">
        <v>117592.42</v>
      </c>
      <c r="C1692" s="19">
        <v>120000</v>
      </c>
      <c r="D1692" s="19">
        <v>125055.42</v>
      </c>
      <c r="E1692" s="19">
        <v>125055.42</v>
      </c>
      <c r="F1692" s="19">
        <f t="shared" si="56"/>
        <v>106.34649750383571</v>
      </c>
      <c r="G1692" s="151">
        <f t="shared" si="57"/>
        <v>100</v>
      </c>
    </row>
    <row r="1693" spans="1:7" s="8" customFormat="1" ht="12.75" x14ac:dyDescent="0.15">
      <c r="A1693" s="110" t="s">
        <v>22</v>
      </c>
      <c r="B1693" s="20">
        <v>762.84</v>
      </c>
      <c r="C1693" s="20">
        <v>0</v>
      </c>
      <c r="D1693" s="20">
        <v>0</v>
      </c>
      <c r="E1693" s="20">
        <v>8374.7800000000007</v>
      </c>
      <c r="F1693" s="20">
        <f t="shared" si="56"/>
        <v>1097.8422736091447</v>
      </c>
      <c r="G1693" s="136">
        <f t="shared" si="57"/>
        <v>0</v>
      </c>
    </row>
    <row r="1694" spans="1:7" s="8" customFormat="1" ht="12.75" x14ac:dyDescent="0.15">
      <c r="A1694" s="110" t="s">
        <v>23</v>
      </c>
      <c r="B1694" s="20">
        <v>68253.03</v>
      </c>
      <c r="C1694" s="20">
        <v>0</v>
      </c>
      <c r="D1694" s="20">
        <v>0</v>
      </c>
      <c r="E1694" s="20">
        <v>55074.59</v>
      </c>
      <c r="F1694" s="20">
        <f t="shared" si="56"/>
        <v>80.691787602689573</v>
      </c>
      <c r="G1694" s="136">
        <f t="shared" si="57"/>
        <v>0</v>
      </c>
    </row>
    <row r="1695" spans="1:7" s="8" customFormat="1" ht="12.75" x14ac:dyDescent="0.15">
      <c r="A1695" s="110" t="s">
        <v>24</v>
      </c>
      <c r="B1695" s="20">
        <v>0</v>
      </c>
      <c r="C1695" s="20">
        <v>0</v>
      </c>
      <c r="D1695" s="20">
        <v>0</v>
      </c>
      <c r="E1695" s="20">
        <v>1709.6</v>
      </c>
      <c r="F1695" s="20">
        <f t="shared" si="56"/>
        <v>0</v>
      </c>
      <c r="G1695" s="136">
        <f t="shared" si="57"/>
        <v>0</v>
      </c>
    </row>
    <row r="1696" spans="1:7" s="8" customFormat="1" ht="12.75" x14ac:dyDescent="0.15">
      <c r="A1696" s="110" t="s">
        <v>25</v>
      </c>
      <c r="B1696" s="20">
        <v>0</v>
      </c>
      <c r="C1696" s="20">
        <v>0</v>
      </c>
      <c r="D1696" s="20">
        <v>0</v>
      </c>
      <c r="E1696" s="20">
        <v>169</v>
      </c>
      <c r="F1696" s="20">
        <f t="shared" si="56"/>
        <v>0</v>
      </c>
      <c r="G1696" s="136">
        <f t="shared" si="57"/>
        <v>0</v>
      </c>
    </row>
    <row r="1697" spans="1:7" s="8" customFormat="1" ht="12.75" x14ac:dyDescent="0.15">
      <c r="A1697" s="110" t="s">
        <v>26</v>
      </c>
      <c r="B1697" s="20">
        <v>0</v>
      </c>
      <c r="C1697" s="20">
        <v>0</v>
      </c>
      <c r="D1697" s="20">
        <v>0</v>
      </c>
      <c r="E1697" s="20">
        <v>672.03</v>
      </c>
      <c r="F1697" s="20">
        <f t="shared" si="56"/>
        <v>0</v>
      </c>
      <c r="G1697" s="136">
        <f t="shared" si="57"/>
        <v>0</v>
      </c>
    </row>
    <row r="1698" spans="1:7" s="8" customFormat="1" ht="12.75" x14ac:dyDescent="0.15">
      <c r="A1698" s="110" t="s">
        <v>27</v>
      </c>
      <c r="B1698" s="20">
        <v>3845.09</v>
      </c>
      <c r="C1698" s="20">
        <v>0</v>
      </c>
      <c r="D1698" s="20">
        <v>0</v>
      </c>
      <c r="E1698" s="20">
        <v>4813.6099999999997</v>
      </c>
      <c r="F1698" s="20">
        <f t="shared" si="56"/>
        <v>125.18848713554166</v>
      </c>
      <c r="G1698" s="136">
        <f t="shared" si="57"/>
        <v>0</v>
      </c>
    </row>
    <row r="1699" spans="1:7" s="8" customFormat="1" ht="12.75" x14ac:dyDescent="0.15">
      <c r="A1699" s="110" t="s">
        <v>28</v>
      </c>
      <c r="B1699" s="20">
        <v>1642.57</v>
      </c>
      <c r="C1699" s="20">
        <v>0</v>
      </c>
      <c r="D1699" s="20">
        <v>0</v>
      </c>
      <c r="E1699" s="20">
        <v>9524.82</v>
      </c>
      <c r="F1699" s="20">
        <f t="shared" si="56"/>
        <v>579.87300389024517</v>
      </c>
      <c r="G1699" s="136">
        <f t="shared" si="57"/>
        <v>0</v>
      </c>
    </row>
    <row r="1700" spans="1:7" s="8" customFormat="1" ht="12.75" x14ac:dyDescent="0.15">
      <c r="A1700" s="110" t="s">
        <v>41</v>
      </c>
      <c r="B1700" s="20">
        <v>0</v>
      </c>
      <c r="C1700" s="20">
        <v>0</v>
      </c>
      <c r="D1700" s="20">
        <v>0</v>
      </c>
      <c r="E1700" s="20">
        <v>21.24</v>
      </c>
      <c r="F1700" s="20">
        <f t="shared" si="56"/>
        <v>0</v>
      </c>
      <c r="G1700" s="136">
        <f t="shared" si="57"/>
        <v>0</v>
      </c>
    </row>
    <row r="1701" spans="1:7" s="8" customFormat="1" ht="12.75" x14ac:dyDescent="0.15">
      <c r="A1701" s="110" t="s">
        <v>29</v>
      </c>
      <c r="B1701" s="20">
        <v>2207.67</v>
      </c>
      <c r="C1701" s="20">
        <v>0</v>
      </c>
      <c r="D1701" s="20">
        <v>0</v>
      </c>
      <c r="E1701" s="20">
        <v>4201.0600000000004</v>
      </c>
      <c r="F1701" s="20">
        <f t="shared" si="56"/>
        <v>190.29383920604076</v>
      </c>
      <c r="G1701" s="136">
        <f t="shared" si="57"/>
        <v>0</v>
      </c>
    </row>
    <row r="1702" spans="1:7" s="8" customFormat="1" ht="12.75" x14ac:dyDescent="0.15">
      <c r="A1702" s="110" t="s">
        <v>30</v>
      </c>
      <c r="B1702" s="20">
        <v>35472.33</v>
      </c>
      <c r="C1702" s="20">
        <v>0</v>
      </c>
      <c r="D1702" s="20">
        <v>0</v>
      </c>
      <c r="E1702" s="20">
        <v>30862.7</v>
      </c>
      <c r="F1702" s="20">
        <f t="shared" si="56"/>
        <v>87.00499798011576</v>
      </c>
      <c r="G1702" s="136">
        <f t="shared" si="57"/>
        <v>0</v>
      </c>
    </row>
    <row r="1703" spans="1:7" s="8" customFormat="1" ht="12.75" x14ac:dyDescent="0.15">
      <c r="A1703" s="110" t="s">
        <v>31</v>
      </c>
      <c r="B1703" s="20">
        <v>29.86</v>
      </c>
      <c r="C1703" s="20">
        <v>0</v>
      </c>
      <c r="D1703" s="20">
        <v>0</v>
      </c>
      <c r="E1703" s="20">
        <v>4597.51</v>
      </c>
      <c r="F1703" s="20">
        <f t="shared" si="56"/>
        <v>15396.885465505693</v>
      </c>
      <c r="G1703" s="136">
        <f t="shared" si="57"/>
        <v>0</v>
      </c>
    </row>
    <row r="1704" spans="1:7" s="8" customFormat="1" ht="12.75" x14ac:dyDescent="0.15">
      <c r="A1704" s="110" t="s">
        <v>32</v>
      </c>
      <c r="B1704" s="20">
        <v>5349.8</v>
      </c>
      <c r="C1704" s="20">
        <v>0</v>
      </c>
      <c r="D1704" s="20">
        <v>0</v>
      </c>
      <c r="E1704" s="20">
        <v>3512.1</v>
      </c>
      <c r="F1704" s="20">
        <f t="shared" si="56"/>
        <v>65.649183147033526</v>
      </c>
      <c r="G1704" s="136">
        <f t="shared" si="57"/>
        <v>0</v>
      </c>
    </row>
    <row r="1705" spans="1:7" s="8" customFormat="1" ht="12.75" x14ac:dyDescent="0.15">
      <c r="A1705" s="110" t="s">
        <v>33</v>
      </c>
      <c r="B1705" s="20">
        <v>29.23</v>
      </c>
      <c r="C1705" s="20">
        <v>0</v>
      </c>
      <c r="D1705" s="20">
        <v>0</v>
      </c>
      <c r="E1705" s="20">
        <v>297.38</v>
      </c>
      <c r="F1705" s="20">
        <f t="shared" si="56"/>
        <v>1017.3794047211768</v>
      </c>
      <c r="G1705" s="136">
        <f t="shared" si="57"/>
        <v>0</v>
      </c>
    </row>
    <row r="1706" spans="1:7" s="8" customFormat="1" ht="12.75" x14ac:dyDescent="0.15">
      <c r="A1706" s="110" t="s">
        <v>34</v>
      </c>
      <c r="B1706" s="20">
        <v>0</v>
      </c>
      <c r="C1706" s="20">
        <v>0</v>
      </c>
      <c r="D1706" s="20">
        <v>0</v>
      </c>
      <c r="E1706" s="20">
        <v>1225</v>
      </c>
      <c r="F1706" s="20">
        <f t="shared" si="56"/>
        <v>0</v>
      </c>
      <c r="G1706" s="136">
        <f t="shared" si="57"/>
        <v>0</v>
      </c>
    </row>
    <row r="1707" spans="1:7" s="7" customFormat="1" ht="12.75" x14ac:dyDescent="0.15">
      <c r="A1707" s="149" t="s">
        <v>247</v>
      </c>
      <c r="B1707" s="18">
        <v>0</v>
      </c>
      <c r="C1707" s="18">
        <v>5000</v>
      </c>
      <c r="D1707" s="18">
        <v>2837.5</v>
      </c>
      <c r="E1707" s="18">
        <v>2837.5</v>
      </c>
      <c r="F1707" s="18">
        <f t="shared" si="56"/>
        <v>0</v>
      </c>
      <c r="G1707" s="150">
        <f t="shared" si="57"/>
        <v>100</v>
      </c>
    </row>
    <row r="1708" spans="1:7" s="8" customFormat="1" ht="12.75" x14ac:dyDescent="0.15">
      <c r="A1708" s="108" t="s">
        <v>245</v>
      </c>
      <c r="B1708" s="19">
        <v>0</v>
      </c>
      <c r="C1708" s="19">
        <v>5000</v>
      </c>
      <c r="D1708" s="19">
        <v>2837.5</v>
      </c>
      <c r="E1708" s="19">
        <v>2837.5</v>
      </c>
      <c r="F1708" s="19">
        <f t="shared" si="56"/>
        <v>0</v>
      </c>
      <c r="G1708" s="151">
        <f t="shared" si="57"/>
        <v>100</v>
      </c>
    </row>
    <row r="1709" spans="1:7" s="6" customFormat="1" ht="12.75" x14ac:dyDescent="0.15">
      <c r="A1709" s="147" t="s">
        <v>62</v>
      </c>
      <c r="B1709" s="17">
        <v>0</v>
      </c>
      <c r="C1709" s="17">
        <v>5000</v>
      </c>
      <c r="D1709" s="17">
        <v>2837.5</v>
      </c>
      <c r="E1709" s="17">
        <v>2837.5</v>
      </c>
      <c r="F1709" s="17">
        <f t="shared" si="56"/>
        <v>0</v>
      </c>
      <c r="G1709" s="148">
        <f t="shared" si="57"/>
        <v>100</v>
      </c>
    </row>
    <row r="1710" spans="1:7" s="8" customFormat="1" ht="12.75" x14ac:dyDescent="0.15">
      <c r="A1710" s="108" t="s">
        <v>6</v>
      </c>
      <c r="B1710" s="19">
        <v>0</v>
      </c>
      <c r="C1710" s="19">
        <v>5000</v>
      </c>
      <c r="D1710" s="19">
        <v>2837.5</v>
      </c>
      <c r="E1710" s="19">
        <v>2837.5</v>
      </c>
      <c r="F1710" s="19">
        <f t="shared" si="56"/>
        <v>0</v>
      </c>
      <c r="G1710" s="151">
        <f t="shared" si="57"/>
        <v>100</v>
      </c>
    </row>
    <row r="1711" spans="1:7" s="8" customFormat="1" ht="12.75" x14ac:dyDescent="0.15">
      <c r="A1711" s="108" t="s">
        <v>12</v>
      </c>
      <c r="B1711" s="19">
        <v>0</v>
      </c>
      <c r="C1711" s="19">
        <v>5000</v>
      </c>
      <c r="D1711" s="19">
        <v>2837.5</v>
      </c>
      <c r="E1711" s="19">
        <v>2837.5</v>
      </c>
      <c r="F1711" s="19">
        <f t="shared" si="56"/>
        <v>0</v>
      </c>
      <c r="G1711" s="151">
        <f t="shared" si="57"/>
        <v>100</v>
      </c>
    </row>
    <row r="1712" spans="1:7" s="8" customFormat="1" ht="12.75" x14ac:dyDescent="0.15">
      <c r="A1712" s="110" t="s">
        <v>28</v>
      </c>
      <c r="B1712" s="20">
        <v>0</v>
      </c>
      <c r="C1712" s="20">
        <v>0</v>
      </c>
      <c r="D1712" s="20">
        <v>0</v>
      </c>
      <c r="E1712" s="20">
        <v>2837.5</v>
      </c>
      <c r="F1712" s="20">
        <f t="shared" si="56"/>
        <v>0</v>
      </c>
      <c r="G1712" s="136">
        <f t="shared" si="57"/>
        <v>0</v>
      </c>
    </row>
    <row r="1713" spans="1:7" s="7" customFormat="1" ht="12.75" x14ac:dyDescent="0.15">
      <c r="A1713" s="149" t="s">
        <v>248</v>
      </c>
      <c r="B1713" s="18">
        <v>24023</v>
      </c>
      <c r="C1713" s="18">
        <v>45000</v>
      </c>
      <c r="D1713" s="18">
        <v>44775.41</v>
      </c>
      <c r="E1713" s="18">
        <v>44775.39</v>
      </c>
      <c r="F1713" s="18">
        <f t="shared" si="56"/>
        <v>186.38550555717438</v>
      </c>
      <c r="G1713" s="150">
        <f t="shared" si="57"/>
        <v>99.999955332625646</v>
      </c>
    </row>
    <row r="1714" spans="1:7" s="8" customFormat="1" ht="12.75" x14ac:dyDescent="0.15">
      <c r="A1714" s="108" t="s">
        <v>245</v>
      </c>
      <c r="B1714" s="19">
        <v>24023</v>
      </c>
      <c r="C1714" s="19">
        <v>45000</v>
      </c>
      <c r="D1714" s="19">
        <v>44775.41</v>
      </c>
      <c r="E1714" s="19">
        <v>44775.39</v>
      </c>
      <c r="F1714" s="19">
        <f t="shared" si="56"/>
        <v>186.38550555717438</v>
      </c>
      <c r="G1714" s="151">
        <f t="shared" si="57"/>
        <v>99.999955332625646</v>
      </c>
    </row>
    <row r="1715" spans="1:7" s="6" customFormat="1" ht="12.75" x14ac:dyDescent="0.15">
      <c r="A1715" s="147" t="s">
        <v>62</v>
      </c>
      <c r="B1715" s="17">
        <v>24023</v>
      </c>
      <c r="C1715" s="17">
        <v>45000</v>
      </c>
      <c r="D1715" s="17">
        <v>44775.41</v>
      </c>
      <c r="E1715" s="17">
        <v>44775.39</v>
      </c>
      <c r="F1715" s="17">
        <f t="shared" si="56"/>
        <v>186.38550555717438</v>
      </c>
      <c r="G1715" s="148">
        <f t="shared" si="57"/>
        <v>99.999955332625646</v>
      </c>
    </row>
    <row r="1716" spans="1:7" s="8" customFormat="1" ht="12.75" x14ac:dyDescent="0.15">
      <c r="A1716" s="108" t="s">
        <v>6</v>
      </c>
      <c r="B1716" s="19">
        <v>24023</v>
      </c>
      <c r="C1716" s="19">
        <v>45000</v>
      </c>
      <c r="D1716" s="19">
        <v>44775.41</v>
      </c>
      <c r="E1716" s="19">
        <v>44775.39</v>
      </c>
      <c r="F1716" s="19">
        <f t="shared" si="56"/>
        <v>186.38550555717438</v>
      </c>
      <c r="G1716" s="151">
        <f t="shared" si="57"/>
        <v>99.999955332625646</v>
      </c>
    </row>
    <row r="1717" spans="1:7" s="8" customFormat="1" ht="12.75" x14ac:dyDescent="0.15">
      <c r="A1717" s="108" t="s">
        <v>12</v>
      </c>
      <c r="B1717" s="19">
        <v>24023</v>
      </c>
      <c r="C1717" s="19">
        <v>45000</v>
      </c>
      <c r="D1717" s="19">
        <v>44775.41</v>
      </c>
      <c r="E1717" s="19">
        <v>44775.39</v>
      </c>
      <c r="F1717" s="19">
        <f t="shared" si="56"/>
        <v>186.38550555717438</v>
      </c>
      <c r="G1717" s="151">
        <f t="shared" si="57"/>
        <v>99.999955332625646</v>
      </c>
    </row>
    <row r="1718" spans="1:7" s="8" customFormat="1" ht="12.75" x14ac:dyDescent="0.15">
      <c r="A1718" s="110" t="s">
        <v>27</v>
      </c>
      <c r="B1718" s="20">
        <v>24023</v>
      </c>
      <c r="C1718" s="20">
        <v>0</v>
      </c>
      <c r="D1718" s="20">
        <v>0</v>
      </c>
      <c r="E1718" s="20">
        <v>44775.39</v>
      </c>
      <c r="F1718" s="20">
        <f t="shared" si="56"/>
        <v>186.38550555717438</v>
      </c>
      <c r="G1718" s="136">
        <f t="shared" si="57"/>
        <v>0</v>
      </c>
    </row>
    <row r="1719" spans="1:7" s="7" customFormat="1" ht="12.75" x14ac:dyDescent="0.15">
      <c r="A1719" s="149" t="s">
        <v>249</v>
      </c>
      <c r="B1719" s="18">
        <v>90251.51</v>
      </c>
      <c r="C1719" s="18">
        <v>0</v>
      </c>
      <c r="D1719" s="18">
        <v>0</v>
      </c>
      <c r="E1719" s="18">
        <v>0</v>
      </c>
      <c r="F1719" s="18">
        <f t="shared" si="56"/>
        <v>0</v>
      </c>
      <c r="G1719" s="150">
        <f t="shared" si="57"/>
        <v>0</v>
      </c>
    </row>
    <row r="1720" spans="1:7" s="8" customFormat="1" ht="12.75" x14ac:dyDescent="0.15">
      <c r="A1720" s="108" t="s">
        <v>245</v>
      </c>
      <c r="B1720" s="19">
        <v>90251.51</v>
      </c>
      <c r="C1720" s="19">
        <v>0</v>
      </c>
      <c r="D1720" s="19">
        <v>0</v>
      </c>
      <c r="E1720" s="19">
        <v>0</v>
      </c>
      <c r="F1720" s="19">
        <f t="shared" si="56"/>
        <v>0</v>
      </c>
      <c r="G1720" s="151">
        <f t="shared" si="57"/>
        <v>0</v>
      </c>
    </row>
    <row r="1721" spans="1:7" s="6" customFormat="1" ht="12.75" x14ac:dyDescent="0.15">
      <c r="A1721" s="147" t="s">
        <v>62</v>
      </c>
      <c r="B1721" s="17">
        <v>90251.51</v>
      </c>
      <c r="C1721" s="17">
        <v>0</v>
      </c>
      <c r="D1721" s="17">
        <v>0</v>
      </c>
      <c r="E1721" s="17">
        <v>0</v>
      </c>
      <c r="F1721" s="17">
        <f t="shared" si="56"/>
        <v>0</v>
      </c>
      <c r="G1721" s="148">
        <f t="shared" si="57"/>
        <v>0</v>
      </c>
    </row>
    <row r="1722" spans="1:7" s="8" customFormat="1" ht="12.75" x14ac:dyDescent="0.15">
      <c r="A1722" s="108" t="s">
        <v>53</v>
      </c>
      <c r="B1722" s="19">
        <v>90251.51</v>
      </c>
      <c r="C1722" s="19">
        <v>0</v>
      </c>
      <c r="D1722" s="19">
        <v>0</v>
      </c>
      <c r="E1722" s="19">
        <v>0</v>
      </c>
      <c r="F1722" s="19">
        <f t="shared" si="56"/>
        <v>0</v>
      </c>
      <c r="G1722" s="151">
        <f t="shared" si="57"/>
        <v>0</v>
      </c>
    </row>
    <row r="1723" spans="1:7" s="8" customFormat="1" ht="12.75" x14ac:dyDescent="0.15">
      <c r="A1723" s="108" t="s">
        <v>72</v>
      </c>
      <c r="B1723" s="19">
        <v>90251.51</v>
      </c>
      <c r="C1723" s="19">
        <v>0</v>
      </c>
      <c r="D1723" s="19">
        <v>0</v>
      </c>
      <c r="E1723" s="19">
        <v>0</v>
      </c>
      <c r="F1723" s="19">
        <f t="shared" si="56"/>
        <v>0</v>
      </c>
      <c r="G1723" s="151">
        <f t="shared" si="57"/>
        <v>0</v>
      </c>
    </row>
    <row r="1724" spans="1:7" s="8" customFormat="1" ht="12.75" x14ac:dyDescent="0.15">
      <c r="A1724" s="110" t="s">
        <v>73</v>
      </c>
      <c r="B1724" s="20">
        <v>63706.95</v>
      </c>
      <c r="C1724" s="20">
        <v>0</v>
      </c>
      <c r="D1724" s="20">
        <v>0</v>
      </c>
      <c r="E1724" s="20">
        <v>0</v>
      </c>
      <c r="F1724" s="20">
        <f t="shared" si="56"/>
        <v>0</v>
      </c>
      <c r="G1724" s="136">
        <f t="shared" si="57"/>
        <v>0</v>
      </c>
    </row>
    <row r="1725" spans="1:7" s="8" customFormat="1" ht="12.75" x14ac:dyDescent="0.15">
      <c r="A1725" s="110" t="s">
        <v>279</v>
      </c>
      <c r="B1725" s="20">
        <v>26544.560000000001</v>
      </c>
      <c r="C1725" s="20">
        <v>0</v>
      </c>
      <c r="D1725" s="20">
        <v>0</v>
      </c>
      <c r="E1725" s="20">
        <v>0</v>
      </c>
      <c r="F1725" s="20">
        <f t="shared" si="56"/>
        <v>0</v>
      </c>
      <c r="G1725" s="136">
        <f t="shared" si="57"/>
        <v>0</v>
      </c>
    </row>
    <row r="1726" spans="1:7" s="6" customFormat="1" ht="12.75" x14ac:dyDescent="0.15">
      <c r="A1726" s="147" t="s">
        <v>250</v>
      </c>
      <c r="B1726" s="17">
        <v>1083.02</v>
      </c>
      <c r="C1726" s="17">
        <v>1725</v>
      </c>
      <c r="D1726" s="17">
        <v>1121.73</v>
      </c>
      <c r="E1726" s="17">
        <v>1083</v>
      </c>
      <c r="F1726" s="17">
        <f t="shared" si="56"/>
        <v>99.998153312034859</v>
      </c>
      <c r="G1726" s="148">
        <f t="shared" si="57"/>
        <v>96.547297478002719</v>
      </c>
    </row>
    <row r="1727" spans="1:7" s="7" customFormat="1" ht="12.75" x14ac:dyDescent="0.15">
      <c r="A1727" s="149" t="s">
        <v>251</v>
      </c>
      <c r="B1727" s="18">
        <v>1083.02</v>
      </c>
      <c r="C1727" s="18">
        <v>1725</v>
      </c>
      <c r="D1727" s="18">
        <v>1121.73</v>
      </c>
      <c r="E1727" s="18">
        <v>1083</v>
      </c>
      <c r="F1727" s="18">
        <f t="shared" si="56"/>
        <v>99.998153312034859</v>
      </c>
      <c r="G1727" s="150">
        <f t="shared" si="57"/>
        <v>96.547297478002719</v>
      </c>
    </row>
    <row r="1728" spans="1:7" s="8" customFormat="1" ht="12.75" x14ac:dyDescent="0.15">
      <c r="A1728" s="108" t="s">
        <v>82</v>
      </c>
      <c r="B1728" s="19">
        <v>1083.02</v>
      </c>
      <c r="C1728" s="19">
        <v>1725</v>
      </c>
      <c r="D1728" s="19">
        <v>1121.73</v>
      </c>
      <c r="E1728" s="19">
        <v>1083</v>
      </c>
      <c r="F1728" s="19">
        <f t="shared" si="56"/>
        <v>99.998153312034859</v>
      </c>
      <c r="G1728" s="151">
        <f t="shared" si="57"/>
        <v>96.547297478002719</v>
      </c>
    </row>
    <row r="1729" spans="1:7" s="6" customFormat="1" ht="12.75" x14ac:dyDescent="0.15">
      <c r="A1729" s="147" t="s">
        <v>44</v>
      </c>
      <c r="B1729" s="17">
        <v>1083.02</v>
      </c>
      <c r="C1729" s="17">
        <v>1725</v>
      </c>
      <c r="D1729" s="17">
        <v>1121.73</v>
      </c>
      <c r="E1729" s="17">
        <v>1083</v>
      </c>
      <c r="F1729" s="17">
        <f t="shared" si="56"/>
        <v>99.998153312034859</v>
      </c>
      <c r="G1729" s="148">
        <f t="shared" si="57"/>
        <v>96.547297478002719</v>
      </c>
    </row>
    <row r="1730" spans="1:7" s="8" customFormat="1" ht="12.75" x14ac:dyDescent="0.15">
      <c r="A1730" s="108" t="s">
        <v>6</v>
      </c>
      <c r="B1730" s="19">
        <v>0</v>
      </c>
      <c r="C1730" s="19">
        <v>398</v>
      </c>
      <c r="D1730" s="19">
        <v>0</v>
      </c>
      <c r="E1730" s="19">
        <v>0</v>
      </c>
      <c r="F1730" s="19">
        <f t="shared" si="56"/>
        <v>0</v>
      </c>
      <c r="G1730" s="151">
        <f t="shared" si="57"/>
        <v>0</v>
      </c>
    </row>
    <row r="1731" spans="1:7" s="8" customFormat="1" ht="12.75" x14ac:dyDescent="0.15">
      <c r="A1731" s="108" t="s">
        <v>12</v>
      </c>
      <c r="B1731" s="19">
        <v>0</v>
      </c>
      <c r="C1731" s="19">
        <v>398</v>
      </c>
      <c r="D1731" s="19">
        <v>0</v>
      </c>
      <c r="E1731" s="19">
        <v>0</v>
      </c>
      <c r="F1731" s="19">
        <f t="shared" si="56"/>
        <v>0</v>
      </c>
      <c r="G1731" s="151">
        <f t="shared" si="57"/>
        <v>0</v>
      </c>
    </row>
    <row r="1732" spans="1:7" s="8" customFormat="1" ht="12.75" x14ac:dyDescent="0.15">
      <c r="A1732" s="108" t="s">
        <v>53</v>
      </c>
      <c r="B1732" s="19">
        <v>1083.02</v>
      </c>
      <c r="C1732" s="19">
        <v>1327</v>
      </c>
      <c r="D1732" s="19">
        <v>1121.73</v>
      </c>
      <c r="E1732" s="19">
        <v>1083</v>
      </c>
      <c r="F1732" s="19">
        <f t="shared" si="56"/>
        <v>99.998153312034859</v>
      </c>
      <c r="G1732" s="151">
        <f t="shared" si="57"/>
        <v>96.547297478002719</v>
      </c>
    </row>
    <row r="1733" spans="1:7" s="8" customFormat="1" ht="12.75" x14ac:dyDescent="0.15">
      <c r="A1733" s="108" t="s">
        <v>56</v>
      </c>
      <c r="B1733" s="19">
        <v>1083.02</v>
      </c>
      <c r="C1733" s="19">
        <v>1327</v>
      </c>
      <c r="D1733" s="19">
        <v>1121.73</v>
      </c>
      <c r="E1733" s="19">
        <v>1083</v>
      </c>
      <c r="F1733" s="19">
        <f t="shared" si="56"/>
        <v>99.998153312034859</v>
      </c>
      <c r="G1733" s="151">
        <f t="shared" si="57"/>
        <v>96.547297478002719</v>
      </c>
    </row>
    <row r="1734" spans="1:7" s="8" customFormat="1" ht="12.75" x14ac:dyDescent="0.15">
      <c r="A1734" s="110" t="s">
        <v>58</v>
      </c>
      <c r="B1734" s="20">
        <v>0</v>
      </c>
      <c r="C1734" s="20">
        <v>0</v>
      </c>
      <c r="D1734" s="20">
        <v>0</v>
      </c>
      <c r="E1734" s="20">
        <v>709</v>
      </c>
      <c r="F1734" s="20">
        <f t="shared" ref="F1734:F1797" si="58">IFERROR(E1734/B1734*100,0)</f>
        <v>0</v>
      </c>
      <c r="G1734" s="136">
        <f t="shared" ref="G1734:G1797" si="59">IFERROR(E1734/D1734*100,0)</f>
        <v>0</v>
      </c>
    </row>
    <row r="1735" spans="1:7" s="8" customFormat="1" ht="12.75" x14ac:dyDescent="0.15">
      <c r="A1735" s="110" t="s">
        <v>59</v>
      </c>
      <c r="B1735" s="20">
        <v>985.07</v>
      </c>
      <c r="C1735" s="20">
        <v>0</v>
      </c>
      <c r="D1735" s="20">
        <v>0</v>
      </c>
      <c r="E1735" s="20">
        <v>314.19</v>
      </c>
      <c r="F1735" s="20">
        <f t="shared" si="58"/>
        <v>31.895195265311095</v>
      </c>
      <c r="G1735" s="136">
        <f t="shared" si="59"/>
        <v>0</v>
      </c>
    </row>
    <row r="1736" spans="1:7" s="8" customFormat="1" ht="12.75" x14ac:dyDescent="0.15">
      <c r="A1736" s="110" t="s">
        <v>252</v>
      </c>
      <c r="B1736" s="20">
        <v>97.95</v>
      </c>
      <c r="C1736" s="20">
        <v>0</v>
      </c>
      <c r="D1736" s="20">
        <v>0</v>
      </c>
      <c r="E1736" s="20">
        <v>59.81</v>
      </c>
      <c r="F1736" s="20">
        <f t="shared" si="58"/>
        <v>61.061766207248603</v>
      </c>
      <c r="G1736" s="136">
        <f t="shared" si="59"/>
        <v>0</v>
      </c>
    </row>
    <row r="1737" spans="1:7" s="6" customFormat="1" ht="12.75" x14ac:dyDescent="0.15">
      <c r="A1737" s="147" t="s">
        <v>253</v>
      </c>
      <c r="B1737" s="17">
        <v>168892.71</v>
      </c>
      <c r="C1737" s="17">
        <v>250755</v>
      </c>
      <c r="D1737" s="17">
        <v>360618.79</v>
      </c>
      <c r="E1737" s="17">
        <v>281376.25</v>
      </c>
      <c r="F1737" s="17">
        <f t="shared" si="58"/>
        <v>166.60058921430061</v>
      </c>
      <c r="G1737" s="148">
        <f t="shared" si="59"/>
        <v>78.02595366702883</v>
      </c>
    </row>
    <row r="1738" spans="1:7" s="7" customFormat="1" ht="12.75" x14ac:dyDescent="0.15">
      <c r="A1738" s="149" t="s">
        <v>254</v>
      </c>
      <c r="B1738" s="18">
        <v>3553.48</v>
      </c>
      <c r="C1738" s="18">
        <v>1785</v>
      </c>
      <c r="D1738" s="18">
        <v>73185</v>
      </c>
      <c r="E1738" s="18">
        <v>33665</v>
      </c>
      <c r="F1738" s="18">
        <f t="shared" si="58"/>
        <v>947.38115875142114</v>
      </c>
      <c r="G1738" s="150">
        <f t="shared" si="59"/>
        <v>45.999863359978136</v>
      </c>
    </row>
    <row r="1739" spans="1:7" s="8" customFormat="1" ht="12.75" x14ac:dyDescent="0.15">
      <c r="A1739" s="108" t="s">
        <v>245</v>
      </c>
      <c r="B1739" s="19">
        <v>0</v>
      </c>
      <c r="C1739" s="19">
        <v>0</v>
      </c>
      <c r="D1739" s="19">
        <v>250</v>
      </c>
      <c r="E1739" s="19">
        <v>250</v>
      </c>
      <c r="F1739" s="19">
        <f t="shared" si="58"/>
        <v>0</v>
      </c>
      <c r="G1739" s="151">
        <f t="shared" si="59"/>
        <v>100</v>
      </c>
    </row>
    <row r="1740" spans="1:7" s="6" customFormat="1" ht="12.75" x14ac:dyDescent="0.15">
      <c r="A1740" s="147" t="s">
        <v>5</v>
      </c>
      <c r="B1740" s="17">
        <v>0</v>
      </c>
      <c r="C1740" s="17">
        <v>0</v>
      </c>
      <c r="D1740" s="17">
        <v>250</v>
      </c>
      <c r="E1740" s="17">
        <v>250</v>
      </c>
      <c r="F1740" s="17">
        <f t="shared" si="58"/>
        <v>0</v>
      </c>
      <c r="G1740" s="148">
        <f t="shared" si="59"/>
        <v>100</v>
      </c>
    </row>
    <row r="1741" spans="1:7" s="8" customFormat="1" ht="12.75" x14ac:dyDescent="0.15">
      <c r="A1741" s="108" t="s">
        <v>53</v>
      </c>
      <c r="B1741" s="19">
        <v>0</v>
      </c>
      <c r="C1741" s="19">
        <v>0</v>
      </c>
      <c r="D1741" s="19">
        <v>250</v>
      </c>
      <c r="E1741" s="19">
        <v>250</v>
      </c>
      <c r="F1741" s="19">
        <f t="shared" si="58"/>
        <v>0</v>
      </c>
      <c r="G1741" s="151">
        <f t="shared" si="59"/>
        <v>100</v>
      </c>
    </row>
    <row r="1742" spans="1:7" s="8" customFormat="1" ht="12.75" x14ac:dyDescent="0.15">
      <c r="A1742" s="108" t="s">
        <v>54</v>
      </c>
      <c r="B1742" s="19">
        <v>0</v>
      </c>
      <c r="C1742" s="19">
        <v>0</v>
      </c>
      <c r="D1742" s="19">
        <v>250</v>
      </c>
      <c r="E1742" s="19">
        <v>250</v>
      </c>
      <c r="F1742" s="19">
        <f t="shared" si="58"/>
        <v>0</v>
      </c>
      <c r="G1742" s="151">
        <f t="shared" si="59"/>
        <v>100</v>
      </c>
    </row>
    <row r="1743" spans="1:7" s="8" customFormat="1" ht="12.75" x14ac:dyDescent="0.15">
      <c r="A1743" s="110" t="s">
        <v>55</v>
      </c>
      <c r="B1743" s="20">
        <v>0</v>
      </c>
      <c r="C1743" s="20">
        <v>0</v>
      </c>
      <c r="D1743" s="20">
        <v>0</v>
      </c>
      <c r="E1743" s="20">
        <v>250</v>
      </c>
      <c r="F1743" s="20">
        <f t="shared" si="58"/>
        <v>0</v>
      </c>
      <c r="G1743" s="136">
        <f t="shared" si="59"/>
        <v>0</v>
      </c>
    </row>
    <row r="1744" spans="1:7" s="8" customFormat="1" ht="12.75" x14ac:dyDescent="0.15">
      <c r="A1744" s="108" t="s">
        <v>82</v>
      </c>
      <c r="B1744" s="19">
        <v>3553.48</v>
      </c>
      <c r="C1744" s="19">
        <v>1785</v>
      </c>
      <c r="D1744" s="19">
        <v>72935</v>
      </c>
      <c r="E1744" s="19">
        <v>33415</v>
      </c>
      <c r="F1744" s="19">
        <f t="shared" si="58"/>
        <v>940.34580186183678</v>
      </c>
      <c r="G1744" s="151">
        <f t="shared" si="59"/>
        <v>45.814766572975941</v>
      </c>
    </row>
    <row r="1745" spans="1:7" s="6" customFormat="1" ht="12.75" x14ac:dyDescent="0.15">
      <c r="A1745" s="147" t="s">
        <v>5</v>
      </c>
      <c r="B1745" s="17">
        <v>3553.48</v>
      </c>
      <c r="C1745" s="17">
        <v>1785</v>
      </c>
      <c r="D1745" s="17">
        <v>72935</v>
      </c>
      <c r="E1745" s="17">
        <v>33415</v>
      </c>
      <c r="F1745" s="17">
        <f t="shared" si="58"/>
        <v>940.34580186183678</v>
      </c>
      <c r="G1745" s="148">
        <f t="shared" si="59"/>
        <v>45.814766572975941</v>
      </c>
    </row>
    <row r="1746" spans="1:7" s="8" customFormat="1" ht="12.75" x14ac:dyDescent="0.15">
      <c r="A1746" s="108" t="s">
        <v>6</v>
      </c>
      <c r="B1746" s="19">
        <v>3553.48</v>
      </c>
      <c r="C1746" s="19">
        <v>1785</v>
      </c>
      <c r="D1746" s="19">
        <v>37235</v>
      </c>
      <c r="E1746" s="19">
        <v>1040</v>
      </c>
      <c r="F1746" s="19">
        <f t="shared" si="58"/>
        <v>29.267084660670665</v>
      </c>
      <c r="G1746" s="151">
        <f t="shared" si="59"/>
        <v>2.7930710353162347</v>
      </c>
    </row>
    <row r="1747" spans="1:7" s="8" customFormat="1" ht="12.75" x14ac:dyDescent="0.15">
      <c r="A1747" s="108" t="s">
        <v>12</v>
      </c>
      <c r="B1747" s="19">
        <v>3553.48</v>
      </c>
      <c r="C1747" s="19">
        <v>1785</v>
      </c>
      <c r="D1747" s="19">
        <v>37235</v>
      </c>
      <c r="E1747" s="19">
        <v>1040</v>
      </c>
      <c r="F1747" s="19">
        <f t="shared" si="58"/>
        <v>29.267084660670665</v>
      </c>
      <c r="G1747" s="151">
        <f t="shared" si="59"/>
        <v>2.7930710353162347</v>
      </c>
    </row>
    <row r="1748" spans="1:7" s="8" customFormat="1" ht="12.75" x14ac:dyDescent="0.15">
      <c r="A1748" s="110" t="s">
        <v>27</v>
      </c>
      <c r="B1748" s="20">
        <v>1134.78</v>
      </c>
      <c r="C1748" s="20">
        <v>0</v>
      </c>
      <c r="D1748" s="20">
        <v>0</v>
      </c>
      <c r="E1748" s="20">
        <v>0</v>
      </c>
      <c r="F1748" s="20">
        <f t="shared" si="58"/>
        <v>0</v>
      </c>
      <c r="G1748" s="136">
        <f t="shared" si="59"/>
        <v>0</v>
      </c>
    </row>
    <row r="1749" spans="1:7" s="8" customFormat="1" ht="12.75" x14ac:dyDescent="0.15">
      <c r="A1749" s="110" t="s">
        <v>32</v>
      </c>
      <c r="B1749" s="20">
        <v>1990.84</v>
      </c>
      <c r="C1749" s="20">
        <v>0</v>
      </c>
      <c r="D1749" s="20">
        <v>0</v>
      </c>
      <c r="E1749" s="20">
        <v>0</v>
      </c>
      <c r="F1749" s="20">
        <f t="shared" si="58"/>
        <v>0</v>
      </c>
      <c r="G1749" s="136">
        <f t="shared" si="59"/>
        <v>0</v>
      </c>
    </row>
    <row r="1750" spans="1:7" s="8" customFormat="1" ht="12.75" x14ac:dyDescent="0.15">
      <c r="A1750" s="110" t="s">
        <v>34</v>
      </c>
      <c r="B1750" s="20">
        <v>0</v>
      </c>
      <c r="C1750" s="20">
        <v>0</v>
      </c>
      <c r="D1750" s="20">
        <v>0</v>
      </c>
      <c r="E1750" s="20">
        <v>1040</v>
      </c>
      <c r="F1750" s="20">
        <f t="shared" si="58"/>
        <v>0</v>
      </c>
      <c r="G1750" s="136">
        <f t="shared" si="59"/>
        <v>0</v>
      </c>
    </row>
    <row r="1751" spans="1:7" s="8" customFormat="1" ht="12.75" x14ac:dyDescent="0.15">
      <c r="A1751" s="110" t="s">
        <v>35</v>
      </c>
      <c r="B1751" s="20">
        <v>155.47999999999999</v>
      </c>
      <c r="C1751" s="20">
        <v>0</v>
      </c>
      <c r="D1751" s="20">
        <v>0</v>
      </c>
      <c r="E1751" s="20">
        <v>0</v>
      </c>
      <c r="F1751" s="20">
        <f t="shared" si="58"/>
        <v>0</v>
      </c>
      <c r="G1751" s="136">
        <f t="shared" si="59"/>
        <v>0</v>
      </c>
    </row>
    <row r="1752" spans="1:7" s="8" customFormat="1" ht="12.75" x14ac:dyDescent="0.15">
      <c r="A1752" s="110" t="s">
        <v>36</v>
      </c>
      <c r="B1752" s="20">
        <v>272.38</v>
      </c>
      <c r="C1752" s="20">
        <v>0</v>
      </c>
      <c r="D1752" s="20">
        <v>0</v>
      </c>
      <c r="E1752" s="20">
        <v>0</v>
      </c>
      <c r="F1752" s="20">
        <f t="shared" si="58"/>
        <v>0</v>
      </c>
      <c r="G1752" s="136">
        <f t="shared" si="59"/>
        <v>0</v>
      </c>
    </row>
    <row r="1753" spans="1:7" s="8" customFormat="1" ht="12.75" x14ac:dyDescent="0.15">
      <c r="A1753" s="108" t="s">
        <v>53</v>
      </c>
      <c r="B1753" s="19">
        <v>0</v>
      </c>
      <c r="C1753" s="19">
        <v>0</v>
      </c>
      <c r="D1753" s="19">
        <v>35700</v>
      </c>
      <c r="E1753" s="19">
        <v>32375</v>
      </c>
      <c r="F1753" s="19">
        <f t="shared" si="58"/>
        <v>0</v>
      </c>
      <c r="G1753" s="151">
        <f t="shared" si="59"/>
        <v>90.686274509803923</v>
      </c>
    </row>
    <row r="1754" spans="1:7" s="8" customFormat="1" ht="12.75" x14ac:dyDescent="0.15">
      <c r="A1754" s="108" t="s">
        <v>72</v>
      </c>
      <c r="B1754" s="19">
        <v>0</v>
      </c>
      <c r="C1754" s="19">
        <v>0</v>
      </c>
      <c r="D1754" s="19">
        <v>35700</v>
      </c>
      <c r="E1754" s="19">
        <v>32375</v>
      </c>
      <c r="F1754" s="19">
        <f t="shared" si="58"/>
        <v>0</v>
      </c>
      <c r="G1754" s="151">
        <f t="shared" si="59"/>
        <v>90.686274509803923</v>
      </c>
    </row>
    <row r="1755" spans="1:7" s="8" customFormat="1" ht="12.75" x14ac:dyDescent="0.15">
      <c r="A1755" s="110" t="s">
        <v>73</v>
      </c>
      <c r="B1755" s="20">
        <v>0</v>
      </c>
      <c r="C1755" s="20">
        <v>0</v>
      </c>
      <c r="D1755" s="20">
        <v>0</v>
      </c>
      <c r="E1755" s="20">
        <v>32375</v>
      </c>
      <c r="F1755" s="20">
        <f t="shared" si="58"/>
        <v>0</v>
      </c>
      <c r="G1755" s="136">
        <f t="shared" si="59"/>
        <v>0</v>
      </c>
    </row>
    <row r="1756" spans="1:7" s="7" customFormat="1" ht="12.75" x14ac:dyDescent="0.15">
      <c r="A1756" s="149" t="s">
        <v>280</v>
      </c>
      <c r="B1756" s="18">
        <v>142.27000000000001</v>
      </c>
      <c r="C1756" s="18">
        <v>398</v>
      </c>
      <c r="D1756" s="18">
        <v>180</v>
      </c>
      <c r="E1756" s="18">
        <v>144.82</v>
      </c>
      <c r="F1756" s="18">
        <f t="shared" si="58"/>
        <v>101.79236662683628</v>
      </c>
      <c r="G1756" s="150">
        <f t="shared" si="59"/>
        <v>80.455555555555549</v>
      </c>
    </row>
    <row r="1757" spans="1:7" s="8" customFormat="1" ht="12.75" x14ac:dyDescent="0.15">
      <c r="A1757" s="108" t="s">
        <v>82</v>
      </c>
      <c r="B1757" s="19">
        <v>142.27000000000001</v>
      </c>
      <c r="C1757" s="19">
        <v>398</v>
      </c>
      <c r="D1757" s="19">
        <v>180</v>
      </c>
      <c r="E1757" s="19">
        <v>144.82</v>
      </c>
      <c r="F1757" s="19">
        <f t="shared" si="58"/>
        <v>101.79236662683628</v>
      </c>
      <c r="G1757" s="151">
        <f t="shared" si="59"/>
        <v>80.455555555555549</v>
      </c>
    </row>
    <row r="1758" spans="1:7" s="6" customFormat="1" ht="12.75" x14ac:dyDescent="0.15">
      <c r="A1758" s="147" t="s">
        <v>281</v>
      </c>
      <c r="B1758" s="17">
        <v>142.27000000000001</v>
      </c>
      <c r="C1758" s="17">
        <v>398</v>
      </c>
      <c r="D1758" s="17">
        <v>180</v>
      </c>
      <c r="E1758" s="17">
        <v>144.82</v>
      </c>
      <c r="F1758" s="17">
        <f t="shared" si="58"/>
        <v>101.79236662683628</v>
      </c>
      <c r="G1758" s="148">
        <f t="shared" si="59"/>
        <v>80.455555555555549</v>
      </c>
    </row>
    <row r="1759" spans="1:7" s="8" customFormat="1" ht="12.75" x14ac:dyDescent="0.15">
      <c r="A1759" s="108" t="s">
        <v>6</v>
      </c>
      <c r="B1759" s="19">
        <v>142.27000000000001</v>
      </c>
      <c r="C1759" s="19">
        <v>398</v>
      </c>
      <c r="D1759" s="19">
        <v>180</v>
      </c>
      <c r="E1759" s="19">
        <v>144.82</v>
      </c>
      <c r="F1759" s="19">
        <f t="shared" si="58"/>
        <v>101.79236662683628</v>
      </c>
      <c r="G1759" s="151">
        <f t="shared" si="59"/>
        <v>80.455555555555549</v>
      </c>
    </row>
    <row r="1760" spans="1:7" s="8" customFormat="1" ht="12.75" x14ac:dyDescent="0.15">
      <c r="A1760" s="108" t="s">
        <v>12</v>
      </c>
      <c r="B1760" s="19">
        <v>142.27000000000001</v>
      </c>
      <c r="C1760" s="19">
        <v>398</v>
      </c>
      <c r="D1760" s="19">
        <v>180</v>
      </c>
      <c r="E1760" s="19">
        <v>144.82</v>
      </c>
      <c r="F1760" s="19">
        <f t="shared" si="58"/>
        <v>101.79236662683628</v>
      </c>
      <c r="G1760" s="151">
        <f t="shared" si="59"/>
        <v>80.455555555555549</v>
      </c>
    </row>
    <row r="1761" spans="1:7" s="8" customFormat="1" ht="12.75" x14ac:dyDescent="0.15">
      <c r="A1761" s="110" t="s">
        <v>23</v>
      </c>
      <c r="B1761" s="20">
        <v>0</v>
      </c>
      <c r="C1761" s="20">
        <v>0</v>
      </c>
      <c r="D1761" s="20">
        <v>0</v>
      </c>
      <c r="E1761" s="20">
        <v>144.82</v>
      </c>
      <c r="F1761" s="20">
        <f t="shared" si="58"/>
        <v>0</v>
      </c>
      <c r="G1761" s="136">
        <f t="shared" si="59"/>
        <v>0</v>
      </c>
    </row>
    <row r="1762" spans="1:7" s="8" customFormat="1" ht="12.75" x14ac:dyDescent="0.15">
      <c r="A1762" s="110" t="s">
        <v>24</v>
      </c>
      <c r="B1762" s="20">
        <v>142.27000000000001</v>
      </c>
      <c r="C1762" s="20">
        <v>0</v>
      </c>
      <c r="D1762" s="20">
        <v>0</v>
      </c>
      <c r="E1762" s="20">
        <v>0</v>
      </c>
      <c r="F1762" s="20">
        <f t="shared" si="58"/>
        <v>0</v>
      </c>
      <c r="G1762" s="136">
        <f t="shared" si="59"/>
        <v>0</v>
      </c>
    </row>
    <row r="1763" spans="1:7" s="7" customFormat="1" ht="12.75" x14ac:dyDescent="0.15">
      <c r="A1763" s="149" t="s">
        <v>255</v>
      </c>
      <c r="B1763" s="18">
        <v>1587.93</v>
      </c>
      <c r="C1763" s="18">
        <v>6636</v>
      </c>
      <c r="D1763" s="18">
        <v>1000</v>
      </c>
      <c r="E1763" s="18">
        <v>439.95</v>
      </c>
      <c r="F1763" s="18">
        <f t="shared" si="58"/>
        <v>27.705881241616442</v>
      </c>
      <c r="G1763" s="150">
        <f t="shared" si="59"/>
        <v>43.994999999999997</v>
      </c>
    </row>
    <row r="1764" spans="1:7" s="8" customFormat="1" ht="12.75" x14ac:dyDescent="0.15">
      <c r="A1764" s="108" t="s">
        <v>82</v>
      </c>
      <c r="B1764" s="19">
        <v>1587.93</v>
      </c>
      <c r="C1764" s="19">
        <v>6636</v>
      </c>
      <c r="D1764" s="19">
        <v>1000</v>
      </c>
      <c r="E1764" s="19">
        <v>439.95</v>
      </c>
      <c r="F1764" s="19">
        <f t="shared" si="58"/>
        <v>27.705881241616442</v>
      </c>
      <c r="G1764" s="151">
        <f t="shared" si="59"/>
        <v>43.994999999999997</v>
      </c>
    </row>
    <row r="1765" spans="1:7" s="6" customFormat="1" ht="12.75" x14ac:dyDescent="0.15">
      <c r="A1765" s="147" t="s">
        <v>127</v>
      </c>
      <c r="B1765" s="17">
        <v>1587.93</v>
      </c>
      <c r="C1765" s="17">
        <v>6636</v>
      </c>
      <c r="D1765" s="17">
        <v>1000</v>
      </c>
      <c r="E1765" s="17">
        <v>439.95</v>
      </c>
      <c r="F1765" s="17">
        <f t="shared" si="58"/>
        <v>27.705881241616442</v>
      </c>
      <c r="G1765" s="148">
        <f t="shared" si="59"/>
        <v>43.994999999999997</v>
      </c>
    </row>
    <row r="1766" spans="1:7" s="8" customFormat="1" ht="12.75" x14ac:dyDescent="0.15">
      <c r="A1766" s="108" t="s">
        <v>6</v>
      </c>
      <c r="B1766" s="19">
        <v>0</v>
      </c>
      <c r="C1766" s="19">
        <v>663</v>
      </c>
      <c r="D1766" s="19">
        <v>0</v>
      </c>
      <c r="E1766" s="19">
        <v>0</v>
      </c>
      <c r="F1766" s="19">
        <f t="shared" si="58"/>
        <v>0</v>
      </c>
      <c r="G1766" s="151">
        <f t="shared" si="59"/>
        <v>0</v>
      </c>
    </row>
    <row r="1767" spans="1:7" s="8" customFormat="1" ht="12.75" x14ac:dyDescent="0.15">
      <c r="A1767" s="108" t="s">
        <v>101</v>
      </c>
      <c r="B1767" s="19">
        <v>0</v>
      </c>
      <c r="C1767" s="19">
        <v>663</v>
      </c>
      <c r="D1767" s="19">
        <v>0</v>
      </c>
      <c r="E1767" s="19">
        <v>0</v>
      </c>
      <c r="F1767" s="19">
        <f t="shared" si="58"/>
        <v>0</v>
      </c>
      <c r="G1767" s="151">
        <f t="shared" si="59"/>
        <v>0</v>
      </c>
    </row>
    <row r="1768" spans="1:7" s="8" customFormat="1" ht="12.75" x14ac:dyDescent="0.15">
      <c r="A1768" s="108" t="s">
        <v>53</v>
      </c>
      <c r="B1768" s="19">
        <v>1587.93</v>
      </c>
      <c r="C1768" s="19">
        <v>5973</v>
      </c>
      <c r="D1768" s="19">
        <v>1000</v>
      </c>
      <c r="E1768" s="19">
        <v>439.95</v>
      </c>
      <c r="F1768" s="19">
        <f t="shared" si="58"/>
        <v>27.705881241616442</v>
      </c>
      <c r="G1768" s="151">
        <f t="shared" si="59"/>
        <v>43.994999999999997</v>
      </c>
    </row>
    <row r="1769" spans="1:7" s="8" customFormat="1" ht="12.75" x14ac:dyDescent="0.15">
      <c r="A1769" s="108" t="s">
        <v>56</v>
      </c>
      <c r="B1769" s="19">
        <v>1587.93</v>
      </c>
      <c r="C1769" s="19">
        <v>5973</v>
      </c>
      <c r="D1769" s="19">
        <v>1000</v>
      </c>
      <c r="E1769" s="19">
        <v>439.95</v>
      </c>
      <c r="F1769" s="19">
        <f t="shared" si="58"/>
        <v>27.705881241616442</v>
      </c>
      <c r="G1769" s="151">
        <f t="shared" si="59"/>
        <v>43.994999999999997</v>
      </c>
    </row>
    <row r="1770" spans="1:7" s="8" customFormat="1" ht="12.75" x14ac:dyDescent="0.15">
      <c r="A1770" s="110" t="s">
        <v>57</v>
      </c>
      <c r="B1770" s="20">
        <v>738.47</v>
      </c>
      <c r="C1770" s="20">
        <v>0</v>
      </c>
      <c r="D1770" s="20">
        <v>0</v>
      </c>
      <c r="E1770" s="20">
        <v>0</v>
      </c>
      <c r="F1770" s="20">
        <f t="shared" si="58"/>
        <v>0</v>
      </c>
      <c r="G1770" s="136">
        <f t="shared" si="59"/>
        <v>0</v>
      </c>
    </row>
    <row r="1771" spans="1:7" s="8" customFormat="1" ht="12.75" x14ac:dyDescent="0.15">
      <c r="A1771" s="110" t="s">
        <v>59</v>
      </c>
      <c r="B1771" s="20">
        <v>721.48</v>
      </c>
      <c r="C1771" s="20">
        <v>0</v>
      </c>
      <c r="D1771" s="20">
        <v>0</v>
      </c>
      <c r="E1771" s="20">
        <v>0</v>
      </c>
      <c r="F1771" s="20">
        <f t="shared" si="58"/>
        <v>0</v>
      </c>
      <c r="G1771" s="136">
        <f t="shared" si="59"/>
        <v>0</v>
      </c>
    </row>
    <row r="1772" spans="1:7" s="8" customFormat="1" ht="12.75" x14ac:dyDescent="0.15">
      <c r="A1772" s="110" t="s">
        <v>252</v>
      </c>
      <c r="B1772" s="20">
        <v>127.98</v>
      </c>
      <c r="C1772" s="20">
        <v>0</v>
      </c>
      <c r="D1772" s="20">
        <v>0</v>
      </c>
      <c r="E1772" s="20">
        <v>439.95</v>
      </c>
      <c r="F1772" s="20">
        <f t="shared" si="58"/>
        <v>343.764650726676</v>
      </c>
      <c r="G1772" s="136">
        <f t="shared" si="59"/>
        <v>0</v>
      </c>
    </row>
    <row r="1773" spans="1:7" s="7" customFormat="1" ht="12.75" x14ac:dyDescent="0.15">
      <c r="A1773" s="149" t="s">
        <v>256</v>
      </c>
      <c r="B1773" s="18">
        <v>85436.38</v>
      </c>
      <c r="C1773" s="18">
        <v>86198</v>
      </c>
      <c r="D1773" s="18">
        <v>60282</v>
      </c>
      <c r="E1773" s="18">
        <v>42754.22</v>
      </c>
      <c r="F1773" s="18">
        <f t="shared" si="58"/>
        <v>50.042171730590645</v>
      </c>
      <c r="G1773" s="150">
        <f t="shared" si="59"/>
        <v>70.923691981022529</v>
      </c>
    </row>
    <row r="1774" spans="1:7" s="8" customFormat="1" ht="12.75" x14ac:dyDescent="0.15">
      <c r="A1774" s="108" t="s">
        <v>82</v>
      </c>
      <c r="B1774" s="19">
        <v>85436.38</v>
      </c>
      <c r="C1774" s="19">
        <v>86198</v>
      </c>
      <c r="D1774" s="19">
        <v>60282</v>
      </c>
      <c r="E1774" s="19">
        <v>42754.22</v>
      </c>
      <c r="F1774" s="19">
        <f t="shared" si="58"/>
        <v>50.042171730590645</v>
      </c>
      <c r="G1774" s="151">
        <f t="shared" si="59"/>
        <v>70.923691981022529</v>
      </c>
    </row>
    <row r="1775" spans="1:7" s="6" customFormat="1" ht="12.75" x14ac:dyDescent="0.15">
      <c r="A1775" s="147" t="s">
        <v>257</v>
      </c>
      <c r="B1775" s="17">
        <v>85436.38</v>
      </c>
      <c r="C1775" s="17">
        <v>86198</v>
      </c>
      <c r="D1775" s="17">
        <v>60282</v>
      </c>
      <c r="E1775" s="17">
        <v>42754.22</v>
      </c>
      <c r="F1775" s="17">
        <f t="shared" si="58"/>
        <v>50.042171730590645</v>
      </c>
      <c r="G1775" s="148">
        <f t="shared" si="59"/>
        <v>70.923691981022529</v>
      </c>
    </row>
    <row r="1776" spans="1:7" s="8" customFormat="1" ht="12.75" x14ac:dyDescent="0.15">
      <c r="A1776" s="108" t="s">
        <v>6</v>
      </c>
      <c r="B1776" s="19">
        <v>85436.38</v>
      </c>
      <c r="C1776" s="19">
        <v>86198</v>
      </c>
      <c r="D1776" s="19">
        <v>60282</v>
      </c>
      <c r="E1776" s="19">
        <v>42754.22</v>
      </c>
      <c r="F1776" s="19">
        <f t="shared" si="58"/>
        <v>50.042171730590645</v>
      </c>
      <c r="G1776" s="151">
        <f t="shared" si="59"/>
        <v>70.923691981022529</v>
      </c>
    </row>
    <row r="1777" spans="1:7" s="8" customFormat="1" ht="12.75" x14ac:dyDescent="0.15">
      <c r="A1777" s="108" t="s">
        <v>7</v>
      </c>
      <c r="B1777" s="19">
        <v>10539.29</v>
      </c>
      <c r="C1777" s="19">
        <v>11497</v>
      </c>
      <c r="D1777" s="19">
        <v>15000</v>
      </c>
      <c r="E1777" s="19">
        <v>14349.66</v>
      </c>
      <c r="F1777" s="19">
        <f t="shared" si="58"/>
        <v>136.15395344468175</v>
      </c>
      <c r="G1777" s="151">
        <f t="shared" si="59"/>
        <v>95.664400000000001</v>
      </c>
    </row>
    <row r="1778" spans="1:7" s="8" customFormat="1" ht="12.75" x14ac:dyDescent="0.15">
      <c r="A1778" s="110" t="s">
        <v>8</v>
      </c>
      <c r="B1778" s="20">
        <v>9564.61</v>
      </c>
      <c r="C1778" s="20">
        <v>0</v>
      </c>
      <c r="D1778" s="20">
        <v>0</v>
      </c>
      <c r="E1778" s="20">
        <v>13026.52</v>
      </c>
      <c r="F1778" s="20">
        <f t="shared" si="58"/>
        <v>136.19499383665408</v>
      </c>
      <c r="G1778" s="136">
        <f t="shared" si="59"/>
        <v>0</v>
      </c>
    </row>
    <row r="1779" spans="1:7" s="8" customFormat="1" ht="12.75" x14ac:dyDescent="0.15">
      <c r="A1779" s="110" t="s">
        <v>11</v>
      </c>
      <c r="B1779" s="20">
        <v>974.68</v>
      </c>
      <c r="C1779" s="20">
        <v>0</v>
      </c>
      <c r="D1779" s="20">
        <v>0</v>
      </c>
      <c r="E1779" s="20">
        <v>1323.14</v>
      </c>
      <c r="F1779" s="20">
        <f t="shared" si="58"/>
        <v>135.7512209135306</v>
      </c>
      <c r="G1779" s="136">
        <f t="shared" si="59"/>
        <v>0</v>
      </c>
    </row>
    <row r="1780" spans="1:7" s="8" customFormat="1" ht="12.75" x14ac:dyDescent="0.15">
      <c r="A1780" s="108" t="s">
        <v>12</v>
      </c>
      <c r="B1780" s="19">
        <v>74465.740000000005</v>
      </c>
      <c r="C1780" s="19">
        <v>74038</v>
      </c>
      <c r="D1780" s="19">
        <v>44982</v>
      </c>
      <c r="E1780" s="19">
        <v>28272.76</v>
      </c>
      <c r="F1780" s="19">
        <f t="shared" si="58"/>
        <v>37.967473364261195</v>
      </c>
      <c r="G1780" s="151">
        <f t="shared" si="59"/>
        <v>62.853496954337288</v>
      </c>
    </row>
    <row r="1781" spans="1:7" s="8" customFormat="1" ht="12.75" x14ac:dyDescent="0.15">
      <c r="A1781" s="110" t="s">
        <v>18</v>
      </c>
      <c r="B1781" s="20">
        <v>2756.87</v>
      </c>
      <c r="C1781" s="20">
        <v>0</v>
      </c>
      <c r="D1781" s="20">
        <v>0</v>
      </c>
      <c r="E1781" s="20">
        <v>3143.58</v>
      </c>
      <c r="F1781" s="20">
        <f t="shared" si="58"/>
        <v>114.02713947338829</v>
      </c>
      <c r="G1781" s="136">
        <f t="shared" si="59"/>
        <v>0</v>
      </c>
    </row>
    <row r="1782" spans="1:7" s="8" customFormat="1" ht="12.75" x14ac:dyDescent="0.15">
      <c r="A1782" s="110" t="s">
        <v>19</v>
      </c>
      <c r="B1782" s="20">
        <v>37.56</v>
      </c>
      <c r="C1782" s="20">
        <v>0</v>
      </c>
      <c r="D1782" s="20">
        <v>0</v>
      </c>
      <c r="E1782" s="20">
        <v>94.46</v>
      </c>
      <c r="F1782" s="20">
        <f t="shared" si="58"/>
        <v>251.49094781682641</v>
      </c>
      <c r="G1782" s="136">
        <f t="shared" si="59"/>
        <v>0</v>
      </c>
    </row>
    <row r="1783" spans="1:7" s="8" customFormat="1" ht="12.75" x14ac:dyDescent="0.15">
      <c r="A1783" s="110" t="s">
        <v>20</v>
      </c>
      <c r="B1783" s="20">
        <v>311.89999999999998</v>
      </c>
      <c r="C1783" s="20">
        <v>0</v>
      </c>
      <c r="D1783" s="20">
        <v>0</v>
      </c>
      <c r="E1783" s="20">
        <v>543.66</v>
      </c>
      <c r="F1783" s="20">
        <f t="shared" si="58"/>
        <v>174.30586726514909</v>
      </c>
      <c r="G1783" s="136">
        <f t="shared" si="59"/>
        <v>0</v>
      </c>
    </row>
    <row r="1784" spans="1:7" s="8" customFormat="1" ht="12.75" x14ac:dyDescent="0.15">
      <c r="A1784" s="110" t="s">
        <v>21</v>
      </c>
      <c r="B1784" s="20">
        <v>873.69</v>
      </c>
      <c r="C1784" s="20">
        <v>0</v>
      </c>
      <c r="D1784" s="20">
        <v>0</v>
      </c>
      <c r="E1784" s="20">
        <v>807.61</v>
      </c>
      <c r="F1784" s="20">
        <f t="shared" si="58"/>
        <v>92.436676624431996</v>
      </c>
      <c r="G1784" s="136">
        <f t="shared" si="59"/>
        <v>0</v>
      </c>
    </row>
    <row r="1785" spans="1:7" s="8" customFormat="1" ht="12.75" x14ac:dyDescent="0.15">
      <c r="A1785" s="110" t="s">
        <v>22</v>
      </c>
      <c r="B1785" s="20">
        <v>11231.12</v>
      </c>
      <c r="C1785" s="20">
        <v>0</v>
      </c>
      <c r="D1785" s="20">
        <v>0</v>
      </c>
      <c r="E1785" s="20">
        <v>5876.36</v>
      </c>
      <c r="F1785" s="20">
        <f t="shared" si="58"/>
        <v>52.322119254357524</v>
      </c>
      <c r="G1785" s="136">
        <f t="shared" si="59"/>
        <v>0</v>
      </c>
    </row>
    <row r="1786" spans="1:7" s="8" customFormat="1" ht="12.75" x14ac:dyDescent="0.15">
      <c r="A1786" s="110" t="s">
        <v>97</v>
      </c>
      <c r="B1786" s="20">
        <v>42620.23</v>
      </c>
      <c r="C1786" s="20">
        <v>0</v>
      </c>
      <c r="D1786" s="20">
        <v>0</v>
      </c>
      <c r="E1786" s="20">
        <v>7751.15</v>
      </c>
      <c r="F1786" s="20">
        <f t="shared" si="58"/>
        <v>18.186551316123818</v>
      </c>
      <c r="G1786" s="136">
        <f t="shared" si="59"/>
        <v>0</v>
      </c>
    </row>
    <row r="1787" spans="1:7" s="8" customFormat="1" ht="12.75" x14ac:dyDescent="0.15">
      <c r="A1787" s="110" t="s">
        <v>23</v>
      </c>
      <c r="B1787" s="20">
        <v>892.84</v>
      </c>
      <c r="C1787" s="20">
        <v>0</v>
      </c>
      <c r="D1787" s="20">
        <v>0</v>
      </c>
      <c r="E1787" s="20">
        <v>735.88</v>
      </c>
      <c r="F1787" s="20">
        <f t="shared" si="58"/>
        <v>82.420142466735356</v>
      </c>
      <c r="G1787" s="136">
        <f t="shared" si="59"/>
        <v>0</v>
      </c>
    </row>
    <row r="1788" spans="1:7" s="8" customFormat="1" ht="12.75" x14ac:dyDescent="0.15">
      <c r="A1788" s="110" t="s">
        <v>24</v>
      </c>
      <c r="B1788" s="20">
        <v>682.48</v>
      </c>
      <c r="C1788" s="20">
        <v>0</v>
      </c>
      <c r="D1788" s="20">
        <v>0</v>
      </c>
      <c r="E1788" s="20">
        <v>380.69</v>
      </c>
      <c r="F1788" s="20">
        <f t="shared" si="58"/>
        <v>55.780389168913366</v>
      </c>
      <c r="G1788" s="136">
        <f t="shared" si="59"/>
        <v>0</v>
      </c>
    </row>
    <row r="1789" spans="1:7" s="8" customFormat="1" ht="12.75" x14ac:dyDescent="0.15">
      <c r="A1789" s="110" t="s">
        <v>25</v>
      </c>
      <c r="B1789" s="20">
        <v>1579.43</v>
      </c>
      <c r="C1789" s="20">
        <v>0</v>
      </c>
      <c r="D1789" s="20">
        <v>0</v>
      </c>
      <c r="E1789" s="20">
        <v>227.5</v>
      </c>
      <c r="F1789" s="20">
        <f t="shared" si="58"/>
        <v>14.40393053190075</v>
      </c>
      <c r="G1789" s="136">
        <f t="shared" si="59"/>
        <v>0</v>
      </c>
    </row>
    <row r="1790" spans="1:7" s="8" customFormat="1" ht="12.75" x14ac:dyDescent="0.15">
      <c r="A1790" s="110" t="s">
        <v>26</v>
      </c>
      <c r="B1790" s="20">
        <v>49.37</v>
      </c>
      <c r="C1790" s="20">
        <v>0</v>
      </c>
      <c r="D1790" s="20">
        <v>0</v>
      </c>
      <c r="E1790" s="20">
        <v>0</v>
      </c>
      <c r="F1790" s="20">
        <f t="shared" si="58"/>
        <v>0</v>
      </c>
      <c r="G1790" s="136">
        <f t="shared" si="59"/>
        <v>0</v>
      </c>
    </row>
    <row r="1791" spans="1:7" s="8" customFormat="1" ht="12.75" x14ac:dyDescent="0.15">
      <c r="A1791" s="110" t="s">
        <v>27</v>
      </c>
      <c r="B1791" s="20">
        <v>6522.91</v>
      </c>
      <c r="C1791" s="20">
        <v>0</v>
      </c>
      <c r="D1791" s="20">
        <v>0</v>
      </c>
      <c r="E1791" s="20">
        <v>4406.71</v>
      </c>
      <c r="F1791" s="20">
        <f t="shared" si="58"/>
        <v>67.557424523717174</v>
      </c>
      <c r="G1791" s="136">
        <f t="shared" si="59"/>
        <v>0</v>
      </c>
    </row>
    <row r="1792" spans="1:7" s="8" customFormat="1" ht="12.75" x14ac:dyDescent="0.15">
      <c r="A1792" s="110" t="s">
        <v>28</v>
      </c>
      <c r="B1792" s="20">
        <v>760.82</v>
      </c>
      <c r="C1792" s="20">
        <v>0</v>
      </c>
      <c r="D1792" s="20">
        <v>0</v>
      </c>
      <c r="E1792" s="20">
        <v>401.78</v>
      </c>
      <c r="F1792" s="20">
        <f t="shared" si="58"/>
        <v>52.808811545437806</v>
      </c>
      <c r="G1792" s="136">
        <f t="shared" si="59"/>
        <v>0</v>
      </c>
    </row>
    <row r="1793" spans="1:7" s="8" customFormat="1" ht="12.75" x14ac:dyDescent="0.15">
      <c r="A1793" s="110" t="s">
        <v>41</v>
      </c>
      <c r="B1793" s="20">
        <v>37.409999999999997</v>
      </c>
      <c r="C1793" s="20">
        <v>0</v>
      </c>
      <c r="D1793" s="20">
        <v>0</v>
      </c>
      <c r="E1793" s="20">
        <v>0</v>
      </c>
      <c r="F1793" s="20">
        <f t="shared" si="58"/>
        <v>0</v>
      </c>
      <c r="G1793" s="136">
        <f t="shared" si="59"/>
        <v>0</v>
      </c>
    </row>
    <row r="1794" spans="1:7" s="8" customFormat="1" ht="12.75" x14ac:dyDescent="0.15">
      <c r="A1794" s="110" t="s">
        <v>29</v>
      </c>
      <c r="B1794" s="20">
        <v>61.1</v>
      </c>
      <c r="C1794" s="20">
        <v>0</v>
      </c>
      <c r="D1794" s="20">
        <v>0</v>
      </c>
      <c r="E1794" s="20">
        <v>0</v>
      </c>
      <c r="F1794" s="20">
        <f t="shared" si="58"/>
        <v>0</v>
      </c>
      <c r="G1794" s="136">
        <f t="shared" si="59"/>
        <v>0</v>
      </c>
    </row>
    <row r="1795" spans="1:7" s="8" customFormat="1" ht="12.75" x14ac:dyDescent="0.15">
      <c r="A1795" s="110" t="s">
        <v>30</v>
      </c>
      <c r="B1795" s="20">
        <v>0</v>
      </c>
      <c r="C1795" s="20">
        <v>0</v>
      </c>
      <c r="D1795" s="20">
        <v>0</v>
      </c>
      <c r="E1795" s="20">
        <v>64.7</v>
      </c>
      <c r="F1795" s="20">
        <f t="shared" si="58"/>
        <v>0</v>
      </c>
      <c r="G1795" s="136">
        <f t="shared" si="59"/>
        <v>0</v>
      </c>
    </row>
    <row r="1796" spans="1:7" s="8" customFormat="1" ht="12.75" x14ac:dyDescent="0.15">
      <c r="A1796" s="110" t="s">
        <v>32</v>
      </c>
      <c r="B1796" s="20">
        <v>0</v>
      </c>
      <c r="C1796" s="20">
        <v>0</v>
      </c>
      <c r="D1796" s="20">
        <v>0</v>
      </c>
      <c r="E1796" s="20">
        <v>359.29</v>
      </c>
      <c r="F1796" s="20">
        <f t="shared" si="58"/>
        <v>0</v>
      </c>
      <c r="G1796" s="136">
        <f t="shared" si="59"/>
        <v>0</v>
      </c>
    </row>
    <row r="1797" spans="1:7" s="8" customFormat="1" ht="12.75" x14ac:dyDescent="0.15">
      <c r="A1797" s="110" t="s">
        <v>33</v>
      </c>
      <c r="B1797" s="20">
        <v>463.33</v>
      </c>
      <c r="C1797" s="20">
        <v>0</v>
      </c>
      <c r="D1797" s="20">
        <v>0</v>
      </c>
      <c r="E1797" s="20">
        <v>48.53</v>
      </c>
      <c r="F1797" s="20">
        <f t="shared" si="58"/>
        <v>10.47417607320916</v>
      </c>
      <c r="G1797" s="136">
        <f t="shared" si="59"/>
        <v>0</v>
      </c>
    </row>
    <row r="1798" spans="1:7" s="8" customFormat="1" ht="12.75" x14ac:dyDescent="0.15">
      <c r="A1798" s="110" t="s">
        <v>34</v>
      </c>
      <c r="B1798" s="20">
        <v>2493.46</v>
      </c>
      <c r="C1798" s="20">
        <v>0</v>
      </c>
      <c r="D1798" s="20">
        <v>0</v>
      </c>
      <c r="E1798" s="20">
        <v>276</v>
      </c>
      <c r="F1798" s="20">
        <f t="shared" ref="F1798:F1861" si="60">IFERROR(E1798/B1798*100,0)</f>
        <v>11.068956389916019</v>
      </c>
      <c r="G1798" s="136">
        <f t="shared" ref="G1798:G1861" si="61">IFERROR(E1798/D1798*100,0)</f>
        <v>0</v>
      </c>
    </row>
    <row r="1799" spans="1:7" s="8" customFormat="1" ht="12.75" x14ac:dyDescent="0.15">
      <c r="A1799" s="110" t="s">
        <v>35</v>
      </c>
      <c r="B1799" s="20">
        <v>2096.67</v>
      </c>
      <c r="C1799" s="20">
        <v>0</v>
      </c>
      <c r="D1799" s="20">
        <v>0</v>
      </c>
      <c r="E1799" s="20">
        <v>2089.4899999999998</v>
      </c>
      <c r="F1799" s="20">
        <f t="shared" si="60"/>
        <v>99.65755221374846</v>
      </c>
      <c r="G1799" s="136">
        <f t="shared" si="61"/>
        <v>0</v>
      </c>
    </row>
    <row r="1800" spans="1:7" s="8" customFormat="1" ht="12.75" x14ac:dyDescent="0.15">
      <c r="A1800" s="110" t="s">
        <v>83</v>
      </c>
      <c r="B1800" s="20">
        <v>120.78</v>
      </c>
      <c r="C1800" s="20">
        <v>0</v>
      </c>
      <c r="D1800" s="20">
        <v>0</v>
      </c>
      <c r="E1800" s="20">
        <v>0</v>
      </c>
      <c r="F1800" s="20">
        <f t="shared" si="60"/>
        <v>0</v>
      </c>
      <c r="G1800" s="136">
        <f t="shared" si="61"/>
        <v>0</v>
      </c>
    </row>
    <row r="1801" spans="1:7" s="8" customFormat="1" ht="12.75" x14ac:dyDescent="0.15">
      <c r="A1801" s="110" t="s">
        <v>42</v>
      </c>
      <c r="B1801" s="20">
        <v>13.27</v>
      </c>
      <c r="C1801" s="20">
        <v>0</v>
      </c>
      <c r="D1801" s="20">
        <v>0</v>
      </c>
      <c r="E1801" s="20">
        <v>66.36</v>
      </c>
      <c r="F1801" s="20">
        <f t="shared" si="60"/>
        <v>500.07535795026376</v>
      </c>
      <c r="G1801" s="136">
        <f t="shared" si="61"/>
        <v>0</v>
      </c>
    </row>
    <row r="1802" spans="1:7" s="8" customFormat="1" ht="12.75" x14ac:dyDescent="0.15">
      <c r="A1802" s="110" t="s">
        <v>13</v>
      </c>
      <c r="B1802" s="20">
        <v>225.63</v>
      </c>
      <c r="C1802" s="20">
        <v>0</v>
      </c>
      <c r="D1802" s="20">
        <v>0</v>
      </c>
      <c r="E1802" s="20">
        <v>576.6</v>
      </c>
      <c r="F1802" s="20">
        <f t="shared" si="60"/>
        <v>255.55112352080843</v>
      </c>
      <c r="G1802" s="136">
        <f t="shared" si="61"/>
        <v>0</v>
      </c>
    </row>
    <row r="1803" spans="1:7" s="8" customFormat="1" ht="12.75" x14ac:dyDescent="0.15">
      <c r="A1803" s="110" t="s">
        <v>36</v>
      </c>
      <c r="B1803" s="20">
        <v>634.87</v>
      </c>
      <c r="C1803" s="20">
        <v>0</v>
      </c>
      <c r="D1803" s="20">
        <v>0</v>
      </c>
      <c r="E1803" s="20">
        <v>422.41</v>
      </c>
      <c r="F1803" s="20">
        <f t="shared" si="60"/>
        <v>66.534881156772258</v>
      </c>
      <c r="G1803" s="136">
        <f t="shared" si="61"/>
        <v>0</v>
      </c>
    </row>
    <row r="1804" spans="1:7" s="8" customFormat="1" ht="12.75" x14ac:dyDescent="0.15">
      <c r="A1804" s="108" t="s">
        <v>37</v>
      </c>
      <c r="B1804" s="19">
        <v>431.35</v>
      </c>
      <c r="C1804" s="19">
        <v>663</v>
      </c>
      <c r="D1804" s="19">
        <v>300</v>
      </c>
      <c r="E1804" s="19">
        <v>131.80000000000001</v>
      </c>
      <c r="F1804" s="19">
        <f t="shared" si="60"/>
        <v>30.555233569027472</v>
      </c>
      <c r="G1804" s="151">
        <f t="shared" si="61"/>
        <v>43.933333333333337</v>
      </c>
    </row>
    <row r="1805" spans="1:7" s="8" customFormat="1" ht="12.75" x14ac:dyDescent="0.15">
      <c r="A1805" s="110" t="s">
        <v>38</v>
      </c>
      <c r="B1805" s="20">
        <v>431.35</v>
      </c>
      <c r="C1805" s="20">
        <v>0</v>
      </c>
      <c r="D1805" s="20">
        <v>0</v>
      </c>
      <c r="E1805" s="20">
        <v>107.23</v>
      </c>
      <c r="F1805" s="20">
        <f t="shared" si="60"/>
        <v>24.859163092616203</v>
      </c>
      <c r="G1805" s="136">
        <f t="shared" si="61"/>
        <v>0</v>
      </c>
    </row>
    <row r="1806" spans="1:7" s="8" customFormat="1" ht="12.75" x14ac:dyDescent="0.15">
      <c r="A1806" s="110" t="s">
        <v>39</v>
      </c>
      <c r="B1806" s="20">
        <v>0</v>
      </c>
      <c r="C1806" s="20">
        <v>0</v>
      </c>
      <c r="D1806" s="20">
        <v>0</v>
      </c>
      <c r="E1806" s="20">
        <v>24.57</v>
      </c>
      <c r="F1806" s="20">
        <f t="shared" si="60"/>
        <v>0</v>
      </c>
      <c r="G1806" s="136">
        <f t="shared" si="61"/>
        <v>0</v>
      </c>
    </row>
    <row r="1807" spans="1:7" s="7" customFormat="1" ht="12.75" x14ac:dyDescent="0.15">
      <c r="A1807" s="149" t="s">
        <v>258</v>
      </c>
      <c r="B1807" s="18">
        <v>72018.570000000007</v>
      </c>
      <c r="C1807" s="18">
        <v>136061</v>
      </c>
      <c r="D1807" s="18">
        <v>92255.5</v>
      </c>
      <c r="E1807" s="18">
        <v>82325.84</v>
      </c>
      <c r="F1807" s="18">
        <f t="shared" si="60"/>
        <v>114.31196148437826</v>
      </c>
      <c r="G1807" s="150">
        <f t="shared" si="61"/>
        <v>89.236782630845852</v>
      </c>
    </row>
    <row r="1808" spans="1:7" s="8" customFormat="1" ht="12.75" x14ac:dyDescent="0.15">
      <c r="A1808" s="108" t="s">
        <v>245</v>
      </c>
      <c r="B1808" s="19">
        <v>50040.11</v>
      </c>
      <c r="C1808" s="19">
        <v>82972</v>
      </c>
      <c r="D1808" s="19">
        <v>70255.5</v>
      </c>
      <c r="E1808" s="19">
        <v>60836.02</v>
      </c>
      <c r="F1808" s="19">
        <f t="shared" si="60"/>
        <v>121.57451292573096</v>
      </c>
      <c r="G1808" s="151">
        <f t="shared" si="61"/>
        <v>86.592537239077359</v>
      </c>
    </row>
    <row r="1809" spans="1:7" s="6" customFormat="1" ht="12.75" x14ac:dyDescent="0.15">
      <c r="A1809" s="147" t="s">
        <v>128</v>
      </c>
      <c r="B1809" s="17">
        <v>50040.11</v>
      </c>
      <c r="C1809" s="17">
        <v>82972</v>
      </c>
      <c r="D1809" s="17">
        <v>70255.5</v>
      </c>
      <c r="E1809" s="17">
        <v>60836.02</v>
      </c>
      <c r="F1809" s="17">
        <f t="shared" si="60"/>
        <v>121.57451292573096</v>
      </c>
      <c r="G1809" s="148">
        <f t="shared" si="61"/>
        <v>86.592537239077359</v>
      </c>
    </row>
    <row r="1810" spans="1:7" s="8" customFormat="1" ht="12.75" x14ac:dyDescent="0.15">
      <c r="A1810" s="108" t="s">
        <v>6</v>
      </c>
      <c r="B1810" s="19">
        <v>49957.52</v>
      </c>
      <c r="C1810" s="19">
        <v>69036</v>
      </c>
      <c r="D1810" s="19">
        <v>68755.5</v>
      </c>
      <c r="E1810" s="19">
        <v>60836.02</v>
      </c>
      <c r="F1810" s="19">
        <f t="shared" si="60"/>
        <v>121.77550046519524</v>
      </c>
      <c r="G1810" s="151">
        <f t="shared" si="61"/>
        <v>88.481677829410017</v>
      </c>
    </row>
    <row r="1811" spans="1:7" s="8" customFormat="1" ht="12.75" x14ac:dyDescent="0.15">
      <c r="A1811" s="108" t="s">
        <v>7</v>
      </c>
      <c r="B1811" s="19">
        <v>26158.89</v>
      </c>
      <c r="C1811" s="19">
        <v>28555</v>
      </c>
      <c r="D1811" s="19">
        <v>30862</v>
      </c>
      <c r="E1811" s="19">
        <v>29063.63</v>
      </c>
      <c r="F1811" s="19">
        <f t="shared" si="60"/>
        <v>111.10421734255544</v>
      </c>
      <c r="G1811" s="151">
        <f t="shared" si="61"/>
        <v>94.17286630808114</v>
      </c>
    </row>
    <row r="1812" spans="1:7" s="8" customFormat="1" ht="12.75" x14ac:dyDescent="0.15">
      <c r="A1812" s="110" t="s">
        <v>8</v>
      </c>
      <c r="B1812" s="20">
        <v>23462.99</v>
      </c>
      <c r="C1812" s="20">
        <v>0</v>
      </c>
      <c r="D1812" s="20">
        <v>0</v>
      </c>
      <c r="E1812" s="20">
        <v>24798.799999999999</v>
      </c>
      <c r="F1812" s="20">
        <f t="shared" si="60"/>
        <v>105.69326415772242</v>
      </c>
      <c r="G1812" s="136">
        <f t="shared" si="61"/>
        <v>0</v>
      </c>
    </row>
    <row r="1813" spans="1:7" s="8" customFormat="1" ht="12.75" x14ac:dyDescent="0.15">
      <c r="A1813" s="110" t="s">
        <v>10</v>
      </c>
      <c r="B1813" s="20">
        <v>862.7</v>
      </c>
      <c r="C1813" s="20">
        <v>0</v>
      </c>
      <c r="D1813" s="20">
        <v>0</v>
      </c>
      <c r="E1813" s="20">
        <v>1562</v>
      </c>
      <c r="F1813" s="20">
        <f t="shared" si="60"/>
        <v>181.05946447200648</v>
      </c>
      <c r="G1813" s="136">
        <f t="shared" si="61"/>
        <v>0</v>
      </c>
    </row>
    <row r="1814" spans="1:7" s="8" customFormat="1" ht="12.75" x14ac:dyDescent="0.15">
      <c r="A1814" s="110" t="s">
        <v>11</v>
      </c>
      <c r="B1814" s="20">
        <v>1833.2</v>
      </c>
      <c r="C1814" s="20">
        <v>0</v>
      </c>
      <c r="D1814" s="20">
        <v>0</v>
      </c>
      <c r="E1814" s="20">
        <v>2702.83</v>
      </c>
      <c r="F1814" s="20">
        <f t="shared" si="60"/>
        <v>147.43781365917522</v>
      </c>
      <c r="G1814" s="136">
        <f t="shared" si="61"/>
        <v>0</v>
      </c>
    </row>
    <row r="1815" spans="1:7" s="8" customFormat="1" ht="12.75" x14ac:dyDescent="0.15">
      <c r="A1815" s="108" t="s">
        <v>12</v>
      </c>
      <c r="B1815" s="19">
        <v>2516.8000000000002</v>
      </c>
      <c r="C1815" s="19">
        <v>16591</v>
      </c>
      <c r="D1815" s="19">
        <v>13809</v>
      </c>
      <c r="E1815" s="19">
        <v>7689.48</v>
      </c>
      <c r="F1815" s="19">
        <f t="shared" si="60"/>
        <v>305.5260648442466</v>
      </c>
      <c r="G1815" s="151">
        <f t="shared" si="61"/>
        <v>55.684553552031282</v>
      </c>
    </row>
    <row r="1816" spans="1:7" s="8" customFormat="1" ht="12.75" x14ac:dyDescent="0.15">
      <c r="A1816" s="110" t="s">
        <v>18</v>
      </c>
      <c r="B1816" s="20">
        <v>520.53</v>
      </c>
      <c r="C1816" s="20">
        <v>0</v>
      </c>
      <c r="D1816" s="20">
        <v>0</v>
      </c>
      <c r="E1816" s="20">
        <v>112.51</v>
      </c>
      <c r="F1816" s="20">
        <f t="shared" si="60"/>
        <v>21.614508289627882</v>
      </c>
      <c r="G1816" s="136">
        <f t="shared" si="61"/>
        <v>0</v>
      </c>
    </row>
    <row r="1817" spans="1:7" s="8" customFormat="1" ht="12.75" x14ac:dyDescent="0.15">
      <c r="A1817" s="110" t="s">
        <v>19</v>
      </c>
      <c r="B1817" s="20">
        <v>272.39</v>
      </c>
      <c r="C1817" s="20">
        <v>0</v>
      </c>
      <c r="D1817" s="20">
        <v>0</v>
      </c>
      <c r="E1817" s="20">
        <v>0</v>
      </c>
      <c r="F1817" s="20">
        <f t="shared" si="60"/>
        <v>0</v>
      </c>
      <c r="G1817" s="136">
        <f t="shared" si="61"/>
        <v>0</v>
      </c>
    </row>
    <row r="1818" spans="1:7" s="8" customFormat="1" ht="12.75" x14ac:dyDescent="0.15">
      <c r="A1818" s="110" t="s">
        <v>20</v>
      </c>
      <c r="B1818" s="20">
        <v>0</v>
      </c>
      <c r="C1818" s="20">
        <v>0</v>
      </c>
      <c r="D1818" s="20">
        <v>0</v>
      </c>
      <c r="E1818" s="20">
        <v>70</v>
      </c>
      <c r="F1818" s="20">
        <f t="shared" si="60"/>
        <v>0</v>
      </c>
      <c r="G1818" s="136">
        <f t="shared" si="61"/>
        <v>0</v>
      </c>
    </row>
    <row r="1819" spans="1:7" s="8" customFormat="1" ht="12.75" x14ac:dyDescent="0.15">
      <c r="A1819" s="110" t="s">
        <v>21</v>
      </c>
      <c r="B1819" s="20">
        <v>194.44</v>
      </c>
      <c r="C1819" s="20">
        <v>0</v>
      </c>
      <c r="D1819" s="20">
        <v>0</v>
      </c>
      <c r="E1819" s="20">
        <v>296.64</v>
      </c>
      <c r="F1819" s="20">
        <f t="shared" si="60"/>
        <v>152.56120139888912</v>
      </c>
      <c r="G1819" s="136">
        <f t="shared" si="61"/>
        <v>0</v>
      </c>
    </row>
    <row r="1820" spans="1:7" s="8" customFormat="1" ht="12.75" x14ac:dyDescent="0.15">
      <c r="A1820" s="110" t="s">
        <v>22</v>
      </c>
      <c r="B1820" s="20">
        <v>0</v>
      </c>
      <c r="C1820" s="20">
        <v>0</v>
      </c>
      <c r="D1820" s="20">
        <v>0</v>
      </c>
      <c r="E1820" s="20">
        <v>3190.22</v>
      </c>
      <c r="F1820" s="20">
        <f t="shared" si="60"/>
        <v>0</v>
      </c>
      <c r="G1820" s="136">
        <f t="shared" si="61"/>
        <v>0</v>
      </c>
    </row>
    <row r="1821" spans="1:7" s="8" customFormat="1" ht="12.75" x14ac:dyDescent="0.15">
      <c r="A1821" s="110" t="s">
        <v>97</v>
      </c>
      <c r="B1821" s="20">
        <v>0</v>
      </c>
      <c r="C1821" s="20">
        <v>0</v>
      </c>
      <c r="D1821" s="20">
        <v>0</v>
      </c>
      <c r="E1821" s="20">
        <v>256.81</v>
      </c>
      <c r="F1821" s="20">
        <f t="shared" si="60"/>
        <v>0</v>
      </c>
      <c r="G1821" s="136">
        <f t="shared" si="61"/>
        <v>0</v>
      </c>
    </row>
    <row r="1822" spans="1:7" s="8" customFormat="1" ht="12.75" x14ac:dyDescent="0.15">
      <c r="A1822" s="110" t="s">
        <v>23</v>
      </c>
      <c r="B1822" s="20">
        <v>95.58</v>
      </c>
      <c r="C1822" s="20">
        <v>0</v>
      </c>
      <c r="D1822" s="20">
        <v>0</v>
      </c>
      <c r="E1822" s="20">
        <v>0</v>
      </c>
      <c r="F1822" s="20">
        <f t="shared" si="60"/>
        <v>0</v>
      </c>
      <c r="G1822" s="136">
        <f t="shared" si="61"/>
        <v>0</v>
      </c>
    </row>
    <row r="1823" spans="1:7" s="8" customFormat="1" ht="12.75" x14ac:dyDescent="0.15">
      <c r="A1823" s="110" t="s">
        <v>24</v>
      </c>
      <c r="B1823" s="20">
        <v>0</v>
      </c>
      <c r="C1823" s="20">
        <v>0</v>
      </c>
      <c r="D1823" s="20">
        <v>0</v>
      </c>
      <c r="E1823" s="20">
        <v>9.58</v>
      </c>
      <c r="F1823" s="20">
        <f t="shared" si="60"/>
        <v>0</v>
      </c>
      <c r="G1823" s="136">
        <f t="shared" si="61"/>
        <v>0</v>
      </c>
    </row>
    <row r="1824" spans="1:7" s="8" customFormat="1" ht="12.75" x14ac:dyDescent="0.15">
      <c r="A1824" s="110" t="s">
        <v>25</v>
      </c>
      <c r="B1824" s="20">
        <v>0</v>
      </c>
      <c r="C1824" s="20">
        <v>0</v>
      </c>
      <c r="D1824" s="20">
        <v>0</v>
      </c>
      <c r="E1824" s="20">
        <v>1949.68</v>
      </c>
      <c r="F1824" s="20">
        <f t="shared" si="60"/>
        <v>0</v>
      </c>
      <c r="G1824" s="136">
        <f t="shared" si="61"/>
        <v>0</v>
      </c>
    </row>
    <row r="1825" spans="1:7" s="8" customFormat="1" ht="12.75" x14ac:dyDescent="0.15">
      <c r="A1825" s="110" t="s">
        <v>27</v>
      </c>
      <c r="B1825" s="20">
        <v>424.45</v>
      </c>
      <c r="C1825" s="20">
        <v>0</v>
      </c>
      <c r="D1825" s="20">
        <v>0</v>
      </c>
      <c r="E1825" s="20">
        <v>350</v>
      </c>
      <c r="F1825" s="20">
        <f t="shared" si="60"/>
        <v>82.459653669454596</v>
      </c>
      <c r="G1825" s="136">
        <f t="shared" si="61"/>
        <v>0</v>
      </c>
    </row>
    <row r="1826" spans="1:7" s="8" customFormat="1" ht="12.75" x14ac:dyDescent="0.15">
      <c r="A1826" s="110" t="s">
        <v>28</v>
      </c>
      <c r="B1826" s="20">
        <v>0</v>
      </c>
      <c r="C1826" s="20">
        <v>0</v>
      </c>
      <c r="D1826" s="20">
        <v>0</v>
      </c>
      <c r="E1826" s="20">
        <v>798.75</v>
      </c>
      <c r="F1826" s="20">
        <f t="shared" si="60"/>
        <v>0</v>
      </c>
      <c r="G1826" s="136">
        <f t="shared" si="61"/>
        <v>0</v>
      </c>
    </row>
    <row r="1827" spans="1:7" s="8" customFormat="1" ht="12.75" x14ac:dyDescent="0.15">
      <c r="A1827" s="110" t="s">
        <v>31</v>
      </c>
      <c r="B1827" s="20">
        <v>836.15</v>
      </c>
      <c r="C1827" s="20">
        <v>0</v>
      </c>
      <c r="D1827" s="20">
        <v>0</v>
      </c>
      <c r="E1827" s="20">
        <v>0</v>
      </c>
      <c r="F1827" s="20">
        <f t="shared" si="60"/>
        <v>0</v>
      </c>
      <c r="G1827" s="136">
        <f t="shared" si="61"/>
        <v>0</v>
      </c>
    </row>
    <row r="1828" spans="1:7" s="8" customFormat="1" ht="12.75" x14ac:dyDescent="0.15">
      <c r="A1828" s="110" t="s">
        <v>32</v>
      </c>
      <c r="B1828" s="20">
        <v>40.54</v>
      </c>
      <c r="C1828" s="20">
        <v>0</v>
      </c>
      <c r="D1828" s="20">
        <v>0</v>
      </c>
      <c r="E1828" s="20">
        <v>272.25</v>
      </c>
      <c r="F1828" s="20">
        <f t="shared" si="60"/>
        <v>671.55895411938832</v>
      </c>
      <c r="G1828" s="136">
        <f t="shared" si="61"/>
        <v>0</v>
      </c>
    </row>
    <row r="1829" spans="1:7" s="8" customFormat="1" ht="12.75" x14ac:dyDescent="0.15">
      <c r="A1829" s="110" t="s">
        <v>34</v>
      </c>
      <c r="B1829" s="20">
        <v>132.72</v>
      </c>
      <c r="C1829" s="20">
        <v>0</v>
      </c>
      <c r="D1829" s="20">
        <v>0</v>
      </c>
      <c r="E1829" s="20">
        <v>0</v>
      </c>
      <c r="F1829" s="20">
        <f t="shared" si="60"/>
        <v>0</v>
      </c>
      <c r="G1829" s="136">
        <f t="shared" si="61"/>
        <v>0</v>
      </c>
    </row>
    <row r="1830" spans="1:7" s="8" customFormat="1" ht="12.75" x14ac:dyDescent="0.15">
      <c r="A1830" s="110" t="s">
        <v>36</v>
      </c>
      <c r="B1830" s="20">
        <v>0</v>
      </c>
      <c r="C1830" s="20">
        <v>0</v>
      </c>
      <c r="D1830" s="20">
        <v>0</v>
      </c>
      <c r="E1830" s="20">
        <v>383.04</v>
      </c>
      <c r="F1830" s="20">
        <f t="shared" si="60"/>
        <v>0</v>
      </c>
      <c r="G1830" s="136">
        <f t="shared" si="61"/>
        <v>0</v>
      </c>
    </row>
    <row r="1831" spans="1:7" s="8" customFormat="1" ht="12.75" x14ac:dyDescent="0.15">
      <c r="A1831" s="108" t="s">
        <v>141</v>
      </c>
      <c r="B1831" s="19">
        <v>21281.83</v>
      </c>
      <c r="C1831" s="19">
        <v>23890</v>
      </c>
      <c r="D1831" s="19">
        <v>23023.02</v>
      </c>
      <c r="E1831" s="19">
        <v>23023.02</v>
      </c>
      <c r="F1831" s="19">
        <f t="shared" si="60"/>
        <v>108.18158024944282</v>
      </c>
      <c r="G1831" s="151">
        <f t="shared" si="61"/>
        <v>100</v>
      </c>
    </row>
    <row r="1832" spans="1:7" s="8" customFormat="1" ht="12.75" x14ac:dyDescent="0.15">
      <c r="A1832" s="110" t="s">
        <v>259</v>
      </c>
      <c r="B1832" s="20">
        <v>21281.83</v>
      </c>
      <c r="C1832" s="20">
        <v>0</v>
      </c>
      <c r="D1832" s="20">
        <v>0</v>
      </c>
      <c r="E1832" s="20">
        <v>23023.02</v>
      </c>
      <c r="F1832" s="20">
        <f t="shared" si="60"/>
        <v>108.18158024944282</v>
      </c>
      <c r="G1832" s="136">
        <f t="shared" si="61"/>
        <v>0</v>
      </c>
    </row>
    <row r="1833" spans="1:7" s="8" customFormat="1" ht="12.75" x14ac:dyDescent="0.15">
      <c r="A1833" s="108" t="s">
        <v>101</v>
      </c>
      <c r="B1833" s="19">
        <v>0</v>
      </c>
      <c r="C1833" s="19">
        <v>0</v>
      </c>
      <c r="D1833" s="19">
        <v>1061.48</v>
      </c>
      <c r="E1833" s="19">
        <v>1059.8900000000001</v>
      </c>
      <c r="F1833" s="19">
        <f t="shared" si="60"/>
        <v>0</v>
      </c>
      <c r="G1833" s="151">
        <f t="shared" si="61"/>
        <v>99.850209141952746</v>
      </c>
    </row>
    <row r="1834" spans="1:7" s="8" customFormat="1" ht="12.75" x14ac:dyDescent="0.15">
      <c r="A1834" s="110" t="s">
        <v>260</v>
      </c>
      <c r="B1834" s="20">
        <v>0</v>
      </c>
      <c r="C1834" s="20">
        <v>0</v>
      </c>
      <c r="D1834" s="20">
        <v>0</v>
      </c>
      <c r="E1834" s="20">
        <v>1059.8900000000001</v>
      </c>
      <c r="F1834" s="20">
        <f t="shared" si="60"/>
        <v>0</v>
      </c>
      <c r="G1834" s="136">
        <f t="shared" si="61"/>
        <v>0</v>
      </c>
    </row>
    <row r="1835" spans="1:7" s="8" customFormat="1" ht="12.75" x14ac:dyDescent="0.15">
      <c r="A1835" s="108" t="s">
        <v>53</v>
      </c>
      <c r="B1835" s="19">
        <v>82.59</v>
      </c>
      <c r="C1835" s="19">
        <v>13936</v>
      </c>
      <c r="D1835" s="19">
        <v>1500</v>
      </c>
      <c r="E1835" s="19">
        <v>0</v>
      </c>
      <c r="F1835" s="19">
        <f t="shared" si="60"/>
        <v>0</v>
      </c>
      <c r="G1835" s="151">
        <f t="shared" si="61"/>
        <v>0</v>
      </c>
    </row>
    <row r="1836" spans="1:7" s="8" customFormat="1" ht="12.75" x14ac:dyDescent="0.15">
      <c r="A1836" s="108" t="s">
        <v>56</v>
      </c>
      <c r="B1836" s="19">
        <v>82.59</v>
      </c>
      <c r="C1836" s="19">
        <v>13936</v>
      </c>
      <c r="D1836" s="19">
        <v>1500</v>
      </c>
      <c r="E1836" s="19">
        <v>0</v>
      </c>
      <c r="F1836" s="19">
        <f t="shared" si="60"/>
        <v>0</v>
      </c>
      <c r="G1836" s="151">
        <f t="shared" si="61"/>
        <v>0</v>
      </c>
    </row>
    <row r="1837" spans="1:7" s="8" customFormat="1" ht="12.75" x14ac:dyDescent="0.15">
      <c r="A1837" s="110" t="s">
        <v>57</v>
      </c>
      <c r="B1837" s="20">
        <v>6.94</v>
      </c>
      <c r="C1837" s="20">
        <v>0</v>
      </c>
      <c r="D1837" s="20">
        <v>0</v>
      </c>
      <c r="E1837" s="20">
        <v>0</v>
      </c>
      <c r="F1837" s="20">
        <f t="shared" si="60"/>
        <v>0</v>
      </c>
      <c r="G1837" s="136">
        <f t="shared" si="61"/>
        <v>0</v>
      </c>
    </row>
    <row r="1838" spans="1:7" s="8" customFormat="1" ht="12.75" x14ac:dyDescent="0.15">
      <c r="A1838" s="110" t="s">
        <v>59</v>
      </c>
      <c r="B1838" s="20">
        <v>75.650000000000006</v>
      </c>
      <c r="C1838" s="20">
        <v>0</v>
      </c>
      <c r="D1838" s="20">
        <v>0</v>
      </c>
      <c r="E1838" s="20">
        <v>0</v>
      </c>
      <c r="F1838" s="20">
        <f t="shared" si="60"/>
        <v>0</v>
      </c>
      <c r="G1838" s="136">
        <f t="shared" si="61"/>
        <v>0</v>
      </c>
    </row>
    <row r="1839" spans="1:7" s="8" customFormat="1" ht="12.75" x14ac:dyDescent="0.15">
      <c r="A1839" s="108" t="s">
        <v>82</v>
      </c>
      <c r="B1839" s="19">
        <v>21978.46</v>
      </c>
      <c r="C1839" s="19">
        <v>53089</v>
      </c>
      <c r="D1839" s="19">
        <v>22000</v>
      </c>
      <c r="E1839" s="19">
        <v>21489.82</v>
      </c>
      <c r="F1839" s="19">
        <f t="shared" si="60"/>
        <v>97.776732309725062</v>
      </c>
      <c r="G1839" s="151">
        <f t="shared" si="61"/>
        <v>97.680999999999997</v>
      </c>
    </row>
    <row r="1840" spans="1:7" s="6" customFormat="1" ht="12.75" x14ac:dyDescent="0.15">
      <c r="A1840" s="147" t="s">
        <v>128</v>
      </c>
      <c r="B1840" s="17">
        <v>21978.46</v>
      </c>
      <c r="C1840" s="17">
        <v>53089</v>
      </c>
      <c r="D1840" s="17">
        <v>22000</v>
      </c>
      <c r="E1840" s="17">
        <v>21489.82</v>
      </c>
      <c r="F1840" s="17">
        <f t="shared" si="60"/>
        <v>97.776732309725062</v>
      </c>
      <c r="G1840" s="148">
        <f t="shared" si="61"/>
        <v>97.680999999999997</v>
      </c>
    </row>
    <row r="1841" spans="1:7" s="8" customFormat="1" ht="12.75" x14ac:dyDescent="0.15">
      <c r="A1841" s="108" t="s">
        <v>53</v>
      </c>
      <c r="B1841" s="19">
        <v>21978.46</v>
      </c>
      <c r="C1841" s="19">
        <v>53089</v>
      </c>
      <c r="D1841" s="19">
        <v>22000</v>
      </c>
      <c r="E1841" s="19">
        <v>21489.82</v>
      </c>
      <c r="F1841" s="19">
        <f t="shared" si="60"/>
        <v>97.776732309725062</v>
      </c>
      <c r="G1841" s="151">
        <f t="shared" si="61"/>
        <v>97.680999999999997</v>
      </c>
    </row>
    <row r="1842" spans="1:7" s="8" customFormat="1" ht="12.75" x14ac:dyDescent="0.15">
      <c r="A1842" s="108" t="s">
        <v>56</v>
      </c>
      <c r="B1842" s="19">
        <v>21978.46</v>
      </c>
      <c r="C1842" s="19">
        <v>53089</v>
      </c>
      <c r="D1842" s="19">
        <v>22000</v>
      </c>
      <c r="E1842" s="19">
        <v>21489.82</v>
      </c>
      <c r="F1842" s="19">
        <f t="shared" si="60"/>
        <v>97.776732309725062</v>
      </c>
      <c r="G1842" s="151">
        <f t="shared" si="61"/>
        <v>97.680999999999997</v>
      </c>
    </row>
    <row r="1843" spans="1:7" s="8" customFormat="1" ht="12.75" x14ac:dyDescent="0.15">
      <c r="A1843" s="110" t="s">
        <v>252</v>
      </c>
      <c r="B1843" s="20">
        <v>21978.46</v>
      </c>
      <c r="C1843" s="20">
        <v>0</v>
      </c>
      <c r="D1843" s="20">
        <v>0</v>
      </c>
      <c r="E1843" s="20">
        <v>21489.82</v>
      </c>
      <c r="F1843" s="20">
        <f t="shared" si="60"/>
        <v>97.776732309725062</v>
      </c>
      <c r="G1843" s="136">
        <f t="shared" si="61"/>
        <v>0</v>
      </c>
    </row>
    <row r="1844" spans="1:7" s="7" customFormat="1" ht="12.75" x14ac:dyDescent="0.15">
      <c r="A1844" s="149" t="s">
        <v>262</v>
      </c>
      <c r="B1844" s="18">
        <v>260.41000000000003</v>
      </c>
      <c r="C1844" s="18">
        <v>13007</v>
      </c>
      <c r="D1844" s="18">
        <v>5591.46</v>
      </c>
      <c r="E1844" s="18">
        <v>5591.46</v>
      </c>
      <c r="F1844" s="18">
        <f t="shared" si="60"/>
        <v>2147.1756076955567</v>
      </c>
      <c r="G1844" s="150">
        <f t="shared" si="61"/>
        <v>100</v>
      </c>
    </row>
    <row r="1845" spans="1:7" s="8" customFormat="1" ht="12.75" x14ac:dyDescent="0.15">
      <c r="A1845" s="108" t="s">
        <v>82</v>
      </c>
      <c r="B1845" s="19">
        <v>260.41000000000003</v>
      </c>
      <c r="C1845" s="19">
        <v>13007</v>
      </c>
      <c r="D1845" s="19">
        <v>5591.46</v>
      </c>
      <c r="E1845" s="19">
        <v>5591.46</v>
      </c>
      <c r="F1845" s="19">
        <f t="shared" si="60"/>
        <v>2147.1756076955567</v>
      </c>
      <c r="G1845" s="151">
        <f t="shared" si="61"/>
        <v>100</v>
      </c>
    </row>
    <row r="1846" spans="1:7" s="6" customFormat="1" ht="12.75" x14ac:dyDescent="0.15">
      <c r="A1846" s="147" t="s">
        <v>263</v>
      </c>
      <c r="B1846" s="17">
        <v>260.41000000000003</v>
      </c>
      <c r="C1846" s="17">
        <v>13007</v>
      </c>
      <c r="D1846" s="17">
        <v>5591.46</v>
      </c>
      <c r="E1846" s="17">
        <v>5591.46</v>
      </c>
      <c r="F1846" s="17">
        <f t="shared" si="60"/>
        <v>2147.1756076955567</v>
      </c>
      <c r="G1846" s="148">
        <f t="shared" si="61"/>
        <v>100</v>
      </c>
    </row>
    <row r="1847" spans="1:7" s="8" customFormat="1" ht="12.75" x14ac:dyDescent="0.15">
      <c r="A1847" s="108" t="s">
        <v>6</v>
      </c>
      <c r="B1847" s="19">
        <v>260.41000000000003</v>
      </c>
      <c r="C1847" s="19">
        <v>13007</v>
      </c>
      <c r="D1847" s="19">
        <v>5591.46</v>
      </c>
      <c r="E1847" s="19">
        <v>5591.46</v>
      </c>
      <c r="F1847" s="19">
        <f t="shared" si="60"/>
        <v>2147.1756076955567</v>
      </c>
      <c r="G1847" s="151">
        <f t="shared" si="61"/>
        <v>100</v>
      </c>
    </row>
    <row r="1848" spans="1:7" s="8" customFormat="1" ht="12.75" x14ac:dyDescent="0.15">
      <c r="A1848" s="108" t="s">
        <v>12</v>
      </c>
      <c r="B1848" s="19">
        <v>260.41000000000003</v>
      </c>
      <c r="C1848" s="19">
        <v>13007</v>
      </c>
      <c r="D1848" s="19">
        <v>5591.46</v>
      </c>
      <c r="E1848" s="19">
        <v>5591.46</v>
      </c>
      <c r="F1848" s="19">
        <f t="shared" si="60"/>
        <v>2147.1756076955567</v>
      </c>
      <c r="G1848" s="151">
        <f t="shared" si="61"/>
        <v>100</v>
      </c>
    </row>
    <row r="1849" spans="1:7" s="8" customFormat="1" ht="12.75" x14ac:dyDescent="0.15">
      <c r="A1849" s="110" t="s">
        <v>98</v>
      </c>
      <c r="B1849" s="20">
        <v>260.41000000000003</v>
      </c>
      <c r="C1849" s="20">
        <v>0</v>
      </c>
      <c r="D1849" s="20">
        <v>0</v>
      </c>
      <c r="E1849" s="20">
        <v>5591.46</v>
      </c>
      <c r="F1849" s="20">
        <f t="shared" si="60"/>
        <v>2147.1756076955567</v>
      </c>
      <c r="G1849" s="136">
        <f t="shared" si="61"/>
        <v>0</v>
      </c>
    </row>
    <row r="1850" spans="1:7" s="7" customFormat="1" ht="12.75" x14ac:dyDescent="0.15">
      <c r="A1850" s="149" t="s">
        <v>264</v>
      </c>
      <c r="B1850" s="18">
        <v>5893.67</v>
      </c>
      <c r="C1850" s="18">
        <v>6670</v>
      </c>
      <c r="D1850" s="18">
        <v>4800</v>
      </c>
      <c r="E1850" s="18">
        <v>4641.3</v>
      </c>
      <c r="F1850" s="18">
        <f t="shared" si="60"/>
        <v>78.750591736558036</v>
      </c>
      <c r="G1850" s="150">
        <f t="shared" si="61"/>
        <v>96.693749999999994</v>
      </c>
    </row>
    <row r="1851" spans="1:7" s="8" customFormat="1" ht="12.75" x14ac:dyDescent="0.15">
      <c r="A1851" s="108" t="s">
        <v>82</v>
      </c>
      <c r="B1851" s="19">
        <v>5893.67</v>
      </c>
      <c r="C1851" s="19">
        <v>6670</v>
      </c>
      <c r="D1851" s="19">
        <v>4800</v>
      </c>
      <c r="E1851" s="19">
        <v>4641.3</v>
      </c>
      <c r="F1851" s="19">
        <f t="shared" si="60"/>
        <v>78.750591736558036</v>
      </c>
      <c r="G1851" s="151">
        <f t="shared" si="61"/>
        <v>96.693749999999994</v>
      </c>
    </row>
    <row r="1852" spans="1:7" s="6" customFormat="1" ht="12.75" x14ac:dyDescent="0.15">
      <c r="A1852" s="147" t="s">
        <v>86</v>
      </c>
      <c r="B1852" s="17">
        <v>5893.67</v>
      </c>
      <c r="C1852" s="17">
        <v>6670</v>
      </c>
      <c r="D1852" s="17">
        <v>4800</v>
      </c>
      <c r="E1852" s="17">
        <v>4641.3</v>
      </c>
      <c r="F1852" s="17">
        <f t="shared" si="60"/>
        <v>78.750591736558036</v>
      </c>
      <c r="G1852" s="148">
        <f t="shared" si="61"/>
        <v>96.693749999999994</v>
      </c>
    </row>
    <row r="1853" spans="1:7" s="8" customFormat="1" ht="12.75" x14ac:dyDescent="0.15">
      <c r="A1853" s="108" t="s">
        <v>6</v>
      </c>
      <c r="B1853" s="19">
        <v>5893.67</v>
      </c>
      <c r="C1853" s="19">
        <v>6670</v>
      </c>
      <c r="D1853" s="19">
        <v>4800</v>
      </c>
      <c r="E1853" s="19">
        <v>4641.3</v>
      </c>
      <c r="F1853" s="19">
        <f t="shared" si="60"/>
        <v>78.750591736558036</v>
      </c>
      <c r="G1853" s="151">
        <f t="shared" si="61"/>
        <v>96.693749999999994</v>
      </c>
    </row>
    <row r="1854" spans="1:7" s="8" customFormat="1" ht="12.75" x14ac:dyDescent="0.15">
      <c r="A1854" s="108" t="s">
        <v>12</v>
      </c>
      <c r="B1854" s="19">
        <v>5893.67</v>
      </c>
      <c r="C1854" s="19">
        <v>6670</v>
      </c>
      <c r="D1854" s="19">
        <v>4800</v>
      </c>
      <c r="E1854" s="19">
        <v>4641.3</v>
      </c>
      <c r="F1854" s="19">
        <f t="shared" si="60"/>
        <v>78.750591736558036</v>
      </c>
      <c r="G1854" s="151">
        <f t="shared" si="61"/>
        <v>96.693749999999994</v>
      </c>
    </row>
    <row r="1855" spans="1:7" s="8" customFormat="1" ht="12.75" x14ac:dyDescent="0.15">
      <c r="A1855" s="110" t="s">
        <v>97</v>
      </c>
      <c r="B1855" s="20">
        <v>5893.67</v>
      </c>
      <c r="C1855" s="20">
        <v>0</v>
      </c>
      <c r="D1855" s="20">
        <v>0</v>
      </c>
      <c r="E1855" s="20">
        <v>4641.3</v>
      </c>
      <c r="F1855" s="20">
        <f t="shared" si="60"/>
        <v>78.750591736558036</v>
      </c>
      <c r="G1855" s="136">
        <f t="shared" si="61"/>
        <v>0</v>
      </c>
    </row>
    <row r="1856" spans="1:7" s="7" customFormat="1" ht="12.75" x14ac:dyDescent="0.15">
      <c r="A1856" s="149" t="s">
        <v>282</v>
      </c>
      <c r="B1856" s="18">
        <v>0</v>
      </c>
      <c r="C1856" s="18">
        <v>0</v>
      </c>
      <c r="D1856" s="18">
        <v>8324.83</v>
      </c>
      <c r="E1856" s="18">
        <v>8324.83</v>
      </c>
      <c r="F1856" s="18">
        <f t="shared" si="60"/>
        <v>0</v>
      </c>
      <c r="G1856" s="150">
        <f t="shared" si="61"/>
        <v>100</v>
      </c>
    </row>
    <row r="1857" spans="1:7" s="8" customFormat="1" ht="12.75" x14ac:dyDescent="0.15">
      <c r="A1857" s="108" t="s">
        <v>82</v>
      </c>
      <c r="B1857" s="19">
        <v>0</v>
      </c>
      <c r="C1857" s="19">
        <v>0</v>
      </c>
      <c r="D1857" s="19">
        <v>8324.83</v>
      </c>
      <c r="E1857" s="19">
        <v>8324.83</v>
      </c>
      <c r="F1857" s="19">
        <f t="shared" si="60"/>
        <v>0</v>
      </c>
      <c r="G1857" s="151">
        <f t="shared" si="61"/>
        <v>100</v>
      </c>
    </row>
    <row r="1858" spans="1:7" s="6" customFormat="1" ht="12.75" x14ac:dyDescent="0.15">
      <c r="A1858" s="147" t="s">
        <v>263</v>
      </c>
      <c r="B1858" s="17">
        <v>0</v>
      </c>
      <c r="C1858" s="17">
        <v>0</v>
      </c>
      <c r="D1858" s="17">
        <v>8324.83</v>
      </c>
      <c r="E1858" s="17">
        <v>8324.83</v>
      </c>
      <c r="F1858" s="17">
        <f t="shared" si="60"/>
        <v>0</v>
      </c>
      <c r="G1858" s="148">
        <f t="shared" si="61"/>
        <v>100</v>
      </c>
    </row>
    <row r="1859" spans="1:7" s="8" customFormat="1" ht="12.75" x14ac:dyDescent="0.15">
      <c r="A1859" s="108" t="s">
        <v>6</v>
      </c>
      <c r="B1859" s="19">
        <v>0</v>
      </c>
      <c r="C1859" s="19">
        <v>0</v>
      </c>
      <c r="D1859" s="19">
        <v>8324.83</v>
      </c>
      <c r="E1859" s="19">
        <v>8324.83</v>
      </c>
      <c r="F1859" s="19">
        <f t="shared" si="60"/>
        <v>0</v>
      </c>
      <c r="G1859" s="151">
        <f t="shared" si="61"/>
        <v>100</v>
      </c>
    </row>
    <row r="1860" spans="1:7" s="8" customFormat="1" ht="12.75" x14ac:dyDescent="0.15">
      <c r="A1860" s="108" t="s">
        <v>7</v>
      </c>
      <c r="B1860" s="19">
        <v>0</v>
      </c>
      <c r="C1860" s="19">
        <v>0</v>
      </c>
      <c r="D1860" s="19">
        <v>7824.83</v>
      </c>
      <c r="E1860" s="19">
        <v>7824.83</v>
      </c>
      <c r="F1860" s="19">
        <f t="shared" si="60"/>
        <v>0</v>
      </c>
      <c r="G1860" s="151">
        <f t="shared" si="61"/>
        <v>100</v>
      </c>
    </row>
    <row r="1861" spans="1:7" s="8" customFormat="1" ht="12.75" x14ac:dyDescent="0.15">
      <c r="A1861" s="110" t="s">
        <v>8</v>
      </c>
      <c r="B1861" s="20">
        <v>0</v>
      </c>
      <c r="C1861" s="20">
        <v>0</v>
      </c>
      <c r="D1861" s="20">
        <v>0</v>
      </c>
      <c r="E1861" s="20">
        <v>4524.83</v>
      </c>
      <c r="F1861" s="20">
        <f t="shared" si="60"/>
        <v>0</v>
      </c>
      <c r="G1861" s="136">
        <f t="shared" si="61"/>
        <v>0</v>
      </c>
    </row>
    <row r="1862" spans="1:7" s="8" customFormat="1" ht="12.75" x14ac:dyDescent="0.15">
      <c r="A1862" s="110" t="s">
        <v>10</v>
      </c>
      <c r="B1862" s="20">
        <v>0</v>
      </c>
      <c r="C1862" s="20">
        <v>0</v>
      </c>
      <c r="D1862" s="20">
        <v>0</v>
      </c>
      <c r="E1862" s="20">
        <v>1000</v>
      </c>
      <c r="F1862" s="20">
        <f t="shared" ref="F1862:F1925" si="62">IFERROR(E1862/B1862*100,0)</f>
        <v>0</v>
      </c>
      <c r="G1862" s="136">
        <f t="shared" ref="G1862:G1925" si="63">IFERROR(E1862/D1862*100,0)</f>
        <v>0</v>
      </c>
    </row>
    <row r="1863" spans="1:7" s="8" customFormat="1" ht="12.75" x14ac:dyDescent="0.15">
      <c r="A1863" s="110" t="s">
        <v>11</v>
      </c>
      <c r="B1863" s="20">
        <v>0</v>
      </c>
      <c r="C1863" s="20">
        <v>0</v>
      </c>
      <c r="D1863" s="20">
        <v>0</v>
      </c>
      <c r="E1863" s="20">
        <v>2300</v>
      </c>
      <c r="F1863" s="20">
        <f t="shared" si="62"/>
        <v>0</v>
      </c>
      <c r="G1863" s="136">
        <f t="shared" si="63"/>
        <v>0</v>
      </c>
    </row>
    <row r="1864" spans="1:7" s="8" customFormat="1" ht="12.75" x14ac:dyDescent="0.15">
      <c r="A1864" s="108" t="s">
        <v>12</v>
      </c>
      <c r="B1864" s="19">
        <v>0</v>
      </c>
      <c r="C1864" s="19">
        <v>0</v>
      </c>
      <c r="D1864" s="19">
        <v>500</v>
      </c>
      <c r="E1864" s="19">
        <v>500</v>
      </c>
      <c r="F1864" s="19">
        <f t="shared" si="62"/>
        <v>0</v>
      </c>
      <c r="G1864" s="151">
        <f t="shared" si="63"/>
        <v>100</v>
      </c>
    </row>
    <row r="1865" spans="1:7" s="8" customFormat="1" ht="12.75" x14ac:dyDescent="0.15">
      <c r="A1865" s="110" t="s">
        <v>21</v>
      </c>
      <c r="B1865" s="20">
        <v>0</v>
      </c>
      <c r="C1865" s="20">
        <v>0</v>
      </c>
      <c r="D1865" s="20">
        <v>0</v>
      </c>
      <c r="E1865" s="20">
        <v>500</v>
      </c>
      <c r="F1865" s="20">
        <f t="shared" si="62"/>
        <v>0</v>
      </c>
      <c r="G1865" s="136">
        <f t="shared" si="63"/>
        <v>0</v>
      </c>
    </row>
    <row r="1866" spans="1:7" s="7" customFormat="1" ht="12.75" x14ac:dyDescent="0.15">
      <c r="A1866" s="149" t="s">
        <v>265</v>
      </c>
      <c r="B1866" s="18">
        <v>0</v>
      </c>
      <c r="C1866" s="18">
        <v>0</v>
      </c>
      <c r="D1866" s="18">
        <v>115000</v>
      </c>
      <c r="E1866" s="18">
        <v>103488.83</v>
      </c>
      <c r="F1866" s="18">
        <f t="shared" si="62"/>
        <v>0</v>
      </c>
      <c r="G1866" s="150">
        <f t="shared" si="63"/>
        <v>89.990286956521743</v>
      </c>
    </row>
    <row r="1867" spans="1:7" s="8" customFormat="1" ht="12.75" x14ac:dyDescent="0.15">
      <c r="A1867" s="108" t="s">
        <v>245</v>
      </c>
      <c r="B1867" s="19">
        <v>0</v>
      </c>
      <c r="C1867" s="19">
        <v>0</v>
      </c>
      <c r="D1867" s="19">
        <v>115000</v>
      </c>
      <c r="E1867" s="19">
        <v>103488.83</v>
      </c>
      <c r="F1867" s="19">
        <f t="shared" si="62"/>
        <v>0</v>
      </c>
      <c r="G1867" s="151">
        <f t="shared" si="63"/>
        <v>89.990286956521743</v>
      </c>
    </row>
    <row r="1868" spans="1:7" s="6" customFormat="1" ht="12.75" x14ac:dyDescent="0.15">
      <c r="A1868" s="147" t="s">
        <v>128</v>
      </c>
      <c r="B1868" s="17">
        <v>0</v>
      </c>
      <c r="C1868" s="17">
        <v>0</v>
      </c>
      <c r="D1868" s="17">
        <v>115000</v>
      </c>
      <c r="E1868" s="17">
        <v>103488.83</v>
      </c>
      <c r="F1868" s="17">
        <f t="shared" si="62"/>
        <v>0</v>
      </c>
      <c r="G1868" s="148">
        <f t="shared" si="63"/>
        <v>89.990286956521743</v>
      </c>
    </row>
    <row r="1869" spans="1:7" s="8" customFormat="1" ht="12.75" x14ac:dyDescent="0.15">
      <c r="A1869" s="108" t="s">
        <v>6</v>
      </c>
      <c r="B1869" s="19">
        <v>0</v>
      </c>
      <c r="C1869" s="19">
        <v>0</v>
      </c>
      <c r="D1869" s="19">
        <v>115000</v>
      </c>
      <c r="E1869" s="19">
        <v>103488.83</v>
      </c>
      <c r="F1869" s="19">
        <f t="shared" si="62"/>
        <v>0</v>
      </c>
      <c r="G1869" s="151">
        <f t="shared" si="63"/>
        <v>89.990286956521743</v>
      </c>
    </row>
    <row r="1870" spans="1:7" s="8" customFormat="1" ht="12.75" x14ac:dyDescent="0.15">
      <c r="A1870" s="108" t="s">
        <v>12</v>
      </c>
      <c r="B1870" s="19">
        <v>0</v>
      </c>
      <c r="C1870" s="19">
        <v>0</v>
      </c>
      <c r="D1870" s="19">
        <v>115000</v>
      </c>
      <c r="E1870" s="19">
        <v>103488.83</v>
      </c>
      <c r="F1870" s="19">
        <f t="shared" si="62"/>
        <v>0</v>
      </c>
      <c r="G1870" s="151">
        <f t="shared" si="63"/>
        <v>89.990286956521743</v>
      </c>
    </row>
    <row r="1871" spans="1:7" s="8" customFormat="1" ht="12.75" x14ac:dyDescent="0.15">
      <c r="A1871" s="110" t="s">
        <v>97</v>
      </c>
      <c r="B1871" s="20">
        <v>0</v>
      </c>
      <c r="C1871" s="20">
        <v>0</v>
      </c>
      <c r="D1871" s="20">
        <v>0</v>
      </c>
      <c r="E1871" s="20">
        <v>103488.83</v>
      </c>
      <c r="F1871" s="20">
        <f t="shared" si="62"/>
        <v>0</v>
      </c>
      <c r="G1871" s="136">
        <f t="shared" si="63"/>
        <v>0</v>
      </c>
    </row>
    <row r="1872" spans="1:7" s="6" customFormat="1" ht="12.75" x14ac:dyDescent="0.15">
      <c r="A1872" s="147" t="s">
        <v>266</v>
      </c>
      <c r="B1872" s="17">
        <v>3306.9</v>
      </c>
      <c r="C1872" s="17">
        <v>3307</v>
      </c>
      <c r="D1872" s="17">
        <v>3603</v>
      </c>
      <c r="E1872" s="17">
        <v>3588.39</v>
      </c>
      <c r="F1872" s="17">
        <f t="shared" si="62"/>
        <v>108.51220175995644</v>
      </c>
      <c r="G1872" s="148">
        <f t="shared" si="63"/>
        <v>99.594504579517064</v>
      </c>
    </row>
    <row r="1873" spans="1:7" s="7" customFormat="1" ht="12.75" x14ac:dyDescent="0.15">
      <c r="A1873" s="149" t="s">
        <v>267</v>
      </c>
      <c r="B1873" s="18">
        <v>3306.9</v>
      </c>
      <c r="C1873" s="18">
        <v>3307</v>
      </c>
      <c r="D1873" s="18">
        <v>3603</v>
      </c>
      <c r="E1873" s="18">
        <v>3588.39</v>
      </c>
      <c r="F1873" s="18">
        <f t="shared" si="62"/>
        <v>108.51220175995644</v>
      </c>
      <c r="G1873" s="150">
        <f t="shared" si="63"/>
        <v>99.594504579517064</v>
      </c>
    </row>
    <row r="1874" spans="1:7" s="8" customFormat="1" ht="12.75" x14ac:dyDescent="0.15">
      <c r="A1874" s="108" t="s">
        <v>82</v>
      </c>
      <c r="B1874" s="19">
        <v>3306.9</v>
      </c>
      <c r="C1874" s="19">
        <v>3307</v>
      </c>
      <c r="D1874" s="19">
        <v>3603</v>
      </c>
      <c r="E1874" s="19">
        <v>3588.39</v>
      </c>
      <c r="F1874" s="19">
        <f t="shared" si="62"/>
        <v>108.51220175995644</v>
      </c>
      <c r="G1874" s="151">
        <f t="shared" si="63"/>
        <v>99.594504579517064</v>
      </c>
    </row>
    <row r="1875" spans="1:7" s="6" customFormat="1" ht="12.75" x14ac:dyDescent="0.15">
      <c r="A1875" s="147" t="s">
        <v>5</v>
      </c>
      <c r="B1875" s="17">
        <v>0</v>
      </c>
      <c r="C1875" s="17">
        <v>0</v>
      </c>
      <c r="D1875" s="17">
        <v>516</v>
      </c>
      <c r="E1875" s="17">
        <v>510.64</v>
      </c>
      <c r="F1875" s="17">
        <f t="shared" si="62"/>
        <v>0</v>
      </c>
      <c r="G1875" s="148">
        <f t="shared" si="63"/>
        <v>98.961240310077514</v>
      </c>
    </row>
    <row r="1876" spans="1:7" s="8" customFormat="1" ht="12.75" x14ac:dyDescent="0.15">
      <c r="A1876" s="108" t="s">
        <v>6</v>
      </c>
      <c r="B1876" s="19">
        <v>0</v>
      </c>
      <c r="C1876" s="19">
        <v>0</v>
      </c>
      <c r="D1876" s="19">
        <v>516</v>
      </c>
      <c r="E1876" s="19">
        <v>510.64</v>
      </c>
      <c r="F1876" s="19">
        <f t="shared" si="62"/>
        <v>0</v>
      </c>
      <c r="G1876" s="151">
        <f t="shared" si="63"/>
        <v>98.961240310077514</v>
      </c>
    </row>
    <row r="1877" spans="1:7" s="8" customFormat="1" ht="12.75" x14ac:dyDescent="0.15">
      <c r="A1877" s="108" t="s">
        <v>7</v>
      </c>
      <c r="B1877" s="19">
        <v>0</v>
      </c>
      <c r="C1877" s="19">
        <v>0</v>
      </c>
      <c r="D1877" s="19">
        <v>516</v>
      </c>
      <c r="E1877" s="19">
        <v>510.64</v>
      </c>
      <c r="F1877" s="19">
        <f t="shared" si="62"/>
        <v>0</v>
      </c>
      <c r="G1877" s="151">
        <f t="shared" si="63"/>
        <v>98.961240310077514</v>
      </c>
    </row>
    <row r="1878" spans="1:7" s="8" customFormat="1" ht="12.75" x14ac:dyDescent="0.15">
      <c r="A1878" s="110" t="s">
        <v>8</v>
      </c>
      <c r="B1878" s="20">
        <v>0</v>
      </c>
      <c r="C1878" s="20">
        <v>0</v>
      </c>
      <c r="D1878" s="20">
        <v>0</v>
      </c>
      <c r="E1878" s="20">
        <v>476.8</v>
      </c>
      <c r="F1878" s="20">
        <f t="shared" si="62"/>
        <v>0</v>
      </c>
      <c r="G1878" s="136">
        <f t="shared" si="63"/>
        <v>0</v>
      </c>
    </row>
    <row r="1879" spans="1:7" s="8" customFormat="1" ht="12.75" x14ac:dyDescent="0.15">
      <c r="A1879" s="110" t="s">
        <v>11</v>
      </c>
      <c r="B1879" s="20">
        <v>0</v>
      </c>
      <c r="C1879" s="20">
        <v>0</v>
      </c>
      <c r="D1879" s="20">
        <v>0</v>
      </c>
      <c r="E1879" s="20">
        <v>33.840000000000003</v>
      </c>
      <c r="F1879" s="20">
        <f t="shared" si="62"/>
        <v>0</v>
      </c>
      <c r="G1879" s="136">
        <f t="shared" si="63"/>
        <v>0</v>
      </c>
    </row>
    <row r="1880" spans="1:7" s="6" customFormat="1" ht="12.75" x14ac:dyDescent="0.15">
      <c r="A1880" s="147" t="s">
        <v>62</v>
      </c>
      <c r="B1880" s="17">
        <v>496.04</v>
      </c>
      <c r="C1880" s="17">
        <v>496</v>
      </c>
      <c r="D1880" s="17">
        <v>464</v>
      </c>
      <c r="E1880" s="17">
        <v>461.24</v>
      </c>
      <c r="F1880" s="17">
        <f t="shared" si="62"/>
        <v>92.984436738972661</v>
      </c>
      <c r="G1880" s="148">
        <f t="shared" si="63"/>
        <v>99.40517241379311</v>
      </c>
    </row>
    <row r="1881" spans="1:7" s="8" customFormat="1" ht="12.75" x14ac:dyDescent="0.15">
      <c r="A1881" s="108" t="s">
        <v>6</v>
      </c>
      <c r="B1881" s="19">
        <v>496.04</v>
      </c>
      <c r="C1881" s="19">
        <v>496</v>
      </c>
      <c r="D1881" s="19">
        <v>464</v>
      </c>
      <c r="E1881" s="19">
        <v>461.24</v>
      </c>
      <c r="F1881" s="19">
        <f t="shared" si="62"/>
        <v>92.984436738972661</v>
      </c>
      <c r="G1881" s="151">
        <f t="shared" si="63"/>
        <v>99.40517241379311</v>
      </c>
    </row>
    <row r="1882" spans="1:7" s="8" customFormat="1" ht="12.75" x14ac:dyDescent="0.15">
      <c r="A1882" s="108" t="s">
        <v>7</v>
      </c>
      <c r="B1882" s="19">
        <v>445.27</v>
      </c>
      <c r="C1882" s="19">
        <v>445</v>
      </c>
      <c r="D1882" s="19">
        <v>451</v>
      </c>
      <c r="E1882" s="19">
        <v>450.02</v>
      </c>
      <c r="F1882" s="19">
        <f t="shared" si="62"/>
        <v>101.06676847755294</v>
      </c>
      <c r="G1882" s="151">
        <f t="shared" si="63"/>
        <v>99.782705099778269</v>
      </c>
    </row>
    <row r="1883" spans="1:7" s="8" customFormat="1" ht="12.75" x14ac:dyDescent="0.15">
      <c r="A1883" s="110" t="s">
        <v>8</v>
      </c>
      <c r="B1883" s="20">
        <v>360.84</v>
      </c>
      <c r="C1883" s="20">
        <v>0</v>
      </c>
      <c r="D1883" s="20">
        <v>0</v>
      </c>
      <c r="E1883" s="20">
        <v>318.72000000000003</v>
      </c>
      <c r="F1883" s="20">
        <f t="shared" si="62"/>
        <v>88.327236448287337</v>
      </c>
      <c r="G1883" s="136">
        <f t="shared" si="63"/>
        <v>0</v>
      </c>
    </row>
    <row r="1884" spans="1:7" s="8" customFormat="1" ht="12.75" x14ac:dyDescent="0.15">
      <c r="A1884" s="110" t="s">
        <v>10</v>
      </c>
      <c r="B1884" s="20">
        <v>24.89</v>
      </c>
      <c r="C1884" s="20">
        <v>0</v>
      </c>
      <c r="D1884" s="20">
        <v>0</v>
      </c>
      <c r="E1884" s="20">
        <v>105</v>
      </c>
      <c r="F1884" s="20">
        <f t="shared" si="62"/>
        <v>421.85616713539576</v>
      </c>
      <c r="G1884" s="136">
        <f t="shared" si="63"/>
        <v>0</v>
      </c>
    </row>
    <row r="1885" spans="1:7" s="8" customFormat="1" ht="12.75" x14ac:dyDescent="0.15">
      <c r="A1885" s="110" t="s">
        <v>11</v>
      </c>
      <c r="B1885" s="20">
        <v>59.54</v>
      </c>
      <c r="C1885" s="20">
        <v>0</v>
      </c>
      <c r="D1885" s="20">
        <v>0</v>
      </c>
      <c r="E1885" s="20">
        <v>26.3</v>
      </c>
      <c r="F1885" s="20">
        <f t="shared" si="62"/>
        <v>44.171985220020154</v>
      </c>
      <c r="G1885" s="136">
        <f t="shared" si="63"/>
        <v>0</v>
      </c>
    </row>
    <row r="1886" spans="1:7" s="8" customFormat="1" ht="12.75" x14ac:dyDescent="0.15">
      <c r="A1886" s="108" t="s">
        <v>12</v>
      </c>
      <c r="B1886" s="19">
        <v>50.77</v>
      </c>
      <c r="C1886" s="19">
        <v>51</v>
      </c>
      <c r="D1886" s="19">
        <v>13</v>
      </c>
      <c r="E1886" s="19">
        <v>11.22</v>
      </c>
      <c r="F1886" s="19">
        <f t="shared" si="62"/>
        <v>22.099665156588536</v>
      </c>
      <c r="G1886" s="151">
        <f t="shared" si="63"/>
        <v>86.307692307692307</v>
      </c>
    </row>
    <row r="1887" spans="1:7" s="8" customFormat="1" ht="12.75" x14ac:dyDescent="0.15">
      <c r="A1887" s="110" t="s">
        <v>19</v>
      </c>
      <c r="B1887" s="20">
        <v>50.77</v>
      </c>
      <c r="C1887" s="20">
        <v>0</v>
      </c>
      <c r="D1887" s="20">
        <v>0</v>
      </c>
      <c r="E1887" s="20">
        <v>11.22</v>
      </c>
      <c r="F1887" s="20">
        <f t="shared" si="62"/>
        <v>22.099665156588536</v>
      </c>
      <c r="G1887" s="136">
        <f t="shared" si="63"/>
        <v>0</v>
      </c>
    </row>
    <row r="1888" spans="1:7" s="6" customFormat="1" ht="12.75" x14ac:dyDescent="0.15">
      <c r="A1888" s="147" t="s">
        <v>86</v>
      </c>
      <c r="B1888" s="17">
        <v>2810.86</v>
      </c>
      <c r="C1888" s="17">
        <v>2811</v>
      </c>
      <c r="D1888" s="17">
        <v>2623</v>
      </c>
      <c r="E1888" s="17">
        <v>2616.5100000000002</v>
      </c>
      <c r="F1888" s="17">
        <f t="shared" si="62"/>
        <v>93.08574599944501</v>
      </c>
      <c r="G1888" s="148">
        <f t="shared" si="63"/>
        <v>99.752573389248951</v>
      </c>
    </row>
    <row r="1889" spans="1:7" s="8" customFormat="1" ht="12.75" x14ac:dyDescent="0.15">
      <c r="A1889" s="108" t="s">
        <v>6</v>
      </c>
      <c r="B1889" s="19">
        <v>2810.86</v>
      </c>
      <c r="C1889" s="19">
        <v>2811</v>
      </c>
      <c r="D1889" s="19">
        <v>2623</v>
      </c>
      <c r="E1889" s="19">
        <v>2616.5100000000002</v>
      </c>
      <c r="F1889" s="19">
        <f t="shared" si="62"/>
        <v>93.08574599944501</v>
      </c>
      <c r="G1889" s="151">
        <f t="shared" si="63"/>
        <v>99.752573389248951</v>
      </c>
    </row>
    <row r="1890" spans="1:7" s="8" customFormat="1" ht="12.75" x14ac:dyDescent="0.15">
      <c r="A1890" s="108" t="s">
        <v>7</v>
      </c>
      <c r="B1890" s="19">
        <v>2523.17</v>
      </c>
      <c r="C1890" s="19">
        <v>2523</v>
      </c>
      <c r="D1890" s="19">
        <v>2553</v>
      </c>
      <c r="E1890" s="19">
        <v>2553</v>
      </c>
      <c r="F1890" s="19">
        <f t="shared" si="62"/>
        <v>101.18224297213425</v>
      </c>
      <c r="G1890" s="151">
        <f t="shared" si="63"/>
        <v>100</v>
      </c>
    </row>
    <row r="1891" spans="1:7" s="8" customFormat="1" ht="12.75" x14ac:dyDescent="0.15">
      <c r="A1891" s="110" t="s">
        <v>8</v>
      </c>
      <c r="B1891" s="20">
        <v>2044.76</v>
      </c>
      <c r="C1891" s="20">
        <v>0</v>
      </c>
      <c r="D1891" s="20">
        <v>0</v>
      </c>
      <c r="E1891" s="20">
        <v>1808</v>
      </c>
      <c r="F1891" s="20">
        <f t="shared" si="62"/>
        <v>88.421134998728462</v>
      </c>
      <c r="G1891" s="136">
        <f t="shared" si="63"/>
        <v>0</v>
      </c>
    </row>
    <row r="1892" spans="1:7" s="8" customFormat="1" ht="12.75" x14ac:dyDescent="0.15">
      <c r="A1892" s="110" t="s">
        <v>10</v>
      </c>
      <c r="B1892" s="20">
        <v>141.02000000000001</v>
      </c>
      <c r="C1892" s="20">
        <v>0</v>
      </c>
      <c r="D1892" s="20">
        <v>0</v>
      </c>
      <c r="E1892" s="20">
        <v>595</v>
      </c>
      <c r="F1892" s="20">
        <f t="shared" si="62"/>
        <v>421.92596794780883</v>
      </c>
      <c r="G1892" s="136">
        <f t="shared" si="63"/>
        <v>0</v>
      </c>
    </row>
    <row r="1893" spans="1:7" s="8" customFormat="1" ht="12.75" x14ac:dyDescent="0.15">
      <c r="A1893" s="110" t="s">
        <v>11</v>
      </c>
      <c r="B1893" s="20">
        <v>337.39</v>
      </c>
      <c r="C1893" s="20">
        <v>0</v>
      </c>
      <c r="D1893" s="20">
        <v>0</v>
      </c>
      <c r="E1893" s="20">
        <v>150</v>
      </c>
      <c r="F1893" s="20">
        <f t="shared" si="62"/>
        <v>44.458934763923061</v>
      </c>
      <c r="G1893" s="136">
        <f t="shared" si="63"/>
        <v>0</v>
      </c>
    </row>
    <row r="1894" spans="1:7" s="8" customFormat="1" ht="12.75" x14ac:dyDescent="0.15">
      <c r="A1894" s="108" t="s">
        <v>12</v>
      </c>
      <c r="B1894" s="19">
        <v>287.69</v>
      </c>
      <c r="C1894" s="19">
        <v>288</v>
      </c>
      <c r="D1894" s="19">
        <v>70</v>
      </c>
      <c r="E1894" s="19">
        <v>63.51</v>
      </c>
      <c r="F1894" s="19">
        <f t="shared" si="62"/>
        <v>22.075845528172685</v>
      </c>
      <c r="G1894" s="151">
        <f t="shared" si="63"/>
        <v>90.728571428571428</v>
      </c>
    </row>
    <row r="1895" spans="1:7" s="8" customFormat="1" ht="12.75" x14ac:dyDescent="0.15">
      <c r="A1895" s="110" t="s">
        <v>19</v>
      </c>
      <c r="B1895" s="20">
        <v>287.69</v>
      </c>
      <c r="C1895" s="20">
        <v>0</v>
      </c>
      <c r="D1895" s="20">
        <v>0</v>
      </c>
      <c r="E1895" s="20">
        <v>63.51</v>
      </c>
      <c r="F1895" s="20">
        <f t="shared" si="62"/>
        <v>22.075845528172685</v>
      </c>
      <c r="G1895" s="136">
        <f t="shared" si="63"/>
        <v>0</v>
      </c>
    </row>
    <row r="1896" spans="1:7" s="6" customFormat="1" ht="12.75" x14ac:dyDescent="0.15">
      <c r="A1896" s="147" t="s">
        <v>268</v>
      </c>
      <c r="B1896" s="17">
        <v>12295.43</v>
      </c>
      <c r="C1896" s="17">
        <v>11310</v>
      </c>
      <c r="D1896" s="17">
        <v>6947.76</v>
      </c>
      <c r="E1896" s="17">
        <v>6947.76</v>
      </c>
      <c r="F1896" s="17">
        <f t="shared" si="62"/>
        <v>56.506848479475714</v>
      </c>
      <c r="G1896" s="148">
        <f t="shared" si="63"/>
        <v>100</v>
      </c>
    </row>
    <row r="1897" spans="1:7" s="7" customFormat="1" ht="12.75" x14ac:dyDescent="0.15">
      <c r="A1897" s="149" t="s">
        <v>269</v>
      </c>
      <c r="B1897" s="18">
        <v>12295.43</v>
      </c>
      <c r="C1897" s="18">
        <v>11310</v>
      </c>
      <c r="D1897" s="18">
        <v>6947.76</v>
      </c>
      <c r="E1897" s="18">
        <v>6947.76</v>
      </c>
      <c r="F1897" s="18">
        <f t="shared" si="62"/>
        <v>56.506848479475714</v>
      </c>
      <c r="G1897" s="150">
        <f t="shared" si="63"/>
        <v>100</v>
      </c>
    </row>
    <row r="1898" spans="1:7" s="8" customFormat="1" ht="12.75" x14ac:dyDescent="0.15">
      <c r="A1898" s="108" t="s">
        <v>82</v>
      </c>
      <c r="B1898" s="19">
        <v>12295.43</v>
      </c>
      <c r="C1898" s="19">
        <v>11310</v>
      </c>
      <c r="D1898" s="19">
        <v>6947.76</v>
      </c>
      <c r="E1898" s="19">
        <v>6947.76</v>
      </c>
      <c r="F1898" s="19">
        <f t="shared" si="62"/>
        <v>56.506848479475714</v>
      </c>
      <c r="G1898" s="151">
        <f t="shared" si="63"/>
        <v>100</v>
      </c>
    </row>
    <row r="1899" spans="1:7" s="6" customFormat="1" ht="12.75" x14ac:dyDescent="0.15">
      <c r="A1899" s="147" t="s">
        <v>62</v>
      </c>
      <c r="B1899" s="17">
        <v>1844.31</v>
      </c>
      <c r="C1899" s="17">
        <v>1697</v>
      </c>
      <c r="D1899" s="17">
        <v>1042.1600000000001</v>
      </c>
      <c r="E1899" s="17">
        <v>1042.1600000000001</v>
      </c>
      <c r="F1899" s="17">
        <f t="shared" si="62"/>
        <v>56.506769469340846</v>
      </c>
      <c r="G1899" s="148">
        <f t="shared" si="63"/>
        <v>100</v>
      </c>
    </row>
    <row r="1900" spans="1:7" s="8" customFormat="1" ht="12.75" x14ac:dyDescent="0.15">
      <c r="A1900" s="108" t="s">
        <v>6</v>
      </c>
      <c r="B1900" s="19">
        <v>1844.31</v>
      </c>
      <c r="C1900" s="19">
        <v>1697</v>
      </c>
      <c r="D1900" s="19">
        <v>1042.1600000000001</v>
      </c>
      <c r="E1900" s="19">
        <v>1042.1600000000001</v>
      </c>
      <c r="F1900" s="19">
        <f t="shared" si="62"/>
        <v>56.506769469340846</v>
      </c>
      <c r="G1900" s="151">
        <f t="shared" si="63"/>
        <v>100</v>
      </c>
    </row>
    <row r="1901" spans="1:7" s="8" customFormat="1" ht="12.75" x14ac:dyDescent="0.15">
      <c r="A1901" s="108" t="s">
        <v>12</v>
      </c>
      <c r="B1901" s="19">
        <v>1844.31</v>
      </c>
      <c r="C1901" s="19">
        <v>1697</v>
      </c>
      <c r="D1901" s="19">
        <v>1042.1600000000001</v>
      </c>
      <c r="E1901" s="19">
        <v>1042.1600000000001</v>
      </c>
      <c r="F1901" s="19">
        <f t="shared" si="62"/>
        <v>56.506769469340846</v>
      </c>
      <c r="G1901" s="151">
        <f t="shared" si="63"/>
        <v>100</v>
      </c>
    </row>
    <row r="1902" spans="1:7" s="8" customFormat="1" ht="12.75" x14ac:dyDescent="0.15">
      <c r="A1902" s="110" t="s">
        <v>97</v>
      </c>
      <c r="B1902" s="20">
        <v>1844.31</v>
      </c>
      <c r="C1902" s="20">
        <v>0</v>
      </c>
      <c r="D1902" s="20">
        <v>0</v>
      </c>
      <c r="E1902" s="20">
        <v>1042.1600000000001</v>
      </c>
      <c r="F1902" s="20">
        <f t="shared" si="62"/>
        <v>56.506769469340846</v>
      </c>
      <c r="G1902" s="136">
        <f t="shared" si="63"/>
        <v>0</v>
      </c>
    </row>
    <row r="1903" spans="1:7" s="6" customFormat="1" ht="12.75" x14ac:dyDescent="0.15">
      <c r="A1903" s="147" t="s">
        <v>86</v>
      </c>
      <c r="B1903" s="17">
        <v>10451.120000000001</v>
      </c>
      <c r="C1903" s="17">
        <v>9613</v>
      </c>
      <c r="D1903" s="17">
        <v>5905.6</v>
      </c>
      <c r="E1903" s="17">
        <v>5905.6</v>
      </c>
      <c r="F1903" s="17">
        <f t="shared" si="62"/>
        <v>56.506862422400658</v>
      </c>
      <c r="G1903" s="148">
        <f t="shared" si="63"/>
        <v>100</v>
      </c>
    </row>
    <row r="1904" spans="1:7" s="8" customFormat="1" ht="12.75" x14ac:dyDescent="0.15">
      <c r="A1904" s="108" t="s">
        <v>6</v>
      </c>
      <c r="B1904" s="19">
        <v>10451.120000000001</v>
      </c>
      <c r="C1904" s="19">
        <v>9613</v>
      </c>
      <c r="D1904" s="19">
        <v>5905.6</v>
      </c>
      <c r="E1904" s="19">
        <v>5905.6</v>
      </c>
      <c r="F1904" s="19">
        <f t="shared" si="62"/>
        <v>56.506862422400658</v>
      </c>
      <c r="G1904" s="151">
        <f t="shared" si="63"/>
        <v>100</v>
      </c>
    </row>
    <row r="1905" spans="1:7" s="8" customFormat="1" ht="12.75" x14ac:dyDescent="0.15">
      <c r="A1905" s="108" t="s">
        <v>12</v>
      </c>
      <c r="B1905" s="19">
        <v>10451.120000000001</v>
      </c>
      <c r="C1905" s="19">
        <v>9613</v>
      </c>
      <c r="D1905" s="19">
        <v>5905.6</v>
      </c>
      <c r="E1905" s="19">
        <v>5905.6</v>
      </c>
      <c r="F1905" s="19">
        <f t="shared" si="62"/>
        <v>56.506862422400658</v>
      </c>
      <c r="G1905" s="151">
        <f t="shared" si="63"/>
        <v>100</v>
      </c>
    </row>
    <row r="1906" spans="1:7" s="8" customFormat="1" ht="12.75" x14ac:dyDescent="0.15">
      <c r="A1906" s="110" t="s">
        <v>97</v>
      </c>
      <c r="B1906" s="20">
        <v>10451.120000000001</v>
      </c>
      <c r="C1906" s="20">
        <v>0</v>
      </c>
      <c r="D1906" s="20">
        <v>0</v>
      </c>
      <c r="E1906" s="20">
        <v>5905.6</v>
      </c>
      <c r="F1906" s="20">
        <f t="shared" si="62"/>
        <v>56.506862422400658</v>
      </c>
      <c r="G1906" s="136">
        <f t="shared" si="63"/>
        <v>0</v>
      </c>
    </row>
    <row r="1907" spans="1:7" s="6" customFormat="1" ht="12.75" x14ac:dyDescent="0.15">
      <c r="A1907" s="147" t="s">
        <v>270</v>
      </c>
      <c r="B1907" s="17">
        <v>1385944.28</v>
      </c>
      <c r="C1907" s="17">
        <v>1399939</v>
      </c>
      <c r="D1907" s="17">
        <v>1630110</v>
      </c>
      <c r="E1907" s="17">
        <v>1577444.14</v>
      </c>
      <c r="F1907" s="17">
        <f t="shared" si="62"/>
        <v>113.81728419846719</v>
      </c>
      <c r="G1907" s="148">
        <f t="shared" si="63"/>
        <v>96.769183674721333</v>
      </c>
    </row>
    <row r="1908" spans="1:7" s="7" customFormat="1" ht="12.75" x14ac:dyDescent="0.15">
      <c r="A1908" s="149" t="s">
        <v>271</v>
      </c>
      <c r="B1908" s="18">
        <v>1385944.28</v>
      </c>
      <c r="C1908" s="18">
        <v>1399939</v>
      </c>
      <c r="D1908" s="18">
        <v>1630110</v>
      </c>
      <c r="E1908" s="18">
        <v>1577444.14</v>
      </c>
      <c r="F1908" s="18">
        <f t="shared" si="62"/>
        <v>113.81728419846719</v>
      </c>
      <c r="G1908" s="150">
        <f t="shared" si="63"/>
        <v>96.769183674721333</v>
      </c>
    </row>
    <row r="1909" spans="1:7" s="8" customFormat="1" ht="12.75" x14ac:dyDescent="0.15">
      <c r="A1909" s="108" t="s">
        <v>245</v>
      </c>
      <c r="B1909" s="19">
        <v>1385944.28</v>
      </c>
      <c r="C1909" s="19">
        <v>1399939</v>
      </c>
      <c r="D1909" s="19">
        <v>1630110</v>
      </c>
      <c r="E1909" s="19">
        <v>1577444.14</v>
      </c>
      <c r="F1909" s="19">
        <f t="shared" si="62"/>
        <v>113.81728419846719</v>
      </c>
      <c r="G1909" s="151">
        <f t="shared" si="63"/>
        <v>96.769183674721333</v>
      </c>
    </row>
    <row r="1910" spans="1:7" s="6" customFormat="1" ht="12.75" x14ac:dyDescent="0.15">
      <c r="A1910" s="147" t="s">
        <v>272</v>
      </c>
      <c r="B1910" s="17">
        <v>1385944.28</v>
      </c>
      <c r="C1910" s="17">
        <v>1399939</v>
      </c>
      <c r="D1910" s="17">
        <v>1630110</v>
      </c>
      <c r="E1910" s="17">
        <v>1577444.14</v>
      </c>
      <c r="F1910" s="17">
        <f t="shared" si="62"/>
        <v>113.81728419846719</v>
      </c>
      <c r="G1910" s="148">
        <f t="shared" si="63"/>
        <v>96.769183674721333</v>
      </c>
    </row>
    <row r="1911" spans="1:7" s="8" customFormat="1" ht="12.75" x14ac:dyDescent="0.15">
      <c r="A1911" s="108" t="s">
        <v>6</v>
      </c>
      <c r="B1911" s="19">
        <v>1385944.28</v>
      </c>
      <c r="C1911" s="19">
        <v>1399939</v>
      </c>
      <c r="D1911" s="19">
        <v>1630110</v>
      </c>
      <c r="E1911" s="19">
        <v>1577444.14</v>
      </c>
      <c r="F1911" s="19">
        <f t="shared" si="62"/>
        <v>113.81728419846719</v>
      </c>
      <c r="G1911" s="151">
        <f t="shared" si="63"/>
        <v>96.769183674721333</v>
      </c>
    </row>
    <row r="1912" spans="1:7" s="8" customFormat="1" ht="12.75" x14ac:dyDescent="0.15">
      <c r="A1912" s="108" t="s">
        <v>7</v>
      </c>
      <c r="B1912" s="19">
        <v>1355934</v>
      </c>
      <c r="C1912" s="19">
        <v>1358065</v>
      </c>
      <c r="D1912" s="19">
        <v>1592750</v>
      </c>
      <c r="E1912" s="19">
        <v>1545726.82</v>
      </c>
      <c r="F1912" s="19">
        <f t="shared" si="62"/>
        <v>113.99720192870745</v>
      </c>
      <c r="G1912" s="151">
        <f t="shared" si="63"/>
        <v>97.047673520640416</v>
      </c>
    </row>
    <row r="1913" spans="1:7" s="8" customFormat="1" ht="12.75" x14ac:dyDescent="0.15">
      <c r="A1913" s="110" t="s">
        <v>8</v>
      </c>
      <c r="B1913" s="20">
        <v>1119396.5900000001</v>
      </c>
      <c r="C1913" s="20">
        <v>0</v>
      </c>
      <c r="D1913" s="20">
        <v>0</v>
      </c>
      <c r="E1913" s="20">
        <v>1271765.22</v>
      </c>
      <c r="F1913" s="20">
        <f t="shared" si="62"/>
        <v>113.61167537592729</v>
      </c>
      <c r="G1913" s="136">
        <f t="shared" si="63"/>
        <v>0</v>
      </c>
    </row>
    <row r="1914" spans="1:7" s="8" customFormat="1" ht="12.75" x14ac:dyDescent="0.15">
      <c r="A1914" s="110" t="s">
        <v>10</v>
      </c>
      <c r="B1914" s="20">
        <v>53368.97</v>
      </c>
      <c r="C1914" s="20">
        <v>0</v>
      </c>
      <c r="D1914" s="20">
        <v>0</v>
      </c>
      <c r="E1914" s="20">
        <v>60770.07</v>
      </c>
      <c r="F1914" s="20">
        <f t="shared" si="62"/>
        <v>113.86779621191864</v>
      </c>
      <c r="G1914" s="136">
        <f t="shared" si="63"/>
        <v>0</v>
      </c>
    </row>
    <row r="1915" spans="1:7" s="8" customFormat="1" ht="12.75" x14ac:dyDescent="0.15">
      <c r="A1915" s="110" t="s">
        <v>11</v>
      </c>
      <c r="B1915" s="20">
        <v>183168.44</v>
      </c>
      <c r="C1915" s="20">
        <v>0</v>
      </c>
      <c r="D1915" s="20">
        <v>0</v>
      </c>
      <c r="E1915" s="20">
        <v>213164.55</v>
      </c>
      <c r="F1915" s="20">
        <f t="shared" si="62"/>
        <v>116.37624363673129</v>
      </c>
      <c r="G1915" s="136">
        <f t="shared" si="63"/>
        <v>0</v>
      </c>
    </row>
    <row r="1916" spans="1:7" s="8" customFormat="1" ht="12.75" x14ac:dyDescent="0.15">
      <c r="A1916" s="110" t="s">
        <v>278</v>
      </c>
      <c r="B1916" s="20">
        <v>0</v>
      </c>
      <c r="C1916" s="20">
        <v>0</v>
      </c>
      <c r="D1916" s="20">
        <v>0</v>
      </c>
      <c r="E1916" s="20">
        <v>26.98</v>
      </c>
      <c r="F1916" s="20">
        <f t="shared" si="62"/>
        <v>0</v>
      </c>
      <c r="G1916" s="136">
        <f t="shared" si="63"/>
        <v>0</v>
      </c>
    </row>
    <row r="1917" spans="1:7" s="8" customFormat="1" ht="12.75" x14ac:dyDescent="0.15">
      <c r="A1917" s="108" t="s">
        <v>12</v>
      </c>
      <c r="B1917" s="19">
        <v>30010.28</v>
      </c>
      <c r="C1917" s="19">
        <v>35901</v>
      </c>
      <c r="D1917" s="19">
        <v>36860</v>
      </c>
      <c r="E1917" s="19">
        <v>31717.32</v>
      </c>
      <c r="F1917" s="19">
        <f t="shared" si="62"/>
        <v>105.68818418222024</v>
      </c>
      <c r="G1917" s="151">
        <f t="shared" si="63"/>
        <v>86.048073792729241</v>
      </c>
    </row>
    <row r="1918" spans="1:7" s="8" customFormat="1" ht="12.75" x14ac:dyDescent="0.15">
      <c r="A1918" s="110" t="s">
        <v>18</v>
      </c>
      <c r="B1918" s="20">
        <v>7.68</v>
      </c>
      <c r="C1918" s="20">
        <v>0</v>
      </c>
      <c r="D1918" s="20">
        <v>0</v>
      </c>
      <c r="E1918" s="20">
        <v>0</v>
      </c>
      <c r="F1918" s="20">
        <f t="shared" si="62"/>
        <v>0</v>
      </c>
      <c r="G1918" s="136">
        <f t="shared" si="63"/>
        <v>0</v>
      </c>
    </row>
    <row r="1919" spans="1:7" s="8" customFormat="1" ht="12.75" x14ac:dyDescent="0.15">
      <c r="A1919" s="110" t="s">
        <v>19</v>
      </c>
      <c r="B1919" s="20">
        <v>26793.8</v>
      </c>
      <c r="C1919" s="20">
        <v>0</v>
      </c>
      <c r="D1919" s="20">
        <v>0</v>
      </c>
      <c r="E1919" s="20">
        <v>25340.83</v>
      </c>
      <c r="F1919" s="20">
        <f t="shared" si="62"/>
        <v>94.57721562451016</v>
      </c>
      <c r="G1919" s="136">
        <f t="shared" si="63"/>
        <v>0</v>
      </c>
    </row>
    <row r="1920" spans="1:7" s="8" customFormat="1" ht="12.75" x14ac:dyDescent="0.15">
      <c r="A1920" s="110" t="s">
        <v>21</v>
      </c>
      <c r="B1920" s="20">
        <v>8.52</v>
      </c>
      <c r="C1920" s="20">
        <v>0</v>
      </c>
      <c r="D1920" s="20">
        <v>0</v>
      </c>
      <c r="E1920" s="20">
        <v>0</v>
      </c>
      <c r="F1920" s="20">
        <f t="shared" si="62"/>
        <v>0</v>
      </c>
      <c r="G1920" s="136">
        <f t="shared" si="63"/>
        <v>0</v>
      </c>
    </row>
    <row r="1921" spans="1:7" s="8" customFormat="1" ht="12.75" x14ac:dyDescent="0.15">
      <c r="A1921" s="110" t="s">
        <v>34</v>
      </c>
      <c r="B1921" s="20">
        <v>0</v>
      </c>
      <c r="C1921" s="20">
        <v>0</v>
      </c>
      <c r="D1921" s="20">
        <v>0</v>
      </c>
      <c r="E1921" s="20">
        <v>3360</v>
      </c>
      <c r="F1921" s="20">
        <f t="shared" si="62"/>
        <v>0</v>
      </c>
      <c r="G1921" s="136">
        <f t="shared" si="63"/>
        <v>0</v>
      </c>
    </row>
    <row r="1922" spans="1:7" s="8" customFormat="1" ht="12.75" x14ac:dyDescent="0.15">
      <c r="A1922" s="110" t="s">
        <v>13</v>
      </c>
      <c r="B1922" s="20">
        <v>3200.28</v>
      </c>
      <c r="C1922" s="20">
        <v>0</v>
      </c>
      <c r="D1922" s="20">
        <v>0</v>
      </c>
      <c r="E1922" s="20">
        <v>2817.59</v>
      </c>
      <c r="F1922" s="20">
        <f t="shared" si="62"/>
        <v>88.041983826415176</v>
      </c>
      <c r="G1922" s="136">
        <f t="shared" si="63"/>
        <v>0</v>
      </c>
    </row>
    <row r="1923" spans="1:7" s="8" customFormat="1" ht="12.75" x14ac:dyDescent="0.15">
      <c r="A1923" s="110" t="s">
        <v>206</v>
      </c>
      <c r="B1923" s="20">
        <v>0</v>
      </c>
      <c r="C1923" s="20">
        <v>0</v>
      </c>
      <c r="D1923" s="20">
        <v>0</v>
      </c>
      <c r="E1923" s="20">
        <v>198.9</v>
      </c>
      <c r="F1923" s="20">
        <f t="shared" si="62"/>
        <v>0</v>
      </c>
      <c r="G1923" s="136">
        <f t="shared" si="63"/>
        <v>0</v>
      </c>
    </row>
    <row r="1924" spans="1:7" s="8" customFormat="1" ht="12.75" x14ac:dyDescent="0.15">
      <c r="A1924" s="110" t="s">
        <v>36</v>
      </c>
      <c r="B1924" s="20">
        <v>0</v>
      </c>
      <c r="C1924" s="20">
        <v>0</v>
      </c>
      <c r="D1924" s="20">
        <v>0</v>
      </c>
      <c r="E1924" s="20">
        <v>0</v>
      </c>
      <c r="F1924" s="20">
        <f t="shared" si="62"/>
        <v>0</v>
      </c>
      <c r="G1924" s="136">
        <f t="shared" si="63"/>
        <v>0</v>
      </c>
    </row>
    <row r="1925" spans="1:7" s="8" customFormat="1" ht="12.75" x14ac:dyDescent="0.15">
      <c r="A1925" s="108" t="s">
        <v>37</v>
      </c>
      <c r="B1925" s="19">
        <v>0</v>
      </c>
      <c r="C1925" s="19">
        <v>5973</v>
      </c>
      <c r="D1925" s="19">
        <v>500</v>
      </c>
      <c r="E1925" s="19">
        <v>0</v>
      </c>
      <c r="F1925" s="19">
        <f t="shared" si="62"/>
        <v>0</v>
      </c>
      <c r="G1925" s="151">
        <f t="shared" si="63"/>
        <v>0</v>
      </c>
    </row>
    <row r="1926" spans="1:7" s="5" customFormat="1" ht="12.75" x14ac:dyDescent="0.15">
      <c r="A1926" s="145" t="s">
        <v>480</v>
      </c>
      <c r="B1926" s="16">
        <v>1957105.46</v>
      </c>
      <c r="C1926" s="16">
        <v>2155706</v>
      </c>
      <c r="D1926" s="16">
        <v>2268867.38</v>
      </c>
      <c r="E1926" s="16">
        <v>2201254.09</v>
      </c>
      <c r="F1926" s="16">
        <f t="shared" ref="F1926:F1989" si="64">IFERROR(E1926/B1926*100,0)</f>
        <v>112.4749858906428</v>
      </c>
      <c r="G1926" s="146">
        <f t="shared" ref="G1926:G1989" si="65">IFERROR(E1926/D1926*100,0)</f>
        <v>97.019954070651764</v>
      </c>
    </row>
    <row r="1927" spans="1:7" s="6" customFormat="1" ht="12.75" x14ac:dyDescent="0.15">
      <c r="A1927" s="147" t="s">
        <v>243</v>
      </c>
      <c r="B1927" s="17">
        <v>219651.1</v>
      </c>
      <c r="C1927" s="17">
        <v>209876</v>
      </c>
      <c r="D1927" s="17">
        <v>199278.43</v>
      </c>
      <c r="E1927" s="17">
        <v>199278.4</v>
      </c>
      <c r="F1927" s="17">
        <f t="shared" si="64"/>
        <v>90.724972467699899</v>
      </c>
      <c r="G1927" s="148">
        <f t="shared" si="65"/>
        <v>99.999984945686293</v>
      </c>
    </row>
    <row r="1928" spans="1:7" s="7" customFormat="1" ht="12.75" x14ac:dyDescent="0.15">
      <c r="A1928" s="149" t="s">
        <v>244</v>
      </c>
      <c r="B1928" s="18">
        <v>34736.160000000003</v>
      </c>
      <c r="C1928" s="18">
        <v>39876</v>
      </c>
      <c r="D1928" s="18">
        <v>38928</v>
      </c>
      <c r="E1928" s="18">
        <v>38928</v>
      </c>
      <c r="F1928" s="18">
        <f t="shared" si="64"/>
        <v>112.06765514668287</v>
      </c>
      <c r="G1928" s="150">
        <f t="shared" si="65"/>
        <v>100</v>
      </c>
    </row>
    <row r="1929" spans="1:7" s="8" customFormat="1" ht="12.75" x14ac:dyDescent="0.15">
      <c r="A1929" s="108" t="s">
        <v>245</v>
      </c>
      <c r="B1929" s="19">
        <v>34736.160000000003</v>
      </c>
      <c r="C1929" s="19">
        <v>39876</v>
      </c>
      <c r="D1929" s="19">
        <v>38928</v>
      </c>
      <c r="E1929" s="19">
        <v>38928</v>
      </c>
      <c r="F1929" s="19">
        <f t="shared" si="64"/>
        <v>112.06765514668287</v>
      </c>
      <c r="G1929" s="151">
        <f t="shared" si="65"/>
        <v>100</v>
      </c>
    </row>
    <row r="1930" spans="1:7" s="6" customFormat="1" ht="12.75" x14ac:dyDescent="0.15">
      <c r="A1930" s="147" t="s">
        <v>62</v>
      </c>
      <c r="B1930" s="17">
        <v>34736.160000000003</v>
      </c>
      <c r="C1930" s="17">
        <v>39876</v>
      </c>
      <c r="D1930" s="17">
        <v>38928</v>
      </c>
      <c r="E1930" s="17">
        <v>38928</v>
      </c>
      <c r="F1930" s="17">
        <f t="shared" si="64"/>
        <v>112.06765514668287</v>
      </c>
      <c r="G1930" s="148">
        <f t="shared" si="65"/>
        <v>100</v>
      </c>
    </row>
    <row r="1931" spans="1:7" s="8" customFormat="1" ht="12.75" x14ac:dyDescent="0.15">
      <c r="A1931" s="108" t="s">
        <v>6</v>
      </c>
      <c r="B1931" s="19">
        <v>34736.160000000003</v>
      </c>
      <c r="C1931" s="19">
        <v>39876</v>
      </c>
      <c r="D1931" s="19">
        <v>38928</v>
      </c>
      <c r="E1931" s="19">
        <v>38928</v>
      </c>
      <c r="F1931" s="19">
        <f t="shared" si="64"/>
        <v>112.06765514668287</v>
      </c>
      <c r="G1931" s="151">
        <f t="shared" si="65"/>
        <v>100</v>
      </c>
    </row>
    <row r="1932" spans="1:7" s="8" customFormat="1" ht="12.75" x14ac:dyDescent="0.15">
      <c r="A1932" s="108" t="s">
        <v>12</v>
      </c>
      <c r="B1932" s="19">
        <v>33515.11</v>
      </c>
      <c r="C1932" s="19">
        <v>38650</v>
      </c>
      <c r="D1932" s="19">
        <v>37988</v>
      </c>
      <c r="E1932" s="19">
        <v>37988</v>
      </c>
      <c r="F1932" s="19">
        <f t="shared" si="64"/>
        <v>113.34589085340909</v>
      </c>
      <c r="G1932" s="151">
        <f t="shared" si="65"/>
        <v>100</v>
      </c>
    </row>
    <row r="1933" spans="1:7" s="8" customFormat="1" ht="12.75" x14ac:dyDescent="0.15">
      <c r="A1933" s="110" t="s">
        <v>18</v>
      </c>
      <c r="B1933" s="20">
        <v>2260.79</v>
      </c>
      <c r="C1933" s="20">
        <v>0</v>
      </c>
      <c r="D1933" s="20">
        <v>0</v>
      </c>
      <c r="E1933" s="20">
        <v>4053.89</v>
      </c>
      <c r="F1933" s="20">
        <f t="shared" si="64"/>
        <v>179.31298351461214</v>
      </c>
      <c r="G1933" s="136">
        <f t="shared" si="65"/>
        <v>0</v>
      </c>
    </row>
    <row r="1934" spans="1:7" s="8" customFormat="1" ht="12.75" x14ac:dyDescent="0.15">
      <c r="A1934" s="110" t="s">
        <v>20</v>
      </c>
      <c r="B1934" s="20">
        <v>499.04</v>
      </c>
      <c r="C1934" s="20">
        <v>0</v>
      </c>
      <c r="D1934" s="20">
        <v>0</v>
      </c>
      <c r="E1934" s="20">
        <v>668.15</v>
      </c>
      <c r="F1934" s="20">
        <f t="shared" si="64"/>
        <v>133.88706316126962</v>
      </c>
      <c r="G1934" s="136">
        <f t="shared" si="65"/>
        <v>0</v>
      </c>
    </row>
    <row r="1935" spans="1:7" s="8" customFormat="1" ht="12.75" x14ac:dyDescent="0.15">
      <c r="A1935" s="110" t="s">
        <v>21</v>
      </c>
      <c r="B1935" s="20">
        <v>19.350000000000001</v>
      </c>
      <c r="C1935" s="20">
        <v>0</v>
      </c>
      <c r="D1935" s="20">
        <v>0</v>
      </c>
      <c r="E1935" s="20">
        <v>1405.96</v>
      </c>
      <c r="F1935" s="20">
        <f t="shared" si="64"/>
        <v>7265.9431524547799</v>
      </c>
      <c r="G1935" s="136">
        <f t="shared" si="65"/>
        <v>0</v>
      </c>
    </row>
    <row r="1936" spans="1:7" s="8" customFormat="1" ht="12.75" x14ac:dyDescent="0.15">
      <c r="A1936" s="110" t="s">
        <v>22</v>
      </c>
      <c r="B1936" s="20">
        <v>6454.63</v>
      </c>
      <c r="C1936" s="20">
        <v>0</v>
      </c>
      <c r="D1936" s="20">
        <v>0</v>
      </c>
      <c r="E1936" s="20">
        <v>8590.42</v>
      </c>
      <c r="F1936" s="20">
        <f t="shared" si="64"/>
        <v>133.08927080250922</v>
      </c>
      <c r="G1936" s="136">
        <f t="shared" si="65"/>
        <v>0</v>
      </c>
    </row>
    <row r="1937" spans="1:7" s="8" customFormat="1" ht="12.75" x14ac:dyDescent="0.15">
      <c r="A1937" s="110" t="s">
        <v>97</v>
      </c>
      <c r="B1937" s="20">
        <v>134.28</v>
      </c>
      <c r="C1937" s="20">
        <v>0</v>
      </c>
      <c r="D1937" s="20">
        <v>0</v>
      </c>
      <c r="E1937" s="20">
        <v>17.7</v>
      </c>
      <c r="F1937" s="20">
        <f t="shared" si="64"/>
        <v>13.181411974977658</v>
      </c>
      <c r="G1937" s="136">
        <f t="shared" si="65"/>
        <v>0</v>
      </c>
    </row>
    <row r="1938" spans="1:7" s="8" customFormat="1" ht="12.75" x14ac:dyDescent="0.15">
      <c r="A1938" s="110" t="s">
        <v>23</v>
      </c>
      <c r="B1938" s="20">
        <v>0</v>
      </c>
      <c r="C1938" s="20">
        <v>0</v>
      </c>
      <c r="D1938" s="20">
        <v>0</v>
      </c>
      <c r="E1938" s="20">
        <v>1556.02</v>
      </c>
      <c r="F1938" s="20">
        <f t="shared" si="64"/>
        <v>0</v>
      </c>
      <c r="G1938" s="136">
        <f t="shared" si="65"/>
        <v>0</v>
      </c>
    </row>
    <row r="1939" spans="1:7" s="8" customFormat="1" ht="12.75" x14ac:dyDescent="0.15">
      <c r="A1939" s="110" t="s">
        <v>24</v>
      </c>
      <c r="B1939" s="20">
        <v>316.08</v>
      </c>
      <c r="C1939" s="20">
        <v>0</v>
      </c>
      <c r="D1939" s="20">
        <v>0</v>
      </c>
      <c r="E1939" s="20">
        <v>764.61</v>
      </c>
      <c r="F1939" s="20">
        <f t="shared" si="64"/>
        <v>241.90394836750193</v>
      </c>
      <c r="G1939" s="136">
        <f t="shared" si="65"/>
        <v>0</v>
      </c>
    </row>
    <row r="1940" spans="1:7" s="8" customFormat="1" ht="12.75" x14ac:dyDescent="0.15">
      <c r="A1940" s="110" t="s">
        <v>25</v>
      </c>
      <c r="B1940" s="20">
        <v>603.89</v>
      </c>
      <c r="C1940" s="20">
        <v>0</v>
      </c>
      <c r="D1940" s="20">
        <v>0</v>
      </c>
      <c r="E1940" s="20">
        <v>240.68</v>
      </c>
      <c r="F1940" s="20">
        <f t="shared" si="64"/>
        <v>39.854940469290767</v>
      </c>
      <c r="G1940" s="136">
        <f t="shared" si="65"/>
        <v>0</v>
      </c>
    </row>
    <row r="1941" spans="1:7" s="8" customFormat="1" ht="12.75" x14ac:dyDescent="0.15">
      <c r="A1941" s="110" t="s">
        <v>26</v>
      </c>
      <c r="B1941" s="20">
        <v>43.34</v>
      </c>
      <c r="C1941" s="20">
        <v>0</v>
      </c>
      <c r="D1941" s="20">
        <v>0</v>
      </c>
      <c r="E1941" s="20">
        <v>690.57</v>
      </c>
      <c r="F1941" s="20">
        <f t="shared" si="64"/>
        <v>1593.3779418550992</v>
      </c>
      <c r="G1941" s="136">
        <f t="shared" si="65"/>
        <v>0</v>
      </c>
    </row>
    <row r="1942" spans="1:7" s="8" customFormat="1" ht="12.75" x14ac:dyDescent="0.15">
      <c r="A1942" s="110" t="s">
        <v>27</v>
      </c>
      <c r="B1942" s="20">
        <v>8777.83</v>
      </c>
      <c r="C1942" s="20">
        <v>0</v>
      </c>
      <c r="D1942" s="20">
        <v>0</v>
      </c>
      <c r="E1942" s="20">
        <v>5552.77</v>
      </c>
      <c r="F1942" s="20">
        <f t="shared" si="64"/>
        <v>63.259028712107664</v>
      </c>
      <c r="G1942" s="136">
        <f t="shared" si="65"/>
        <v>0</v>
      </c>
    </row>
    <row r="1943" spans="1:7" s="8" customFormat="1" ht="12.75" x14ac:dyDescent="0.15">
      <c r="A1943" s="110" t="s">
        <v>28</v>
      </c>
      <c r="B1943" s="20">
        <v>363.33</v>
      </c>
      <c r="C1943" s="20">
        <v>0</v>
      </c>
      <c r="D1943" s="20">
        <v>0</v>
      </c>
      <c r="E1943" s="20">
        <v>448.98</v>
      </c>
      <c r="F1943" s="20">
        <f t="shared" si="64"/>
        <v>123.57361076707127</v>
      </c>
      <c r="G1943" s="136">
        <f t="shared" si="65"/>
        <v>0</v>
      </c>
    </row>
    <row r="1944" spans="1:7" s="8" customFormat="1" ht="12.75" x14ac:dyDescent="0.15">
      <c r="A1944" s="110" t="s">
        <v>41</v>
      </c>
      <c r="B1944" s="20">
        <v>138.69</v>
      </c>
      <c r="C1944" s="20">
        <v>0</v>
      </c>
      <c r="D1944" s="20">
        <v>0</v>
      </c>
      <c r="E1944" s="20">
        <v>127.44</v>
      </c>
      <c r="F1944" s="20">
        <f t="shared" si="64"/>
        <v>91.888384166125888</v>
      </c>
      <c r="G1944" s="136">
        <f t="shared" si="65"/>
        <v>0</v>
      </c>
    </row>
    <row r="1945" spans="1:7" s="8" customFormat="1" ht="12.75" x14ac:dyDescent="0.15">
      <c r="A1945" s="110" t="s">
        <v>29</v>
      </c>
      <c r="B1945" s="20">
        <v>8230.74</v>
      </c>
      <c r="C1945" s="20">
        <v>0</v>
      </c>
      <c r="D1945" s="20">
        <v>0</v>
      </c>
      <c r="E1945" s="20">
        <v>6212.16</v>
      </c>
      <c r="F1945" s="20">
        <f t="shared" si="64"/>
        <v>75.475109163939095</v>
      </c>
      <c r="G1945" s="136">
        <f t="shared" si="65"/>
        <v>0</v>
      </c>
    </row>
    <row r="1946" spans="1:7" s="8" customFormat="1" ht="12.75" x14ac:dyDescent="0.15">
      <c r="A1946" s="110" t="s">
        <v>30</v>
      </c>
      <c r="B1946" s="20">
        <v>132.72</v>
      </c>
      <c r="C1946" s="20">
        <v>0</v>
      </c>
      <c r="D1946" s="20">
        <v>0</v>
      </c>
      <c r="E1946" s="20">
        <v>230</v>
      </c>
      <c r="F1946" s="20">
        <f t="shared" si="64"/>
        <v>173.29716696805303</v>
      </c>
      <c r="G1946" s="136">
        <f t="shared" si="65"/>
        <v>0</v>
      </c>
    </row>
    <row r="1947" spans="1:7" s="8" customFormat="1" ht="12.75" x14ac:dyDescent="0.15">
      <c r="A1947" s="110" t="s">
        <v>32</v>
      </c>
      <c r="B1947" s="20">
        <v>734.95</v>
      </c>
      <c r="C1947" s="20">
        <v>0</v>
      </c>
      <c r="D1947" s="20">
        <v>0</v>
      </c>
      <c r="E1947" s="20">
        <v>953.66</v>
      </c>
      <c r="F1947" s="20">
        <f t="shared" si="64"/>
        <v>129.75848697190284</v>
      </c>
      <c r="G1947" s="136">
        <f t="shared" si="65"/>
        <v>0</v>
      </c>
    </row>
    <row r="1948" spans="1:7" s="8" customFormat="1" ht="12.75" x14ac:dyDescent="0.15">
      <c r="A1948" s="110" t="s">
        <v>33</v>
      </c>
      <c r="B1948" s="20">
        <v>1237.1199999999999</v>
      </c>
      <c r="C1948" s="20">
        <v>0</v>
      </c>
      <c r="D1948" s="20">
        <v>0</v>
      </c>
      <c r="E1948" s="20">
        <v>1851.67</v>
      </c>
      <c r="F1948" s="20">
        <f t="shared" si="64"/>
        <v>149.67586006207969</v>
      </c>
      <c r="G1948" s="136">
        <f t="shared" si="65"/>
        <v>0</v>
      </c>
    </row>
    <row r="1949" spans="1:7" s="8" customFormat="1" ht="12.75" x14ac:dyDescent="0.15">
      <c r="A1949" s="110" t="s">
        <v>34</v>
      </c>
      <c r="B1949" s="20">
        <v>551.99</v>
      </c>
      <c r="C1949" s="20">
        <v>0</v>
      </c>
      <c r="D1949" s="20">
        <v>0</v>
      </c>
      <c r="E1949" s="20">
        <v>623.32000000000005</v>
      </c>
      <c r="F1949" s="20">
        <f t="shared" si="64"/>
        <v>112.92233554955706</v>
      </c>
      <c r="G1949" s="136">
        <f t="shared" si="65"/>
        <v>0</v>
      </c>
    </row>
    <row r="1950" spans="1:7" s="8" customFormat="1" ht="12.75" x14ac:dyDescent="0.15">
      <c r="A1950" s="110" t="s">
        <v>35</v>
      </c>
      <c r="B1950" s="20">
        <v>2476.77</v>
      </c>
      <c r="C1950" s="20">
        <v>0</v>
      </c>
      <c r="D1950" s="20">
        <v>0</v>
      </c>
      <c r="E1950" s="20">
        <v>2285.27</v>
      </c>
      <c r="F1950" s="20">
        <f t="shared" si="64"/>
        <v>92.268155702790338</v>
      </c>
      <c r="G1950" s="136">
        <f t="shared" si="65"/>
        <v>0</v>
      </c>
    </row>
    <row r="1951" spans="1:7" s="8" customFormat="1" ht="12.75" x14ac:dyDescent="0.15">
      <c r="A1951" s="110" t="s">
        <v>83</v>
      </c>
      <c r="B1951" s="20">
        <v>0</v>
      </c>
      <c r="C1951" s="20">
        <v>0</v>
      </c>
      <c r="D1951" s="20">
        <v>0</v>
      </c>
      <c r="E1951" s="20">
        <v>70.28</v>
      </c>
      <c r="F1951" s="20">
        <f t="shared" si="64"/>
        <v>0</v>
      </c>
      <c r="G1951" s="136">
        <f t="shared" si="65"/>
        <v>0</v>
      </c>
    </row>
    <row r="1952" spans="1:7" s="8" customFormat="1" ht="12.75" x14ac:dyDescent="0.15">
      <c r="A1952" s="110" t="s">
        <v>42</v>
      </c>
      <c r="B1952" s="20">
        <v>159.27000000000001</v>
      </c>
      <c r="C1952" s="20">
        <v>0</v>
      </c>
      <c r="D1952" s="20">
        <v>0</v>
      </c>
      <c r="E1952" s="20">
        <v>108.09</v>
      </c>
      <c r="F1952" s="20">
        <f t="shared" si="64"/>
        <v>67.865888114522505</v>
      </c>
      <c r="G1952" s="136">
        <f t="shared" si="65"/>
        <v>0</v>
      </c>
    </row>
    <row r="1953" spans="1:7" s="8" customFormat="1" ht="12.75" x14ac:dyDescent="0.15">
      <c r="A1953" s="110" t="s">
        <v>13</v>
      </c>
      <c r="B1953" s="20">
        <v>53.34</v>
      </c>
      <c r="C1953" s="20">
        <v>0</v>
      </c>
      <c r="D1953" s="20">
        <v>0</v>
      </c>
      <c r="E1953" s="20">
        <v>268.47000000000003</v>
      </c>
      <c r="F1953" s="20">
        <f t="shared" si="64"/>
        <v>503.31833520809903</v>
      </c>
      <c r="G1953" s="136">
        <f t="shared" si="65"/>
        <v>0</v>
      </c>
    </row>
    <row r="1954" spans="1:7" s="8" customFormat="1" ht="12.75" x14ac:dyDescent="0.15">
      <c r="A1954" s="110" t="s">
        <v>36</v>
      </c>
      <c r="B1954" s="20">
        <v>326.95999999999998</v>
      </c>
      <c r="C1954" s="20">
        <v>0</v>
      </c>
      <c r="D1954" s="20">
        <v>0</v>
      </c>
      <c r="E1954" s="20">
        <v>1267.8900000000001</v>
      </c>
      <c r="F1954" s="20">
        <f t="shared" si="64"/>
        <v>387.78137998531935</v>
      </c>
      <c r="G1954" s="136">
        <f t="shared" si="65"/>
        <v>0</v>
      </c>
    </row>
    <row r="1955" spans="1:7" s="8" customFormat="1" ht="12.75" x14ac:dyDescent="0.15">
      <c r="A1955" s="108" t="s">
        <v>37</v>
      </c>
      <c r="B1955" s="19">
        <v>1221.05</v>
      </c>
      <c r="C1955" s="19">
        <v>1226</v>
      </c>
      <c r="D1955" s="19">
        <v>940</v>
      </c>
      <c r="E1955" s="19">
        <v>940</v>
      </c>
      <c r="F1955" s="19">
        <f t="shared" si="64"/>
        <v>76.982924532164944</v>
      </c>
      <c r="G1955" s="151">
        <f t="shared" si="65"/>
        <v>100</v>
      </c>
    </row>
    <row r="1956" spans="1:7" s="8" customFormat="1" ht="12.75" x14ac:dyDescent="0.15">
      <c r="A1956" s="110" t="s">
        <v>38</v>
      </c>
      <c r="B1956" s="20">
        <v>1221.05</v>
      </c>
      <c r="C1956" s="20">
        <v>0</v>
      </c>
      <c r="D1956" s="20">
        <v>0</v>
      </c>
      <c r="E1956" s="20">
        <v>940</v>
      </c>
      <c r="F1956" s="20">
        <f t="shared" si="64"/>
        <v>76.982924532164944</v>
      </c>
      <c r="G1956" s="136">
        <f t="shared" si="65"/>
        <v>0</v>
      </c>
    </row>
    <row r="1957" spans="1:7" s="7" customFormat="1" ht="12.75" x14ac:dyDescent="0.15">
      <c r="A1957" s="149" t="s">
        <v>246</v>
      </c>
      <c r="B1957" s="18">
        <v>112814.36</v>
      </c>
      <c r="C1957" s="18">
        <v>120000</v>
      </c>
      <c r="D1957" s="18">
        <v>108900</v>
      </c>
      <c r="E1957" s="18">
        <v>108900</v>
      </c>
      <c r="F1957" s="18">
        <f t="shared" si="64"/>
        <v>96.530264409601756</v>
      </c>
      <c r="G1957" s="150">
        <f t="shared" si="65"/>
        <v>100</v>
      </c>
    </row>
    <row r="1958" spans="1:7" s="8" customFormat="1" ht="12.75" x14ac:dyDescent="0.15">
      <c r="A1958" s="108" t="s">
        <v>245</v>
      </c>
      <c r="B1958" s="19">
        <v>112814.36</v>
      </c>
      <c r="C1958" s="19">
        <v>120000</v>
      </c>
      <c r="D1958" s="19">
        <v>108900</v>
      </c>
      <c r="E1958" s="19">
        <v>108900</v>
      </c>
      <c r="F1958" s="19">
        <f t="shared" si="64"/>
        <v>96.530264409601756</v>
      </c>
      <c r="G1958" s="151">
        <f t="shared" si="65"/>
        <v>100</v>
      </c>
    </row>
    <row r="1959" spans="1:7" s="6" customFormat="1" ht="12.75" x14ac:dyDescent="0.15">
      <c r="A1959" s="147" t="s">
        <v>62</v>
      </c>
      <c r="B1959" s="17">
        <v>112814.36</v>
      </c>
      <c r="C1959" s="17">
        <v>120000</v>
      </c>
      <c r="D1959" s="17">
        <v>108900</v>
      </c>
      <c r="E1959" s="17">
        <v>108900</v>
      </c>
      <c r="F1959" s="17">
        <f t="shared" si="64"/>
        <v>96.530264409601756</v>
      </c>
      <c r="G1959" s="148">
        <f t="shared" si="65"/>
        <v>100</v>
      </c>
    </row>
    <row r="1960" spans="1:7" s="8" customFormat="1" ht="12.75" x14ac:dyDescent="0.15">
      <c r="A1960" s="108" t="s">
        <v>6</v>
      </c>
      <c r="B1960" s="19">
        <v>112814.36</v>
      </c>
      <c r="C1960" s="19">
        <v>120000</v>
      </c>
      <c r="D1960" s="19">
        <v>108900</v>
      </c>
      <c r="E1960" s="19">
        <v>108900</v>
      </c>
      <c r="F1960" s="19">
        <f t="shared" si="64"/>
        <v>96.530264409601756</v>
      </c>
      <c r="G1960" s="151">
        <f t="shared" si="65"/>
        <v>100</v>
      </c>
    </row>
    <row r="1961" spans="1:7" s="8" customFormat="1" ht="12.75" x14ac:dyDescent="0.15">
      <c r="A1961" s="108" t="s">
        <v>12</v>
      </c>
      <c r="B1961" s="19">
        <v>112814.36</v>
      </c>
      <c r="C1961" s="19">
        <v>120000</v>
      </c>
      <c r="D1961" s="19">
        <v>108900</v>
      </c>
      <c r="E1961" s="19">
        <v>108900</v>
      </c>
      <c r="F1961" s="19">
        <f t="shared" si="64"/>
        <v>96.530264409601756</v>
      </c>
      <c r="G1961" s="151">
        <f t="shared" si="65"/>
        <v>100</v>
      </c>
    </row>
    <row r="1962" spans="1:7" s="8" customFormat="1" ht="12.75" x14ac:dyDescent="0.15">
      <c r="A1962" s="110" t="s">
        <v>22</v>
      </c>
      <c r="B1962" s="20">
        <v>7003.88</v>
      </c>
      <c r="C1962" s="20">
        <v>0</v>
      </c>
      <c r="D1962" s="20">
        <v>0</v>
      </c>
      <c r="E1962" s="20">
        <v>5227.6000000000004</v>
      </c>
      <c r="F1962" s="20">
        <f t="shared" si="64"/>
        <v>74.638628874281125</v>
      </c>
      <c r="G1962" s="136">
        <f t="shared" si="65"/>
        <v>0</v>
      </c>
    </row>
    <row r="1963" spans="1:7" s="8" customFormat="1" ht="12.75" x14ac:dyDescent="0.15">
      <c r="A1963" s="110" t="s">
        <v>97</v>
      </c>
      <c r="B1963" s="20">
        <v>240.25</v>
      </c>
      <c r="C1963" s="20">
        <v>0</v>
      </c>
      <c r="D1963" s="20">
        <v>0</v>
      </c>
      <c r="E1963" s="20">
        <v>21.55</v>
      </c>
      <c r="F1963" s="20">
        <f t="shared" si="64"/>
        <v>8.9698231009365248</v>
      </c>
      <c r="G1963" s="136">
        <f t="shared" si="65"/>
        <v>0</v>
      </c>
    </row>
    <row r="1964" spans="1:7" s="8" customFormat="1" ht="12.75" x14ac:dyDescent="0.15">
      <c r="A1964" s="110" t="s">
        <v>23</v>
      </c>
      <c r="B1964" s="20">
        <v>45225.97</v>
      </c>
      <c r="C1964" s="20">
        <v>0</v>
      </c>
      <c r="D1964" s="20">
        <v>0</v>
      </c>
      <c r="E1964" s="20">
        <v>41462.239999999998</v>
      </c>
      <c r="F1964" s="20">
        <f t="shared" si="64"/>
        <v>91.677945215989837</v>
      </c>
      <c r="G1964" s="136">
        <f t="shared" si="65"/>
        <v>0</v>
      </c>
    </row>
    <row r="1965" spans="1:7" s="8" customFormat="1" ht="12.75" x14ac:dyDescent="0.15">
      <c r="A1965" s="110" t="s">
        <v>24</v>
      </c>
      <c r="B1965" s="20">
        <v>3008.27</v>
      </c>
      <c r="C1965" s="20">
        <v>0</v>
      </c>
      <c r="D1965" s="20">
        <v>0</v>
      </c>
      <c r="E1965" s="20">
        <v>4055.68</v>
      </c>
      <c r="F1965" s="20">
        <f t="shared" si="64"/>
        <v>134.81768591250122</v>
      </c>
      <c r="G1965" s="136">
        <f t="shared" si="65"/>
        <v>0</v>
      </c>
    </row>
    <row r="1966" spans="1:7" s="8" customFormat="1" ht="12.75" x14ac:dyDescent="0.15">
      <c r="A1966" s="110" t="s">
        <v>25</v>
      </c>
      <c r="B1966" s="20">
        <v>2822.62</v>
      </c>
      <c r="C1966" s="20">
        <v>0</v>
      </c>
      <c r="D1966" s="20">
        <v>0</v>
      </c>
      <c r="E1966" s="20">
        <v>2632.93</v>
      </c>
      <c r="F1966" s="20">
        <f t="shared" si="64"/>
        <v>93.279647986622365</v>
      </c>
      <c r="G1966" s="136">
        <f t="shared" si="65"/>
        <v>0</v>
      </c>
    </row>
    <row r="1967" spans="1:7" s="8" customFormat="1" ht="12.75" x14ac:dyDescent="0.15">
      <c r="A1967" s="110" t="s">
        <v>26</v>
      </c>
      <c r="B1967" s="20">
        <v>97.03</v>
      </c>
      <c r="C1967" s="20">
        <v>0</v>
      </c>
      <c r="D1967" s="20">
        <v>0</v>
      </c>
      <c r="E1967" s="20">
        <v>0</v>
      </c>
      <c r="F1967" s="20">
        <f t="shared" si="64"/>
        <v>0</v>
      </c>
      <c r="G1967" s="136">
        <f t="shared" si="65"/>
        <v>0</v>
      </c>
    </row>
    <row r="1968" spans="1:7" s="8" customFormat="1" ht="12.75" x14ac:dyDescent="0.15">
      <c r="A1968" s="110" t="s">
        <v>27</v>
      </c>
      <c r="B1968" s="20">
        <v>5430.83</v>
      </c>
      <c r="C1968" s="20">
        <v>0</v>
      </c>
      <c r="D1968" s="20">
        <v>0</v>
      </c>
      <c r="E1968" s="20">
        <v>2144.29</v>
      </c>
      <c r="F1968" s="20">
        <f t="shared" si="64"/>
        <v>39.483651670186696</v>
      </c>
      <c r="G1968" s="136">
        <f t="shared" si="65"/>
        <v>0</v>
      </c>
    </row>
    <row r="1969" spans="1:7" s="8" customFormat="1" ht="12.75" x14ac:dyDescent="0.15">
      <c r="A1969" s="110" t="s">
        <v>28</v>
      </c>
      <c r="B1969" s="20">
        <v>7767.57</v>
      </c>
      <c r="C1969" s="20">
        <v>0</v>
      </c>
      <c r="D1969" s="20">
        <v>0</v>
      </c>
      <c r="E1969" s="20">
        <v>6849.19</v>
      </c>
      <c r="F1969" s="20">
        <f t="shared" si="64"/>
        <v>88.176739958571332</v>
      </c>
      <c r="G1969" s="136">
        <f t="shared" si="65"/>
        <v>0</v>
      </c>
    </row>
    <row r="1970" spans="1:7" s="8" customFormat="1" ht="12.75" x14ac:dyDescent="0.15">
      <c r="A1970" s="110" t="s">
        <v>41</v>
      </c>
      <c r="B1970" s="20">
        <v>631.89</v>
      </c>
      <c r="C1970" s="20">
        <v>0</v>
      </c>
      <c r="D1970" s="20">
        <v>0</v>
      </c>
      <c r="E1970" s="20">
        <v>0</v>
      </c>
      <c r="F1970" s="20">
        <f t="shared" si="64"/>
        <v>0</v>
      </c>
      <c r="G1970" s="136">
        <f t="shared" si="65"/>
        <v>0</v>
      </c>
    </row>
    <row r="1971" spans="1:7" s="8" customFormat="1" ht="12.75" x14ac:dyDescent="0.15">
      <c r="A1971" s="110" t="s">
        <v>29</v>
      </c>
      <c r="B1971" s="20">
        <v>2797.24</v>
      </c>
      <c r="C1971" s="20">
        <v>0</v>
      </c>
      <c r="D1971" s="20">
        <v>0</v>
      </c>
      <c r="E1971" s="20">
        <v>4146.99</v>
      </c>
      <c r="F1971" s="20">
        <f t="shared" si="64"/>
        <v>148.25292073615421</v>
      </c>
      <c r="G1971" s="136">
        <f t="shared" si="65"/>
        <v>0</v>
      </c>
    </row>
    <row r="1972" spans="1:7" s="8" customFormat="1" ht="12.75" x14ac:dyDescent="0.15">
      <c r="A1972" s="110" t="s">
        <v>30</v>
      </c>
      <c r="B1972" s="20">
        <v>32771.910000000003</v>
      </c>
      <c r="C1972" s="20">
        <v>0</v>
      </c>
      <c r="D1972" s="20">
        <v>0</v>
      </c>
      <c r="E1972" s="20">
        <v>28253.66</v>
      </c>
      <c r="F1972" s="20">
        <f t="shared" si="64"/>
        <v>86.213040375126127</v>
      </c>
      <c r="G1972" s="136">
        <f t="shared" si="65"/>
        <v>0</v>
      </c>
    </row>
    <row r="1973" spans="1:7" s="8" customFormat="1" ht="12.75" x14ac:dyDescent="0.15">
      <c r="A1973" s="110" t="s">
        <v>31</v>
      </c>
      <c r="B1973" s="20">
        <v>1380</v>
      </c>
      <c r="C1973" s="20">
        <v>0</v>
      </c>
      <c r="D1973" s="20">
        <v>0</v>
      </c>
      <c r="E1973" s="20">
        <v>6046.33</v>
      </c>
      <c r="F1973" s="20">
        <f t="shared" si="64"/>
        <v>438.13985507246372</v>
      </c>
      <c r="G1973" s="136">
        <f t="shared" si="65"/>
        <v>0</v>
      </c>
    </row>
    <row r="1974" spans="1:7" s="8" customFormat="1" ht="12.75" x14ac:dyDescent="0.15">
      <c r="A1974" s="110" t="s">
        <v>32</v>
      </c>
      <c r="B1974" s="20">
        <v>3092.51</v>
      </c>
      <c r="C1974" s="20">
        <v>0</v>
      </c>
      <c r="D1974" s="20">
        <v>0</v>
      </c>
      <c r="E1974" s="20">
        <v>7153.81</v>
      </c>
      <c r="F1974" s="20">
        <f t="shared" si="64"/>
        <v>231.32698034929558</v>
      </c>
      <c r="G1974" s="136">
        <f t="shared" si="65"/>
        <v>0</v>
      </c>
    </row>
    <row r="1975" spans="1:7" s="8" customFormat="1" ht="12.75" x14ac:dyDescent="0.15">
      <c r="A1975" s="110" t="s">
        <v>33</v>
      </c>
      <c r="B1975" s="20">
        <v>544.39</v>
      </c>
      <c r="C1975" s="20">
        <v>0</v>
      </c>
      <c r="D1975" s="20">
        <v>0</v>
      </c>
      <c r="E1975" s="20">
        <v>0</v>
      </c>
      <c r="F1975" s="20">
        <f t="shared" si="64"/>
        <v>0</v>
      </c>
      <c r="G1975" s="136">
        <f t="shared" si="65"/>
        <v>0</v>
      </c>
    </row>
    <row r="1976" spans="1:7" s="8" customFormat="1" ht="12.75" x14ac:dyDescent="0.15">
      <c r="A1976" s="110" t="s">
        <v>34</v>
      </c>
      <c r="B1976" s="20">
        <v>0</v>
      </c>
      <c r="C1976" s="20">
        <v>0</v>
      </c>
      <c r="D1976" s="20">
        <v>0</v>
      </c>
      <c r="E1976" s="20">
        <v>905.73</v>
      </c>
      <c r="F1976" s="20">
        <f t="shared" si="64"/>
        <v>0</v>
      </c>
      <c r="G1976" s="136">
        <f t="shared" si="65"/>
        <v>0</v>
      </c>
    </row>
    <row r="1977" spans="1:7" s="7" customFormat="1" ht="12.75" x14ac:dyDescent="0.15">
      <c r="A1977" s="149" t="s">
        <v>247</v>
      </c>
      <c r="B1977" s="18">
        <v>621.85</v>
      </c>
      <c r="C1977" s="18">
        <v>5000</v>
      </c>
      <c r="D1977" s="18">
        <v>11100</v>
      </c>
      <c r="E1977" s="18">
        <v>11100</v>
      </c>
      <c r="F1977" s="18">
        <f t="shared" si="64"/>
        <v>1784.9963817640908</v>
      </c>
      <c r="G1977" s="150">
        <f t="shared" si="65"/>
        <v>100</v>
      </c>
    </row>
    <row r="1978" spans="1:7" s="8" customFormat="1" ht="12.75" x14ac:dyDescent="0.15">
      <c r="A1978" s="108" t="s">
        <v>245</v>
      </c>
      <c r="B1978" s="19">
        <v>621.85</v>
      </c>
      <c r="C1978" s="19">
        <v>5000</v>
      </c>
      <c r="D1978" s="19">
        <v>11100</v>
      </c>
      <c r="E1978" s="19">
        <v>11100</v>
      </c>
      <c r="F1978" s="19">
        <f t="shared" si="64"/>
        <v>1784.9963817640908</v>
      </c>
      <c r="G1978" s="151">
        <f t="shared" si="65"/>
        <v>100</v>
      </c>
    </row>
    <row r="1979" spans="1:7" s="6" customFormat="1" ht="12.75" x14ac:dyDescent="0.15">
      <c r="A1979" s="147" t="s">
        <v>62</v>
      </c>
      <c r="B1979" s="17">
        <v>621.85</v>
      </c>
      <c r="C1979" s="17">
        <v>5000</v>
      </c>
      <c r="D1979" s="17">
        <v>11100</v>
      </c>
      <c r="E1979" s="17">
        <v>11100</v>
      </c>
      <c r="F1979" s="17">
        <f t="shared" si="64"/>
        <v>1784.9963817640908</v>
      </c>
      <c r="G1979" s="148">
        <f t="shared" si="65"/>
        <v>100</v>
      </c>
    </row>
    <row r="1980" spans="1:7" s="8" customFormat="1" ht="12.75" x14ac:dyDescent="0.15">
      <c r="A1980" s="108" t="s">
        <v>6</v>
      </c>
      <c r="B1980" s="19">
        <v>621.85</v>
      </c>
      <c r="C1980" s="19">
        <v>5000</v>
      </c>
      <c r="D1980" s="19">
        <v>11100</v>
      </c>
      <c r="E1980" s="19">
        <v>11100</v>
      </c>
      <c r="F1980" s="19">
        <f t="shared" si="64"/>
        <v>1784.9963817640908</v>
      </c>
      <c r="G1980" s="151">
        <f t="shared" si="65"/>
        <v>100</v>
      </c>
    </row>
    <row r="1981" spans="1:7" s="8" customFormat="1" ht="12.75" x14ac:dyDescent="0.15">
      <c r="A1981" s="108" t="s">
        <v>12</v>
      </c>
      <c r="B1981" s="19">
        <v>621.85</v>
      </c>
      <c r="C1981" s="19">
        <v>5000</v>
      </c>
      <c r="D1981" s="19">
        <v>11100</v>
      </c>
      <c r="E1981" s="19">
        <v>11100</v>
      </c>
      <c r="F1981" s="19">
        <f t="shared" si="64"/>
        <v>1784.9963817640908</v>
      </c>
      <c r="G1981" s="151">
        <f t="shared" si="65"/>
        <v>100</v>
      </c>
    </row>
    <row r="1982" spans="1:7" s="8" customFormat="1" ht="12.75" x14ac:dyDescent="0.15">
      <c r="A1982" s="110" t="s">
        <v>28</v>
      </c>
      <c r="B1982" s="20">
        <v>621.85</v>
      </c>
      <c r="C1982" s="20">
        <v>0</v>
      </c>
      <c r="D1982" s="20">
        <v>0</v>
      </c>
      <c r="E1982" s="20">
        <v>11100</v>
      </c>
      <c r="F1982" s="20">
        <f t="shared" si="64"/>
        <v>1784.9963817640908</v>
      </c>
      <c r="G1982" s="136">
        <f t="shared" si="65"/>
        <v>0</v>
      </c>
    </row>
    <row r="1983" spans="1:7" s="7" customFormat="1" ht="12.75" x14ac:dyDescent="0.15">
      <c r="A1983" s="149" t="s">
        <v>248</v>
      </c>
      <c r="B1983" s="18">
        <v>24022.99</v>
      </c>
      <c r="C1983" s="18">
        <v>45000</v>
      </c>
      <c r="D1983" s="18">
        <v>37350.43</v>
      </c>
      <c r="E1983" s="18">
        <v>37350.400000000001</v>
      </c>
      <c r="F1983" s="18">
        <f t="shared" si="64"/>
        <v>155.47773195593055</v>
      </c>
      <c r="G1983" s="150">
        <f t="shared" si="65"/>
        <v>99.999919679639575</v>
      </c>
    </row>
    <row r="1984" spans="1:7" s="8" customFormat="1" ht="12.75" x14ac:dyDescent="0.15">
      <c r="A1984" s="108" t="s">
        <v>245</v>
      </c>
      <c r="B1984" s="19">
        <v>24022.99</v>
      </c>
      <c r="C1984" s="19">
        <v>45000</v>
      </c>
      <c r="D1984" s="19">
        <v>37350.43</v>
      </c>
      <c r="E1984" s="19">
        <v>37350.400000000001</v>
      </c>
      <c r="F1984" s="19">
        <f t="shared" si="64"/>
        <v>155.47773195593055</v>
      </c>
      <c r="G1984" s="151">
        <f t="shared" si="65"/>
        <v>99.999919679639575</v>
      </c>
    </row>
    <row r="1985" spans="1:7" s="6" customFormat="1" ht="12.75" x14ac:dyDescent="0.15">
      <c r="A1985" s="147" t="s">
        <v>62</v>
      </c>
      <c r="B1985" s="17">
        <v>24022.99</v>
      </c>
      <c r="C1985" s="17">
        <v>45000</v>
      </c>
      <c r="D1985" s="17">
        <v>37350.43</v>
      </c>
      <c r="E1985" s="17">
        <v>37350.400000000001</v>
      </c>
      <c r="F1985" s="17">
        <f t="shared" si="64"/>
        <v>155.47773195593055</v>
      </c>
      <c r="G1985" s="148">
        <f t="shared" si="65"/>
        <v>99.999919679639575</v>
      </c>
    </row>
    <row r="1986" spans="1:7" s="8" customFormat="1" ht="12.75" x14ac:dyDescent="0.15">
      <c r="A1986" s="108" t="s">
        <v>6</v>
      </c>
      <c r="B1986" s="19">
        <v>24022.99</v>
      </c>
      <c r="C1986" s="19">
        <v>45000</v>
      </c>
      <c r="D1986" s="19">
        <v>37350.43</v>
      </c>
      <c r="E1986" s="19">
        <v>37350.400000000001</v>
      </c>
      <c r="F1986" s="19">
        <f t="shared" si="64"/>
        <v>155.47773195593055</v>
      </c>
      <c r="G1986" s="151">
        <f t="shared" si="65"/>
        <v>99.999919679639575</v>
      </c>
    </row>
    <row r="1987" spans="1:7" s="8" customFormat="1" ht="12.75" x14ac:dyDescent="0.15">
      <c r="A1987" s="108" t="s">
        <v>12</v>
      </c>
      <c r="B1987" s="19">
        <v>24022.99</v>
      </c>
      <c r="C1987" s="19">
        <v>45000</v>
      </c>
      <c r="D1987" s="19">
        <v>37350.43</v>
      </c>
      <c r="E1987" s="19">
        <v>37350.400000000001</v>
      </c>
      <c r="F1987" s="19">
        <f t="shared" si="64"/>
        <v>155.47773195593055</v>
      </c>
      <c r="G1987" s="151">
        <f t="shared" si="65"/>
        <v>99.999919679639575</v>
      </c>
    </row>
    <row r="1988" spans="1:7" s="8" customFormat="1" ht="12.75" x14ac:dyDescent="0.15">
      <c r="A1988" s="110" t="s">
        <v>27</v>
      </c>
      <c r="B1988" s="20">
        <v>24022.99</v>
      </c>
      <c r="C1988" s="20">
        <v>0</v>
      </c>
      <c r="D1988" s="20">
        <v>0</v>
      </c>
      <c r="E1988" s="20">
        <v>37350.400000000001</v>
      </c>
      <c r="F1988" s="20">
        <f t="shared" si="64"/>
        <v>155.47773195593055</v>
      </c>
      <c r="G1988" s="136">
        <f t="shared" si="65"/>
        <v>0</v>
      </c>
    </row>
    <row r="1989" spans="1:7" s="7" customFormat="1" ht="12.75" x14ac:dyDescent="0.15">
      <c r="A1989" s="149" t="s">
        <v>249</v>
      </c>
      <c r="B1989" s="18">
        <v>47455.74</v>
      </c>
      <c r="C1989" s="18">
        <v>0</v>
      </c>
      <c r="D1989" s="18">
        <v>3000</v>
      </c>
      <c r="E1989" s="18">
        <v>3000</v>
      </c>
      <c r="F1989" s="18">
        <f t="shared" si="64"/>
        <v>6.3216799485162385</v>
      </c>
      <c r="G1989" s="150">
        <f t="shared" si="65"/>
        <v>100</v>
      </c>
    </row>
    <row r="1990" spans="1:7" s="8" customFormat="1" ht="12.75" x14ac:dyDescent="0.15">
      <c r="A1990" s="108" t="s">
        <v>245</v>
      </c>
      <c r="B1990" s="19">
        <v>47455.74</v>
      </c>
      <c r="C1990" s="19">
        <v>0</v>
      </c>
      <c r="D1990" s="19">
        <v>3000</v>
      </c>
      <c r="E1990" s="19">
        <v>3000</v>
      </c>
      <c r="F1990" s="19">
        <f t="shared" ref="F1990:F2053" si="66">IFERROR(E1990/B1990*100,0)</f>
        <v>6.3216799485162385</v>
      </c>
      <c r="G1990" s="151">
        <f t="shared" ref="G1990:G2053" si="67">IFERROR(E1990/D1990*100,0)</f>
        <v>100</v>
      </c>
    </row>
    <row r="1991" spans="1:7" s="6" customFormat="1" ht="12.75" x14ac:dyDescent="0.15">
      <c r="A1991" s="147" t="s">
        <v>62</v>
      </c>
      <c r="B1991" s="17">
        <v>47455.74</v>
      </c>
      <c r="C1991" s="17">
        <v>0</v>
      </c>
      <c r="D1991" s="17">
        <v>3000</v>
      </c>
      <c r="E1991" s="17">
        <v>3000</v>
      </c>
      <c r="F1991" s="17">
        <f t="shared" si="66"/>
        <v>6.3216799485162385</v>
      </c>
      <c r="G1991" s="148">
        <f t="shared" si="67"/>
        <v>100</v>
      </c>
    </row>
    <row r="1992" spans="1:7" s="8" customFormat="1" ht="12.75" x14ac:dyDescent="0.15">
      <c r="A1992" s="108" t="s">
        <v>53</v>
      </c>
      <c r="B1992" s="19">
        <v>47455.74</v>
      </c>
      <c r="C1992" s="19">
        <v>0</v>
      </c>
      <c r="D1992" s="19">
        <v>3000</v>
      </c>
      <c r="E1992" s="19">
        <v>3000</v>
      </c>
      <c r="F1992" s="19">
        <f t="shared" si="66"/>
        <v>6.3216799485162385</v>
      </c>
      <c r="G1992" s="151">
        <f t="shared" si="67"/>
        <v>100</v>
      </c>
    </row>
    <row r="1993" spans="1:7" s="8" customFormat="1" ht="12.75" x14ac:dyDescent="0.15">
      <c r="A1993" s="108" t="s">
        <v>56</v>
      </c>
      <c r="B1993" s="19">
        <v>0</v>
      </c>
      <c r="C1993" s="19">
        <v>0</v>
      </c>
      <c r="D1993" s="19">
        <v>3000</v>
      </c>
      <c r="E1993" s="19">
        <v>3000</v>
      </c>
      <c r="F1993" s="19">
        <f t="shared" si="66"/>
        <v>0</v>
      </c>
      <c r="G1993" s="151">
        <f t="shared" si="67"/>
        <v>100</v>
      </c>
    </row>
    <row r="1994" spans="1:7" s="8" customFormat="1" ht="12.75" x14ac:dyDescent="0.15">
      <c r="A1994" s="110" t="s">
        <v>64</v>
      </c>
      <c r="B1994" s="20">
        <v>0</v>
      </c>
      <c r="C1994" s="20">
        <v>0</v>
      </c>
      <c r="D1994" s="20">
        <v>0</v>
      </c>
      <c r="E1994" s="20">
        <v>543.96</v>
      </c>
      <c r="F1994" s="20">
        <f t="shared" si="66"/>
        <v>0</v>
      </c>
      <c r="G1994" s="136">
        <f t="shared" si="67"/>
        <v>0</v>
      </c>
    </row>
    <row r="1995" spans="1:7" s="8" customFormat="1" ht="12.75" x14ac:dyDescent="0.15">
      <c r="A1995" s="110" t="s">
        <v>60</v>
      </c>
      <c r="B1995" s="20">
        <v>0</v>
      </c>
      <c r="C1995" s="20">
        <v>0</v>
      </c>
      <c r="D1995" s="20">
        <v>0</v>
      </c>
      <c r="E1995" s="20">
        <v>2456.04</v>
      </c>
      <c r="F1995" s="20">
        <f t="shared" si="66"/>
        <v>0</v>
      </c>
      <c r="G1995" s="136">
        <f t="shared" si="67"/>
        <v>0</v>
      </c>
    </row>
    <row r="1996" spans="1:7" s="8" customFormat="1" ht="12.75" x14ac:dyDescent="0.15">
      <c r="A1996" s="108" t="s">
        <v>72</v>
      </c>
      <c r="B1996" s="19">
        <v>47455.74</v>
      </c>
      <c r="C1996" s="19">
        <v>0</v>
      </c>
      <c r="D1996" s="19">
        <v>0</v>
      </c>
      <c r="E1996" s="19">
        <v>0</v>
      </c>
      <c r="F1996" s="19">
        <f t="shared" si="66"/>
        <v>0</v>
      </c>
      <c r="G1996" s="151">
        <f t="shared" si="67"/>
        <v>0</v>
      </c>
    </row>
    <row r="1997" spans="1:7" s="8" customFormat="1" ht="12.75" x14ac:dyDescent="0.15">
      <c r="A1997" s="110" t="s">
        <v>73</v>
      </c>
      <c r="B1997" s="20">
        <v>47455.74</v>
      </c>
      <c r="C1997" s="20">
        <v>0</v>
      </c>
      <c r="D1997" s="20">
        <v>0</v>
      </c>
      <c r="E1997" s="20">
        <v>0</v>
      </c>
      <c r="F1997" s="20">
        <f t="shared" si="66"/>
        <v>0</v>
      </c>
      <c r="G1997" s="136">
        <f t="shared" si="67"/>
        <v>0</v>
      </c>
    </row>
    <row r="1998" spans="1:7" s="6" customFormat="1" ht="12.75" x14ac:dyDescent="0.15">
      <c r="A1998" s="147" t="s">
        <v>250</v>
      </c>
      <c r="B1998" s="17">
        <v>14843.81</v>
      </c>
      <c r="C1998" s="17">
        <v>20000</v>
      </c>
      <c r="D1998" s="17">
        <v>23000</v>
      </c>
      <c r="E1998" s="17">
        <v>18217.009999999998</v>
      </c>
      <c r="F1998" s="17">
        <f t="shared" si="66"/>
        <v>122.72462393415167</v>
      </c>
      <c r="G1998" s="148">
        <f t="shared" si="67"/>
        <v>79.204391304347823</v>
      </c>
    </row>
    <row r="1999" spans="1:7" s="7" customFormat="1" ht="12.75" x14ac:dyDescent="0.15">
      <c r="A1999" s="149" t="s">
        <v>251</v>
      </c>
      <c r="B1999" s="18">
        <v>14843.81</v>
      </c>
      <c r="C1999" s="18">
        <v>20000</v>
      </c>
      <c r="D1999" s="18">
        <v>23000</v>
      </c>
      <c r="E1999" s="18">
        <v>18217.009999999998</v>
      </c>
      <c r="F1999" s="18">
        <f t="shared" si="66"/>
        <v>122.72462393415167</v>
      </c>
      <c r="G1999" s="150">
        <f t="shared" si="67"/>
        <v>79.204391304347823</v>
      </c>
    </row>
    <row r="2000" spans="1:7" s="8" customFormat="1" ht="12.75" x14ac:dyDescent="0.15">
      <c r="A2000" s="108" t="s">
        <v>82</v>
      </c>
      <c r="B2000" s="19">
        <v>14843.81</v>
      </c>
      <c r="C2000" s="19">
        <v>20000</v>
      </c>
      <c r="D2000" s="19">
        <v>23000</v>
      </c>
      <c r="E2000" s="19">
        <v>18217.009999999998</v>
      </c>
      <c r="F2000" s="19">
        <f t="shared" si="66"/>
        <v>122.72462393415167</v>
      </c>
      <c r="G2000" s="151">
        <f t="shared" si="67"/>
        <v>79.204391304347823</v>
      </c>
    </row>
    <row r="2001" spans="1:7" s="6" customFormat="1" ht="12.75" x14ac:dyDescent="0.15">
      <c r="A2001" s="147" t="s">
        <v>44</v>
      </c>
      <c r="B2001" s="17">
        <v>14843.81</v>
      </c>
      <c r="C2001" s="17">
        <v>20000</v>
      </c>
      <c r="D2001" s="17">
        <v>23000</v>
      </c>
      <c r="E2001" s="17">
        <v>18217.009999999998</v>
      </c>
      <c r="F2001" s="17">
        <f t="shared" si="66"/>
        <v>122.72462393415167</v>
      </c>
      <c r="G2001" s="148">
        <f t="shared" si="67"/>
        <v>79.204391304347823</v>
      </c>
    </row>
    <row r="2002" spans="1:7" s="8" customFormat="1" ht="12.75" x14ac:dyDescent="0.15">
      <c r="A2002" s="108" t="s">
        <v>6</v>
      </c>
      <c r="B2002" s="19">
        <v>10664.34</v>
      </c>
      <c r="C2002" s="19">
        <v>12500</v>
      </c>
      <c r="D2002" s="19">
        <v>15500</v>
      </c>
      <c r="E2002" s="19">
        <v>11172.84</v>
      </c>
      <c r="F2002" s="19">
        <f t="shared" si="66"/>
        <v>104.76822756963861</v>
      </c>
      <c r="G2002" s="151">
        <f t="shared" si="67"/>
        <v>72.082838709677418</v>
      </c>
    </row>
    <row r="2003" spans="1:7" s="8" customFormat="1" ht="12.75" x14ac:dyDescent="0.15">
      <c r="A2003" s="108" t="s">
        <v>7</v>
      </c>
      <c r="B2003" s="19">
        <v>0</v>
      </c>
      <c r="C2003" s="19">
        <v>0</v>
      </c>
      <c r="D2003" s="19">
        <v>100</v>
      </c>
      <c r="E2003" s="19">
        <v>0</v>
      </c>
      <c r="F2003" s="19">
        <f t="shared" si="66"/>
        <v>0</v>
      </c>
      <c r="G2003" s="151">
        <f t="shared" si="67"/>
        <v>0</v>
      </c>
    </row>
    <row r="2004" spans="1:7" s="8" customFormat="1" ht="12.75" x14ac:dyDescent="0.15">
      <c r="A2004" s="108" t="s">
        <v>12</v>
      </c>
      <c r="B2004" s="19">
        <v>10624.05</v>
      </c>
      <c r="C2004" s="19">
        <v>12400</v>
      </c>
      <c r="D2004" s="19">
        <v>15350</v>
      </c>
      <c r="E2004" s="19">
        <v>11125.33</v>
      </c>
      <c r="F2004" s="19">
        <f t="shared" si="66"/>
        <v>104.71835128787987</v>
      </c>
      <c r="G2004" s="151">
        <f t="shared" si="67"/>
        <v>72.477719869706831</v>
      </c>
    </row>
    <row r="2005" spans="1:7" s="8" customFormat="1" ht="12.75" x14ac:dyDescent="0.15">
      <c r="A2005" s="110" t="s">
        <v>18</v>
      </c>
      <c r="B2005" s="20">
        <v>5808.49</v>
      </c>
      <c r="C2005" s="20">
        <v>0</v>
      </c>
      <c r="D2005" s="20">
        <v>0</v>
      </c>
      <c r="E2005" s="20">
        <v>2903.45</v>
      </c>
      <c r="F2005" s="20">
        <f t="shared" si="66"/>
        <v>49.986313138182211</v>
      </c>
      <c r="G2005" s="136">
        <f t="shared" si="67"/>
        <v>0</v>
      </c>
    </row>
    <row r="2006" spans="1:7" s="8" customFormat="1" ht="12.75" x14ac:dyDescent="0.15">
      <c r="A2006" s="110" t="s">
        <v>19</v>
      </c>
      <c r="B2006" s="20">
        <v>6.4</v>
      </c>
      <c r="C2006" s="20">
        <v>0</v>
      </c>
      <c r="D2006" s="20">
        <v>0</v>
      </c>
      <c r="E2006" s="20">
        <v>0</v>
      </c>
      <c r="F2006" s="20">
        <f t="shared" si="66"/>
        <v>0</v>
      </c>
      <c r="G2006" s="136">
        <f t="shared" si="67"/>
        <v>0</v>
      </c>
    </row>
    <row r="2007" spans="1:7" s="8" customFormat="1" ht="12.75" x14ac:dyDescent="0.15">
      <c r="A2007" s="110" t="s">
        <v>20</v>
      </c>
      <c r="B2007" s="20">
        <v>192.45</v>
      </c>
      <c r="C2007" s="20">
        <v>0</v>
      </c>
      <c r="D2007" s="20">
        <v>0</v>
      </c>
      <c r="E2007" s="20">
        <v>320</v>
      </c>
      <c r="F2007" s="20">
        <f t="shared" si="66"/>
        <v>166.27695505326059</v>
      </c>
      <c r="G2007" s="136">
        <f t="shared" si="67"/>
        <v>0</v>
      </c>
    </row>
    <row r="2008" spans="1:7" s="8" customFormat="1" ht="12.75" x14ac:dyDescent="0.15">
      <c r="A2008" s="110" t="s">
        <v>21</v>
      </c>
      <c r="B2008" s="20">
        <v>119.16</v>
      </c>
      <c r="C2008" s="20">
        <v>0</v>
      </c>
      <c r="D2008" s="20">
        <v>0</v>
      </c>
      <c r="E2008" s="20">
        <v>2189.17</v>
      </c>
      <c r="F2008" s="20">
        <f t="shared" si="66"/>
        <v>1837.1685129237999</v>
      </c>
      <c r="G2008" s="136">
        <f t="shared" si="67"/>
        <v>0</v>
      </c>
    </row>
    <row r="2009" spans="1:7" s="8" customFormat="1" ht="12.75" x14ac:dyDescent="0.15">
      <c r="A2009" s="110" t="s">
        <v>22</v>
      </c>
      <c r="B2009" s="20">
        <v>156.77000000000001</v>
      </c>
      <c r="C2009" s="20">
        <v>0</v>
      </c>
      <c r="D2009" s="20">
        <v>0</v>
      </c>
      <c r="E2009" s="20">
        <v>318.31</v>
      </c>
      <c r="F2009" s="20">
        <f t="shared" si="66"/>
        <v>203.04267398099122</v>
      </c>
      <c r="G2009" s="136">
        <f t="shared" si="67"/>
        <v>0</v>
      </c>
    </row>
    <row r="2010" spans="1:7" s="8" customFormat="1" ht="12.75" x14ac:dyDescent="0.15">
      <c r="A2010" s="110" t="s">
        <v>97</v>
      </c>
      <c r="B2010" s="20">
        <v>70.16</v>
      </c>
      <c r="C2010" s="20">
        <v>0</v>
      </c>
      <c r="D2010" s="20">
        <v>0</v>
      </c>
      <c r="E2010" s="20">
        <v>0</v>
      </c>
      <c r="F2010" s="20">
        <f t="shared" si="66"/>
        <v>0</v>
      </c>
      <c r="G2010" s="136">
        <f t="shared" si="67"/>
        <v>0</v>
      </c>
    </row>
    <row r="2011" spans="1:7" s="8" customFormat="1" ht="12.75" x14ac:dyDescent="0.15">
      <c r="A2011" s="110" t="s">
        <v>25</v>
      </c>
      <c r="B2011" s="20">
        <v>1791.09</v>
      </c>
      <c r="C2011" s="20">
        <v>0</v>
      </c>
      <c r="D2011" s="20">
        <v>0</v>
      </c>
      <c r="E2011" s="20">
        <v>0</v>
      </c>
      <c r="F2011" s="20">
        <f t="shared" si="66"/>
        <v>0</v>
      </c>
      <c r="G2011" s="136">
        <f t="shared" si="67"/>
        <v>0</v>
      </c>
    </row>
    <row r="2012" spans="1:7" s="8" customFormat="1" ht="12.75" x14ac:dyDescent="0.15">
      <c r="A2012" s="110" t="s">
        <v>27</v>
      </c>
      <c r="B2012" s="20">
        <v>99.54</v>
      </c>
      <c r="C2012" s="20">
        <v>0</v>
      </c>
      <c r="D2012" s="20">
        <v>0</v>
      </c>
      <c r="E2012" s="20">
        <v>0</v>
      </c>
      <c r="F2012" s="20">
        <f t="shared" si="66"/>
        <v>0</v>
      </c>
      <c r="G2012" s="136">
        <f t="shared" si="67"/>
        <v>0</v>
      </c>
    </row>
    <row r="2013" spans="1:7" s="8" customFormat="1" ht="12.75" x14ac:dyDescent="0.15">
      <c r="A2013" s="110" t="s">
        <v>30</v>
      </c>
      <c r="B2013" s="20">
        <v>647.69000000000005</v>
      </c>
      <c r="C2013" s="20">
        <v>0</v>
      </c>
      <c r="D2013" s="20">
        <v>0</v>
      </c>
      <c r="E2013" s="20">
        <v>1202.07</v>
      </c>
      <c r="F2013" s="20">
        <f t="shared" si="66"/>
        <v>185.59341660362207</v>
      </c>
      <c r="G2013" s="136">
        <f t="shared" si="67"/>
        <v>0</v>
      </c>
    </row>
    <row r="2014" spans="1:7" s="8" customFormat="1" ht="12.75" x14ac:dyDescent="0.15">
      <c r="A2014" s="110" t="s">
        <v>32</v>
      </c>
      <c r="B2014" s="20">
        <v>521.74</v>
      </c>
      <c r="C2014" s="20">
        <v>0</v>
      </c>
      <c r="D2014" s="20">
        <v>0</v>
      </c>
      <c r="E2014" s="20">
        <v>0</v>
      </c>
      <c r="F2014" s="20">
        <f t="shared" si="66"/>
        <v>0</v>
      </c>
      <c r="G2014" s="136">
        <f t="shared" si="67"/>
        <v>0</v>
      </c>
    </row>
    <row r="2015" spans="1:7" s="8" customFormat="1" ht="12.75" x14ac:dyDescent="0.15">
      <c r="A2015" s="110" t="s">
        <v>34</v>
      </c>
      <c r="B2015" s="20">
        <v>941.93</v>
      </c>
      <c r="C2015" s="20">
        <v>0</v>
      </c>
      <c r="D2015" s="20">
        <v>0</v>
      </c>
      <c r="E2015" s="20">
        <v>1249.8800000000001</v>
      </c>
      <c r="F2015" s="20">
        <f t="shared" si="66"/>
        <v>132.69351225674944</v>
      </c>
      <c r="G2015" s="136">
        <f t="shared" si="67"/>
        <v>0</v>
      </c>
    </row>
    <row r="2016" spans="1:7" s="8" customFormat="1" ht="12.75" x14ac:dyDescent="0.15">
      <c r="A2016" s="110" t="s">
        <v>83</v>
      </c>
      <c r="B2016" s="20">
        <v>0</v>
      </c>
      <c r="C2016" s="20">
        <v>0</v>
      </c>
      <c r="D2016" s="20">
        <v>0</v>
      </c>
      <c r="E2016" s="20">
        <v>2600</v>
      </c>
      <c r="F2016" s="20">
        <f t="shared" si="66"/>
        <v>0</v>
      </c>
      <c r="G2016" s="136">
        <f t="shared" si="67"/>
        <v>0</v>
      </c>
    </row>
    <row r="2017" spans="1:7" s="8" customFormat="1" ht="12.75" x14ac:dyDescent="0.15">
      <c r="A2017" s="110" t="s">
        <v>42</v>
      </c>
      <c r="B2017" s="20">
        <v>0</v>
      </c>
      <c r="C2017" s="20">
        <v>0</v>
      </c>
      <c r="D2017" s="20">
        <v>0</v>
      </c>
      <c r="E2017" s="20">
        <v>180</v>
      </c>
      <c r="F2017" s="20">
        <f t="shared" si="66"/>
        <v>0</v>
      </c>
      <c r="G2017" s="136">
        <f t="shared" si="67"/>
        <v>0</v>
      </c>
    </row>
    <row r="2018" spans="1:7" s="8" customFormat="1" ht="12.75" x14ac:dyDescent="0.15">
      <c r="A2018" s="110" t="s">
        <v>13</v>
      </c>
      <c r="B2018" s="20">
        <v>0</v>
      </c>
      <c r="C2018" s="20">
        <v>0</v>
      </c>
      <c r="D2018" s="20">
        <v>0</v>
      </c>
      <c r="E2018" s="20">
        <v>82.29</v>
      </c>
      <c r="F2018" s="20">
        <f t="shared" si="66"/>
        <v>0</v>
      </c>
      <c r="G2018" s="136">
        <f t="shared" si="67"/>
        <v>0</v>
      </c>
    </row>
    <row r="2019" spans="1:7" s="8" customFormat="1" ht="12.75" x14ac:dyDescent="0.15">
      <c r="A2019" s="110" t="s">
        <v>36</v>
      </c>
      <c r="B2019" s="20">
        <v>268.63</v>
      </c>
      <c r="C2019" s="20">
        <v>0</v>
      </c>
      <c r="D2019" s="20">
        <v>0</v>
      </c>
      <c r="E2019" s="20">
        <v>80.16</v>
      </c>
      <c r="F2019" s="20">
        <f t="shared" si="66"/>
        <v>29.840300785467001</v>
      </c>
      <c r="G2019" s="136">
        <f t="shared" si="67"/>
        <v>0</v>
      </c>
    </row>
    <row r="2020" spans="1:7" s="8" customFormat="1" ht="12.75" x14ac:dyDescent="0.15">
      <c r="A2020" s="108" t="s">
        <v>37</v>
      </c>
      <c r="B2020" s="19">
        <v>40.29</v>
      </c>
      <c r="C2020" s="19">
        <v>100</v>
      </c>
      <c r="D2020" s="19">
        <v>50</v>
      </c>
      <c r="E2020" s="19">
        <v>47.51</v>
      </c>
      <c r="F2020" s="19">
        <f t="shared" si="66"/>
        <v>117.92007942417473</v>
      </c>
      <c r="G2020" s="151">
        <f t="shared" si="67"/>
        <v>95.02</v>
      </c>
    </row>
    <row r="2021" spans="1:7" s="8" customFormat="1" ht="12.75" x14ac:dyDescent="0.15">
      <c r="A2021" s="110" t="s">
        <v>38</v>
      </c>
      <c r="B2021" s="20">
        <v>39.74</v>
      </c>
      <c r="C2021" s="20">
        <v>0</v>
      </c>
      <c r="D2021" s="20">
        <v>0</v>
      </c>
      <c r="E2021" s="20">
        <v>46.83</v>
      </c>
      <c r="F2021" s="20">
        <f t="shared" si="66"/>
        <v>117.84096628082537</v>
      </c>
      <c r="G2021" s="136">
        <f t="shared" si="67"/>
        <v>0</v>
      </c>
    </row>
    <row r="2022" spans="1:7" s="8" customFormat="1" ht="12.75" x14ac:dyDescent="0.15">
      <c r="A2022" s="110" t="s">
        <v>39</v>
      </c>
      <c r="B2022" s="20">
        <v>0.55000000000000004</v>
      </c>
      <c r="C2022" s="20">
        <v>0</v>
      </c>
      <c r="D2022" s="20">
        <v>0</v>
      </c>
      <c r="E2022" s="20">
        <v>0.68</v>
      </c>
      <c r="F2022" s="20">
        <f t="shared" si="66"/>
        <v>123.63636363636363</v>
      </c>
      <c r="G2022" s="136">
        <f t="shared" si="67"/>
        <v>0</v>
      </c>
    </row>
    <row r="2023" spans="1:7" s="8" customFormat="1" ht="12.75" x14ac:dyDescent="0.15">
      <c r="A2023" s="108" t="s">
        <v>53</v>
      </c>
      <c r="B2023" s="19">
        <v>4179.47</v>
      </c>
      <c r="C2023" s="19">
        <v>7500</v>
      </c>
      <c r="D2023" s="19">
        <v>7500</v>
      </c>
      <c r="E2023" s="19">
        <v>7044.17</v>
      </c>
      <c r="F2023" s="19">
        <f t="shared" si="66"/>
        <v>168.54218357830061</v>
      </c>
      <c r="G2023" s="151">
        <f t="shared" si="67"/>
        <v>93.922266666666658</v>
      </c>
    </row>
    <row r="2024" spans="1:7" s="8" customFormat="1" ht="12.75" x14ac:dyDescent="0.15">
      <c r="A2024" s="108" t="s">
        <v>56</v>
      </c>
      <c r="B2024" s="19">
        <v>4179.47</v>
      </c>
      <c r="C2024" s="19">
        <v>7500</v>
      </c>
      <c r="D2024" s="19">
        <v>7500</v>
      </c>
      <c r="E2024" s="19">
        <v>7044.17</v>
      </c>
      <c r="F2024" s="19">
        <f t="shared" si="66"/>
        <v>168.54218357830061</v>
      </c>
      <c r="G2024" s="151">
        <f t="shared" si="67"/>
        <v>93.922266666666658</v>
      </c>
    </row>
    <row r="2025" spans="1:7" s="8" customFormat="1" ht="12.75" x14ac:dyDescent="0.15">
      <c r="A2025" s="110" t="s">
        <v>57</v>
      </c>
      <c r="B2025" s="20">
        <v>0</v>
      </c>
      <c r="C2025" s="20">
        <v>0</v>
      </c>
      <c r="D2025" s="20">
        <v>0</v>
      </c>
      <c r="E2025" s="20">
        <v>2017.84</v>
      </c>
      <c r="F2025" s="20">
        <f t="shared" si="66"/>
        <v>0</v>
      </c>
      <c r="G2025" s="136">
        <f t="shared" si="67"/>
        <v>0</v>
      </c>
    </row>
    <row r="2026" spans="1:7" s="8" customFormat="1" ht="12.75" x14ac:dyDescent="0.15">
      <c r="A2026" s="110" t="s">
        <v>64</v>
      </c>
      <c r="B2026" s="20">
        <v>0</v>
      </c>
      <c r="C2026" s="20">
        <v>0</v>
      </c>
      <c r="D2026" s="20">
        <v>0</v>
      </c>
      <c r="E2026" s="20">
        <v>0</v>
      </c>
      <c r="F2026" s="20">
        <f t="shared" si="66"/>
        <v>0</v>
      </c>
      <c r="G2026" s="136">
        <f t="shared" si="67"/>
        <v>0</v>
      </c>
    </row>
    <row r="2027" spans="1:7" s="8" customFormat="1" ht="12.75" x14ac:dyDescent="0.15">
      <c r="A2027" s="110" t="s">
        <v>283</v>
      </c>
      <c r="B2027" s="20">
        <v>3729.66</v>
      </c>
      <c r="C2027" s="20">
        <v>0</v>
      </c>
      <c r="D2027" s="20">
        <v>0</v>
      </c>
      <c r="E2027" s="20">
        <v>333.22</v>
      </c>
      <c r="F2027" s="20">
        <f t="shared" si="66"/>
        <v>8.9343264533496356</v>
      </c>
      <c r="G2027" s="136">
        <f t="shared" si="67"/>
        <v>0</v>
      </c>
    </row>
    <row r="2028" spans="1:7" s="8" customFormat="1" ht="12.75" x14ac:dyDescent="0.15">
      <c r="A2028" s="110" t="s">
        <v>60</v>
      </c>
      <c r="B2028" s="20">
        <v>0</v>
      </c>
      <c r="C2028" s="20">
        <v>0</v>
      </c>
      <c r="D2028" s="20">
        <v>0</v>
      </c>
      <c r="E2028" s="20">
        <v>4547.51</v>
      </c>
      <c r="F2028" s="20">
        <f t="shared" si="66"/>
        <v>0</v>
      </c>
      <c r="G2028" s="136">
        <f t="shared" si="67"/>
        <v>0</v>
      </c>
    </row>
    <row r="2029" spans="1:7" s="8" customFormat="1" ht="12.75" x14ac:dyDescent="0.15">
      <c r="A2029" s="110" t="s">
        <v>252</v>
      </c>
      <c r="B2029" s="20">
        <v>449.81</v>
      </c>
      <c r="C2029" s="20">
        <v>0</v>
      </c>
      <c r="D2029" s="20">
        <v>0</v>
      </c>
      <c r="E2029" s="20">
        <v>145.6</v>
      </c>
      <c r="F2029" s="20">
        <f t="shared" si="66"/>
        <v>32.369222560636715</v>
      </c>
      <c r="G2029" s="136">
        <f t="shared" si="67"/>
        <v>0</v>
      </c>
    </row>
    <row r="2030" spans="1:7" s="6" customFormat="1" ht="12.75" x14ac:dyDescent="0.15">
      <c r="A2030" s="147" t="s">
        <v>253</v>
      </c>
      <c r="B2030" s="17">
        <v>156405.6</v>
      </c>
      <c r="C2030" s="17">
        <v>223130</v>
      </c>
      <c r="D2030" s="17">
        <v>236209</v>
      </c>
      <c r="E2030" s="17">
        <v>218441.18</v>
      </c>
      <c r="F2030" s="17">
        <f t="shared" si="66"/>
        <v>139.6632729262891</v>
      </c>
      <c r="G2030" s="148">
        <f t="shared" si="67"/>
        <v>92.477924211185865</v>
      </c>
    </row>
    <row r="2031" spans="1:7" s="7" customFormat="1" ht="12.75" x14ac:dyDescent="0.15">
      <c r="A2031" s="149" t="s">
        <v>254</v>
      </c>
      <c r="B2031" s="18">
        <v>306.58999999999997</v>
      </c>
      <c r="C2031" s="18">
        <v>1880</v>
      </c>
      <c r="D2031" s="18">
        <v>7819</v>
      </c>
      <c r="E2031" s="18">
        <v>7813.75</v>
      </c>
      <c r="F2031" s="18">
        <f t="shared" si="66"/>
        <v>2548.5991062983139</v>
      </c>
      <c r="G2031" s="150">
        <f t="shared" si="67"/>
        <v>99.932855863921219</v>
      </c>
    </row>
    <row r="2032" spans="1:7" s="8" customFormat="1" ht="12.75" x14ac:dyDescent="0.15">
      <c r="A2032" s="108" t="s">
        <v>245</v>
      </c>
      <c r="B2032" s="19">
        <v>0</v>
      </c>
      <c r="C2032" s="19">
        <v>0</v>
      </c>
      <c r="D2032" s="19">
        <v>250</v>
      </c>
      <c r="E2032" s="19">
        <v>250</v>
      </c>
      <c r="F2032" s="19">
        <f t="shared" si="66"/>
        <v>0</v>
      </c>
      <c r="G2032" s="151">
        <f t="shared" si="67"/>
        <v>100</v>
      </c>
    </row>
    <row r="2033" spans="1:7" s="6" customFormat="1" ht="12.75" x14ac:dyDescent="0.15">
      <c r="A2033" s="147" t="s">
        <v>5</v>
      </c>
      <c r="B2033" s="17">
        <v>0</v>
      </c>
      <c r="C2033" s="17">
        <v>0</v>
      </c>
      <c r="D2033" s="17">
        <v>250</v>
      </c>
      <c r="E2033" s="17">
        <v>250</v>
      </c>
      <c r="F2033" s="17">
        <f t="shared" si="66"/>
        <v>0</v>
      </c>
      <c r="G2033" s="148">
        <f t="shared" si="67"/>
        <v>100</v>
      </c>
    </row>
    <row r="2034" spans="1:7" s="8" customFormat="1" ht="12.75" x14ac:dyDescent="0.15">
      <c r="A2034" s="108" t="s">
        <v>53</v>
      </c>
      <c r="B2034" s="19">
        <v>0</v>
      </c>
      <c r="C2034" s="19">
        <v>0</v>
      </c>
      <c r="D2034" s="19">
        <v>250</v>
      </c>
      <c r="E2034" s="19">
        <v>250</v>
      </c>
      <c r="F2034" s="19">
        <f t="shared" si="66"/>
        <v>0</v>
      </c>
      <c r="G2034" s="151">
        <f t="shared" si="67"/>
        <v>100</v>
      </c>
    </row>
    <row r="2035" spans="1:7" s="8" customFormat="1" ht="12.75" x14ac:dyDescent="0.15">
      <c r="A2035" s="108" t="s">
        <v>54</v>
      </c>
      <c r="B2035" s="19">
        <v>0</v>
      </c>
      <c r="C2035" s="19">
        <v>0</v>
      </c>
      <c r="D2035" s="19">
        <v>250</v>
      </c>
      <c r="E2035" s="19">
        <v>250</v>
      </c>
      <c r="F2035" s="19">
        <f t="shared" si="66"/>
        <v>0</v>
      </c>
      <c r="G2035" s="151">
        <f t="shared" si="67"/>
        <v>100</v>
      </c>
    </row>
    <row r="2036" spans="1:7" s="8" customFormat="1" ht="12.75" x14ac:dyDescent="0.15">
      <c r="A2036" s="110" t="s">
        <v>55</v>
      </c>
      <c r="B2036" s="20">
        <v>0</v>
      </c>
      <c r="C2036" s="20">
        <v>0</v>
      </c>
      <c r="D2036" s="20">
        <v>0</v>
      </c>
      <c r="E2036" s="20">
        <v>250</v>
      </c>
      <c r="F2036" s="20">
        <f t="shared" si="66"/>
        <v>0</v>
      </c>
      <c r="G2036" s="136">
        <f t="shared" si="67"/>
        <v>0</v>
      </c>
    </row>
    <row r="2037" spans="1:7" s="8" customFormat="1" ht="12.75" x14ac:dyDescent="0.15">
      <c r="A2037" s="108" t="s">
        <v>82</v>
      </c>
      <c r="B2037" s="19">
        <v>306.58999999999997</v>
      </c>
      <c r="C2037" s="19">
        <v>1880</v>
      </c>
      <c r="D2037" s="19">
        <v>7569</v>
      </c>
      <c r="E2037" s="19">
        <v>7563.75</v>
      </c>
      <c r="F2037" s="19">
        <f t="shared" si="66"/>
        <v>2467.0569816367138</v>
      </c>
      <c r="G2037" s="151">
        <f t="shared" si="67"/>
        <v>99.93063812921126</v>
      </c>
    </row>
    <row r="2038" spans="1:7" s="6" customFormat="1" ht="12.75" x14ac:dyDescent="0.15">
      <c r="A2038" s="147" t="s">
        <v>5</v>
      </c>
      <c r="B2038" s="17">
        <v>306.58999999999997</v>
      </c>
      <c r="C2038" s="17">
        <v>1880</v>
      </c>
      <c r="D2038" s="17">
        <v>7569</v>
      </c>
      <c r="E2038" s="17">
        <v>7563.75</v>
      </c>
      <c r="F2038" s="17">
        <f t="shared" si="66"/>
        <v>2467.0569816367138</v>
      </c>
      <c r="G2038" s="148">
        <f t="shared" si="67"/>
        <v>99.93063812921126</v>
      </c>
    </row>
    <row r="2039" spans="1:7" s="8" customFormat="1" ht="12.75" x14ac:dyDescent="0.15">
      <c r="A2039" s="108" t="s">
        <v>6</v>
      </c>
      <c r="B2039" s="19">
        <v>306.58999999999997</v>
      </c>
      <c r="C2039" s="19">
        <v>1880</v>
      </c>
      <c r="D2039" s="19">
        <v>7569</v>
      </c>
      <c r="E2039" s="19">
        <v>7563.75</v>
      </c>
      <c r="F2039" s="19">
        <f t="shared" si="66"/>
        <v>2467.0569816367138</v>
      </c>
      <c r="G2039" s="151">
        <f t="shared" si="67"/>
        <v>99.93063812921126</v>
      </c>
    </row>
    <row r="2040" spans="1:7" s="8" customFormat="1" ht="12.75" x14ac:dyDescent="0.15">
      <c r="A2040" s="108" t="s">
        <v>12</v>
      </c>
      <c r="B2040" s="19">
        <v>306.58999999999997</v>
      </c>
      <c r="C2040" s="19">
        <v>1880</v>
      </c>
      <c r="D2040" s="19">
        <v>7569</v>
      </c>
      <c r="E2040" s="19">
        <v>7563.75</v>
      </c>
      <c r="F2040" s="19">
        <f t="shared" si="66"/>
        <v>2467.0569816367138</v>
      </c>
      <c r="G2040" s="151">
        <f t="shared" si="67"/>
        <v>99.93063812921126</v>
      </c>
    </row>
    <row r="2041" spans="1:7" s="8" customFormat="1" ht="12.75" x14ac:dyDescent="0.15">
      <c r="A2041" s="110" t="s">
        <v>32</v>
      </c>
      <c r="B2041" s="20">
        <v>0</v>
      </c>
      <c r="C2041" s="20">
        <v>0</v>
      </c>
      <c r="D2041" s="20">
        <v>0</v>
      </c>
      <c r="E2041" s="20">
        <v>5000</v>
      </c>
      <c r="F2041" s="20">
        <f t="shared" si="66"/>
        <v>0</v>
      </c>
      <c r="G2041" s="136">
        <f t="shared" si="67"/>
        <v>0</v>
      </c>
    </row>
    <row r="2042" spans="1:7" s="8" customFormat="1" ht="12.75" x14ac:dyDescent="0.15">
      <c r="A2042" s="110" t="s">
        <v>34</v>
      </c>
      <c r="B2042" s="20">
        <v>0</v>
      </c>
      <c r="C2042" s="20">
        <v>0</v>
      </c>
      <c r="D2042" s="20">
        <v>0</v>
      </c>
      <c r="E2042" s="20">
        <v>1948.54</v>
      </c>
      <c r="F2042" s="20">
        <f t="shared" si="66"/>
        <v>0</v>
      </c>
      <c r="G2042" s="136">
        <f t="shared" si="67"/>
        <v>0</v>
      </c>
    </row>
    <row r="2043" spans="1:7" s="8" customFormat="1" ht="12.75" x14ac:dyDescent="0.15">
      <c r="A2043" s="110" t="s">
        <v>83</v>
      </c>
      <c r="B2043" s="20">
        <v>306.58999999999997</v>
      </c>
      <c r="C2043" s="20">
        <v>0</v>
      </c>
      <c r="D2043" s="20">
        <v>0</v>
      </c>
      <c r="E2043" s="20">
        <v>440.6</v>
      </c>
      <c r="F2043" s="20">
        <f t="shared" si="66"/>
        <v>143.70984050360417</v>
      </c>
      <c r="G2043" s="136">
        <f t="shared" si="67"/>
        <v>0</v>
      </c>
    </row>
    <row r="2044" spans="1:7" s="8" customFormat="1" ht="12.75" x14ac:dyDescent="0.15">
      <c r="A2044" s="110" t="s">
        <v>36</v>
      </c>
      <c r="B2044" s="20">
        <v>0</v>
      </c>
      <c r="C2044" s="20">
        <v>0</v>
      </c>
      <c r="D2044" s="20">
        <v>0</v>
      </c>
      <c r="E2044" s="20">
        <v>174.61</v>
      </c>
      <c r="F2044" s="20">
        <f t="shared" si="66"/>
        <v>0</v>
      </c>
      <c r="G2044" s="136">
        <f t="shared" si="67"/>
        <v>0</v>
      </c>
    </row>
    <row r="2045" spans="1:7" s="7" customFormat="1" ht="12.75" x14ac:dyDescent="0.15">
      <c r="A2045" s="149" t="s">
        <v>280</v>
      </c>
      <c r="B2045" s="18">
        <v>1616.03</v>
      </c>
      <c r="C2045" s="18">
        <v>1100</v>
      </c>
      <c r="D2045" s="18">
        <v>790</v>
      </c>
      <c r="E2045" s="18">
        <v>589.03</v>
      </c>
      <c r="F2045" s="18">
        <f t="shared" si="66"/>
        <v>36.449199581690934</v>
      </c>
      <c r="G2045" s="150">
        <f t="shared" si="67"/>
        <v>74.560759493670886</v>
      </c>
    </row>
    <row r="2046" spans="1:7" s="8" customFormat="1" ht="12.75" x14ac:dyDescent="0.15">
      <c r="A2046" s="108" t="s">
        <v>82</v>
      </c>
      <c r="B2046" s="19">
        <v>1616.03</v>
      </c>
      <c r="C2046" s="19">
        <v>1100</v>
      </c>
      <c r="D2046" s="19">
        <v>790</v>
      </c>
      <c r="E2046" s="19">
        <v>589.03</v>
      </c>
      <c r="F2046" s="19">
        <f t="shared" si="66"/>
        <v>36.449199581690934</v>
      </c>
      <c r="G2046" s="151">
        <f t="shared" si="67"/>
        <v>74.560759493670886</v>
      </c>
    </row>
    <row r="2047" spans="1:7" s="6" customFormat="1" ht="12.75" x14ac:dyDescent="0.15">
      <c r="A2047" s="147" t="s">
        <v>281</v>
      </c>
      <c r="B2047" s="17">
        <v>1616.03</v>
      </c>
      <c r="C2047" s="17">
        <v>1100</v>
      </c>
      <c r="D2047" s="17">
        <v>790</v>
      </c>
      <c r="E2047" s="17">
        <v>589.03</v>
      </c>
      <c r="F2047" s="17">
        <f t="shared" si="66"/>
        <v>36.449199581690934</v>
      </c>
      <c r="G2047" s="148">
        <f t="shared" si="67"/>
        <v>74.560759493670886</v>
      </c>
    </row>
    <row r="2048" spans="1:7" s="8" customFormat="1" ht="12.75" x14ac:dyDescent="0.15">
      <c r="A2048" s="108" t="s">
        <v>6</v>
      </c>
      <c r="B2048" s="19">
        <v>0</v>
      </c>
      <c r="C2048" s="19">
        <v>0</v>
      </c>
      <c r="D2048" s="19">
        <v>200</v>
      </c>
      <c r="E2048" s="19">
        <v>0</v>
      </c>
      <c r="F2048" s="19">
        <f t="shared" si="66"/>
        <v>0</v>
      </c>
      <c r="G2048" s="151">
        <f t="shared" si="67"/>
        <v>0</v>
      </c>
    </row>
    <row r="2049" spans="1:7" s="8" customFormat="1" ht="12.75" x14ac:dyDescent="0.15">
      <c r="A2049" s="108" t="s">
        <v>12</v>
      </c>
      <c r="B2049" s="19">
        <v>0</v>
      </c>
      <c r="C2049" s="19">
        <v>0</v>
      </c>
      <c r="D2049" s="19">
        <v>200</v>
      </c>
      <c r="E2049" s="19">
        <v>0</v>
      </c>
      <c r="F2049" s="19">
        <f t="shared" si="66"/>
        <v>0</v>
      </c>
      <c r="G2049" s="151">
        <f t="shared" si="67"/>
        <v>0</v>
      </c>
    </row>
    <row r="2050" spans="1:7" s="8" customFormat="1" ht="12.75" x14ac:dyDescent="0.15">
      <c r="A2050" s="108" t="s">
        <v>53</v>
      </c>
      <c r="B2050" s="19">
        <v>1616.03</v>
      </c>
      <c r="C2050" s="19">
        <v>1100</v>
      </c>
      <c r="D2050" s="19">
        <v>590</v>
      </c>
      <c r="E2050" s="19">
        <v>589.03</v>
      </c>
      <c r="F2050" s="19">
        <f t="shared" si="66"/>
        <v>36.449199581690934</v>
      </c>
      <c r="G2050" s="151">
        <f t="shared" si="67"/>
        <v>99.835593220338978</v>
      </c>
    </row>
    <row r="2051" spans="1:7" s="8" customFormat="1" ht="12.75" x14ac:dyDescent="0.15">
      <c r="A2051" s="108" t="s">
        <v>56</v>
      </c>
      <c r="B2051" s="19">
        <v>1616.03</v>
      </c>
      <c r="C2051" s="19">
        <v>1100</v>
      </c>
      <c r="D2051" s="19">
        <v>590</v>
      </c>
      <c r="E2051" s="19">
        <v>589.03</v>
      </c>
      <c r="F2051" s="19">
        <f t="shared" si="66"/>
        <v>36.449199581690934</v>
      </c>
      <c r="G2051" s="151">
        <f t="shared" si="67"/>
        <v>99.835593220338978</v>
      </c>
    </row>
    <row r="2052" spans="1:7" s="8" customFormat="1" ht="12.75" x14ac:dyDescent="0.15">
      <c r="A2052" s="110" t="s">
        <v>57</v>
      </c>
      <c r="B2052" s="20">
        <v>1616.03</v>
      </c>
      <c r="C2052" s="20">
        <v>0</v>
      </c>
      <c r="D2052" s="20">
        <v>0</v>
      </c>
      <c r="E2052" s="20">
        <v>0</v>
      </c>
      <c r="F2052" s="20">
        <f t="shared" si="66"/>
        <v>0</v>
      </c>
      <c r="G2052" s="136">
        <f t="shared" si="67"/>
        <v>0</v>
      </c>
    </row>
    <row r="2053" spans="1:7" s="8" customFormat="1" ht="12.75" x14ac:dyDescent="0.15">
      <c r="A2053" s="110" t="s">
        <v>60</v>
      </c>
      <c r="B2053" s="20">
        <v>0</v>
      </c>
      <c r="C2053" s="20">
        <v>0</v>
      </c>
      <c r="D2053" s="20">
        <v>0</v>
      </c>
      <c r="E2053" s="20">
        <v>589.03</v>
      </c>
      <c r="F2053" s="20">
        <f t="shared" si="66"/>
        <v>0</v>
      </c>
      <c r="G2053" s="136">
        <f t="shared" si="67"/>
        <v>0</v>
      </c>
    </row>
    <row r="2054" spans="1:7" s="7" customFormat="1" ht="12.75" x14ac:dyDescent="0.15">
      <c r="A2054" s="149" t="s">
        <v>255</v>
      </c>
      <c r="B2054" s="18">
        <v>4701.47</v>
      </c>
      <c r="C2054" s="18">
        <v>7000</v>
      </c>
      <c r="D2054" s="18">
        <v>7000</v>
      </c>
      <c r="E2054" s="18">
        <v>4856.8599999999997</v>
      </c>
      <c r="F2054" s="18">
        <f t="shared" ref="F2054:F2117" si="68">IFERROR(E2054/B2054*100,0)</f>
        <v>103.30513647859073</v>
      </c>
      <c r="G2054" s="150">
        <f t="shared" ref="G2054:G2117" si="69">IFERROR(E2054/D2054*100,0)</f>
        <v>69.383714285714277</v>
      </c>
    </row>
    <row r="2055" spans="1:7" s="8" customFormat="1" ht="12.75" x14ac:dyDescent="0.15">
      <c r="A2055" s="108" t="s">
        <v>82</v>
      </c>
      <c r="B2055" s="19">
        <v>4701.47</v>
      </c>
      <c r="C2055" s="19">
        <v>7000</v>
      </c>
      <c r="D2055" s="19">
        <v>7000</v>
      </c>
      <c r="E2055" s="19">
        <v>4856.8599999999997</v>
      </c>
      <c r="F2055" s="19">
        <f t="shared" si="68"/>
        <v>103.30513647859073</v>
      </c>
      <c r="G2055" s="151">
        <f t="shared" si="69"/>
        <v>69.383714285714277</v>
      </c>
    </row>
    <row r="2056" spans="1:7" s="6" customFormat="1" ht="12.75" x14ac:dyDescent="0.15">
      <c r="A2056" s="147" t="s">
        <v>127</v>
      </c>
      <c r="B2056" s="17">
        <v>4701.47</v>
      </c>
      <c r="C2056" s="17">
        <v>7000</v>
      </c>
      <c r="D2056" s="17">
        <v>7000</v>
      </c>
      <c r="E2056" s="17">
        <v>4856.8599999999997</v>
      </c>
      <c r="F2056" s="17">
        <f t="shared" si="68"/>
        <v>103.30513647859073</v>
      </c>
      <c r="G2056" s="148">
        <f t="shared" si="69"/>
        <v>69.383714285714277</v>
      </c>
    </row>
    <row r="2057" spans="1:7" s="8" customFormat="1" ht="12.75" x14ac:dyDescent="0.15">
      <c r="A2057" s="108" t="s">
        <v>6</v>
      </c>
      <c r="B2057" s="19">
        <v>2562.33</v>
      </c>
      <c r="C2057" s="19">
        <v>3600</v>
      </c>
      <c r="D2057" s="19">
        <v>5000</v>
      </c>
      <c r="E2057" s="19">
        <v>4093.11</v>
      </c>
      <c r="F2057" s="19">
        <f t="shared" si="68"/>
        <v>159.74171945065626</v>
      </c>
      <c r="G2057" s="151">
        <f t="shared" si="69"/>
        <v>81.862200000000001</v>
      </c>
    </row>
    <row r="2058" spans="1:7" s="8" customFormat="1" ht="12.75" x14ac:dyDescent="0.15">
      <c r="A2058" s="108" t="s">
        <v>12</v>
      </c>
      <c r="B2058" s="19">
        <v>2562.33</v>
      </c>
      <c r="C2058" s="19">
        <v>3600</v>
      </c>
      <c r="D2058" s="19">
        <v>5000</v>
      </c>
      <c r="E2058" s="19">
        <v>4093.11</v>
      </c>
      <c r="F2058" s="19">
        <f t="shared" si="68"/>
        <v>159.74171945065626</v>
      </c>
      <c r="G2058" s="151">
        <f t="shared" si="69"/>
        <v>81.862200000000001</v>
      </c>
    </row>
    <row r="2059" spans="1:7" s="8" customFormat="1" ht="12.75" x14ac:dyDescent="0.15">
      <c r="A2059" s="110" t="s">
        <v>22</v>
      </c>
      <c r="B2059" s="20">
        <v>207.05</v>
      </c>
      <c r="C2059" s="20">
        <v>0</v>
      </c>
      <c r="D2059" s="20">
        <v>0</v>
      </c>
      <c r="E2059" s="20">
        <v>138.03</v>
      </c>
      <c r="F2059" s="20">
        <f t="shared" si="68"/>
        <v>66.665056749577388</v>
      </c>
      <c r="G2059" s="136">
        <f t="shared" si="69"/>
        <v>0</v>
      </c>
    </row>
    <row r="2060" spans="1:7" s="8" customFormat="1" ht="12.75" x14ac:dyDescent="0.15">
      <c r="A2060" s="110" t="s">
        <v>97</v>
      </c>
      <c r="B2060" s="20">
        <v>1707.59</v>
      </c>
      <c r="C2060" s="20">
        <v>0</v>
      </c>
      <c r="D2060" s="20">
        <v>0</v>
      </c>
      <c r="E2060" s="20">
        <v>3214.72</v>
      </c>
      <c r="F2060" s="20">
        <f t="shared" si="68"/>
        <v>188.26064804783348</v>
      </c>
      <c r="G2060" s="136">
        <f t="shared" si="69"/>
        <v>0</v>
      </c>
    </row>
    <row r="2061" spans="1:7" s="8" customFormat="1" ht="12.75" x14ac:dyDescent="0.15">
      <c r="A2061" s="110" t="s">
        <v>25</v>
      </c>
      <c r="B2061" s="20">
        <v>0</v>
      </c>
      <c r="C2061" s="20">
        <v>0</v>
      </c>
      <c r="D2061" s="20">
        <v>0</v>
      </c>
      <c r="E2061" s="20">
        <v>740.36</v>
      </c>
      <c r="F2061" s="20">
        <f t="shared" si="68"/>
        <v>0</v>
      </c>
      <c r="G2061" s="136">
        <f t="shared" si="69"/>
        <v>0</v>
      </c>
    </row>
    <row r="2062" spans="1:7" s="8" customFormat="1" ht="12.75" x14ac:dyDescent="0.15">
      <c r="A2062" s="110" t="s">
        <v>27</v>
      </c>
      <c r="B2062" s="20">
        <v>647.69000000000005</v>
      </c>
      <c r="C2062" s="20">
        <v>0</v>
      </c>
      <c r="D2062" s="20">
        <v>0</v>
      </c>
      <c r="E2062" s="20">
        <v>0</v>
      </c>
      <c r="F2062" s="20">
        <f t="shared" si="68"/>
        <v>0</v>
      </c>
      <c r="G2062" s="136">
        <f t="shared" si="69"/>
        <v>0</v>
      </c>
    </row>
    <row r="2063" spans="1:7" s="8" customFormat="1" ht="12.75" x14ac:dyDescent="0.15">
      <c r="A2063" s="108" t="s">
        <v>53</v>
      </c>
      <c r="B2063" s="19">
        <v>2139.14</v>
      </c>
      <c r="C2063" s="19">
        <v>3400</v>
      </c>
      <c r="D2063" s="19">
        <v>2000</v>
      </c>
      <c r="E2063" s="19">
        <v>763.75</v>
      </c>
      <c r="F2063" s="19">
        <f t="shared" si="68"/>
        <v>35.703600512355429</v>
      </c>
      <c r="G2063" s="151">
        <f t="shared" si="69"/>
        <v>38.1875</v>
      </c>
    </row>
    <row r="2064" spans="1:7" s="8" customFormat="1" ht="12.75" x14ac:dyDescent="0.15">
      <c r="A2064" s="108" t="s">
        <v>56</v>
      </c>
      <c r="B2064" s="19">
        <v>2139.14</v>
      </c>
      <c r="C2064" s="19">
        <v>3400</v>
      </c>
      <c r="D2064" s="19">
        <v>2000</v>
      </c>
      <c r="E2064" s="19">
        <v>763.75</v>
      </c>
      <c r="F2064" s="19">
        <f t="shared" si="68"/>
        <v>35.703600512355429</v>
      </c>
      <c r="G2064" s="151">
        <f t="shared" si="69"/>
        <v>38.1875</v>
      </c>
    </row>
    <row r="2065" spans="1:7" s="8" customFormat="1" ht="12.75" x14ac:dyDescent="0.15">
      <c r="A2065" s="110" t="s">
        <v>57</v>
      </c>
      <c r="B2065" s="20">
        <v>212.34</v>
      </c>
      <c r="C2065" s="20">
        <v>0</v>
      </c>
      <c r="D2065" s="20">
        <v>0</v>
      </c>
      <c r="E2065" s="20">
        <v>532.12</v>
      </c>
      <c r="F2065" s="20">
        <f t="shared" si="68"/>
        <v>250.5980973909767</v>
      </c>
      <c r="G2065" s="136">
        <f t="shared" si="69"/>
        <v>0</v>
      </c>
    </row>
    <row r="2066" spans="1:7" s="8" customFormat="1" ht="12.75" x14ac:dyDescent="0.15">
      <c r="A2066" s="110" t="s">
        <v>252</v>
      </c>
      <c r="B2066" s="20">
        <v>1926.8</v>
      </c>
      <c r="C2066" s="20">
        <v>0</v>
      </c>
      <c r="D2066" s="20">
        <v>0</v>
      </c>
      <c r="E2066" s="20">
        <v>231.63</v>
      </c>
      <c r="F2066" s="20">
        <f t="shared" si="68"/>
        <v>12.021486402325099</v>
      </c>
      <c r="G2066" s="136">
        <f t="shared" si="69"/>
        <v>0</v>
      </c>
    </row>
    <row r="2067" spans="1:7" s="7" customFormat="1" ht="12.75" x14ac:dyDescent="0.15">
      <c r="A2067" s="149" t="s">
        <v>256</v>
      </c>
      <c r="B2067" s="18">
        <v>70521.34</v>
      </c>
      <c r="C2067" s="18">
        <v>96000</v>
      </c>
      <c r="D2067" s="18">
        <v>45500</v>
      </c>
      <c r="E2067" s="18">
        <v>41141.93</v>
      </c>
      <c r="F2067" s="18">
        <f t="shared" si="68"/>
        <v>58.339688383686415</v>
      </c>
      <c r="G2067" s="150">
        <f t="shared" si="69"/>
        <v>90.42182417582417</v>
      </c>
    </row>
    <row r="2068" spans="1:7" s="8" customFormat="1" ht="12.75" x14ac:dyDescent="0.15">
      <c r="A2068" s="108" t="s">
        <v>82</v>
      </c>
      <c r="B2068" s="19">
        <v>70521.34</v>
      </c>
      <c r="C2068" s="19">
        <v>96000</v>
      </c>
      <c r="D2068" s="19">
        <v>45500</v>
      </c>
      <c r="E2068" s="19">
        <v>41141.93</v>
      </c>
      <c r="F2068" s="19">
        <f t="shared" si="68"/>
        <v>58.339688383686415</v>
      </c>
      <c r="G2068" s="151">
        <f t="shared" si="69"/>
        <v>90.42182417582417</v>
      </c>
    </row>
    <row r="2069" spans="1:7" s="6" customFormat="1" ht="12.75" x14ac:dyDescent="0.15">
      <c r="A2069" s="147" t="s">
        <v>257</v>
      </c>
      <c r="B2069" s="17">
        <v>70521.34</v>
      </c>
      <c r="C2069" s="17">
        <v>96000</v>
      </c>
      <c r="D2069" s="17">
        <v>45500</v>
      </c>
      <c r="E2069" s="17">
        <v>41141.93</v>
      </c>
      <c r="F2069" s="17">
        <f t="shared" si="68"/>
        <v>58.339688383686415</v>
      </c>
      <c r="G2069" s="148">
        <f t="shared" si="69"/>
        <v>90.42182417582417</v>
      </c>
    </row>
    <row r="2070" spans="1:7" s="8" customFormat="1" ht="12.75" x14ac:dyDescent="0.15">
      <c r="A2070" s="108" t="s">
        <v>6</v>
      </c>
      <c r="B2070" s="19">
        <v>70521.34</v>
      </c>
      <c r="C2070" s="19">
        <v>95500</v>
      </c>
      <c r="D2070" s="19">
        <v>45300</v>
      </c>
      <c r="E2070" s="19">
        <v>41121.33</v>
      </c>
      <c r="F2070" s="19">
        <f t="shared" si="68"/>
        <v>58.310477367559955</v>
      </c>
      <c r="G2070" s="151">
        <f t="shared" si="69"/>
        <v>90.775562913907294</v>
      </c>
    </row>
    <row r="2071" spans="1:7" s="8" customFormat="1" ht="12.75" x14ac:dyDescent="0.15">
      <c r="A2071" s="108" t="s">
        <v>7</v>
      </c>
      <c r="B2071" s="19">
        <v>11333.8</v>
      </c>
      <c r="C2071" s="19">
        <v>13860</v>
      </c>
      <c r="D2071" s="19">
        <v>17400</v>
      </c>
      <c r="E2071" s="19">
        <v>17257.8</v>
      </c>
      <c r="F2071" s="19">
        <f t="shared" si="68"/>
        <v>152.26843600557623</v>
      </c>
      <c r="G2071" s="151">
        <f t="shared" si="69"/>
        <v>99.182758620689654</v>
      </c>
    </row>
    <row r="2072" spans="1:7" s="8" customFormat="1" ht="12.75" x14ac:dyDescent="0.15">
      <c r="A2072" s="110" t="s">
        <v>8</v>
      </c>
      <c r="B2072" s="20">
        <v>10118.07</v>
      </c>
      <c r="C2072" s="20">
        <v>0</v>
      </c>
      <c r="D2072" s="20">
        <v>0</v>
      </c>
      <c r="E2072" s="20">
        <v>15495.54</v>
      </c>
      <c r="F2072" s="20">
        <f t="shared" si="68"/>
        <v>153.14719111451097</v>
      </c>
      <c r="G2072" s="136">
        <f t="shared" si="69"/>
        <v>0</v>
      </c>
    </row>
    <row r="2073" spans="1:7" s="8" customFormat="1" ht="12.75" x14ac:dyDescent="0.15">
      <c r="A2073" s="110" t="s">
        <v>10</v>
      </c>
      <c r="B2073" s="20">
        <v>355.17</v>
      </c>
      <c r="C2073" s="20">
        <v>0</v>
      </c>
      <c r="D2073" s="20">
        <v>0</v>
      </c>
      <c r="E2073" s="20">
        <v>180</v>
      </c>
      <c r="F2073" s="20">
        <f t="shared" si="68"/>
        <v>50.679956077371401</v>
      </c>
      <c r="G2073" s="136">
        <f t="shared" si="69"/>
        <v>0</v>
      </c>
    </row>
    <row r="2074" spans="1:7" s="8" customFormat="1" ht="12.75" x14ac:dyDescent="0.15">
      <c r="A2074" s="110" t="s">
        <v>11</v>
      </c>
      <c r="B2074" s="20">
        <v>860.56</v>
      </c>
      <c r="C2074" s="20">
        <v>0</v>
      </c>
      <c r="D2074" s="20">
        <v>0</v>
      </c>
      <c r="E2074" s="20">
        <v>1582.26</v>
      </c>
      <c r="F2074" s="20">
        <f t="shared" si="68"/>
        <v>183.86399553778935</v>
      </c>
      <c r="G2074" s="136">
        <f t="shared" si="69"/>
        <v>0</v>
      </c>
    </row>
    <row r="2075" spans="1:7" s="8" customFormat="1" ht="12.75" x14ac:dyDescent="0.15">
      <c r="A2075" s="108" t="s">
        <v>12</v>
      </c>
      <c r="B2075" s="19">
        <v>59187.54</v>
      </c>
      <c r="C2075" s="19">
        <v>81640</v>
      </c>
      <c r="D2075" s="19">
        <v>27900</v>
      </c>
      <c r="E2075" s="19">
        <v>23863.53</v>
      </c>
      <c r="F2075" s="19">
        <f t="shared" si="68"/>
        <v>40.318502847051931</v>
      </c>
      <c r="G2075" s="151">
        <f t="shared" si="69"/>
        <v>85.532365591397834</v>
      </c>
    </row>
    <row r="2076" spans="1:7" s="8" customFormat="1" ht="12.75" x14ac:dyDescent="0.15">
      <c r="A2076" s="110" t="s">
        <v>18</v>
      </c>
      <c r="B2076" s="20">
        <v>271.56</v>
      </c>
      <c r="C2076" s="20">
        <v>0</v>
      </c>
      <c r="D2076" s="20">
        <v>0</v>
      </c>
      <c r="E2076" s="20">
        <v>1088.93</v>
      </c>
      <c r="F2076" s="20">
        <f t="shared" si="68"/>
        <v>400.99057298571222</v>
      </c>
      <c r="G2076" s="136">
        <f t="shared" si="69"/>
        <v>0</v>
      </c>
    </row>
    <row r="2077" spans="1:7" s="8" customFormat="1" ht="12.75" x14ac:dyDescent="0.15">
      <c r="A2077" s="110" t="s">
        <v>20</v>
      </c>
      <c r="B2077" s="20">
        <v>0</v>
      </c>
      <c r="C2077" s="20">
        <v>0</v>
      </c>
      <c r="D2077" s="20">
        <v>0</v>
      </c>
      <c r="E2077" s="20">
        <v>89.58</v>
      </c>
      <c r="F2077" s="20">
        <f t="shared" si="68"/>
        <v>0</v>
      </c>
      <c r="G2077" s="136">
        <f t="shared" si="69"/>
        <v>0</v>
      </c>
    </row>
    <row r="2078" spans="1:7" s="8" customFormat="1" ht="12.75" x14ac:dyDescent="0.15">
      <c r="A2078" s="110" t="s">
        <v>21</v>
      </c>
      <c r="B2078" s="20">
        <v>69.540000000000006</v>
      </c>
      <c r="C2078" s="20">
        <v>0</v>
      </c>
      <c r="D2078" s="20">
        <v>0</v>
      </c>
      <c r="E2078" s="20">
        <v>0</v>
      </c>
      <c r="F2078" s="20">
        <f t="shared" si="68"/>
        <v>0</v>
      </c>
      <c r="G2078" s="136">
        <f t="shared" si="69"/>
        <v>0</v>
      </c>
    </row>
    <row r="2079" spans="1:7" s="8" customFormat="1" ht="12.75" x14ac:dyDescent="0.15">
      <c r="A2079" s="110" t="s">
        <v>22</v>
      </c>
      <c r="B2079" s="20">
        <v>2264.5700000000002</v>
      </c>
      <c r="C2079" s="20">
        <v>0</v>
      </c>
      <c r="D2079" s="20">
        <v>0</v>
      </c>
      <c r="E2079" s="20">
        <v>3922.42</v>
      </c>
      <c r="F2079" s="20">
        <f t="shared" si="68"/>
        <v>173.20815872328964</v>
      </c>
      <c r="G2079" s="136">
        <f t="shared" si="69"/>
        <v>0</v>
      </c>
    </row>
    <row r="2080" spans="1:7" s="8" customFormat="1" ht="12.75" x14ac:dyDescent="0.15">
      <c r="A2080" s="110" t="s">
        <v>97</v>
      </c>
      <c r="B2080" s="20">
        <v>46776.95</v>
      </c>
      <c r="C2080" s="20">
        <v>0</v>
      </c>
      <c r="D2080" s="20">
        <v>0</v>
      </c>
      <c r="E2080" s="20">
        <v>9318.02</v>
      </c>
      <c r="F2080" s="20">
        <f t="shared" si="68"/>
        <v>19.920110225228456</v>
      </c>
      <c r="G2080" s="136">
        <f t="shared" si="69"/>
        <v>0</v>
      </c>
    </row>
    <row r="2081" spans="1:7" s="8" customFormat="1" ht="12.75" x14ac:dyDescent="0.15">
      <c r="A2081" s="110" t="s">
        <v>23</v>
      </c>
      <c r="B2081" s="20">
        <v>858.58</v>
      </c>
      <c r="C2081" s="20">
        <v>0</v>
      </c>
      <c r="D2081" s="20">
        <v>0</v>
      </c>
      <c r="E2081" s="20">
        <v>411.15</v>
      </c>
      <c r="F2081" s="20">
        <f t="shared" si="68"/>
        <v>47.887209112721003</v>
      </c>
      <c r="G2081" s="136">
        <f t="shared" si="69"/>
        <v>0</v>
      </c>
    </row>
    <row r="2082" spans="1:7" s="8" customFormat="1" ht="12.75" x14ac:dyDescent="0.15">
      <c r="A2082" s="110" t="s">
        <v>25</v>
      </c>
      <c r="B2082" s="20">
        <v>159.13</v>
      </c>
      <c r="C2082" s="20">
        <v>0</v>
      </c>
      <c r="D2082" s="20">
        <v>0</v>
      </c>
      <c r="E2082" s="20">
        <v>706.68</v>
      </c>
      <c r="F2082" s="20">
        <f t="shared" si="68"/>
        <v>444.08973795010365</v>
      </c>
      <c r="G2082" s="136">
        <f t="shared" si="69"/>
        <v>0</v>
      </c>
    </row>
    <row r="2083" spans="1:7" s="8" customFormat="1" ht="12.75" x14ac:dyDescent="0.15">
      <c r="A2083" s="110" t="s">
        <v>26</v>
      </c>
      <c r="B2083" s="20">
        <v>0</v>
      </c>
      <c r="C2083" s="20">
        <v>0</v>
      </c>
      <c r="D2083" s="20">
        <v>0</v>
      </c>
      <c r="E2083" s="20">
        <v>919.44</v>
      </c>
      <c r="F2083" s="20">
        <f t="shared" si="68"/>
        <v>0</v>
      </c>
      <c r="G2083" s="136">
        <f t="shared" si="69"/>
        <v>0</v>
      </c>
    </row>
    <row r="2084" spans="1:7" s="8" customFormat="1" ht="12.75" x14ac:dyDescent="0.15">
      <c r="A2084" s="110" t="s">
        <v>27</v>
      </c>
      <c r="B2084" s="20">
        <v>5051.43</v>
      </c>
      <c r="C2084" s="20">
        <v>0</v>
      </c>
      <c r="D2084" s="20">
        <v>0</v>
      </c>
      <c r="E2084" s="20">
        <v>2420</v>
      </c>
      <c r="F2084" s="20">
        <f t="shared" si="68"/>
        <v>47.907226270580807</v>
      </c>
      <c r="G2084" s="136">
        <f t="shared" si="69"/>
        <v>0</v>
      </c>
    </row>
    <row r="2085" spans="1:7" s="8" customFormat="1" ht="12.75" x14ac:dyDescent="0.15">
      <c r="A2085" s="110" t="s">
        <v>29</v>
      </c>
      <c r="B2085" s="20">
        <v>22.98</v>
      </c>
      <c r="C2085" s="20">
        <v>0</v>
      </c>
      <c r="D2085" s="20">
        <v>0</v>
      </c>
      <c r="E2085" s="20">
        <v>0</v>
      </c>
      <c r="F2085" s="20">
        <f t="shared" si="68"/>
        <v>0</v>
      </c>
      <c r="G2085" s="136">
        <f t="shared" si="69"/>
        <v>0</v>
      </c>
    </row>
    <row r="2086" spans="1:7" s="8" customFormat="1" ht="12.75" x14ac:dyDescent="0.15">
      <c r="A2086" s="110" t="s">
        <v>34</v>
      </c>
      <c r="B2086" s="20">
        <v>0</v>
      </c>
      <c r="C2086" s="20">
        <v>0</v>
      </c>
      <c r="D2086" s="20">
        <v>0</v>
      </c>
      <c r="E2086" s="20">
        <v>112.42</v>
      </c>
      <c r="F2086" s="20">
        <f t="shared" si="68"/>
        <v>0</v>
      </c>
      <c r="G2086" s="136">
        <f t="shared" si="69"/>
        <v>0</v>
      </c>
    </row>
    <row r="2087" spans="1:7" s="8" customFormat="1" ht="12.75" x14ac:dyDescent="0.15">
      <c r="A2087" s="110" t="s">
        <v>35</v>
      </c>
      <c r="B2087" s="20">
        <v>1869.58</v>
      </c>
      <c r="C2087" s="20">
        <v>0</v>
      </c>
      <c r="D2087" s="20">
        <v>0</v>
      </c>
      <c r="E2087" s="20">
        <v>1704</v>
      </c>
      <c r="F2087" s="20">
        <f t="shared" si="68"/>
        <v>91.143465377250507</v>
      </c>
      <c r="G2087" s="136">
        <f t="shared" si="69"/>
        <v>0</v>
      </c>
    </row>
    <row r="2088" spans="1:7" s="8" customFormat="1" ht="12.75" x14ac:dyDescent="0.15">
      <c r="A2088" s="110" t="s">
        <v>83</v>
      </c>
      <c r="B2088" s="20">
        <v>709.39</v>
      </c>
      <c r="C2088" s="20">
        <v>0</v>
      </c>
      <c r="D2088" s="20">
        <v>0</v>
      </c>
      <c r="E2088" s="20">
        <v>1103.56</v>
      </c>
      <c r="F2088" s="20">
        <f t="shared" si="68"/>
        <v>155.56464004285371</v>
      </c>
      <c r="G2088" s="136">
        <f t="shared" si="69"/>
        <v>0</v>
      </c>
    </row>
    <row r="2089" spans="1:7" s="8" customFormat="1" ht="12.75" x14ac:dyDescent="0.15">
      <c r="A2089" s="110" t="s">
        <v>42</v>
      </c>
      <c r="B2089" s="20">
        <v>13.27</v>
      </c>
      <c r="C2089" s="20">
        <v>0</v>
      </c>
      <c r="D2089" s="20">
        <v>0</v>
      </c>
      <c r="E2089" s="20">
        <v>68.27</v>
      </c>
      <c r="F2089" s="20">
        <f t="shared" si="68"/>
        <v>514.46872645064059</v>
      </c>
      <c r="G2089" s="136">
        <f t="shared" si="69"/>
        <v>0</v>
      </c>
    </row>
    <row r="2090" spans="1:7" s="8" customFormat="1" ht="12.75" x14ac:dyDescent="0.15">
      <c r="A2090" s="110" t="s">
        <v>13</v>
      </c>
      <c r="B2090" s="20">
        <v>331.81</v>
      </c>
      <c r="C2090" s="20">
        <v>0</v>
      </c>
      <c r="D2090" s="20">
        <v>0</v>
      </c>
      <c r="E2090" s="20">
        <v>0</v>
      </c>
      <c r="F2090" s="20">
        <f t="shared" si="68"/>
        <v>0</v>
      </c>
      <c r="G2090" s="136">
        <f t="shared" si="69"/>
        <v>0</v>
      </c>
    </row>
    <row r="2091" spans="1:7" s="8" customFormat="1" ht="12.75" x14ac:dyDescent="0.15">
      <c r="A2091" s="110" t="s">
        <v>36</v>
      </c>
      <c r="B2091" s="20">
        <v>788.75</v>
      </c>
      <c r="C2091" s="20">
        <v>0</v>
      </c>
      <c r="D2091" s="20">
        <v>0</v>
      </c>
      <c r="E2091" s="20">
        <v>1999.06</v>
      </c>
      <c r="F2091" s="20">
        <f t="shared" si="68"/>
        <v>253.44659270998415</v>
      </c>
      <c r="G2091" s="136">
        <f t="shared" si="69"/>
        <v>0</v>
      </c>
    </row>
    <row r="2092" spans="1:7" s="8" customFormat="1" ht="12.75" x14ac:dyDescent="0.15">
      <c r="A2092" s="108" t="s">
        <v>53</v>
      </c>
      <c r="B2092" s="19">
        <v>0</v>
      </c>
      <c r="C2092" s="19">
        <v>500</v>
      </c>
      <c r="D2092" s="19">
        <v>200</v>
      </c>
      <c r="E2092" s="19">
        <v>20.6</v>
      </c>
      <c r="F2092" s="19">
        <f t="shared" si="68"/>
        <v>0</v>
      </c>
      <c r="G2092" s="151">
        <f t="shared" si="69"/>
        <v>10.3</v>
      </c>
    </row>
    <row r="2093" spans="1:7" s="8" customFormat="1" ht="12.75" x14ac:dyDescent="0.15">
      <c r="A2093" s="108" t="s">
        <v>56</v>
      </c>
      <c r="B2093" s="19">
        <v>0</v>
      </c>
      <c r="C2093" s="19">
        <v>500</v>
      </c>
      <c r="D2093" s="19">
        <v>200</v>
      </c>
      <c r="E2093" s="19">
        <v>20.6</v>
      </c>
      <c r="F2093" s="19">
        <f t="shared" si="68"/>
        <v>0</v>
      </c>
      <c r="G2093" s="151">
        <f t="shared" si="69"/>
        <v>10.3</v>
      </c>
    </row>
    <row r="2094" spans="1:7" s="8" customFormat="1" ht="12.75" x14ac:dyDescent="0.15">
      <c r="A2094" s="110" t="s">
        <v>252</v>
      </c>
      <c r="B2094" s="20">
        <v>0</v>
      </c>
      <c r="C2094" s="20">
        <v>0</v>
      </c>
      <c r="D2094" s="20">
        <v>0</v>
      </c>
      <c r="E2094" s="20">
        <v>20.6</v>
      </c>
      <c r="F2094" s="20">
        <f t="shared" si="68"/>
        <v>0</v>
      </c>
      <c r="G2094" s="136">
        <f t="shared" si="69"/>
        <v>0</v>
      </c>
    </row>
    <row r="2095" spans="1:7" s="7" customFormat="1" ht="12.75" x14ac:dyDescent="0.15">
      <c r="A2095" s="149" t="s">
        <v>258</v>
      </c>
      <c r="B2095" s="18">
        <v>69483.009999999995</v>
      </c>
      <c r="C2095" s="18">
        <v>100150</v>
      </c>
      <c r="D2095" s="18">
        <v>90800</v>
      </c>
      <c r="E2095" s="18">
        <v>84399.77</v>
      </c>
      <c r="F2095" s="18">
        <f t="shared" si="68"/>
        <v>121.46821215718779</v>
      </c>
      <c r="G2095" s="150">
        <f t="shared" si="69"/>
        <v>92.951288546255512</v>
      </c>
    </row>
    <row r="2096" spans="1:7" s="8" customFormat="1" ht="12.75" x14ac:dyDescent="0.15">
      <c r="A2096" s="108" t="s">
        <v>245</v>
      </c>
      <c r="B2096" s="19">
        <v>69483.009999999995</v>
      </c>
      <c r="C2096" s="19">
        <v>100150</v>
      </c>
      <c r="D2096" s="19">
        <v>90800</v>
      </c>
      <c r="E2096" s="19">
        <v>84399.77</v>
      </c>
      <c r="F2096" s="19">
        <f t="shared" si="68"/>
        <v>121.46821215718779</v>
      </c>
      <c r="G2096" s="151">
        <f t="shared" si="69"/>
        <v>92.951288546255512</v>
      </c>
    </row>
    <row r="2097" spans="1:7" s="6" customFormat="1" ht="12.75" x14ac:dyDescent="0.15">
      <c r="A2097" s="147" t="s">
        <v>128</v>
      </c>
      <c r="B2097" s="17">
        <v>69483.009999999995</v>
      </c>
      <c r="C2097" s="17">
        <v>100150</v>
      </c>
      <c r="D2097" s="17">
        <v>90800</v>
      </c>
      <c r="E2097" s="17">
        <v>84399.77</v>
      </c>
      <c r="F2097" s="17">
        <f t="shared" si="68"/>
        <v>121.46821215718779</v>
      </c>
      <c r="G2097" s="148">
        <f t="shared" si="69"/>
        <v>92.951288546255512</v>
      </c>
    </row>
    <row r="2098" spans="1:7" s="8" customFormat="1" ht="12.75" x14ac:dyDescent="0.15">
      <c r="A2098" s="108" t="s">
        <v>6</v>
      </c>
      <c r="B2098" s="19">
        <v>49966.61</v>
      </c>
      <c r="C2098" s="19">
        <v>65150</v>
      </c>
      <c r="D2098" s="19">
        <v>66800</v>
      </c>
      <c r="E2098" s="19">
        <v>64197.33</v>
      </c>
      <c r="F2098" s="19">
        <f t="shared" si="68"/>
        <v>128.4804592506876</v>
      </c>
      <c r="G2098" s="151">
        <f t="shared" si="69"/>
        <v>96.103787425149704</v>
      </c>
    </row>
    <row r="2099" spans="1:7" s="8" customFormat="1" ht="12.75" x14ac:dyDescent="0.15">
      <c r="A2099" s="108" t="s">
        <v>7</v>
      </c>
      <c r="B2099" s="19">
        <v>26913.81</v>
      </c>
      <c r="C2099" s="19">
        <v>29350</v>
      </c>
      <c r="D2099" s="19">
        <v>34700</v>
      </c>
      <c r="E2099" s="19">
        <v>34122.83</v>
      </c>
      <c r="F2099" s="19">
        <f t="shared" si="68"/>
        <v>126.78557959649712</v>
      </c>
      <c r="G2099" s="151">
        <f t="shared" si="69"/>
        <v>98.336685878962541</v>
      </c>
    </row>
    <row r="2100" spans="1:7" s="8" customFormat="1" ht="12.75" x14ac:dyDescent="0.15">
      <c r="A2100" s="110" t="s">
        <v>8</v>
      </c>
      <c r="B2100" s="20">
        <v>23978.04</v>
      </c>
      <c r="C2100" s="20">
        <v>0</v>
      </c>
      <c r="D2100" s="20">
        <v>0</v>
      </c>
      <c r="E2100" s="20">
        <v>29639.45</v>
      </c>
      <c r="F2100" s="20">
        <f t="shared" si="68"/>
        <v>123.61081222652059</v>
      </c>
      <c r="G2100" s="136">
        <f t="shared" si="69"/>
        <v>0</v>
      </c>
    </row>
    <row r="2101" spans="1:7" s="8" customFormat="1" ht="12.75" x14ac:dyDescent="0.15">
      <c r="A2101" s="110" t="s">
        <v>10</v>
      </c>
      <c r="B2101" s="20">
        <v>872.97</v>
      </c>
      <c r="C2101" s="20">
        <v>0</v>
      </c>
      <c r="D2101" s="20">
        <v>0</v>
      </c>
      <c r="E2101" s="20">
        <v>1720</v>
      </c>
      <c r="F2101" s="20">
        <f t="shared" si="68"/>
        <v>197.02853477209982</v>
      </c>
      <c r="G2101" s="136">
        <f t="shared" si="69"/>
        <v>0</v>
      </c>
    </row>
    <row r="2102" spans="1:7" s="8" customFormat="1" ht="12.75" x14ac:dyDescent="0.15">
      <c r="A2102" s="110" t="s">
        <v>11</v>
      </c>
      <c r="B2102" s="20">
        <v>2062.8000000000002</v>
      </c>
      <c r="C2102" s="20">
        <v>0</v>
      </c>
      <c r="D2102" s="20">
        <v>0</v>
      </c>
      <c r="E2102" s="20">
        <v>2763.38</v>
      </c>
      <c r="F2102" s="20">
        <f t="shared" si="68"/>
        <v>133.96257514058561</v>
      </c>
      <c r="G2102" s="136">
        <f t="shared" si="69"/>
        <v>0</v>
      </c>
    </row>
    <row r="2103" spans="1:7" s="8" customFormat="1" ht="12.75" x14ac:dyDescent="0.15">
      <c r="A2103" s="108" t="s">
        <v>12</v>
      </c>
      <c r="B2103" s="19">
        <v>7385.89</v>
      </c>
      <c r="C2103" s="19">
        <v>14300</v>
      </c>
      <c r="D2103" s="19">
        <v>11000</v>
      </c>
      <c r="E2103" s="19">
        <v>9501.4</v>
      </c>
      <c r="F2103" s="19">
        <f t="shared" si="68"/>
        <v>128.64258742006717</v>
      </c>
      <c r="G2103" s="151">
        <f t="shared" si="69"/>
        <v>86.376363636363635</v>
      </c>
    </row>
    <row r="2104" spans="1:7" s="8" customFormat="1" ht="12.75" x14ac:dyDescent="0.15">
      <c r="A2104" s="110" t="s">
        <v>18</v>
      </c>
      <c r="B2104" s="20">
        <v>199.09</v>
      </c>
      <c r="C2104" s="20">
        <v>0</v>
      </c>
      <c r="D2104" s="20">
        <v>0</v>
      </c>
      <c r="E2104" s="20">
        <v>269.02</v>
      </c>
      <c r="F2104" s="20">
        <f t="shared" si="68"/>
        <v>135.12481792154301</v>
      </c>
      <c r="G2104" s="136">
        <f t="shared" si="69"/>
        <v>0</v>
      </c>
    </row>
    <row r="2105" spans="1:7" s="8" customFormat="1" ht="12.75" x14ac:dyDescent="0.15">
      <c r="A2105" s="110" t="s">
        <v>21</v>
      </c>
      <c r="B2105" s="20">
        <v>0</v>
      </c>
      <c r="C2105" s="20">
        <v>0</v>
      </c>
      <c r="D2105" s="20">
        <v>0</v>
      </c>
      <c r="E2105" s="20">
        <v>142.5</v>
      </c>
      <c r="F2105" s="20">
        <f t="shared" si="68"/>
        <v>0</v>
      </c>
      <c r="G2105" s="136">
        <f t="shared" si="69"/>
        <v>0</v>
      </c>
    </row>
    <row r="2106" spans="1:7" s="8" customFormat="1" ht="12.75" x14ac:dyDescent="0.15">
      <c r="A2106" s="110" t="s">
        <v>22</v>
      </c>
      <c r="B2106" s="20">
        <v>259.8</v>
      </c>
      <c r="C2106" s="20">
        <v>0</v>
      </c>
      <c r="D2106" s="20">
        <v>0</v>
      </c>
      <c r="E2106" s="20">
        <v>662.76</v>
      </c>
      <c r="F2106" s="20">
        <f t="shared" si="68"/>
        <v>255.10392609699767</v>
      </c>
      <c r="G2106" s="136">
        <f t="shared" si="69"/>
        <v>0</v>
      </c>
    </row>
    <row r="2107" spans="1:7" s="8" customFormat="1" ht="12.75" x14ac:dyDescent="0.15">
      <c r="A2107" s="110" t="s">
        <v>97</v>
      </c>
      <c r="B2107" s="20">
        <v>0</v>
      </c>
      <c r="C2107" s="20">
        <v>0</v>
      </c>
      <c r="D2107" s="20">
        <v>0</v>
      </c>
      <c r="E2107" s="20">
        <v>966</v>
      </c>
      <c r="F2107" s="20">
        <f t="shared" si="68"/>
        <v>0</v>
      </c>
      <c r="G2107" s="136">
        <f t="shared" si="69"/>
        <v>0</v>
      </c>
    </row>
    <row r="2108" spans="1:7" s="8" customFormat="1" ht="12.75" x14ac:dyDescent="0.15">
      <c r="A2108" s="110" t="s">
        <v>24</v>
      </c>
      <c r="B2108" s="20">
        <v>67.239999999999995</v>
      </c>
      <c r="C2108" s="20">
        <v>0</v>
      </c>
      <c r="D2108" s="20">
        <v>0</v>
      </c>
      <c r="E2108" s="20">
        <v>0</v>
      </c>
      <c r="F2108" s="20">
        <f t="shared" si="68"/>
        <v>0</v>
      </c>
      <c r="G2108" s="136">
        <f t="shared" si="69"/>
        <v>0</v>
      </c>
    </row>
    <row r="2109" spans="1:7" s="8" customFormat="1" ht="12.75" x14ac:dyDescent="0.15">
      <c r="A2109" s="110" t="s">
        <v>25</v>
      </c>
      <c r="B2109" s="20">
        <v>0</v>
      </c>
      <c r="C2109" s="20">
        <v>0</v>
      </c>
      <c r="D2109" s="20">
        <v>0</v>
      </c>
      <c r="E2109" s="20">
        <v>874.36</v>
      </c>
      <c r="F2109" s="20">
        <f t="shared" si="68"/>
        <v>0</v>
      </c>
      <c r="G2109" s="136">
        <f t="shared" si="69"/>
        <v>0</v>
      </c>
    </row>
    <row r="2110" spans="1:7" s="8" customFormat="1" ht="12.75" x14ac:dyDescent="0.15">
      <c r="A2110" s="110" t="s">
        <v>27</v>
      </c>
      <c r="B2110" s="20">
        <v>3336.85</v>
      </c>
      <c r="C2110" s="20">
        <v>0</v>
      </c>
      <c r="D2110" s="20">
        <v>0</v>
      </c>
      <c r="E2110" s="20">
        <v>4756.3599999999997</v>
      </c>
      <c r="F2110" s="20">
        <f t="shared" si="68"/>
        <v>142.54041985705081</v>
      </c>
      <c r="G2110" s="136">
        <f t="shared" si="69"/>
        <v>0</v>
      </c>
    </row>
    <row r="2111" spans="1:7" s="8" customFormat="1" ht="12.75" x14ac:dyDescent="0.15">
      <c r="A2111" s="110" t="s">
        <v>28</v>
      </c>
      <c r="B2111" s="20">
        <v>1475</v>
      </c>
      <c r="C2111" s="20">
        <v>0</v>
      </c>
      <c r="D2111" s="20">
        <v>0</v>
      </c>
      <c r="E2111" s="20">
        <v>0</v>
      </c>
      <c r="F2111" s="20">
        <f t="shared" si="68"/>
        <v>0</v>
      </c>
      <c r="G2111" s="136">
        <f t="shared" si="69"/>
        <v>0</v>
      </c>
    </row>
    <row r="2112" spans="1:7" s="8" customFormat="1" ht="12.75" x14ac:dyDescent="0.15">
      <c r="A2112" s="110" t="s">
        <v>31</v>
      </c>
      <c r="B2112" s="20">
        <v>1599.31</v>
      </c>
      <c r="C2112" s="20">
        <v>0</v>
      </c>
      <c r="D2112" s="20">
        <v>0</v>
      </c>
      <c r="E2112" s="20">
        <v>0</v>
      </c>
      <c r="F2112" s="20">
        <f t="shared" si="68"/>
        <v>0</v>
      </c>
      <c r="G2112" s="136">
        <f t="shared" si="69"/>
        <v>0</v>
      </c>
    </row>
    <row r="2113" spans="1:7" s="8" customFormat="1" ht="12.75" x14ac:dyDescent="0.15">
      <c r="A2113" s="110" t="s">
        <v>32</v>
      </c>
      <c r="B2113" s="20">
        <v>0</v>
      </c>
      <c r="C2113" s="20">
        <v>0</v>
      </c>
      <c r="D2113" s="20">
        <v>0</v>
      </c>
      <c r="E2113" s="20">
        <v>1459.95</v>
      </c>
      <c r="F2113" s="20">
        <f t="shared" si="68"/>
        <v>0</v>
      </c>
      <c r="G2113" s="136">
        <f t="shared" si="69"/>
        <v>0</v>
      </c>
    </row>
    <row r="2114" spans="1:7" s="8" customFormat="1" ht="12.75" x14ac:dyDescent="0.15">
      <c r="A2114" s="110" t="s">
        <v>34</v>
      </c>
      <c r="B2114" s="20">
        <v>448.6</v>
      </c>
      <c r="C2114" s="20">
        <v>0</v>
      </c>
      <c r="D2114" s="20">
        <v>0</v>
      </c>
      <c r="E2114" s="20">
        <v>100</v>
      </c>
      <c r="F2114" s="20">
        <f t="shared" si="68"/>
        <v>22.291573785109229</v>
      </c>
      <c r="G2114" s="136">
        <f t="shared" si="69"/>
        <v>0</v>
      </c>
    </row>
    <row r="2115" spans="1:7" s="8" customFormat="1" ht="12.75" x14ac:dyDescent="0.15">
      <c r="A2115" s="110" t="s">
        <v>36</v>
      </c>
      <c r="B2115" s="20">
        <v>0</v>
      </c>
      <c r="C2115" s="20">
        <v>0</v>
      </c>
      <c r="D2115" s="20">
        <v>0</v>
      </c>
      <c r="E2115" s="20">
        <v>270.45</v>
      </c>
      <c r="F2115" s="20">
        <f t="shared" si="68"/>
        <v>0</v>
      </c>
      <c r="G2115" s="136">
        <f t="shared" si="69"/>
        <v>0</v>
      </c>
    </row>
    <row r="2116" spans="1:7" s="8" customFormat="1" ht="12.75" x14ac:dyDescent="0.15">
      <c r="A2116" s="108" t="s">
        <v>141</v>
      </c>
      <c r="B2116" s="19">
        <v>15666.91</v>
      </c>
      <c r="C2116" s="19">
        <v>21500</v>
      </c>
      <c r="D2116" s="19">
        <v>20000</v>
      </c>
      <c r="E2116" s="19">
        <v>19514.93</v>
      </c>
      <c r="F2116" s="19">
        <f t="shared" si="68"/>
        <v>124.56144830090936</v>
      </c>
      <c r="G2116" s="151">
        <f t="shared" si="69"/>
        <v>97.574649999999991</v>
      </c>
    </row>
    <row r="2117" spans="1:7" s="8" customFormat="1" ht="12.75" x14ac:dyDescent="0.15">
      <c r="A2117" s="110" t="s">
        <v>259</v>
      </c>
      <c r="B2117" s="20">
        <v>15666.91</v>
      </c>
      <c r="C2117" s="20">
        <v>0</v>
      </c>
      <c r="D2117" s="20">
        <v>0</v>
      </c>
      <c r="E2117" s="20">
        <v>19514.93</v>
      </c>
      <c r="F2117" s="20">
        <f t="shared" si="68"/>
        <v>124.56144830090936</v>
      </c>
      <c r="G2117" s="136">
        <f t="shared" si="69"/>
        <v>0</v>
      </c>
    </row>
    <row r="2118" spans="1:7" s="8" customFormat="1" ht="12.75" x14ac:dyDescent="0.15">
      <c r="A2118" s="108" t="s">
        <v>101</v>
      </c>
      <c r="B2118" s="19">
        <v>0</v>
      </c>
      <c r="C2118" s="19">
        <v>0</v>
      </c>
      <c r="D2118" s="19">
        <v>1100</v>
      </c>
      <c r="E2118" s="19">
        <v>1058.17</v>
      </c>
      <c r="F2118" s="19">
        <f t="shared" ref="F2118:F2181" si="70">IFERROR(E2118/B2118*100,0)</f>
        <v>0</v>
      </c>
      <c r="G2118" s="151">
        <f t="shared" ref="G2118:G2181" si="71">IFERROR(E2118/D2118*100,0)</f>
        <v>96.197272727272733</v>
      </c>
    </row>
    <row r="2119" spans="1:7" s="8" customFormat="1" ht="12.75" x14ac:dyDescent="0.15">
      <c r="A2119" s="110" t="s">
        <v>260</v>
      </c>
      <c r="B2119" s="20">
        <v>0</v>
      </c>
      <c r="C2119" s="20">
        <v>0</v>
      </c>
      <c r="D2119" s="20">
        <v>0</v>
      </c>
      <c r="E2119" s="20">
        <v>1058.17</v>
      </c>
      <c r="F2119" s="20">
        <f t="shared" si="70"/>
        <v>0</v>
      </c>
      <c r="G2119" s="136">
        <f t="shared" si="71"/>
        <v>0</v>
      </c>
    </row>
    <row r="2120" spans="1:7" s="8" customFormat="1" ht="12.75" x14ac:dyDescent="0.15">
      <c r="A2120" s="108" t="s">
        <v>53</v>
      </c>
      <c r="B2120" s="19">
        <v>19516.400000000001</v>
      </c>
      <c r="C2120" s="19">
        <v>35000</v>
      </c>
      <c r="D2120" s="19">
        <v>24000</v>
      </c>
      <c r="E2120" s="19">
        <v>20202.439999999999</v>
      </c>
      <c r="F2120" s="19">
        <f t="shared" si="70"/>
        <v>103.51519747494413</v>
      </c>
      <c r="G2120" s="151">
        <f t="shared" si="71"/>
        <v>84.17683333333332</v>
      </c>
    </row>
    <row r="2121" spans="1:7" s="8" customFormat="1" ht="12.75" x14ac:dyDescent="0.15">
      <c r="A2121" s="108" t="s">
        <v>56</v>
      </c>
      <c r="B2121" s="19">
        <v>19516.400000000001</v>
      </c>
      <c r="C2121" s="19">
        <v>35000</v>
      </c>
      <c r="D2121" s="19">
        <v>24000</v>
      </c>
      <c r="E2121" s="19">
        <v>20202.439999999999</v>
      </c>
      <c r="F2121" s="19">
        <f t="shared" si="70"/>
        <v>103.51519747494413</v>
      </c>
      <c r="G2121" s="151">
        <f t="shared" si="71"/>
        <v>84.17683333333332</v>
      </c>
    </row>
    <row r="2122" spans="1:7" s="8" customFormat="1" ht="12.75" x14ac:dyDescent="0.15">
      <c r="A2122" s="110" t="s">
        <v>283</v>
      </c>
      <c r="B2122" s="20">
        <v>0</v>
      </c>
      <c r="C2122" s="20">
        <v>0</v>
      </c>
      <c r="D2122" s="20">
        <v>0</v>
      </c>
      <c r="E2122" s="20">
        <v>1881.78</v>
      </c>
      <c r="F2122" s="20">
        <f t="shared" si="70"/>
        <v>0</v>
      </c>
      <c r="G2122" s="136">
        <f t="shared" si="71"/>
        <v>0</v>
      </c>
    </row>
    <row r="2123" spans="1:7" s="8" customFormat="1" ht="12.75" x14ac:dyDescent="0.15">
      <c r="A2123" s="110" t="s">
        <v>252</v>
      </c>
      <c r="B2123" s="20">
        <v>19516.400000000001</v>
      </c>
      <c r="C2123" s="20">
        <v>0</v>
      </c>
      <c r="D2123" s="20">
        <v>0</v>
      </c>
      <c r="E2123" s="20">
        <v>18320.66</v>
      </c>
      <c r="F2123" s="20">
        <f t="shared" si="70"/>
        <v>93.873152835563928</v>
      </c>
      <c r="G2123" s="136">
        <f t="shared" si="71"/>
        <v>0</v>
      </c>
    </row>
    <row r="2124" spans="1:7" s="7" customFormat="1" ht="12.75" x14ac:dyDescent="0.15">
      <c r="A2124" s="149" t="s">
        <v>264</v>
      </c>
      <c r="B2124" s="18">
        <v>4872.79</v>
      </c>
      <c r="C2124" s="18">
        <v>6000</v>
      </c>
      <c r="D2124" s="18">
        <v>4300</v>
      </c>
      <c r="E2124" s="18">
        <v>3913</v>
      </c>
      <c r="F2124" s="18">
        <f t="shared" si="70"/>
        <v>80.303070725395514</v>
      </c>
      <c r="G2124" s="150">
        <f t="shared" si="71"/>
        <v>91</v>
      </c>
    </row>
    <row r="2125" spans="1:7" s="8" customFormat="1" ht="12.75" x14ac:dyDescent="0.15">
      <c r="A2125" s="108" t="s">
        <v>82</v>
      </c>
      <c r="B2125" s="19">
        <v>4872.79</v>
      </c>
      <c r="C2125" s="19">
        <v>6000</v>
      </c>
      <c r="D2125" s="19">
        <v>4300</v>
      </c>
      <c r="E2125" s="19">
        <v>3913</v>
      </c>
      <c r="F2125" s="19">
        <f t="shared" si="70"/>
        <v>80.303070725395514</v>
      </c>
      <c r="G2125" s="151">
        <f t="shared" si="71"/>
        <v>91</v>
      </c>
    </row>
    <row r="2126" spans="1:7" s="6" customFormat="1" ht="12.75" x14ac:dyDescent="0.15">
      <c r="A2126" s="147" t="s">
        <v>86</v>
      </c>
      <c r="B2126" s="17">
        <v>4872.79</v>
      </c>
      <c r="C2126" s="17">
        <v>6000</v>
      </c>
      <c r="D2126" s="17">
        <v>4300</v>
      </c>
      <c r="E2126" s="17">
        <v>3913</v>
      </c>
      <c r="F2126" s="17">
        <f t="shared" si="70"/>
        <v>80.303070725395514</v>
      </c>
      <c r="G2126" s="148">
        <f t="shared" si="71"/>
        <v>91</v>
      </c>
    </row>
    <row r="2127" spans="1:7" s="8" customFormat="1" ht="12.75" x14ac:dyDescent="0.15">
      <c r="A2127" s="108" t="s">
        <v>6</v>
      </c>
      <c r="B2127" s="19">
        <v>4872.79</v>
      </c>
      <c r="C2127" s="19">
        <v>6000</v>
      </c>
      <c r="D2127" s="19">
        <v>4300</v>
      </c>
      <c r="E2127" s="19">
        <v>3913</v>
      </c>
      <c r="F2127" s="19">
        <f t="shared" si="70"/>
        <v>80.303070725395514</v>
      </c>
      <c r="G2127" s="151">
        <f t="shared" si="71"/>
        <v>91</v>
      </c>
    </row>
    <row r="2128" spans="1:7" s="8" customFormat="1" ht="12.75" x14ac:dyDescent="0.15">
      <c r="A2128" s="108" t="s">
        <v>12</v>
      </c>
      <c r="B2128" s="19">
        <v>4872.79</v>
      </c>
      <c r="C2128" s="19">
        <v>6000</v>
      </c>
      <c r="D2128" s="19">
        <v>4300</v>
      </c>
      <c r="E2128" s="19">
        <v>3913</v>
      </c>
      <c r="F2128" s="19">
        <f t="shared" si="70"/>
        <v>80.303070725395514</v>
      </c>
      <c r="G2128" s="151">
        <f t="shared" si="71"/>
        <v>91</v>
      </c>
    </row>
    <row r="2129" spans="1:7" s="8" customFormat="1" ht="12.75" x14ac:dyDescent="0.15">
      <c r="A2129" s="110" t="s">
        <v>97</v>
      </c>
      <c r="B2129" s="20">
        <v>4872.79</v>
      </c>
      <c r="C2129" s="20">
        <v>0</v>
      </c>
      <c r="D2129" s="20">
        <v>0</v>
      </c>
      <c r="E2129" s="20">
        <v>3913</v>
      </c>
      <c r="F2129" s="20">
        <f t="shared" si="70"/>
        <v>80.303070725395514</v>
      </c>
      <c r="G2129" s="136">
        <f t="shared" si="71"/>
        <v>0</v>
      </c>
    </row>
    <row r="2130" spans="1:7" s="7" customFormat="1" ht="12.75" x14ac:dyDescent="0.15">
      <c r="A2130" s="149" t="s">
        <v>282</v>
      </c>
      <c r="B2130" s="18">
        <v>4904.37</v>
      </c>
      <c r="C2130" s="18">
        <v>11000</v>
      </c>
      <c r="D2130" s="18">
        <v>0</v>
      </c>
      <c r="E2130" s="18">
        <v>0</v>
      </c>
      <c r="F2130" s="18">
        <f t="shared" si="70"/>
        <v>0</v>
      </c>
      <c r="G2130" s="150">
        <f t="shared" si="71"/>
        <v>0</v>
      </c>
    </row>
    <row r="2131" spans="1:7" s="8" customFormat="1" ht="12.75" x14ac:dyDescent="0.15">
      <c r="A2131" s="108" t="s">
        <v>82</v>
      </c>
      <c r="B2131" s="19">
        <v>4904.37</v>
      </c>
      <c r="C2131" s="19">
        <v>11000</v>
      </c>
      <c r="D2131" s="19">
        <v>0</v>
      </c>
      <c r="E2131" s="19">
        <v>0</v>
      </c>
      <c r="F2131" s="19">
        <f t="shared" si="70"/>
        <v>0</v>
      </c>
      <c r="G2131" s="151">
        <f t="shared" si="71"/>
        <v>0</v>
      </c>
    </row>
    <row r="2132" spans="1:7" s="6" customFormat="1" ht="12.75" x14ac:dyDescent="0.15">
      <c r="A2132" s="147" t="s">
        <v>263</v>
      </c>
      <c r="B2132" s="17">
        <v>4904.37</v>
      </c>
      <c r="C2132" s="17">
        <v>11000</v>
      </c>
      <c r="D2132" s="17">
        <v>0</v>
      </c>
      <c r="E2132" s="17">
        <v>0</v>
      </c>
      <c r="F2132" s="17">
        <f t="shared" si="70"/>
        <v>0</v>
      </c>
      <c r="G2132" s="148">
        <f t="shared" si="71"/>
        <v>0</v>
      </c>
    </row>
    <row r="2133" spans="1:7" s="8" customFormat="1" ht="12.75" x14ac:dyDescent="0.15">
      <c r="A2133" s="108" t="s">
        <v>6</v>
      </c>
      <c r="B2133" s="19">
        <v>4904.37</v>
      </c>
      <c r="C2133" s="19">
        <v>11000</v>
      </c>
      <c r="D2133" s="19">
        <v>0</v>
      </c>
      <c r="E2133" s="19">
        <v>0</v>
      </c>
      <c r="F2133" s="19">
        <f t="shared" si="70"/>
        <v>0</v>
      </c>
      <c r="G2133" s="151">
        <f t="shared" si="71"/>
        <v>0</v>
      </c>
    </row>
    <row r="2134" spans="1:7" s="8" customFormat="1" ht="12.75" x14ac:dyDescent="0.15">
      <c r="A2134" s="108" t="s">
        <v>7</v>
      </c>
      <c r="B2134" s="19">
        <v>4625.8599999999997</v>
      </c>
      <c r="C2134" s="19">
        <v>10000</v>
      </c>
      <c r="D2134" s="19">
        <v>0</v>
      </c>
      <c r="E2134" s="19">
        <v>0</v>
      </c>
      <c r="F2134" s="19">
        <f t="shared" si="70"/>
        <v>0</v>
      </c>
      <c r="G2134" s="151">
        <f t="shared" si="71"/>
        <v>0</v>
      </c>
    </row>
    <row r="2135" spans="1:7" s="8" customFormat="1" ht="12.75" x14ac:dyDescent="0.15">
      <c r="A2135" s="110" t="s">
        <v>8</v>
      </c>
      <c r="B2135" s="20">
        <v>4625.8599999999997</v>
      </c>
      <c r="C2135" s="20">
        <v>0</v>
      </c>
      <c r="D2135" s="20">
        <v>0</v>
      </c>
      <c r="E2135" s="20">
        <v>0</v>
      </c>
      <c r="F2135" s="20">
        <f t="shared" si="70"/>
        <v>0</v>
      </c>
      <c r="G2135" s="136">
        <f t="shared" si="71"/>
        <v>0</v>
      </c>
    </row>
    <row r="2136" spans="1:7" s="8" customFormat="1" ht="12.75" x14ac:dyDescent="0.15">
      <c r="A2136" s="108" t="s">
        <v>12</v>
      </c>
      <c r="B2136" s="19">
        <v>278.51</v>
      </c>
      <c r="C2136" s="19">
        <v>1000</v>
      </c>
      <c r="D2136" s="19">
        <v>0</v>
      </c>
      <c r="E2136" s="19">
        <v>0</v>
      </c>
      <c r="F2136" s="19">
        <f t="shared" si="70"/>
        <v>0</v>
      </c>
      <c r="G2136" s="151">
        <f t="shared" si="71"/>
        <v>0</v>
      </c>
    </row>
    <row r="2137" spans="1:7" s="8" customFormat="1" ht="12.75" x14ac:dyDescent="0.15">
      <c r="A2137" s="110" t="s">
        <v>19</v>
      </c>
      <c r="B2137" s="20">
        <v>278.51</v>
      </c>
      <c r="C2137" s="20">
        <v>0</v>
      </c>
      <c r="D2137" s="20">
        <v>0</v>
      </c>
      <c r="E2137" s="20">
        <v>0</v>
      </c>
      <c r="F2137" s="20">
        <f t="shared" si="70"/>
        <v>0</v>
      </c>
      <c r="G2137" s="136">
        <f t="shared" si="71"/>
        <v>0</v>
      </c>
    </row>
    <row r="2138" spans="1:7" s="7" customFormat="1" ht="12.75" x14ac:dyDescent="0.15">
      <c r="A2138" s="149" t="s">
        <v>265</v>
      </c>
      <c r="B2138" s="18">
        <v>0</v>
      </c>
      <c r="C2138" s="18">
        <v>0</v>
      </c>
      <c r="D2138" s="18">
        <v>80000</v>
      </c>
      <c r="E2138" s="18">
        <v>75726.84</v>
      </c>
      <c r="F2138" s="18">
        <f t="shared" si="70"/>
        <v>0</v>
      </c>
      <c r="G2138" s="150">
        <f t="shared" si="71"/>
        <v>94.658549999999991</v>
      </c>
    </row>
    <row r="2139" spans="1:7" s="8" customFormat="1" ht="12.75" x14ac:dyDescent="0.15">
      <c r="A2139" s="108" t="s">
        <v>245</v>
      </c>
      <c r="B2139" s="19">
        <v>0</v>
      </c>
      <c r="C2139" s="19">
        <v>0</v>
      </c>
      <c r="D2139" s="19">
        <v>80000</v>
      </c>
      <c r="E2139" s="19">
        <v>75726.84</v>
      </c>
      <c r="F2139" s="19">
        <f t="shared" si="70"/>
        <v>0</v>
      </c>
      <c r="G2139" s="151">
        <f t="shared" si="71"/>
        <v>94.658549999999991</v>
      </c>
    </row>
    <row r="2140" spans="1:7" s="6" customFormat="1" ht="12.75" x14ac:dyDescent="0.15">
      <c r="A2140" s="147" t="s">
        <v>128</v>
      </c>
      <c r="B2140" s="17">
        <v>0</v>
      </c>
      <c r="C2140" s="17">
        <v>0</v>
      </c>
      <c r="D2140" s="17">
        <v>80000</v>
      </c>
      <c r="E2140" s="17">
        <v>75726.84</v>
      </c>
      <c r="F2140" s="17">
        <f t="shared" si="70"/>
        <v>0</v>
      </c>
      <c r="G2140" s="148">
        <f t="shared" si="71"/>
        <v>94.658549999999991</v>
      </c>
    </row>
    <row r="2141" spans="1:7" s="8" customFormat="1" ht="12.75" x14ac:dyDescent="0.15">
      <c r="A2141" s="108" t="s">
        <v>6</v>
      </c>
      <c r="B2141" s="19">
        <v>0</v>
      </c>
      <c r="C2141" s="19">
        <v>0</v>
      </c>
      <c r="D2141" s="19">
        <v>80000</v>
      </c>
      <c r="E2141" s="19">
        <v>75726.84</v>
      </c>
      <c r="F2141" s="19">
        <f t="shared" si="70"/>
        <v>0</v>
      </c>
      <c r="G2141" s="151">
        <f t="shared" si="71"/>
        <v>94.658549999999991</v>
      </c>
    </row>
    <row r="2142" spans="1:7" s="8" customFormat="1" ht="12.75" x14ac:dyDescent="0.15">
      <c r="A2142" s="108" t="s">
        <v>12</v>
      </c>
      <c r="B2142" s="19">
        <v>0</v>
      </c>
      <c r="C2142" s="19">
        <v>0</v>
      </c>
      <c r="D2142" s="19">
        <v>80000</v>
      </c>
      <c r="E2142" s="19">
        <v>75726.84</v>
      </c>
      <c r="F2142" s="19">
        <f t="shared" si="70"/>
        <v>0</v>
      </c>
      <c r="G2142" s="151">
        <f t="shared" si="71"/>
        <v>94.658549999999991</v>
      </c>
    </row>
    <row r="2143" spans="1:7" s="8" customFormat="1" ht="12.75" x14ac:dyDescent="0.15">
      <c r="A2143" s="110" t="s">
        <v>97</v>
      </c>
      <c r="B2143" s="20">
        <v>0</v>
      </c>
      <c r="C2143" s="20">
        <v>0</v>
      </c>
      <c r="D2143" s="20">
        <v>0</v>
      </c>
      <c r="E2143" s="20">
        <v>75726.84</v>
      </c>
      <c r="F2143" s="20">
        <f t="shared" si="70"/>
        <v>0</v>
      </c>
      <c r="G2143" s="136">
        <f t="shared" si="71"/>
        <v>0</v>
      </c>
    </row>
    <row r="2144" spans="1:7" s="6" customFormat="1" ht="12.75" x14ac:dyDescent="0.15">
      <c r="A2144" s="147" t="s">
        <v>266</v>
      </c>
      <c r="B2144" s="17">
        <v>13090.93</v>
      </c>
      <c r="C2144" s="17">
        <v>18600</v>
      </c>
      <c r="D2144" s="17">
        <v>35300</v>
      </c>
      <c r="E2144" s="17">
        <v>34349</v>
      </c>
      <c r="F2144" s="17">
        <f t="shared" si="70"/>
        <v>262.3877753528588</v>
      </c>
      <c r="G2144" s="148">
        <f t="shared" si="71"/>
        <v>97.305949008498587</v>
      </c>
    </row>
    <row r="2145" spans="1:7" s="7" customFormat="1" ht="12.75" x14ac:dyDescent="0.15">
      <c r="A2145" s="149" t="s">
        <v>267</v>
      </c>
      <c r="B2145" s="18">
        <v>13090.93</v>
      </c>
      <c r="C2145" s="18">
        <v>18600</v>
      </c>
      <c r="D2145" s="18">
        <v>35300</v>
      </c>
      <c r="E2145" s="18">
        <v>34349</v>
      </c>
      <c r="F2145" s="18">
        <f t="shared" si="70"/>
        <v>262.3877753528588</v>
      </c>
      <c r="G2145" s="150">
        <f t="shared" si="71"/>
        <v>97.305949008498587</v>
      </c>
    </row>
    <row r="2146" spans="1:7" s="8" customFormat="1" ht="12.75" x14ac:dyDescent="0.15">
      <c r="A2146" s="108" t="s">
        <v>82</v>
      </c>
      <c r="B2146" s="19">
        <v>13090.93</v>
      </c>
      <c r="C2146" s="19">
        <v>18600</v>
      </c>
      <c r="D2146" s="19">
        <v>35300</v>
      </c>
      <c r="E2146" s="19">
        <v>34349</v>
      </c>
      <c r="F2146" s="19">
        <f t="shared" si="70"/>
        <v>262.3877753528588</v>
      </c>
      <c r="G2146" s="151">
        <f t="shared" si="71"/>
        <v>97.305949008498587</v>
      </c>
    </row>
    <row r="2147" spans="1:7" s="6" customFormat="1" ht="12.75" x14ac:dyDescent="0.15">
      <c r="A2147" s="147" t="s">
        <v>5</v>
      </c>
      <c r="B2147" s="17">
        <v>0</v>
      </c>
      <c r="C2147" s="17">
        <v>0</v>
      </c>
      <c r="D2147" s="17">
        <v>5100</v>
      </c>
      <c r="E2147" s="17">
        <v>4616.57</v>
      </c>
      <c r="F2147" s="17">
        <f t="shared" si="70"/>
        <v>0</v>
      </c>
      <c r="G2147" s="148">
        <f t="shared" si="71"/>
        <v>90.520980392156858</v>
      </c>
    </row>
    <row r="2148" spans="1:7" s="8" customFormat="1" ht="12.75" x14ac:dyDescent="0.15">
      <c r="A2148" s="108" t="s">
        <v>6</v>
      </c>
      <c r="B2148" s="19">
        <v>0</v>
      </c>
      <c r="C2148" s="19">
        <v>0</v>
      </c>
      <c r="D2148" s="19">
        <v>5100</v>
      </c>
      <c r="E2148" s="19">
        <v>4616.57</v>
      </c>
      <c r="F2148" s="19">
        <f t="shared" si="70"/>
        <v>0</v>
      </c>
      <c r="G2148" s="151">
        <f t="shared" si="71"/>
        <v>90.520980392156858</v>
      </c>
    </row>
    <row r="2149" spans="1:7" s="8" customFormat="1" ht="12.75" x14ac:dyDescent="0.15">
      <c r="A2149" s="108" t="s">
        <v>7</v>
      </c>
      <c r="B2149" s="19">
        <v>0</v>
      </c>
      <c r="C2149" s="19">
        <v>0</v>
      </c>
      <c r="D2149" s="19">
        <v>4100</v>
      </c>
      <c r="E2149" s="19">
        <v>3691.5</v>
      </c>
      <c r="F2149" s="19">
        <f t="shared" si="70"/>
        <v>0</v>
      </c>
      <c r="G2149" s="151">
        <f t="shared" si="71"/>
        <v>90.036585365853654</v>
      </c>
    </row>
    <row r="2150" spans="1:7" s="8" customFormat="1" ht="12.75" x14ac:dyDescent="0.15">
      <c r="A2150" s="110" t="s">
        <v>8</v>
      </c>
      <c r="B2150" s="20">
        <v>0</v>
      </c>
      <c r="C2150" s="20">
        <v>0</v>
      </c>
      <c r="D2150" s="20">
        <v>0</v>
      </c>
      <c r="E2150" s="20">
        <v>2593.1799999999998</v>
      </c>
      <c r="F2150" s="20">
        <f t="shared" si="70"/>
        <v>0</v>
      </c>
      <c r="G2150" s="136">
        <f t="shared" si="71"/>
        <v>0</v>
      </c>
    </row>
    <row r="2151" spans="1:7" s="8" customFormat="1" ht="12.75" x14ac:dyDescent="0.15">
      <c r="A2151" s="110" t="s">
        <v>10</v>
      </c>
      <c r="B2151" s="20">
        <v>0</v>
      </c>
      <c r="C2151" s="20">
        <v>0</v>
      </c>
      <c r="D2151" s="20">
        <v>0</v>
      </c>
      <c r="E2151" s="20">
        <v>670.5</v>
      </c>
      <c r="F2151" s="20">
        <f t="shared" si="70"/>
        <v>0</v>
      </c>
      <c r="G2151" s="136">
        <f t="shared" si="71"/>
        <v>0</v>
      </c>
    </row>
    <row r="2152" spans="1:7" s="8" customFormat="1" ht="12.75" x14ac:dyDescent="0.15">
      <c r="A2152" s="110" t="s">
        <v>11</v>
      </c>
      <c r="B2152" s="20">
        <v>0</v>
      </c>
      <c r="C2152" s="20">
        <v>0</v>
      </c>
      <c r="D2152" s="20">
        <v>0</v>
      </c>
      <c r="E2152" s="20">
        <v>427.82</v>
      </c>
      <c r="F2152" s="20">
        <f t="shared" si="70"/>
        <v>0</v>
      </c>
      <c r="G2152" s="136">
        <f t="shared" si="71"/>
        <v>0</v>
      </c>
    </row>
    <row r="2153" spans="1:7" s="8" customFormat="1" ht="12.75" x14ac:dyDescent="0.15">
      <c r="A2153" s="108" t="s">
        <v>12</v>
      </c>
      <c r="B2153" s="19">
        <v>0</v>
      </c>
      <c r="C2153" s="19">
        <v>0</v>
      </c>
      <c r="D2153" s="19">
        <v>1000</v>
      </c>
      <c r="E2153" s="19">
        <v>925.07</v>
      </c>
      <c r="F2153" s="19">
        <f t="shared" si="70"/>
        <v>0</v>
      </c>
      <c r="G2153" s="151">
        <f t="shared" si="71"/>
        <v>92.507000000000005</v>
      </c>
    </row>
    <row r="2154" spans="1:7" s="8" customFormat="1" ht="12.75" x14ac:dyDescent="0.15">
      <c r="A2154" s="110" t="s">
        <v>19</v>
      </c>
      <c r="B2154" s="20">
        <v>0</v>
      </c>
      <c r="C2154" s="20">
        <v>0</v>
      </c>
      <c r="D2154" s="20">
        <v>0</v>
      </c>
      <c r="E2154" s="20">
        <v>925.07</v>
      </c>
      <c r="F2154" s="20">
        <f t="shared" si="70"/>
        <v>0</v>
      </c>
      <c r="G2154" s="136">
        <f t="shared" si="71"/>
        <v>0</v>
      </c>
    </row>
    <row r="2155" spans="1:7" s="6" customFormat="1" ht="12.75" x14ac:dyDescent="0.15">
      <c r="A2155" s="147" t="s">
        <v>62</v>
      </c>
      <c r="B2155" s="17">
        <v>1963.63</v>
      </c>
      <c r="C2155" s="17">
        <v>2785</v>
      </c>
      <c r="D2155" s="17">
        <v>4540</v>
      </c>
      <c r="E2155" s="17">
        <v>4459.79</v>
      </c>
      <c r="F2155" s="17">
        <f t="shared" si="70"/>
        <v>227.11967122115672</v>
      </c>
      <c r="G2155" s="148">
        <f t="shared" si="71"/>
        <v>98.23325991189428</v>
      </c>
    </row>
    <row r="2156" spans="1:7" s="8" customFormat="1" ht="12.75" x14ac:dyDescent="0.15">
      <c r="A2156" s="108" t="s">
        <v>6</v>
      </c>
      <c r="B2156" s="19">
        <v>1963.63</v>
      </c>
      <c r="C2156" s="19">
        <v>2785</v>
      </c>
      <c r="D2156" s="19">
        <v>4540</v>
      </c>
      <c r="E2156" s="19">
        <v>4459.79</v>
      </c>
      <c r="F2156" s="19">
        <f t="shared" si="70"/>
        <v>227.11967122115672</v>
      </c>
      <c r="G2156" s="151">
        <f t="shared" si="71"/>
        <v>98.23325991189428</v>
      </c>
    </row>
    <row r="2157" spans="1:7" s="8" customFormat="1" ht="12.75" x14ac:dyDescent="0.15">
      <c r="A2157" s="108" t="s">
        <v>7</v>
      </c>
      <c r="B2157" s="19">
        <v>1780.48</v>
      </c>
      <c r="C2157" s="19">
        <v>2560</v>
      </c>
      <c r="D2157" s="19">
        <v>4260</v>
      </c>
      <c r="E2157" s="19">
        <v>4199.3999999999996</v>
      </c>
      <c r="F2157" s="19">
        <f t="shared" si="70"/>
        <v>235.85774622573689</v>
      </c>
      <c r="G2157" s="151">
        <f t="shared" si="71"/>
        <v>98.577464788732385</v>
      </c>
    </row>
    <row r="2158" spans="1:7" s="8" customFormat="1" ht="12.75" x14ac:dyDescent="0.15">
      <c r="A2158" s="110" t="s">
        <v>8</v>
      </c>
      <c r="B2158" s="20">
        <v>1378.78</v>
      </c>
      <c r="C2158" s="20">
        <v>0</v>
      </c>
      <c r="D2158" s="20">
        <v>0</v>
      </c>
      <c r="E2158" s="20">
        <v>3187.84</v>
      </c>
      <c r="F2158" s="20">
        <f t="shared" si="70"/>
        <v>231.20729920654495</v>
      </c>
      <c r="G2158" s="136">
        <f t="shared" si="71"/>
        <v>0</v>
      </c>
    </row>
    <row r="2159" spans="1:7" s="8" customFormat="1" ht="12.75" x14ac:dyDescent="0.15">
      <c r="A2159" s="110" t="s">
        <v>10</v>
      </c>
      <c r="B2159" s="20">
        <v>174.2</v>
      </c>
      <c r="C2159" s="20">
        <v>0</v>
      </c>
      <c r="D2159" s="20">
        <v>0</v>
      </c>
      <c r="E2159" s="20">
        <v>485.57</v>
      </c>
      <c r="F2159" s="20">
        <f t="shared" si="70"/>
        <v>278.74282433983927</v>
      </c>
      <c r="G2159" s="136">
        <f t="shared" si="71"/>
        <v>0</v>
      </c>
    </row>
    <row r="2160" spans="1:7" s="8" customFormat="1" ht="12.75" x14ac:dyDescent="0.15">
      <c r="A2160" s="110" t="s">
        <v>11</v>
      </c>
      <c r="B2160" s="20">
        <v>227.5</v>
      </c>
      <c r="C2160" s="20">
        <v>0</v>
      </c>
      <c r="D2160" s="20">
        <v>0</v>
      </c>
      <c r="E2160" s="20">
        <v>525.99</v>
      </c>
      <c r="F2160" s="20">
        <f t="shared" si="70"/>
        <v>231.20439560439561</v>
      </c>
      <c r="G2160" s="136">
        <f t="shared" si="71"/>
        <v>0</v>
      </c>
    </row>
    <row r="2161" spans="1:7" s="8" customFormat="1" ht="12.75" x14ac:dyDescent="0.15">
      <c r="A2161" s="108" t="s">
        <v>12</v>
      </c>
      <c r="B2161" s="19">
        <v>183.15</v>
      </c>
      <c r="C2161" s="19">
        <v>225</v>
      </c>
      <c r="D2161" s="19">
        <v>280</v>
      </c>
      <c r="E2161" s="19">
        <v>260.39</v>
      </c>
      <c r="F2161" s="19">
        <f t="shared" si="70"/>
        <v>142.17308217308215</v>
      </c>
      <c r="G2161" s="151">
        <f t="shared" si="71"/>
        <v>92.996428571428567</v>
      </c>
    </row>
    <row r="2162" spans="1:7" s="8" customFormat="1" ht="12.75" x14ac:dyDescent="0.15">
      <c r="A2162" s="110" t="s">
        <v>18</v>
      </c>
      <c r="B2162" s="20">
        <v>7.96</v>
      </c>
      <c r="C2162" s="20">
        <v>0</v>
      </c>
      <c r="D2162" s="20">
        <v>0</v>
      </c>
      <c r="E2162" s="20">
        <v>15.92</v>
      </c>
      <c r="F2162" s="20">
        <f t="shared" si="70"/>
        <v>200</v>
      </c>
      <c r="G2162" s="136">
        <f t="shared" si="71"/>
        <v>0</v>
      </c>
    </row>
    <row r="2163" spans="1:7" s="8" customFormat="1" ht="12.75" x14ac:dyDescent="0.15">
      <c r="A2163" s="110" t="s">
        <v>19</v>
      </c>
      <c r="B2163" s="20">
        <v>175.19</v>
      </c>
      <c r="C2163" s="20">
        <v>0</v>
      </c>
      <c r="D2163" s="20">
        <v>0</v>
      </c>
      <c r="E2163" s="20">
        <v>244.47</v>
      </c>
      <c r="F2163" s="20">
        <f t="shared" si="70"/>
        <v>139.54563616644785</v>
      </c>
      <c r="G2163" s="136">
        <f t="shared" si="71"/>
        <v>0</v>
      </c>
    </row>
    <row r="2164" spans="1:7" s="6" customFormat="1" ht="12.75" x14ac:dyDescent="0.15">
      <c r="A2164" s="147" t="s">
        <v>86</v>
      </c>
      <c r="B2164" s="17">
        <v>11127.3</v>
      </c>
      <c r="C2164" s="17">
        <v>15815</v>
      </c>
      <c r="D2164" s="17">
        <v>25660</v>
      </c>
      <c r="E2164" s="17">
        <v>25272.639999999999</v>
      </c>
      <c r="F2164" s="17">
        <f t="shared" si="70"/>
        <v>227.12284201917808</v>
      </c>
      <c r="G2164" s="148">
        <f t="shared" si="71"/>
        <v>98.490413094310199</v>
      </c>
    </row>
    <row r="2165" spans="1:7" s="8" customFormat="1" ht="12.75" x14ac:dyDescent="0.15">
      <c r="A2165" s="108" t="s">
        <v>6</v>
      </c>
      <c r="B2165" s="19">
        <v>11127.3</v>
      </c>
      <c r="C2165" s="19">
        <v>15815</v>
      </c>
      <c r="D2165" s="19">
        <v>25660</v>
      </c>
      <c r="E2165" s="19">
        <v>25272.639999999999</v>
      </c>
      <c r="F2165" s="19">
        <f t="shared" si="70"/>
        <v>227.12284201917808</v>
      </c>
      <c r="G2165" s="151">
        <f t="shared" si="71"/>
        <v>98.490413094310199</v>
      </c>
    </row>
    <row r="2166" spans="1:7" s="8" customFormat="1" ht="12.75" x14ac:dyDescent="0.15">
      <c r="A2166" s="108" t="s">
        <v>7</v>
      </c>
      <c r="B2166" s="19">
        <v>10089.41</v>
      </c>
      <c r="C2166" s="19">
        <v>14540</v>
      </c>
      <c r="D2166" s="19">
        <v>24110</v>
      </c>
      <c r="E2166" s="19">
        <v>23796.79</v>
      </c>
      <c r="F2166" s="19">
        <f t="shared" si="70"/>
        <v>235.8590839305767</v>
      </c>
      <c r="G2166" s="151">
        <f t="shared" si="71"/>
        <v>98.700912484446292</v>
      </c>
    </row>
    <row r="2167" spans="1:7" s="8" customFormat="1" ht="12.75" x14ac:dyDescent="0.15">
      <c r="A2167" s="110" t="s">
        <v>8</v>
      </c>
      <c r="B2167" s="20">
        <v>7813.1</v>
      </c>
      <c r="C2167" s="20">
        <v>0</v>
      </c>
      <c r="D2167" s="20">
        <v>0</v>
      </c>
      <c r="E2167" s="20">
        <v>18064.349999999999</v>
      </c>
      <c r="F2167" s="20">
        <f t="shared" si="70"/>
        <v>231.20592338508402</v>
      </c>
      <c r="G2167" s="136">
        <f t="shared" si="71"/>
        <v>0</v>
      </c>
    </row>
    <row r="2168" spans="1:7" s="8" customFormat="1" ht="12.75" x14ac:dyDescent="0.15">
      <c r="A2168" s="110" t="s">
        <v>10</v>
      </c>
      <c r="B2168" s="20">
        <v>987.13</v>
      </c>
      <c r="C2168" s="20">
        <v>0</v>
      </c>
      <c r="D2168" s="20">
        <v>0</v>
      </c>
      <c r="E2168" s="20">
        <v>2751.74</v>
      </c>
      <c r="F2168" s="20">
        <f t="shared" si="70"/>
        <v>278.76166259763153</v>
      </c>
      <c r="G2168" s="136">
        <f t="shared" si="71"/>
        <v>0</v>
      </c>
    </row>
    <row r="2169" spans="1:7" s="8" customFormat="1" ht="12.75" x14ac:dyDescent="0.15">
      <c r="A2169" s="110" t="s">
        <v>11</v>
      </c>
      <c r="B2169" s="20">
        <v>1289.18</v>
      </c>
      <c r="C2169" s="20">
        <v>0</v>
      </c>
      <c r="D2169" s="20">
        <v>0</v>
      </c>
      <c r="E2169" s="20">
        <v>2980.7</v>
      </c>
      <c r="F2169" s="20">
        <f t="shared" si="70"/>
        <v>231.20898555671045</v>
      </c>
      <c r="G2169" s="136">
        <f t="shared" si="71"/>
        <v>0</v>
      </c>
    </row>
    <row r="2170" spans="1:7" s="8" customFormat="1" ht="12.75" x14ac:dyDescent="0.15">
      <c r="A2170" s="108" t="s">
        <v>12</v>
      </c>
      <c r="B2170" s="19">
        <v>1037.8900000000001</v>
      </c>
      <c r="C2170" s="19">
        <v>1275</v>
      </c>
      <c r="D2170" s="19">
        <v>1550</v>
      </c>
      <c r="E2170" s="19">
        <v>1475.85</v>
      </c>
      <c r="F2170" s="19">
        <f t="shared" si="70"/>
        <v>142.19714998699283</v>
      </c>
      <c r="G2170" s="151">
        <f t="shared" si="71"/>
        <v>95.216129032258053</v>
      </c>
    </row>
    <row r="2171" spans="1:7" s="8" customFormat="1" ht="12.75" x14ac:dyDescent="0.15">
      <c r="A2171" s="110" t="s">
        <v>18</v>
      </c>
      <c r="B2171" s="20">
        <v>45.12</v>
      </c>
      <c r="C2171" s="20">
        <v>0</v>
      </c>
      <c r="D2171" s="20">
        <v>0</v>
      </c>
      <c r="E2171" s="20">
        <v>90.28</v>
      </c>
      <c r="F2171" s="20">
        <f t="shared" si="70"/>
        <v>200.08865248226951</v>
      </c>
      <c r="G2171" s="136">
        <f t="shared" si="71"/>
        <v>0</v>
      </c>
    </row>
    <row r="2172" spans="1:7" s="8" customFormat="1" ht="12.75" x14ac:dyDescent="0.15">
      <c r="A2172" s="110" t="s">
        <v>19</v>
      </c>
      <c r="B2172" s="20">
        <v>992.77</v>
      </c>
      <c r="C2172" s="20">
        <v>0</v>
      </c>
      <c r="D2172" s="20">
        <v>0</v>
      </c>
      <c r="E2172" s="20">
        <v>1385.57</v>
      </c>
      <c r="F2172" s="20">
        <f t="shared" si="70"/>
        <v>139.56606263283538</v>
      </c>
      <c r="G2172" s="136">
        <f t="shared" si="71"/>
        <v>0</v>
      </c>
    </row>
    <row r="2173" spans="1:7" s="6" customFormat="1" ht="12.75" x14ac:dyDescent="0.15">
      <c r="A2173" s="147" t="s">
        <v>268</v>
      </c>
      <c r="B2173" s="17">
        <v>11726.97</v>
      </c>
      <c r="C2173" s="17">
        <v>11000</v>
      </c>
      <c r="D2173" s="17">
        <v>7879.95</v>
      </c>
      <c r="E2173" s="17">
        <v>7879.95</v>
      </c>
      <c r="F2173" s="17">
        <f t="shared" si="70"/>
        <v>67.195106664381342</v>
      </c>
      <c r="G2173" s="148">
        <f t="shared" si="71"/>
        <v>100</v>
      </c>
    </row>
    <row r="2174" spans="1:7" s="7" customFormat="1" ht="12.75" x14ac:dyDescent="0.15">
      <c r="A2174" s="149" t="s">
        <v>269</v>
      </c>
      <c r="B2174" s="18">
        <v>11726.97</v>
      </c>
      <c r="C2174" s="18">
        <v>11000</v>
      </c>
      <c r="D2174" s="18">
        <v>7879.95</v>
      </c>
      <c r="E2174" s="18">
        <v>7879.95</v>
      </c>
      <c r="F2174" s="18">
        <f t="shared" si="70"/>
        <v>67.195106664381342</v>
      </c>
      <c r="G2174" s="150">
        <f t="shared" si="71"/>
        <v>100</v>
      </c>
    </row>
    <row r="2175" spans="1:7" s="8" customFormat="1" ht="12.75" x14ac:dyDescent="0.15">
      <c r="A2175" s="108" t="s">
        <v>82</v>
      </c>
      <c r="B2175" s="19">
        <v>11726.97</v>
      </c>
      <c r="C2175" s="19">
        <v>11000</v>
      </c>
      <c r="D2175" s="19">
        <v>7879.95</v>
      </c>
      <c r="E2175" s="19">
        <v>7879.95</v>
      </c>
      <c r="F2175" s="19">
        <f t="shared" si="70"/>
        <v>67.195106664381342</v>
      </c>
      <c r="G2175" s="151">
        <f t="shared" si="71"/>
        <v>100</v>
      </c>
    </row>
    <row r="2176" spans="1:7" s="6" customFormat="1" ht="12.75" x14ac:dyDescent="0.15">
      <c r="A2176" s="147" t="s">
        <v>62</v>
      </c>
      <c r="B2176" s="17">
        <v>1759.04</v>
      </c>
      <c r="C2176" s="17">
        <v>1650</v>
      </c>
      <c r="D2176" s="17">
        <v>1181.99</v>
      </c>
      <c r="E2176" s="17">
        <v>1181.99</v>
      </c>
      <c r="F2176" s="17">
        <f t="shared" si="70"/>
        <v>67.19517464071312</v>
      </c>
      <c r="G2176" s="148">
        <f t="shared" si="71"/>
        <v>100</v>
      </c>
    </row>
    <row r="2177" spans="1:7" s="8" customFormat="1" ht="12.75" x14ac:dyDescent="0.15">
      <c r="A2177" s="108" t="s">
        <v>6</v>
      </c>
      <c r="B2177" s="19">
        <v>1759.04</v>
      </c>
      <c r="C2177" s="19">
        <v>1650</v>
      </c>
      <c r="D2177" s="19">
        <v>1181.99</v>
      </c>
      <c r="E2177" s="19">
        <v>1181.99</v>
      </c>
      <c r="F2177" s="19">
        <f t="shared" si="70"/>
        <v>67.19517464071312</v>
      </c>
      <c r="G2177" s="151">
        <f t="shared" si="71"/>
        <v>100</v>
      </c>
    </row>
    <row r="2178" spans="1:7" s="8" customFormat="1" ht="12.75" x14ac:dyDescent="0.15">
      <c r="A2178" s="108" t="s">
        <v>12</v>
      </c>
      <c r="B2178" s="19">
        <v>1759.04</v>
      </c>
      <c r="C2178" s="19">
        <v>1650</v>
      </c>
      <c r="D2178" s="19">
        <v>1181.99</v>
      </c>
      <c r="E2178" s="19">
        <v>1181.99</v>
      </c>
      <c r="F2178" s="19">
        <f t="shared" si="70"/>
        <v>67.19517464071312</v>
      </c>
      <c r="G2178" s="151">
        <f t="shared" si="71"/>
        <v>100</v>
      </c>
    </row>
    <row r="2179" spans="1:7" s="8" customFormat="1" ht="12.75" x14ac:dyDescent="0.15">
      <c r="A2179" s="110" t="s">
        <v>97</v>
      </c>
      <c r="B2179" s="20">
        <v>1759.04</v>
      </c>
      <c r="C2179" s="20">
        <v>0</v>
      </c>
      <c r="D2179" s="20">
        <v>0</v>
      </c>
      <c r="E2179" s="20">
        <v>1181.99</v>
      </c>
      <c r="F2179" s="20">
        <f t="shared" si="70"/>
        <v>67.19517464071312</v>
      </c>
      <c r="G2179" s="136">
        <f t="shared" si="71"/>
        <v>0</v>
      </c>
    </row>
    <row r="2180" spans="1:7" s="6" customFormat="1" ht="12.75" x14ac:dyDescent="0.15">
      <c r="A2180" s="147" t="s">
        <v>86</v>
      </c>
      <c r="B2180" s="17">
        <v>9967.93</v>
      </c>
      <c r="C2180" s="17">
        <v>9350</v>
      </c>
      <c r="D2180" s="17">
        <v>6697.96</v>
      </c>
      <c r="E2180" s="17">
        <v>6697.96</v>
      </c>
      <c r="F2180" s="17">
        <f t="shared" si="70"/>
        <v>67.195094668602209</v>
      </c>
      <c r="G2180" s="148">
        <f t="shared" si="71"/>
        <v>100</v>
      </c>
    </row>
    <row r="2181" spans="1:7" s="8" customFormat="1" ht="12.75" x14ac:dyDescent="0.15">
      <c r="A2181" s="108" t="s">
        <v>6</v>
      </c>
      <c r="B2181" s="19">
        <v>9967.93</v>
      </c>
      <c r="C2181" s="19">
        <v>9350</v>
      </c>
      <c r="D2181" s="19">
        <v>6697.96</v>
      </c>
      <c r="E2181" s="19">
        <v>6697.96</v>
      </c>
      <c r="F2181" s="19">
        <f t="shared" si="70"/>
        <v>67.195094668602209</v>
      </c>
      <c r="G2181" s="151">
        <f t="shared" si="71"/>
        <v>100</v>
      </c>
    </row>
    <row r="2182" spans="1:7" s="8" customFormat="1" ht="12.75" x14ac:dyDescent="0.15">
      <c r="A2182" s="108" t="s">
        <v>12</v>
      </c>
      <c r="B2182" s="19">
        <v>9967.93</v>
      </c>
      <c r="C2182" s="19">
        <v>9350</v>
      </c>
      <c r="D2182" s="19">
        <v>6697.96</v>
      </c>
      <c r="E2182" s="19">
        <v>6697.96</v>
      </c>
      <c r="F2182" s="19">
        <f t="shared" ref="F2182:F2245" si="72">IFERROR(E2182/B2182*100,0)</f>
        <v>67.195094668602209</v>
      </c>
      <c r="G2182" s="151">
        <f t="shared" ref="G2182:G2245" si="73">IFERROR(E2182/D2182*100,0)</f>
        <v>100</v>
      </c>
    </row>
    <row r="2183" spans="1:7" s="8" customFormat="1" ht="12.75" x14ac:dyDescent="0.15">
      <c r="A2183" s="110" t="s">
        <v>97</v>
      </c>
      <c r="B2183" s="20">
        <v>9967.93</v>
      </c>
      <c r="C2183" s="20">
        <v>0</v>
      </c>
      <c r="D2183" s="20">
        <v>0</v>
      </c>
      <c r="E2183" s="20">
        <v>6697.96</v>
      </c>
      <c r="F2183" s="20">
        <f t="shared" si="72"/>
        <v>67.195094668602209</v>
      </c>
      <c r="G2183" s="136">
        <f t="shared" si="73"/>
        <v>0</v>
      </c>
    </row>
    <row r="2184" spans="1:7" s="6" customFormat="1" ht="12.75" x14ac:dyDescent="0.15">
      <c r="A2184" s="147" t="s">
        <v>270</v>
      </c>
      <c r="B2184" s="17">
        <v>1541387.05</v>
      </c>
      <c r="C2184" s="17">
        <v>1673100</v>
      </c>
      <c r="D2184" s="17">
        <v>1767200</v>
      </c>
      <c r="E2184" s="17">
        <v>1723088.55</v>
      </c>
      <c r="F2184" s="17">
        <f t="shared" si="72"/>
        <v>111.78818130073169</v>
      </c>
      <c r="G2184" s="148">
        <f t="shared" si="73"/>
        <v>97.503879017655052</v>
      </c>
    </row>
    <row r="2185" spans="1:7" s="7" customFormat="1" ht="12.75" x14ac:dyDescent="0.15">
      <c r="A2185" s="149" t="s">
        <v>271</v>
      </c>
      <c r="B2185" s="18">
        <v>1541387.05</v>
      </c>
      <c r="C2185" s="18">
        <v>1673100</v>
      </c>
      <c r="D2185" s="18">
        <v>1767200</v>
      </c>
      <c r="E2185" s="18">
        <v>1723088.55</v>
      </c>
      <c r="F2185" s="18">
        <f t="shared" si="72"/>
        <v>111.78818130073169</v>
      </c>
      <c r="G2185" s="150">
        <f t="shared" si="73"/>
        <v>97.503879017655052</v>
      </c>
    </row>
    <row r="2186" spans="1:7" s="8" customFormat="1" ht="12.75" x14ac:dyDescent="0.15">
      <c r="A2186" s="108" t="s">
        <v>245</v>
      </c>
      <c r="B2186" s="19">
        <v>1541387.05</v>
      </c>
      <c r="C2186" s="19">
        <v>1673100</v>
      </c>
      <c r="D2186" s="19">
        <v>1767200</v>
      </c>
      <c r="E2186" s="19">
        <v>1723088.55</v>
      </c>
      <c r="F2186" s="19">
        <f t="shared" si="72"/>
        <v>111.78818130073169</v>
      </c>
      <c r="G2186" s="151">
        <f t="shared" si="73"/>
        <v>97.503879017655052</v>
      </c>
    </row>
    <row r="2187" spans="1:7" s="6" customFormat="1" ht="12.75" x14ac:dyDescent="0.15">
      <c r="A2187" s="147" t="s">
        <v>272</v>
      </c>
      <c r="B2187" s="17">
        <v>1541387.05</v>
      </c>
      <c r="C2187" s="17">
        <v>1673100</v>
      </c>
      <c r="D2187" s="17">
        <v>1767200</v>
      </c>
      <c r="E2187" s="17">
        <v>1723088.55</v>
      </c>
      <c r="F2187" s="17">
        <f t="shared" si="72"/>
        <v>111.78818130073169</v>
      </c>
      <c r="G2187" s="148">
        <f t="shared" si="73"/>
        <v>97.503879017655052</v>
      </c>
    </row>
    <row r="2188" spans="1:7" s="8" customFormat="1" ht="12.75" x14ac:dyDescent="0.15">
      <c r="A2188" s="108" t="s">
        <v>6</v>
      </c>
      <c r="B2188" s="19">
        <v>1541387.05</v>
      </c>
      <c r="C2188" s="19">
        <v>1673100</v>
      </c>
      <c r="D2188" s="19">
        <v>1767200</v>
      </c>
      <c r="E2188" s="19">
        <v>1723088.55</v>
      </c>
      <c r="F2188" s="19">
        <f t="shared" si="72"/>
        <v>111.78818130073169</v>
      </c>
      <c r="G2188" s="151">
        <f t="shared" si="73"/>
        <v>97.503879017655052</v>
      </c>
    </row>
    <row r="2189" spans="1:7" s="8" customFormat="1" ht="12.75" x14ac:dyDescent="0.15">
      <c r="A2189" s="108" t="s">
        <v>7</v>
      </c>
      <c r="B2189" s="19">
        <v>1476005.11</v>
      </c>
      <c r="C2189" s="19">
        <v>1598000</v>
      </c>
      <c r="D2189" s="19">
        <v>1694000</v>
      </c>
      <c r="E2189" s="19">
        <v>1652063.79</v>
      </c>
      <c r="F2189" s="19">
        <f t="shared" si="72"/>
        <v>111.92805355531594</v>
      </c>
      <c r="G2189" s="151">
        <f t="shared" si="73"/>
        <v>97.524426800472256</v>
      </c>
    </row>
    <row r="2190" spans="1:7" s="8" customFormat="1" ht="12.75" x14ac:dyDescent="0.15">
      <c r="A2190" s="110" t="s">
        <v>8</v>
      </c>
      <c r="B2190" s="20">
        <v>1230955.8500000001</v>
      </c>
      <c r="C2190" s="20">
        <v>0</v>
      </c>
      <c r="D2190" s="20">
        <v>0</v>
      </c>
      <c r="E2190" s="20">
        <v>1367813.71</v>
      </c>
      <c r="F2190" s="20">
        <f t="shared" si="72"/>
        <v>111.11801532118311</v>
      </c>
      <c r="G2190" s="136">
        <f t="shared" si="73"/>
        <v>0</v>
      </c>
    </row>
    <row r="2191" spans="1:7" s="8" customFormat="1" ht="12.75" x14ac:dyDescent="0.15">
      <c r="A2191" s="110" t="s">
        <v>10</v>
      </c>
      <c r="B2191" s="20">
        <v>56153.89</v>
      </c>
      <c r="C2191" s="20">
        <v>0</v>
      </c>
      <c r="D2191" s="20">
        <v>0</v>
      </c>
      <c r="E2191" s="20">
        <v>75182.789999999994</v>
      </c>
      <c r="F2191" s="20">
        <f t="shared" si="72"/>
        <v>133.88705573202498</v>
      </c>
      <c r="G2191" s="136">
        <f t="shared" si="73"/>
        <v>0</v>
      </c>
    </row>
    <row r="2192" spans="1:7" s="8" customFormat="1" ht="12.75" x14ac:dyDescent="0.15">
      <c r="A2192" s="110" t="s">
        <v>11</v>
      </c>
      <c r="B2192" s="20">
        <v>188895.37</v>
      </c>
      <c r="C2192" s="20">
        <v>0</v>
      </c>
      <c r="D2192" s="20">
        <v>0</v>
      </c>
      <c r="E2192" s="20">
        <v>209067.29</v>
      </c>
      <c r="F2192" s="20">
        <f t="shared" si="72"/>
        <v>110.67888535330432</v>
      </c>
      <c r="G2192" s="136">
        <f t="shared" si="73"/>
        <v>0</v>
      </c>
    </row>
    <row r="2193" spans="1:7" s="8" customFormat="1" ht="12.75" x14ac:dyDescent="0.15">
      <c r="A2193" s="108" t="s">
        <v>12</v>
      </c>
      <c r="B2193" s="19">
        <v>65034.38</v>
      </c>
      <c r="C2193" s="19">
        <v>75100</v>
      </c>
      <c r="D2193" s="19">
        <v>73200</v>
      </c>
      <c r="E2193" s="19">
        <v>71024.759999999995</v>
      </c>
      <c r="F2193" s="19">
        <f t="shared" si="72"/>
        <v>109.21109726885993</v>
      </c>
      <c r="G2193" s="151">
        <f t="shared" si="73"/>
        <v>97.0283606557377</v>
      </c>
    </row>
    <row r="2194" spans="1:7" s="8" customFormat="1" ht="12.75" x14ac:dyDescent="0.15">
      <c r="A2194" s="110" t="s">
        <v>19</v>
      </c>
      <c r="B2194" s="20">
        <v>62582.33</v>
      </c>
      <c r="C2194" s="20">
        <v>0</v>
      </c>
      <c r="D2194" s="20">
        <v>0</v>
      </c>
      <c r="E2194" s="20">
        <v>68110.28</v>
      </c>
      <c r="F2194" s="20">
        <f t="shared" si="72"/>
        <v>108.83308435464131</v>
      </c>
      <c r="G2194" s="136">
        <f t="shared" si="73"/>
        <v>0</v>
      </c>
    </row>
    <row r="2195" spans="1:7" s="8" customFormat="1" ht="12.75" x14ac:dyDescent="0.15">
      <c r="A2195" s="110" t="s">
        <v>97</v>
      </c>
      <c r="B2195" s="20">
        <v>0</v>
      </c>
      <c r="C2195" s="20">
        <v>0</v>
      </c>
      <c r="D2195" s="20">
        <v>0</v>
      </c>
      <c r="E2195" s="20">
        <v>280</v>
      </c>
      <c r="F2195" s="20">
        <f t="shared" si="72"/>
        <v>0</v>
      </c>
      <c r="G2195" s="136">
        <f t="shared" si="73"/>
        <v>0</v>
      </c>
    </row>
    <row r="2196" spans="1:7" s="8" customFormat="1" ht="12.75" x14ac:dyDescent="0.15">
      <c r="A2196" s="110" t="s">
        <v>13</v>
      </c>
      <c r="B2196" s="20">
        <v>2078.77</v>
      </c>
      <c r="C2196" s="20">
        <v>0</v>
      </c>
      <c r="D2196" s="20">
        <v>0</v>
      </c>
      <c r="E2196" s="20">
        <v>2634.48</v>
      </c>
      <c r="F2196" s="20">
        <f t="shared" si="72"/>
        <v>126.73263516406337</v>
      </c>
      <c r="G2196" s="136">
        <f t="shared" si="73"/>
        <v>0</v>
      </c>
    </row>
    <row r="2197" spans="1:7" s="8" customFormat="1" ht="12.75" x14ac:dyDescent="0.15">
      <c r="A2197" s="110" t="s">
        <v>206</v>
      </c>
      <c r="B2197" s="20">
        <v>373.28</v>
      </c>
      <c r="C2197" s="20">
        <v>0</v>
      </c>
      <c r="D2197" s="20">
        <v>0</v>
      </c>
      <c r="E2197" s="20">
        <v>0</v>
      </c>
      <c r="F2197" s="20">
        <f t="shared" si="72"/>
        <v>0</v>
      </c>
      <c r="G2197" s="136">
        <f t="shared" si="73"/>
        <v>0</v>
      </c>
    </row>
    <row r="2198" spans="1:7" s="8" customFormat="1" ht="12.75" x14ac:dyDescent="0.15">
      <c r="A2198" s="108" t="s">
        <v>37</v>
      </c>
      <c r="B2198" s="19">
        <v>347.56</v>
      </c>
      <c r="C2198" s="19">
        <v>0</v>
      </c>
      <c r="D2198" s="19">
        <v>0</v>
      </c>
      <c r="E2198" s="19">
        <v>0</v>
      </c>
      <c r="F2198" s="19">
        <f t="shared" si="72"/>
        <v>0</v>
      </c>
      <c r="G2198" s="151">
        <f t="shared" si="73"/>
        <v>0</v>
      </c>
    </row>
    <row r="2199" spans="1:7" s="8" customFormat="1" ht="12.75" x14ac:dyDescent="0.15">
      <c r="A2199" s="110" t="s">
        <v>39</v>
      </c>
      <c r="B2199" s="20">
        <v>347.56</v>
      </c>
      <c r="C2199" s="20">
        <v>0</v>
      </c>
      <c r="D2199" s="20">
        <v>0</v>
      </c>
      <c r="E2199" s="20">
        <v>0</v>
      </c>
      <c r="F2199" s="20">
        <f t="shared" si="72"/>
        <v>0</v>
      </c>
      <c r="G2199" s="136">
        <f t="shared" si="73"/>
        <v>0</v>
      </c>
    </row>
    <row r="2200" spans="1:7" s="5" customFormat="1" ht="12.75" x14ac:dyDescent="0.15">
      <c r="A2200" s="145" t="s">
        <v>481</v>
      </c>
      <c r="B2200" s="16">
        <v>1502249.75</v>
      </c>
      <c r="C2200" s="16">
        <v>1634171</v>
      </c>
      <c r="D2200" s="16">
        <v>1821345.36</v>
      </c>
      <c r="E2200" s="16">
        <v>1774125.76</v>
      </c>
      <c r="F2200" s="16">
        <f t="shared" si="72"/>
        <v>118.09792346445722</v>
      </c>
      <c r="G2200" s="146">
        <f t="shared" si="73"/>
        <v>97.407432931885026</v>
      </c>
    </row>
    <row r="2201" spans="1:7" s="6" customFormat="1" ht="12.75" x14ac:dyDescent="0.15">
      <c r="A2201" s="147" t="s">
        <v>243</v>
      </c>
      <c r="B2201" s="17">
        <v>216581.11</v>
      </c>
      <c r="C2201" s="17">
        <v>245976</v>
      </c>
      <c r="D2201" s="17">
        <v>276753.8</v>
      </c>
      <c r="E2201" s="17">
        <v>276753.8</v>
      </c>
      <c r="F2201" s="17">
        <f t="shared" si="72"/>
        <v>127.78298162752975</v>
      </c>
      <c r="G2201" s="148">
        <f t="shared" si="73"/>
        <v>100</v>
      </c>
    </row>
    <row r="2202" spans="1:7" s="7" customFormat="1" ht="12.75" x14ac:dyDescent="0.15">
      <c r="A2202" s="149" t="s">
        <v>244</v>
      </c>
      <c r="B2202" s="18">
        <v>28145.68</v>
      </c>
      <c r="C2202" s="18">
        <v>35976</v>
      </c>
      <c r="D2202" s="18">
        <v>35640</v>
      </c>
      <c r="E2202" s="18">
        <v>35640</v>
      </c>
      <c r="F2202" s="18">
        <f t="shared" si="72"/>
        <v>126.62689265279788</v>
      </c>
      <c r="G2202" s="150">
        <f t="shared" si="73"/>
        <v>100</v>
      </c>
    </row>
    <row r="2203" spans="1:7" s="8" customFormat="1" ht="12.75" x14ac:dyDescent="0.15">
      <c r="A2203" s="108" t="s">
        <v>245</v>
      </c>
      <c r="B2203" s="19">
        <v>28145.68</v>
      </c>
      <c r="C2203" s="19">
        <v>35976</v>
      </c>
      <c r="D2203" s="19">
        <v>35640</v>
      </c>
      <c r="E2203" s="19">
        <v>35640</v>
      </c>
      <c r="F2203" s="19">
        <f t="shared" si="72"/>
        <v>126.62689265279788</v>
      </c>
      <c r="G2203" s="151">
        <f t="shared" si="73"/>
        <v>100</v>
      </c>
    </row>
    <row r="2204" spans="1:7" s="6" customFormat="1" ht="12.75" x14ac:dyDescent="0.15">
      <c r="A2204" s="147" t="s">
        <v>62</v>
      </c>
      <c r="B2204" s="17">
        <v>28145.68</v>
      </c>
      <c r="C2204" s="17">
        <v>35976</v>
      </c>
      <c r="D2204" s="17">
        <v>35640</v>
      </c>
      <c r="E2204" s="17">
        <v>35640</v>
      </c>
      <c r="F2204" s="17">
        <f t="shared" si="72"/>
        <v>126.62689265279788</v>
      </c>
      <c r="G2204" s="148">
        <f t="shared" si="73"/>
        <v>100</v>
      </c>
    </row>
    <row r="2205" spans="1:7" s="8" customFormat="1" ht="12.75" x14ac:dyDescent="0.15">
      <c r="A2205" s="108" t="s">
        <v>6</v>
      </c>
      <c r="B2205" s="19">
        <v>28145.68</v>
      </c>
      <c r="C2205" s="19">
        <v>35976</v>
      </c>
      <c r="D2205" s="19">
        <v>35640</v>
      </c>
      <c r="E2205" s="19">
        <v>35640</v>
      </c>
      <c r="F2205" s="19">
        <f t="shared" si="72"/>
        <v>126.62689265279788</v>
      </c>
      <c r="G2205" s="151">
        <f t="shared" si="73"/>
        <v>100</v>
      </c>
    </row>
    <row r="2206" spans="1:7" s="8" customFormat="1" ht="12.75" x14ac:dyDescent="0.15">
      <c r="A2206" s="108" t="s">
        <v>12</v>
      </c>
      <c r="B2206" s="19">
        <v>27192.65</v>
      </c>
      <c r="C2206" s="19">
        <v>34915</v>
      </c>
      <c r="D2206" s="19">
        <v>35000</v>
      </c>
      <c r="E2206" s="19">
        <v>35000</v>
      </c>
      <c r="F2206" s="19">
        <f t="shared" si="72"/>
        <v>128.71125101819794</v>
      </c>
      <c r="G2206" s="151">
        <f t="shared" si="73"/>
        <v>100</v>
      </c>
    </row>
    <row r="2207" spans="1:7" s="8" customFormat="1" ht="12.75" x14ac:dyDescent="0.15">
      <c r="A2207" s="110" t="s">
        <v>18</v>
      </c>
      <c r="B2207" s="20">
        <v>3339.48</v>
      </c>
      <c r="C2207" s="20">
        <v>0</v>
      </c>
      <c r="D2207" s="20">
        <v>0</v>
      </c>
      <c r="E2207" s="20">
        <v>3717.92</v>
      </c>
      <c r="F2207" s="20">
        <f t="shared" si="72"/>
        <v>111.33230323283865</v>
      </c>
      <c r="G2207" s="136">
        <f t="shared" si="73"/>
        <v>0</v>
      </c>
    </row>
    <row r="2208" spans="1:7" s="8" customFormat="1" ht="12.75" x14ac:dyDescent="0.15">
      <c r="A2208" s="110" t="s">
        <v>20</v>
      </c>
      <c r="B2208" s="20">
        <v>291.99</v>
      </c>
      <c r="C2208" s="20">
        <v>0</v>
      </c>
      <c r="D2208" s="20">
        <v>0</v>
      </c>
      <c r="E2208" s="20">
        <v>433.75</v>
      </c>
      <c r="F2208" s="20">
        <f t="shared" si="72"/>
        <v>148.549607863283</v>
      </c>
      <c r="G2208" s="136">
        <f t="shared" si="73"/>
        <v>0</v>
      </c>
    </row>
    <row r="2209" spans="1:7" s="8" customFormat="1" ht="12.75" x14ac:dyDescent="0.15">
      <c r="A2209" s="110" t="s">
        <v>21</v>
      </c>
      <c r="B2209" s="20">
        <v>146.79</v>
      </c>
      <c r="C2209" s="20">
        <v>0</v>
      </c>
      <c r="D2209" s="20">
        <v>0</v>
      </c>
      <c r="E2209" s="20">
        <v>466.8</v>
      </c>
      <c r="F2209" s="20">
        <f t="shared" si="72"/>
        <v>318.00531371346824</v>
      </c>
      <c r="G2209" s="136">
        <f t="shared" si="73"/>
        <v>0</v>
      </c>
    </row>
    <row r="2210" spans="1:7" s="8" customFormat="1" ht="12.75" x14ac:dyDescent="0.15">
      <c r="A2210" s="110" t="s">
        <v>22</v>
      </c>
      <c r="B2210" s="20">
        <v>6432.73</v>
      </c>
      <c r="C2210" s="20">
        <v>0</v>
      </c>
      <c r="D2210" s="20">
        <v>0</v>
      </c>
      <c r="E2210" s="20">
        <v>8974.2800000000007</v>
      </c>
      <c r="F2210" s="20">
        <f t="shared" si="72"/>
        <v>139.50966385966771</v>
      </c>
      <c r="G2210" s="136">
        <f t="shared" si="73"/>
        <v>0</v>
      </c>
    </row>
    <row r="2211" spans="1:7" s="8" customFormat="1" ht="12.75" x14ac:dyDescent="0.15">
      <c r="A2211" s="110" t="s">
        <v>23</v>
      </c>
      <c r="B2211" s="20">
        <v>262.85000000000002</v>
      </c>
      <c r="C2211" s="20">
        <v>0</v>
      </c>
      <c r="D2211" s="20">
        <v>0</v>
      </c>
      <c r="E2211" s="20">
        <v>219.54</v>
      </c>
      <c r="F2211" s="20">
        <f t="shared" si="72"/>
        <v>83.522921818527664</v>
      </c>
      <c r="G2211" s="136">
        <f t="shared" si="73"/>
        <v>0</v>
      </c>
    </row>
    <row r="2212" spans="1:7" s="8" customFormat="1" ht="12.75" x14ac:dyDescent="0.15">
      <c r="A2212" s="110" t="s">
        <v>24</v>
      </c>
      <c r="B2212" s="20">
        <v>1230.08</v>
      </c>
      <c r="C2212" s="20">
        <v>0</v>
      </c>
      <c r="D2212" s="20">
        <v>0</v>
      </c>
      <c r="E2212" s="20">
        <v>2711.75</v>
      </c>
      <c r="F2212" s="20">
        <f t="shared" si="72"/>
        <v>220.45314125910508</v>
      </c>
      <c r="G2212" s="136">
        <f t="shared" si="73"/>
        <v>0</v>
      </c>
    </row>
    <row r="2213" spans="1:7" s="8" customFormat="1" ht="12.75" x14ac:dyDescent="0.15">
      <c r="A2213" s="110" t="s">
        <v>25</v>
      </c>
      <c r="B2213" s="20">
        <v>567.51</v>
      </c>
      <c r="C2213" s="20">
        <v>0</v>
      </c>
      <c r="D2213" s="20">
        <v>0</v>
      </c>
      <c r="E2213" s="20">
        <v>1373.62</v>
      </c>
      <c r="F2213" s="20">
        <f t="shared" si="72"/>
        <v>242.04331201212312</v>
      </c>
      <c r="G2213" s="136">
        <f t="shared" si="73"/>
        <v>0</v>
      </c>
    </row>
    <row r="2214" spans="1:7" s="8" customFormat="1" ht="12.75" x14ac:dyDescent="0.15">
      <c r="A2214" s="110" t="s">
        <v>26</v>
      </c>
      <c r="B2214" s="20">
        <v>190.12</v>
      </c>
      <c r="C2214" s="20">
        <v>0</v>
      </c>
      <c r="D2214" s="20">
        <v>0</v>
      </c>
      <c r="E2214" s="20">
        <v>846.29</v>
      </c>
      <c r="F2214" s="20">
        <f t="shared" si="72"/>
        <v>445.13465179886384</v>
      </c>
      <c r="G2214" s="136">
        <f t="shared" si="73"/>
        <v>0</v>
      </c>
    </row>
    <row r="2215" spans="1:7" s="8" customFormat="1" ht="12.75" x14ac:dyDescent="0.15">
      <c r="A2215" s="110" t="s">
        <v>27</v>
      </c>
      <c r="B2215" s="20">
        <v>2953.62</v>
      </c>
      <c r="C2215" s="20">
        <v>0</v>
      </c>
      <c r="D2215" s="20">
        <v>0</v>
      </c>
      <c r="E2215" s="20">
        <v>3668.58</v>
      </c>
      <c r="F2215" s="20">
        <f t="shared" si="72"/>
        <v>124.20622828935342</v>
      </c>
      <c r="G2215" s="136">
        <f t="shared" si="73"/>
        <v>0</v>
      </c>
    </row>
    <row r="2216" spans="1:7" s="8" customFormat="1" ht="12.75" x14ac:dyDescent="0.15">
      <c r="A2216" s="110" t="s">
        <v>28</v>
      </c>
      <c r="B2216" s="20">
        <v>3802.69</v>
      </c>
      <c r="C2216" s="20">
        <v>0</v>
      </c>
      <c r="D2216" s="20">
        <v>0</v>
      </c>
      <c r="E2216" s="20">
        <v>2463.8000000000002</v>
      </c>
      <c r="F2216" s="20">
        <f t="shared" si="72"/>
        <v>64.790976913711091</v>
      </c>
      <c r="G2216" s="136">
        <f t="shared" si="73"/>
        <v>0</v>
      </c>
    </row>
    <row r="2217" spans="1:7" s="8" customFormat="1" ht="12.75" x14ac:dyDescent="0.15">
      <c r="A2217" s="110" t="s">
        <v>41</v>
      </c>
      <c r="B2217" s="20">
        <v>127.41</v>
      </c>
      <c r="C2217" s="20">
        <v>0</v>
      </c>
      <c r="D2217" s="20">
        <v>0</v>
      </c>
      <c r="E2217" s="20">
        <v>127.44</v>
      </c>
      <c r="F2217" s="20">
        <f t="shared" si="72"/>
        <v>100.02354603249353</v>
      </c>
      <c r="G2217" s="136">
        <f t="shared" si="73"/>
        <v>0</v>
      </c>
    </row>
    <row r="2218" spans="1:7" s="8" customFormat="1" ht="12.75" x14ac:dyDescent="0.15">
      <c r="A2218" s="110" t="s">
        <v>29</v>
      </c>
      <c r="B2218" s="20">
        <v>3725.98</v>
      </c>
      <c r="C2218" s="20">
        <v>0</v>
      </c>
      <c r="D2218" s="20">
        <v>0</v>
      </c>
      <c r="E2218" s="20">
        <v>5961.2</v>
      </c>
      <c r="F2218" s="20">
        <f t="shared" si="72"/>
        <v>159.99012340377564</v>
      </c>
      <c r="G2218" s="136">
        <f t="shared" si="73"/>
        <v>0</v>
      </c>
    </row>
    <row r="2219" spans="1:7" s="8" customFormat="1" ht="12.75" x14ac:dyDescent="0.15">
      <c r="A2219" s="110" t="s">
        <v>30</v>
      </c>
      <c r="B2219" s="20">
        <v>50.15</v>
      </c>
      <c r="C2219" s="20">
        <v>0</v>
      </c>
      <c r="D2219" s="20">
        <v>0</v>
      </c>
      <c r="E2219" s="20">
        <v>36.79</v>
      </c>
      <c r="F2219" s="20">
        <f t="shared" si="72"/>
        <v>73.359920239282147</v>
      </c>
      <c r="G2219" s="136">
        <f t="shared" si="73"/>
        <v>0</v>
      </c>
    </row>
    <row r="2220" spans="1:7" s="8" customFormat="1" ht="12.75" x14ac:dyDescent="0.15">
      <c r="A2220" s="110" t="s">
        <v>32</v>
      </c>
      <c r="B2220" s="20">
        <v>202.72</v>
      </c>
      <c r="C2220" s="20">
        <v>0</v>
      </c>
      <c r="D2220" s="20">
        <v>0</v>
      </c>
      <c r="E2220" s="20">
        <v>210.32</v>
      </c>
      <c r="F2220" s="20">
        <f t="shared" si="72"/>
        <v>103.7490134175217</v>
      </c>
      <c r="G2220" s="136">
        <f t="shared" si="73"/>
        <v>0</v>
      </c>
    </row>
    <row r="2221" spans="1:7" s="8" customFormat="1" ht="12.75" x14ac:dyDescent="0.15">
      <c r="A2221" s="110" t="s">
        <v>33</v>
      </c>
      <c r="B2221" s="20">
        <v>975.94</v>
      </c>
      <c r="C2221" s="20">
        <v>0</v>
      </c>
      <c r="D2221" s="20">
        <v>0</v>
      </c>
      <c r="E2221" s="20">
        <v>1343.78</v>
      </c>
      <c r="F2221" s="20">
        <f t="shared" si="72"/>
        <v>137.69084165010145</v>
      </c>
      <c r="G2221" s="136">
        <f t="shared" si="73"/>
        <v>0</v>
      </c>
    </row>
    <row r="2222" spans="1:7" s="8" customFormat="1" ht="12.75" x14ac:dyDescent="0.15">
      <c r="A2222" s="110" t="s">
        <v>34</v>
      </c>
      <c r="B2222" s="20">
        <v>448.85</v>
      </c>
      <c r="C2222" s="20">
        <v>0</v>
      </c>
      <c r="D2222" s="20">
        <v>0</v>
      </c>
      <c r="E2222" s="20">
        <v>844.14</v>
      </c>
      <c r="F2222" s="20">
        <f t="shared" si="72"/>
        <v>188.06728305670043</v>
      </c>
      <c r="G2222" s="136">
        <f t="shared" si="73"/>
        <v>0</v>
      </c>
    </row>
    <row r="2223" spans="1:7" s="8" customFormat="1" ht="12.75" x14ac:dyDescent="0.15">
      <c r="A2223" s="110" t="s">
        <v>35</v>
      </c>
      <c r="B2223" s="20">
        <v>1497.7</v>
      </c>
      <c r="C2223" s="20">
        <v>0</v>
      </c>
      <c r="D2223" s="20">
        <v>0</v>
      </c>
      <c r="E2223" s="20">
        <v>731.31</v>
      </c>
      <c r="F2223" s="20">
        <f t="shared" si="72"/>
        <v>48.828870935434324</v>
      </c>
      <c r="G2223" s="136">
        <f t="shared" si="73"/>
        <v>0</v>
      </c>
    </row>
    <row r="2224" spans="1:7" s="8" customFormat="1" ht="12.75" x14ac:dyDescent="0.15">
      <c r="A2224" s="110" t="s">
        <v>83</v>
      </c>
      <c r="B2224" s="20">
        <v>495.77</v>
      </c>
      <c r="C2224" s="20">
        <v>0</v>
      </c>
      <c r="D2224" s="20">
        <v>0</v>
      </c>
      <c r="E2224" s="20">
        <v>198.5</v>
      </c>
      <c r="F2224" s="20">
        <f t="shared" si="72"/>
        <v>40.038727635798857</v>
      </c>
      <c r="G2224" s="136">
        <f t="shared" si="73"/>
        <v>0</v>
      </c>
    </row>
    <row r="2225" spans="1:7" s="8" customFormat="1" ht="12.75" x14ac:dyDescent="0.15">
      <c r="A2225" s="110" t="s">
        <v>42</v>
      </c>
      <c r="B2225" s="20">
        <v>172.54</v>
      </c>
      <c r="C2225" s="20">
        <v>0</v>
      </c>
      <c r="D2225" s="20">
        <v>0</v>
      </c>
      <c r="E2225" s="20">
        <v>176.36</v>
      </c>
      <c r="F2225" s="20">
        <f t="shared" si="72"/>
        <v>102.21397936710331</v>
      </c>
      <c r="G2225" s="136">
        <f t="shared" si="73"/>
        <v>0</v>
      </c>
    </row>
    <row r="2226" spans="1:7" s="8" customFormat="1" ht="12.75" x14ac:dyDescent="0.15">
      <c r="A2226" s="110" t="s">
        <v>36</v>
      </c>
      <c r="B2226" s="20">
        <v>277.73</v>
      </c>
      <c r="C2226" s="20">
        <v>0</v>
      </c>
      <c r="D2226" s="20">
        <v>0</v>
      </c>
      <c r="E2226" s="20">
        <v>493.83</v>
      </c>
      <c r="F2226" s="20">
        <f t="shared" si="72"/>
        <v>177.80938321391278</v>
      </c>
      <c r="G2226" s="136">
        <f t="shared" si="73"/>
        <v>0</v>
      </c>
    </row>
    <row r="2227" spans="1:7" s="8" customFormat="1" ht="12.75" x14ac:dyDescent="0.15">
      <c r="A2227" s="108" t="s">
        <v>37</v>
      </c>
      <c r="B2227" s="19">
        <v>953.03</v>
      </c>
      <c r="C2227" s="19">
        <v>1061</v>
      </c>
      <c r="D2227" s="19">
        <v>640</v>
      </c>
      <c r="E2227" s="19">
        <v>640</v>
      </c>
      <c r="F2227" s="19">
        <f t="shared" si="72"/>
        <v>67.154234389263721</v>
      </c>
      <c r="G2227" s="151">
        <f t="shared" si="73"/>
        <v>100</v>
      </c>
    </row>
    <row r="2228" spans="1:7" s="8" customFormat="1" ht="12.75" x14ac:dyDescent="0.15">
      <c r="A2228" s="110" t="s">
        <v>38</v>
      </c>
      <c r="B2228" s="20">
        <v>953.03</v>
      </c>
      <c r="C2228" s="20">
        <v>0</v>
      </c>
      <c r="D2228" s="20">
        <v>0</v>
      </c>
      <c r="E2228" s="20">
        <v>640</v>
      </c>
      <c r="F2228" s="20">
        <f t="shared" si="72"/>
        <v>67.154234389263721</v>
      </c>
      <c r="G2228" s="136">
        <f t="shared" si="73"/>
        <v>0</v>
      </c>
    </row>
    <row r="2229" spans="1:7" s="7" customFormat="1" ht="12.75" x14ac:dyDescent="0.15">
      <c r="A2229" s="149" t="s">
        <v>246</v>
      </c>
      <c r="B2229" s="18">
        <v>90251.5</v>
      </c>
      <c r="C2229" s="18">
        <v>100000</v>
      </c>
      <c r="D2229" s="18">
        <v>100000</v>
      </c>
      <c r="E2229" s="18">
        <v>100000</v>
      </c>
      <c r="F2229" s="18">
        <f t="shared" si="72"/>
        <v>110.80148252383617</v>
      </c>
      <c r="G2229" s="150">
        <f t="shared" si="73"/>
        <v>100</v>
      </c>
    </row>
    <row r="2230" spans="1:7" s="8" customFormat="1" ht="12.75" x14ac:dyDescent="0.15">
      <c r="A2230" s="108" t="s">
        <v>245</v>
      </c>
      <c r="B2230" s="19">
        <v>90251.5</v>
      </c>
      <c r="C2230" s="19">
        <v>100000</v>
      </c>
      <c r="D2230" s="19">
        <v>100000</v>
      </c>
      <c r="E2230" s="19">
        <v>100000</v>
      </c>
      <c r="F2230" s="19">
        <f t="shared" si="72"/>
        <v>110.80148252383617</v>
      </c>
      <c r="G2230" s="151">
        <f t="shared" si="73"/>
        <v>100</v>
      </c>
    </row>
    <row r="2231" spans="1:7" s="6" customFormat="1" ht="12.75" x14ac:dyDescent="0.15">
      <c r="A2231" s="147" t="s">
        <v>62</v>
      </c>
      <c r="B2231" s="17">
        <v>90251.5</v>
      </c>
      <c r="C2231" s="17">
        <v>100000</v>
      </c>
      <c r="D2231" s="17">
        <v>100000</v>
      </c>
      <c r="E2231" s="17">
        <v>100000</v>
      </c>
      <c r="F2231" s="17">
        <f t="shared" si="72"/>
        <v>110.80148252383617</v>
      </c>
      <c r="G2231" s="148">
        <f t="shared" si="73"/>
        <v>100</v>
      </c>
    </row>
    <row r="2232" spans="1:7" s="8" customFormat="1" ht="12.75" x14ac:dyDescent="0.15">
      <c r="A2232" s="108" t="s">
        <v>6</v>
      </c>
      <c r="B2232" s="19">
        <v>90251.5</v>
      </c>
      <c r="C2232" s="19">
        <v>100000</v>
      </c>
      <c r="D2232" s="19">
        <v>100000</v>
      </c>
      <c r="E2232" s="19">
        <v>100000</v>
      </c>
      <c r="F2232" s="19">
        <f t="shared" si="72"/>
        <v>110.80148252383617</v>
      </c>
      <c r="G2232" s="151">
        <f t="shared" si="73"/>
        <v>100</v>
      </c>
    </row>
    <row r="2233" spans="1:7" s="8" customFormat="1" ht="12.75" x14ac:dyDescent="0.15">
      <c r="A2233" s="108" t="s">
        <v>12</v>
      </c>
      <c r="B2233" s="19">
        <v>90251.5</v>
      </c>
      <c r="C2233" s="19">
        <v>100000</v>
      </c>
      <c r="D2233" s="19">
        <v>100000</v>
      </c>
      <c r="E2233" s="19">
        <v>100000</v>
      </c>
      <c r="F2233" s="19">
        <f t="shared" si="72"/>
        <v>110.80148252383617</v>
      </c>
      <c r="G2233" s="151">
        <f t="shared" si="73"/>
        <v>100</v>
      </c>
    </row>
    <row r="2234" spans="1:7" s="8" customFormat="1" ht="12.75" x14ac:dyDescent="0.15">
      <c r="A2234" s="110" t="s">
        <v>22</v>
      </c>
      <c r="B2234" s="20">
        <v>3112.8</v>
      </c>
      <c r="C2234" s="20">
        <v>0</v>
      </c>
      <c r="D2234" s="20">
        <v>0</v>
      </c>
      <c r="E2234" s="20">
        <v>3911.6</v>
      </c>
      <c r="F2234" s="20">
        <f t="shared" si="72"/>
        <v>125.66178360318683</v>
      </c>
      <c r="G2234" s="136">
        <f t="shared" si="73"/>
        <v>0</v>
      </c>
    </row>
    <row r="2235" spans="1:7" s="8" customFormat="1" ht="12.75" x14ac:dyDescent="0.15">
      <c r="A2235" s="110" t="s">
        <v>23</v>
      </c>
      <c r="B2235" s="20">
        <v>56612.46</v>
      </c>
      <c r="C2235" s="20">
        <v>0</v>
      </c>
      <c r="D2235" s="20">
        <v>0</v>
      </c>
      <c r="E2235" s="20">
        <v>56088.4</v>
      </c>
      <c r="F2235" s="20">
        <f t="shared" si="72"/>
        <v>99.074302724170622</v>
      </c>
      <c r="G2235" s="136">
        <f t="shared" si="73"/>
        <v>0</v>
      </c>
    </row>
    <row r="2236" spans="1:7" s="8" customFormat="1" ht="12.75" x14ac:dyDescent="0.15">
      <c r="A2236" s="110" t="s">
        <v>27</v>
      </c>
      <c r="B2236" s="20">
        <v>12888.3</v>
      </c>
      <c r="C2236" s="20">
        <v>0</v>
      </c>
      <c r="D2236" s="20">
        <v>0</v>
      </c>
      <c r="E2236" s="20">
        <v>18947.73</v>
      </c>
      <c r="F2236" s="20">
        <f t="shared" si="72"/>
        <v>147.01496706315032</v>
      </c>
      <c r="G2236" s="136">
        <f t="shared" si="73"/>
        <v>0</v>
      </c>
    </row>
    <row r="2237" spans="1:7" s="8" customFormat="1" ht="12.75" x14ac:dyDescent="0.15">
      <c r="A2237" s="110" t="s">
        <v>28</v>
      </c>
      <c r="B2237" s="20">
        <v>736.61</v>
      </c>
      <c r="C2237" s="20">
        <v>0</v>
      </c>
      <c r="D2237" s="20">
        <v>0</v>
      </c>
      <c r="E2237" s="20">
        <v>695</v>
      </c>
      <c r="F2237" s="20">
        <f t="shared" si="72"/>
        <v>94.351149183421342</v>
      </c>
      <c r="G2237" s="136">
        <f t="shared" si="73"/>
        <v>0</v>
      </c>
    </row>
    <row r="2238" spans="1:7" s="8" customFormat="1" ht="12.75" x14ac:dyDescent="0.15">
      <c r="A2238" s="110" t="s">
        <v>29</v>
      </c>
      <c r="B2238" s="20">
        <v>581.69000000000005</v>
      </c>
      <c r="C2238" s="20">
        <v>0</v>
      </c>
      <c r="D2238" s="20">
        <v>0</v>
      </c>
      <c r="E2238" s="20">
        <v>576.4</v>
      </c>
      <c r="F2238" s="20">
        <f t="shared" si="72"/>
        <v>99.090580893603104</v>
      </c>
      <c r="G2238" s="136">
        <f t="shared" si="73"/>
        <v>0</v>
      </c>
    </row>
    <row r="2239" spans="1:7" s="8" customFormat="1" ht="12.75" x14ac:dyDescent="0.15">
      <c r="A2239" s="110" t="s">
        <v>31</v>
      </c>
      <c r="B2239" s="20">
        <v>4103.62</v>
      </c>
      <c r="C2239" s="20">
        <v>0</v>
      </c>
      <c r="D2239" s="20">
        <v>0</v>
      </c>
      <c r="E2239" s="20">
        <v>3665.92</v>
      </c>
      <c r="F2239" s="20">
        <f t="shared" si="72"/>
        <v>89.333807711240325</v>
      </c>
      <c r="G2239" s="136">
        <f t="shared" si="73"/>
        <v>0</v>
      </c>
    </row>
    <row r="2240" spans="1:7" s="8" customFormat="1" ht="12.75" x14ac:dyDescent="0.15">
      <c r="A2240" s="110" t="s">
        <v>32</v>
      </c>
      <c r="B2240" s="20">
        <v>4299.96</v>
      </c>
      <c r="C2240" s="20">
        <v>0</v>
      </c>
      <c r="D2240" s="20">
        <v>0</v>
      </c>
      <c r="E2240" s="20">
        <v>3996.05</v>
      </c>
      <c r="F2240" s="20">
        <f t="shared" si="72"/>
        <v>92.932259834975213</v>
      </c>
      <c r="G2240" s="136">
        <f t="shared" si="73"/>
        <v>0</v>
      </c>
    </row>
    <row r="2241" spans="1:7" s="8" customFormat="1" ht="12.75" x14ac:dyDescent="0.15">
      <c r="A2241" s="110" t="s">
        <v>34</v>
      </c>
      <c r="B2241" s="20">
        <v>7916.06</v>
      </c>
      <c r="C2241" s="20">
        <v>0</v>
      </c>
      <c r="D2241" s="20">
        <v>0</v>
      </c>
      <c r="E2241" s="20">
        <v>12118.9</v>
      </c>
      <c r="F2241" s="20">
        <f t="shared" si="72"/>
        <v>153.09257383092091</v>
      </c>
      <c r="G2241" s="136">
        <f t="shared" si="73"/>
        <v>0</v>
      </c>
    </row>
    <row r="2242" spans="1:7" s="7" customFormat="1" ht="12.75" x14ac:dyDescent="0.15">
      <c r="A2242" s="149" t="s">
        <v>247</v>
      </c>
      <c r="B2242" s="18">
        <v>3981.68</v>
      </c>
      <c r="C2242" s="18">
        <v>5000</v>
      </c>
      <c r="D2242" s="18">
        <v>3000</v>
      </c>
      <c r="E2242" s="18">
        <v>3000</v>
      </c>
      <c r="F2242" s="18">
        <f t="shared" si="72"/>
        <v>75.345080468545945</v>
      </c>
      <c r="G2242" s="150">
        <f t="shared" si="73"/>
        <v>100</v>
      </c>
    </row>
    <row r="2243" spans="1:7" s="8" customFormat="1" ht="12.75" x14ac:dyDescent="0.15">
      <c r="A2243" s="108" t="s">
        <v>245</v>
      </c>
      <c r="B2243" s="19">
        <v>3981.68</v>
      </c>
      <c r="C2243" s="19">
        <v>5000</v>
      </c>
      <c r="D2243" s="19">
        <v>3000</v>
      </c>
      <c r="E2243" s="19">
        <v>3000</v>
      </c>
      <c r="F2243" s="19">
        <f t="shared" si="72"/>
        <v>75.345080468545945</v>
      </c>
      <c r="G2243" s="151">
        <f t="shared" si="73"/>
        <v>100</v>
      </c>
    </row>
    <row r="2244" spans="1:7" s="6" customFormat="1" ht="12.75" x14ac:dyDescent="0.15">
      <c r="A2244" s="147" t="s">
        <v>62</v>
      </c>
      <c r="B2244" s="17">
        <v>3981.68</v>
      </c>
      <c r="C2244" s="17">
        <v>5000</v>
      </c>
      <c r="D2244" s="17">
        <v>3000</v>
      </c>
      <c r="E2244" s="17">
        <v>3000</v>
      </c>
      <c r="F2244" s="17">
        <f t="shared" si="72"/>
        <v>75.345080468545945</v>
      </c>
      <c r="G2244" s="148">
        <f t="shared" si="73"/>
        <v>100</v>
      </c>
    </row>
    <row r="2245" spans="1:7" s="8" customFormat="1" ht="12.75" x14ac:dyDescent="0.15">
      <c r="A2245" s="108" t="s">
        <v>6</v>
      </c>
      <c r="B2245" s="19">
        <v>3981.68</v>
      </c>
      <c r="C2245" s="19">
        <v>5000</v>
      </c>
      <c r="D2245" s="19">
        <v>3000</v>
      </c>
      <c r="E2245" s="19">
        <v>3000</v>
      </c>
      <c r="F2245" s="19">
        <f t="shared" si="72"/>
        <v>75.345080468545945</v>
      </c>
      <c r="G2245" s="151">
        <f t="shared" si="73"/>
        <v>100</v>
      </c>
    </row>
    <row r="2246" spans="1:7" s="8" customFormat="1" ht="12.75" x14ac:dyDescent="0.15">
      <c r="A2246" s="108" t="s">
        <v>12</v>
      </c>
      <c r="B2246" s="19">
        <v>3981.68</v>
      </c>
      <c r="C2246" s="19">
        <v>5000</v>
      </c>
      <c r="D2246" s="19">
        <v>3000</v>
      </c>
      <c r="E2246" s="19">
        <v>3000</v>
      </c>
      <c r="F2246" s="19">
        <f t="shared" ref="F2246:F2309" si="74">IFERROR(E2246/B2246*100,0)</f>
        <v>75.345080468545945</v>
      </c>
      <c r="G2246" s="151">
        <f t="shared" ref="G2246:G2309" si="75">IFERROR(E2246/D2246*100,0)</f>
        <v>100</v>
      </c>
    </row>
    <row r="2247" spans="1:7" s="8" customFormat="1" ht="12.75" x14ac:dyDescent="0.15">
      <c r="A2247" s="110" t="s">
        <v>28</v>
      </c>
      <c r="B2247" s="20">
        <v>3981.68</v>
      </c>
      <c r="C2247" s="20">
        <v>0</v>
      </c>
      <c r="D2247" s="20">
        <v>0</v>
      </c>
      <c r="E2247" s="20">
        <v>2500</v>
      </c>
      <c r="F2247" s="20">
        <f t="shared" si="74"/>
        <v>62.78756705712162</v>
      </c>
      <c r="G2247" s="136">
        <f t="shared" si="75"/>
        <v>0</v>
      </c>
    </row>
    <row r="2248" spans="1:7" s="8" customFormat="1" ht="12.75" x14ac:dyDescent="0.15">
      <c r="A2248" s="110" t="s">
        <v>34</v>
      </c>
      <c r="B2248" s="20">
        <v>0</v>
      </c>
      <c r="C2248" s="20">
        <v>0</v>
      </c>
      <c r="D2248" s="20">
        <v>0</v>
      </c>
      <c r="E2248" s="20">
        <v>500</v>
      </c>
      <c r="F2248" s="20">
        <f t="shared" si="74"/>
        <v>0</v>
      </c>
      <c r="G2248" s="136">
        <f t="shared" si="75"/>
        <v>0</v>
      </c>
    </row>
    <row r="2249" spans="1:7" s="7" customFormat="1" ht="12.75" x14ac:dyDescent="0.15">
      <c r="A2249" s="149" t="s">
        <v>248</v>
      </c>
      <c r="B2249" s="18">
        <v>80266.44</v>
      </c>
      <c r="C2249" s="18">
        <v>105000</v>
      </c>
      <c r="D2249" s="18">
        <v>112123.82</v>
      </c>
      <c r="E2249" s="18">
        <v>112123.82</v>
      </c>
      <c r="F2249" s="18">
        <f t="shared" si="74"/>
        <v>139.68953899039249</v>
      </c>
      <c r="G2249" s="150">
        <f t="shared" si="75"/>
        <v>100</v>
      </c>
    </row>
    <row r="2250" spans="1:7" s="8" customFormat="1" ht="12.75" x14ac:dyDescent="0.15">
      <c r="A2250" s="108" t="s">
        <v>245</v>
      </c>
      <c r="B2250" s="19">
        <v>80266.44</v>
      </c>
      <c r="C2250" s="19">
        <v>105000</v>
      </c>
      <c r="D2250" s="19">
        <v>112123.82</v>
      </c>
      <c r="E2250" s="19">
        <v>112123.82</v>
      </c>
      <c r="F2250" s="19">
        <f t="shared" si="74"/>
        <v>139.68953899039249</v>
      </c>
      <c r="G2250" s="151">
        <f t="shared" si="75"/>
        <v>100</v>
      </c>
    </row>
    <row r="2251" spans="1:7" s="6" customFormat="1" ht="12.75" x14ac:dyDescent="0.15">
      <c r="A2251" s="147" t="s">
        <v>62</v>
      </c>
      <c r="B2251" s="17">
        <v>80266.44</v>
      </c>
      <c r="C2251" s="17">
        <v>105000</v>
      </c>
      <c r="D2251" s="17">
        <v>112123.82</v>
      </c>
      <c r="E2251" s="17">
        <v>112123.82</v>
      </c>
      <c r="F2251" s="17">
        <f t="shared" si="74"/>
        <v>139.68953899039249</v>
      </c>
      <c r="G2251" s="148">
        <f t="shared" si="75"/>
        <v>100</v>
      </c>
    </row>
    <row r="2252" spans="1:7" s="8" customFormat="1" ht="12.75" x14ac:dyDescent="0.15">
      <c r="A2252" s="108" t="s">
        <v>6</v>
      </c>
      <c r="B2252" s="19">
        <v>80266.44</v>
      </c>
      <c r="C2252" s="19">
        <v>105000</v>
      </c>
      <c r="D2252" s="19">
        <v>112123.82</v>
      </c>
      <c r="E2252" s="19">
        <v>112123.82</v>
      </c>
      <c r="F2252" s="19">
        <f t="shared" si="74"/>
        <v>139.68953899039249</v>
      </c>
      <c r="G2252" s="151">
        <f t="shared" si="75"/>
        <v>100</v>
      </c>
    </row>
    <row r="2253" spans="1:7" s="8" customFormat="1" ht="12.75" x14ac:dyDescent="0.15">
      <c r="A2253" s="108" t="s">
        <v>12</v>
      </c>
      <c r="B2253" s="19">
        <v>80266.44</v>
      </c>
      <c r="C2253" s="19">
        <v>105000</v>
      </c>
      <c r="D2253" s="19">
        <v>112123.82</v>
      </c>
      <c r="E2253" s="19">
        <v>112123.82</v>
      </c>
      <c r="F2253" s="19">
        <f t="shared" si="74"/>
        <v>139.68953899039249</v>
      </c>
      <c r="G2253" s="151">
        <f t="shared" si="75"/>
        <v>100</v>
      </c>
    </row>
    <row r="2254" spans="1:7" s="8" customFormat="1" ht="12.75" x14ac:dyDescent="0.15">
      <c r="A2254" s="110" t="s">
        <v>27</v>
      </c>
      <c r="B2254" s="20">
        <v>80266.44</v>
      </c>
      <c r="C2254" s="20">
        <v>0</v>
      </c>
      <c r="D2254" s="20">
        <v>0</v>
      </c>
      <c r="E2254" s="20">
        <v>112123.82</v>
      </c>
      <c r="F2254" s="20">
        <f t="shared" si="74"/>
        <v>139.68953899039249</v>
      </c>
      <c r="G2254" s="136">
        <f t="shared" si="75"/>
        <v>0</v>
      </c>
    </row>
    <row r="2255" spans="1:7" s="7" customFormat="1" ht="12.75" x14ac:dyDescent="0.15">
      <c r="A2255" s="149" t="s">
        <v>249</v>
      </c>
      <c r="B2255" s="18">
        <v>13935.81</v>
      </c>
      <c r="C2255" s="18">
        <v>0</v>
      </c>
      <c r="D2255" s="18">
        <v>25989.98</v>
      </c>
      <c r="E2255" s="18">
        <v>25989.98</v>
      </c>
      <c r="F2255" s="18">
        <f t="shared" si="74"/>
        <v>186.49780672956936</v>
      </c>
      <c r="G2255" s="150">
        <f t="shared" si="75"/>
        <v>100</v>
      </c>
    </row>
    <row r="2256" spans="1:7" s="8" customFormat="1" ht="12.75" x14ac:dyDescent="0.15">
      <c r="A2256" s="108" t="s">
        <v>245</v>
      </c>
      <c r="B2256" s="19">
        <v>13935.81</v>
      </c>
      <c r="C2256" s="19">
        <v>0</v>
      </c>
      <c r="D2256" s="19">
        <v>25989.98</v>
      </c>
      <c r="E2256" s="19">
        <v>25989.98</v>
      </c>
      <c r="F2256" s="19">
        <f t="shared" si="74"/>
        <v>186.49780672956936</v>
      </c>
      <c r="G2256" s="151">
        <f t="shared" si="75"/>
        <v>100</v>
      </c>
    </row>
    <row r="2257" spans="1:7" s="6" customFormat="1" ht="12.75" x14ac:dyDescent="0.15">
      <c r="A2257" s="147" t="s">
        <v>62</v>
      </c>
      <c r="B2257" s="17">
        <v>13935.81</v>
      </c>
      <c r="C2257" s="17">
        <v>0</v>
      </c>
      <c r="D2257" s="17">
        <v>25989.98</v>
      </c>
      <c r="E2257" s="17">
        <v>25989.98</v>
      </c>
      <c r="F2257" s="17">
        <f t="shared" si="74"/>
        <v>186.49780672956936</v>
      </c>
      <c r="G2257" s="148">
        <f t="shared" si="75"/>
        <v>100</v>
      </c>
    </row>
    <row r="2258" spans="1:7" s="8" customFormat="1" ht="12.75" x14ac:dyDescent="0.15">
      <c r="A2258" s="108" t="s">
        <v>53</v>
      </c>
      <c r="B2258" s="19">
        <v>13935.81</v>
      </c>
      <c r="C2258" s="19">
        <v>0</v>
      </c>
      <c r="D2258" s="19">
        <v>25989.98</v>
      </c>
      <c r="E2258" s="19">
        <v>25989.98</v>
      </c>
      <c r="F2258" s="19">
        <f t="shared" si="74"/>
        <v>186.49780672956936</v>
      </c>
      <c r="G2258" s="151">
        <f t="shared" si="75"/>
        <v>100</v>
      </c>
    </row>
    <row r="2259" spans="1:7" s="8" customFormat="1" ht="12.75" x14ac:dyDescent="0.15">
      <c r="A2259" s="108" t="s">
        <v>56</v>
      </c>
      <c r="B2259" s="19">
        <v>1990.84</v>
      </c>
      <c r="C2259" s="19">
        <v>0</v>
      </c>
      <c r="D2259" s="19">
        <v>25989.98</v>
      </c>
      <c r="E2259" s="19">
        <v>25989.98</v>
      </c>
      <c r="F2259" s="19">
        <f t="shared" si="74"/>
        <v>1305.4780896505997</v>
      </c>
      <c r="G2259" s="151">
        <f t="shared" si="75"/>
        <v>100</v>
      </c>
    </row>
    <row r="2260" spans="1:7" s="8" customFormat="1" ht="12.75" x14ac:dyDescent="0.15">
      <c r="A2260" s="110" t="s">
        <v>57</v>
      </c>
      <c r="B2260" s="20">
        <v>1748.29</v>
      </c>
      <c r="C2260" s="20">
        <v>0</v>
      </c>
      <c r="D2260" s="20">
        <v>0</v>
      </c>
      <c r="E2260" s="20">
        <v>0</v>
      </c>
      <c r="F2260" s="20">
        <f t="shared" si="74"/>
        <v>0</v>
      </c>
      <c r="G2260" s="136">
        <f t="shared" si="75"/>
        <v>0</v>
      </c>
    </row>
    <row r="2261" spans="1:7" s="8" customFormat="1" ht="12.75" x14ac:dyDescent="0.15">
      <c r="A2261" s="110" t="s">
        <v>60</v>
      </c>
      <c r="B2261" s="20">
        <v>242.55</v>
      </c>
      <c r="C2261" s="20">
        <v>0</v>
      </c>
      <c r="D2261" s="20">
        <v>0</v>
      </c>
      <c r="E2261" s="20">
        <v>0</v>
      </c>
      <c r="F2261" s="20">
        <f t="shared" si="74"/>
        <v>0</v>
      </c>
      <c r="G2261" s="136">
        <f t="shared" si="75"/>
        <v>0</v>
      </c>
    </row>
    <row r="2262" spans="1:7" s="8" customFormat="1" ht="12.75" x14ac:dyDescent="0.15">
      <c r="A2262" s="110" t="s">
        <v>71</v>
      </c>
      <c r="B2262" s="20">
        <v>0</v>
      </c>
      <c r="C2262" s="20">
        <v>0</v>
      </c>
      <c r="D2262" s="20">
        <v>0</v>
      </c>
      <c r="E2262" s="20">
        <v>25989.98</v>
      </c>
      <c r="F2262" s="20">
        <f t="shared" si="74"/>
        <v>0</v>
      </c>
      <c r="G2262" s="136">
        <f t="shared" si="75"/>
        <v>0</v>
      </c>
    </row>
    <row r="2263" spans="1:7" s="8" customFormat="1" ht="12.75" x14ac:dyDescent="0.15">
      <c r="A2263" s="108" t="s">
        <v>72</v>
      </c>
      <c r="B2263" s="19">
        <v>11944.97</v>
      </c>
      <c r="C2263" s="19">
        <v>0</v>
      </c>
      <c r="D2263" s="19">
        <v>0</v>
      </c>
      <c r="E2263" s="19">
        <v>0</v>
      </c>
      <c r="F2263" s="19">
        <f t="shared" si="74"/>
        <v>0</v>
      </c>
      <c r="G2263" s="151">
        <f t="shared" si="75"/>
        <v>0</v>
      </c>
    </row>
    <row r="2264" spans="1:7" s="8" customFormat="1" ht="12.75" x14ac:dyDescent="0.15">
      <c r="A2264" s="110" t="s">
        <v>73</v>
      </c>
      <c r="B2264" s="20">
        <v>11944.97</v>
      </c>
      <c r="C2264" s="20">
        <v>0</v>
      </c>
      <c r="D2264" s="20">
        <v>0</v>
      </c>
      <c r="E2264" s="20">
        <v>0</v>
      </c>
      <c r="F2264" s="20">
        <f t="shared" si="74"/>
        <v>0</v>
      </c>
      <c r="G2264" s="136">
        <f t="shared" si="75"/>
        <v>0</v>
      </c>
    </row>
    <row r="2265" spans="1:7" s="6" customFormat="1" ht="12.75" x14ac:dyDescent="0.15">
      <c r="A2265" s="147" t="s">
        <v>250</v>
      </c>
      <c r="B2265" s="17">
        <v>2748.66</v>
      </c>
      <c r="C2265" s="17">
        <v>2851</v>
      </c>
      <c r="D2265" s="17">
        <v>4601</v>
      </c>
      <c r="E2265" s="17">
        <v>3324.54</v>
      </c>
      <c r="F2265" s="17">
        <f t="shared" si="74"/>
        <v>120.95129990613609</v>
      </c>
      <c r="G2265" s="148">
        <f t="shared" si="75"/>
        <v>72.256900673766566</v>
      </c>
    </row>
    <row r="2266" spans="1:7" s="7" customFormat="1" ht="12.75" x14ac:dyDescent="0.15">
      <c r="A2266" s="149" t="s">
        <v>251</v>
      </c>
      <c r="B2266" s="18">
        <v>2748.66</v>
      </c>
      <c r="C2266" s="18">
        <v>2851</v>
      </c>
      <c r="D2266" s="18">
        <v>4601</v>
      </c>
      <c r="E2266" s="18">
        <v>3324.54</v>
      </c>
      <c r="F2266" s="18">
        <f t="shared" si="74"/>
        <v>120.95129990613609</v>
      </c>
      <c r="G2266" s="150">
        <f t="shared" si="75"/>
        <v>72.256900673766566</v>
      </c>
    </row>
    <row r="2267" spans="1:7" s="8" customFormat="1" ht="12.75" x14ac:dyDescent="0.15">
      <c r="A2267" s="108" t="s">
        <v>82</v>
      </c>
      <c r="B2267" s="19">
        <v>2748.66</v>
      </c>
      <c r="C2267" s="19">
        <v>2851</v>
      </c>
      <c r="D2267" s="19">
        <v>4601</v>
      </c>
      <c r="E2267" s="19">
        <v>3324.54</v>
      </c>
      <c r="F2267" s="19">
        <f t="shared" si="74"/>
        <v>120.95129990613609</v>
      </c>
      <c r="G2267" s="151">
        <f t="shared" si="75"/>
        <v>72.256900673766566</v>
      </c>
    </row>
    <row r="2268" spans="1:7" s="6" customFormat="1" ht="12.75" x14ac:dyDescent="0.15">
      <c r="A2268" s="147" t="s">
        <v>44</v>
      </c>
      <c r="B2268" s="17">
        <v>2748.66</v>
      </c>
      <c r="C2268" s="17">
        <v>2851</v>
      </c>
      <c r="D2268" s="17">
        <v>4601</v>
      </c>
      <c r="E2268" s="17">
        <v>3324.54</v>
      </c>
      <c r="F2268" s="17">
        <f t="shared" si="74"/>
        <v>120.95129990613609</v>
      </c>
      <c r="G2268" s="148">
        <f t="shared" si="75"/>
        <v>72.256900673766566</v>
      </c>
    </row>
    <row r="2269" spans="1:7" s="8" customFormat="1" ht="12.75" x14ac:dyDescent="0.15">
      <c r="A2269" s="108" t="s">
        <v>6</v>
      </c>
      <c r="B2269" s="19">
        <v>2509.77</v>
      </c>
      <c r="C2269" s="19">
        <v>2121</v>
      </c>
      <c r="D2269" s="19">
        <v>3371</v>
      </c>
      <c r="E2269" s="19">
        <v>2542.04</v>
      </c>
      <c r="F2269" s="19">
        <f t="shared" si="74"/>
        <v>101.2857751905553</v>
      </c>
      <c r="G2269" s="151">
        <f t="shared" si="75"/>
        <v>75.409077425096399</v>
      </c>
    </row>
    <row r="2270" spans="1:7" s="8" customFormat="1" ht="12.75" x14ac:dyDescent="0.15">
      <c r="A2270" s="108" t="s">
        <v>12</v>
      </c>
      <c r="B2270" s="19">
        <v>2423.46</v>
      </c>
      <c r="C2270" s="19">
        <v>1856</v>
      </c>
      <c r="D2270" s="19">
        <v>3321</v>
      </c>
      <c r="E2270" s="19">
        <v>2526.9499999999998</v>
      </c>
      <c r="F2270" s="19">
        <f t="shared" si="74"/>
        <v>104.27034075247785</v>
      </c>
      <c r="G2270" s="151">
        <f t="shared" si="75"/>
        <v>76.09003312255345</v>
      </c>
    </row>
    <row r="2271" spans="1:7" s="8" customFormat="1" ht="12.75" x14ac:dyDescent="0.15">
      <c r="A2271" s="110" t="s">
        <v>18</v>
      </c>
      <c r="B2271" s="20">
        <v>75.11</v>
      </c>
      <c r="C2271" s="20">
        <v>0</v>
      </c>
      <c r="D2271" s="20">
        <v>0</v>
      </c>
      <c r="E2271" s="20">
        <v>447.81</v>
      </c>
      <c r="F2271" s="20">
        <f t="shared" si="74"/>
        <v>596.20556517108241</v>
      </c>
      <c r="G2271" s="136">
        <f t="shared" si="75"/>
        <v>0</v>
      </c>
    </row>
    <row r="2272" spans="1:7" s="8" customFormat="1" ht="12.75" x14ac:dyDescent="0.15">
      <c r="A2272" s="110" t="s">
        <v>20</v>
      </c>
      <c r="B2272" s="20">
        <v>0</v>
      </c>
      <c r="C2272" s="20">
        <v>0</v>
      </c>
      <c r="D2272" s="20">
        <v>0</v>
      </c>
      <c r="E2272" s="20">
        <v>120</v>
      </c>
      <c r="F2272" s="20">
        <f t="shared" si="74"/>
        <v>0</v>
      </c>
      <c r="G2272" s="136">
        <f t="shared" si="75"/>
        <v>0</v>
      </c>
    </row>
    <row r="2273" spans="1:7" s="8" customFormat="1" ht="12.75" x14ac:dyDescent="0.15">
      <c r="A2273" s="110" t="s">
        <v>22</v>
      </c>
      <c r="B2273" s="20">
        <v>599.39</v>
      </c>
      <c r="C2273" s="20">
        <v>0</v>
      </c>
      <c r="D2273" s="20">
        <v>0</v>
      </c>
      <c r="E2273" s="20">
        <v>203.58</v>
      </c>
      <c r="F2273" s="20">
        <f t="shared" si="74"/>
        <v>33.96453060611622</v>
      </c>
      <c r="G2273" s="136">
        <f t="shared" si="75"/>
        <v>0</v>
      </c>
    </row>
    <row r="2274" spans="1:7" s="8" customFormat="1" ht="12.75" x14ac:dyDescent="0.15">
      <c r="A2274" s="110" t="s">
        <v>97</v>
      </c>
      <c r="B2274" s="20">
        <v>0</v>
      </c>
      <c r="C2274" s="20">
        <v>0</v>
      </c>
      <c r="D2274" s="20">
        <v>0</v>
      </c>
      <c r="E2274" s="20">
        <v>0</v>
      </c>
      <c r="F2274" s="20">
        <f t="shared" si="74"/>
        <v>0</v>
      </c>
      <c r="G2274" s="136">
        <f t="shared" si="75"/>
        <v>0</v>
      </c>
    </row>
    <row r="2275" spans="1:7" s="8" customFormat="1" ht="12.75" x14ac:dyDescent="0.15">
      <c r="A2275" s="110" t="s">
        <v>23</v>
      </c>
      <c r="B2275" s="20">
        <v>0</v>
      </c>
      <c r="C2275" s="20">
        <v>0</v>
      </c>
      <c r="D2275" s="20">
        <v>0</v>
      </c>
      <c r="E2275" s="20">
        <v>88.99</v>
      </c>
      <c r="F2275" s="20">
        <f t="shared" si="74"/>
        <v>0</v>
      </c>
      <c r="G2275" s="136">
        <f t="shared" si="75"/>
        <v>0</v>
      </c>
    </row>
    <row r="2276" spans="1:7" s="8" customFormat="1" ht="12.75" x14ac:dyDescent="0.15">
      <c r="A2276" s="110" t="s">
        <v>24</v>
      </c>
      <c r="B2276" s="20">
        <v>219.22</v>
      </c>
      <c r="C2276" s="20">
        <v>0</v>
      </c>
      <c r="D2276" s="20">
        <v>0</v>
      </c>
      <c r="E2276" s="20">
        <v>51.09</v>
      </c>
      <c r="F2276" s="20">
        <f t="shared" si="74"/>
        <v>23.305355350789164</v>
      </c>
      <c r="G2276" s="136">
        <f t="shared" si="75"/>
        <v>0</v>
      </c>
    </row>
    <row r="2277" spans="1:7" s="8" customFormat="1" ht="12.75" x14ac:dyDescent="0.15">
      <c r="A2277" s="110" t="s">
        <v>27</v>
      </c>
      <c r="B2277" s="20">
        <v>57.07</v>
      </c>
      <c r="C2277" s="20">
        <v>0</v>
      </c>
      <c r="D2277" s="20">
        <v>0</v>
      </c>
      <c r="E2277" s="20">
        <v>0</v>
      </c>
      <c r="F2277" s="20">
        <f t="shared" si="74"/>
        <v>0</v>
      </c>
      <c r="G2277" s="136">
        <f t="shared" si="75"/>
        <v>0</v>
      </c>
    </row>
    <row r="2278" spans="1:7" s="8" customFormat="1" ht="12.75" x14ac:dyDescent="0.15">
      <c r="A2278" s="110" t="s">
        <v>28</v>
      </c>
      <c r="B2278" s="20">
        <v>44.48</v>
      </c>
      <c r="C2278" s="20">
        <v>0</v>
      </c>
      <c r="D2278" s="20">
        <v>0</v>
      </c>
      <c r="E2278" s="20">
        <v>0</v>
      </c>
      <c r="F2278" s="20">
        <f t="shared" si="74"/>
        <v>0</v>
      </c>
      <c r="G2278" s="136">
        <f t="shared" si="75"/>
        <v>0</v>
      </c>
    </row>
    <row r="2279" spans="1:7" s="8" customFormat="1" ht="12.75" x14ac:dyDescent="0.15">
      <c r="A2279" s="110" t="s">
        <v>29</v>
      </c>
      <c r="B2279" s="20">
        <v>944.65</v>
      </c>
      <c r="C2279" s="20">
        <v>0</v>
      </c>
      <c r="D2279" s="20">
        <v>0</v>
      </c>
      <c r="E2279" s="20">
        <v>400</v>
      </c>
      <c r="F2279" s="20">
        <f t="shared" si="74"/>
        <v>42.343725189223527</v>
      </c>
      <c r="G2279" s="136">
        <f t="shared" si="75"/>
        <v>0</v>
      </c>
    </row>
    <row r="2280" spans="1:7" s="8" customFormat="1" ht="12.75" x14ac:dyDescent="0.15">
      <c r="A2280" s="110" t="s">
        <v>33</v>
      </c>
      <c r="B2280" s="20">
        <v>257.32</v>
      </c>
      <c r="C2280" s="20">
        <v>0</v>
      </c>
      <c r="D2280" s="20">
        <v>0</v>
      </c>
      <c r="E2280" s="20">
        <v>0</v>
      </c>
      <c r="F2280" s="20">
        <f t="shared" si="74"/>
        <v>0</v>
      </c>
      <c r="G2280" s="136">
        <f t="shared" si="75"/>
        <v>0</v>
      </c>
    </row>
    <row r="2281" spans="1:7" s="8" customFormat="1" ht="12.75" x14ac:dyDescent="0.15">
      <c r="A2281" s="110" t="s">
        <v>34</v>
      </c>
      <c r="B2281" s="20">
        <v>146.59</v>
      </c>
      <c r="C2281" s="20">
        <v>0</v>
      </c>
      <c r="D2281" s="20">
        <v>0</v>
      </c>
      <c r="E2281" s="20">
        <v>1025.0899999999999</v>
      </c>
      <c r="F2281" s="20">
        <f t="shared" si="74"/>
        <v>699.29053823589595</v>
      </c>
      <c r="G2281" s="136">
        <f t="shared" si="75"/>
        <v>0</v>
      </c>
    </row>
    <row r="2282" spans="1:7" s="8" customFormat="1" ht="12.75" x14ac:dyDescent="0.15">
      <c r="A2282" s="110" t="s">
        <v>36</v>
      </c>
      <c r="B2282" s="20">
        <v>79.63</v>
      </c>
      <c r="C2282" s="20">
        <v>0</v>
      </c>
      <c r="D2282" s="20">
        <v>0</v>
      </c>
      <c r="E2282" s="20">
        <v>190.39</v>
      </c>
      <c r="F2282" s="20">
        <f t="shared" si="74"/>
        <v>239.09330654276025</v>
      </c>
      <c r="G2282" s="136">
        <f t="shared" si="75"/>
        <v>0</v>
      </c>
    </row>
    <row r="2283" spans="1:7" s="8" customFormat="1" ht="12.75" x14ac:dyDescent="0.15">
      <c r="A2283" s="108" t="s">
        <v>37</v>
      </c>
      <c r="B2283" s="19">
        <v>86.31</v>
      </c>
      <c r="C2283" s="19">
        <v>265</v>
      </c>
      <c r="D2283" s="19">
        <v>50</v>
      </c>
      <c r="E2283" s="19">
        <v>15.09</v>
      </c>
      <c r="F2283" s="19">
        <f t="shared" si="74"/>
        <v>17.483489746263466</v>
      </c>
      <c r="G2283" s="151">
        <f t="shared" si="75"/>
        <v>30.18</v>
      </c>
    </row>
    <row r="2284" spans="1:7" s="8" customFormat="1" ht="12.75" x14ac:dyDescent="0.15">
      <c r="A2284" s="110" t="s">
        <v>38</v>
      </c>
      <c r="B2284" s="20">
        <v>86.31</v>
      </c>
      <c r="C2284" s="20">
        <v>0</v>
      </c>
      <c r="D2284" s="20">
        <v>0</v>
      </c>
      <c r="E2284" s="20">
        <v>15.09</v>
      </c>
      <c r="F2284" s="20">
        <f t="shared" si="74"/>
        <v>17.483489746263466</v>
      </c>
      <c r="G2284" s="136">
        <f t="shared" si="75"/>
        <v>0</v>
      </c>
    </row>
    <row r="2285" spans="1:7" s="8" customFormat="1" ht="12.75" x14ac:dyDescent="0.15">
      <c r="A2285" s="108" t="s">
        <v>53</v>
      </c>
      <c r="B2285" s="19">
        <v>238.89</v>
      </c>
      <c r="C2285" s="19">
        <v>730</v>
      </c>
      <c r="D2285" s="19">
        <v>1230</v>
      </c>
      <c r="E2285" s="19">
        <v>782.5</v>
      </c>
      <c r="F2285" s="19">
        <f t="shared" si="74"/>
        <v>327.55661601573951</v>
      </c>
      <c r="G2285" s="151">
        <f t="shared" si="75"/>
        <v>63.617886178861795</v>
      </c>
    </row>
    <row r="2286" spans="1:7" s="8" customFormat="1" ht="12.75" x14ac:dyDescent="0.15">
      <c r="A2286" s="108" t="s">
        <v>56</v>
      </c>
      <c r="B2286" s="19">
        <v>238.89</v>
      </c>
      <c r="C2286" s="19">
        <v>730</v>
      </c>
      <c r="D2286" s="19">
        <v>1230</v>
      </c>
      <c r="E2286" s="19">
        <v>782.5</v>
      </c>
      <c r="F2286" s="19">
        <f t="shared" si="74"/>
        <v>327.55661601573951</v>
      </c>
      <c r="G2286" s="151">
        <f t="shared" si="75"/>
        <v>63.617886178861795</v>
      </c>
    </row>
    <row r="2287" spans="1:7" s="8" customFormat="1" ht="12.75" x14ac:dyDescent="0.15">
      <c r="A2287" s="110" t="s">
        <v>57</v>
      </c>
      <c r="B2287" s="20">
        <v>0</v>
      </c>
      <c r="C2287" s="20">
        <v>0</v>
      </c>
      <c r="D2287" s="20">
        <v>0</v>
      </c>
      <c r="E2287" s="20">
        <v>271.08</v>
      </c>
      <c r="F2287" s="20">
        <f t="shared" si="74"/>
        <v>0</v>
      </c>
      <c r="G2287" s="136">
        <f t="shared" si="75"/>
        <v>0</v>
      </c>
    </row>
    <row r="2288" spans="1:7" s="8" customFormat="1" ht="12.75" x14ac:dyDescent="0.15">
      <c r="A2288" s="110" t="s">
        <v>60</v>
      </c>
      <c r="B2288" s="20">
        <v>238.89</v>
      </c>
      <c r="C2288" s="20">
        <v>0</v>
      </c>
      <c r="D2288" s="20">
        <v>0</v>
      </c>
      <c r="E2288" s="20">
        <v>511.42</v>
      </c>
      <c r="F2288" s="20">
        <f t="shared" si="74"/>
        <v>214.08179496839551</v>
      </c>
      <c r="G2288" s="136">
        <f t="shared" si="75"/>
        <v>0</v>
      </c>
    </row>
    <row r="2289" spans="1:7" s="6" customFormat="1" ht="12.75" x14ac:dyDescent="0.15">
      <c r="A2289" s="147" t="s">
        <v>253</v>
      </c>
      <c r="B2289" s="17">
        <v>187797.25</v>
      </c>
      <c r="C2289" s="17">
        <v>254883</v>
      </c>
      <c r="D2289" s="17">
        <v>279703.11</v>
      </c>
      <c r="E2289" s="17">
        <v>254207.24</v>
      </c>
      <c r="F2289" s="17">
        <f t="shared" si="74"/>
        <v>135.3625998250773</v>
      </c>
      <c r="G2289" s="148">
        <f t="shared" si="75"/>
        <v>90.88466695990617</v>
      </c>
    </row>
    <row r="2290" spans="1:7" s="7" customFormat="1" ht="12.75" x14ac:dyDescent="0.15">
      <c r="A2290" s="149" t="s">
        <v>254</v>
      </c>
      <c r="B2290" s="18">
        <v>1899.8</v>
      </c>
      <c r="C2290" s="18">
        <v>2075</v>
      </c>
      <c r="D2290" s="18">
        <v>16351.05</v>
      </c>
      <c r="E2290" s="18">
        <v>16346.8</v>
      </c>
      <c r="F2290" s="18">
        <f t="shared" si="74"/>
        <v>860.44846825981676</v>
      </c>
      <c r="G2290" s="150">
        <f t="shared" si="75"/>
        <v>99.974007785432732</v>
      </c>
    </row>
    <row r="2291" spans="1:7" s="8" customFormat="1" ht="12.75" x14ac:dyDescent="0.15">
      <c r="A2291" s="108" t="s">
        <v>245</v>
      </c>
      <c r="B2291" s="19">
        <v>0</v>
      </c>
      <c r="C2291" s="19">
        <v>0</v>
      </c>
      <c r="D2291" s="19">
        <v>14506.57</v>
      </c>
      <c r="E2291" s="19">
        <v>14506.57</v>
      </c>
      <c r="F2291" s="19">
        <f t="shared" si="74"/>
        <v>0</v>
      </c>
      <c r="G2291" s="151">
        <f t="shared" si="75"/>
        <v>100</v>
      </c>
    </row>
    <row r="2292" spans="1:7" s="6" customFormat="1" ht="12.75" x14ac:dyDescent="0.15">
      <c r="A2292" s="147" t="s">
        <v>5</v>
      </c>
      <c r="B2292" s="17">
        <v>0</v>
      </c>
      <c r="C2292" s="17">
        <v>0</v>
      </c>
      <c r="D2292" s="17">
        <v>14506.57</v>
      </c>
      <c r="E2292" s="17">
        <v>14506.57</v>
      </c>
      <c r="F2292" s="17">
        <f t="shared" si="74"/>
        <v>0</v>
      </c>
      <c r="G2292" s="148">
        <f t="shared" si="75"/>
        <v>100</v>
      </c>
    </row>
    <row r="2293" spans="1:7" s="8" customFormat="1" ht="12.75" x14ac:dyDescent="0.15">
      <c r="A2293" s="108" t="s">
        <v>53</v>
      </c>
      <c r="B2293" s="19">
        <v>0</v>
      </c>
      <c r="C2293" s="19">
        <v>0</v>
      </c>
      <c r="D2293" s="19">
        <v>14506.57</v>
      </c>
      <c r="E2293" s="19">
        <v>14506.57</v>
      </c>
      <c r="F2293" s="19">
        <f t="shared" si="74"/>
        <v>0</v>
      </c>
      <c r="G2293" s="151">
        <f t="shared" si="75"/>
        <v>100</v>
      </c>
    </row>
    <row r="2294" spans="1:7" s="8" customFormat="1" ht="12.75" x14ac:dyDescent="0.15">
      <c r="A2294" s="108" t="s">
        <v>54</v>
      </c>
      <c r="B2294" s="19">
        <v>0</v>
      </c>
      <c r="C2294" s="19">
        <v>0</v>
      </c>
      <c r="D2294" s="19">
        <v>250</v>
      </c>
      <c r="E2294" s="19">
        <v>250</v>
      </c>
      <c r="F2294" s="19">
        <f t="shared" si="74"/>
        <v>0</v>
      </c>
      <c r="G2294" s="151">
        <f t="shared" si="75"/>
        <v>100</v>
      </c>
    </row>
    <row r="2295" spans="1:7" s="8" customFormat="1" ht="12.75" x14ac:dyDescent="0.15">
      <c r="A2295" s="110" t="s">
        <v>55</v>
      </c>
      <c r="B2295" s="20">
        <v>0</v>
      </c>
      <c r="C2295" s="20">
        <v>0</v>
      </c>
      <c r="D2295" s="20">
        <v>0</v>
      </c>
      <c r="E2295" s="20">
        <v>250</v>
      </c>
      <c r="F2295" s="20">
        <f t="shared" si="74"/>
        <v>0</v>
      </c>
      <c r="G2295" s="136">
        <f t="shared" si="75"/>
        <v>0</v>
      </c>
    </row>
    <row r="2296" spans="1:7" s="8" customFormat="1" ht="12.75" x14ac:dyDescent="0.15">
      <c r="A2296" s="108" t="s">
        <v>56</v>
      </c>
      <c r="B2296" s="19">
        <v>0</v>
      </c>
      <c r="C2296" s="19">
        <v>0</v>
      </c>
      <c r="D2296" s="19">
        <v>14007.72</v>
      </c>
      <c r="E2296" s="19">
        <v>14007.72</v>
      </c>
      <c r="F2296" s="19">
        <f t="shared" si="74"/>
        <v>0</v>
      </c>
      <c r="G2296" s="151">
        <f t="shared" si="75"/>
        <v>100</v>
      </c>
    </row>
    <row r="2297" spans="1:7" s="8" customFormat="1" ht="12.75" x14ac:dyDescent="0.15">
      <c r="A2297" s="110" t="s">
        <v>71</v>
      </c>
      <c r="B2297" s="20">
        <v>0</v>
      </c>
      <c r="C2297" s="20">
        <v>0</v>
      </c>
      <c r="D2297" s="20">
        <v>0</v>
      </c>
      <c r="E2297" s="20">
        <v>14007.72</v>
      </c>
      <c r="F2297" s="20">
        <f t="shared" si="74"/>
        <v>0</v>
      </c>
      <c r="G2297" s="136">
        <f t="shared" si="75"/>
        <v>0</v>
      </c>
    </row>
    <row r="2298" spans="1:7" s="8" customFormat="1" ht="12.75" x14ac:dyDescent="0.15">
      <c r="A2298" s="108" t="s">
        <v>72</v>
      </c>
      <c r="B2298" s="19">
        <v>0</v>
      </c>
      <c r="C2298" s="19">
        <v>0</v>
      </c>
      <c r="D2298" s="19">
        <v>248.85</v>
      </c>
      <c r="E2298" s="19">
        <v>248.85</v>
      </c>
      <c r="F2298" s="19">
        <f t="shared" si="74"/>
        <v>0</v>
      </c>
      <c r="G2298" s="151">
        <f t="shared" si="75"/>
        <v>100</v>
      </c>
    </row>
    <row r="2299" spans="1:7" s="8" customFormat="1" ht="12.75" x14ac:dyDescent="0.15">
      <c r="A2299" s="110" t="s">
        <v>73</v>
      </c>
      <c r="B2299" s="20">
        <v>0</v>
      </c>
      <c r="C2299" s="20">
        <v>0</v>
      </c>
      <c r="D2299" s="20">
        <v>0</v>
      </c>
      <c r="E2299" s="20">
        <v>248.85</v>
      </c>
      <c r="F2299" s="20">
        <f t="shared" si="74"/>
        <v>0</v>
      </c>
      <c r="G2299" s="136">
        <f t="shared" si="75"/>
        <v>0</v>
      </c>
    </row>
    <row r="2300" spans="1:7" s="6" customFormat="1" ht="12.75" x14ac:dyDescent="0.15">
      <c r="A2300" s="147" t="s">
        <v>62</v>
      </c>
      <c r="B2300" s="17">
        <v>0</v>
      </c>
      <c r="C2300" s="17">
        <v>0</v>
      </c>
      <c r="D2300" s="17">
        <v>0</v>
      </c>
      <c r="E2300" s="17">
        <v>0</v>
      </c>
      <c r="F2300" s="17">
        <f t="shared" si="74"/>
        <v>0</v>
      </c>
      <c r="G2300" s="148">
        <f t="shared" si="75"/>
        <v>0</v>
      </c>
    </row>
    <row r="2301" spans="1:7" s="8" customFormat="1" ht="12.75" x14ac:dyDescent="0.15">
      <c r="A2301" s="108" t="s">
        <v>53</v>
      </c>
      <c r="B2301" s="19">
        <v>0</v>
      </c>
      <c r="C2301" s="19">
        <v>0</v>
      </c>
      <c r="D2301" s="19">
        <v>0</v>
      </c>
      <c r="E2301" s="19">
        <v>0</v>
      </c>
      <c r="F2301" s="19">
        <f t="shared" si="74"/>
        <v>0</v>
      </c>
      <c r="G2301" s="151">
        <f t="shared" si="75"/>
        <v>0</v>
      </c>
    </row>
    <row r="2302" spans="1:7" s="8" customFormat="1" ht="12.75" x14ac:dyDescent="0.15">
      <c r="A2302" s="108" t="s">
        <v>56</v>
      </c>
      <c r="B2302" s="19">
        <v>0</v>
      </c>
      <c r="C2302" s="19">
        <v>0</v>
      </c>
      <c r="D2302" s="19">
        <v>0</v>
      </c>
      <c r="E2302" s="19">
        <v>0</v>
      </c>
      <c r="F2302" s="19">
        <f t="shared" si="74"/>
        <v>0</v>
      </c>
      <c r="G2302" s="151">
        <f t="shared" si="75"/>
        <v>0</v>
      </c>
    </row>
    <row r="2303" spans="1:7" s="8" customFormat="1" ht="12.75" x14ac:dyDescent="0.15">
      <c r="A2303" s="108" t="s">
        <v>72</v>
      </c>
      <c r="B2303" s="19">
        <v>0</v>
      </c>
      <c r="C2303" s="19">
        <v>0</v>
      </c>
      <c r="D2303" s="19">
        <v>0</v>
      </c>
      <c r="E2303" s="19">
        <v>0</v>
      </c>
      <c r="F2303" s="19">
        <f t="shared" si="74"/>
        <v>0</v>
      </c>
      <c r="G2303" s="151">
        <f t="shared" si="75"/>
        <v>0</v>
      </c>
    </row>
    <row r="2304" spans="1:7" s="8" customFormat="1" ht="12.75" x14ac:dyDescent="0.15">
      <c r="A2304" s="108" t="s">
        <v>82</v>
      </c>
      <c r="B2304" s="19">
        <v>1899.8</v>
      </c>
      <c r="C2304" s="19">
        <v>2075</v>
      </c>
      <c r="D2304" s="19">
        <v>1844.48</v>
      </c>
      <c r="E2304" s="19">
        <v>1840.23</v>
      </c>
      <c r="F2304" s="19">
        <f t="shared" si="74"/>
        <v>96.86440677966101</v>
      </c>
      <c r="G2304" s="151">
        <f t="shared" si="75"/>
        <v>99.769582755031223</v>
      </c>
    </row>
    <row r="2305" spans="1:7" s="6" customFormat="1" ht="12.75" x14ac:dyDescent="0.15">
      <c r="A2305" s="147" t="s">
        <v>5</v>
      </c>
      <c r="B2305" s="17">
        <v>1899.8</v>
      </c>
      <c r="C2305" s="17">
        <v>2075</v>
      </c>
      <c r="D2305" s="17">
        <v>1844.48</v>
      </c>
      <c r="E2305" s="17">
        <v>1840.23</v>
      </c>
      <c r="F2305" s="17">
        <f t="shared" si="74"/>
        <v>96.86440677966101</v>
      </c>
      <c r="G2305" s="148">
        <f t="shared" si="75"/>
        <v>99.769582755031223</v>
      </c>
    </row>
    <row r="2306" spans="1:7" s="8" customFormat="1" ht="12.75" x14ac:dyDescent="0.15">
      <c r="A2306" s="108" t="s">
        <v>6</v>
      </c>
      <c r="B2306" s="19">
        <v>1899.8</v>
      </c>
      <c r="C2306" s="19">
        <v>2075</v>
      </c>
      <c r="D2306" s="19">
        <v>1844.48</v>
      </c>
      <c r="E2306" s="19">
        <v>1840.23</v>
      </c>
      <c r="F2306" s="19">
        <f t="shared" si="74"/>
        <v>96.86440677966101</v>
      </c>
      <c r="G2306" s="151">
        <f t="shared" si="75"/>
        <v>99.769582755031223</v>
      </c>
    </row>
    <row r="2307" spans="1:7" s="8" customFormat="1" ht="12.75" x14ac:dyDescent="0.15">
      <c r="A2307" s="108" t="s">
        <v>12</v>
      </c>
      <c r="B2307" s="19">
        <v>1899.8</v>
      </c>
      <c r="C2307" s="19">
        <v>2075</v>
      </c>
      <c r="D2307" s="19">
        <v>1844.48</v>
      </c>
      <c r="E2307" s="19">
        <v>1840.23</v>
      </c>
      <c r="F2307" s="19">
        <f t="shared" si="74"/>
        <v>96.86440677966101</v>
      </c>
      <c r="G2307" s="151">
        <f t="shared" si="75"/>
        <v>99.769582755031223</v>
      </c>
    </row>
    <row r="2308" spans="1:7" s="8" customFormat="1" ht="12.75" x14ac:dyDescent="0.15">
      <c r="A2308" s="110" t="s">
        <v>22</v>
      </c>
      <c r="B2308" s="20">
        <v>65.7</v>
      </c>
      <c r="C2308" s="20">
        <v>0</v>
      </c>
      <c r="D2308" s="20">
        <v>0</v>
      </c>
      <c r="E2308" s="20">
        <v>78.5</v>
      </c>
      <c r="F2308" s="20">
        <f t="shared" si="74"/>
        <v>119.48249619482496</v>
      </c>
      <c r="G2308" s="136">
        <f t="shared" si="75"/>
        <v>0</v>
      </c>
    </row>
    <row r="2309" spans="1:7" s="8" customFormat="1" ht="12.75" x14ac:dyDescent="0.15">
      <c r="A2309" s="110" t="s">
        <v>27</v>
      </c>
      <c r="B2309" s="20">
        <v>1572.77</v>
      </c>
      <c r="C2309" s="20">
        <v>0</v>
      </c>
      <c r="D2309" s="20">
        <v>0</v>
      </c>
      <c r="E2309" s="20">
        <v>860</v>
      </c>
      <c r="F2309" s="20">
        <f t="shared" si="74"/>
        <v>54.680595382668798</v>
      </c>
      <c r="G2309" s="136">
        <f t="shared" si="75"/>
        <v>0</v>
      </c>
    </row>
    <row r="2310" spans="1:7" s="8" customFormat="1" ht="12.75" x14ac:dyDescent="0.15">
      <c r="A2310" s="110" t="s">
        <v>34</v>
      </c>
      <c r="B2310" s="20">
        <v>0</v>
      </c>
      <c r="C2310" s="20">
        <v>0</v>
      </c>
      <c r="D2310" s="20">
        <v>0</v>
      </c>
      <c r="E2310" s="20">
        <v>795.75</v>
      </c>
      <c r="F2310" s="20">
        <f t="shared" ref="F2310:F2373" si="76">IFERROR(E2310/B2310*100,0)</f>
        <v>0</v>
      </c>
      <c r="G2310" s="136">
        <f t="shared" ref="G2310:G2373" si="77">IFERROR(E2310/D2310*100,0)</f>
        <v>0</v>
      </c>
    </row>
    <row r="2311" spans="1:7" s="8" customFormat="1" ht="12.75" x14ac:dyDescent="0.15">
      <c r="A2311" s="110" t="s">
        <v>35</v>
      </c>
      <c r="B2311" s="20">
        <v>195.63</v>
      </c>
      <c r="C2311" s="20">
        <v>0</v>
      </c>
      <c r="D2311" s="20">
        <v>0</v>
      </c>
      <c r="E2311" s="20">
        <v>0</v>
      </c>
      <c r="F2311" s="20">
        <f t="shared" si="76"/>
        <v>0</v>
      </c>
      <c r="G2311" s="136">
        <f t="shared" si="77"/>
        <v>0</v>
      </c>
    </row>
    <row r="2312" spans="1:7" s="8" customFormat="1" ht="12.75" x14ac:dyDescent="0.15">
      <c r="A2312" s="110" t="s">
        <v>83</v>
      </c>
      <c r="B2312" s="20">
        <v>65.7</v>
      </c>
      <c r="C2312" s="20">
        <v>0</v>
      </c>
      <c r="D2312" s="20">
        <v>0</v>
      </c>
      <c r="E2312" s="20">
        <v>105.98</v>
      </c>
      <c r="F2312" s="20">
        <f t="shared" si="76"/>
        <v>161.3089802130898</v>
      </c>
      <c r="G2312" s="136">
        <f t="shared" si="77"/>
        <v>0</v>
      </c>
    </row>
    <row r="2313" spans="1:7" s="7" customFormat="1" ht="12.75" x14ac:dyDescent="0.15">
      <c r="A2313" s="149" t="s">
        <v>274</v>
      </c>
      <c r="B2313" s="18">
        <v>0</v>
      </c>
      <c r="C2313" s="18">
        <v>23800</v>
      </c>
      <c r="D2313" s="18">
        <v>16500</v>
      </c>
      <c r="E2313" s="18">
        <v>14507.72</v>
      </c>
      <c r="F2313" s="18">
        <f t="shared" si="76"/>
        <v>0</v>
      </c>
      <c r="G2313" s="150">
        <f t="shared" si="77"/>
        <v>87.925575757575757</v>
      </c>
    </row>
    <row r="2314" spans="1:7" s="8" customFormat="1" ht="12.75" x14ac:dyDescent="0.15">
      <c r="A2314" s="108" t="s">
        <v>245</v>
      </c>
      <c r="B2314" s="19">
        <v>0</v>
      </c>
      <c r="C2314" s="19">
        <v>23800</v>
      </c>
      <c r="D2314" s="19">
        <v>16500</v>
      </c>
      <c r="E2314" s="19">
        <v>14507.72</v>
      </c>
      <c r="F2314" s="19">
        <f t="shared" si="76"/>
        <v>0</v>
      </c>
      <c r="G2314" s="151">
        <f t="shared" si="77"/>
        <v>87.925575757575757</v>
      </c>
    </row>
    <row r="2315" spans="1:7" s="6" customFormat="1" ht="12.75" x14ac:dyDescent="0.15">
      <c r="A2315" s="147" t="s">
        <v>5</v>
      </c>
      <c r="B2315" s="17">
        <v>0</v>
      </c>
      <c r="C2315" s="17">
        <v>23800</v>
      </c>
      <c r="D2315" s="17">
        <v>16500</v>
      </c>
      <c r="E2315" s="17">
        <v>14507.72</v>
      </c>
      <c r="F2315" s="17">
        <f t="shared" si="76"/>
        <v>0</v>
      </c>
      <c r="G2315" s="148">
        <f t="shared" si="77"/>
        <v>87.925575757575757</v>
      </c>
    </row>
    <row r="2316" spans="1:7" s="8" customFormat="1" ht="12.75" x14ac:dyDescent="0.15">
      <c r="A2316" s="108" t="s">
        <v>53</v>
      </c>
      <c r="B2316" s="19">
        <v>0</v>
      </c>
      <c r="C2316" s="19">
        <v>23800</v>
      </c>
      <c r="D2316" s="19">
        <v>16500</v>
      </c>
      <c r="E2316" s="19">
        <v>14507.72</v>
      </c>
      <c r="F2316" s="19">
        <f t="shared" si="76"/>
        <v>0</v>
      </c>
      <c r="G2316" s="151">
        <f t="shared" si="77"/>
        <v>87.925575757575757</v>
      </c>
    </row>
    <row r="2317" spans="1:7" s="8" customFormat="1" ht="12.75" x14ac:dyDescent="0.15">
      <c r="A2317" s="108" t="s">
        <v>72</v>
      </c>
      <c r="B2317" s="19">
        <v>0</v>
      </c>
      <c r="C2317" s="19">
        <v>23800</v>
      </c>
      <c r="D2317" s="19">
        <v>16500</v>
      </c>
      <c r="E2317" s="19">
        <v>14507.72</v>
      </c>
      <c r="F2317" s="19">
        <f t="shared" si="76"/>
        <v>0</v>
      </c>
      <c r="G2317" s="151">
        <f t="shared" si="77"/>
        <v>87.925575757575757</v>
      </c>
    </row>
    <row r="2318" spans="1:7" s="8" customFormat="1" ht="12.75" x14ac:dyDescent="0.15">
      <c r="A2318" s="110" t="s">
        <v>73</v>
      </c>
      <c r="B2318" s="20">
        <v>0</v>
      </c>
      <c r="C2318" s="20">
        <v>0</v>
      </c>
      <c r="D2318" s="20">
        <v>0</v>
      </c>
      <c r="E2318" s="20">
        <v>14507.72</v>
      </c>
      <c r="F2318" s="20">
        <f t="shared" si="76"/>
        <v>0</v>
      </c>
      <c r="G2318" s="136">
        <f t="shared" si="77"/>
        <v>0</v>
      </c>
    </row>
    <row r="2319" spans="1:7" s="7" customFormat="1" ht="12.75" x14ac:dyDescent="0.15">
      <c r="A2319" s="149" t="s">
        <v>280</v>
      </c>
      <c r="B2319" s="18">
        <v>8871.7099999999991</v>
      </c>
      <c r="C2319" s="18">
        <v>995</v>
      </c>
      <c r="D2319" s="18">
        <v>7300</v>
      </c>
      <c r="E2319" s="18">
        <v>7300</v>
      </c>
      <c r="F2319" s="18">
        <f t="shared" si="76"/>
        <v>82.284024162196474</v>
      </c>
      <c r="G2319" s="150">
        <f t="shared" si="77"/>
        <v>100</v>
      </c>
    </row>
    <row r="2320" spans="1:7" s="8" customFormat="1" ht="12.75" x14ac:dyDescent="0.15">
      <c r="A2320" s="108" t="s">
        <v>82</v>
      </c>
      <c r="B2320" s="19">
        <v>8871.7099999999991</v>
      </c>
      <c r="C2320" s="19">
        <v>995</v>
      </c>
      <c r="D2320" s="19">
        <v>7300</v>
      </c>
      <c r="E2320" s="19">
        <v>7300</v>
      </c>
      <c r="F2320" s="19">
        <f t="shared" si="76"/>
        <v>82.284024162196474</v>
      </c>
      <c r="G2320" s="151">
        <f t="shared" si="77"/>
        <v>100</v>
      </c>
    </row>
    <row r="2321" spans="1:7" s="6" customFormat="1" ht="12.75" x14ac:dyDescent="0.15">
      <c r="A2321" s="147" t="s">
        <v>281</v>
      </c>
      <c r="B2321" s="17">
        <v>8871.7099999999991</v>
      </c>
      <c r="C2321" s="17">
        <v>995</v>
      </c>
      <c r="D2321" s="17">
        <v>7300</v>
      </c>
      <c r="E2321" s="17">
        <v>7300</v>
      </c>
      <c r="F2321" s="17">
        <f t="shared" si="76"/>
        <v>82.284024162196474</v>
      </c>
      <c r="G2321" s="148">
        <f t="shared" si="77"/>
        <v>100</v>
      </c>
    </row>
    <row r="2322" spans="1:7" s="8" customFormat="1" ht="12.75" x14ac:dyDescent="0.15">
      <c r="A2322" s="108" t="s">
        <v>6</v>
      </c>
      <c r="B2322" s="19">
        <v>8871.7099999999991</v>
      </c>
      <c r="C2322" s="19">
        <v>995</v>
      </c>
      <c r="D2322" s="19">
        <v>0</v>
      </c>
      <c r="E2322" s="19">
        <v>0</v>
      </c>
      <c r="F2322" s="19">
        <f t="shared" si="76"/>
        <v>0</v>
      </c>
      <c r="G2322" s="151">
        <f t="shared" si="77"/>
        <v>0</v>
      </c>
    </row>
    <row r="2323" spans="1:7" s="8" customFormat="1" ht="12.75" x14ac:dyDescent="0.15">
      <c r="A2323" s="108" t="s">
        <v>12</v>
      </c>
      <c r="B2323" s="19">
        <v>8871.7099999999991</v>
      </c>
      <c r="C2323" s="19">
        <v>995</v>
      </c>
      <c r="D2323" s="19">
        <v>0</v>
      </c>
      <c r="E2323" s="19">
        <v>0</v>
      </c>
      <c r="F2323" s="19">
        <f t="shared" si="76"/>
        <v>0</v>
      </c>
      <c r="G2323" s="151">
        <f t="shared" si="77"/>
        <v>0</v>
      </c>
    </row>
    <row r="2324" spans="1:7" s="8" customFormat="1" ht="12.75" x14ac:dyDescent="0.15">
      <c r="A2324" s="110" t="s">
        <v>27</v>
      </c>
      <c r="B2324" s="20">
        <v>537.36</v>
      </c>
      <c r="C2324" s="20">
        <v>0</v>
      </c>
      <c r="D2324" s="20">
        <v>0</v>
      </c>
      <c r="E2324" s="20">
        <v>0</v>
      </c>
      <c r="F2324" s="20">
        <f t="shared" si="76"/>
        <v>0</v>
      </c>
      <c r="G2324" s="136">
        <f t="shared" si="77"/>
        <v>0</v>
      </c>
    </row>
    <row r="2325" spans="1:7" s="8" customFormat="1" ht="12.75" x14ac:dyDescent="0.15">
      <c r="A2325" s="110" t="s">
        <v>28</v>
      </c>
      <c r="B2325" s="20">
        <v>7686.25</v>
      </c>
      <c r="C2325" s="20">
        <v>0</v>
      </c>
      <c r="D2325" s="20">
        <v>0</v>
      </c>
      <c r="E2325" s="20">
        <v>0</v>
      </c>
      <c r="F2325" s="20">
        <f t="shared" si="76"/>
        <v>0</v>
      </c>
      <c r="G2325" s="136">
        <f t="shared" si="77"/>
        <v>0</v>
      </c>
    </row>
    <row r="2326" spans="1:7" s="8" customFormat="1" ht="12.75" x14ac:dyDescent="0.15">
      <c r="A2326" s="110" t="s">
        <v>29</v>
      </c>
      <c r="B2326" s="20">
        <v>648.1</v>
      </c>
      <c r="C2326" s="20">
        <v>0</v>
      </c>
      <c r="D2326" s="20">
        <v>0</v>
      </c>
      <c r="E2326" s="20">
        <v>0</v>
      </c>
      <c r="F2326" s="20">
        <f t="shared" si="76"/>
        <v>0</v>
      </c>
      <c r="G2326" s="136">
        <f t="shared" si="77"/>
        <v>0</v>
      </c>
    </row>
    <row r="2327" spans="1:7" s="8" customFormat="1" ht="12.75" x14ac:dyDescent="0.15">
      <c r="A2327" s="108" t="s">
        <v>53</v>
      </c>
      <c r="B2327" s="19">
        <v>0</v>
      </c>
      <c r="C2327" s="19">
        <v>0</v>
      </c>
      <c r="D2327" s="19">
        <v>7300</v>
      </c>
      <c r="E2327" s="19">
        <v>7300</v>
      </c>
      <c r="F2327" s="19">
        <f t="shared" si="76"/>
        <v>0</v>
      </c>
      <c r="G2327" s="151">
        <f t="shared" si="77"/>
        <v>100</v>
      </c>
    </row>
    <row r="2328" spans="1:7" s="8" customFormat="1" ht="12.75" x14ac:dyDescent="0.15">
      <c r="A2328" s="108" t="s">
        <v>56</v>
      </c>
      <c r="B2328" s="19">
        <v>0</v>
      </c>
      <c r="C2328" s="19">
        <v>0</v>
      </c>
      <c r="D2328" s="19">
        <v>2000</v>
      </c>
      <c r="E2328" s="19">
        <v>2000</v>
      </c>
      <c r="F2328" s="19">
        <f t="shared" si="76"/>
        <v>0</v>
      </c>
      <c r="G2328" s="151">
        <f t="shared" si="77"/>
        <v>100</v>
      </c>
    </row>
    <row r="2329" spans="1:7" s="8" customFormat="1" ht="12.75" x14ac:dyDescent="0.15">
      <c r="A2329" s="110" t="s">
        <v>57</v>
      </c>
      <c r="B2329" s="20">
        <v>0</v>
      </c>
      <c r="C2329" s="20">
        <v>0</v>
      </c>
      <c r="D2329" s="20">
        <v>0</v>
      </c>
      <c r="E2329" s="20">
        <v>2000</v>
      </c>
      <c r="F2329" s="20">
        <f t="shared" si="76"/>
        <v>0</v>
      </c>
      <c r="G2329" s="136">
        <f t="shared" si="77"/>
        <v>0</v>
      </c>
    </row>
    <row r="2330" spans="1:7" s="8" customFormat="1" ht="12.75" x14ac:dyDescent="0.15">
      <c r="A2330" s="108" t="s">
        <v>72</v>
      </c>
      <c r="B2330" s="19">
        <v>0</v>
      </c>
      <c r="C2330" s="19">
        <v>0</v>
      </c>
      <c r="D2330" s="19">
        <v>5300</v>
      </c>
      <c r="E2330" s="19">
        <v>5300</v>
      </c>
      <c r="F2330" s="19">
        <f t="shared" si="76"/>
        <v>0</v>
      </c>
      <c r="G2330" s="151">
        <f t="shared" si="77"/>
        <v>100</v>
      </c>
    </row>
    <row r="2331" spans="1:7" s="8" customFormat="1" ht="12.75" x14ac:dyDescent="0.15">
      <c r="A2331" s="110" t="s">
        <v>73</v>
      </c>
      <c r="B2331" s="20">
        <v>0</v>
      </c>
      <c r="C2331" s="20">
        <v>0</v>
      </c>
      <c r="D2331" s="20">
        <v>0</v>
      </c>
      <c r="E2331" s="20">
        <v>5300</v>
      </c>
      <c r="F2331" s="20">
        <f t="shared" si="76"/>
        <v>0</v>
      </c>
      <c r="G2331" s="136">
        <f t="shared" si="77"/>
        <v>0</v>
      </c>
    </row>
    <row r="2332" spans="1:7" s="7" customFormat="1" ht="12.75" x14ac:dyDescent="0.15">
      <c r="A2332" s="149" t="s">
        <v>255</v>
      </c>
      <c r="B2332" s="18">
        <v>9165.23</v>
      </c>
      <c r="C2332" s="18">
        <v>10350</v>
      </c>
      <c r="D2332" s="18">
        <v>4658.08</v>
      </c>
      <c r="E2332" s="18">
        <v>1840.27</v>
      </c>
      <c r="F2332" s="18">
        <f t="shared" si="76"/>
        <v>20.078819625912281</v>
      </c>
      <c r="G2332" s="150">
        <f t="shared" si="77"/>
        <v>39.507050115068871</v>
      </c>
    </row>
    <row r="2333" spans="1:7" s="8" customFormat="1" ht="12.75" x14ac:dyDescent="0.15">
      <c r="A2333" s="108" t="s">
        <v>82</v>
      </c>
      <c r="B2333" s="19">
        <v>9165.23</v>
      </c>
      <c r="C2333" s="19">
        <v>10350</v>
      </c>
      <c r="D2333" s="19">
        <v>4658.08</v>
      </c>
      <c r="E2333" s="19">
        <v>1840.27</v>
      </c>
      <c r="F2333" s="19">
        <f t="shared" si="76"/>
        <v>20.078819625912281</v>
      </c>
      <c r="G2333" s="151">
        <f t="shared" si="77"/>
        <v>39.507050115068871</v>
      </c>
    </row>
    <row r="2334" spans="1:7" s="6" customFormat="1" ht="12.75" x14ac:dyDescent="0.15">
      <c r="A2334" s="147" t="s">
        <v>127</v>
      </c>
      <c r="B2334" s="17">
        <v>9165.23</v>
      </c>
      <c r="C2334" s="17">
        <v>10350</v>
      </c>
      <c r="D2334" s="17">
        <v>4658.08</v>
      </c>
      <c r="E2334" s="17">
        <v>1840.27</v>
      </c>
      <c r="F2334" s="17">
        <f t="shared" si="76"/>
        <v>20.078819625912281</v>
      </c>
      <c r="G2334" s="148">
        <f t="shared" si="77"/>
        <v>39.507050115068871</v>
      </c>
    </row>
    <row r="2335" spans="1:7" s="8" customFormat="1" ht="12.75" x14ac:dyDescent="0.15">
      <c r="A2335" s="108" t="s">
        <v>6</v>
      </c>
      <c r="B2335" s="19">
        <v>3649.48</v>
      </c>
      <c r="C2335" s="19">
        <v>3449</v>
      </c>
      <c r="D2335" s="19">
        <v>1648.08</v>
      </c>
      <c r="E2335" s="19">
        <v>845.12</v>
      </c>
      <c r="F2335" s="19">
        <f t="shared" si="76"/>
        <v>23.157271720902703</v>
      </c>
      <c r="G2335" s="151">
        <f t="shared" si="77"/>
        <v>51.279064123100824</v>
      </c>
    </row>
    <row r="2336" spans="1:7" s="8" customFormat="1" ht="12.75" x14ac:dyDescent="0.15">
      <c r="A2336" s="108" t="s">
        <v>12</v>
      </c>
      <c r="B2336" s="19">
        <v>3649.48</v>
      </c>
      <c r="C2336" s="19">
        <v>3449</v>
      </c>
      <c r="D2336" s="19">
        <v>1648.08</v>
      </c>
      <c r="E2336" s="19">
        <v>845.12</v>
      </c>
      <c r="F2336" s="19">
        <f t="shared" si="76"/>
        <v>23.157271720902703</v>
      </c>
      <c r="G2336" s="151">
        <f t="shared" si="77"/>
        <v>51.279064123100824</v>
      </c>
    </row>
    <row r="2337" spans="1:7" s="8" customFormat="1" ht="12.75" x14ac:dyDescent="0.15">
      <c r="A2337" s="110" t="s">
        <v>18</v>
      </c>
      <c r="B2337" s="20">
        <v>535.65</v>
      </c>
      <c r="C2337" s="20">
        <v>0</v>
      </c>
      <c r="D2337" s="20">
        <v>0</v>
      </c>
      <c r="E2337" s="20">
        <v>648.08000000000004</v>
      </c>
      <c r="F2337" s="20">
        <f t="shared" si="76"/>
        <v>120.98945206758145</v>
      </c>
      <c r="G2337" s="136">
        <f t="shared" si="77"/>
        <v>0</v>
      </c>
    </row>
    <row r="2338" spans="1:7" s="8" customFormat="1" ht="12.75" x14ac:dyDescent="0.15">
      <c r="A2338" s="110" t="s">
        <v>20</v>
      </c>
      <c r="B2338" s="20">
        <v>66.36</v>
      </c>
      <c r="C2338" s="20">
        <v>0</v>
      </c>
      <c r="D2338" s="20">
        <v>0</v>
      </c>
      <c r="E2338" s="20">
        <v>0</v>
      </c>
      <c r="F2338" s="20">
        <f t="shared" si="76"/>
        <v>0</v>
      </c>
      <c r="G2338" s="136">
        <f t="shared" si="77"/>
        <v>0</v>
      </c>
    </row>
    <row r="2339" spans="1:7" s="8" customFormat="1" ht="12.75" x14ac:dyDescent="0.15">
      <c r="A2339" s="110" t="s">
        <v>21</v>
      </c>
      <c r="B2339" s="20">
        <v>66.36</v>
      </c>
      <c r="C2339" s="20">
        <v>0</v>
      </c>
      <c r="D2339" s="20">
        <v>0</v>
      </c>
      <c r="E2339" s="20">
        <v>0</v>
      </c>
      <c r="F2339" s="20">
        <f t="shared" si="76"/>
        <v>0</v>
      </c>
      <c r="G2339" s="136">
        <f t="shared" si="77"/>
        <v>0</v>
      </c>
    </row>
    <row r="2340" spans="1:7" s="8" customFormat="1" ht="12.75" x14ac:dyDescent="0.15">
      <c r="A2340" s="110" t="s">
        <v>22</v>
      </c>
      <c r="B2340" s="20">
        <v>608.74</v>
      </c>
      <c r="C2340" s="20">
        <v>0</v>
      </c>
      <c r="D2340" s="20">
        <v>0</v>
      </c>
      <c r="E2340" s="20">
        <v>0</v>
      </c>
      <c r="F2340" s="20">
        <f t="shared" si="76"/>
        <v>0</v>
      </c>
      <c r="G2340" s="136">
        <f t="shared" si="77"/>
        <v>0</v>
      </c>
    </row>
    <row r="2341" spans="1:7" s="8" customFormat="1" ht="12.75" x14ac:dyDescent="0.15">
      <c r="A2341" s="110" t="s">
        <v>24</v>
      </c>
      <c r="B2341" s="20">
        <v>0</v>
      </c>
      <c r="C2341" s="20">
        <v>0</v>
      </c>
      <c r="D2341" s="20">
        <v>0</v>
      </c>
      <c r="E2341" s="20">
        <v>197.04</v>
      </c>
      <c r="F2341" s="20">
        <f t="shared" si="76"/>
        <v>0</v>
      </c>
      <c r="G2341" s="136">
        <f t="shared" si="77"/>
        <v>0</v>
      </c>
    </row>
    <row r="2342" spans="1:7" s="8" customFormat="1" ht="12.75" x14ac:dyDescent="0.15">
      <c r="A2342" s="110" t="s">
        <v>27</v>
      </c>
      <c r="B2342" s="20">
        <v>155.29</v>
      </c>
      <c r="C2342" s="20">
        <v>0</v>
      </c>
      <c r="D2342" s="20">
        <v>0</v>
      </c>
      <c r="E2342" s="20">
        <v>0</v>
      </c>
      <c r="F2342" s="20">
        <f t="shared" si="76"/>
        <v>0</v>
      </c>
      <c r="G2342" s="136">
        <f t="shared" si="77"/>
        <v>0</v>
      </c>
    </row>
    <row r="2343" spans="1:7" s="8" customFormat="1" ht="12.75" x14ac:dyDescent="0.15">
      <c r="A2343" s="110" t="s">
        <v>28</v>
      </c>
      <c r="B2343" s="20">
        <v>1694.59</v>
      </c>
      <c r="C2343" s="20">
        <v>0</v>
      </c>
      <c r="D2343" s="20">
        <v>0</v>
      </c>
      <c r="E2343" s="20">
        <v>0</v>
      </c>
      <c r="F2343" s="20">
        <f t="shared" si="76"/>
        <v>0</v>
      </c>
      <c r="G2343" s="136">
        <f t="shared" si="77"/>
        <v>0</v>
      </c>
    </row>
    <row r="2344" spans="1:7" s="8" customFormat="1" ht="12.75" x14ac:dyDescent="0.15">
      <c r="A2344" s="110" t="s">
        <v>29</v>
      </c>
      <c r="B2344" s="20">
        <v>472.72</v>
      </c>
      <c r="C2344" s="20">
        <v>0</v>
      </c>
      <c r="D2344" s="20">
        <v>0</v>
      </c>
      <c r="E2344" s="20">
        <v>0</v>
      </c>
      <c r="F2344" s="20">
        <f t="shared" si="76"/>
        <v>0</v>
      </c>
      <c r="G2344" s="136">
        <f t="shared" si="77"/>
        <v>0</v>
      </c>
    </row>
    <row r="2345" spans="1:7" s="8" customFormat="1" ht="12.75" x14ac:dyDescent="0.15">
      <c r="A2345" s="110" t="s">
        <v>34</v>
      </c>
      <c r="B2345" s="20">
        <v>49.77</v>
      </c>
      <c r="C2345" s="20">
        <v>0</v>
      </c>
      <c r="D2345" s="20">
        <v>0</v>
      </c>
      <c r="E2345" s="20">
        <v>0</v>
      </c>
      <c r="F2345" s="20">
        <f t="shared" si="76"/>
        <v>0</v>
      </c>
      <c r="G2345" s="136">
        <f t="shared" si="77"/>
        <v>0</v>
      </c>
    </row>
    <row r="2346" spans="1:7" s="8" customFormat="1" ht="12.75" x14ac:dyDescent="0.15">
      <c r="A2346" s="108" t="s">
        <v>53</v>
      </c>
      <c r="B2346" s="19">
        <v>5515.75</v>
      </c>
      <c r="C2346" s="19">
        <v>6901</v>
      </c>
      <c r="D2346" s="19">
        <v>3010</v>
      </c>
      <c r="E2346" s="19">
        <v>995.15</v>
      </c>
      <c r="F2346" s="19">
        <f t="shared" si="76"/>
        <v>18.041970720210308</v>
      </c>
      <c r="G2346" s="151">
        <f t="shared" si="77"/>
        <v>33.061461794019934</v>
      </c>
    </row>
    <row r="2347" spans="1:7" s="8" customFormat="1" ht="12.75" x14ac:dyDescent="0.15">
      <c r="A2347" s="108" t="s">
        <v>56</v>
      </c>
      <c r="B2347" s="19">
        <v>5515.75</v>
      </c>
      <c r="C2347" s="19">
        <v>6901</v>
      </c>
      <c r="D2347" s="19">
        <v>3010</v>
      </c>
      <c r="E2347" s="19">
        <v>995.15</v>
      </c>
      <c r="F2347" s="19">
        <f t="shared" si="76"/>
        <v>18.041970720210308</v>
      </c>
      <c r="G2347" s="151">
        <f t="shared" si="77"/>
        <v>33.061461794019934</v>
      </c>
    </row>
    <row r="2348" spans="1:7" s="8" customFormat="1" ht="12.75" x14ac:dyDescent="0.15">
      <c r="A2348" s="110" t="s">
        <v>57</v>
      </c>
      <c r="B2348" s="20">
        <v>4420.33</v>
      </c>
      <c r="C2348" s="20">
        <v>0</v>
      </c>
      <c r="D2348" s="20">
        <v>0</v>
      </c>
      <c r="E2348" s="20">
        <v>995.15</v>
      </c>
      <c r="F2348" s="20">
        <f t="shared" si="76"/>
        <v>22.513025045641388</v>
      </c>
      <c r="G2348" s="136">
        <f t="shared" si="77"/>
        <v>0</v>
      </c>
    </row>
    <row r="2349" spans="1:7" s="8" customFormat="1" ht="12.75" x14ac:dyDescent="0.15">
      <c r="A2349" s="110" t="s">
        <v>60</v>
      </c>
      <c r="B2349" s="20">
        <v>1088.33</v>
      </c>
      <c r="C2349" s="20">
        <v>0</v>
      </c>
      <c r="D2349" s="20">
        <v>0</v>
      </c>
      <c r="E2349" s="20">
        <v>0</v>
      </c>
      <c r="F2349" s="20">
        <f t="shared" si="76"/>
        <v>0</v>
      </c>
      <c r="G2349" s="136">
        <f t="shared" si="77"/>
        <v>0</v>
      </c>
    </row>
    <row r="2350" spans="1:7" s="8" customFormat="1" ht="12.75" x14ac:dyDescent="0.15">
      <c r="A2350" s="110" t="s">
        <v>252</v>
      </c>
      <c r="B2350" s="20">
        <v>7.09</v>
      </c>
      <c r="C2350" s="20">
        <v>0</v>
      </c>
      <c r="D2350" s="20">
        <v>0</v>
      </c>
      <c r="E2350" s="20">
        <v>0</v>
      </c>
      <c r="F2350" s="20">
        <f t="shared" si="76"/>
        <v>0</v>
      </c>
      <c r="G2350" s="136">
        <f t="shared" si="77"/>
        <v>0</v>
      </c>
    </row>
    <row r="2351" spans="1:7" s="7" customFormat="1" ht="12.75" x14ac:dyDescent="0.15">
      <c r="A2351" s="149" t="s">
        <v>256</v>
      </c>
      <c r="B2351" s="18">
        <v>52114.91</v>
      </c>
      <c r="C2351" s="18">
        <v>67355</v>
      </c>
      <c r="D2351" s="18">
        <v>38327</v>
      </c>
      <c r="E2351" s="18">
        <v>29312.11</v>
      </c>
      <c r="F2351" s="18">
        <f t="shared" si="76"/>
        <v>56.245151339607034</v>
      </c>
      <c r="G2351" s="150">
        <f t="shared" si="77"/>
        <v>76.479009575495084</v>
      </c>
    </row>
    <row r="2352" spans="1:7" s="8" customFormat="1" ht="12.75" x14ac:dyDescent="0.15">
      <c r="A2352" s="108" t="s">
        <v>82</v>
      </c>
      <c r="B2352" s="19">
        <v>52114.91</v>
      </c>
      <c r="C2352" s="19">
        <v>67355</v>
      </c>
      <c r="D2352" s="19">
        <v>38327</v>
      </c>
      <c r="E2352" s="19">
        <v>29312.11</v>
      </c>
      <c r="F2352" s="19">
        <f t="shared" si="76"/>
        <v>56.245151339607034</v>
      </c>
      <c r="G2352" s="151">
        <f t="shared" si="77"/>
        <v>76.479009575495084</v>
      </c>
    </row>
    <row r="2353" spans="1:7" s="6" customFormat="1" ht="12.75" x14ac:dyDescent="0.15">
      <c r="A2353" s="147" t="s">
        <v>257</v>
      </c>
      <c r="B2353" s="17">
        <v>52114.91</v>
      </c>
      <c r="C2353" s="17">
        <v>67355</v>
      </c>
      <c r="D2353" s="17">
        <v>38327</v>
      </c>
      <c r="E2353" s="17">
        <v>29312.11</v>
      </c>
      <c r="F2353" s="17">
        <f t="shared" si="76"/>
        <v>56.245151339607034</v>
      </c>
      <c r="G2353" s="148">
        <f t="shared" si="77"/>
        <v>76.479009575495084</v>
      </c>
    </row>
    <row r="2354" spans="1:7" s="8" customFormat="1" ht="12.75" x14ac:dyDescent="0.15">
      <c r="A2354" s="108" t="s">
        <v>6</v>
      </c>
      <c r="B2354" s="19">
        <v>52114.62</v>
      </c>
      <c r="C2354" s="19">
        <v>61051</v>
      </c>
      <c r="D2354" s="19">
        <v>33327</v>
      </c>
      <c r="E2354" s="19">
        <v>25949.5</v>
      </c>
      <c r="F2354" s="19">
        <f t="shared" si="76"/>
        <v>49.793129068196215</v>
      </c>
      <c r="G2354" s="151">
        <f t="shared" si="77"/>
        <v>77.863294025864917</v>
      </c>
    </row>
    <row r="2355" spans="1:7" s="8" customFormat="1" ht="12.75" x14ac:dyDescent="0.15">
      <c r="A2355" s="108" t="s">
        <v>12</v>
      </c>
      <c r="B2355" s="19">
        <v>52114.62</v>
      </c>
      <c r="C2355" s="19">
        <v>61051</v>
      </c>
      <c r="D2355" s="19">
        <v>33327</v>
      </c>
      <c r="E2355" s="19">
        <v>25949.5</v>
      </c>
      <c r="F2355" s="19">
        <f t="shared" si="76"/>
        <v>49.793129068196215</v>
      </c>
      <c r="G2355" s="151">
        <f t="shared" si="77"/>
        <v>77.863294025864917</v>
      </c>
    </row>
    <row r="2356" spans="1:7" s="8" customFormat="1" ht="12.75" x14ac:dyDescent="0.15">
      <c r="A2356" s="110" t="s">
        <v>22</v>
      </c>
      <c r="B2356" s="20">
        <v>2059.4899999999998</v>
      </c>
      <c r="C2356" s="20">
        <v>0</v>
      </c>
      <c r="D2356" s="20">
        <v>0</v>
      </c>
      <c r="E2356" s="20">
        <v>1877.23</v>
      </c>
      <c r="F2356" s="20">
        <f t="shared" si="76"/>
        <v>91.150236223531081</v>
      </c>
      <c r="G2356" s="136">
        <f t="shared" si="77"/>
        <v>0</v>
      </c>
    </row>
    <row r="2357" spans="1:7" s="8" customFormat="1" ht="12.75" x14ac:dyDescent="0.15">
      <c r="A2357" s="110" t="s">
        <v>97</v>
      </c>
      <c r="B2357" s="20">
        <v>38964.879999999997</v>
      </c>
      <c r="C2357" s="20">
        <v>0</v>
      </c>
      <c r="D2357" s="20">
        <v>0</v>
      </c>
      <c r="E2357" s="20">
        <v>6388.27</v>
      </c>
      <c r="F2357" s="20">
        <f t="shared" si="76"/>
        <v>16.394943343852209</v>
      </c>
      <c r="G2357" s="136">
        <f t="shared" si="77"/>
        <v>0</v>
      </c>
    </row>
    <row r="2358" spans="1:7" s="8" customFormat="1" ht="12.75" x14ac:dyDescent="0.15">
      <c r="A2358" s="110" t="s">
        <v>24</v>
      </c>
      <c r="B2358" s="20">
        <v>49.9</v>
      </c>
      <c r="C2358" s="20">
        <v>0</v>
      </c>
      <c r="D2358" s="20">
        <v>0</v>
      </c>
      <c r="E2358" s="20">
        <v>640.29999999999995</v>
      </c>
      <c r="F2358" s="20">
        <f t="shared" si="76"/>
        <v>1283.1663326653306</v>
      </c>
      <c r="G2358" s="136">
        <f t="shared" si="77"/>
        <v>0</v>
      </c>
    </row>
    <row r="2359" spans="1:7" s="8" customFormat="1" ht="12.75" x14ac:dyDescent="0.15">
      <c r="A2359" s="110" t="s">
        <v>25</v>
      </c>
      <c r="B2359" s="20">
        <v>469.94</v>
      </c>
      <c r="C2359" s="20">
        <v>0</v>
      </c>
      <c r="D2359" s="20">
        <v>0</v>
      </c>
      <c r="E2359" s="20">
        <v>601.62</v>
      </c>
      <c r="F2359" s="20">
        <f t="shared" si="76"/>
        <v>128.02059837426054</v>
      </c>
      <c r="G2359" s="136">
        <f t="shared" si="77"/>
        <v>0</v>
      </c>
    </row>
    <row r="2360" spans="1:7" s="8" customFormat="1" ht="12.75" x14ac:dyDescent="0.15">
      <c r="A2360" s="110" t="s">
        <v>27</v>
      </c>
      <c r="B2360" s="20">
        <v>4685.12</v>
      </c>
      <c r="C2360" s="20">
        <v>0</v>
      </c>
      <c r="D2360" s="20">
        <v>0</v>
      </c>
      <c r="E2360" s="20">
        <v>11630</v>
      </c>
      <c r="F2360" s="20">
        <f t="shared" si="76"/>
        <v>248.23270268424289</v>
      </c>
      <c r="G2360" s="136">
        <f t="shared" si="77"/>
        <v>0</v>
      </c>
    </row>
    <row r="2361" spans="1:7" s="8" customFormat="1" ht="12.75" x14ac:dyDescent="0.15">
      <c r="A2361" s="110" t="s">
        <v>28</v>
      </c>
      <c r="B2361" s="20">
        <v>30.83</v>
      </c>
      <c r="C2361" s="20">
        <v>0</v>
      </c>
      <c r="D2361" s="20">
        <v>0</v>
      </c>
      <c r="E2361" s="20">
        <v>113.5</v>
      </c>
      <c r="F2361" s="20">
        <f t="shared" si="76"/>
        <v>368.14790788193318</v>
      </c>
      <c r="G2361" s="136">
        <f t="shared" si="77"/>
        <v>0</v>
      </c>
    </row>
    <row r="2362" spans="1:7" s="8" customFormat="1" ht="12.75" x14ac:dyDescent="0.15">
      <c r="A2362" s="110" t="s">
        <v>29</v>
      </c>
      <c r="B2362" s="20">
        <v>3453.78</v>
      </c>
      <c r="C2362" s="20">
        <v>0</v>
      </c>
      <c r="D2362" s="20">
        <v>0</v>
      </c>
      <c r="E2362" s="20">
        <v>3143.33</v>
      </c>
      <c r="F2362" s="20">
        <f t="shared" si="76"/>
        <v>91.011297766505095</v>
      </c>
      <c r="G2362" s="136">
        <f t="shared" si="77"/>
        <v>0</v>
      </c>
    </row>
    <row r="2363" spans="1:7" s="8" customFormat="1" ht="12.75" x14ac:dyDescent="0.15">
      <c r="A2363" s="110" t="s">
        <v>34</v>
      </c>
      <c r="B2363" s="20">
        <v>1483.92</v>
      </c>
      <c r="C2363" s="20">
        <v>0</v>
      </c>
      <c r="D2363" s="20">
        <v>0</v>
      </c>
      <c r="E2363" s="20">
        <v>488.09</v>
      </c>
      <c r="F2363" s="20">
        <f t="shared" si="76"/>
        <v>32.891934875195425</v>
      </c>
      <c r="G2363" s="136">
        <f t="shared" si="77"/>
        <v>0</v>
      </c>
    </row>
    <row r="2364" spans="1:7" s="8" customFormat="1" ht="12.75" x14ac:dyDescent="0.15">
      <c r="A2364" s="110" t="s">
        <v>83</v>
      </c>
      <c r="B2364" s="20">
        <v>467.32</v>
      </c>
      <c r="C2364" s="20">
        <v>0</v>
      </c>
      <c r="D2364" s="20">
        <v>0</v>
      </c>
      <c r="E2364" s="20">
        <v>455.44</v>
      </c>
      <c r="F2364" s="20">
        <f t="shared" si="76"/>
        <v>97.457844731661396</v>
      </c>
      <c r="G2364" s="136">
        <f t="shared" si="77"/>
        <v>0</v>
      </c>
    </row>
    <row r="2365" spans="1:7" s="8" customFormat="1" ht="12.75" x14ac:dyDescent="0.15">
      <c r="A2365" s="110" t="s">
        <v>36</v>
      </c>
      <c r="B2365" s="20">
        <v>449.44</v>
      </c>
      <c r="C2365" s="20">
        <v>0</v>
      </c>
      <c r="D2365" s="20">
        <v>0</v>
      </c>
      <c r="E2365" s="20">
        <v>611.72</v>
      </c>
      <c r="F2365" s="20">
        <f t="shared" si="76"/>
        <v>136.10715557137772</v>
      </c>
      <c r="G2365" s="136">
        <f t="shared" si="77"/>
        <v>0</v>
      </c>
    </row>
    <row r="2366" spans="1:7" s="8" customFormat="1" ht="12.75" x14ac:dyDescent="0.15">
      <c r="A2366" s="108" t="s">
        <v>53</v>
      </c>
      <c r="B2366" s="19">
        <v>0.28999999999999998</v>
      </c>
      <c r="C2366" s="19">
        <v>6304</v>
      </c>
      <c r="D2366" s="19">
        <v>5000</v>
      </c>
      <c r="E2366" s="19">
        <v>3362.61</v>
      </c>
      <c r="F2366" s="19">
        <f t="shared" si="76"/>
        <v>1159520.6896551724</v>
      </c>
      <c r="G2366" s="151">
        <f t="shared" si="77"/>
        <v>67.252200000000002</v>
      </c>
    </row>
    <row r="2367" spans="1:7" s="8" customFormat="1" ht="12.75" x14ac:dyDescent="0.15">
      <c r="A2367" s="108" t="s">
        <v>56</v>
      </c>
      <c r="B2367" s="19">
        <v>0.28999999999999998</v>
      </c>
      <c r="C2367" s="19">
        <v>6304</v>
      </c>
      <c r="D2367" s="19">
        <v>5000</v>
      </c>
      <c r="E2367" s="19">
        <v>3362.61</v>
      </c>
      <c r="F2367" s="19">
        <f t="shared" si="76"/>
        <v>1159520.6896551724</v>
      </c>
      <c r="G2367" s="151">
        <f t="shared" si="77"/>
        <v>67.252200000000002</v>
      </c>
    </row>
    <row r="2368" spans="1:7" s="8" customFormat="1" ht="12.75" x14ac:dyDescent="0.15">
      <c r="A2368" s="110" t="s">
        <v>57</v>
      </c>
      <c r="B2368" s="20">
        <v>0</v>
      </c>
      <c r="C2368" s="20">
        <v>0</v>
      </c>
      <c r="D2368" s="20">
        <v>0</v>
      </c>
      <c r="E2368" s="20">
        <v>495</v>
      </c>
      <c r="F2368" s="20">
        <f t="shared" si="76"/>
        <v>0</v>
      </c>
      <c r="G2368" s="136">
        <f t="shared" si="77"/>
        <v>0</v>
      </c>
    </row>
    <row r="2369" spans="1:7" s="8" customFormat="1" ht="12.75" x14ac:dyDescent="0.15">
      <c r="A2369" s="110" t="s">
        <v>60</v>
      </c>
      <c r="B2369" s="20">
        <v>0.28999999999999998</v>
      </c>
      <c r="C2369" s="20">
        <v>0</v>
      </c>
      <c r="D2369" s="20">
        <v>0</v>
      </c>
      <c r="E2369" s="20">
        <v>2867.61</v>
      </c>
      <c r="F2369" s="20">
        <f t="shared" si="76"/>
        <v>988831.03448275873</v>
      </c>
      <c r="G2369" s="136">
        <f t="shared" si="77"/>
        <v>0</v>
      </c>
    </row>
    <row r="2370" spans="1:7" s="7" customFormat="1" ht="12.75" x14ac:dyDescent="0.15">
      <c r="A2370" s="149" t="s">
        <v>258</v>
      </c>
      <c r="B2370" s="18">
        <v>101417.77</v>
      </c>
      <c r="C2370" s="18">
        <v>133120</v>
      </c>
      <c r="D2370" s="18">
        <v>109103.98</v>
      </c>
      <c r="E2370" s="18">
        <v>106817.71</v>
      </c>
      <c r="F2370" s="18">
        <f t="shared" si="76"/>
        <v>105.32445152363339</v>
      </c>
      <c r="G2370" s="150">
        <f t="shared" si="77"/>
        <v>97.904503575396618</v>
      </c>
    </row>
    <row r="2371" spans="1:7" s="8" customFormat="1" ht="12.75" x14ac:dyDescent="0.15">
      <c r="A2371" s="108" t="s">
        <v>245</v>
      </c>
      <c r="B2371" s="19">
        <v>84726.97</v>
      </c>
      <c r="C2371" s="19">
        <v>93304</v>
      </c>
      <c r="D2371" s="19">
        <v>96103.98</v>
      </c>
      <c r="E2371" s="19">
        <v>94952.65</v>
      </c>
      <c r="F2371" s="19">
        <f t="shared" si="76"/>
        <v>112.06897874431246</v>
      </c>
      <c r="G2371" s="151">
        <f t="shared" si="77"/>
        <v>98.801995505285007</v>
      </c>
    </row>
    <row r="2372" spans="1:7" s="6" customFormat="1" ht="12.75" x14ac:dyDescent="0.15">
      <c r="A2372" s="147" t="s">
        <v>128</v>
      </c>
      <c r="B2372" s="17">
        <v>84726.97</v>
      </c>
      <c r="C2372" s="17">
        <v>93304</v>
      </c>
      <c r="D2372" s="17">
        <v>96103.98</v>
      </c>
      <c r="E2372" s="17">
        <v>94952.65</v>
      </c>
      <c r="F2372" s="17">
        <f t="shared" si="76"/>
        <v>112.06897874431246</v>
      </c>
      <c r="G2372" s="148">
        <f t="shared" si="77"/>
        <v>98.801995505285007</v>
      </c>
    </row>
    <row r="2373" spans="1:7" s="8" customFormat="1" ht="12.75" x14ac:dyDescent="0.15">
      <c r="A2373" s="108" t="s">
        <v>6</v>
      </c>
      <c r="B2373" s="19">
        <v>65570.92</v>
      </c>
      <c r="C2373" s="19">
        <v>73661</v>
      </c>
      <c r="D2373" s="19">
        <v>72091.48</v>
      </c>
      <c r="E2373" s="19">
        <v>71145.7</v>
      </c>
      <c r="F2373" s="19">
        <f t="shared" si="76"/>
        <v>108.50190907798762</v>
      </c>
      <c r="G2373" s="151">
        <f t="shared" si="77"/>
        <v>98.688083529426791</v>
      </c>
    </row>
    <row r="2374" spans="1:7" s="8" customFormat="1" ht="12.75" x14ac:dyDescent="0.15">
      <c r="A2374" s="108" t="s">
        <v>7</v>
      </c>
      <c r="B2374" s="19">
        <v>43501.37</v>
      </c>
      <c r="C2374" s="19">
        <v>49108</v>
      </c>
      <c r="D2374" s="19">
        <v>49400</v>
      </c>
      <c r="E2374" s="19">
        <v>48631.82</v>
      </c>
      <c r="F2374" s="19">
        <f t="shared" ref="F2374:F2437" si="78">IFERROR(E2374/B2374*100,0)</f>
        <v>111.79376649517015</v>
      </c>
      <c r="G2374" s="151">
        <f t="shared" ref="G2374:G2437" si="79">IFERROR(E2374/D2374*100,0)</f>
        <v>98.444979757085022</v>
      </c>
    </row>
    <row r="2375" spans="1:7" s="8" customFormat="1" ht="12.75" x14ac:dyDescent="0.15">
      <c r="A2375" s="110" t="s">
        <v>8</v>
      </c>
      <c r="B2375" s="20">
        <v>36314.53</v>
      </c>
      <c r="C2375" s="20">
        <v>0</v>
      </c>
      <c r="D2375" s="20">
        <v>0</v>
      </c>
      <c r="E2375" s="20">
        <v>39605.449999999997</v>
      </c>
      <c r="F2375" s="20">
        <f t="shared" si="78"/>
        <v>109.06226791314661</v>
      </c>
      <c r="G2375" s="136">
        <f t="shared" si="79"/>
        <v>0</v>
      </c>
    </row>
    <row r="2376" spans="1:7" s="8" customFormat="1" ht="12.75" x14ac:dyDescent="0.15">
      <c r="A2376" s="110" t="s">
        <v>10</v>
      </c>
      <c r="B2376" s="20">
        <v>1194.96</v>
      </c>
      <c r="C2376" s="20">
        <v>0</v>
      </c>
      <c r="D2376" s="20">
        <v>0</v>
      </c>
      <c r="E2376" s="20">
        <v>2491.46</v>
      </c>
      <c r="F2376" s="20">
        <f t="shared" si="78"/>
        <v>208.49735556001875</v>
      </c>
      <c r="G2376" s="136">
        <f t="shared" si="79"/>
        <v>0</v>
      </c>
    </row>
    <row r="2377" spans="1:7" s="8" customFormat="1" ht="12.75" x14ac:dyDescent="0.15">
      <c r="A2377" s="110" t="s">
        <v>11</v>
      </c>
      <c r="B2377" s="20">
        <v>5991.88</v>
      </c>
      <c r="C2377" s="20">
        <v>0</v>
      </c>
      <c r="D2377" s="20">
        <v>0</v>
      </c>
      <c r="E2377" s="20">
        <v>6534.91</v>
      </c>
      <c r="F2377" s="20">
        <f t="shared" si="78"/>
        <v>109.06276494188802</v>
      </c>
      <c r="G2377" s="136">
        <f t="shared" si="79"/>
        <v>0</v>
      </c>
    </row>
    <row r="2378" spans="1:7" s="8" customFormat="1" ht="12.75" x14ac:dyDescent="0.15">
      <c r="A2378" s="108" t="s">
        <v>12</v>
      </c>
      <c r="B2378" s="19">
        <v>3465.6</v>
      </c>
      <c r="C2378" s="19">
        <v>4645</v>
      </c>
      <c r="D2378" s="19">
        <v>2800</v>
      </c>
      <c r="E2378" s="19">
        <v>2622.4</v>
      </c>
      <c r="F2378" s="19">
        <f t="shared" si="78"/>
        <v>75.669436749769162</v>
      </c>
      <c r="G2378" s="151">
        <f t="shared" si="79"/>
        <v>93.657142857142858</v>
      </c>
    </row>
    <row r="2379" spans="1:7" s="8" customFormat="1" ht="12.75" x14ac:dyDescent="0.15">
      <c r="A2379" s="110" t="s">
        <v>18</v>
      </c>
      <c r="B2379" s="20">
        <v>275.79000000000002</v>
      </c>
      <c r="C2379" s="20">
        <v>0</v>
      </c>
      <c r="D2379" s="20">
        <v>0</v>
      </c>
      <c r="E2379" s="20">
        <v>243.02</v>
      </c>
      <c r="F2379" s="20">
        <f t="shared" si="78"/>
        <v>88.117770767613038</v>
      </c>
      <c r="G2379" s="136">
        <f t="shared" si="79"/>
        <v>0</v>
      </c>
    </row>
    <row r="2380" spans="1:7" s="8" customFormat="1" ht="12.75" x14ac:dyDescent="0.15">
      <c r="A2380" s="110" t="s">
        <v>19</v>
      </c>
      <c r="B2380" s="20">
        <v>2181.12</v>
      </c>
      <c r="C2380" s="20">
        <v>0</v>
      </c>
      <c r="D2380" s="20">
        <v>0</v>
      </c>
      <c r="E2380" s="20">
        <v>2338.88</v>
      </c>
      <c r="F2380" s="20">
        <f t="shared" si="78"/>
        <v>107.23298122065729</v>
      </c>
      <c r="G2380" s="136">
        <f t="shared" si="79"/>
        <v>0</v>
      </c>
    </row>
    <row r="2381" spans="1:7" s="8" customFormat="1" ht="12.75" x14ac:dyDescent="0.15">
      <c r="A2381" s="110" t="s">
        <v>20</v>
      </c>
      <c r="B2381" s="20">
        <v>1008.69</v>
      </c>
      <c r="C2381" s="20">
        <v>0</v>
      </c>
      <c r="D2381" s="20">
        <v>0</v>
      </c>
      <c r="E2381" s="20">
        <v>0</v>
      </c>
      <c r="F2381" s="20">
        <f t="shared" si="78"/>
        <v>0</v>
      </c>
      <c r="G2381" s="136">
        <f t="shared" si="79"/>
        <v>0</v>
      </c>
    </row>
    <row r="2382" spans="1:7" s="8" customFormat="1" ht="12.75" x14ac:dyDescent="0.15">
      <c r="A2382" s="110" t="s">
        <v>21</v>
      </c>
      <c r="B2382" s="20">
        <v>0</v>
      </c>
      <c r="C2382" s="20">
        <v>0</v>
      </c>
      <c r="D2382" s="20">
        <v>0</v>
      </c>
      <c r="E2382" s="20">
        <v>40.5</v>
      </c>
      <c r="F2382" s="20">
        <f t="shared" si="78"/>
        <v>0</v>
      </c>
      <c r="G2382" s="136">
        <f t="shared" si="79"/>
        <v>0</v>
      </c>
    </row>
    <row r="2383" spans="1:7" s="8" customFormat="1" ht="12.75" x14ac:dyDescent="0.15">
      <c r="A2383" s="108" t="s">
        <v>141</v>
      </c>
      <c r="B2383" s="19">
        <v>18603.95</v>
      </c>
      <c r="C2383" s="19">
        <v>19908</v>
      </c>
      <c r="D2383" s="19">
        <v>19119.900000000001</v>
      </c>
      <c r="E2383" s="19">
        <v>19119.900000000001</v>
      </c>
      <c r="F2383" s="19">
        <f t="shared" si="78"/>
        <v>102.77333577009185</v>
      </c>
      <c r="G2383" s="151">
        <f t="shared" si="79"/>
        <v>100</v>
      </c>
    </row>
    <row r="2384" spans="1:7" s="8" customFormat="1" ht="12.75" x14ac:dyDescent="0.15">
      <c r="A2384" s="110" t="s">
        <v>259</v>
      </c>
      <c r="B2384" s="20">
        <v>18603.95</v>
      </c>
      <c r="C2384" s="20">
        <v>0</v>
      </c>
      <c r="D2384" s="20">
        <v>0</v>
      </c>
      <c r="E2384" s="20">
        <v>19119.900000000001</v>
      </c>
      <c r="F2384" s="20">
        <f t="shared" si="78"/>
        <v>102.77333577009185</v>
      </c>
      <c r="G2384" s="136">
        <f t="shared" si="79"/>
        <v>0</v>
      </c>
    </row>
    <row r="2385" spans="1:7" s="8" customFormat="1" ht="12.75" x14ac:dyDescent="0.15">
      <c r="A2385" s="108" t="s">
        <v>101</v>
      </c>
      <c r="B2385" s="19">
        <v>0</v>
      </c>
      <c r="C2385" s="19">
        <v>0</v>
      </c>
      <c r="D2385" s="19">
        <v>771.58</v>
      </c>
      <c r="E2385" s="19">
        <v>771.58</v>
      </c>
      <c r="F2385" s="19">
        <f t="shared" si="78"/>
        <v>0</v>
      </c>
      <c r="G2385" s="151">
        <f t="shared" si="79"/>
        <v>100</v>
      </c>
    </row>
    <row r="2386" spans="1:7" s="8" customFormat="1" ht="12.75" x14ac:dyDescent="0.15">
      <c r="A2386" s="110" t="s">
        <v>260</v>
      </c>
      <c r="B2386" s="20">
        <v>0</v>
      </c>
      <c r="C2386" s="20">
        <v>0</v>
      </c>
      <c r="D2386" s="20">
        <v>0</v>
      </c>
      <c r="E2386" s="20">
        <v>771.58</v>
      </c>
      <c r="F2386" s="20">
        <f t="shared" si="78"/>
        <v>0</v>
      </c>
      <c r="G2386" s="136">
        <f t="shared" si="79"/>
        <v>0</v>
      </c>
    </row>
    <row r="2387" spans="1:7" s="8" customFormat="1" ht="12.75" x14ac:dyDescent="0.15">
      <c r="A2387" s="108" t="s">
        <v>53</v>
      </c>
      <c r="B2387" s="19">
        <v>19156.05</v>
      </c>
      <c r="C2387" s="19">
        <v>19643</v>
      </c>
      <c r="D2387" s="19">
        <v>24012.5</v>
      </c>
      <c r="E2387" s="19">
        <v>23806.95</v>
      </c>
      <c r="F2387" s="19">
        <f t="shared" si="78"/>
        <v>124.27901367975132</v>
      </c>
      <c r="G2387" s="151">
        <f t="shared" si="79"/>
        <v>99.143987506507031</v>
      </c>
    </row>
    <row r="2388" spans="1:7" s="8" customFormat="1" ht="12.75" x14ac:dyDescent="0.15">
      <c r="A2388" s="108" t="s">
        <v>54</v>
      </c>
      <c r="B2388" s="19">
        <v>0</v>
      </c>
      <c r="C2388" s="19">
        <v>1062</v>
      </c>
      <c r="D2388" s="19">
        <v>200</v>
      </c>
      <c r="E2388" s="19">
        <v>0</v>
      </c>
      <c r="F2388" s="19">
        <f t="shared" si="78"/>
        <v>0</v>
      </c>
      <c r="G2388" s="151">
        <f t="shared" si="79"/>
        <v>0</v>
      </c>
    </row>
    <row r="2389" spans="1:7" s="8" customFormat="1" ht="12.75" x14ac:dyDescent="0.15">
      <c r="A2389" s="108" t="s">
        <v>56</v>
      </c>
      <c r="B2389" s="19">
        <v>17086.61</v>
      </c>
      <c r="C2389" s="19">
        <v>18581</v>
      </c>
      <c r="D2389" s="19">
        <v>17750</v>
      </c>
      <c r="E2389" s="19">
        <v>17744.45</v>
      </c>
      <c r="F2389" s="19">
        <f t="shared" si="78"/>
        <v>103.85003227673599</v>
      </c>
      <c r="G2389" s="151">
        <f t="shared" si="79"/>
        <v>99.968732394366199</v>
      </c>
    </row>
    <row r="2390" spans="1:7" s="8" customFormat="1" ht="12.75" x14ac:dyDescent="0.15">
      <c r="A2390" s="110" t="s">
        <v>252</v>
      </c>
      <c r="B2390" s="20">
        <v>17086.61</v>
      </c>
      <c r="C2390" s="20">
        <v>0</v>
      </c>
      <c r="D2390" s="20">
        <v>0</v>
      </c>
      <c r="E2390" s="20">
        <v>17744.45</v>
      </c>
      <c r="F2390" s="20">
        <f t="shared" si="78"/>
        <v>103.85003227673599</v>
      </c>
      <c r="G2390" s="136">
        <f t="shared" si="79"/>
        <v>0</v>
      </c>
    </row>
    <row r="2391" spans="1:7" s="8" customFormat="1" ht="12.75" x14ac:dyDescent="0.15">
      <c r="A2391" s="108" t="s">
        <v>72</v>
      </c>
      <c r="B2391" s="19">
        <v>2069.44</v>
      </c>
      <c r="C2391" s="19">
        <v>0</v>
      </c>
      <c r="D2391" s="19">
        <v>6062.5</v>
      </c>
      <c r="E2391" s="19">
        <v>6062.5</v>
      </c>
      <c r="F2391" s="19">
        <f t="shared" si="78"/>
        <v>292.95364929642801</v>
      </c>
      <c r="G2391" s="151">
        <f t="shared" si="79"/>
        <v>100</v>
      </c>
    </row>
    <row r="2392" spans="1:7" s="8" customFormat="1" ht="12.75" x14ac:dyDescent="0.15">
      <c r="A2392" s="110" t="s">
        <v>73</v>
      </c>
      <c r="B2392" s="20">
        <v>2069.44</v>
      </c>
      <c r="C2392" s="20">
        <v>0</v>
      </c>
      <c r="D2392" s="20">
        <v>0</v>
      </c>
      <c r="E2392" s="20">
        <v>6062.5</v>
      </c>
      <c r="F2392" s="20">
        <f t="shared" si="78"/>
        <v>292.95364929642801</v>
      </c>
      <c r="G2392" s="136">
        <f t="shared" si="79"/>
        <v>0</v>
      </c>
    </row>
    <row r="2393" spans="1:7" s="8" customFormat="1" ht="12.75" x14ac:dyDescent="0.15">
      <c r="A2393" s="108" t="s">
        <v>82</v>
      </c>
      <c r="B2393" s="19">
        <v>16690.8</v>
      </c>
      <c r="C2393" s="19">
        <v>39816</v>
      </c>
      <c r="D2393" s="19">
        <v>13000</v>
      </c>
      <c r="E2393" s="19">
        <v>11865.06</v>
      </c>
      <c r="F2393" s="19">
        <f t="shared" si="78"/>
        <v>71.087425408009196</v>
      </c>
      <c r="G2393" s="151">
        <f t="shared" si="79"/>
        <v>91.26969230769231</v>
      </c>
    </row>
    <row r="2394" spans="1:7" s="6" customFormat="1" ht="12.75" x14ac:dyDescent="0.15">
      <c r="A2394" s="147" t="s">
        <v>128</v>
      </c>
      <c r="B2394" s="17">
        <v>16690.8</v>
      </c>
      <c r="C2394" s="17">
        <v>39816</v>
      </c>
      <c r="D2394" s="17">
        <v>13000</v>
      </c>
      <c r="E2394" s="17">
        <v>11865.06</v>
      </c>
      <c r="F2394" s="17">
        <f t="shared" si="78"/>
        <v>71.087425408009196</v>
      </c>
      <c r="G2394" s="148">
        <f t="shared" si="79"/>
        <v>91.26969230769231</v>
      </c>
    </row>
    <row r="2395" spans="1:7" s="8" customFormat="1" ht="12.75" x14ac:dyDescent="0.15">
      <c r="A2395" s="108" t="s">
        <v>6</v>
      </c>
      <c r="B2395" s="19">
        <v>15210.3</v>
      </c>
      <c r="C2395" s="19">
        <v>33180</v>
      </c>
      <c r="D2395" s="19">
        <v>12300</v>
      </c>
      <c r="E2395" s="19">
        <v>11404.93</v>
      </c>
      <c r="F2395" s="19">
        <f t="shared" si="78"/>
        <v>74.981624294063892</v>
      </c>
      <c r="G2395" s="151">
        <f t="shared" si="79"/>
        <v>92.723008130081311</v>
      </c>
    </row>
    <row r="2396" spans="1:7" s="8" customFormat="1" ht="12.75" x14ac:dyDescent="0.15">
      <c r="A2396" s="108" t="s">
        <v>12</v>
      </c>
      <c r="B2396" s="19">
        <v>15210.3</v>
      </c>
      <c r="C2396" s="19">
        <v>33180</v>
      </c>
      <c r="D2396" s="19">
        <v>12300</v>
      </c>
      <c r="E2396" s="19">
        <v>11404.93</v>
      </c>
      <c r="F2396" s="19">
        <f t="shared" si="78"/>
        <v>74.981624294063892</v>
      </c>
      <c r="G2396" s="151">
        <f t="shared" si="79"/>
        <v>92.723008130081311</v>
      </c>
    </row>
    <row r="2397" spans="1:7" s="8" customFormat="1" ht="12.75" x14ac:dyDescent="0.15">
      <c r="A2397" s="110" t="s">
        <v>22</v>
      </c>
      <c r="B2397" s="20">
        <v>639.03</v>
      </c>
      <c r="C2397" s="20">
        <v>0</v>
      </c>
      <c r="D2397" s="20">
        <v>0</v>
      </c>
      <c r="E2397" s="20">
        <v>910.64</v>
      </c>
      <c r="F2397" s="20">
        <f t="shared" si="78"/>
        <v>142.50348183966324</v>
      </c>
      <c r="G2397" s="136">
        <f t="shared" si="79"/>
        <v>0</v>
      </c>
    </row>
    <row r="2398" spans="1:7" s="8" customFormat="1" ht="12.75" x14ac:dyDescent="0.15">
      <c r="A2398" s="110" t="s">
        <v>97</v>
      </c>
      <c r="B2398" s="20">
        <v>467.57</v>
      </c>
      <c r="C2398" s="20">
        <v>0</v>
      </c>
      <c r="D2398" s="20">
        <v>0</v>
      </c>
      <c r="E2398" s="20">
        <v>0</v>
      </c>
      <c r="F2398" s="20">
        <f t="shared" si="78"/>
        <v>0</v>
      </c>
      <c r="G2398" s="136">
        <f t="shared" si="79"/>
        <v>0</v>
      </c>
    </row>
    <row r="2399" spans="1:7" s="8" customFormat="1" ht="12.75" x14ac:dyDescent="0.15">
      <c r="A2399" s="110" t="s">
        <v>25</v>
      </c>
      <c r="B2399" s="20">
        <v>195.59</v>
      </c>
      <c r="C2399" s="20">
        <v>0</v>
      </c>
      <c r="D2399" s="20">
        <v>0</v>
      </c>
      <c r="E2399" s="20">
        <v>0</v>
      </c>
      <c r="F2399" s="20">
        <f t="shared" si="78"/>
        <v>0</v>
      </c>
      <c r="G2399" s="136">
        <f t="shared" si="79"/>
        <v>0</v>
      </c>
    </row>
    <row r="2400" spans="1:7" s="8" customFormat="1" ht="12.75" x14ac:dyDescent="0.15">
      <c r="A2400" s="110" t="s">
        <v>27</v>
      </c>
      <c r="B2400" s="20">
        <v>0</v>
      </c>
      <c r="C2400" s="20">
        <v>0</v>
      </c>
      <c r="D2400" s="20">
        <v>0</v>
      </c>
      <c r="E2400" s="20">
        <v>625</v>
      </c>
      <c r="F2400" s="20">
        <f t="shared" si="78"/>
        <v>0</v>
      </c>
      <c r="G2400" s="136">
        <f t="shared" si="79"/>
        <v>0</v>
      </c>
    </row>
    <row r="2401" spans="1:7" s="8" customFormat="1" ht="12.75" x14ac:dyDescent="0.15">
      <c r="A2401" s="110" t="s">
        <v>31</v>
      </c>
      <c r="B2401" s="20">
        <v>942.33</v>
      </c>
      <c r="C2401" s="20">
        <v>0</v>
      </c>
      <c r="D2401" s="20">
        <v>0</v>
      </c>
      <c r="E2401" s="20">
        <v>0</v>
      </c>
      <c r="F2401" s="20">
        <f t="shared" si="78"/>
        <v>0</v>
      </c>
      <c r="G2401" s="136">
        <f t="shared" si="79"/>
        <v>0</v>
      </c>
    </row>
    <row r="2402" spans="1:7" s="8" customFormat="1" ht="12.75" x14ac:dyDescent="0.15">
      <c r="A2402" s="110" t="s">
        <v>34</v>
      </c>
      <c r="B2402" s="20">
        <v>11117.36</v>
      </c>
      <c r="C2402" s="20">
        <v>0</v>
      </c>
      <c r="D2402" s="20">
        <v>0</v>
      </c>
      <c r="E2402" s="20">
        <v>7752.9</v>
      </c>
      <c r="F2402" s="20">
        <f t="shared" si="78"/>
        <v>69.736879978699974</v>
      </c>
      <c r="G2402" s="136">
        <f t="shared" si="79"/>
        <v>0</v>
      </c>
    </row>
    <row r="2403" spans="1:7" s="8" customFormat="1" ht="12.75" x14ac:dyDescent="0.15">
      <c r="A2403" s="110" t="s">
        <v>42</v>
      </c>
      <c r="B2403" s="20">
        <v>530.89</v>
      </c>
      <c r="C2403" s="20">
        <v>0</v>
      </c>
      <c r="D2403" s="20">
        <v>0</v>
      </c>
      <c r="E2403" s="20">
        <v>530.89</v>
      </c>
      <c r="F2403" s="20">
        <f t="shared" si="78"/>
        <v>100</v>
      </c>
      <c r="G2403" s="136">
        <f t="shared" si="79"/>
        <v>0</v>
      </c>
    </row>
    <row r="2404" spans="1:7" s="8" customFormat="1" ht="12.75" x14ac:dyDescent="0.15">
      <c r="A2404" s="110" t="s">
        <v>36</v>
      </c>
      <c r="B2404" s="20">
        <v>1317.53</v>
      </c>
      <c r="C2404" s="20">
        <v>0</v>
      </c>
      <c r="D2404" s="20">
        <v>0</v>
      </c>
      <c r="E2404" s="20">
        <v>1585.5</v>
      </c>
      <c r="F2404" s="20">
        <f t="shared" si="78"/>
        <v>120.33881581444066</v>
      </c>
      <c r="G2404" s="136">
        <f t="shared" si="79"/>
        <v>0</v>
      </c>
    </row>
    <row r="2405" spans="1:7" s="8" customFormat="1" ht="12.75" x14ac:dyDescent="0.15">
      <c r="A2405" s="108" t="s">
        <v>53</v>
      </c>
      <c r="B2405" s="19">
        <v>1480.5</v>
      </c>
      <c r="C2405" s="19">
        <v>6636</v>
      </c>
      <c r="D2405" s="19">
        <v>700</v>
      </c>
      <c r="E2405" s="19">
        <v>460.13</v>
      </c>
      <c r="F2405" s="19">
        <f t="shared" si="78"/>
        <v>31.079365079365079</v>
      </c>
      <c r="G2405" s="151">
        <f t="shared" si="79"/>
        <v>65.732857142857142</v>
      </c>
    </row>
    <row r="2406" spans="1:7" s="8" customFormat="1" ht="12.75" x14ac:dyDescent="0.15">
      <c r="A2406" s="108" t="s">
        <v>56</v>
      </c>
      <c r="B2406" s="19">
        <v>1480.5</v>
      </c>
      <c r="C2406" s="19">
        <v>6636</v>
      </c>
      <c r="D2406" s="19">
        <v>700</v>
      </c>
      <c r="E2406" s="19">
        <v>460.13</v>
      </c>
      <c r="F2406" s="19">
        <f t="shared" si="78"/>
        <v>31.079365079365079</v>
      </c>
      <c r="G2406" s="151">
        <f t="shared" si="79"/>
        <v>65.732857142857142</v>
      </c>
    </row>
    <row r="2407" spans="1:7" s="8" customFormat="1" ht="12.75" x14ac:dyDescent="0.15">
      <c r="A2407" s="110" t="s">
        <v>57</v>
      </c>
      <c r="B2407" s="20">
        <v>424.71</v>
      </c>
      <c r="C2407" s="20">
        <v>0</v>
      </c>
      <c r="D2407" s="20">
        <v>0</v>
      </c>
      <c r="E2407" s="20">
        <v>460.13</v>
      </c>
      <c r="F2407" s="20">
        <f t="shared" si="78"/>
        <v>108.33980833980834</v>
      </c>
      <c r="G2407" s="136">
        <f t="shared" si="79"/>
        <v>0</v>
      </c>
    </row>
    <row r="2408" spans="1:7" s="8" customFormat="1" ht="12.75" x14ac:dyDescent="0.15">
      <c r="A2408" s="110" t="s">
        <v>60</v>
      </c>
      <c r="B2408" s="20">
        <v>1055.79</v>
      </c>
      <c r="C2408" s="20">
        <v>0</v>
      </c>
      <c r="D2408" s="20">
        <v>0</v>
      </c>
      <c r="E2408" s="20">
        <v>0</v>
      </c>
      <c r="F2408" s="20">
        <f t="shared" si="78"/>
        <v>0</v>
      </c>
      <c r="G2408" s="136">
        <f t="shared" si="79"/>
        <v>0</v>
      </c>
    </row>
    <row r="2409" spans="1:7" s="7" customFormat="1" ht="12.75" x14ac:dyDescent="0.15">
      <c r="A2409" s="149" t="s">
        <v>261</v>
      </c>
      <c r="B2409" s="18">
        <v>0</v>
      </c>
      <c r="C2409" s="18">
        <v>0</v>
      </c>
      <c r="D2409" s="18">
        <v>5450</v>
      </c>
      <c r="E2409" s="18">
        <v>3190.32</v>
      </c>
      <c r="F2409" s="18">
        <f t="shared" si="78"/>
        <v>0</v>
      </c>
      <c r="G2409" s="150">
        <f t="shared" si="79"/>
        <v>58.53798165137615</v>
      </c>
    </row>
    <row r="2410" spans="1:7" s="8" customFormat="1" ht="12.75" x14ac:dyDescent="0.15">
      <c r="A2410" s="108" t="s">
        <v>82</v>
      </c>
      <c r="B2410" s="19">
        <v>0</v>
      </c>
      <c r="C2410" s="19">
        <v>0</v>
      </c>
      <c r="D2410" s="19">
        <v>5450</v>
      </c>
      <c r="E2410" s="19">
        <v>3190.32</v>
      </c>
      <c r="F2410" s="19">
        <f t="shared" si="78"/>
        <v>0</v>
      </c>
      <c r="G2410" s="151">
        <f t="shared" si="79"/>
        <v>58.53798165137615</v>
      </c>
    </row>
    <row r="2411" spans="1:7" s="6" customFormat="1" ht="12.75" x14ac:dyDescent="0.15">
      <c r="A2411" s="147" t="s">
        <v>212</v>
      </c>
      <c r="B2411" s="17">
        <v>0</v>
      </c>
      <c r="C2411" s="17">
        <v>0</v>
      </c>
      <c r="D2411" s="17">
        <v>5450</v>
      </c>
      <c r="E2411" s="17">
        <v>3190.32</v>
      </c>
      <c r="F2411" s="17">
        <f t="shared" si="78"/>
        <v>0</v>
      </c>
      <c r="G2411" s="148">
        <f t="shared" si="79"/>
        <v>58.53798165137615</v>
      </c>
    </row>
    <row r="2412" spans="1:7" s="8" customFormat="1" ht="12.75" x14ac:dyDescent="0.15">
      <c r="A2412" s="108" t="s">
        <v>6</v>
      </c>
      <c r="B2412" s="19">
        <v>0</v>
      </c>
      <c r="C2412" s="19">
        <v>0</v>
      </c>
      <c r="D2412" s="19">
        <v>5450</v>
      </c>
      <c r="E2412" s="19">
        <v>3190.32</v>
      </c>
      <c r="F2412" s="19">
        <f t="shared" si="78"/>
        <v>0</v>
      </c>
      <c r="G2412" s="151">
        <f t="shared" si="79"/>
        <v>58.53798165137615</v>
      </c>
    </row>
    <row r="2413" spans="1:7" s="8" customFormat="1" ht="12.75" x14ac:dyDescent="0.15">
      <c r="A2413" s="108" t="s">
        <v>12</v>
      </c>
      <c r="B2413" s="19">
        <v>0</v>
      </c>
      <c r="C2413" s="19">
        <v>0</v>
      </c>
      <c r="D2413" s="19">
        <v>5450</v>
      </c>
      <c r="E2413" s="19">
        <v>3190.32</v>
      </c>
      <c r="F2413" s="19">
        <f t="shared" si="78"/>
        <v>0</v>
      </c>
      <c r="G2413" s="151">
        <f t="shared" si="79"/>
        <v>58.53798165137615</v>
      </c>
    </row>
    <row r="2414" spans="1:7" s="8" customFormat="1" ht="12.75" x14ac:dyDescent="0.15">
      <c r="A2414" s="110" t="s">
        <v>18</v>
      </c>
      <c r="B2414" s="20">
        <v>0</v>
      </c>
      <c r="C2414" s="20">
        <v>0</v>
      </c>
      <c r="D2414" s="20">
        <v>0</v>
      </c>
      <c r="E2414" s="20">
        <v>0</v>
      </c>
      <c r="F2414" s="20">
        <f t="shared" si="78"/>
        <v>0</v>
      </c>
      <c r="G2414" s="136">
        <f t="shared" si="79"/>
        <v>0</v>
      </c>
    </row>
    <row r="2415" spans="1:7" s="8" customFormat="1" ht="12.75" x14ac:dyDescent="0.15">
      <c r="A2415" s="110" t="s">
        <v>20</v>
      </c>
      <c r="B2415" s="20">
        <v>0</v>
      </c>
      <c r="C2415" s="20">
        <v>0</v>
      </c>
      <c r="D2415" s="20">
        <v>0</v>
      </c>
      <c r="E2415" s="20">
        <v>0</v>
      </c>
      <c r="F2415" s="20">
        <f t="shared" si="78"/>
        <v>0</v>
      </c>
      <c r="G2415" s="136">
        <f t="shared" si="79"/>
        <v>0</v>
      </c>
    </row>
    <row r="2416" spans="1:7" s="8" customFormat="1" ht="12.75" x14ac:dyDescent="0.15">
      <c r="A2416" s="110" t="s">
        <v>21</v>
      </c>
      <c r="B2416" s="20">
        <v>0</v>
      </c>
      <c r="C2416" s="20">
        <v>0</v>
      </c>
      <c r="D2416" s="20">
        <v>0</v>
      </c>
      <c r="E2416" s="20">
        <v>22.4</v>
      </c>
      <c r="F2416" s="20">
        <f t="shared" si="78"/>
        <v>0</v>
      </c>
      <c r="G2416" s="136">
        <f t="shared" si="79"/>
        <v>0</v>
      </c>
    </row>
    <row r="2417" spans="1:7" s="8" customFormat="1" ht="12.75" x14ac:dyDescent="0.15">
      <c r="A2417" s="110" t="s">
        <v>22</v>
      </c>
      <c r="B2417" s="20">
        <v>0</v>
      </c>
      <c r="C2417" s="20">
        <v>0</v>
      </c>
      <c r="D2417" s="20">
        <v>0</v>
      </c>
      <c r="E2417" s="20">
        <v>337.54</v>
      </c>
      <c r="F2417" s="20">
        <f t="shared" si="78"/>
        <v>0</v>
      </c>
      <c r="G2417" s="136">
        <f t="shared" si="79"/>
        <v>0</v>
      </c>
    </row>
    <row r="2418" spans="1:7" s="8" customFormat="1" ht="12.75" x14ac:dyDescent="0.15">
      <c r="A2418" s="110" t="s">
        <v>27</v>
      </c>
      <c r="B2418" s="20">
        <v>0</v>
      </c>
      <c r="C2418" s="20">
        <v>0</v>
      </c>
      <c r="D2418" s="20">
        <v>0</v>
      </c>
      <c r="E2418" s="20">
        <v>300</v>
      </c>
      <c r="F2418" s="20">
        <f t="shared" si="78"/>
        <v>0</v>
      </c>
      <c r="G2418" s="136">
        <f t="shared" si="79"/>
        <v>0</v>
      </c>
    </row>
    <row r="2419" spans="1:7" s="8" customFormat="1" ht="12.75" x14ac:dyDescent="0.15">
      <c r="A2419" s="110" t="s">
        <v>34</v>
      </c>
      <c r="B2419" s="20">
        <v>0</v>
      </c>
      <c r="C2419" s="20">
        <v>0</v>
      </c>
      <c r="D2419" s="20">
        <v>0</v>
      </c>
      <c r="E2419" s="20">
        <v>1754.25</v>
      </c>
      <c r="F2419" s="20">
        <f t="shared" si="78"/>
        <v>0</v>
      </c>
      <c r="G2419" s="136">
        <f t="shared" si="79"/>
        <v>0</v>
      </c>
    </row>
    <row r="2420" spans="1:7" s="8" customFormat="1" ht="12.75" x14ac:dyDescent="0.15">
      <c r="A2420" s="110" t="s">
        <v>36</v>
      </c>
      <c r="B2420" s="20">
        <v>0</v>
      </c>
      <c r="C2420" s="20">
        <v>0</v>
      </c>
      <c r="D2420" s="20">
        <v>0</v>
      </c>
      <c r="E2420" s="20">
        <v>776.13</v>
      </c>
      <c r="F2420" s="20">
        <f t="shared" si="78"/>
        <v>0</v>
      </c>
      <c r="G2420" s="136">
        <f t="shared" si="79"/>
        <v>0</v>
      </c>
    </row>
    <row r="2421" spans="1:7" s="7" customFormat="1" ht="12.75" x14ac:dyDescent="0.15">
      <c r="A2421" s="149" t="s">
        <v>284</v>
      </c>
      <c r="B2421" s="18">
        <v>0</v>
      </c>
      <c r="C2421" s="18">
        <v>13</v>
      </c>
      <c r="D2421" s="18">
        <v>13</v>
      </c>
      <c r="E2421" s="18">
        <v>0</v>
      </c>
      <c r="F2421" s="18">
        <f t="shared" si="78"/>
        <v>0</v>
      </c>
      <c r="G2421" s="150">
        <f t="shared" si="79"/>
        <v>0</v>
      </c>
    </row>
    <row r="2422" spans="1:7" s="8" customFormat="1" ht="12.75" x14ac:dyDescent="0.15">
      <c r="A2422" s="108" t="s">
        <v>82</v>
      </c>
      <c r="B2422" s="19">
        <v>0</v>
      </c>
      <c r="C2422" s="19">
        <v>13</v>
      </c>
      <c r="D2422" s="19">
        <v>13</v>
      </c>
      <c r="E2422" s="19">
        <v>0</v>
      </c>
      <c r="F2422" s="19">
        <f t="shared" si="78"/>
        <v>0</v>
      </c>
      <c r="G2422" s="151">
        <f t="shared" si="79"/>
        <v>0</v>
      </c>
    </row>
    <row r="2423" spans="1:7" s="6" customFormat="1" ht="12.75" x14ac:dyDescent="0.15">
      <c r="A2423" s="147" t="s">
        <v>285</v>
      </c>
      <c r="B2423" s="17">
        <v>0</v>
      </c>
      <c r="C2423" s="17">
        <v>13</v>
      </c>
      <c r="D2423" s="17">
        <v>13</v>
      </c>
      <c r="E2423" s="17">
        <v>0</v>
      </c>
      <c r="F2423" s="17">
        <f t="shared" si="78"/>
        <v>0</v>
      </c>
      <c r="G2423" s="148">
        <f t="shared" si="79"/>
        <v>0</v>
      </c>
    </row>
    <row r="2424" spans="1:7" s="8" customFormat="1" ht="12.75" x14ac:dyDescent="0.15">
      <c r="A2424" s="108" t="s">
        <v>6</v>
      </c>
      <c r="B2424" s="19">
        <v>0</v>
      </c>
      <c r="C2424" s="19">
        <v>13</v>
      </c>
      <c r="D2424" s="19">
        <v>13</v>
      </c>
      <c r="E2424" s="19">
        <v>0</v>
      </c>
      <c r="F2424" s="19">
        <f t="shared" si="78"/>
        <v>0</v>
      </c>
      <c r="G2424" s="151">
        <f t="shared" si="79"/>
        <v>0</v>
      </c>
    </row>
    <row r="2425" spans="1:7" s="8" customFormat="1" ht="12.75" x14ac:dyDescent="0.15">
      <c r="A2425" s="108" t="s">
        <v>37</v>
      </c>
      <c r="B2425" s="19">
        <v>0</v>
      </c>
      <c r="C2425" s="19">
        <v>13</v>
      </c>
      <c r="D2425" s="19">
        <v>13</v>
      </c>
      <c r="E2425" s="19">
        <v>0</v>
      </c>
      <c r="F2425" s="19">
        <f t="shared" si="78"/>
        <v>0</v>
      </c>
      <c r="G2425" s="151">
        <f t="shared" si="79"/>
        <v>0</v>
      </c>
    </row>
    <row r="2426" spans="1:7" s="7" customFormat="1" ht="12.75" x14ac:dyDescent="0.15">
      <c r="A2426" s="149" t="s">
        <v>264</v>
      </c>
      <c r="B2426" s="18">
        <v>1444.83</v>
      </c>
      <c r="C2426" s="18">
        <v>2045</v>
      </c>
      <c r="D2426" s="18">
        <v>0</v>
      </c>
      <c r="E2426" s="18">
        <v>0</v>
      </c>
      <c r="F2426" s="18">
        <f t="shared" si="78"/>
        <v>0</v>
      </c>
      <c r="G2426" s="150">
        <f t="shared" si="79"/>
        <v>0</v>
      </c>
    </row>
    <row r="2427" spans="1:7" s="8" customFormat="1" ht="12.75" x14ac:dyDescent="0.15">
      <c r="A2427" s="108" t="s">
        <v>82</v>
      </c>
      <c r="B2427" s="19">
        <v>1444.83</v>
      </c>
      <c r="C2427" s="19">
        <v>2045</v>
      </c>
      <c r="D2427" s="19">
        <v>0</v>
      </c>
      <c r="E2427" s="19">
        <v>0</v>
      </c>
      <c r="F2427" s="19">
        <f t="shared" si="78"/>
        <v>0</v>
      </c>
      <c r="G2427" s="151">
        <f t="shared" si="79"/>
        <v>0</v>
      </c>
    </row>
    <row r="2428" spans="1:7" s="6" customFormat="1" ht="12.75" x14ac:dyDescent="0.15">
      <c r="A2428" s="147" t="s">
        <v>86</v>
      </c>
      <c r="B2428" s="17">
        <v>1444.83</v>
      </c>
      <c r="C2428" s="17">
        <v>2045</v>
      </c>
      <c r="D2428" s="17">
        <v>0</v>
      </c>
      <c r="E2428" s="17">
        <v>0</v>
      </c>
      <c r="F2428" s="17">
        <f t="shared" si="78"/>
        <v>0</v>
      </c>
      <c r="G2428" s="148">
        <f t="shared" si="79"/>
        <v>0</v>
      </c>
    </row>
    <row r="2429" spans="1:7" s="8" customFormat="1" ht="12.75" x14ac:dyDescent="0.15">
      <c r="A2429" s="108" t="s">
        <v>6</v>
      </c>
      <c r="B2429" s="19">
        <v>1444.83</v>
      </c>
      <c r="C2429" s="19">
        <v>2045</v>
      </c>
      <c r="D2429" s="19">
        <v>0</v>
      </c>
      <c r="E2429" s="19">
        <v>0</v>
      </c>
      <c r="F2429" s="19">
        <f t="shared" si="78"/>
        <v>0</v>
      </c>
      <c r="G2429" s="151">
        <f t="shared" si="79"/>
        <v>0</v>
      </c>
    </row>
    <row r="2430" spans="1:7" s="8" customFormat="1" ht="12.75" x14ac:dyDescent="0.15">
      <c r="A2430" s="108" t="s">
        <v>12</v>
      </c>
      <c r="B2430" s="19">
        <v>1444.83</v>
      </c>
      <c r="C2430" s="19">
        <v>2045</v>
      </c>
      <c r="D2430" s="19">
        <v>0</v>
      </c>
      <c r="E2430" s="19">
        <v>0</v>
      </c>
      <c r="F2430" s="19">
        <f t="shared" si="78"/>
        <v>0</v>
      </c>
      <c r="G2430" s="151">
        <f t="shared" si="79"/>
        <v>0</v>
      </c>
    </row>
    <row r="2431" spans="1:7" s="8" customFormat="1" ht="12.75" x14ac:dyDescent="0.15">
      <c r="A2431" s="110" t="s">
        <v>97</v>
      </c>
      <c r="B2431" s="20">
        <v>1444.83</v>
      </c>
      <c r="C2431" s="20">
        <v>0</v>
      </c>
      <c r="D2431" s="20">
        <v>0</v>
      </c>
      <c r="E2431" s="20">
        <v>0</v>
      </c>
      <c r="F2431" s="20">
        <f t="shared" si="78"/>
        <v>0</v>
      </c>
      <c r="G2431" s="136">
        <f t="shared" si="79"/>
        <v>0</v>
      </c>
    </row>
    <row r="2432" spans="1:7" s="7" customFormat="1" ht="12.75" x14ac:dyDescent="0.15">
      <c r="A2432" s="149" t="s">
        <v>282</v>
      </c>
      <c r="B2432" s="18">
        <v>12883</v>
      </c>
      <c r="C2432" s="18">
        <v>15130</v>
      </c>
      <c r="D2432" s="18">
        <v>0</v>
      </c>
      <c r="E2432" s="18">
        <v>0</v>
      </c>
      <c r="F2432" s="18">
        <f t="shared" si="78"/>
        <v>0</v>
      </c>
      <c r="G2432" s="150">
        <f t="shared" si="79"/>
        <v>0</v>
      </c>
    </row>
    <row r="2433" spans="1:7" s="8" customFormat="1" ht="12.75" x14ac:dyDescent="0.15">
      <c r="A2433" s="108" t="s">
        <v>245</v>
      </c>
      <c r="B2433" s="19">
        <v>11784.51</v>
      </c>
      <c r="C2433" s="19">
        <v>13538</v>
      </c>
      <c r="D2433" s="19">
        <v>0</v>
      </c>
      <c r="E2433" s="19">
        <v>0</v>
      </c>
      <c r="F2433" s="19">
        <f t="shared" si="78"/>
        <v>0</v>
      </c>
      <c r="G2433" s="151">
        <f t="shared" si="79"/>
        <v>0</v>
      </c>
    </row>
    <row r="2434" spans="1:7" s="6" customFormat="1" ht="12.75" x14ac:dyDescent="0.15">
      <c r="A2434" s="147" t="s">
        <v>212</v>
      </c>
      <c r="B2434" s="17">
        <v>11784.51</v>
      </c>
      <c r="C2434" s="17">
        <v>13538</v>
      </c>
      <c r="D2434" s="17">
        <v>0</v>
      </c>
      <c r="E2434" s="17">
        <v>0</v>
      </c>
      <c r="F2434" s="17">
        <f t="shared" si="78"/>
        <v>0</v>
      </c>
      <c r="G2434" s="148">
        <f t="shared" si="79"/>
        <v>0</v>
      </c>
    </row>
    <row r="2435" spans="1:7" s="8" customFormat="1" ht="12.75" x14ac:dyDescent="0.15">
      <c r="A2435" s="108" t="s">
        <v>6</v>
      </c>
      <c r="B2435" s="19">
        <v>11784.51</v>
      </c>
      <c r="C2435" s="19">
        <v>13538</v>
      </c>
      <c r="D2435" s="19">
        <v>0</v>
      </c>
      <c r="E2435" s="19">
        <v>0</v>
      </c>
      <c r="F2435" s="19">
        <f t="shared" si="78"/>
        <v>0</v>
      </c>
      <c r="G2435" s="151">
        <f t="shared" si="79"/>
        <v>0</v>
      </c>
    </row>
    <row r="2436" spans="1:7" s="8" customFormat="1" ht="12.75" x14ac:dyDescent="0.15">
      <c r="A2436" s="108" t="s">
        <v>7</v>
      </c>
      <c r="B2436" s="19">
        <v>11091.25</v>
      </c>
      <c r="C2436" s="19">
        <v>12609</v>
      </c>
      <c r="D2436" s="19">
        <v>0</v>
      </c>
      <c r="E2436" s="19">
        <v>0</v>
      </c>
      <c r="F2436" s="19">
        <f t="shared" si="78"/>
        <v>0</v>
      </c>
      <c r="G2436" s="151">
        <f t="shared" si="79"/>
        <v>0</v>
      </c>
    </row>
    <row r="2437" spans="1:7" s="8" customFormat="1" ht="12.75" x14ac:dyDescent="0.15">
      <c r="A2437" s="110" t="s">
        <v>8</v>
      </c>
      <c r="B2437" s="20">
        <v>11091.25</v>
      </c>
      <c r="C2437" s="20">
        <v>0</v>
      </c>
      <c r="D2437" s="20">
        <v>0</v>
      </c>
      <c r="E2437" s="20">
        <v>0</v>
      </c>
      <c r="F2437" s="20">
        <f t="shared" si="78"/>
        <v>0</v>
      </c>
      <c r="G2437" s="136">
        <f t="shared" si="79"/>
        <v>0</v>
      </c>
    </row>
    <row r="2438" spans="1:7" s="8" customFormat="1" ht="12.75" x14ac:dyDescent="0.15">
      <c r="A2438" s="108" t="s">
        <v>12</v>
      </c>
      <c r="B2438" s="19">
        <v>693.26</v>
      </c>
      <c r="C2438" s="19">
        <v>929</v>
      </c>
      <c r="D2438" s="19">
        <v>0</v>
      </c>
      <c r="E2438" s="19">
        <v>0</v>
      </c>
      <c r="F2438" s="19">
        <f t="shared" ref="F2438:F2501" si="80">IFERROR(E2438/B2438*100,0)</f>
        <v>0</v>
      </c>
      <c r="G2438" s="151">
        <f t="shared" ref="G2438:G2501" si="81">IFERROR(E2438/D2438*100,0)</f>
        <v>0</v>
      </c>
    </row>
    <row r="2439" spans="1:7" s="8" customFormat="1" ht="12.75" x14ac:dyDescent="0.15">
      <c r="A2439" s="110" t="s">
        <v>19</v>
      </c>
      <c r="B2439" s="20">
        <v>693.26</v>
      </c>
      <c r="C2439" s="20">
        <v>0</v>
      </c>
      <c r="D2439" s="20">
        <v>0</v>
      </c>
      <c r="E2439" s="20">
        <v>0</v>
      </c>
      <c r="F2439" s="20">
        <f t="shared" si="80"/>
        <v>0</v>
      </c>
      <c r="G2439" s="136">
        <f t="shared" si="81"/>
        <v>0</v>
      </c>
    </row>
    <row r="2440" spans="1:7" s="8" customFormat="1" ht="12.75" x14ac:dyDescent="0.15">
      <c r="A2440" s="108" t="s">
        <v>82</v>
      </c>
      <c r="B2440" s="19">
        <v>1098.49</v>
      </c>
      <c r="C2440" s="19">
        <v>1592</v>
      </c>
      <c r="D2440" s="19">
        <v>0</v>
      </c>
      <c r="E2440" s="19">
        <v>0</v>
      </c>
      <c r="F2440" s="19">
        <f t="shared" si="80"/>
        <v>0</v>
      </c>
      <c r="G2440" s="151">
        <f t="shared" si="81"/>
        <v>0</v>
      </c>
    </row>
    <row r="2441" spans="1:7" s="6" customFormat="1" ht="12.75" x14ac:dyDescent="0.15">
      <c r="A2441" s="147" t="s">
        <v>263</v>
      </c>
      <c r="B2441" s="17">
        <v>1098.49</v>
      </c>
      <c r="C2441" s="17">
        <v>1592</v>
      </c>
      <c r="D2441" s="17">
        <v>0</v>
      </c>
      <c r="E2441" s="17">
        <v>0</v>
      </c>
      <c r="F2441" s="17">
        <f t="shared" si="80"/>
        <v>0</v>
      </c>
      <c r="G2441" s="148">
        <f t="shared" si="81"/>
        <v>0</v>
      </c>
    </row>
    <row r="2442" spans="1:7" s="8" customFormat="1" ht="12.75" x14ac:dyDescent="0.15">
      <c r="A2442" s="108" t="s">
        <v>6</v>
      </c>
      <c r="B2442" s="19">
        <v>1098.49</v>
      </c>
      <c r="C2442" s="19">
        <v>1592</v>
      </c>
      <c r="D2442" s="19">
        <v>0</v>
      </c>
      <c r="E2442" s="19">
        <v>0</v>
      </c>
      <c r="F2442" s="19">
        <f t="shared" si="80"/>
        <v>0</v>
      </c>
      <c r="G2442" s="151">
        <f t="shared" si="81"/>
        <v>0</v>
      </c>
    </row>
    <row r="2443" spans="1:7" s="8" customFormat="1" ht="12.75" x14ac:dyDescent="0.15">
      <c r="A2443" s="108" t="s">
        <v>7</v>
      </c>
      <c r="B2443" s="19">
        <v>1029.93</v>
      </c>
      <c r="C2443" s="19">
        <v>1327</v>
      </c>
      <c r="D2443" s="19">
        <v>0</v>
      </c>
      <c r="E2443" s="19">
        <v>0</v>
      </c>
      <c r="F2443" s="19">
        <f t="shared" si="80"/>
        <v>0</v>
      </c>
      <c r="G2443" s="151">
        <f t="shared" si="81"/>
        <v>0</v>
      </c>
    </row>
    <row r="2444" spans="1:7" s="8" customFormat="1" ht="12.75" x14ac:dyDescent="0.15">
      <c r="A2444" s="110" t="s">
        <v>8</v>
      </c>
      <c r="B2444" s="20">
        <v>1029.93</v>
      </c>
      <c r="C2444" s="20">
        <v>0</v>
      </c>
      <c r="D2444" s="20">
        <v>0</v>
      </c>
      <c r="E2444" s="20">
        <v>0</v>
      </c>
      <c r="F2444" s="20">
        <f t="shared" si="80"/>
        <v>0</v>
      </c>
      <c r="G2444" s="136">
        <f t="shared" si="81"/>
        <v>0</v>
      </c>
    </row>
    <row r="2445" spans="1:7" s="8" customFormat="1" ht="12.75" x14ac:dyDescent="0.15">
      <c r="A2445" s="108" t="s">
        <v>12</v>
      </c>
      <c r="B2445" s="19">
        <v>68.56</v>
      </c>
      <c r="C2445" s="19">
        <v>265</v>
      </c>
      <c r="D2445" s="19">
        <v>0</v>
      </c>
      <c r="E2445" s="19">
        <v>0</v>
      </c>
      <c r="F2445" s="19">
        <f t="shared" si="80"/>
        <v>0</v>
      </c>
      <c r="G2445" s="151">
        <f t="shared" si="81"/>
        <v>0</v>
      </c>
    </row>
    <row r="2446" spans="1:7" s="8" customFormat="1" ht="12.75" x14ac:dyDescent="0.15">
      <c r="A2446" s="110" t="s">
        <v>19</v>
      </c>
      <c r="B2446" s="20">
        <v>68.56</v>
      </c>
      <c r="C2446" s="20">
        <v>0</v>
      </c>
      <c r="D2446" s="20">
        <v>0</v>
      </c>
      <c r="E2446" s="20">
        <v>0</v>
      </c>
      <c r="F2446" s="20">
        <f t="shared" si="80"/>
        <v>0</v>
      </c>
      <c r="G2446" s="136">
        <f t="shared" si="81"/>
        <v>0</v>
      </c>
    </row>
    <row r="2447" spans="1:7" s="7" customFormat="1" ht="12.75" x14ac:dyDescent="0.15">
      <c r="A2447" s="149" t="s">
        <v>265</v>
      </c>
      <c r="B2447" s="18">
        <v>0</v>
      </c>
      <c r="C2447" s="18">
        <v>0</v>
      </c>
      <c r="D2447" s="18">
        <v>82000</v>
      </c>
      <c r="E2447" s="18">
        <v>74892.31</v>
      </c>
      <c r="F2447" s="18">
        <f t="shared" si="80"/>
        <v>0</v>
      </c>
      <c r="G2447" s="150">
        <f t="shared" si="81"/>
        <v>91.332085365853658</v>
      </c>
    </row>
    <row r="2448" spans="1:7" s="8" customFormat="1" ht="12.75" x14ac:dyDescent="0.15">
      <c r="A2448" s="108" t="s">
        <v>245</v>
      </c>
      <c r="B2448" s="19">
        <v>0</v>
      </c>
      <c r="C2448" s="19">
        <v>0</v>
      </c>
      <c r="D2448" s="19">
        <v>82000</v>
      </c>
      <c r="E2448" s="19">
        <v>74892.31</v>
      </c>
      <c r="F2448" s="19">
        <f t="shared" si="80"/>
        <v>0</v>
      </c>
      <c r="G2448" s="151">
        <f t="shared" si="81"/>
        <v>91.332085365853658</v>
      </c>
    </row>
    <row r="2449" spans="1:7" s="6" customFormat="1" ht="12.75" x14ac:dyDescent="0.15">
      <c r="A2449" s="147" t="s">
        <v>128</v>
      </c>
      <c r="B2449" s="17">
        <v>0</v>
      </c>
      <c r="C2449" s="17">
        <v>0</v>
      </c>
      <c r="D2449" s="17">
        <v>82000</v>
      </c>
      <c r="E2449" s="17">
        <v>74892.31</v>
      </c>
      <c r="F2449" s="17">
        <f t="shared" si="80"/>
        <v>0</v>
      </c>
      <c r="G2449" s="148">
        <f t="shared" si="81"/>
        <v>91.332085365853658</v>
      </c>
    </row>
    <row r="2450" spans="1:7" s="8" customFormat="1" ht="12.75" x14ac:dyDescent="0.15">
      <c r="A2450" s="108" t="s">
        <v>6</v>
      </c>
      <c r="B2450" s="19">
        <v>0</v>
      </c>
      <c r="C2450" s="19">
        <v>0</v>
      </c>
      <c r="D2450" s="19">
        <v>82000</v>
      </c>
      <c r="E2450" s="19">
        <v>74892.31</v>
      </c>
      <c r="F2450" s="19">
        <f t="shared" si="80"/>
        <v>0</v>
      </c>
      <c r="G2450" s="151">
        <f t="shared" si="81"/>
        <v>91.332085365853658</v>
      </c>
    </row>
    <row r="2451" spans="1:7" s="8" customFormat="1" ht="12.75" x14ac:dyDescent="0.15">
      <c r="A2451" s="108" t="s">
        <v>12</v>
      </c>
      <c r="B2451" s="19">
        <v>0</v>
      </c>
      <c r="C2451" s="19">
        <v>0</v>
      </c>
      <c r="D2451" s="19">
        <v>82000</v>
      </c>
      <c r="E2451" s="19">
        <v>74892.31</v>
      </c>
      <c r="F2451" s="19">
        <f t="shared" si="80"/>
        <v>0</v>
      </c>
      <c r="G2451" s="151">
        <f t="shared" si="81"/>
        <v>91.332085365853658</v>
      </c>
    </row>
    <row r="2452" spans="1:7" s="8" customFormat="1" ht="12.75" x14ac:dyDescent="0.15">
      <c r="A2452" s="110" t="s">
        <v>97</v>
      </c>
      <c r="B2452" s="20">
        <v>0</v>
      </c>
      <c r="C2452" s="20">
        <v>0</v>
      </c>
      <c r="D2452" s="20">
        <v>0</v>
      </c>
      <c r="E2452" s="20">
        <v>74892.31</v>
      </c>
      <c r="F2452" s="20">
        <f t="shared" si="80"/>
        <v>0</v>
      </c>
      <c r="G2452" s="136">
        <f t="shared" si="81"/>
        <v>0</v>
      </c>
    </row>
    <row r="2453" spans="1:7" s="6" customFormat="1" ht="12.75" x14ac:dyDescent="0.15">
      <c r="A2453" s="147" t="s">
        <v>266</v>
      </c>
      <c r="B2453" s="17">
        <v>7965.75</v>
      </c>
      <c r="C2453" s="17">
        <v>12208</v>
      </c>
      <c r="D2453" s="17">
        <v>3950</v>
      </c>
      <c r="E2453" s="17">
        <v>3721.3</v>
      </c>
      <c r="F2453" s="17">
        <f t="shared" si="80"/>
        <v>46.716253962275992</v>
      </c>
      <c r="G2453" s="148">
        <f t="shared" si="81"/>
        <v>94.210126582278491</v>
      </c>
    </row>
    <row r="2454" spans="1:7" s="7" customFormat="1" ht="12.75" x14ac:dyDescent="0.15">
      <c r="A2454" s="149" t="s">
        <v>267</v>
      </c>
      <c r="B2454" s="18">
        <v>7965.75</v>
      </c>
      <c r="C2454" s="18">
        <v>12208</v>
      </c>
      <c r="D2454" s="18">
        <v>3950</v>
      </c>
      <c r="E2454" s="18">
        <v>3721.3</v>
      </c>
      <c r="F2454" s="18">
        <f t="shared" si="80"/>
        <v>46.716253962275992</v>
      </c>
      <c r="G2454" s="150">
        <f t="shared" si="81"/>
        <v>94.210126582278491</v>
      </c>
    </row>
    <row r="2455" spans="1:7" s="8" customFormat="1" ht="12.75" x14ac:dyDescent="0.15">
      <c r="A2455" s="108" t="s">
        <v>82</v>
      </c>
      <c r="B2455" s="19">
        <v>7965.75</v>
      </c>
      <c r="C2455" s="19">
        <v>12208</v>
      </c>
      <c r="D2455" s="19">
        <v>3950</v>
      </c>
      <c r="E2455" s="19">
        <v>3721.3</v>
      </c>
      <c r="F2455" s="19">
        <f t="shared" si="80"/>
        <v>46.716253962275992</v>
      </c>
      <c r="G2455" s="151">
        <f t="shared" si="81"/>
        <v>94.210126582278491</v>
      </c>
    </row>
    <row r="2456" spans="1:7" s="6" customFormat="1" ht="12.75" x14ac:dyDescent="0.15">
      <c r="A2456" s="147" t="s">
        <v>5</v>
      </c>
      <c r="B2456" s="17">
        <v>0</v>
      </c>
      <c r="C2456" s="17">
        <v>0</v>
      </c>
      <c r="D2456" s="17">
        <v>530</v>
      </c>
      <c r="E2456" s="17">
        <v>465.77</v>
      </c>
      <c r="F2456" s="17">
        <f t="shared" si="80"/>
        <v>0</v>
      </c>
      <c r="G2456" s="148">
        <f t="shared" si="81"/>
        <v>87.881132075471697</v>
      </c>
    </row>
    <row r="2457" spans="1:7" s="8" customFormat="1" ht="12.75" x14ac:dyDescent="0.15">
      <c r="A2457" s="108" t="s">
        <v>6</v>
      </c>
      <c r="B2457" s="19">
        <v>0</v>
      </c>
      <c r="C2457" s="19">
        <v>0</v>
      </c>
      <c r="D2457" s="19">
        <v>530</v>
      </c>
      <c r="E2457" s="19">
        <v>465.77</v>
      </c>
      <c r="F2457" s="19">
        <f t="shared" si="80"/>
        <v>0</v>
      </c>
      <c r="G2457" s="151">
        <f t="shared" si="81"/>
        <v>87.881132075471697</v>
      </c>
    </row>
    <row r="2458" spans="1:7" s="8" customFormat="1" ht="12.75" x14ac:dyDescent="0.15">
      <c r="A2458" s="108" t="s">
        <v>7</v>
      </c>
      <c r="B2458" s="19">
        <v>0</v>
      </c>
      <c r="C2458" s="19">
        <v>0</v>
      </c>
      <c r="D2458" s="19">
        <v>340</v>
      </c>
      <c r="E2458" s="19">
        <v>303.17</v>
      </c>
      <c r="F2458" s="19">
        <f t="shared" si="80"/>
        <v>0</v>
      </c>
      <c r="G2458" s="151">
        <f t="shared" si="81"/>
        <v>89.167647058823533</v>
      </c>
    </row>
    <row r="2459" spans="1:7" s="8" customFormat="1" ht="12.75" x14ac:dyDescent="0.15">
      <c r="A2459" s="110" t="s">
        <v>8</v>
      </c>
      <c r="B2459" s="20">
        <v>0</v>
      </c>
      <c r="C2459" s="20">
        <v>0</v>
      </c>
      <c r="D2459" s="20">
        <v>0</v>
      </c>
      <c r="E2459" s="20">
        <v>260.24</v>
      </c>
      <c r="F2459" s="20">
        <f t="shared" si="80"/>
        <v>0</v>
      </c>
      <c r="G2459" s="136">
        <f t="shared" si="81"/>
        <v>0</v>
      </c>
    </row>
    <row r="2460" spans="1:7" s="8" customFormat="1" ht="12.75" x14ac:dyDescent="0.15">
      <c r="A2460" s="110" t="s">
        <v>11</v>
      </c>
      <c r="B2460" s="20">
        <v>0</v>
      </c>
      <c r="C2460" s="20">
        <v>0</v>
      </c>
      <c r="D2460" s="20">
        <v>0</v>
      </c>
      <c r="E2460" s="20">
        <v>42.93</v>
      </c>
      <c r="F2460" s="20">
        <f t="shared" si="80"/>
        <v>0</v>
      </c>
      <c r="G2460" s="136">
        <f t="shared" si="81"/>
        <v>0</v>
      </c>
    </row>
    <row r="2461" spans="1:7" s="8" customFormat="1" ht="12.75" x14ac:dyDescent="0.15">
      <c r="A2461" s="108" t="s">
        <v>12</v>
      </c>
      <c r="B2461" s="19">
        <v>0</v>
      </c>
      <c r="C2461" s="19">
        <v>0</v>
      </c>
      <c r="D2461" s="19">
        <v>190</v>
      </c>
      <c r="E2461" s="19">
        <v>162.6</v>
      </c>
      <c r="F2461" s="19">
        <f t="shared" si="80"/>
        <v>0</v>
      </c>
      <c r="G2461" s="151">
        <f t="shared" si="81"/>
        <v>85.578947368421055</v>
      </c>
    </row>
    <row r="2462" spans="1:7" s="8" customFormat="1" ht="12.75" x14ac:dyDescent="0.15">
      <c r="A2462" s="110" t="s">
        <v>19</v>
      </c>
      <c r="B2462" s="20">
        <v>0</v>
      </c>
      <c r="C2462" s="20">
        <v>0</v>
      </c>
      <c r="D2462" s="20">
        <v>0</v>
      </c>
      <c r="E2462" s="20">
        <v>162.6</v>
      </c>
      <c r="F2462" s="20">
        <f t="shared" si="80"/>
        <v>0</v>
      </c>
      <c r="G2462" s="136">
        <f t="shared" si="81"/>
        <v>0</v>
      </c>
    </row>
    <row r="2463" spans="1:7" s="6" customFormat="1" ht="12.75" x14ac:dyDescent="0.15">
      <c r="A2463" s="147" t="s">
        <v>62</v>
      </c>
      <c r="B2463" s="17">
        <v>1194.8599999999999</v>
      </c>
      <c r="C2463" s="17">
        <v>1831</v>
      </c>
      <c r="D2463" s="17">
        <v>550</v>
      </c>
      <c r="E2463" s="17">
        <v>488.33</v>
      </c>
      <c r="F2463" s="17">
        <f t="shared" si="80"/>
        <v>40.869223172589258</v>
      </c>
      <c r="G2463" s="148">
        <f t="shared" si="81"/>
        <v>88.787272727272722</v>
      </c>
    </row>
    <row r="2464" spans="1:7" s="8" customFormat="1" ht="12.75" x14ac:dyDescent="0.15">
      <c r="A2464" s="108" t="s">
        <v>6</v>
      </c>
      <c r="B2464" s="19">
        <v>1194.8599999999999</v>
      </c>
      <c r="C2464" s="19">
        <v>1831</v>
      </c>
      <c r="D2464" s="19">
        <v>550</v>
      </c>
      <c r="E2464" s="19">
        <v>488.33</v>
      </c>
      <c r="F2464" s="19">
        <f t="shared" si="80"/>
        <v>40.869223172589258</v>
      </c>
      <c r="G2464" s="151">
        <f t="shared" si="81"/>
        <v>88.787272727272722</v>
      </c>
    </row>
    <row r="2465" spans="1:7" s="8" customFormat="1" ht="12.75" x14ac:dyDescent="0.15">
      <c r="A2465" s="108" t="s">
        <v>7</v>
      </c>
      <c r="B2465" s="19">
        <v>1080.67</v>
      </c>
      <c r="C2465" s="19">
        <v>1632</v>
      </c>
      <c r="D2465" s="19">
        <v>510</v>
      </c>
      <c r="E2465" s="19">
        <v>459.45</v>
      </c>
      <c r="F2465" s="19">
        <f t="shared" si="80"/>
        <v>42.515291439569893</v>
      </c>
      <c r="G2465" s="151">
        <f t="shared" si="81"/>
        <v>90.088235294117652</v>
      </c>
    </row>
    <row r="2466" spans="1:7" s="8" customFormat="1" ht="12.75" x14ac:dyDescent="0.15">
      <c r="A2466" s="110" t="s">
        <v>8</v>
      </c>
      <c r="B2466" s="20">
        <v>863.53</v>
      </c>
      <c r="C2466" s="20">
        <v>0</v>
      </c>
      <c r="D2466" s="20">
        <v>0</v>
      </c>
      <c r="E2466" s="20">
        <v>355.75</v>
      </c>
      <c r="F2466" s="20">
        <f t="shared" si="80"/>
        <v>41.197179020995215</v>
      </c>
      <c r="G2466" s="136">
        <f t="shared" si="81"/>
        <v>0</v>
      </c>
    </row>
    <row r="2467" spans="1:7" s="8" customFormat="1" ht="12.75" x14ac:dyDescent="0.15">
      <c r="A2467" s="110" t="s">
        <v>10</v>
      </c>
      <c r="B2467" s="20">
        <v>74.66</v>
      </c>
      <c r="C2467" s="20">
        <v>0</v>
      </c>
      <c r="D2467" s="20">
        <v>0</v>
      </c>
      <c r="E2467" s="20">
        <v>45</v>
      </c>
      <c r="F2467" s="20">
        <f t="shared" si="80"/>
        <v>60.273238682025188</v>
      </c>
      <c r="G2467" s="136">
        <f t="shared" si="81"/>
        <v>0</v>
      </c>
    </row>
    <row r="2468" spans="1:7" s="8" customFormat="1" ht="12.75" x14ac:dyDescent="0.15">
      <c r="A2468" s="110" t="s">
        <v>11</v>
      </c>
      <c r="B2468" s="20">
        <v>142.47999999999999</v>
      </c>
      <c r="C2468" s="20">
        <v>0</v>
      </c>
      <c r="D2468" s="20">
        <v>0</v>
      </c>
      <c r="E2468" s="20">
        <v>58.7</v>
      </c>
      <c r="F2468" s="20">
        <f t="shared" si="80"/>
        <v>41.198764738910732</v>
      </c>
      <c r="G2468" s="136">
        <f t="shared" si="81"/>
        <v>0</v>
      </c>
    </row>
    <row r="2469" spans="1:7" s="8" customFormat="1" ht="12.75" x14ac:dyDescent="0.15">
      <c r="A2469" s="108" t="s">
        <v>12</v>
      </c>
      <c r="B2469" s="19">
        <v>114.19</v>
      </c>
      <c r="C2469" s="19">
        <v>199</v>
      </c>
      <c r="D2469" s="19">
        <v>40</v>
      </c>
      <c r="E2469" s="19">
        <v>28.88</v>
      </c>
      <c r="F2469" s="19">
        <f t="shared" si="80"/>
        <v>25.291181364392678</v>
      </c>
      <c r="G2469" s="151">
        <f t="shared" si="81"/>
        <v>72.2</v>
      </c>
    </row>
    <row r="2470" spans="1:7" s="8" customFormat="1" ht="12.75" x14ac:dyDescent="0.15">
      <c r="A2470" s="110" t="s">
        <v>18</v>
      </c>
      <c r="B2470" s="20">
        <v>9.4</v>
      </c>
      <c r="C2470" s="20">
        <v>0</v>
      </c>
      <c r="D2470" s="20">
        <v>0</v>
      </c>
      <c r="E2470" s="20">
        <v>0</v>
      </c>
      <c r="F2470" s="20">
        <f t="shared" si="80"/>
        <v>0</v>
      </c>
      <c r="G2470" s="136">
        <f t="shared" si="81"/>
        <v>0</v>
      </c>
    </row>
    <row r="2471" spans="1:7" s="8" customFormat="1" ht="12.75" x14ac:dyDescent="0.15">
      <c r="A2471" s="110" t="s">
        <v>19</v>
      </c>
      <c r="B2471" s="20">
        <v>104.79</v>
      </c>
      <c r="C2471" s="20">
        <v>0</v>
      </c>
      <c r="D2471" s="20">
        <v>0</v>
      </c>
      <c r="E2471" s="20">
        <v>28.88</v>
      </c>
      <c r="F2471" s="20">
        <f t="shared" si="80"/>
        <v>27.559881668098097</v>
      </c>
      <c r="G2471" s="136">
        <f t="shared" si="81"/>
        <v>0</v>
      </c>
    </row>
    <row r="2472" spans="1:7" s="6" customFormat="1" ht="12.75" x14ac:dyDescent="0.15">
      <c r="A2472" s="147" t="s">
        <v>86</v>
      </c>
      <c r="B2472" s="17">
        <v>6770.89</v>
      </c>
      <c r="C2472" s="17">
        <v>10377</v>
      </c>
      <c r="D2472" s="17">
        <v>2870</v>
      </c>
      <c r="E2472" s="17">
        <v>2767.2</v>
      </c>
      <c r="F2472" s="17">
        <f t="shared" si="80"/>
        <v>40.869073341909257</v>
      </c>
      <c r="G2472" s="148">
        <f t="shared" si="81"/>
        <v>96.418118466898946</v>
      </c>
    </row>
    <row r="2473" spans="1:7" s="8" customFormat="1" ht="12.75" x14ac:dyDescent="0.15">
      <c r="A2473" s="108" t="s">
        <v>6</v>
      </c>
      <c r="B2473" s="19">
        <v>6770.89</v>
      </c>
      <c r="C2473" s="19">
        <v>10377</v>
      </c>
      <c r="D2473" s="19">
        <v>2870</v>
      </c>
      <c r="E2473" s="19">
        <v>2767.2</v>
      </c>
      <c r="F2473" s="19">
        <f t="shared" si="80"/>
        <v>40.869073341909257</v>
      </c>
      <c r="G2473" s="151">
        <f t="shared" si="81"/>
        <v>96.418118466898946</v>
      </c>
    </row>
    <row r="2474" spans="1:7" s="8" customFormat="1" ht="12.75" x14ac:dyDescent="0.15">
      <c r="A2474" s="108" t="s">
        <v>7</v>
      </c>
      <c r="B2474" s="19">
        <v>6123.79</v>
      </c>
      <c r="C2474" s="19">
        <v>9249</v>
      </c>
      <c r="D2474" s="19">
        <v>2670</v>
      </c>
      <c r="E2474" s="19">
        <v>2603.5100000000002</v>
      </c>
      <c r="F2474" s="19">
        <f t="shared" si="80"/>
        <v>42.514684533597666</v>
      </c>
      <c r="G2474" s="151">
        <f t="shared" si="81"/>
        <v>97.509737827715355</v>
      </c>
    </row>
    <row r="2475" spans="1:7" s="8" customFormat="1" ht="12.75" x14ac:dyDescent="0.15">
      <c r="A2475" s="110" t="s">
        <v>8</v>
      </c>
      <c r="B2475" s="20">
        <v>4893.32</v>
      </c>
      <c r="C2475" s="20">
        <v>0</v>
      </c>
      <c r="D2475" s="20">
        <v>0</v>
      </c>
      <c r="E2475" s="20">
        <v>2015.86</v>
      </c>
      <c r="F2475" s="20">
        <f t="shared" si="80"/>
        <v>41.196161297442231</v>
      </c>
      <c r="G2475" s="136">
        <f t="shared" si="81"/>
        <v>0</v>
      </c>
    </row>
    <row r="2476" spans="1:7" s="8" customFormat="1" ht="12.75" x14ac:dyDescent="0.15">
      <c r="A2476" s="110" t="s">
        <v>10</v>
      </c>
      <c r="B2476" s="20">
        <v>423.06</v>
      </c>
      <c r="C2476" s="20">
        <v>0</v>
      </c>
      <c r="D2476" s="20">
        <v>0</v>
      </c>
      <c r="E2476" s="20">
        <v>255</v>
      </c>
      <c r="F2476" s="20">
        <f t="shared" si="80"/>
        <v>60.275138278258403</v>
      </c>
      <c r="G2476" s="136">
        <f t="shared" si="81"/>
        <v>0</v>
      </c>
    </row>
    <row r="2477" spans="1:7" s="8" customFormat="1" ht="12.75" x14ac:dyDescent="0.15">
      <c r="A2477" s="110" t="s">
        <v>11</v>
      </c>
      <c r="B2477" s="20">
        <v>807.41</v>
      </c>
      <c r="C2477" s="20">
        <v>0</v>
      </c>
      <c r="D2477" s="20">
        <v>0</v>
      </c>
      <c r="E2477" s="20">
        <v>332.65</v>
      </c>
      <c r="F2477" s="20">
        <f t="shared" si="80"/>
        <v>41.199638349785111</v>
      </c>
      <c r="G2477" s="136">
        <f t="shared" si="81"/>
        <v>0</v>
      </c>
    </row>
    <row r="2478" spans="1:7" s="8" customFormat="1" ht="12.75" x14ac:dyDescent="0.15">
      <c r="A2478" s="108" t="s">
        <v>12</v>
      </c>
      <c r="B2478" s="19">
        <v>647.1</v>
      </c>
      <c r="C2478" s="19">
        <v>1128</v>
      </c>
      <c r="D2478" s="19">
        <v>200</v>
      </c>
      <c r="E2478" s="19">
        <v>163.69</v>
      </c>
      <c r="F2478" s="19">
        <f t="shared" si="80"/>
        <v>25.295935713181887</v>
      </c>
      <c r="G2478" s="151">
        <f t="shared" si="81"/>
        <v>81.844999999999999</v>
      </c>
    </row>
    <row r="2479" spans="1:7" s="8" customFormat="1" ht="12.75" x14ac:dyDescent="0.15">
      <c r="A2479" s="110" t="s">
        <v>18</v>
      </c>
      <c r="B2479" s="20">
        <v>53.3</v>
      </c>
      <c r="C2479" s="20">
        <v>0</v>
      </c>
      <c r="D2479" s="20">
        <v>0</v>
      </c>
      <c r="E2479" s="20">
        <v>0</v>
      </c>
      <c r="F2479" s="20">
        <f t="shared" si="80"/>
        <v>0</v>
      </c>
      <c r="G2479" s="136">
        <f t="shared" si="81"/>
        <v>0</v>
      </c>
    </row>
    <row r="2480" spans="1:7" s="8" customFormat="1" ht="12.75" x14ac:dyDescent="0.15">
      <c r="A2480" s="110" t="s">
        <v>19</v>
      </c>
      <c r="B2480" s="20">
        <v>593.79999999999995</v>
      </c>
      <c r="C2480" s="20">
        <v>0</v>
      </c>
      <c r="D2480" s="20">
        <v>0</v>
      </c>
      <c r="E2480" s="20">
        <v>163.69</v>
      </c>
      <c r="F2480" s="20">
        <f t="shared" si="80"/>
        <v>27.566520714045133</v>
      </c>
      <c r="G2480" s="136">
        <f t="shared" si="81"/>
        <v>0</v>
      </c>
    </row>
    <row r="2481" spans="1:7" s="6" customFormat="1" ht="12.75" x14ac:dyDescent="0.15">
      <c r="A2481" s="147" t="s">
        <v>268</v>
      </c>
      <c r="B2481" s="17">
        <v>7388.43</v>
      </c>
      <c r="C2481" s="17">
        <v>8095</v>
      </c>
      <c r="D2481" s="17">
        <v>4137.45</v>
      </c>
      <c r="E2481" s="17">
        <v>4137.45</v>
      </c>
      <c r="F2481" s="17">
        <f t="shared" si="80"/>
        <v>55.999041744998593</v>
      </c>
      <c r="G2481" s="148">
        <f t="shared" si="81"/>
        <v>100</v>
      </c>
    </row>
    <row r="2482" spans="1:7" s="7" customFormat="1" ht="12.75" x14ac:dyDescent="0.15">
      <c r="A2482" s="149" t="s">
        <v>269</v>
      </c>
      <c r="B2482" s="18">
        <v>7388.43</v>
      </c>
      <c r="C2482" s="18">
        <v>8095</v>
      </c>
      <c r="D2482" s="18">
        <v>4137.45</v>
      </c>
      <c r="E2482" s="18">
        <v>4137.45</v>
      </c>
      <c r="F2482" s="18">
        <f t="shared" si="80"/>
        <v>55.999041744998593</v>
      </c>
      <c r="G2482" s="150">
        <f t="shared" si="81"/>
        <v>100</v>
      </c>
    </row>
    <row r="2483" spans="1:7" s="8" customFormat="1" ht="12.75" x14ac:dyDescent="0.15">
      <c r="A2483" s="108" t="s">
        <v>82</v>
      </c>
      <c r="B2483" s="19">
        <v>7388.43</v>
      </c>
      <c r="C2483" s="19">
        <v>8095</v>
      </c>
      <c r="D2483" s="19">
        <v>4137.45</v>
      </c>
      <c r="E2483" s="19">
        <v>4137.45</v>
      </c>
      <c r="F2483" s="19">
        <f t="shared" si="80"/>
        <v>55.999041744998593</v>
      </c>
      <c r="G2483" s="151">
        <f t="shared" si="81"/>
        <v>100</v>
      </c>
    </row>
    <row r="2484" spans="1:7" s="6" customFormat="1" ht="12.75" x14ac:dyDescent="0.15">
      <c r="A2484" s="147" t="s">
        <v>62</v>
      </c>
      <c r="B2484" s="17">
        <v>1108.26</v>
      </c>
      <c r="C2484" s="17">
        <v>1214</v>
      </c>
      <c r="D2484" s="17">
        <v>620.63</v>
      </c>
      <c r="E2484" s="17">
        <v>620.63</v>
      </c>
      <c r="F2484" s="17">
        <f t="shared" si="80"/>
        <v>56.000397018750114</v>
      </c>
      <c r="G2484" s="148">
        <f t="shared" si="81"/>
        <v>100</v>
      </c>
    </row>
    <row r="2485" spans="1:7" s="8" customFormat="1" ht="12.75" x14ac:dyDescent="0.15">
      <c r="A2485" s="108" t="s">
        <v>6</v>
      </c>
      <c r="B2485" s="19">
        <v>1108.26</v>
      </c>
      <c r="C2485" s="19">
        <v>1214</v>
      </c>
      <c r="D2485" s="19">
        <v>620.63</v>
      </c>
      <c r="E2485" s="19">
        <v>620.63</v>
      </c>
      <c r="F2485" s="19">
        <f t="shared" si="80"/>
        <v>56.000397018750114</v>
      </c>
      <c r="G2485" s="151">
        <f t="shared" si="81"/>
        <v>100</v>
      </c>
    </row>
    <row r="2486" spans="1:7" s="8" customFormat="1" ht="12.75" x14ac:dyDescent="0.15">
      <c r="A2486" s="108" t="s">
        <v>12</v>
      </c>
      <c r="B2486" s="19">
        <v>1108.26</v>
      </c>
      <c r="C2486" s="19">
        <v>1214</v>
      </c>
      <c r="D2486" s="19">
        <v>620.63</v>
      </c>
      <c r="E2486" s="19">
        <v>620.63</v>
      </c>
      <c r="F2486" s="19">
        <f t="shared" si="80"/>
        <v>56.000397018750114</v>
      </c>
      <c r="G2486" s="151">
        <f t="shared" si="81"/>
        <v>100</v>
      </c>
    </row>
    <row r="2487" spans="1:7" s="8" customFormat="1" ht="12.75" x14ac:dyDescent="0.15">
      <c r="A2487" s="110" t="s">
        <v>97</v>
      </c>
      <c r="B2487" s="20">
        <v>1108.26</v>
      </c>
      <c r="C2487" s="20">
        <v>0</v>
      </c>
      <c r="D2487" s="20">
        <v>0</v>
      </c>
      <c r="E2487" s="20">
        <v>620.63</v>
      </c>
      <c r="F2487" s="20">
        <f t="shared" si="80"/>
        <v>56.000397018750114</v>
      </c>
      <c r="G2487" s="136">
        <f t="shared" si="81"/>
        <v>0</v>
      </c>
    </row>
    <row r="2488" spans="1:7" s="6" customFormat="1" ht="12.75" x14ac:dyDescent="0.15">
      <c r="A2488" s="147" t="s">
        <v>86</v>
      </c>
      <c r="B2488" s="17">
        <v>6280.17</v>
      </c>
      <c r="C2488" s="17">
        <v>6881</v>
      </c>
      <c r="D2488" s="17">
        <v>3516.82</v>
      </c>
      <c r="E2488" s="17">
        <v>3516.82</v>
      </c>
      <c r="F2488" s="17">
        <f t="shared" si="80"/>
        <v>55.998802580184936</v>
      </c>
      <c r="G2488" s="148">
        <f t="shared" si="81"/>
        <v>100</v>
      </c>
    </row>
    <row r="2489" spans="1:7" s="8" customFormat="1" ht="12.75" x14ac:dyDescent="0.15">
      <c r="A2489" s="108" t="s">
        <v>6</v>
      </c>
      <c r="B2489" s="19">
        <v>6280.17</v>
      </c>
      <c r="C2489" s="19">
        <v>6881</v>
      </c>
      <c r="D2489" s="19">
        <v>3516.82</v>
      </c>
      <c r="E2489" s="19">
        <v>3516.82</v>
      </c>
      <c r="F2489" s="19">
        <f t="shared" si="80"/>
        <v>55.998802580184936</v>
      </c>
      <c r="G2489" s="151">
        <f t="shared" si="81"/>
        <v>100</v>
      </c>
    </row>
    <row r="2490" spans="1:7" s="8" customFormat="1" ht="12.75" x14ac:dyDescent="0.15">
      <c r="A2490" s="108" t="s">
        <v>12</v>
      </c>
      <c r="B2490" s="19">
        <v>6280.17</v>
      </c>
      <c r="C2490" s="19">
        <v>6881</v>
      </c>
      <c r="D2490" s="19">
        <v>3516.82</v>
      </c>
      <c r="E2490" s="19">
        <v>3516.82</v>
      </c>
      <c r="F2490" s="19">
        <f t="shared" si="80"/>
        <v>55.998802580184936</v>
      </c>
      <c r="G2490" s="151">
        <f t="shared" si="81"/>
        <v>100</v>
      </c>
    </row>
    <row r="2491" spans="1:7" s="8" customFormat="1" ht="12.75" x14ac:dyDescent="0.15">
      <c r="A2491" s="110" t="s">
        <v>97</v>
      </c>
      <c r="B2491" s="20">
        <v>6280.17</v>
      </c>
      <c r="C2491" s="20">
        <v>0</v>
      </c>
      <c r="D2491" s="20">
        <v>0</v>
      </c>
      <c r="E2491" s="20">
        <v>3516.82</v>
      </c>
      <c r="F2491" s="20">
        <f t="shared" si="80"/>
        <v>55.998802580184936</v>
      </c>
      <c r="G2491" s="136">
        <f t="shared" si="81"/>
        <v>0</v>
      </c>
    </row>
    <row r="2492" spans="1:7" s="6" customFormat="1" ht="12.75" x14ac:dyDescent="0.15">
      <c r="A2492" s="147" t="s">
        <v>270</v>
      </c>
      <c r="B2492" s="17">
        <v>1079768.55</v>
      </c>
      <c r="C2492" s="17">
        <v>1110158</v>
      </c>
      <c r="D2492" s="17">
        <v>1252200</v>
      </c>
      <c r="E2492" s="17">
        <v>1231981.43</v>
      </c>
      <c r="F2492" s="17">
        <f t="shared" si="80"/>
        <v>114.09680620907136</v>
      </c>
      <c r="G2492" s="148">
        <f t="shared" si="81"/>
        <v>98.385356173135278</v>
      </c>
    </row>
    <row r="2493" spans="1:7" s="7" customFormat="1" ht="12.75" x14ac:dyDescent="0.15">
      <c r="A2493" s="149" t="s">
        <v>271</v>
      </c>
      <c r="B2493" s="18">
        <v>1079768.55</v>
      </c>
      <c r="C2493" s="18">
        <v>1110158</v>
      </c>
      <c r="D2493" s="18">
        <v>1252200</v>
      </c>
      <c r="E2493" s="18">
        <v>1231981.43</v>
      </c>
      <c r="F2493" s="18">
        <f t="shared" si="80"/>
        <v>114.09680620907136</v>
      </c>
      <c r="G2493" s="150">
        <f t="shared" si="81"/>
        <v>98.385356173135278</v>
      </c>
    </row>
    <row r="2494" spans="1:7" s="8" customFormat="1" ht="12.75" x14ac:dyDescent="0.15">
      <c r="A2494" s="108" t="s">
        <v>245</v>
      </c>
      <c r="B2494" s="19">
        <v>1079768.55</v>
      </c>
      <c r="C2494" s="19">
        <v>1110158</v>
      </c>
      <c r="D2494" s="19">
        <v>1252200</v>
      </c>
      <c r="E2494" s="19">
        <v>1231981.43</v>
      </c>
      <c r="F2494" s="19">
        <f t="shared" si="80"/>
        <v>114.09680620907136</v>
      </c>
      <c r="G2494" s="151">
        <f t="shared" si="81"/>
        <v>98.385356173135278</v>
      </c>
    </row>
    <row r="2495" spans="1:7" s="6" customFormat="1" ht="12.75" x14ac:dyDescent="0.15">
      <c r="A2495" s="147" t="s">
        <v>272</v>
      </c>
      <c r="B2495" s="17">
        <v>1079768.55</v>
      </c>
      <c r="C2495" s="17">
        <v>1110158</v>
      </c>
      <c r="D2495" s="17">
        <v>1252200</v>
      </c>
      <c r="E2495" s="17">
        <v>1231981.43</v>
      </c>
      <c r="F2495" s="17">
        <f t="shared" si="80"/>
        <v>114.09680620907136</v>
      </c>
      <c r="G2495" s="148">
        <f t="shared" si="81"/>
        <v>98.385356173135278</v>
      </c>
    </row>
    <row r="2496" spans="1:7" s="8" customFormat="1" ht="12.75" x14ac:dyDescent="0.15">
      <c r="A2496" s="108" t="s">
        <v>6</v>
      </c>
      <c r="B2496" s="19">
        <v>1079768.55</v>
      </c>
      <c r="C2496" s="19">
        <v>1110158</v>
      </c>
      <c r="D2496" s="19">
        <v>1252200</v>
      </c>
      <c r="E2496" s="19">
        <v>1231981.43</v>
      </c>
      <c r="F2496" s="19">
        <f t="shared" si="80"/>
        <v>114.09680620907136</v>
      </c>
      <c r="G2496" s="151">
        <f t="shared" si="81"/>
        <v>98.385356173135278</v>
      </c>
    </row>
    <row r="2497" spans="1:7" s="8" customFormat="1" ht="12.75" x14ac:dyDescent="0.15">
      <c r="A2497" s="108" t="s">
        <v>7</v>
      </c>
      <c r="B2497" s="19">
        <v>1015223.72</v>
      </c>
      <c r="C2497" s="19">
        <v>1027937</v>
      </c>
      <c r="D2497" s="19">
        <v>1180000</v>
      </c>
      <c r="E2497" s="19">
        <v>1163553.97</v>
      </c>
      <c r="F2497" s="19">
        <f t="shared" si="80"/>
        <v>114.61059735680723</v>
      </c>
      <c r="G2497" s="151">
        <f t="shared" si="81"/>
        <v>98.606268644067796</v>
      </c>
    </row>
    <row r="2498" spans="1:7" s="8" customFormat="1" ht="12.75" x14ac:dyDescent="0.15">
      <c r="A2498" s="110" t="s">
        <v>8</v>
      </c>
      <c r="B2498" s="20">
        <v>841354.98</v>
      </c>
      <c r="C2498" s="20">
        <v>0</v>
      </c>
      <c r="D2498" s="20">
        <v>0</v>
      </c>
      <c r="E2498" s="20">
        <v>954121.83</v>
      </c>
      <c r="F2498" s="20">
        <f t="shared" si="80"/>
        <v>113.40300499558462</v>
      </c>
      <c r="G2498" s="136">
        <f t="shared" si="81"/>
        <v>0</v>
      </c>
    </row>
    <row r="2499" spans="1:7" s="8" customFormat="1" ht="12.75" x14ac:dyDescent="0.15">
      <c r="A2499" s="110" t="s">
        <v>10</v>
      </c>
      <c r="B2499" s="20">
        <v>35249.65</v>
      </c>
      <c r="C2499" s="20">
        <v>0</v>
      </c>
      <c r="D2499" s="20">
        <v>0</v>
      </c>
      <c r="E2499" s="20">
        <v>51956.04</v>
      </c>
      <c r="F2499" s="20">
        <f t="shared" si="80"/>
        <v>147.39448476793387</v>
      </c>
      <c r="G2499" s="136">
        <f t="shared" si="81"/>
        <v>0</v>
      </c>
    </row>
    <row r="2500" spans="1:7" s="8" customFormat="1" ht="12.75" x14ac:dyDescent="0.15">
      <c r="A2500" s="110" t="s">
        <v>11</v>
      </c>
      <c r="B2500" s="20">
        <v>138478.39000000001</v>
      </c>
      <c r="C2500" s="20">
        <v>0</v>
      </c>
      <c r="D2500" s="20">
        <v>0</v>
      </c>
      <c r="E2500" s="20">
        <v>157420.94</v>
      </c>
      <c r="F2500" s="20">
        <f t="shared" si="80"/>
        <v>113.67906573726052</v>
      </c>
      <c r="G2500" s="136">
        <f t="shared" si="81"/>
        <v>0</v>
      </c>
    </row>
    <row r="2501" spans="1:7" s="8" customFormat="1" ht="12.75" x14ac:dyDescent="0.15">
      <c r="A2501" s="110" t="s">
        <v>278</v>
      </c>
      <c r="B2501" s="20">
        <v>140.69999999999999</v>
      </c>
      <c r="C2501" s="20">
        <v>0</v>
      </c>
      <c r="D2501" s="20">
        <v>0</v>
      </c>
      <c r="E2501" s="20">
        <v>55.16</v>
      </c>
      <c r="F2501" s="20">
        <f t="shared" si="80"/>
        <v>39.203980099502488</v>
      </c>
      <c r="G2501" s="136">
        <f t="shared" si="81"/>
        <v>0</v>
      </c>
    </row>
    <row r="2502" spans="1:7" s="8" customFormat="1" ht="12.75" x14ac:dyDescent="0.15">
      <c r="A2502" s="108" t="s">
        <v>12</v>
      </c>
      <c r="B2502" s="19">
        <v>64544.83</v>
      </c>
      <c r="C2502" s="19">
        <v>80894</v>
      </c>
      <c r="D2502" s="19">
        <v>72200</v>
      </c>
      <c r="E2502" s="19">
        <v>68427.460000000006</v>
      </c>
      <c r="F2502" s="19">
        <f t="shared" ref="F2502:F2565" si="82">IFERROR(E2502/B2502*100,0)</f>
        <v>106.01540045887488</v>
      </c>
      <c r="G2502" s="151">
        <f t="shared" ref="G2502:G2565" si="83">IFERROR(E2502/D2502*100,0)</f>
        <v>94.774875346260401</v>
      </c>
    </row>
    <row r="2503" spans="1:7" s="8" customFormat="1" ht="12.75" x14ac:dyDescent="0.15">
      <c r="A2503" s="110" t="s">
        <v>19</v>
      </c>
      <c r="B2503" s="20">
        <v>57831.16</v>
      </c>
      <c r="C2503" s="20">
        <v>0</v>
      </c>
      <c r="D2503" s="20">
        <v>0</v>
      </c>
      <c r="E2503" s="20">
        <v>63631.9</v>
      </c>
      <c r="F2503" s="20">
        <f t="shared" si="82"/>
        <v>110.0304749204408</v>
      </c>
      <c r="G2503" s="136">
        <f t="shared" si="83"/>
        <v>0</v>
      </c>
    </row>
    <row r="2504" spans="1:7" s="8" customFormat="1" ht="12.75" x14ac:dyDescent="0.15">
      <c r="A2504" s="110" t="s">
        <v>32</v>
      </c>
      <c r="B2504" s="20">
        <v>2914.48</v>
      </c>
      <c r="C2504" s="20">
        <v>0</v>
      </c>
      <c r="D2504" s="20">
        <v>0</v>
      </c>
      <c r="E2504" s="20">
        <v>1368.46</v>
      </c>
      <c r="F2504" s="20">
        <f t="shared" si="82"/>
        <v>46.953830528945126</v>
      </c>
      <c r="G2504" s="136">
        <f t="shared" si="83"/>
        <v>0</v>
      </c>
    </row>
    <row r="2505" spans="1:7" s="8" customFormat="1" ht="12.75" x14ac:dyDescent="0.15">
      <c r="A2505" s="110" t="s">
        <v>13</v>
      </c>
      <c r="B2505" s="20">
        <v>3799.19</v>
      </c>
      <c r="C2505" s="20">
        <v>0</v>
      </c>
      <c r="D2505" s="20">
        <v>0</v>
      </c>
      <c r="E2505" s="20">
        <v>3427.1</v>
      </c>
      <c r="F2505" s="20">
        <f t="shared" si="82"/>
        <v>90.206070241288273</v>
      </c>
      <c r="G2505" s="136">
        <f t="shared" si="83"/>
        <v>0</v>
      </c>
    </row>
    <row r="2506" spans="1:7" s="8" customFormat="1" ht="12.75" x14ac:dyDescent="0.15">
      <c r="A2506" s="108" t="s">
        <v>37</v>
      </c>
      <c r="B2506" s="19">
        <v>0</v>
      </c>
      <c r="C2506" s="19">
        <v>1327</v>
      </c>
      <c r="D2506" s="19">
        <v>0</v>
      </c>
      <c r="E2506" s="19">
        <v>0</v>
      </c>
      <c r="F2506" s="19">
        <f t="shared" si="82"/>
        <v>0</v>
      </c>
      <c r="G2506" s="151">
        <f t="shared" si="83"/>
        <v>0</v>
      </c>
    </row>
    <row r="2507" spans="1:7" s="5" customFormat="1" ht="12.75" x14ac:dyDescent="0.15">
      <c r="A2507" s="145" t="s">
        <v>482</v>
      </c>
      <c r="B2507" s="16">
        <v>1068268.6399999999</v>
      </c>
      <c r="C2507" s="16">
        <v>1136624</v>
      </c>
      <c r="D2507" s="16">
        <v>1218821.31</v>
      </c>
      <c r="E2507" s="16">
        <v>1131944.07</v>
      </c>
      <c r="F2507" s="16">
        <f t="shared" si="82"/>
        <v>105.96061960594483</v>
      </c>
      <c r="G2507" s="146">
        <f t="shared" si="83"/>
        <v>92.87202814003966</v>
      </c>
    </row>
    <row r="2508" spans="1:7" s="6" customFormat="1" ht="12.75" x14ac:dyDescent="0.15">
      <c r="A2508" s="147" t="s">
        <v>243</v>
      </c>
      <c r="B2508" s="17">
        <v>113133.21</v>
      </c>
      <c r="C2508" s="17">
        <v>140704</v>
      </c>
      <c r="D2508" s="17">
        <v>139842.81</v>
      </c>
      <c r="E2508" s="17">
        <v>139842.78</v>
      </c>
      <c r="F2508" s="17">
        <f t="shared" si="82"/>
        <v>123.60895620304595</v>
      </c>
      <c r="G2508" s="148">
        <f t="shared" si="83"/>
        <v>99.99997854734184</v>
      </c>
    </row>
    <row r="2509" spans="1:7" s="7" customFormat="1" ht="12.75" x14ac:dyDescent="0.15">
      <c r="A2509" s="149" t="s">
        <v>244</v>
      </c>
      <c r="B2509" s="18">
        <v>20701.57</v>
      </c>
      <c r="C2509" s="18">
        <v>25704</v>
      </c>
      <c r="D2509" s="18">
        <v>24180</v>
      </c>
      <c r="E2509" s="18">
        <v>24180</v>
      </c>
      <c r="F2509" s="18">
        <f t="shared" si="82"/>
        <v>116.80273525148093</v>
      </c>
      <c r="G2509" s="150">
        <f t="shared" si="83"/>
        <v>100</v>
      </c>
    </row>
    <row r="2510" spans="1:7" s="8" customFormat="1" ht="12.75" x14ac:dyDescent="0.15">
      <c r="A2510" s="108" t="s">
        <v>245</v>
      </c>
      <c r="B2510" s="19">
        <v>20701.57</v>
      </c>
      <c r="C2510" s="19">
        <v>25704</v>
      </c>
      <c r="D2510" s="19">
        <v>24180</v>
      </c>
      <c r="E2510" s="19">
        <v>24180</v>
      </c>
      <c r="F2510" s="19">
        <f t="shared" si="82"/>
        <v>116.80273525148093</v>
      </c>
      <c r="G2510" s="151">
        <f t="shared" si="83"/>
        <v>100</v>
      </c>
    </row>
    <row r="2511" spans="1:7" s="6" customFormat="1" ht="12.75" x14ac:dyDescent="0.15">
      <c r="A2511" s="147" t="s">
        <v>62</v>
      </c>
      <c r="B2511" s="17">
        <v>20701.57</v>
      </c>
      <c r="C2511" s="17">
        <v>25704</v>
      </c>
      <c r="D2511" s="17">
        <v>24180</v>
      </c>
      <c r="E2511" s="17">
        <v>24180</v>
      </c>
      <c r="F2511" s="17">
        <f t="shared" si="82"/>
        <v>116.80273525148093</v>
      </c>
      <c r="G2511" s="148">
        <f t="shared" si="83"/>
        <v>100</v>
      </c>
    </row>
    <row r="2512" spans="1:7" s="8" customFormat="1" ht="12.75" x14ac:dyDescent="0.15">
      <c r="A2512" s="108" t="s">
        <v>6</v>
      </c>
      <c r="B2512" s="19">
        <v>20701.57</v>
      </c>
      <c r="C2512" s="19">
        <v>25704</v>
      </c>
      <c r="D2512" s="19">
        <v>24180</v>
      </c>
      <c r="E2512" s="19">
        <v>24180</v>
      </c>
      <c r="F2512" s="19">
        <f t="shared" si="82"/>
        <v>116.80273525148093</v>
      </c>
      <c r="G2512" s="151">
        <f t="shared" si="83"/>
        <v>100</v>
      </c>
    </row>
    <row r="2513" spans="1:7" s="8" customFormat="1" ht="12.75" x14ac:dyDescent="0.15">
      <c r="A2513" s="108" t="s">
        <v>12</v>
      </c>
      <c r="B2513" s="19">
        <v>20130.86</v>
      </c>
      <c r="C2513" s="19">
        <v>24704</v>
      </c>
      <c r="D2513" s="19">
        <v>23640</v>
      </c>
      <c r="E2513" s="19">
        <v>23640</v>
      </c>
      <c r="F2513" s="19">
        <f t="shared" si="82"/>
        <v>117.43164474841114</v>
      </c>
      <c r="G2513" s="151">
        <f t="shared" si="83"/>
        <v>100</v>
      </c>
    </row>
    <row r="2514" spans="1:7" s="8" customFormat="1" ht="12.75" x14ac:dyDescent="0.15">
      <c r="A2514" s="110" t="s">
        <v>18</v>
      </c>
      <c r="B2514" s="20">
        <v>1310.51</v>
      </c>
      <c r="C2514" s="20">
        <v>0</v>
      </c>
      <c r="D2514" s="20">
        <v>0</v>
      </c>
      <c r="E2514" s="20">
        <v>1708.88</v>
      </c>
      <c r="F2514" s="20">
        <f t="shared" si="82"/>
        <v>130.39808929348118</v>
      </c>
      <c r="G2514" s="136">
        <f t="shared" si="83"/>
        <v>0</v>
      </c>
    </row>
    <row r="2515" spans="1:7" s="8" customFormat="1" ht="12.75" x14ac:dyDescent="0.15">
      <c r="A2515" s="110" t="s">
        <v>20</v>
      </c>
      <c r="B2515" s="20">
        <v>232.26</v>
      </c>
      <c r="C2515" s="20">
        <v>0</v>
      </c>
      <c r="D2515" s="20">
        <v>0</v>
      </c>
      <c r="E2515" s="20">
        <v>335</v>
      </c>
      <c r="F2515" s="20">
        <f t="shared" si="82"/>
        <v>144.23490915353483</v>
      </c>
      <c r="G2515" s="136">
        <f t="shared" si="83"/>
        <v>0</v>
      </c>
    </row>
    <row r="2516" spans="1:7" s="8" customFormat="1" ht="12.75" x14ac:dyDescent="0.15">
      <c r="A2516" s="110" t="s">
        <v>21</v>
      </c>
      <c r="B2516" s="20">
        <v>182.62</v>
      </c>
      <c r="C2516" s="20">
        <v>0</v>
      </c>
      <c r="D2516" s="20">
        <v>0</v>
      </c>
      <c r="E2516" s="20">
        <v>532.17999999999995</v>
      </c>
      <c r="F2516" s="20">
        <f t="shared" si="82"/>
        <v>291.41386485598508</v>
      </c>
      <c r="G2516" s="136">
        <f t="shared" si="83"/>
        <v>0</v>
      </c>
    </row>
    <row r="2517" spans="1:7" s="8" customFormat="1" ht="12.75" x14ac:dyDescent="0.15">
      <c r="A2517" s="110" t="s">
        <v>22</v>
      </c>
      <c r="B2517" s="20">
        <v>5531.81</v>
      </c>
      <c r="C2517" s="20">
        <v>0</v>
      </c>
      <c r="D2517" s="20">
        <v>0</v>
      </c>
      <c r="E2517" s="20">
        <v>4764.58</v>
      </c>
      <c r="F2517" s="20">
        <f t="shared" si="82"/>
        <v>86.130579322138672</v>
      </c>
      <c r="G2517" s="136">
        <f t="shared" si="83"/>
        <v>0</v>
      </c>
    </row>
    <row r="2518" spans="1:7" s="8" customFormat="1" ht="12.75" x14ac:dyDescent="0.15">
      <c r="A2518" s="110" t="s">
        <v>23</v>
      </c>
      <c r="B2518" s="20">
        <v>916.7</v>
      </c>
      <c r="C2518" s="20">
        <v>0</v>
      </c>
      <c r="D2518" s="20">
        <v>0</v>
      </c>
      <c r="E2518" s="20">
        <v>804.89</v>
      </c>
      <c r="F2518" s="20">
        <f t="shared" si="82"/>
        <v>87.802988982218821</v>
      </c>
      <c r="G2518" s="136">
        <f t="shared" si="83"/>
        <v>0</v>
      </c>
    </row>
    <row r="2519" spans="1:7" s="8" customFormat="1" ht="12.75" x14ac:dyDescent="0.15">
      <c r="A2519" s="110" t="s">
        <v>24</v>
      </c>
      <c r="B2519" s="20">
        <v>1061.22</v>
      </c>
      <c r="C2519" s="20">
        <v>0</v>
      </c>
      <c r="D2519" s="20">
        <v>0</v>
      </c>
      <c r="E2519" s="20">
        <v>789.89</v>
      </c>
      <c r="F2519" s="20">
        <f t="shared" si="82"/>
        <v>74.4322572133959</v>
      </c>
      <c r="G2519" s="136">
        <f t="shared" si="83"/>
        <v>0</v>
      </c>
    </row>
    <row r="2520" spans="1:7" s="8" customFormat="1" ht="12.75" x14ac:dyDescent="0.15">
      <c r="A2520" s="110" t="s">
        <v>25</v>
      </c>
      <c r="B2520" s="20">
        <v>0</v>
      </c>
      <c r="C2520" s="20">
        <v>0</v>
      </c>
      <c r="D2520" s="20">
        <v>0</v>
      </c>
      <c r="E2520" s="20">
        <v>641.25</v>
      </c>
      <c r="F2520" s="20">
        <f t="shared" si="82"/>
        <v>0</v>
      </c>
      <c r="G2520" s="136">
        <f t="shared" si="83"/>
        <v>0</v>
      </c>
    </row>
    <row r="2521" spans="1:7" s="8" customFormat="1" ht="12.75" x14ac:dyDescent="0.15">
      <c r="A2521" s="110" t="s">
        <v>26</v>
      </c>
      <c r="B2521" s="20">
        <v>78.819999999999993</v>
      </c>
      <c r="C2521" s="20">
        <v>0</v>
      </c>
      <c r="D2521" s="20">
        <v>0</v>
      </c>
      <c r="E2521" s="20">
        <v>393.33</v>
      </c>
      <c r="F2521" s="20">
        <f t="shared" si="82"/>
        <v>499.02309058614566</v>
      </c>
      <c r="G2521" s="136">
        <f t="shared" si="83"/>
        <v>0</v>
      </c>
    </row>
    <row r="2522" spans="1:7" s="8" customFormat="1" ht="12.75" x14ac:dyDescent="0.15">
      <c r="A2522" s="110" t="s">
        <v>27</v>
      </c>
      <c r="B2522" s="20">
        <v>1535.09</v>
      </c>
      <c r="C2522" s="20">
        <v>0</v>
      </c>
      <c r="D2522" s="20">
        <v>0</v>
      </c>
      <c r="E2522" s="20">
        <v>1468.71</v>
      </c>
      <c r="F2522" s="20">
        <f t="shared" si="82"/>
        <v>95.675823567347848</v>
      </c>
      <c r="G2522" s="136">
        <f t="shared" si="83"/>
        <v>0</v>
      </c>
    </row>
    <row r="2523" spans="1:7" s="8" customFormat="1" ht="12.75" x14ac:dyDescent="0.15">
      <c r="A2523" s="110" t="s">
        <v>28</v>
      </c>
      <c r="B2523" s="20">
        <v>330.6</v>
      </c>
      <c r="C2523" s="20">
        <v>0</v>
      </c>
      <c r="D2523" s="20">
        <v>0</v>
      </c>
      <c r="E2523" s="20">
        <v>1421.97</v>
      </c>
      <c r="F2523" s="20">
        <f t="shared" si="82"/>
        <v>430.11796733212338</v>
      </c>
      <c r="G2523" s="136">
        <f t="shared" si="83"/>
        <v>0</v>
      </c>
    </row>
    <row r="2524" spans="1:7" s="8" customFormat="1" ht="12.75" x14ac:dyDescent="0.15">
      <c r="A2524" s="110" t="s">
        <v>41</v>
      </c>
      <c r="B2524" s="20">
        <v>266.77</v>
      </c>
      <c r="C2524" s="20">
        <v>0</v>
      </c>
      <c r="D2524" s="20">
        <v>0</v>
      </c>
      <c r="E2524" s="20">
        <v>1570.78</v>
      </c>
      <c r="F2524" s="20">
        <f t="shared" si="82"/>
        <v>588.81433444540244</v>
      </c>
      <c r="G2524" s="136">
        <f t="shared" si="83"/>
        <v>0</v>
      </c>
    </row>
    <row r="2525" spans="1:7" s="8" customFormat="1" ht="12.75" x14ac:dyDescent="0.15">
      <c r="A2525" s="110" t="s">
        <v>29</v>
      </c>
      <c r="B2525" s="20">
        <v>5271.29</v>
      </c>
      <c r="C2525" s="20">
        <v>0</v>
      </c>
      <c r="D2525" s="20">
        <v>0</v>
      </c>
      <c r="E2525" s="20">
        <v>5197.42</v>
      </c>
      <c r="F2525" s="20">
        <f t="shared" si="82"/>
        <v>98.598635248677269</v>
      </c>
      <c r="G2525" s="136">
        <f t="shared" si="83"/>
        <v>0</v>
      </c>
    </row>
    <row r="2526" spans="1:7" s="8" customFormat="1" ht="12.75" x14ac:dyDescent="0.15">
      <c r="A2526" s="110" t="s">
        <v>30</v>
      </c>
      <c r="B2526" s="20">
        <v>1140.5899999999999</v>
      </c>
      <c r="C2526" s="20">
        <v>0</v>
      </c>
      <c r="D2526" s="20">
        <v>0</v>
      </c>
      <c r="E2526" s="20">
        <v>1140.5899999999999</v>
      </c>
      <c r="F2526" s="20">
        <f t="shared" si="82"/>
        <v>100</v>
      </c>
      <c r="G2526" s="136">
        <f t="shared" si="83"/>
        <v>0</v>
      </c>
    </row>
    <row r="2527" spans="1:7" s="8" customFormat="1" ht="12.75" x14ac:dyDescent="0.15">
      <c r="A2527" s="110" t="s">
        <v>31</v>
      </c>
      <c r="B2527" s="20">
        <v>54.13</v>
      </c>
      <c r="C2527" s="20">
        <v>0</v>
      </c>
      <c r="D2527" s="20">
        <v>0</v>
      </c>
      <c r="E2527" s="20">
        <v>91.31</v>
      </c>
      <c r="F2527" s="20">
        <f t="shared" si="82"/>
        <v>168.68649547385922</v>
      </c>
      <c r="G2527" s="136">
        <f t="shared" si="83"/>
        <v>0</v>
      </c>
    </row>
    <row r="2528" spans="1:7" s="8" customFormat="1" ht="12.75" x14ac:dyDescent="0.15">
      <c r="A2528" s="110" t="s">
        <v>33</v>
      </c>
      <c r="B2528" s="20">
        <v>1173.26</v>
      </c>
      <c r="C2528" s="20">
        <v>0</v>
      </c>
      <c r="D2528" s="20">
        <v>0</v>
      </c>
      <c r="E2528" s="20">
        <v>1285.69</v>
      </c>
      <c r="F2528" s="20">
        <f t="shared" si="82"/>
        <v>109.58270119155176</v>
      </c>
      <c r="G2528" s="136">
        <f t="shared" si="83"/>
        <v>0</v>
      </c>
    </row>
    <row r="2529" spans="1:7" s="8" customFormat="1" ht="12.75" x14ac:dyDescent="0.15">
      <c r="A2529" s="110" t="s">
        <v>34</v>
      </c>
      <c r="B2529" s="20">
        <v>49.77</v>
      </c>
      <c r="C2529" s="20">
        <v>0</v>
      </c>
      <c r="D2529" s="20">
        <v>0</v>
      </c>
      <c r="E2529" s="20">
        <v>93.53</v>
      </c>
      <c r="F2529" s="20">
        <f t="shared" si="82"/>
        <v>187.92445248141451</v>
      </c>
      <c r="G2529" s="136">
        <f t="shared" si="83"/>
        <v>0</v>
      </c>
    </row>
    <row r="2530" spans="1:7" s="8" customFormat="1" ht="12.75" x14ac:dyDescent="0.15">
      <c r="A2530" s="110" t="s">
        <v>35</v>
      </c>
      <c r="B2530" s="20">
        <v>578.97</v>
      </c>
      <c r="C2530" s="20">
        <v>0</v>
      </c>
      <c r="D2530" s="20">
        <v>0</v>
      </c>
      <c r="E2530" s="20">
        <v>461.04</v>
      </c>
      <c r="F2530" s="20">
        <f t="shared" si="82"/>
        <v>79.631068967304003</v>
      </c>
      <c r="G2530" s="136">
        <f t="shared" si="83"/>
        <v>0</v>
      </c>
    </row>
    <row r="2531" spans="1:7" s="8" customFormat="1" ht="12.75" x14ac:dyDescent="0.15">
      <c r="A2531" s="110" t="s">
        <v>83</v>
      </c>
      <c r="B2531" s="20">
        <v>32.47</v>
      </c>
      <c r="C2531" s="20">
        <v>0</v>
      </c>
      <c r="D2531" s="20">
        <v>0</v>
      </c>
      <c r="E2531" s="20">
        <v>214.34</v>
      </c>
      <c r="F2531" s="20">
        <f t="shared" si="82"/>
        <v>660.11703110563599</v>
      </c>
      <c r="G2531" s="136">
        <f t="shared" si="83"/>
        <v>0</v>
      </c>
    </row>
    <row r="2532" spans="1:7" s="8" customFormat="1" ht="12.75" x14ac:dyDescent="0.15">
      <c r="A2532" s="110" t="s">
        <v>42</v>
      </c>
      <c r="B2532" s="20">
        <v>252.17</v>
      </c>
      <c r="C2532" s="20">
        <v>0</v>
      </c>
      <c r="D2532" s="20">
        <v>0</v>
      </c>
      <c r="E2532" s="20">
        <v>256</v>
      </c>
      <c r="F2532" s="20">
        <f t="shared" si="82"/>
        <v>101.51881667129319</v>
      </c>
      <c r="G2532" s="136">
        <f t="shared" si="83"/>
        <v>0</v>
      </c>
    </row>
    <row r="2533" spans="1:7" s="8" customFormat="1" ht="12.75" x14ac:dyDescent="0.15">
      <c r="A2533" s="110" t="s">
        <v>13</v>
      </c>
      <c r="B2533" s="20">
        <v>44.13</v>
      </c>
      <c r="C2533" s="20">
        <v>0</v>
      </c>
      <c r="D2533" s="20">
        <v>0</v>
      </c>
      <c r="E2533" s="20">
        <v>88.1</v>
      </c>
      <c r="F2533" s="20">
        <f t="shared" si="82"/>
        <v>199.63743485157485</v>
      </c>
      <c r="G2533" s="136">
        <f t="shared" si="83"/>
        <v>0</v>
      </c>
    </row>
    <row r="2534" spans="1:7" s="8" customFormat="1" ht="12.75" x14ac:dyDescent="0.15">
      <c r="A2534" s="110" t="s">
        <v>36</v>
      </c>
      <c r="B2534" s="20">
        <v>87.68</v>
      </c>
      <c r="C2534" s="20">
        <v>0</v>
      </c>
      <c r="D2534" s="20">
        <v>0</v>
      </c>
      <c r="E2534" s="20">
        <v>380.52</v>
      </c>
      <c r="F2534" s="20">
        <f t="shared" si="82"/>
        <v>433.98722627737226</v>
      </c>
      <c r="G2534" s="136">
        <f t="shared" si="83"/>
        <v>0</v>
      </c>
    </row>
    <row r="2535" spans="1:7" s="8" customFormat="1" ht="12.75" x14ac:dyDescent="0.15">
      <c r="A2535" s="108" t="s">
        <v>37</v>
      </c>
      <c r="B2535" s="19">
        <v>570.71</v>
      </c>
      <c r="C2535" s="19">
        <v>1000</v>
      </c>
      <c r="D2535" s="19">
        <v>540</v>
      </c>
      <c r="E2535" s="19">
        <v>540</v>
      </c>
      <c r="F2535" s="19">
        <f t="shared" si="82"/>
        <v>94.618983371589778</v>
      </c>
      <c r="G2535" s="151">
        <f t="shared" si="83"/>
        <v>100</v>
      </c>
    </row>
    <row r="2536" spans="1:7" s="8" customFormat="1" ht="12.75" x14ac:dyDescent="0.15">
      <c r="A2536" s="110" t="s">
        <v>38</v>
      </c>
      <c r="B2536" s="20">
        <v>570.71</v>
      </c>
      <c r="C2536" s="20">
        <v>0</v>
      </c>
      <c r="D2536" s="20">
        <v>0</v>
      </c>
      <c r="E2536" s="20">
        <v>540</v>
      </c>
      <c r="F2536" s="20">
        <f t="shared" si="82"/>
        <v>94.618983371589778</v>
      </c>
      <c r="G2536" s="136">
        <f t="shared" si="83"/>
        <v>0</v>
      </c>
    </row>
    <row r="2537" spans="1:7" s="7" customFormat="1" ht="12.75" x14ac:dyDescent="0.15">
      <c r="A2537" s="149" t="s">
        <v>246</v>
      </c>
      <c r="B2537" s="18">
        <v>54416.34</v>
      </c>
      <c r="C2537" s="18">
        <v>55000</v>
      </c>
      <c r="D2537" s="18">
        <v>56000</v>
      </c>
      <c r="E2537" s="18">
        <v>56000</v>
      </c>
      <c r="F2537" s="18">
        <f t="shared" si="82"/>
        <v>102.9102655562649</v>
      </c>
      <c r="G2537" s="150">
        <f t="shared" si="83"/>
        <v>100</v>
      </c>
    </row>
    <row r="2538" spans="1:7" s="8" customFormat="1" ht="12.75" x14ac:dyDescent="0.15">
      <c r="A2538" s="108" t="s">
        <v>245</v>
      </c>
      <c r="B2538" s="19">
        <v>54416.34</v>
      </c>
      <c r="C2538" s="19">
        <v>55000</v>
      </c>
      <c r="D2538" s="19">
        <v>56000</v>
      </c>
      <c r="E2538" s="19">
        <v>56000</v>
      </c>
      <c r="F2538" s="19">
        <f t="shared" si="82"/>
        <v>102.9102655562649</v>
      </c>
      <c r="G2538" s="151">
        <f t="shared" si="83"/>
        <v>100</v>
      </c>
    </row>
    <row r="2539" spans="1:7" s="6" customFormat="1" ht="12.75" x14ac:dyDescent="0.15">
      <c r="A2539" s="147" t="s">
        <v>62</v>
      </c>
      <c r="B2539" s="17">
        <v>54416.34</v>
      </c>
      <c r="C2539" s="17">
        <v>55000</v>
      </c>
      <c r="D2539" s="17">
        <v>56000</v>
      </c>
      <c r="E2539" s="17">
        <v>56000</v>
      </c>
      <c r="F2539" s="17">
        <f t="shared" si="82"/>
        <v>102.9102655562649</v>
      </c>
      <c r="G2539" s="148">
        <f t="shared" si="83"/>
        <v>100</v>
      </c>
    </row>
    <row r="2540" spans="1:7" s="8" customFormat="1" ht="12.75" x14ac:dyDescent="0.15">
      <c r="A2540" s="108" t="s">
        <v>6</v>
      </c>
      <c r="B2540" s="19">
        <v>54416.34</v>
      </c>
      <c r="C2540" s="19">
        <v>55000</v>
      </c>
      <c r="D2540" s="19">
        <v>56000</v>
      </c>
      <c r="E2540" s="19">
        <v>56000</v>
      </c>
      <c r="F2540" s="19">
        <f t="shared" si="82"/>
        <v>102.9102655562649</v>
      </c>
      <c r="G2540" s="151">
        <f t="shared" si="83"/>
        <v>100</v>
      </c>
    </row>
    <row r="2541" spans="1:7" s="8" customFormat="1" ht="12.75" x14ac:dyDescent="0.15">
      <c r="A2541" s="108" t="s">
        <v>12</v>
      </c>
      <c r="B2541" s="19">
        <v>54416.34</v>
      </c>
      <c r="C2541" s="19">
        <v>55000</v>
      </c>
      <c r="D2541" s="19">
        <v>56000</v>
      </c>
      <c r="E2541" s="19">
        <v>56000</v>
      </c>
      <c r="F2541" s="19">
        <f t="shared" si="82"/>
        <v>102.9102655562649</v>
      </c>
      <c r="G2541" s="151">
        <f t="shared" si="83"/>
        <v>100</v>
      </c>
    </row>
    <row r="2542" spans="1:7" s="8" customFormat="1" ht="12.75" x14ac:dyDescent="0.15">
      <c r="A2542" s="110" t="s">
        <v>22</v>
      </c>
      <c r="B2542" s="20">
        <v>2251.65</v>
      </c>
      <c r="C2542" s="20">
        <v>0</v>
      </c>
      <c r="D2542" s="20">
        <v>0</v>
      </c>
      <c r="E2542" s="20">
        <v>3388.8</v>
      </c>
      <c r="F2542" s="20">
        <f t="shared" si="82"/>
        <v>150.50296449270536</v>
      </c>
      <c r="G2542" s="136">
        <f t="shared" si="83"/>
        <v>0</v>
      </c>
    </row>
    <row r="2543" spans="1:7" s="8" customFormat="1" ht="12.75" x14ac:dyDescent="0.15">
      <c r="A2543" s="110" t="s">
        <v>23</v>
      </c>
      <c r="B2543" s="20">
        <v>40750.53</v>
      </c>
      <c r="C2543" s="20">
        <v>0</v>
      </c>
      <c r="D2543" s="20">
        <v>0</v>
      </c>
      <c r="E2543" s="20">
        <v>42033.23</v>
      </c>
      <c r="F2543" s="20">
        <f t="shared" si="82"/>
        <v>103.14768912208014</v>
      </c>
      <c r="G2543" s="136">
        <f t="shared" si="83"/>
        <v>0</v>
      </c>
    </row>
    <row r="2544" spans="1:7" s="8" customFormat="1" ht="12.75" x14ac:dyDescent="0.15">
      <c r="A2544" s="110" t="s">
        <v>24</v>
      </c>
      <c r="B2544" s="20">
        <v>0</v>
      </c>
      <c r="C2544" s="20">
        <v>0</v>
      </c>
      <c r="D2544" s="20">
        <v>0</v>
      </c>
      <c r="E2544" s="20">
        <v>240</v>
      </c>
      <c r="F2544" s="20">
        <f t="shared" si="82"/>
        <v>0</v>
      </c>
      <c r="G2544" s="136">
        <f t="shared" si="83"/>
        <v>0</v>
      </c>
    </row>
    <row r="2545" spans="1:7" s="8" customFormat="1" ht="12.75" x14ac:dyDescent="0.15">
      <c r="A2545" s="110" t="s">
        <v>25</v>
      </c>
      <c r="B2545" s="20">
        <v>0</v>
      </c>
      <c r="C2545" s="20">
        <v>0</v>
      </c>
      <c r="D2545" s="20">
        <v>0</v>
      </c>
      <c r="E2545" s="20">
        <v>371.75</v>
      </c>
      <c r="F2545" s="20">
        <f t="shared" si="82"/>
        <v>0</v>
      </c>
      <c r="G2545" s="136">
        <f t="shared" si="83"/>
        <v>0</v>
      </c>
    </row>
    <row r="2546" spans="1:7" s="8" customFormat="1" ht="12.75" x14ac:dyDescent="0.15">
      <c r="A2546" s="110" t="s">
        <v>27</v>
      </c>
      <c r="B2546" s="20">
        <v>2226.7199999999998</v>
      </c>
      <c r="C2546" s="20">
        <v>0</v>
      </c>
      <c r="D2546" s="20">
        <v>0</v>
      </c>
      <c r="E2546" s="20">
        <v>2306.84</v>
      </c>
      <c r="F2546" s="20">
        <f t="shared" si="82"/>
        <v>103.59811741036144</v>
      </c>
      <c r="G2546" s="136">
        <f t="shared" si="83"/>
        <v>0</v>
      </c>
    </row>
    <row r="2547" spans="1:7" s="8" customFormat="1" ht="12.75" x14ac:dyDescent="0.15">
      <c r="A2547" s="110" t="s">
        <v>28</v>
      </c>
      <c r="B2547" s="20">
        <v>1004.14</v>
      </c>
      <c r="C2547" s="20">
        <v>0</v>
      </c>
      <c r="D2547" s="20">
        <v>0</v>
      </c>
      <c r="E2547" s="20">
        <v>839.73</v>
      </c>
      <c r="F2547" s="20">
        <f t="shared" si="82"/>
        <v>83.626785109646079</v>
      </c>
      <c r="G2547" s="136">
        <f t="shared" si="83"/>
        <v>0</v>
      </c>
    </row>
    <row r="2548" spans="1:7" s="8" customFormat="1" ht="12.75" x14ac:dyDescent="0.15">
      <c r="A2548" s="110" t="s">
        <v>29</v>
      </c>
      <c r="B2548" s="20">
        <v>0</v>
      </c>
      <c r="C2548" s="20">
        <v>0</v>
      </c>
      <c r="D2548" s="20">
        <v>0</v>
      </c>
      <c r="E2548" s="20">
        <v>460.3</v>
      </c>
      <c r="F2548" s="20">
        <f t="shared" si="82"/>
        <v>0</v>
      </c>
      <c r="G2548" s="136">
        <f t="shared" si="83"/>
        <v>0</v>
      </c>
    </row>
    <row r="2549" spans="1:7" s="8" customFormat="1" ht="12.75" x14ac:dyDescent="0.15">
      <c r="A2549" s="110" t="s">
        <v>30</v>
      </c>
      <c r="B2549" s="20">
        <v>0</v>
      </c>
      <c r="C2549" s="20">
        <v>0</v>
      </c>
      <c r="D2549" s="20">
        <v>0</v>
      </c>
      <c r="E2549" s="20">
        <v>103.69</v>
      </c>
      <c r="F2549" s="20">
        <f t="shared" si="82"/>
        <v>0</v>
      </c>
      <c r="G2549" s="136">
        <f t="shared" si="83"/>
        <v>0</v>
      </c>
    </row>
    <row r="2550" spans="1:7" s="8" customFormat="1" ht="12.75" x14ac:dyDescent="0.15">
      <c r="A2550" s="110" t="s">
        <v>31</v>
      </c>
      <c r="B2550" s="20">
        <v>3207.24</v>
      </c>
      <c r="C2550" s="20">
        <v>0</v>
      </c>
      <c r="D2550" s="20">
        <v>0</v>
      </c>
      <c r="E2550" s="20">
        <v>1697.95</v>
      </c>
      <c r="F2550" s="20">
        <f t="shared" si="82"/>
        <v>52.941158129731491</v>
      </c>
      <c r="G2550" s="136">
        <f t="shared" si="83"/>
        <v>0</v>
      </c>
    </row>
    <row r="2551" spans="1:7" s="8" customFormat="1" ht="12.75" x14ac:dyDescent="0.15">
      <c r="A2551" s="110" t="s">
        <v>32</v>
      </c>
      <c r="B2551" s="20">
        <v>2190.04</v>
      </c>
      <c r="C2551" s="20">
        <v>0</v>
      </c>
      <c r="D2551" s="20">
        <v>0</v>
      </c>
      <c r="E2551" s="20">
        <v>2897.55</v>
      </c>
      <c r="F2551" s="20">
        <f t="shared" si="82"/>
        <v>132.30580263374185</v>
      </c>
      <c r="G2551" s="136">
        <f t="shared" si="83"/>
        <v>0</v>
      </c>
    </row>
    <row r="2552" spans="1:7" s="8" customFormat="1" ht="12.75" x14ac:dyDescent="0.15">
      <c r="A2552" s="110" t="s">
        <v>34</v>
      </c>
      <c r="B2552" s="20">
        <v>2786.02</v>
      </c>
      <c r="C2552" s="20">
        <v>0</v>
      </c>
      <c r="D2552" s="20">
        <v>0</v>
      </c>
      <c r="E2552" s="20">
        <v>1660.16</v>
      </c>
      <c r="F2552" s="20">
        <f t="shared" si="82"/>
        <v>59.588947674460343</v>
      </c>
      <c r="G2552" s="136">
        <f t="shared" si="83"/>
        <v>0</v>
      </c>
    </row>
    <row r="2553" spans="1:7" s="7" customFormat="1" ht="12.75" x14ac:dyDescent="0.15">
      <c r="A2553" s="149" t="s">
        <v>247</v>
      </c>
      <c r="B2553" s="18">
        <v>3980.53</v>
      </c>
      <c r="C2553" s="18">
        <v>5000</v>
      </c>
      <c r="D2553" s="18">
        <v>3000</v>
      </c>
      <c r="E2553" s="18">
        <v>3000</v>
      </c>
      <c r="F2553" s="18">
        <f t="shared" si="82"/>
        <v>75.366848133288784</v>
      </c>
      <c r="G2553" s="150">
        <f t="shared" si="83"/>
        <v>100</v>
      </c>
    </row>
    <row r="2554" spans="1:7" s="8" customFormat="1" ht="12.75" x14ac:dyDescent="0.15">
      <c r="A2554" s="108" t="s">
        <v>245</v>
      </c>
      <c r="B2554" s="19">
        <v>3980.53</v>
      </c>
      <c r="C2554" s="19">
        <v>5000</v>
      </c>
      <c r="D2554" s="19">
        <v>3000</v>
      </c>
      <c r="E2554" s="19">
        <v>3000</v>
      </c>
      <c r="F2554" s="19">
        <f t="shared" si="82"/>
        <v>75.366848133288784</v>
      </c>
      <c r="G2554" s="151">
        <f t="shared" si="83"/>
        <v>100</v>
      </c>
    </row>
    <row r="2555" spans="1:7" s="6" customFormat="1" ht="12.75" x14ac:dyDescent="0.15">
      <c r="A2555" s="147" t="s">
        <v>62</v>
      </c>
      <c r="B2555" s="17">
        <v>3980.53</v>
      </c>
      <c r="C2555" s="17">
        <v>5000</v>
      </c>
      <c r="D2555" s="17">
        <v>3000</v>
      </c>
      <c r="E2555" s="17">
        <v>3000</v>
      </c>
      <c r="F2555" s="17">
        <f t="shared" si="82"/>
        <v>75.366848133288784</v>
      </c>
      <c r="G2555" s="148">
        <f t="shared" si="83"/>
        <v>100</v>
      </c>
    </row>
    <row r="2556" spans="1:7" s="8" customFormat="1" ht="12.75" x14ac:dyDescent="0.15">
      <c r="A2556" s="108" t="s">
        <v>6</v>
      </c>
      <c r="B2556" s="19">
        <v>3980.53</v>
      </c>
      <c r="C2556" s="19">
        <v>5000</v>
      </c>
      <c r="D2556" s="19">
        <v>3000</v>
      </c>
      <c r="E2556" s="19">
        <v>3000</v>
      </c>
      <c r="F2556" s="19">
        <f t="shared" si="82"/>
        <v>75.366848133288784</v>
      </c>
      <c r="G2556" s="151">
        <f t="shared" si="83"/>
        <v>100</v>
      </c>
    </row>
    <row r="2557" spans="1:7" s="8" customFormat="1" ht="12.75" x14ac:dyDescent="0.15">
      <c r="A2557" s="108" t="s">
        <v>12</v>
      </c>
      <c r="B2557" s="19">
        <v>3980.53</v>
      </c>
      <c r="C2557" s="19">
        <v>5000</v>
      </c>
      <c r="D2557" s="19">
        <v>3000</v>
      </c>
      <c r="E2557" s="19">
        <v>3000</v>
      </c>
      <c r="F2557" s="19">
        <f t="shared" si="82"/>
        <v>75.366848133288784</v>
      </c>
      <c r="G2557" s="151">
        <f t="shared" si="83"/>
        <v>100</v>
      </c>
    </row>
    <row r="2558" spans="1:7" s="8" customFormat="1" ht="12.75" x14ac:dyDescent="0.15">
      <c r="A2558" s="110" t="s">
        <v>28</v>
      </c>
      <c r="B2558" s="20">
        <v>3980.53</v>
      </c>
      <c r="C2558" s="20">
        <v>0</v>
      </c>
      <c r="D2558" s="20">
        <v>0</v>
      </c>
      <c r="E2558" s="20">
        <v>3000</v>
      </c>
      <c r="F2558" s="20">
        <f t="shared" si="82"/>
        <v>75.366848133288784</v>
      </c>
      <c r="G2558" s="136">
        <f t="shared" si="83"/>
        <v>0</v>
      </c>
    </row>
    <row r="2559" spans="1:7" s="7" customFormat="1" ht="12.75" x14ac:dyDescent="0.15">
      <c r="A2559" s="149" t="s">
        <v>248</v>
      </c>
      <c r="B2559" s="18">
        <v>32030.66</v>
      </c>
      <c r="C2559" s="18">
        <v>55000</v>
      </c>
      <c r="D2559" s="18">
        <v>56662.81</v>
      </c>
      <c r="E2559" s="18">
        <v>56662.78</v>
      </c>
      <c r="F2559" s="18">
        <f t="shared" si="82"/>
        <v>176.90169356485316</v>
      </c>
      <c r="G2559" s="150">
        <f t="shared" si="83"/>
        <v>99.999947055220176</v>
      </c>
    </row>
    <row r="2560" spans="1:7" s="8" customFormat="1" ht="12.75" x14ac:dyDescent="0.15">
      <c r="A2560" s="108" t="s">
        <v>245</v>
      </c>
      <c r="B2560" s="19">
        <v>32030.66</v>
      </c>
      <c r="C2560" s="19">
        <v>55000</v>
      </c>
      <c r="D2560" s="19">
        <v>56662.81</v>
      </c>
      <c r="E2560" s="19">
        <v>56662.78</v>
      </c>
      <c r="F2560" s="19">
        <f t="shared" si="82"/>
        <v>176.90169356485316</v>
      </c>
      <c r="G2560" s="151">
        <f t="shared" si="83"/>
        <v>99.999947055220176</v>
      </c>
    </row>
    <row r="2561" spans="1:7" s="6" customFormat="1" ht="12.75" x14ac:dyDescent="0.15">
      <c r="A2561" s="147" t="s">
        <v>62</v>
      </c>
      <c r="B2561" s="17">
        <v>32030.66</v>
      </c>
      <c r="C2561" s="17">
        <v>55000</v>
      </c>
      <c r="D2561" s="17">
        <v>56662.81</v>
      </c>
      <c r="E2561" s="17">
        <v>56662.78</v>
      </c>
      <c r="F2561" s="17">
        <f t="shared" si="82"/>
        <v>176.90169356485316</v>
      </c>
      <c r="G2561" s="148">
        <f t="shared" si="83"/>
        <v>99.999947055220176</v>
      </c>
    </row>
    <row r="2562" spans="1:7" s="8" customFormat="1" ht="12.75" x14ac:dyDescent="0.15">
      <c r="A2562" s="108" t="s">
        <v>6</v>
      </c>
      <c r="B2562" s="19">
        <v>32030.66</v>
      </c>
      <c r="C2562" s="19">
        <v>55000</v>
      </c>
      <c r="D2562" s="19">
        <v>56662.81</v>
      </c>
      <c r="E2562" s="19">
        <v>56662.78</v>
      </c>
      <c r="F2562" s="19">
        <f t="shared" si="82"/>
        <v>176.90169356485316</v>
      </c>
      <c r="G2562" s="151">
        <f t="shared" si="83"/>
        <v>99.999947055220176</v>
      </c>
    </row>
    <row r="2563" spans="1:7" s="8" customFormat="1" ht="12.75" x14ac:dyDescent="0.15">
      <c r="A2563" s="108" t="s">
        <v>12</v>
      </c>
      <c r="B2563" s="19">
        <v>32030.66</v>
      </c>
      <c r="C2563" s="19">
        <v>55000</v>
      </c>
      <c r="D2563" s="19">
        <v>56662.81</v>
      </c>
      <c r="E2563" s="19">
        <v>56662.78</v>
      </c>
      <c r="F2563" s="19">
        <f t="shared" si="82"/>
        <v>176.90169356485316</v>
      </c>
      <c r="G2563" s="151">
        <f t="shared" si="83"/>
        <v>99.999947055220176</v>
      </c>
    </row>
    <row r="2564" spans="1:7" s="8" customFormat="1" ht="12.75" x14ac:dyDescent="0.15">
      <c r="A2564" s="110" t="s">
        <v>27</v>
      </c>
      <c r="B2564" s="20">
        <v>32030.66</v>
      </c>
      <c r="C2564" s="20">
        <v>0</v>
      </c>
      <c r="D2564" s="20">
        <v>0</v>
      </c>
      <c r="E2564" s="20">
        <v>56662.78</v>
      </c>
      <c r="F2564" s="20">
        <f t="shared" si="82"/>
        <v>176.90169356485316</v>
      </c>
      <c r="G2564" s="136">
        <f t="shared" si="83"/>
        <v>0</v>
      </c>
    </row>
    <row r="2565" spans="1:7" s="7" customFormat="1" ht="12.75" x14ac:dyDescent="0.15">
      <c r="A2565" s="149" t="s">
        <v>249</v>
      </c>
      <c r="B2565" s="18">
        <v>2004.11</v>
      </c>
      <c r="C2565" s="18">
        <v>0</v>
      </c>
      <c r="D2565" s="18">
        <v>0</v>
      </c>
      <c r="E2565" s="18">
        <v>0</v>
      </c>
      <c r="F2565" s="18">
        <f t="shared" si="82"/>
        <v>0</v>
      </c>
      <c r="G2565" s="150">
        <f t="shared" si="83"/>
        <v>0</v>
      </c>
    </row>
    <row r="2566" spans="1:7" s="8" customFormat="1" ht="12.75" x14ac:dyDescent="0.15">
      <c r="A2566" s="108" t="s">
        <v>245</v>
      </c>
      <c r="B2566" s="19">
        <v>2004.11</v>
      </c>
      <c r="C2566" s="19">
        <v>0</v>
      </c>
      <c r="D2566" s="19">
        <v>0</v>
      </c>
      <c r="E2566" s="19">
        <v>0</v>
      </c>
      <c r="F2566" s="19">
        <f t="shared" ref="F2566:F2629" si="84">IFERROR(E2566/B2566*100,0)</f>
        <v>0</v>
      </c>
      <c r="G2566" s="151">
        <f t="shared" ref="G2566:G2629" si="85">IFERROR(E2566/D2566*100,0)</f>
        <v>0</v>
      </c>
    </row>
    <row r="2567" spans="1:7" s="6" customFormat="1" ht="12.75" x14ac:dyDescent="0.15">
      <c r="A2567" s="147" t="s">
        <v>62</v>
      </c>
      <c r="B2567" s="17">
        <v>2004.11</v>
      </c>
      <c r="C2567" s="17">
        <v>0</v>
      </c>
      <c r="D2567" s="17">
        <v>0</v>
      </c>
      <c r="E2567" s="17">
        <v>0</v>
      </c>
      <c r="F2567" s="17">
        <f t="shared" si="84"/>
        <v>0</v>
      </c>
      <c r="G2567" s="148">
        <f t="shared" si="85"/>
        <v>0</v>
      </c>
    </row>
    <row r="2568" spans="1:7" s="8" customFormat="1" ht="12.75" x14ac:dyDescent="0.15">
      <c r="A2568" s="108" t="s">
        <v>53</v>
      </c>
      <c r="B2568" s="19">
        <v>2004.11</v>
      </c>
      <c r="C2568" s="19">
        <v>0</v>
      </c>
      <c r="D2568" s="19">
        <v>0</v>
      </c>
      <c r="E2568" s="19">
        <v>0</v>
      </c>
      <c r="F2568" s="19">
        <f t="shared" si="84"/>
        <v>0</v>
      </c>
      <c r="G2568" s="151">
        <f t="shared" si="85"/>
        <v>0</v>
      </c>
    </row>
    <row r="2569" spans="1:7" s="8" customFormat="1" ht="12.75" x14ac:dyDescent="0.15">
      <c r="A2569" s="108" t="s">
        <v>56</v>
      </c>
      <c r="B2569" s="19">
        <v>2004.11</v>
      </c>
      <c r="C2569" s="19">
        <v>0</v>
      </c>
      <c r="D2569" s="19">
        <v>0</v>
      </c>
      <c r="E2569" s="19">
        <v>0</v>
      </c>
      <c r="F2569" s="19">
        <f t="shared" si="84"/>
        <v>0</v>
      </c>
      <c r="G2569" s="151">
        <f t="shared" si="85"/>
        <v>0</v>
      </c>
    </row>
    <row r="2570" spans="1:7" s="8" customFormat="1" ht="12.75" x14ac:dyDescent="0.15">
      <c r="A2570" s="110" t="s">
        <v>57</v>
      </c>
      <c r="B2570" s="20">
        <v>2004.11</v>
      </c>
      <c r="C2570" s="20">
        <v>0</v>
      </c>
      <c r="D2570" s="20">
        <v>0</v>
      </c>
      <c r="E2570" s="20">
        <v>0</v>
      </c>
      <c r="F2570" s="20">
        <f t="shared" si="84"/>
        <v>0</v>
      </c>
      <c r="G2570" s="136">
        <f t="shared" si="85"/>
        <v>0</v>
      </c>
    </row>
    <row r="2571" spans="1:7" s="6" customFormat="1" ht="12.75" x14ac:dyDescent="0.15">
      <c r="A2571" s="147" t="s">
        <v>250</v>
      </c>
      <c r="B2571" s="17">
        <v>3677.24</v>
      </c>
      <c r="C2571" s="17">
        <v>6400</v>
      </c>
      <c r="D2571" s="17">
        <v>6400</v>
      </c>
      <c r="E2571" s="17">
        <v>1721.42</v>
      </c>
      <c r="F2571" s="17">
        <f t="shared" si="84"/>
        <v>46.812827011563023</v>
      </c>
      <c r="G2571" s="148">
        <f t="shared" si="85"/>
        <v>26.897187500000001</v>
      </c>
    </row>
    <row r="2572" spans="1:7" s="7" customFormat="1" ht="12.75" x14ac:dyDescent="0.15">
      <c r="A2572" s="149" t="s">
        <v>251</v>
      </c>
      <c r="B2572" s="18">
        <v>3677.24</v>
      </c>
      <c r="C2572" s="18">
        <v>6400</v>
      </c>
      <c r="D2572" s="18">
        <v>6400</v>
      </c>
      <c r="E2572" s="18">
        <v>1721.42</v>
      </c>
      <c r="F2572" s="18">
        <f t="shared" si="84"/>
        <v>46.812827011563023</v>
      </c>
      <c r="G2572" s="150">
        <f t="shared" si="85"/>
        <v>26.897187500000001</v>
      </c>
    </row>
    <row r="2573" spans="1:7" s="8" customFormat="1" ht="12.75" x14ac:dyDescent="0.15">
      <c r="A2573" s="108" t="s">
        <v>82</v>
      </c>
      <c r="B2573" s="19">
        <v>3677.24</v>
      </c>
      <c r="C2573" s="19">
        <v>6400</v>
      </c>
      <c r="D2573" s="19">
        <v>6400</v>
      </c>
      <c r="E2573" s="19">
        <v>1721.42</v>
      </c>
      <c r="F2573" s="19">
        <f t="shared" si="84"/>
        <v>46.812827011563023</v>
      </c>
      <c r="G2573" s="151">
        <f t="shared" si="85"/>
        <v>26.897187500000001</v>
      </c>
    </row>
    <row r="2574" spans="1:7" s="6" customFormat="1" ht="12.75" x14ac:dyDescent="0.15">
      <c r="A2574" s="147" t="s">
        <v>44</v>
      </c>
      <c r="B2574" s="17">
        <v>3677.24</v>
      </c>
      <c r="C2574" s="17">
        <v>6400</v>
      </c>
      <c r="D2574" s="17">
        <v>6400</v>
      </c>
      <c r="E2574" s="17">
        <v>1721.42</v>
      </c>
      <c r="F2574" s="17">
        <f t="shared" si="84"/>
        <v>46.812827011563023</v>
      </c>
      <c r="G2574" s="148">
        <f t="shared" si="85"/>
        <v>26.897187500000001</v>
      </c>
    </row>
    <row r="2575" spans="1:7" s="8" customFormat="1" ht="12.75" x14ac:dyDescent="0.15">
      <c r="A2575" s="108" t="s">
        <v>6</v>
      </c>
      <c r="B2575" s="19">
        <v>3677.24</v>
      </c>
      <c r="C2575" s="19">
        <v>6400</v>
      </c>
      <c r="D2575" s="19">
        <v>6400</v>
      </c>
      <c r="E2575" s="19">
        <v>1721.42</v>
      </c>
      <c r="F2575" s="19">
        <f t="shared" si="84"/>
        <v>46.812827011563023</v>
      </c>
      <c r="G2575" s="151">
        <f t="shared" si="85"/>
        <v>26.897187500000001</v>
      </c>
    </row>
    <row r="2576" spans="1:7" s="8" customFormat="1" ht="12.75" x14ac:dyDescent="0.15">
      <c r="A2576" s="108" t="s">
        <v>12</v>
      </c>
      <c r="B2576" s="19">
        <v>3640.26</v>
      </c>
      <c r="C2576" s="19">
        <v>6200</v>
      </c>
      <c r="D2576" s="19">
        <v>6300</v>
      </c>
      <c r="E2576" s="19">
        <v>1702.58</v>
      </c>
      <c r="F2576" s="19">
        <f t="shared" si="84"/>
        <v>46.770835050243662</v>
      </c>
      <c r="G2576" s="151">
        <f t="shared" si="85"/>
        <v>27.025079365079364</v>
      </c>
    </row>
    <row r="2577" spans="1:7" s="8" customFormat="1" ht="12.75" x14ac:dyDescent="0.15">
      <c r="A2577" s="110" t="s">
        <v>18</v>
      </c>
      <c r="B2577" s="20">
        <v>407.57</v>
      </c>
      <c r="C2577" s="20">
        <v>0</v>
      </c>
      <c r="D2577" s="20">
        <v>0</v>
      </c>
      <c r="E2577" s="20">
        <v>817.73</v>
      </c>
      <c r="F2577" s="20">
        <f t="shared" si="84"/>
        <v>200.63547366096623</v>
      </c>
      <c r="G2577" s="136">
        <f t="shared" si="85"/>
        <v>0</v>
      </c>
    </row>
    <row r="2578" spans="1:7" s="8" customFormat="1" ht="12.75" x14ac:dyDescent="0.15">
      <c r="A2578" s="110" t="s">
        <v>21</v>
      </c>
      <c r="B2578" s="20">
        <v>105.91</v>
      </c>
      <c r="C2578" s="20">
        <v>0</v>
      </c>
      <c r="D2578" s="20">
        <v>0</v>
      </c>
      <c r="E2578" s="20">
        <v>0</v>
      </c>
      <c r="F2578" s="20">
        <f t="shared" si="84"/>
        <v>0</v>
      </c>
      <c r="G2578" s="136">
        <f t="shared" si="85"/>
        <v>0</v>
      </c>
    </row>
    <row r="2579" spans="1:7" s="8" customFormat="1" ht="12.75" x14ac:dyDescent="0.15">
      <c r="A2579" s="110" t="s">
        <v>22</v>
      </c>
      <c r="B2579" s="20">
        <v>1601.44</v>
      </c>
      <c r="C2579" s="20">
        <v>0</v>
      </c>
      <c r="D2579" s="20">
        <v>0</v>
      </c>
      <c r="E2579" s="20">
        <v>221.59</v>
      </c>
      <c r="F2579" s="20">
        <f t="shared" si="84"/>
        <v>13.836921770406635</v>
      </c>
      <c r="G2579" s="136">
        <f t="shared" si="85"/>
        <v>0</v>
      </c>
    </row>
    <row r="2580" spans="1:7" s="8" customFormat="1" ht="12.75" x14ac:dyDescent="0.15">
      <c r="A2580" s="110" t="s">
        <v>23</v>
      </c>
      <c r="B2580" s="20">
        <v>133.33000000000001</v>
      </c>
      <c r="C2580" s="20">
        <v>0</v>
      </c>
      <c r="D2580" s="20">
        <v>0</v>
      </c>
      <c r="E2580" s="20">
        <v>68.45</v>
      </c>
      <c r="F2580" s="20">
        <f t="shared" si="84"/>
        <v>51.338783469586737</v>
      </c>
      <c r="G2580" s="136">
        <f t="shared" si="85"/>
        <v>0</v>
      </c>
    </row>
    <row r="2581" spans="1:7" s="8" customFormat="1" ht="12.75" x14ac:dyDescent="0.15">
      <c r="A2581" s="110" t="s">
        <v>24</v>
      </c>
      <c r="B2581" s="20">
        <v>34.94</v>
      </c>
      <c r="C2581" s="20">
        <v>0</v>
      </c>
      <c r="D2581" s="20">
        <v>0</v>
      </c>
      <c r="E2581" s="20">
        <v>3.65</v>
      </c>
      <c r="F2581" s="20">
        <f t="shared" si="84"/>
        <v>10.446479679450487</v>
      </c>
      <c r="G2581" s="136">
        <f t="shared" si="85"/>
        <v>0</v>
      </c>
    </row>
    <row r="2582" spans="1:7" s="8" customFormat="1" ht="12.75" x14ac:dyDescent="0.15">
      <c r="A2582" s="110" t="s">
        <v>27</v>
      </c>
      <c r="B2582" s="20">
        <v>80.430000000000007</v>
      </c>
      <c r="C2582" s="20">
        <v>0</v>
      </c>
      <c r="D2582" s="20">
        <v>0</v>
      </c>
      <c r="E2582" s="20">
        <v>7.5</v>
      </c>
      <c r="F2582" s="20">
        <f t="shared" si="84"/>
        <v>9.324878776575904</v>
      </c>
      <c r="G2582" s="136">
        <f t="shared" si="85"/>
        <v>0</v>
      </c>
    </row>
    <row r="2583" spans="1:7" s="8" customFormat="1" ht="12.75" x14ac:dyDescent="0.15">
      <c r="A2583" s="110" t="s">
        <v>28</v>
      </c>
      <c r="B2583" s="20">
        <v>389.78</v>
      </c>
      <c r="C2583" s="20">
        <v>0</v>
      </c>
      <c r="D2583" s="20">
        <v>0</v>
      </c>
      <c r="E2583" s="20">
        <v>99.54</v>
      </c>
      <c r="F2583" s="20">
        <f t="shared" si="84"/>
        <v>25.537482682538869</v>
      </c>
      <c r="G2583" s="136">
        <f t="shared" si="85"/>
        <v>0</v>
      </c>
    </row>
    <row r="2584" spans="1:7" s="8" customFormat="1" ht="12.75" x14ac:dyDescent="0.15">
      <c r="A2584" s="110" t="s">
        <v>41</v>
      </c>
      <c r="B2584" s="20">
        <v>21.24</v>
      </c>
      <c r="C2584" s="20">
        <v>0</v>
      </c>
      <c r="D2584" s="20">
        <v>0</v>
      </c>
      <c r="E2584" s="20">
        <v>10.039999999999999</v>
      </c>
      <c r="F2584" s="20">
        <f t="shared" si="84"/>
        <v>47.269303201506588</v>
      </c>
      <c r="G2584" s="136">
        <f t="shared" si="85"/>
        <v>0</v>
      </c>
    </row>
    <row r="2585" spans="1:7" s="8" customFormat="1" ht="12.75" x14ac:dyDescent="0.15">
      <c r="A2585" s="110" t="s">
        <v>29</v>
      </c>
      <c r="B2585" s="20">
        <v>651.59</v>
      </c>
      <c r="C2585" s="20">
        <v>0</v>
      </c>
      <c r="D2585" s="20">
        <v>0</v>
      </c>
      <c r="E2585" s="20">
        <v>427.68</v>
      </c>
      <c r="F2585" s="20">
        <f t="shared" si="84"/>
        <v>65.63636642674075</v>
      </c>
      <c r="G2585" s="136">
        <f t="shared" si="85"/>
        <v>0</v>
      </c>
    </row>
    <row r="2586" spans="1:7" s="8" customFormat="1" ht="12.75" x14ac:dyDescent="0.15">
      <c r="A2586" s="110" t="s">
        <v>30</v>
      </c>
      <c r="B2586" s="20">
        <v>103.69</v>
      </c>
      <c r="C2586" s="20">
        <v>0</v>
      </c>
      <c r="D2586" s="20">
        <v>0</v>
      </c>
      <c r="E2586" s="20">
        <v>0</v>
      </c>
      <c r="F2586" s="20">
        <f t="shared" si="84"/>
        <v>0</v>
      </c>
      <c r="G2586" s="136">
        <f t="shared" si="85"/>
        <v>0</v>
      </c>
    </row>
    <row r="2587" spans="1:7" s="8" customFormat="1" ht="12.75" x14ac:dyDescent="0.15">
      <c r="A2587" s="110" t="s">
        <v>33</v>
      </c>
      <c r="B2587" s="20">
        <v>55.91</v>
      </c>
      <c r="C2587" s="20">
        <v>0</v>
      </c>
      <c r="D2587" s="20">
        <v>0</v>
      </c>
      <c r="E2587" s="20">
        <v>0</v>
      </c>
      <c r="F2587" s="20">
        <f t="shared" si="84"/>
        <v>0</v>
      </c>
      <c r="G2587" s="136">
        <f t="shared" si="85"/>
        <v>0</v>
      </c>
    </row>
    <row r="2588" spans="1:7" s="8" customFormat="1" ht="12.75" x14ac:dyDescent="0.15">
      <c r="A2588" s="110" t="s">
        <v>35</v>
      </c>
      <c r="B2588" s="20">
        <v>0.08</v>
      </c>
      <c r="C2588" s="20">
        <v>0</v>
      </c>
      <c r="D2588" s="20">
        <v>0</v>
      </c>
      <c r="E2588" s="20">
        <v>0</v>
      </c>
      <c r="F2588" s="20">
        <f t="shared" si="84"/>
        <v>0</v>
      </c>
      <c r="G2588" s="136">
        <f t="shared" si="85"/>
        <v>0</v>
      </c>
    </row>
    <row r="2589" spans="1:7" s="8" customFormat="1" ht="12.75" x14ac:dyDescent="0.15">
      <c r="A2589" s="110" t="s">
        <v>83</v>
      </c>
      <c r="B2589" s="20">
        <v>14.53</v>
      </c>
      <c r="C2589" s="20">
        <v>0</v>
      </c>
      <c r="D2589" s="20">
        <v>0</v>
      </c>
      <c r="E2589" s="20">
        <v>0</v>
      </c>
      <c r="F2589" s="20">
        <f t="shared" si="84"/>
        <v>0</v>
      </c>
      <c r="G2589" s="136">
        <f t="shared" si="85"/>
        <v>0</v>
      </c>
    </row>
    <row r="2590" spans="1:7" s="8" customFormat="1" ht="12.75" x14ac:dyDescent="0.15">
      <c r="A2590" s="110" t="s">
        <v>36</v>
      </c>
      <c r="B2590" s="20">
        <v>39.82</v>
      </c>
      <c r="C2590" s="20">
        <v>0</v>
      </c>
      <c r="D2590" s="20">
        <v>0</v>
      </c>
      <c r="E2590" s="20">
        <v>46.4</v>
      </c>
      <c r="F2590" s="20">
        <f t="shared" si="84"/>
        <v>116.52435961828228</v>
      </c>
      <c r="G2590" s="136">
        <f t="shared" si="85"/>
        <v>0</v>
      </c>
    </row>
    <row r="2591" spans="1:7" s="8" customFormat="1" ht="12.75" x14ac:dyDescent="0.15">
      <c r="A2591" s="108" t="s">
        <v>37</v>
      </c>
      <c r="B2591" s="19">
        <v>36.979999999999997</v>
      </c>
      <c r="C2591" s="19">
        <v>200</v>
      </c>
      <c r="D2591" s="19">
        <v>100</v>
      </c>
      <c r="E2591" s="19">
        <v>18.84</v>
      </c>
      <c r="F2591" s="19">
        <f t="shared" si="84"/>
        <v>50.946457544618717</v>
      </c>
      <c r="G2591" s="151">
        <f t="shared" si="85"/>
        <v>18.84</v>
      </c>
    </row>
    <row r="2592" spans="1:7" s="8" customFormat="1" ht="12.75" x14ac:dyDescent="0.15">
      <c r="A2592" s="110" t="s">
        <v>38</v>
      </c>
      <c r="B2592" s="20">
        <v>36.979999999999997</v>
      </c>
      <c r="C2592" s="20">
        <v>0</v>
      </c>
      <c r="D2592" s="20">
        <v>0</v>
      </c>
      <c r="E2592" s="20">
        <v>18.84</v>
      </c>
      <c r="F2592" s="20">
        <f t="shared" si="84"/>
        <v>50.946457544618717</v>
      </c>
      <c r="G2592" s="136">
        <f t="shared" si="85"/>
        <v>0</v>
      </c>
    </row>
    <row r="2593" spans="1:7" s="6" customFormat="1" ht="12.75" x14ac:dyDescent="0.15">
      <c r="A2593" s="147" t="s">
        <v>253</v>
      </c>
      <c r="B2593" s="17">
        <v>154377.19</v>
      </c>
      <c r="C2593" s="17">
        <v>146020</v>
      </c>
      <c r="D2593" s="17">
        <v>173324.2</v>
      </c>
      <c r="E2593" s="17">
        <v>116366.06</v>
      </c>
      <c r="F2593" s="17">
        <f t="shared" si="84"/>
        <v>75.377754964966002</v>
      </c>
      <c r="G2593" s="148">
        <f t="shared" si="85"/>
        <v>67.137803030390444</v>
      </c>
    </row>
    <row r="2594" spans="1:7" s="7" customFormat="1" ht="12.75" x14ac:dyDescent="0.15">
      <c r="A2594" s="149" t="s">
        <v>254</v>
      </c>
      <c r="B2594" s="18">
        <v>407.76</v>
      </c>
      <c r="C2594" s="18">
        <v>1120</v>
      </c>
      <c r="D2594" s="18">
        <v>12619.28</v>
      </c>
      <c r="E2594" s="18">
        <v>12406.83</v>
      </c>
      <c r="F2594" s="18">
        <f t="shared" si="84"/>
        <v>3042.6795173631544</v>
      </c>
      <c r="G2594" s="150">
        <f t="shared" si="85"/>
        <v>98.316464964720637</v>
      </c>
    </row>
    <row r="2595" spans="1:7" s="8" customFormat="1" ht="12.75" x14ac:dyDescent="0.15">
      <c r="A2595" s="108" t="s">
        <v>245</v>
      </c>
      <c r="B2595" s="19">
        <v>0</v>
      </c>
      <c r="C2595" s="19">
        <v>0</v>
      </c>
      <c r="D2595" s="19">
        <v>250</v>
      </c>
      <c r="E2595" s="19">
        <v>250</v>
      </c>
      <c r="F2595" s="19">
        <f t="shared" si="84"/>
        <v>0</v>
      </c>
      <c r="G2595" s="151">
        <f t="shared" si="85"/>
        <v>100</v>
      </c>
    </row>
    <row r="2596" spans="1:7" s="6" customFormat="1" ht="12.75" x14ac:dyDescent="0.15">
      <c r="A2596" s="147" t="s">
        <v>5</v>
      </c>
      <c r="B2596" s="17">
        <v>0</v>
      </c>
      <c r="C2596" s="17">
        <v>0</v>
      </c>
      <c r="D2596" s="17">
        <v>250</v>
      </c>
      <c r="E2596" s="17">
        <v>250</v>
      </c>
      <c r="F2596" s="17">
        <f t="shared" si="84"/>
        <v>0</v>
      </c>
      <c r="G2596" s="148">
        <f t="shared" si="85"/>
        <v>100</v>
      </c>
    </row>
    <row r="2597" spans="1:7" s="8" customFormat="1" ht="12.75" x14ac:dyDescent="0.15">
      <c r="A2597" s="108" t="s">
        <v>53</v>
      </c>
      <c r="B2597" s="19">
        <v>0</v>
      </c>
      <c r="C2597" s="19">
        <v>0</v>
      </c>
      <c r="D2597" s="19">
        <v>250</v>
      </c>
      <c r="E2597" s="19">
        <v>250</v>
      </c>
      <c r="F2597" s="19">
        <f t="shared" si="84"/>
        <v>0</v>
      </c>
      <c r="G2597" s="151">
        <f t="shared" si="85"/>
        <v>100</v>
      </c>
    </row>
    <row r="2598" spans="1:7" s="8" customFormat="1" ht="12.75" x14ac:dyDescent="0.15">
      <c r="A2598" s="108" t="s">
        <v>54</v>
      </c>
      <c r="B2598" s="19">
        <v>0</v>
      </c>
      <c r="C2598" s="19">
        <v>0</v>
      </c>
      <c r="D2598" s="19">
        <v>250</v>
      </c>
      <c r="E2598" s="19">
        <v>250</v>
      </c>
      <c r="F2598" s="19">
        <f t="shared" si="84"/>
        <v>0</v>
      </c>
      <c r="G2598" s="151">
        <f t="shared" si="85"/>
        <v>100</v>
      </c>
    </row>
    <row r="2599" spans="1:7" s="8" customFormat="1" ht="12.75" x14ac:dyDescent="0.15">
      <c r="A2599" s="110" t="s">
        <v>55</v>
      </c>
      <c r="B2599" s="20">
        <v>0</v>
      </c>
      <c r="C2599" s="20">
        <v>0</v>
      </c>
      <c r="D2599" s="20">
        <v>0</v>
      </c>
      <c r="E2599" s="20">
        <v>250</v>
      </c>
      <c r="F2599" s="20">
        <f t="shared" si="84"/>
        <v>0</v>
      </c>
      <c r="G2599" s="136">
        <f t="shared" si="85"/>
        <v>0</v>
      </c>
    </row>
    <row r="2600" spans="1:7" s="8" customFormat="1" ht="12.75" x14ac:dyDescent="0.15">
      <c r="A2600" s="108" t="s">
        <v>82</v>
      </c>
      <c r="B2600" s="19">
        <v>407.76</v>
      </c>
      <c r="C2600" s="19">
        <v>1120</v>
      </c>
      <c r="D2600" s="19">
        <v>12369.28</v>
      </c>
      <c r="E2600" s="19">
        <v>12156.83</v>
      </c>
      <c r="F2600" s="19">
        <f t="shared" si="84"/>
        <v>2981.3689425152052</v>
      </c>
      <c r="G2600" s="151">
        <f t="shared" si="85"/>
        <v>98.282438428105763</v>
      </c>
    </row>
    <row r="2601" spans="1:7" s="6" customFormat="1" ht="12.75" x14ac:dyDescent="0.15">
      <c r="A2601" s="147" t="s">
        <v>5</v>
      </c>
      <c r="B2601" s="17">
        <v>407.76</v>
      </c>
      <c r="C2601" s="17">
        <v>1120</v>
      </c>
      <c r="D2601" s="17">
        <v>12369.28</v>
      </c>
      <c r="E2601" s="17">
        <v>12156.83</v>
      </c>
      <c r="F2601" s="17">
        <f t="shared" si="84"/>
        <v>2981.3689425152052</v>
      </c>
      <c r="G2601" s="148">
        <f t="shared" si="85"/>
        <v>98.282438428105763</v>
      </c>
    </row>
    <row r="2602" spans="1:7" s="8" customFormat="1" ht="12.75" x14ac:dyDescent="0.15">
      <c r="A2602" s="108" t="s">
        <v>6</v>
      </c>
      <c r="B2602" s="19">
        <v>407.76</v>
      </c>
      <c r="C2602" s="19">
        <v>1120</v>
      </c>
      <c r="D2602" s="19">
        <v>12369.28</v>
      </c>
      <c r="E2602" s="19">
        <v>12156.83</v>
      </c>
      <c r="F2602" s="19">
        <f t="shared" si="84"/>
        <v>2981.3689425152052</v>
      </c>
      <c r="G2602" s="151">
        <f t="shared" si="85"/>
        <v>98.282438428105763</v>
      </c>
    </row>
    <row r="2603" spans="1:7" s="8" customFormat="1" ht="12.75" x14ac:dyDescent="0.15">
      <c r="A2603" s="108" t="s">
        <v>12</v>
      </c>
      <c r="B2603" s="19">
        <v>407.76</v>
      </c>
      <c r="C2603" s="19">
        <v>1120</v>
      </c>
      <c r="D2603" s="19">
        <v>12369.28</v>
      </c>
      <c r="E2603" s="19">
        <v>12156.83</v>
      </c>
      <c r="F2603" s="19">
        <f t="shared" si="84"/>
        <v>2981.3689425152052</v>
      </c>
      <c r="G2603" s="151">
        <f t="shared" si="85"/>
        <v>98.282438428105763</v>
      </c>
    </row>
    <row r="2604" spans="1:7" s="8" customFormat="1" ht="12.75" x14ac:dyDescent="0.15">
      <c r="A2604" s="110" t="s">
        <v>22</v>
      </c>
      <c r="B2604" s="20">
        <v>77.989999999999995</v>
      </c>
      <c r="C2604" s="20">
        <v>0</v>
      </c>
      <c r="D2604" s="20">
        <v>0</v>
      </c>
      <c r="E2604" s="20">
        <v>0</v>
      </c>
      <c r="F2604" s="20">
        <f t="shared" si="84"/>
        <v>0</v>
      </c>
      <c r="G2604" s="136">
        <f t="shared" si="85"/>
        <v>0</v>
      </c>
    </row>
    <row r="2605" spans="1:7" s="8" customFormat="1" ht="12.75" x14ac:dyDescent="0.15">
      <c r="A2605" s="110" t="s">
        <v>32</v>
      </c>
      <c r="B2605" s="20">
        <v>0</v>
      </c>
      <c r="C2605" s="20">
        <v>0</v>
      </c>
      <c r="D2605" s="20">
        <v>0</v>
      </c>
      <c r="E2605" s="20">
        <v>11122.28</v>
      </c>
      <c r="F2605" s="20">
        <f t="shared" si="84"/>
        <v>0</v>
      </c>
      <c r="G2605" s="136">
        <f t="shared" si="85"/>
        <v>0</v>
      </c>
    </row>
    <row r="2606" spans="1:7" s="8" customFormat="1" ht="12.75" x14ac:dyDescent="0.15">
      <c r="A2606" s="110" t="s">
        <v>34</v>
      </c>
      <c r="B2606" s="20">
        <v>0</v>
      </c>
      <c r="C2606" s="20">
        <v>0</v>
      </c>
      <c r="D2606" s="20">
        <v>0</v>
      </c>
      <c r="E2606" s="20">
        <v>795.75</v>
      </c>
      <c r="F2606" s="20">
        <f t="shared" si="84"/>
        <v>0</v>
      </c>
      <c r="G2606" s="136">
        <f t="shared" si="85"/>
        <v>0</v>
      </c>
    </row>
    <row r="2607" spans="1:7" s="8" customFormat="1" ht="12.75" x14ac:dyDescent="0.15">
      <c r="A2607" s="110" t="s">
        <v>35</v>
      </c>
      <c r="B2607" s="20">
        <v>25.52</v>
      </c>
      <c r="C2607" s="20">
        <v>0</v>
      </c>
      <c r="D2607" s="20">
        <v>0</v>
      </c>
      <c r="E2607" s="20">
        <v>0</v>
      </c>
      <c r="F2607" s="20">
        <f t="shared" si="84"/>
        <v>0</v>
      </c>
      <c r="G2607" s="136">
        <f t="shared" si="85"/>
        <v>0</v>
      </c>
    </row>
    <row r="2608" spans="1:7" s="8" customFormat="1" ht="12.75" x14ac:dyDescent="0.15">
      <c r="A2608" s="110" t="s">
        <v>83</v>
      </c>
      <c r="B2608" s="20">
        <v>304.25</v>
      </c>
      <c r="C2608" s="20">
        <v>0</v>
      </c>
      <c r="D2608" s="20">
        <v>0</v>
      </c>
      <c r="E2608" s="20">
        <v>238.8</v>
      </c>
      <c r="F2608" s="20">
        <f t="shared" si="84"/>
        <v>78.488085456039443</v>
      </c>
      <c r="G2608" s="136">
        <f t="shared" si="85"/>
        <v>0</v>
      </c>
    </row>
    <row r="2609" spans="1:7" s="7" customFormat="1" ht="12.75" x14ac:dyDescent="0.15">
      <c r="A2609" s="149" t="s">
        <v>280</v>
      </c>
      <c r="B2609" s="18">
        <v>56082.14</v>
      </c>
      <c r="C2609" s="18">
        <v>24000</v>
      </c>
      <c r="D2609" s="18">
        <v>37000</v>
      </c>
      <c r="E2609" s="18">
        <v>1525.09</v>
      </c>
      <c r="F2609" s="18">
        <f t="shared" si="84"/>
        <v>2.7193862431069857</v>
      </c>
      <c r="G2609" s="150">
        <f t="shared" si="85"/>
        <v>4.1218648648648646</v>
      </c>
    </row>
    <row r="2610" spans="1:7" s="8" customFormat="1" ht="12.75" x14ac:dyDescent="0.15">
      <c r="A2610" s="108" t="s">
        <v>82</v>
      </c>
      <c r="B2610" s="19">
        <v>56082.14</v>
      </c>
      <c r="C2610" s="19">
        <v>24000</v>
      </c>
      <c r="D2610" s="19">
        <v>37000</v>
      </c>
      <c r="E2610" s="19">
        <v>1525.09</v>
      </c>
      <c r="F2610" s="19">
        <f t="shared" si="84"/>
        <v>2.7193862431069857</v>
      </c>
      <c r="G2610" s="151">
        <f t="shared" si="85"/>
        <v>4.1218648648648646</v>
      </c>
    </row>
    <row r="2611" spans="1:7" s="6" customFormat="1" ht="12.75" x14ac:dyDescent="0.15">
      <c r="A2611" s="147" t="s">
        <v>281</v>
      </c>
      <c r="B2611" s="17">
        <v>56082.14</v>
      </c>
      <c r="C2611" s="17">
        <v>24000</v>
      </c>
      <c r="D2611" s="17">
        <v>37000</v>
      </c>
      <c r="E2611" s="17">
        <v>1525.09</v>
      </c>
      <c r="F2611" s="17">
        <f t="shared" si="84"/>
        <v>2.7193862431069857</v>
      </c>
      <c r="G2611" s="148">
        <f t="shared" si="85"/>
        <v>4.1218648648648646</v>
      </c>
    </row>
    <row r="2612" spans="1:7" s="8" customFormat="1" ht="12.75" x14ac:dyDescent="0.15">
      <c r="A2612" s="108" t="s">
        <v>53</v>
      </c>
      <c r="B2612" s="19">
        <v>56082.14</v>
      </c>
      <c r="C2612" s="19">
        <v>24000</v>
      </c>
      <c r="D2612" s="19">
        <v>37000</v>
      </c>
      <c r="E2612" s="19">
        <v>1525.09</v>
      </c>
      <c r="F2612" s="19">
        <f t="shared" si="84"/>
        <v>2.7193862431069857</v>
      </c>
      <c r="G2612" s="151">
        <f t="shared" si="85"/>
        <v>4.1218648648648646</v>
      </c>
    </row>
    <row r="2613" spans="1:7" s="8" customFormat="1" ht="12.75" x14ac:dyDescent="0.15">
      <c r="A2613" s="108" t="s">
        <v>54</v>
      </c>
      <c r="B2613" s="19">
        <v>0</v>
      </c>
      <c r="C2613" s="19">
        <v>500</v>
      </c>
      <c r="D2613" s="19">
        <v>500</v>
      </c>
      <c r="E2613" s="19">
        <v>0</v>
      </c>
      <c r="F2613" s="19">
        <f t="shared" si="84"/>
        <v>0</v>
      </c>
      <c r="G2613" s="151">
        <f t="shared" si="85"/>
        <v>0</v>
      </c>
    </row>
    <row r="2614" spans="1:7" s="8" customFormat="1" ht="12.75" x14ac:dyDescent="0.15">
      <c r="A2614" s="108" t="s">
        <v>56</v>
      </c>
      <c r="B2614" s="19">
        <v>739.3</v>
      </c>
      <c r="C2614" s="19">
        <v>3500</v>
      </c>
      <c r="D2614" s="19">
        <v>16500</v>
      </c>
      <c r="E2614" s="19">
        <v>1525.09</v>
      </c>
      <c r="F2614" s="19">
        <f t="shared" si="84"/>
        <v>206.28838090085219</v>
      </c>
      <c r="G2614" s="151">
        <f t="shared" si="85"/>
        <v>9.2429696969696966</v>
      </c>
    </row>
    <row r="2615" spans="1:7" s="8" customFormat="1" ht="12.75" x14ac:dyDescent="0.15">
      <c r="A2615" s="110" t="s">
        <v>57</v>
      </c>
      <c r="B2615" s="20">
        <v>0</v>
      </c>
      <c r="C2615" s="20">
        <v>0</v>
      </c>
      <c r="D2615" s="20">
        <v>0</v>
      </c>
      <c r="E2615" s="20">
        <v>1519.33</v>
      </c>
      <c r="F2615" s="20">
        <f t="shared" si="84"/>
        <v>0</v>
      </c>
      <c r="G2615" s="136">
        <f t="shared" si="85"/>
        <v>0</v>
      </c>
    </row>
    <row r="2616" spans="1:7" s="8" customFormat="1" ht="12.75" x14ac:dyDescent="0.15">
      <c r="A2616" s="110" t="s">
        <v>60</v>
      </c>
      <c r="B2616" s="20">
        <v>484.44</v>
      </c>
      <c r="C2616" s="20">
        <v>0</v>
      </c>
      <c r="D2616" s="20">
        <v>0</v>
      </c>
      <c r="E2616" s="20">
        <v>0</v>
      </c>
      <c r="F2616" s="20">
        <f t="shared" si="84"/>
        <v>0</v>
      </c>
      <c r="G2616" s="136">
        <f t="shared" si="85"/>
        <v>0</v>
      </c>
    </row>
    <row r="2617" spans="1:7" s="8" customFormat="1" ht="12.75" x14ac:dyDescent="0.15">
      <c r="A2617" s="110" t="s">
        <v>252</v>
      </c>
      <c r="B2617" s="20">
        <v>254.86</v>
      </c>
      <c r="C2617" s="20">
        <v>0</v>
      </c>
      <c r="D2617" s="20">
        <v>0</v>
      </c>
      <c r="E2617" s="20">
        <v>5.76</v>
      </c>
      <c r="F2617" s="20">
        <f t="shared" si="84"/>
        <v>2.2600643490543826</v>
      </c>
      <c r="G2617" s="136">
        <f t="shared" si="85"/>
        <v>0</v>
      </c>
    </row>
    <row r="2618" spans="1:7" s="8" customFormat="1" ht="12.75" x14ac:dyDescent="0.15">
      <c r="A2618" s="108" t="s">
        <v>72</v>
      </c>
      <c r="B2618" s="19">
        <v>55342.84</v>
      </c>
      <c r="C2618" s="19">
        <v>20000</v>
      </c>
      <c r="D2618" s="19">
        <v>20000</v>
      </c>
      <c r="E2618" s="19">
        <v>0</v>
      </c>
      <c r="F2618" s="19">
        <f t="shared" si="84"/>
        <v>0</v>
      </c>
      <c r="G2618" s="151">
        <f t="shared" si="85"/>
        <v>0</v>
      </c>
    </row>
    <row r="2619" spans="1:7" s="8" customFormat="1" ht="12.75" x14ac:dyDescent="0.15">
      <c r="A2619" s="110" t="s">
        <v>73</v>
      </c>
      <c r="B2619" s="20">
        <v>55342.84</v>
      </c>
      <c r="C2619" s="20">
        <v>0</v>
      </c>
      <c r="D2619" s="20">
        <v>0</v>
      </c>
      <c r="E2619" s="20">
        <v>0</v>
      </c>
      <c r="F2619" s="20">
        <f t="shared" si="84"/>
        <v>0</v>
      </c>
      <c r="G2619" s="136">
        <f t="shared" si="85"/>
        <v>0</v>
      </c>
    </row>
    <row r="2620" spans="1:7" s="7" customFormat="1" ht="12.75" x14ac:dyDescent="0.15">
      <c r="A2620" s="149" t="s">
        <v>255</v>
      </c>
      <c r="B2620" s="18">
        <v>348.42</v>
      </c>
      <c r="C2620" s="18">
        <v>1200</v>
      </c>
      <c r="D2620" s="18">
        <v>900</v>
      </c>
      <c r="E2620" s="18">
        <v>0</v>
      </c>
      <c r="F2620" s="18">
        <f t="shared" si="84"/>
        <v>0</v>
      </c>
      <c r="G2620" s="150">
        <f t="shared" si="85"/>
        <v>0</v>
      </c>
    </row>
    <row r="2621" spans="1:7" s="8" customFormat="1" ht="12.75" x14ac:dyDescent="0.15">
      <c r="A2621" s="108" t="s">
        <v>245</v>
      </c>
      <c r="B2621" s="19">
        <v>0</v>
      </c>
      <c r="C2621" s="19">
        <v>150</v>
      </c>
      <c r="D2621" s="19">
        <v>150</v>
      </c>
      <c r="E2621" s="19">
        <v>0</v>
      </c>
      <c r="F2621" s="19">
        <f t="shared" si="84"/>
        <v>0</v>
      </c>
      <c r="G2621" s="151">
        <f t="shared" si="85"/>
        <v>0</v>
      </c>
    </row>
    <row r="2622" spans="1:7" s="6" customFormat="1" ht="12.75" x14ac:dyDescent="0.15">
      <c r="A2622" s="147" t="s">
        <v>127</v>
      </c>
      <c r="B2622" s="17">
        <v>0</v>
      </c>
      <c r="C2622" s="17">
        <v>150</v>
      </c>
      <c r="D2622" s="17">
        <v>150</v>
      </c>
      <c r="E2622" s="17">
        <v>0</v>
      </c>
      <c r="F2622" s="17">
        <f t="shared" si="84"/>
        <v>0</v>
      </c>
      <c r="G2622" s="148">
        <f t="shared" si="85"/>
        <v>0</v>
      </c>
    </row>
    <row r="2623" spans="1:7" s="8" customFormat="1" ht="12.75" x14ac:dyDescent="0.15">
      <c r="A2623" s="108" t="s">
        <v>6</v>
      </c>
      <c r="B2623" s="19">
        <v>0</v>
      </c>
      <c r="C2623" s="19">
        <v>150</v>
      </c>
      <c r="D2623" s="19">
        <v>150</v>
      </c>
      <c r="E2623" s="19">
        <v>0</v>
      </c>
      <c r="F2623" s="19">
        <f t="shared" si="84"/>
        <v>0</v>
      </c>
      <c r="G2623" s="151">
        <f t="shared" si="85"/>
        <v>0</v>
      </c>
    </row>
    <row r="2624" spans="1:7" s="8" customFormat="1" ht="12.75" x14ac:dyDescent="0.15">
      <c r="A2624" s="108" t="s">
        <v>12</v>
      </c>
      <c r="B2624" s="19">
        <v>0</v>
      </c>
      <c r="C2624" s="19">
        <v>150</v>
      </c>
      <c r="D2624" s="19">
        <v>150</v>
      </c>
      <c r="E2624" s="19">
        <v>0</v>
      </c>
      <c r="F2624" s="19">
        <f t="shared" si="84"/>
        <v>0</v>
      </c>
      <c r="G2624" s="151">
        <f t="shared" si="85"/>
        <v>0</v>
      </c>
    </row>
    <row r="2625" spans="1:7" s="8" customFormat="1" ht="12.75" x14ac:dyDescent="0.15">
      <c r="A2625" s="108" t="s">
        <v>82</v>
      </c>
      <c r="B2625" s="19">
        <v>348.42</v>
      </c>
      <c r="C2625" s="19">
        <v>1050</v>
      </c>
      <c r="D2625" s="19">
        <v>750</v>
      </c>
      <c r="E2625" s="19">
        <v>0</v>
      </c>
      <c r="F2625" s="19">
        <f t="shared" si="84"/>
        <v>0</v>
      </c>
      <c r="G2625" s="151">
        <f t="shared" si="85"/>
        <v>0</v>
      </c>
    </row>
    <row r="2626" spans="1:7" s="6" customFormat="1" ht="12.75" x14ac:dyDescent="0.15">
      <c r="A2626" s="147" t="s">
        <v>127</v>
      </c>
      <c r="B2626" s="17">
        <v>348.42</v>
      </c>
      <c r="C2626" s="17">
        <v>1050</v>
      </c>
      <c r="D2626" s="17">
        <v>750</v>
      </c>
      <c r="E2626" s="17">
        <v>0</v>
      </c>
      <c r="F2626" s="17">
        <f t="shared" si="84"/>
        <v>0</v>
      </c>
      <c r="G2626" s="148">
        <f t="shared" si="85"/>
        <v>0</v>
      </c>
    </row>
    <row r="2627" spans="1:7" s="8" customFormat="1" ht="12.75" x14ac:dyDescent="0.15">
      <c r="A2627" s="108" t="s">
        <v>6</v>
      </c>
      <c r="B2627" s="19">
        <v>348.42</v>
      </c>
      <c r="C2627" s="19">
        <v>1050</v>
      </c>
      <c r="D2627" s="19">
        <v>750</v>
      </c>
      <c r="E2627" s="19">
        <v>0</v>
      </c>
      <c r="F2627" s="19">
        <f t="shared" si="84"/>
        <v>0</v>
      </c>
      <c r="G2627" s="151">
        <f t="shared" si="85"/>
        <v>0</v>
      </c>
    </row>
    <row r="2628" spans="1:7" s="8" customFormat="1" ht="12.75" x14ac:dyDescent="0.15">
      <c r="A2628" s="108" t="s">
        <v>12</v>
      </c>
      <c r="B2628" s="19">
        <v>348.42</v>
      </c>
      <c r="C2628" s="19">
        <v>1050</v>
      </c>
      <c r="D2628" s="19">
        <v>750</v>
      </c>
      <c r="E2628" s="19">
        <v>0</v>
      </c>
      <c r="F2628" s="19">
        <f t="shared" si="84"/>
        <v>0</v>
      </c>
      <c r="G2628" s="151">
        <f t="shared" si="85"/>
        <v>0</v>
      </c>
    </row>
    <row r="2629" spans="1:7" s="8" customFormat="1" ht="12.75" x14ac:dyDescent="0.15">
      <c r="A2629" s="110" t="s">
        <v>18</v>
      </c>
      <c r="B2629" s="20">
        <v>53.09</v>
      </c>
      <c r="C2629" s="20">
        <v>0</v>
      </c>
      <c r="D2629" s="20">
        <v>0</v>
      </c>
      <c r="E2629" s="20">
        <v>0</v>
      </c>
      <c r="F2629" s="20">
        <f t="shared" si="84"/>
        <v>0</v>
      </c>
      <c r="G2629" s="136">
        <f t="shared" si="85"/>
        <v>0</v>
      </c>
    </row>
    <row r="2630" spans="1:7" s="8" customFormat="1" ht="12.75" x14ac:dyDescent="0.15">
      <c r="A2630" s="110" t="s">
        <v>24</v>
      </c>
      <c r="B2630" s="20">
        <v>66.36</v>
      </c>
      <c r="C2630" s="20">
        <v>0</v>
      </c>
      <c r="D2630" s="20">
        <v>0</v>
      </c>
      <c r="E2630" s="20">
        <v>0</v>
      </c>
      <c r="F2630" s="20">
        <f t="shared" ref="F2630:F2693" si="86">IFERROR(E2630/B2630*100,0)</f>
        <v>0</v>
      </c>
      <c r="G2630" s="136">
        <f t="shared" ref="G2630:G2693" si="87">IFERROR(E2630/D2630*100,0)</f>
        <v>0</v>
      </c>
    </row>
    <row r="2631" spans="1:7" s="8" customFormat="1" ht="12.75" x14ac:dyDescent="0.15">
      <c r="A2631" s="110" t="s">
        <v>29</v>
      </c>
      <c r="B2631" s="20">
        <v>96.25</v>
      </c>
      <c r="C2631" s="20">
        <v>0</v>
      </c>
      <c r="D2631" s="20">
        <v>0</v>
      </c>
      <c r="E2631" s="20">
        <v>0</v>
      </c>
      <c r="F2631" s="20">
        <f t="shared" si="86"/>
        <v>0</v>
      </c>
      <c r="G2631" s="136">
        <f t="shared" si="87"/>
        <v>0</v>
      </c>
    </row>
    <row r="2632" spans="1:7" s="8" customFormat="1" ht="12.75" x14ac:dyDescent="0.15">
      <c r="A2632" s="110" t="s">
        <v>34</v>
      </c>
      <c r="B2632" s="20">
        <v>132.72</v>
      </c>
      <c r="C2632" s="20">
        <v>0</v>
      </c>
      <c r="D2632" s="20">
        <v>0</v>
      </c>
      <c r="E2632" s="20">
        <v>0</v>
      </c>
      <c r="F2632" s="20">
        <f t="shared" si="86"/>
        <v>0</v>
      </c>
      <c r="G2632" s="136">
        <f t="shared" si="87"/>
        <v>0</v>
      </c>
    </row>
    <row r="2633" spans="1:7" s="7" customFormat="1" ht="12.75" x14ac:dyDescent="0.15">
      <c r="A2633" s="149" t="s">
        <v>256</v>
      </c>
      <c r="B2633" s="18">
        <v>35496.800000000003</v>
      </c>
      <c r="C2633" s="18">
        <v>45500</v>
      </c>
      <c r="D2633" s="18">
        <v>23850</v>
      </c>
      <c r="E2633" s="18">
        <v>17190.13</v>
      </c>
      <c r="F2633" s="18">
        <f t="shared" si="86"/>
        <v>48.427266683193977</v>
      </c>
      <c r="G2633" s="150">
        <f t="shared" si="87"/>
        <v>72.076016771488469</v>
      </c>
    </row>
    <row r="2634" spans="1:7" s="8" customFormat="1" ht="12.75" x14ac:dyDescent="0.15">
      <c r="A2634" s="108" t="s">
        <v>245</v>
      </c>
      <c r="B2634" s="19">
        <v>27931.599999999999</v>
      </c>
      <c r="C2634" s="19">
        <v>32000</v>
      </c>
      <c r="D2634" s="19">
        <v>12700</v>
      </c>
      <c r="E2634" s="19">
        <v>8901.85</v>
      </c>
      <c r="F2634" s="19">
        <f t="shared" si="86"/>
        <v>31.870175714960837</v>
      </c>
      <c r="G2634" s="151">
        <f t="shared" si="87"/>
        <v>70.093307086614175</v>
      </c>
    </row>
    <row r="2635" spans="1:7" s="6" customFormat="1" ht="12.75" x14ac:dyDescent="0.15">
      <c r="A2635" s="147" t="s">
        <v>257</v>
      </c>
      <c r="B2635" s="17">
        <v>27931.599999999999</v>
      </c>
      <c r="C2635" s="17">
        <v>32000</v>
      </c>
      <c r="D2635" s="17">
        <v>12700</v>
      </c>
      <c r="E2635" s="17">
        <v>8901.85</v>
      </c>
      <c r="F2635" s="17">
        <f t="shared" si="86"/>
        <v>31.870175714960837</v>
      </c>
      <c r="G2635" s="148">
        <f t="shared" si="87"/>
        <v>70.093307086614175</v>
      </c>
    </row>
    <row r="2636" spans="1:7" s="8" customFormat="1" ht="12.75" x14ac:dyDescent="0.15">
      <c r="A2636" s="108" t="s">
        <v>6</v>
      </c>
      <c r="B2636" s="19">
        <v>27931.599999999999</v>
      </c>
      <c r="C2636" s="19">
        <v>32000</v>
      </c>
      <c r="D2636" s="19">
        <v>12700</v>
      </c>
      <c r="E2636" s="19">
        <v>8901.85</v>
      </c>
      <c r="F2636" s="19">
        <f t="shared" si="86"/>
        <v>31.870175714960837</v>
      </c>
      <c r="G2636" s="151">
        <f t="shared" si="87"/>
        <v>70.093307086614175</v>
      </c>
    </row>
    <row r="2637" spans="1:7" s="8" customFormat="1" ht="12.75" x14ac:dyDescent="0.15">
      <c r="A2637" s="108" t="s">
        <v>12</v>
      </c>
      <c r="B2637" s="19">
        <v>27931.599999999999</v>
      </c>
      <c r="C2637" s="19">
        <v>32000</v>
      </c>
      <c r="D2637" s="19">
        <v>12700</v>
      </c>
      <c r="E2637" s="19">
        <v>8901.85</v>
      </c>
      <c r="F2637" s="19">
        <f t="shared" si="86"/>
        <v>31.870175714960837</v>
      </c>
      <c r="G2637" s="151">
        <f t="shared" si="87"/>
        <v>70.093307086614175</v>
      </c>
    </row>
    <row r="2638" spans="1:7" s="8" customFormat="1" ht="12.75" x14ac:dyDescent="0.15">
      <c r="A2638" s="110" t="s">
        <v>22</v>
      </c>
      <c r="B2638" s="20">
        <v>0</v>
      </c>
      <c r="C2638" s="20">
        <v>0</v>
      </c>
      <c r="D2638" s="20">
        <v>0</v>
      </c>
      <c r="E2638" s="20">
        <v>617.54</v>
      </c>
      <c r="F2638" s="20">
        <f t="shared" si="86"/>
        <v>0</v>
      </c>
      <c r="G2638" s="136">
        <f t="shared" si="87"/>
        <v>0</v>
      </c>
    </row>
    <row r="2639" spans="1:7" s="8" customFormat="1" ht="12.75" x14ac:dyDescent="0.15">
      <c r="A2639" s="110" t="s">
        <v>97</v>
      </c>
      <c r="B2639" s="20">
        <v>27844.45</v>
      </c>
      <c r="C2639" s="20">
        <v>0</v>
      </c>
      <c r="D2639" s="20">
        <v>0</v>
      </c>
      <c r="E2639" s="20">
        <v>8249.31</v>
      </c>
      <c r="F2639" s="20">
        <f t="shared" si="86"/>
        <v>29.626406698641915</v>
      </c>
      <c r="G2639" s="136">
        <f t="shared" si="87"/>
        <v>0</v>
      </c>
    </row>
    <row r="2640" spans="1:7" s="8" customFormat="1" ht="12.75" x14ac:dyDescent="0.15">
      <c r="A2640" s="110" t="s">
        <v>23</v>
      </c>
      <c r="B2640" s="20">
        <v>19.13</v>
      </c>
      <c r="C2640" s="20">
        <v>0</v>
      </c>
      <c r="D2640" s="20">
        <v>0</v>
      </c>
      <c r="E2640" s="20">
        <v>35</v>
      </c>
      <c r="F2640" s="20">
        <f t="shared" si="86"/>
        <v>182.95870360690017</v>
      </c>
      <c r="G2640" s="136">
        <f t="shared" si="87"/>
        <v>0</v>
      </c>
    </row>
    <row r="2641" spans="1:7" s="8" customFormat="1" ht="12.75" x14ac:dyDescent="0.15">
      <c r="A2641" s="110" t="s">
        <v>28</v>
      </c>
      <c r="B2641" s="20">
        <v>68.02</v>
      </c>
      <c r="C2641" s="20">
        <v>0</v>
      </c>
      <c r="D2641" s="20">
        <v>0</v>
      </c>
      <c r="E2641" s="20">
        <v>0</v>
      </c>
      <c r="F2641" s="20">
        <f t="shared" si="86"/>
        <v>0</v>
      </c>
      <c r="G2641" s="136">
        <f t="shared" si="87"/>
        <v>0</v>
      </c>
    </row>
    <row r="2642" spans="1:7" s="8" customFormat="1" ht="12.75" x14ac:dyDescent="0.15">
      <c r="A2642" s="108" t="s">
        <v>82</v>
      </c>
      <c r="B2642" s="19">
        <v>7565.2</v>
      </c>
      <c r="C2642" s="19">
        <v>13500</v>
      </c>
      <c r="D2642" s="19">
        <v>11150</v>
      </c>
      <c r="E2642" s="19">
        <v>8288.2800000000007</v>
      </c>
      <c r="F2642" s="19">
        <f t="shared" si="86"/>
        <v>109.55797599534714</v>
      </c>
      <c r="G2642" s="151">
        <f t="shared" si="87"/>
        <v>74.334349775784759</v>
      </c>
    </row>
    <row r="2643" spans="1:7" s="6" customFormat="1" ht="12.75" x14ac:dyDescent="0.15">
      <c r="A2643" s="147" t="s">
        <v>257</v>
      </c>
      <c r="B2643" s="17">
        <v>7565.2</v>
      </c>
      <c r="C2643" s="17">
        <v>13500</v>
      </c>
      <c r="D2643" s="17">
        <v>11150</v>
      </c>
      <c r="E2643" s="17">
        <v>8288.2800000000007</v>
      </c>
      <c r="F2643" s="17">
        <f t="shared" si="86"/>
        <v>109.55797599534714</v>
      </c>
      <c r="G2643" s="148">
        <f t="shared" si="87"/>
        <v>74.334349775784759</v>
      </c>
    </row>
    <row r="2644" spans="1:7" s="8" customFormat="1" ht="12.75" x14ac:dyDescent="0.15">
      <c r="A2644" s="108" t="s">
        <v>6</v>
      </c>
      <c r="B2644" s="19">
        <v>7565.2</v>
      </c>
      <c r="C2644" s="19">
        <v>12600</v>
      </c>
      <c r="D2644" s="19">
        <v>10550</v>
      </c>
      <c r="E2644" s="19">
        <v>8288.2800000000007</v>
      </c>
      <c r="F2644" s="19">
        <f t="shared" si="86"/>
        <v>109.55797599534714</v>
      </c>
      <c r="G2644" s="151">
        <f t="shared" si="87"/>
        <v>78.561895734597158</v>
      </c>
    </row>
    <row r="2645" spans="1:7" s="8" customFormat="1" ht="12.75" x14ac:dyDescent="0.15">
      <c r="A2645" s="108" t="s">
        <v>7</v>
      </c>
      <c r="B2645" s="19">
        <v>6821.95</v>
      </c>
      <c r="C2645" s="19">
        <v>10400</v>
      </c>
      <c r="D2645" s="19">
        <v>10300</v>
      </c>
      <c r="E2645" s="19">
        <v>8168.28</v>
      </c>
      <c r="F2645" s="19">
        <f t="shared" si="86"/>
        <v>119.73526630948629</v>
      </c>
      <c r="G2645" s="151">
        <f t="shared" si="87"/>
        <v>79.303689320388344</v>
      </c>
    </row>
    <row r="2646" spans="1:7" s="8" customFormat="1" ht="12.75" x14ac:dyDescent="0.15">
      <c r="A2646" s="110" t="s">
        <v>8</v>
      </c>
      <c r="B2646" s="20">
        <v>6821.95</v>
      </c>
      <c r="C2646" s="20">
        <v>0</v>
      </c>
      <c r="D2646" s="20">
        <v>0</v>
      </c>
      <c r="E2646" s="20">
        <v>8168.28</v>
      </c>
      <c r="F2646" s="20">
        <f t="shared" si="86"/>
        <v>119.73526630948629</v>
      </c>
      <c r="G2646" s="136">
        <f t="shared" si="87"/>
        <v>0</v>
      </c>
    </row>
    <row r="2647" spans="1:7" s="8" customFormat="1" ht="12.75" x14ac:dyDescent="0.15">
      <c r="A2647" s="108" t="s">
        <v>12</v>
      </c>
      <c r="B2647" s="19">
        <v>743.25</v>
      </c>
      <c r="C2647" s="19">
        <v>2200</v>
      </c>
      <c r="D2647" s="19">
        <v>250</v>
      </c>
      <c r="E2647" s="19">
        <v>120</v>
      </c>
      <c r="F2647" s="19">
        <f t="shared" si="86"/>
        <v>16.145307769929364</v>
      </c>
      <c r="G2647" s="151">
        <f t="shared" si="87"/>
        <v>48</v>
      </c>
    </row>
    <row r="2648" spans="1:7" s="8" customFormat="1" ht="12.75" x14ac:dyDescent="0.15">
      <c r="A2648" s="110" t="s">
        <v>18</v>
      </c>
      <c r="B2648" s="20">
        <v>743.25</v>
      </c>
      <c r="C2648" s="20">
        <v>0</v>
      </c>
      <c r="D2648" s="20">
        <v>0</v>
      </c>
      <c r="E2648" s="20">
        <v>120</v>
      </c>
      <c r="F2648" s="20">
        <f t="shared" si="86"/>
        <v>16.145307769929364</v>
      </c>
      <c r="G2648" s="136">
        <f t="shared" si="87"/>
        <v>0</v>
      </c>
    </row>
    <row r="2649" spans="1:7" s="8" customFormat="1" ht="12.75" x14ac:dyDescent="0.15">
      <c r="A2649" s="108" t="s">
        <v>53</v>
      </c>
      <c r="B2649" s="19">
        <v>0</v>
      </c>
      <c r="C2649" s="19">
        <v>900</v>
      </c>
      <c r="D2649" s="19">
        <v>600</v>
      </c>
      <c r="E2649" s="19">
        <v>0</v>
      </c>
      <c r="F2649" s="19">
        <f t="shared" si="86"/>
        <v>0</v>
      </c>
      <c r="G2649" s="151">
        <f t="shared" si="87"/>
        <v>0</v>
      </c>
    </row>
    <row r="2650" spans="1:7" s="8" customFormat="1" ht="12.75" x14ac:dyDescent="0.15">
      <c r="A2650" s="108" t="s">
        <v>56</v>
      </c>
      <c r="B2650" s="19">
        <v>0</v>
      </c>
      <c r="C2650" s="19">
        <v>900</v>
      </c>
      <c r="D2650" s="19">
        <v>600</v>
      </c>
      <c r="E2650" s="19">
        <v>0</v>
      </c>
      <c r="F2650" s="19">
        <f t="shared" si="86"/>
        <v>0</v>
      </c>
      <c r="G2650" s="151">
        <f t="shared" si="87"/>
        <v>0</v>
      </c>
    </row>
    <row r="2651" spans="1:7" s="7" customFormat="1" ht="12.75" x14ac:dyDescent="0.15">
      <c r="A2651" s="149" t="s">
        <v>258</v>
      </c>
      <c r="B2651" s="18">
        <v>59828.04</v>
      </c>
      <c r="C2651" s="18">
        <v>71700</v>
      </c>
      <c r="D2651" s="18">
        <v>43254.92</v>
      </c>
      <c r="E2651" s="18">
        <v>40927.29</v>
      </c>
      <c r="F2651" s="18">
        <f t="shared" si="86"/>
        <v>68.408207923909927</v>
      </c>
      <c r="G2651" s="150">
        <f t="shared" si="87"/>
        <v>94.618808681185868</v>
      </c>
    </row>
    <row r="2652" spans="1:7" s="8" customFormat="1" ht="12.75" x14ac:dyDescent="0.15">
      <c r="A2652" s="108" t="s">
        <v>245</v>
      </c>
      <c r="B2652" s="19">
        <v>50751.82</v>
      </c>
      <c r="C2652" s="19">
        <v>49200</v>
      </c>
      <c r="D2652" s="19">
        <v>32654.92</v>
      </c>
      <c r="E2652" s="19">
        <v>31110.74</v>
      </c>
      <c r="F2652" s="19">
        <f t="shared" si="86"/>
        <v>61.299752402968011</v>
      </c>
      <c r="G2652" s="151">
        <f t="shared" si="87"/>
        <v>95.271217935919012</v>
      </c>
    </row>
    <row r="2653" spans="1:7" s="6" customFormat="1" ht="12.75" x14ac:dyDescent="0.15">
      <c r="A2653" s="147" t="s">
        <v>128</v>
      </c>
      <c r="B2653" s="17">
        <v>50751.82</v>
      </c>
      <c r="C2653" s="17">
        <v>49200</v>
      </c>
      <c r="D2653" s="17">
        <v>32654.92</v>
      </c>
      <c r="E2653" s="17">
        <v>31110.74</v>
      </c>
      <c r="F2653" s="17">
        <f t="shared" si="86"/>
        <v>61.299752402968011</v>
      </c>
      <c r="G2653" s="148">
        <f t="shared" si="87"/>
        <v>95.271217935919012</v>
      </c>
    </row>
    <row r="2654" spans="1:7" s="8" customFormat="1" ht="12.75" x14ac:dyDescent="0.15">
      <c r="A2654" s="108" t="s">
        <v>6</v>
      </c>
      <c r="B2654" s="19">
        <v>26240.48</v>
      </c>
      <c r="C2654" s="19">
        <v>38200</v>
      </c>
      <c r="D2654" s="19">
        <v>32054.92</v>
      </c>
      <c r="E2654" s="19">
        <v>30521.64</v>
      </c>
      <c r="F2654" s="19">
        <f t="shared" si="86"/>
        <v>116.3150978945507</v>
      </c>
      <c r="G2654" s="151">
        <f t="shared" si="87"/>
        <v>95.21670932262505</v>
      </c>
    </row>
    <row r="2655" spans="1:7" s="8" customFormat="1" ht="12.75" x14ac:dyDescent="0.15">
      <c r="A2655" s="108" t="s">
        <v>12</v>
      </c>
      <c r="B2655" s="19">
        <v>2202.27</v>
      </c>
      <c r="C2655" s="19">
        <v>8200</v>
      </c>
      <c r="D2655" s="19">
        <v>2800</v>
      </c>
      <c r="E2655" s="19">
        <v>1344.15</v>
      </c>
      <c r="F2655" s="19">
        <f t="shared" si="86"/>
        <v>61.034750507430971</v>
      </c>
      <c r="G2655" s="151">
        <f t="shared" si="87"/>
        <v>48.00535714285715</v>
      </c>
    </row>
    <row r="2656" spans="1:7" s="8" customFormat="1" ht="12.75" x14ac:dyDescent="0.15">
      <c r="A2656" s="110" t="s">
        <v>19</v>
      </c>
      <c r="B2656" s="20">
        <v>636.14</v>
      </c>
      <c r="C2656" s="20">
        <v>0</v>
      </c>
      <c r="D2656" s="20">
        <v>0</v>
      </c>
      <c r="E2656" s="20">
        <v>739.15</v>
      </c>
      <c r="F2656" s="20">
        <f t="shared" si="86"/>
        <v>116.19297638884522</v>
      </c>
      <c r="G2656" s="136">
        <f t="shared" si="87"/>
        <v>0</v>
      </c>
    </row>
    <row r="2657" spans="1:7" s="8" customFormat="1" ht="12.75" x14ac:dyDescent="0.15">
      <c r="A2657" s="110" t="s">
        <v>31</v>
      </c>
      <c r="B2657" s="20">
        <v>902.52</v>
      </c>
      <c r="C2657" s="20">
        <v>0</v>
      </c>
      <c r="D2657" s="20">
        <v>0</v>
      </c>
      <c r="E2657" s="20">
        <v>0</v>
      </c>
      <c r="F2657" s="20">
        <f t="shared" si="86"/>
        <v>0</v>
      </c>
      <c r="G2657" s="136">
        <f t="shared" si="87"/>
        <v>0</v>
      </c>
    </row>
    <row r="2658" spans="1:7" s="8" customFormat="1" ht="12.75" x14ac:dyDescent="0.15">
      <c r="A2658" s="110" t="s">
        <v>34</v>
      </c>
      <c r="B2658" s="20">
        <v>663.61</v>
      </c>
      <c r="C2658" s="20">
        <v>0</v>
      </c>
      <c r="D2658" s="20">
        <v>0</v>
      </c>
      <c r="E2658" s="20">
        <v>605</v>
      </c>
      <c r="F2658" s="20">
        <f t="shared" si="86"/>
        <v>91.168005304320303</v>
      </c>
      <c r="G2658" s="136">
        <f t="shared" si="87"/>
        <v>0</v>
      </c>
    </row>
    <row r="2659" spans="1:7" s="8" customFormat="1" ht="12.75" x14ac:dyDescent="0.15">
      <c r="A2659" s="108" t="s">
        <v>141</v>
      </c>
      <c r="B2659" s="19">
        <v>24038.21</v>
      </c>
      <c r="C2659" s="19">
        <v>30000</v>
      </c>
      <c r="D2659" s="19">
        <v>28800</v>
      </c>
      <c r="E2659" s="19">
        <v>28722.57</v>
      </c>
      <c r="F2659" s="19">
        <f t="shared" si="86"/>
        <v>119.48714151344879</v>
      </c>
      <c r="G2659" s="151">
        <f t="shared" si="87"/>
        <v>99.731145833333329</v>
      </c>
    </row>
    <row r="2660" spans="1:7" s="8" customFormat="1" ht="12.75" x14ac:dyDescent="0.15">
      <c r="A2660" s="110" t="s">
        <v>142</v>
      </c>
      <c r="B2660" s="20">
        <v>0</v>
      </c>
      <c r="C2660" s="20">
        <v>0</v>
      </c>
      <c r="D2660" s="20">
        <v>0</v>
      </c>
      <c r="E2660" s="20">
        <v>11287.07</v>
      </c>
      <c r="F2660" s="20">
        <f t="shared" si="86"/>
        <v>0</v>
      </c>
      <c r="G2660" s="136">
        <f t="shared" si="87"/>
        <v>0</v>
      </c>
    </row>
    <row r="2661" spans="1:7" s="8" customFormat="1" ht="12.75" x14ac:dyDescent="0.15">
      <c r="A2661" s="110" t="s">
        <v>259</v>
      </c>
      <c r="B2661" s="20">
        <v>24038.21</v>
      </c>
      <c r="C2661" s="20">
        <v>0</v>
      </c>
      <c r="D2661" s="20">
        <v>0</v>
      </c>
      <c r="E2661" s="20">
        <v>17435.5</v>
      </c>
      <c r="F2661" s="20">
        <f t="shared" si="86"/>
        <v>72.53243897944148</v>
      </c>
      <c r="G2661" s="136">
        <f t="shared" si="87"/>
        <v>0</v>
      </c>
    </row>
    <row r="2662" spans="1:7" s="8" customFormat="1" ht="12.75" x14ac:dyDescent="0.15">
      <c r="A2662" s="108" t="s">
        <v>101</v>
      </c>
      <c r="B2662" s="19">
        <v>0</v>
      </c>
      <c r="C2662" s="19">
        <v>0</v>
      </c>
      <c r="D2662" s="19">
        <v>454.92</v>
      </c>
      <c r="E2662" s="19">
        <v>454.92</v>
      </c>
      <c r="F2662" s="19">
        <f t="shared" si="86"/>
        <v>0</v>
      </c>
      <c r="G2662" s="151">
        <f t="shared" si="87"/>
        <v>100</v>
      </c>
    </row>
    <row r="2663" spans="1:7" s="8" customFormat="1" ht="12.75" x14ac:dyDescent="0.15">
      <c r="A2663" s="110" t="s">
        <v>260</v>
      </c>
      <c r="B2663" s="20">
        <v>0</v>
      </c>
      <c r="C2663" s="20">
        <v>0</v>
      </c>
      <c r="D2663" s="20">
        <v>0</v>
      </c>
      <c r="E2663" s="20">
        <v>454.92</v>
      </c>
      <c r="F2663" s="20">
        <f t="shared" si="86"/>
        <v>0</v>
      </c>
      <c r="G2663" s="136">
        <f t="shared" si="87"/>
        <v>0</v>
      </c>
    </row>
    <row r="2664" spans="1:7" s="8" customFormat="1" ht="12.75" x14ac:dyDescent="0.15">
      <c r="A2664" s="108" t="s">
        <v>53</v>
      </c>
      <c r="B2664" s="19">
        <v>24511.34</v>
      </c>
      <c r="C2664" s="19">
        <v>11000</v>
      </c>
      <c r="D2664" s="19">
        <v>600</v>
      </c>
      <c r="E2664" s="19">
        <v>589.1</v>
      </c>
      <c r="F2664" s="19">
        <f t="shared" si="86"/>
        <v>2.4033773755331205</v>
      </c>
      <c r="G2664" s="151">
        <f t="shared" si="87"/>
        <v>98.183333333333337</v>
      </c>
    </row>
    <row r="2665" spans="1:7" s="8" customFormat="1" ht="12.75" x14ac:dyDescent="0.15">
      <c r="A2665" s="108" t="s">
        <v>56</v>
      </c>
      <c r="B2665" s="19">
        <v>4602.92</v>
      </c>
      <c r="C2665" s="19">
        <v>11000</v>
      </c>
      <c r="D2665" s="19">
        <v>600</v>
      </c>
      <c r="E2665" s="19">
        <v>589.1</v>
      </c>
      <c r="F2665" s="19">
        <f t="shared" si="86"/>
        <v>12.798397538953536</v>
      </c>
      <c r="G2665" s="151">
        <f t="shared" si="87"/>
        <v>98.183333333333337</v>
      </c>
    </row>
    <row r="2666" spans="1:7" s="8" customFormat="1" ht="12.75" x14ac:dyDescent="0.15">
      <c r="A2666" s="110" t="s">
        <v>252</v>
      </c>
      <c r="B2666" s="20">
        <v>4602.92</v>
      </c>
      <c r="C2666" s="20">
        <v>0</v>
      </c>
      <c r="D2666" s="20">
        <v>0</v>
      </c>
      <c r="E2666" s="20">
        <v>589.1</v>
      </c>
      <c r="F2666" s="20">
        <f t="shared" si="86"/>
        <v>12.798397538953536</v>
      </c>
      <c r="G2666" s="136">
        <f t="shared" si="87"/>
        <v>0</v>
      </c>
    </row>
    <row r="2667" spans="1:7" s="8" customFormat="1" ht="12.75" x14ac:dyDescent="0.15">
      <c r="A2667" s="108" t="s">
        <v>72</v>
      </c>
      <c r="B2667" s="19">
        <v>19908.419999999998</v>
      </c>
      <c r="C2667" s="19">
        <v>0</v>
      </c>
      <c r="D2667" s="19">
        <v>0</v>
      </c>
      <c r="E2667" s="19">
        <v>0</v>
      </c>
      <c r="F2667" s="19">
        <f t="shared" si="86"/>
        <v>0</v>
      </c>
      <c r="G2667" s="151">
        <f t="shared" si="87"/>
        <v>0</v>
      </c>
    </row>
    <row r="2668" spans="1:7" s="8" customFormat="1" ht="12.75" x14ac:dyDescent="0.15">
      <c r="A2668" s="110" t="s">
        <v>73</v>
      </c>
      <c r="B2668" s="20">
        <v>19908.419999999998</v>
      </c>
      <c r="C2668" s="20">
        <v>0</v>
      </c>
      <c r="D2668" s="20">
        <v>0</v>
      </c>
      <c r="E2668" s="20">
        <v>0</v>
      </c>
      <c r="F2668" s="20">
        <f t="shared" si="86"/>
        <v>0</v>
      </c>
      <c r="G2668" s="136">
        <f t="shared" si="87"/>
        <v>0</v>
      </c>
    </row>
    <row r="2669" spans="1:7" s="8" customFormat="1" ht="12.75" x14ac:dyDescent="0.15">
      <c r="A2669" s="108" t="s">
        <v>82</v>
      </c>
      <c r="B2669" s="19">
        <v>9076.2199999999993</v>
      </c>
      <c r="C2669" s="19">
        <v>22500</v>
      </c>
      <c r="D2669" s="19">
        <v>10600</v>
      </c>
      <c r="E2669" s="19">
        <v>9816.5499999999993</v>
      </c>
      <c r="F2669" s="19">
        <f t="shared" si="86"/>
        <v>108.15680977323159</v>
      </c>
      <c r="G2669" s="151">
        <f t="shared" si="87"/>
        <v>92.608962264150946</v>
      </c>
    </row>
    <row r="2670" spans="1:7" s="6" customFormat="1" ht="12.75" x14ac:dyDescent="0.15">
      <c r="A2670" s="147" t="s">
        <v>128</v>
      </c>
      <c r="B2670" s="17">
        <v>9076.2199999999993</v>
      </c>
      <c r="C2670" s="17">
        <v>22500</v>
      </c>
      <c r="D2670" s="17">
        <v>10600</v>
      </c>
      <c r="E2670" s="17">
        <v>9816.5499999999993</v>
      </c>
      <c r="F2670" s="17">
        <f t="shared" si="86"/>
        <v>108.15680977323159</v>
      </c>
      <c r="G2670" s="148">
        <f t="shared" si="87"/>
        <v>92.608962264150946</v>
      </c>
    </row>
    <row r="2671" spans="1:7" s="8" customFormat="1" ht="12.75" x14ac:dyDescent="0.15">
      <c r="A2671" s="108" t="s">
        <v>6</v>
      </c>
      <c r="B2671" s="19">
        <v>9076.2199999999993</v>
      </c>
      <c r="C2671" s="19">
        <v>22500</v>
      </c>
      <c r="D2671" s="19">
        <v>10600</v>
      </c>
      <c r="E2671" s="19">
        <v>9816.5499999999993</v>
      </c>
      <c r="F2671" s="19">
        <f t="shared" si="86"/>
        <v>108.15680977323159</v>
      </c>
      <c r="G2671" s="151">
        <f t="shared" si="87"/>
        <v>92.608962264150946</v>
      </c>
    </row>
    <row r="2672" spans="1:7" s="8" customFormat="1" ht="12.75" x14ac:dyDescent="0.15">
      <c r="A2672" s="108" t="s">
        <v>7</v>
      </c>
      <c r="B2672" s="19">
        <v>9076.2199999999993</v>
      </c>
      <c r="C2672" s="19">
        <v>22500</v>
      </c>
      <c r="D2672" s="19">
        <v>10600</v>
      </c>
      <c r="E2672" s="19">
        <v>9816.5499999999993</v>
      </c>
      <c r="F2672" s="19">
        <f t="shared" si="86"/>
        <v>108.15680977323159</v>
      </c>
      <c r="G2672" s="151">
        <f t="shared" si="87"/>
        <v>92.608962264150946</v>
      </c>
    </row>
    <row r="2673" spans="1:7" s="8" customFormat="1" ht="12.75" x14ac:dyDescent="0.15">
      <c r="A2673" s="110" t="s">
        <v>8</v>
      </c>
      <c r="B2673" s="20">
        <v>6111.73</v>
      </c>
      <c r="C2673" s="20">
        <v>0</v>
      </c>
      <c r="D2673" s="20">
        <v>0</v>
      </c>
      <c r="E2673" s="20">
        <v>6582.67</v>
      </c>
      <c r="F2673" s="20">
        <f t="shared" si="86"/>
        <v>107.70551055102237</v>
      </c>
      <c r="G2673" s="136">
        <f t="shared" si="87"/>
        <v>0</v>
      </c>
    </row>
    <row r="2674" spans="1:7" s="8" customFormat="1" ht="12.75" x14ac:dyDescent="0.15">
      <c r="A2674" s="110" t="s">
        <v>10</v>
      </c>
      <c r="B2674" s="20">
        <v>830.43</v>
      </c>
      <c r="C2674" s="20">
        <v>0</v>
      </c>
      <c r="D2674" s="20">
        <v>0</v>
      </c>
      <c r="E2674" s="20">
        <v>800</v>
      </c>
      <c r="F2674" s="20">
        <f t="shared" si="86"/>
        <v>96.335633346579485</v>
      </c>
      <c r="G2674" s="136">
        <f t="shared" si="87"/>
        <v>0</v>
      </c>
    </row>
    <row r="2675" spans="1:7" s="8" customFormat="1" ht="12.75" x14ac:dyDescent="0.15">
      <c r="A2675" s="110" t="s">
        <v>126</v>
      </c>
      <c r="B2675" s="20">
        <v>234.65</v>
      </c>
      <c r="C2675" s="20">
        <v>0</v>
      </c>
      <c r="D2675" s="20">
        <v>0</v>
      </c>
      <c r="E2675" s="20">
        <v>0</v>
      </c>
      <c r="F2675" s="20">
        <f t="shared" si="86"/>
        <v>0</v>
      </c>
      <c r="G2675" s="136">
        <f t="shared" si="87"/>
        <v>0</v>
      </c>
    </row>
    <row r="2676" spans="1:7" s="8" customFormat="1" ht="12.75" x14ac:dyDescent="0.15">
      <c r="A2676" s="110" t="s">
        <v>11</v>
      </c>
      <c r="B2676" s="20">
        <v>1899.41</v>
      </c>
      <c r="C2676" s="20">
        <v>0</v>
      </c>
      <c r="D2676" s="20">
        <v>0</v>
      </c>
      <c r="E2676" s="20">
        <v>2433.88</v>
      </c>
      <c r="F2676" s="20">
        <f t="shared" si="86"/>
        <v>128.13873781858578</v>
      </c>
      <c r="G2676" s="136">
        <f t="shared" si="87"/>
        <v>0</v>
      </c>
    </row>
    <row r="2677" spans="1:7" s="7" customFormat="1" ht="12.75" x14ac:dyDescent="0.15">
      <c r="A2677" s="149" t="s">
        <v>264</v>
      </c>
      <c r="B2677" s="18">
        <v>2214.0300000000002</v>
      </c>
      <c r="C2677" s="18">
        <v>2500</v>
      </c>
      <c r="D2677" s="18">
        <v>2700</v>
      </c>
      <c r="E2677" s="18">
        <v>2547.92</v>
      </c>
      <c r="F2677" s="18">
        <f t="shared" si="86"/>
        <v>115.0806447970443</v>
      </c>
      <c r="G2677" s="150">
        <f t="shared" si="87"/>
        <v>94.367407407407413</v>
      </c>
    </row>
    <row r="2678" spans="1:7" s="8" customFormat="1" ht="12.75" x14ac:dyDescent="0.15">
      <c r="A2678" s="108" t="s">
        <v>82</v>
      </c>
      <c r="B2678" s="19">
        <v>2214.0300000000002</v>
      </c>
      <c r="C2678" s="19">
        <v>2500</v>
      </c>
      <c r="D2678" s="19">
        <v>2700</v>
      </c>
      <c r="E2678" s="19">
        <v>2547.92</v>
      </c>
      <c r="F2678" s="19">
        <f t="shared" si="86"/>
        <v>115.0806447970443</v>
      </c>
      <c r="G2678" s="151">
        <f t="shared" si="87"/>
        <v>94.367407407407413</v>
      </c>
    </row>
    <row r="2679" spans="1:7" s="6" customFormat="1" ht="12.75" x14ac:dyDescent="0.15">
      <c r="A2679" s="147" t="s">
        <v>86</v>
      </c>
      <c r="B2679" s="17">
        <v>2214.0300000000002</v>
      </c>
      <c r="C2679" s="17">
        <v>2500</v>
      </c>
      <c r="D2679" s="17">
        <v>2700</v>
      </c>
      <c r="E2679" s="17">
        <v>2547.92</v>
      </c>
      <c r="F2679" s="17">
        <f t="shared" si="86"/>
        <v>115.0806447970443</v>
      </c>
      <c r="G2679" s="148">
        <f t="shared" si="87"/>
        <v>94.367407407407413</v>
      </c>
    </row>
    <row r="2680" spans="1:7" s="8" customFormat="1" ht="12.75" x14ac:dyDescent="0.15">
      <c r="A2680" s="108" t="s">
        <v>6</v>
      </c>
      <c r="B2680" s="19">
        <v>2214.0300000000002</v>
      </c>
      <c r="C2680" s="19">
        <v>2500</v>
      </c>
      <c r="D2680" s="19">
        <v>2700</v>
      </c>
      <c r="E2680" s="19">
        <v>2547.92</v>
      </c>
      <c r="F2680" s="19">
        <f t="shared" si="86"/>
        <v>115.0806447970443</v>
      </c>
      <c r="G2680" s="151">
        <f t="shared" si="87"/>
        <v>94.367407407407413</v>
      </c>
    </row>
    <row r="2681" spans="1:7" s="8" customFormat="1" ht="12.75" x14ac:dyDescent="0.15">
      <c r="A2681" s="108" t="s">
        <v>12</v>
      </c>
      <c r="B2681" s="19">
        <v>2214.0300000000002</v>
      </c>
      <c r="C2681" s="19">
        <v>2500</v>
      </c>
      <c r="D2681" s="19">
        <v>2700</v>
      </c>
      <c r="E2681" s="19">
        <v>2547.92</v>
      </c>
      <c r="F2681" s="19">
        <f t="shared" si="86"/>
        <v>115.0806447970443</v>
      </c>
      <c r="G2681" s="151">
        <f t="shared" si="87"/>
        <v>94.367407407407413</v>
      </c>
    </row>
    <row r="2682" spans="1:7" s="8" customFormat="1" ht="12.75" x14ac:dyDescent="0.15">
      <c r="A2682" s="110" t="s">
        <v>97</v>
      </c>
      <c r="B2682" s="20">
        <v>2214.0300000000002</v>
      </c>
      <c r="C2682" s="20">
        <v>0</v>
      </c>
      <c r="D2682" s="20">
        <v>0</v>
      </c>
      <c r="E2682" s="20">
        <v>2547.92</v>
      </c>
      <c r="F2682" s="20">
        <f t="shared" si="86"/>
        <v>115.0806447970443</v>
      </c>
      <c r="G2682" s="136">
        <f t="shared" si="87"/>
        <v>0</v>
      </c>
    </row>
    <row r="2683" spans="1:7" s="7" customFormat="1" ht="12.75" x14ac:dyDescent="0.15">
      <c r="A2683" s="149" t="s">
        <v>265</v>
      </c>
      <c r="B2683" s="18">
        <v>0</v>
      </c>
      <c r="C2683" s="18">
        <v>0</v>
      </c>
      <c r="D2683" s="18">
        <v>53000</v>
      </c>
      <c r="E2683" s="18">
        <v>41768.800000000003</v>
      </c>
      <c r="F2683" s="18">
        <f t="shared" si="86"/>
        <v>0</v>
      </c>
      <c r="G2683" s="150">
        <f t="shared" si="87"/>
        <v>78.809056603773584</v>
      </c>
    </row>
    <row r="2684" spans="1:7" s="8" customFormat="1" ht="12.75" x14ac:dyDescent="0.15">
      <c r="A2684" s="108" t="s">
        <v>245</v>
      </c>
      <c r="B2684" s="19">
        <v>0</v>
      </c>
      <c r="C2684" s="19">
        <v>0</v>
      </c>
      <c r="D2684" s="19">
        <v>53000</v>
      </c>
      <c r="E2684" s="19">
        <v>41768.800000000003</v>
      </c>
      <c r="F2684" s="19">
        <f t="shared" si="86"/>
        <v>0</v>
      </c>
      <c r="G2684" s="151">
        <f t="shared" si="87"/>
        <v>78.809056603773584</v>
      </c>
    </row>
    <row r="2685" spans="1:7" s="6" customFormat="1" ht="12.75" x14ac:dyDescent="0.15">
      <c r="A2685" s="147" t="s">
        <v>128</v>
      </c>
      <c r="B2685" s="17">
        <v>0</v>
      </c>
      <c r="C2685" s="17">
        <v>0</v>
      </c>
      <c r="D2685" s="17">
        <v>53000</v>
      </c>
      <c r="E2685" s="17">
        <v>41768.800000000003</v>
      </c>
      <c r="F2685" s="17">
        <f t="shared" si="86"/>
        <v>0</v>
      </c>
      <c r="G2685" s="148">
        <f t="shared" si="87"/>
        <v>78.809056603773584</v>
      </c>
    </row>
    <row r="2686" spans="1:7" s="8" customFormat="1" ht="12.75" x14ac:dyDescent="0.15">
      <c r="A2686" s="108" t="s">
        <v>6</v>
      </c>
      <c r="B2686" s="19">
        <v>0</v>
      </c>
      <c r="C2686" s="19">
        <v>0</v>
      </c>
      <c r="D2686" s="19">
        <v>53000</v>
      </c>
      <c r="E2686" s="19">
        <v>41768.800000000003</v>
      </c>
      <c r="F2686" s="19">
        <f t="shared" si="86"/>
        <v>0</v>
      </c>
      <c r="G2686" s="151">
        <f t="shared" si="87"/>
        <v>78.809056603773584</v>
      </c>
    </row>
    <row r="2687" spans="1:7" s="8" customFormat="1" ht="12.75" x14ac:dyDescent="0.15">
      <c r="A2687" s="108" t="s">
        <v>12</v>
      </c>
      <c r="B2687" s="19">
        <v>0</v>
      </c>
      <c r="C2687" s="19">
        <v>0</v>
      </c>
      <c r="D2687" s="19">
        <v>53000</v>
      </c>
      <c r="E2687" s="19">
        <v>41768.800000000003</v>
      </c>
      <c r="F2687" s="19">
        <f t="shared" si="86"/>
        <v>0</v>
      </c>
      <c r="G2687" s="151">
        <f t="shared" si="87"/>
        <v>78.809056603773584</v>
      </c>
    </row>
    <row r="2688" spans="1:7" s="8" customFormat="1" ht="12.75" x14ac:dyDescent="0.15">
      <c r="A2688" s="110" t="s">
        <v>97</v>
      </c>
      <c r="B2688" s="20">
        <v>0</v>
      </c>
      <c r="C2688" s="20">
        <v>0</v>
      </c>
      <c r="D2688" s="20">
        <v>0</v>
      </c>
      <c r="E2688" s="20">
        <v>41768.800000000003</v>
      </c>
      <c r="F2688" s="20">
        <f t="shared" si="86"/>
        <v>0</v>
      </c>
      <c r="G2688" s="136">
        <f t="shared" si="87"/>
        <v>0</v>
      </c>
    </row>
    <row r="2689" spans="1:7" s="6" customFormat="1" ht="12.75" x14ac:dyDescent="0.15">
      <c r="A2689" s="147" t="s">
        <v>266</v>
      </c>
      <c r="B2689" s="17">
        <v>2865.79</v>
      </c>
      <c r="C2689" s="17">
        <v>0</v>
      </c>
      <c r="D2689" s="17">
        <v>2765</v>
      </c>
      <c r="E2689" s="17">
        <v>2125.7199999999998</v>
      </c>
      <c r="F2689" s="17">
        <f t="shared" si="86"/>
        <v>74.175707222092342</v>
      </c>
      <c r="G2689" s="148">
        <f t="shared" si="87"/>
        <v>76.879566003616631</v>
      </c>
    </row>
    <row r="2690" spans="1:7" s="7" customFormat="1" ht="12.75" x14ac:dyDescent="0.15">
      <c r="A2690" s="149" t="s">
        <v>267</v>
      </c>
      <c r="B2690" s="18">
        <v>2865.79</v>
      </c>
      <c r="C2690" s="18">
        <v>0</v>
      </c>
      <c r="D2690" s="18">
        <v>2765</v>
      </c>
      <c r="E2690" s="18">
        <v>2125.7199999999998</v>
      </c>
      <c r="F2690" s="18">
        <f t="shared" si="86"/>
        <v>74.175707222092342</v>
      </c>
      <c r="G2690" s="150">
        <f t="shared" si="87"/>
        <v>76.879566003616631</v>
      </c>
    </row>
    <row r="2691" spans="1:7" s="8" customFormat="1" ht="12.75" x14ac:dyDescent="0.15">
      <c r="A2691" s="108" t="s">
        <v>82</v>
      </c>
      <c r="B2691" s="19">
        <v>2865.79</v>
      </c>
      <c r="C2691" s="19">
        <v>0</v>
      </c>
      <c r="D2691" s="19">
        <v>2765</v>
      </c>
      <c r="E2691" s="19">
        <v>2125.7199999999998</v>
      </c>
      <c r="F2691" s="19">
        <f t="shared" si="86"/>
        <v>74.175707222092342</v>
      </c>
      <c r="G2691" s="151">
        <f t="shared" si="87"/>
        <v>76.879566003616631</v>
      </c>
    </row>
    <row r="2692" spans="1:7" s="6" customFormat="1" ht="12.75" x14ac:dyDescent="0.15">
      <c r="A2692" s="147" t="s">
        <v>5</v>
      </c>
      <c r="B2692" s="17">
        <v>0</v>
      </c>
      <c r="C2692" s="17">
        <v>0</v>
      </c>
      <c r="D2692" s="17">
        <v>620</v>
      </c>
      <c r="E2692" s="17">
        <v>302.77</v>
      </c>
      <c r="F2692" s="17">
        <f t="shared" si="86"/>
        <v>0</v>
      </c>
      <c r="G2692" s="148">
        <f t="shared" si="87"/>
        <v>48.83387096774193</v>
      </c>
    </row>
    <row r="2693" spans="1:7" s="8" customFormat="1" ht="12.75" x14ac:dyDescent="0.15">
      <c r="A2693" s="108" t="s">
        <v>6</v>
      </c>
      <c r="B2693" s="19">
        <v>0</v>
      </c>
      <c r="C2693" s="19">
        <v>0</v>
      </c>
      <c r="D2693" s="19">
        <v>620</v>
      </c>
      <c r="E2693" s="19">
        <v>302.77</v>
      </c>
      <c r="F2693" s="19">
        <f t="shared" si="86"/>
        <v>0</v>
      </c>
      <c r="G2693" s="151">
        <f t="shared" si="87"/>
        <v>48.83387096774193</v>
      </c>
    </row>
    <row r="2694" spans="1:7" s="8" customFormat="1" ht="12.75" x14ac:dyDescent="0.15">
      <c r="A2694" s="108" t="s">
        <v>7</v>
      </c>
      <c r="B2694" s="19">
        <v>0</v>
      </c>
      <c r="C2694" s="19">
        <v>0</v>
      </c>
      <c r="D2694" s="19">
        <v>620</v>
      </c>
      <c r="E2694" s="19">
        <v>302.77</v>
      </c>
      <c r="F2694" s="19">
        <f t="shared" ref="F2694:F2757" si="88">IFERROR(E2694/B2694*100,0)</f>
        <v>0</v>
      </c>
      <c r="G2694" s="151">
        <f t="shared" ref="G2694:G2757" si="89">IFERROR(E2694/D2694*100,0)</f>
        <v>48.83387096774193</v>
      </c>
    </row>
    <row r="2695" spans="1:7" s="8" customFormat="1" ht="12.75" x14ac:dyDescent="0.15">
      <c r="A2695" s="110" t="s">
        <v>8</v>
      </c>
      <c r="B2695" s="20">
        <v>0</v>
      </c>
      <c r="C2695" s="20">
        <v>0</v>
      </c>
      <c r="D2695" s="20">
        <v>0</v>
      </c>
      <c r="E2695" s="20">
        <v>259.89</v>
      </c>
      <c r="F2695" s="20">
        <f t="shared" si="88"/>
        <v>0</v>
      </c>
      <c r="G2695" s="136">
        <f t="shared" si="89"/>
        <v>0</v>
      </c>
    </row>
    <row r="2696" spans="1:7" s="8" customFormat="1" ht="12.75" x14ac:dyDescent="0.15">
      <c r="A2696" s="110" t="s">
        <v>11</v>
      </c>
      <c r="B2696" s="20">
        <v>0</v>
      </c>
      <c r="C2696" s="20">
        <v>0</v>
      </c>
      <c r="D2696" s="20">
        <v>0</v>
      </c>
      <c r="E2696" s="20">
        <v>42.88</v>
      </c>
      <c r="F2696" s="20">
        <f t="shared" si="88"/>
        <v>0</v>
      </c>
      <c r="G2696" s="136">
        <f t="shared" si="89"/>
        <v>0</v>
      </c>
    </row>
    <row r="2697" spans="1:7" s="6" customFormat="1" ht="12.75" x14ac:dyDescent="0.15">
      <c r="A2697" s="147" t="s">
        <v>62</v>
      </c>
      <c r="B2697" s="17">
        <v>429.86</v>
      </c>
      <c r="C2697" s="17">
        <v>0</v>
      </c>
      <c r="D2697" s="17">
        <v>325</v>
      </c>
      <c r="E2697" s="17">
        <v>318.44</v>
      </c>
      <c r="F2697" s="17">
        <f t="shared" si="88"/>
        <v>74.079933001442328</v>
      </c>
      <c r="G2697" s="148">
        <f t="shared" si="89"/>
        <v>97.981538461538463</v>
      </c>
    </row>
    <row r="2698" spans="1:7" s="8" customFormat="1" ht="12.75" x14ac:dyDescent="0.15">
      <c r="A2698" s="108" t="s">
        <v>6</v>
      </c>
      <c r="B2698" s="19">
        <v>429.86</v>
      </c>
      <c r="C2698" s="19">
        <v>0</v>
      </c>
      <c r="D2698" s="19">
        <v>325</v>
      </c>
      <c r="E2698" s="19">
        <v>318.44</v>
      </c>
      <c r="F2698" s="19">
        <f t="shared" si="88"/>
        <v>74.079933001442328</v>
      </c>
      <c r="G2698" s="151">
        <f t="shared" si="89"/>
        <v>97.981538461538463</v>
      </c>
    </row>
    <row r="2699" spans="1:7" s="8" customFormat="1" ht="12.75" x14ac:dyDescent="0.15">
      <c r="A2699" s="108" t="s">
        <v>7</v>
      </c>
      <c r="B2699" s="19">
        <v>378.58</v>
      </c>
      <c r="C2699" s="19">
        <v>0</v>
      </c>
      <c r="D2699" s="19">
        <v>325</v>
      </c>
      <c r="E2699" s="19">
        <v>318.44</v>
      </c>
      <c r="F2699" s="19">
        <f t="shared" si="88"/>
        <v>84.114321939880611</v>
      </c>
      <c r="G2699" s="151">
        <f t="shared" si="89"/>
        <v>97.981538461538463</v>
      </c>
    </row>
    <row r="2700" spans="1:7" s="8" customFormat="1" ht="12.75" x14ac:dyDescent="0.15">
      <c r="A2700" s="110" t="s">
        <v>8</v>
      </c>
      <c r="B2700" s="20">
        <v>303.60000000000002</v>
      </c>
      <c r="C2700" s="20">
        <v>0</v>
      </c>
      <c r="D2700" s="20">
        <v>0</v>
      </c>
      <c r="E2700" s="20">
        <v>196.08</v>
      </c>
      <c r="F2700" s="20">
        <f t="shared" si="88"/>
        <v>64.584980237154156</v>
      </c>
      <c r="G2700" s="136">
        <f t="shared" si="89"/>
        <v>0</v>
      </c>
    </row>
    <row r="2701" spans="1:7" s="8" customFormat="1" ht="12.75" x14ac:dyDescent="0.15">
      <c r="A2701" s="110" t="s">
        <v>10</v>
      </c>
      <c r="B2701" s="20">
        <v>24.89</v>
      </c>
      <c r="C2701" s="20">
        <v>0</v>
      </c>
      <c r="D2701" s="20">
        <v>0</v>
      </c>
      <c r="E2701" s="20">
        <v>90</v>
      </c>
      <c r="F2701" s="20">
        <f t="shared" si="88"/>
        <v>361.59100040176776</v>
      </c>
      <c r="G2701" s="136">
        <f t="shared" si="89"/>
        <v>0</v>
      </c>
    </row>
    <row r="2702" spans="1:7" s="8" customFormat="1" ht="12.75" x14ac:dyDescent="0.15">
      <c r="A2702" s="110" t="s">
        <v>11</v>
      </c>
      <c r="B2702" s="20">
        <v>50.09</v>
      </c>
      <c r="C2702" s="20">
        <v>0</v>
      </c>
      <c r="D2702" s="20">
        <v>0</v>
      </c>
      <c r="E2702" s="20">
        <v>32.36</v>
      </c>
      <c r="F2702" s="20">
        <f t="shared" si="88"/>
        <v>64.603713316031147</v>
      </c>
      <c r="G2702" s="136">
        <f t="shared" si="89"/>
        <v>0</v>
      </c>
    </row>
    <row r="2703" spans="1:7" s="8" customFormat="1" ht="12.75" x14ac:dyDescent="0.15">
      <c r="A2703" s="108" t="s">
        <v>12</v>
      </c>
      <c r="B2703" s="19">
        <v>51.28</v>
      </c>
      <c r="C2703" s="19">
        <v>0</v>
      </c>
      <c r="D2703" s="19">
        <v>0</v>
      </c>
      <c r="E2703" s="19">
        <v>0</v>
      </c>
      <c r="F2703" s="19">
        <f t="shared" si="88"/>
        <v>0</v>
      </c>
      <c r="G2703" s="151">
        <f t="shared" si="89"/>
        <v>0</v>
      </c>
    </row>
    <row r="2704" spans="1:7" s="8" customFormat="1" ht="12.75" x14ac:dyDescent="0.15">
      <c r="A2704" s="110" t="s">
        <v>18</v>
      </c>
      <c r="B2704" s="20">
        <v>3.98</v>
      </c>
      <c r="C2704" s="20">
        <v>0</v>
      </c>
      <c r="D2704" s="20">
        <v>0</v>
      </c>
      <c r="E2704" s="20">
        <v>0</v>
      </c>
      <c r="F2704" s="20">
        <f t="shared" si="88"/>
        <v>0</v>
      </c>
      <c r="G2704" s="136">
        <f t="shared" si="89"/>
        <v>0</v>
      </c>
    </row>
    <row r="2705" spans="1:7" s="8" customFormat="1" ht="12.75" x14ac:dyDescent="0.15">
      <c r="A2705" s="110" t="s">
        <v>19</v>
      </c>
      <c r="B2705" s="20">
        <v>47.3</v>
      </c>
      <c r="C2705" s="20">
        <v>0</v>
      </c>
      <c r="D2705" s="20">
        <v>0</v>
      </c>
      <c r="E2705" s="20">
        <v>0</v>
      </c>
      <c r="F2705" s="20">
        <f t="shared" si="88"/>
        <v>0</v>
      </c>
      <c r="G2705" s="136">
        <f t="shared" si="89"/>
        <v>0</v>
      </c>
    </row>
    <row r="2706" spans="1:7" s="6" customFormat="1" ht="12.75" x14ac:dyDescent="0.15">
      <c r="A2706" s="147" t="s">
        <v>86</v>
      </c>
      <c r="B2706" s="17">
        <v>2435.9299999999998</v>
      </c>
      <c r="C2706" s="17">
        <v>0</v>
      </c>
      <c r="D2706" s="17">
        <v>1820</v>
      </c>
      <c r="E2706" s="17">
        <v>1504.51</v>
      </c>
      <c r="F2706" s="17">
        <f t="shared" si="88"/>
        <v>61.763269059455737</v>
      </c>
      <c r="G2706" s="148">
        <f t="shared" si="89"/>
        <v>82.665384615384625</v>
      </c>
    </row>
    <row r="2707" spans="1:7" s="8" customFormat="1" ht="12.75" x14ac:dyDescent="0.15">
      <c r="A2707" s="108" t="s">
        <v>6</v>
      </c>
      <c r="B2707" s="19">
        <v>2435.9299999999998</v>
      </c>
      <c r="C2707" s="19">
        <v>0</v>
      </c>
      <c r="D2707" s="19">
        <v>1820</v>
      </c>
      <c r="E2707" s="19">
        <v>1504.51</v>
      </c>
      <c r="F2707" s="19">
        <f t="shared" si="88"/>
        <v>61.763269059455737</v>
      </c>
      <c r="G2707" s="151">
        <f t="shared" si="89"/>
        <v>82.665384615384625</v>
      </c>
    </row>
    <row r="2708" spans="1:7" s="8" customFormat="1" ht="12.75" x14ac:dyDescent="0.15">
      <c r="A2708" s="108" t="s">
        <v>7</v>
      </c>
      <c r="B2708" s="19">
        <v>2145.3200000000002</v>
      </c>
      <c r="C2708" s="19">
        <v>0</v>
      </c>
      <c r="D2708" s="19">
        <v>1820</v>
      </c>
      <c r="E2708" s="19">
        <v>1504.51</v>
      </c>
      <c r="F2708" s="19">
        <f t="shared" si="88"/>
        <v>70.129864076221722</v>
      </c>
      <c r="G2708" s="151">
        <f t="shared" si="89"/>
        <v>82.665384615384625</v>
      </c>
    </row>
    <row r="2709" spans="1:7" s="8" customFormat="1" ht="12.75" x14ac:dyDescent="0.15">
      <c r="A2709" s="110" t="s">
        <v>8</v>
      </c>
      <c r="B2709" s="20">
        <v>1720.42</v>
      </c>
      <c r="C2709" s="20">
        <v>0</v>
      </c>
      <c r="D2709" s="20">
        <v>0</v>
      </c>
      <c r="E2709" s="20">
        <v>1111.17</v>
      </c>
      <c r="F2709" s="20">
        <f t="shared" si="88"/>
        <v>64.587135699422234</v>
      </c>
      <c r="G2709" s="136">
        <f t="shared" si="89"/>
        <v>0</v>
      </c>
    </row>
    <row r="2710" spans="1:7" s="8" customFormat="1" ht="12.75" x14ac:dyDescent="0.15">
      <c r="A2710" s="110" t="s">
        <v>10</v>
      </c>
      <c r="B2710" s="20">
        <v>141.02000000000001</v>
      </c>
      <c r="C2710" s="20">
        <v>0</v>
      </c>
      <c r="D2710" s="20">
        <v>0</v>
      </c>
      <c r="E2710" s="20">
        <v>210</v>
      </c>
      <c r="F2710" s="20">
        <f t="shared" si="88"/>
        <v>148.91504751099134</v>
      </c>
      <c r="G2710" s="136">
        <f t="shared" si="89"/>
        <v>0</v>
      </c>
    </row>
    <row r="2711" spans="1:7" s="8" customFormat="1" ht="12.75" x14ac:dyDescent="0.15">
      <c r="A2711" s="110" t="s">
        <v>11</v>
      </c>
      <c r="B2711" s="20">
        <v>283.88</v>
      </c>
      <c r="C2711" s="20">
        <v>0</v>
      </c>
      <c r="D2711" s="20">
        <v>0</v>
      </c>
      <c r="E2711" s="20">
        <v>183.34</v>
      </c>
      <c r="F2711" s="20">
        <f t="shared" si="88"/>
        <v>64.583626884599127</v>
      </c>
      <c r="G2711" s="136">
        <f t="shared" si="89"/>
        <v>0</v>
      </c>
    </row>
    <row r="2712" spans="1:7" s="8" customFormat="1" ht="12.75" x14ac:dyDescent="0.15">
      <c r="A2712" s="108" t="s">
        <v>12</v>
      </c>
      <c r="B2712" s="19">
        <v>290.61</v>
      </c>
      <c r="C2712" s="19">
        <v>0</v>
      </c>
      <c r="D2712" s="19">
        <v>0</v>
      </c>
      <c r="E2712" s="19">
        <v>0</v>
      </c>
      <c r="F2712" s="19">
        <f t="shared" si="88"/>
        <v>0</v>
      </c>
      <c r="G2712" s="151">
        <f t="shared" si="89"/>
        <v>0</v>
      </c>
    </row>
    <row r="2713" spans="1:7" s="8" customFormat="1" ht="12.75" x14ac:dyDescent="0.15">
      <c r="A2713" s="110" t="s">
        <v>18</v>
      </c>
      <c r="B2713" s="20">
        <v>22.56</v>
      </c>
      <c r="C2713" s="20">
        <v>0</v>
      </c>
      <c r="D2713" s="20">
        <v>0</v>
      </c>
      <c r="E2713" s="20">
        <v>0</v>
      </c>
      <c r="F2713" s="20">
        <f t="shared" si="88"/>
        <v>0</v>
      </c>
      <c r="G2713" s="136">
        <f t="shared" si="89"/>
        <v>0</v>
      </c>
    </row>
    <row r="2714" spans="1:7" s="8" customFormat="1" ht="12.75" x14ac:dyDescent="0.15">
      <c r="A2714" s="110" t="s">
        <v>19</v>
      </c>
      <c r="B2714" s="20">
        <v>268.05</v>
      </c>
      <c r="C2714" s="20">
        <v>0</v>
      </c>
      <c r="D2714" s="20">
        <v>0</v>
      </c>
      <c r="E2714" s="20">
        <v>0</v>
      </c>
      <c r="F2714" s="20">
        <f t="shared" si="88"/>
        <v>0</v>
      </c>
      <c r="G2714" s="136">
        <f t="shared" si="89"/>
        <v>0</v>
      </c>
    </row>
    <row r="2715" spans="1:7" s="6" customFormat="1" ht="12.75" x14ac:dyDescent="0.15">
      <c r="A2715" s="147" t="s">
        <v>268</v>
      </c>
      <c r="B2715" s="17">
        <v>9546.09</v>
      </c>
      <c r="C2715" s="17">
        <v>12000</v>
      </c>
      <c r="D2715" s="17">
        <v>6069.3</v>
      </c>
      <c r="E2715" s="17">
        <v>6069.3</v>
      </c>
      <c r="F2715" s="17">
        <f t="shared" si="88"/>
        <v>63.578910318255957</v>
      </c>
      <c r="G2715" s="148">
        <f t="shared" si="89"/>
        <v>100</v>
      </c>
    </row>
    <row r="2716" spans="1:7" s="7" customFormat="1" ht="12.75" x14ac:dyDescent="0.15">
      <c r="A2716" s="149" t="s">
        <v>269</v>
      </c>
      <c r="B2716" s="18">
        <v>9546.09</v>
      </c>
      <c r="C2716" s="18">
        <v>12000</v>
      </c>
      <c r="D2716" s="18">
        <v>6069.3</v>
      </c>
      <c r="E2716" s="18">
        <v>6069.3</v>
      </c>
      <c r="F2716" s="18">
        <f t="shared" si="88"/>
        <v>63.578910318255957</v>
      </c>
      <c r="G2716" s="150">
        <f t="shared" si="89"/>
        <v>100</v>
      </c>
    </row>
    <row r="2717" spans="1:7" s="8" customFormat="1" ht="12.75" x14ac:dyDescent="0.15">
      <c r="A2717" s="108" t="s">
        <v>82</v>
      </c>
      <c r="B2717" s="19">
        <v>9546.09</v>
      </c>
      <c r="C2717" s="19">
        <v>12000</v>
      </c>
      <c r="D2717" s="19">
        <v>6069.3</v>
      </c>
      <c r="E2717" s="19">
        <v>6069.3</v>
      </c>
      <c r="F2717" s="19">
        <f t="shared" si="88"/>
        <v>63.578910318255957</v>
      </c>
      <c r="G2717" s="151">
        <f t="shared" si="89"/>
        <v>100</v>
      </c>
    </row>
    <row r="2718" spans="1:7" s="6" customFormat="1" ht="12.75" x14ac:dyDescent="0.15">
      <c r="A2718" s="147" t="s">
        <v>62</v>
      </c>
      <c r="B2718" s="17">
        <v>1431.91</v>
      </c>
      <c r="C2718" s="17">
        <v>1800</v>
      </c>
      <c r="D2718" s="17">
        <v>910.4</v>
      </c>
      <c r="E2718" s="17">
        <v>910.4</v>
      </c>
      <c r="F2718" s="17">
        <f t="shared" si="88"/>
        <v>63.579414907361489</v>
      </c>
      <c r="G2718" s="148">
        <f t="shared" si="89"/>
        <v>100</v>
      </c>
    </row>
    <row r="2719" spans="1:7" s="8" customFormat="1" ht="12.75" x14ac:dyDescent="0.15">
      <c r="A2719" s="108" t="s">
        <v>6</v>
      </c>
      <c r="B2719" s="19">
        <v>1431.91</v>
      </c>
      <c r="C2719" s="19">
        <v>1800</v>
      </c>
      <c r="D2719" s="19">
        <v>910.4</v>
      </c>
      <c r="E2719" s="19">
        <v>910.4</v>
      </c>
      <c r="F2719" s="19">
        <f t="shared" si="88"/>
        <v>63.579414907361489</v>
      </c>
      <c r="G2719" s="151">
        <f t="shared" si="89"/>
        <v>100</v>
      </c>
    </row>
    <row r="2720" spans="1:7" s="8" customFormat="1" ht="12.75" x14ac:dyDescent="0.15">
      <c r="A2720" s="108" t="s">
        <v>12</v>
      </c>
      <c r="B2720" s="19">
        <v>1431.91</v>
      </c>
      <c r="C2720" s="19">
        <v>1800</v>
      </c>
      <c r="D2720" s="19">
        <v>910.4</v>
      </c>
      <c r="E2720" s="19">
        <v>910.4</v>
      </c>
      <c r="F2720" s="19">
        <f t="shared" si="88"/>
        <v>63.579414907361489</v>
      </c>
      <c r="G2720" s="151">
        <f t="shared" si="89"/>
        <v>100</v>
      </c>
    </row>
    <row r="2721" spans="1:7" s="8" customFormat="1" ht="12.75" x14ac:dyDescent="0.15">
      <c r="A2721" s="110" t="s">
        <v>97</v>
      </c>
      <c r="B2721" s="20">
        <v>1431.91</v>
      </c>
      <c r="C2721" s="20">
        <v>0</v>
      </c>
      <c r="D2721" s="20">
        <v>0</v>
      </c>
      <c r="E2721" s="20">
        <v>910.4</v>
      </c>
      <c r="F2721" s="20">
        <f t="shared" si="88"/>
        <v>63.579414907361489</v>
      </c>
      <c r="G2721" s="136">
        <f t="shared" si="89"/>
        <v>0</v>
      </c>
    </row>
    <row r="2722" spans="1:7" s="6" customFormat="1" ht="12.75" x14ac:dyDescent="0.15">
      <c r="A2722" s="147" t="s">
        <v>86</v>
      </c>
      <c r="B2722" s="17">
        <v>8114.18</v>
      </c>
      <c r="C2722" s="17">
        <v>10200</v>
      </c>
      <c r="D2722" s="17">
        <v>5158.8999999999996</v>
      </c>
      <c r="E2722" s="17">
        <v>5158.8999999999996</v>
      </c>
      <c r="F2722" s="17">
        <f t="shared" si="88"/>
        <v>63.578821273375738</v>
      </c>
      <c r="G2722" s="148">
        <f t="shared" si="89"/>
        <v>100</v>
      </c>
    </row>
    <row r="2723" spans="1:7" s="8" customFormat="1" ht="12.75" x14ac:dyDescent="0.15">
      <c r="A2723" s="108" t="s">
        <v>6</v>
      </c>
      <c r="B2723" s="19">
        <v>8114.18</v>
      </c>
      <c r="C2723" s="19">
        <v>10200</v>
      </c>
      <c r="D2723" s="19">
        <v>5158.8999999999996</v>
      </c>
      <c r="E2723" s="19">
        <v>5158.8999999999996</v>
      </c>
      <c r="F2723" s="19">
        <f t="shared" si="88"/>
        <v>63.578821273375738</v>
      </c>
      <c r="G2723" s="151">
        <f t="shared" si="89"/>
        <v>100</v>
      </c>
    </row>
    <row r="2724" spans="1:7" s="8" customFormat="1" ht="12.75" x14ac:dyDescent="0.15">
      <c r="A2724" s="108" t="s">
        <v>12</v>
      </c>
      <c r="B2724" s="19">
        <v>8114.18</v>
      </c>
      <c r="C2724" s="19">
        <v>10200</v>
      </c>
      <c r="D2724" s="19">
        <v>5158.8999999999996</v>
      </c>
      <c r="E2724" s="19">
        <v>5158.8999999999996</v>
      </c>
      <c r="F2724" s="19">
        <f t="shared" si="88"/>
        <v>63.578821273375738</v>
      </c>
      <c r="G2724" s="151">
        <f t="shared" si="89"/>
        <v>100</v>
      </c>
    </row>
    <row r="2725" spans="1:7" s="8" customFormat="1" ht="12.75" x14ac:dyDescent="0.15">
      <c r="A2725" s="110" t="s">
        <v>97</v>
      </c>
      <c r="B2725" s="20">
        <v>8114.18</v>
      </c>
      <c r="C2725" s="20">
        <v>0</v>
      </c>
      <c r="D2725" s="20">
        <v>0</v>
      </c>
      <c r="E2725" s="20">
        <v>5158.8999999999996</v>
      </c>
      <c r="F2725" s="20">
        <f t="shared" si="88"/>
        <v>63.578821273375738</v>
      </c>
      <c r="G2725" s="136">
        <f t="shared" si="89"/>
        <v>0</v>
      </c>
    </row>
    <row r="2726" spans="1:7" s="6" customFormat="1" ht="12.75" x14ac:dyDescent="0.15">
      <c r="A2726" s="147" t="s">
        <v>270</v>
      </c>
      <c r="B2726" s="17">
        <v>784669.12</v>
      </c>
      <c r="C2726" s="17">
        <v>831500</v>
      </c>
      <c r="D2726" s="17">
        <v>890420</v>
      </c>
      <c r="E2726" s="17">
        <v>865818.79</v>
      </c>
      <c r="F2726" s="17">
        <f t="shared" si="88"/>
        <v>110.34189672202214</v>
      </c>
      <c r="G2726" s="148">
        <f t="shared" si="89"/>
        <v>97.237122930751781</v>
      </c>
    </row>
    <row r="2727" spans="1:7" s="7" customFormat="1" ht="12.75" x14ac:dyDescent="0.15">
      <c r="A2727" s="149" t="s">
        <v>271</v>
      </c>
      <c r="B2727" s="18">
        <v>784669.12</v>
      </c>
      <c r="C2727" s="18">
        <v>831500</v>
      </c>
      <c r="D2727" s="18">
        <v>890420</v>
      </c>
      <c r="E2727" s="18">
        <v>865818.79</v>
      </c>
      <c r="F2727" s="18">
        <f t="shared" si="88"/>
        <v>110.34189672202214</v>
      </c>
      <c r="G2727" s="150">
        <f t="shared" si="89"/>
        <v>97.237122930751781</v>
      </c>
    </row>
    <row r="2728" spans="1:7" s="8" customFormat="1" ht="12.75" x14ac:dyDescent="0.15">
      <c r="A2728" s="108" t="s">
        <v>245</v>
      </c>
      <c r="B2728" s="19">
        <v>784669.12</v>
      </c>
      <c r="C2728" s="19">
        <v>831500</v>
      </c>
      <c r="D2728" s="19">
        <v>890420</v>
      </c>
      <c r="E2728" s="19">
        <v>865818.79</v>
      </c>
      <c r="F2728" s="19">
        <f t="shared" si="88"/>
        <v>110.34189672202214</v>
      </c>
      <c r="G2728" s="151">
        <f t="shared" si="89"/>
        <v>97.237122930751781</v>
      </c>
    </row>
    <row r="2729" spans="1:7" s="6" customFormat="1" ht="12.75" x14ac:dyDescent="0.15">
      <c r="A2729" s="147" t="s">
        <v>272</v>
      </c>
      <c r="B2729" s="17">
        <v>784669.12</v>
      </c>
      <c r="C2729" s="17">
        <v>831500</v>
      </c>
      <c r="D2729" s="17">
        <v>890420</v>
      </c>
      <c r="E2729" s="17">
        <v>865818.79</v>
      </c>
      <c r="F2729" s="17">
        <f t="shared" si="88"/>
        <v>110.34189672202214</v>
      </c>
      <c r="G2729" s="148">
        <f t="shared" si="89"/>
        <v>97.237122930751781</v>
      </c>
    </row>
    <row r="2730" spans="1:7" s="8" customFormat="1" ht="12.75" x14ac:dyDescent="0.15">
      <c r="A2730" s="108" t="s">
        <v>6</v>
      </c>
      <c r="B2730" s="19">
        <v>784669.12</v>
      </c>
      <c r="C2730" s="19">
        <v>831500</v>
      </c>
      <c r="D2730" s="19">
        <v>890420</v>
      </c>
      <c r="E2730" s="19">
        <v>865818.79</v>
      </c>
      <c r="F2730" s="19">
        <f t="shared" si="88"/>
        <v>110.34189672202214</v>
      </c>
      <c r="G2730" s="151">
        <f t="shared" si="89"/>
        <v>97.237122930751781</v>
      </c>
    </row>
    <row r="2731" spans="1:7" s="8" customFormat="1" ht="12.75" x14ac:dyDescent="0.15">
      <c r="A2731" s="108" t="s">
        <v>7</v>
      </c>
      <c r="B2731" s="19">
        <v>724715.11</v>
      </c>
      <c r="C2731" s="19">
        <v>770000</v>
      </c>
      <c r="D2731" s="19">
        <v>841300</v>
      </c>
      <c r="E2731" s="19">
        <v>819522.17</v>
      </c>
      <c r="F2731" s="19">
        <f t="shared" si="88"/>
        <v>113.08197644726906</v>
      </c>
      <c r="G2731" s="151">
        <f t="shared" si="89"/>
        <v>97.411407345774407</v>
      </c>
    </row>
    <row r="2732" spans="1:7" s="8" customFormat="1" ht="12.75" x14ac:dyDescent="0.15">
      <c r="A2732" s="110" t="s">
        <v>8</v>
      </c>
      <c r="B2732" s="20">
        <v>600042.25</v>
      </c>
      <c r="C2732" s="20">
        <v>0</v>
      </c>
      <c r="D2732" s="20">
        <v>0</v>
      </c>
      <c r="E2732" s="20">
        <v>673381.52</v>
      </c>
      <c r="F2732" s="20">
        <f t="shared" si="88"/>
        <v>112.22235100944975</v>
      </c>
      <c r="G2732" s="136">
        <f t="shared" si="89"/>
        <v>0</v>
      </c>
    </row>
    <row r="2733" spans="1:7" s="8" customFormat="1" ht="12.75" x14ac:dyDescent="0.15">
      <c r="A2733" s="110" t="s">
        <v>10</v>
      </c>
      <c r="B2733" s="20">
        <v>25238.21</v>
      </c>
      <c r="C2733" s="20">
        <v>0</v>
      </c>
      <c r="D2733" s="20">
        <v>0</v>
      </c>
      <c r="E2733" s="20">
        <v>34523.160000000003</v>
      </c>
      <c r="F2733" s="20">
        <f t="shared" si="88"/>
        <v>136.78925724130201</v>
      </c>
      <c r="G2733" s="136">
        <f t="shared" si="89"/>
        <v>0</v>
      </c>
    </row>
    <row r="2734" spans="1:7" s="8" customFormat="1" ht="12.75" x14ac:dyDescent="0.15">
      <c r="A2734" s="110" t="s">
        <v>11</v>
      </c>
      <c r="B2734" s="20">
        <v>99434.65</v>
      </c>
      <c r="C2734" s="20">
        <v>0</v>
      </c>
      <c r="D2734" s="20">
        <v>0</v>
      </c>
      <c r="E2734" s="20">
        <v>111617.49</v>
      </c>
      <c r="F2734" s="20">
        <f t="shared" si="88"/>
        <v>112.25210728855586</v>
      </c>
      <c r="G2734" s="136">
        <f t="shared" si="89"/>
        <v>0</v>
      </c>
    </row>
    <row r="2735" spans="1:7" s="8" customFormat="1" ht="12.75" x14ac:dyDescent="0.15">
      <c r="A2735" s="108" t="s">
        <v>12</v>
      </c>
      <c r="B2735" s="19">
        <v>52976.97</v>
      </c>
      <c r="C2735" s="19">
        <v>53500</v>
      </c>
      <c r="D2735" s="19">
        <v>47920</v>
      </c>
      <c r="E2735" s="19">
        <v>45146.1</v>
      </c>
      <c r="F2735" s="19">
        <f t="shared" si="88"/>
        <v>85.218350539866663</v>
      </c>
      <c r="G2735" s="151">
        <f t="shared" si="89"/>
        <v>94.211393989983307</v>
      </c>
    </row>
    <row r="2736" spans="1:7" s="8" customFormat="1" ht="12.75" x14ac:dyDescent="0.15">
      <c r="A2736" s="110" t="s">
        <v>18</v>
      </c>
      <c r="B2736" s="20">
        <v>0</v>
      </c>
      <c r="C2736" s="20">
        <v>0</v>
      </c>
      <c r="D2736" s="20">
        <v>0</v>
      </c>
      <c r="E2736" s="20">
        <v>0</v>
      </c>
      <c r="F2736" s="20">
        <f t="shared" si="88"/>
        <v>0</v>
      </c>
      <c r="G2736" s="136">
        <f t="shared" si="89"/>
        <v>0</v>
      </c>
    </row>
    <row r="2737" spans="1:7" s="8" customFormat="1" ht="12.75" x14ac:dyDescent="0.15">
      <c r="A2737" s="110" t="s">
        <v>19</v>
      </c>
      <c r="B2737" s="20">
        <v>40569.919999999998</v>
      </c>
      <c r="C2737" s="20">
        <v>0</v>
      </c>
      <c r="D2737" s="20">
        <v>0</v>
      </c>
      <c r="E2737" s="20">
        <v>41368.47</v>
      </c>
      <c r="F2737" s="20">
        <f t="shared" si="88"/>
        <v>101.96833023087058</v>
      </c>
      <c r="G2737" s="136">
        <f t="shared" si="89"/>
        <v>0</v>
      </c>
    </row>
    <row r="2738" spans="1:7" s="8" customFormat="1" ht="12.75" x14ac:dyDescent="0.15">
      <c r="A2738" s="110" t="s">
        <v>13</v>
      </c>
      <c r="B2738" s="20">
        <v>2171.67</v>
      </c>
      <c r="C2738" s="20">
        <v>0</v>
      </c>
      <c r="D2738" s="20">
        <v>0</v>
      </c>
      <c r="E2738" s="20">
        <v>1963.07</v>
      </c>
      <c r="F2738" s="20">
        <f t="shared" si="88"/>
        <v>90.39448903378505</v>
      </c>
      <c r="G2738" s="136">
        <f t="shared" si="89"/>
        <v>0</v>
      </c>
    </row>
    <row r="2739" spans="1:7" s="8" customFormat="1" ht="12.75" x14ac:dyDescent="0.15">
      <c r="A2739" s="110" t="s">
        <v>206</v>
      </c>
      <c r="B2739" s="20">
        <v>10235.379999999999</v>
      </c>
      <c r="C2739" s="20">
        <v>0</v>
      </c>
      <c r="D2739" s="20">
        <v>0</v>
      </c>
      <c r="E2739" s="20">
        <v>1814.56</v>
      </c>
      <c r="F2739" s="20">
        <f t="shared" si="88"/>
        <v>17.728311015321367</v>
      </c>
      <c r="G2739" s="136">
        <f t="shared" si="89"/>
        <v>0</v>
      </c>
    </row>
    <row r="2740" spans="1:7" s="8" customFormat="1" ht="12.75" x14ac:dyDescent="0.15">
      <c r="A2740" s="108" t="s">
        <v>37</v>
      </c>
      <c r="B2740" s="19">
        <v>6977.04</v>
      </c>
      <c r="C2740" s="19">
        <v>8000</v>
      </c>
      <c r="D2740" s="19">
        <v>1200</v>
      </c>
      <c r="E2740" s="19">
        <v>1150.52</v>
      </c>
      <c r="F2740" s="19">
        <f t="shared" si="88"/>
        <v>16.490087486957218</v>
      </c>
      <c r="G2740" s="151">
        <f t="shared" si="89"/>
        <v>95.876666666666665</v>
      </c>
    </row>
    <row r="2741" spans="1:7" s="8" customFormat="1" ht="12.75" x14ac:dyDescent="0.15">
      <c r="A2741" s="110" t="s">
        <v>39</v>
      </c>
      <c r="B2741" s="20">
        <v>6977.04</v>
      </c>
      <c r="C2741" s="20">
        <v>0</v>
      </c>
      <c r="D2741" s="20">
        <v>0</v>
      </c>
      <c r="E2741" s="20">
        <v>1150.52</v>
      </c>
      <c r="F2741" s="20">
        <f t="shared" si="88"/>
        <v>16.490087486957218</v>
      </c>
      <c r="G2741" s="136">
        <f t="shared" si="89"/>
        <v>0</v>
      </c>
    </row>
    <row r="2742" spans="1:7" s="5" customFormat="1" ht="12.75" x14ac:dyDescent="0.15">
      <c r="A2742" s="145" t="s">
        <v>483</v>
      </c>
      <c r="B2742" s="16">
        <v>975135.19</v>
      </c>
      <c r="C2742" s="16">
        <v>937178</v>
      </c>
      <c r="D2742" s="16">
        <v>1209314.1100000001</v>
      </c>
      <c r="E2742" s="16">
        <v>1176662.23</v>
      </c>
      <c r="F2742" s="16">
        <f t="shared" si="88"/>
        <v>120.66657444697488</v>
      </c>
      <c r="G2742" s="146">
        <f t="shared" si="89"/>
        <v>97.299967003609993</v>
      </c>
    </row>
    <row r="2743" spans="1:7" s="6" customFormat="1" ht="12.75" x14ac:dyDescent="0.15">
      <c r="A2743" s="147" t="s">
        <v>243</v>
      </c>
      <c r="B2743" s="17">
        <v>199775.31</v>
      </c>
      <c r="C2743" s="17">
        <v>112248</v>
      </c>
      <c r="D2743" s="17">
        <v>185366.61</v>
      </c>
      <c r="E2743" s="17">
        <v>185342.99</v>
      </c>
      <c r="F2743" s="17">
        <f t="shared" si="88"/>
        <v>92.775723887000851</v>
      </c>
      <c r="G2743" s="148">
        <f t="shared" si="89"/>
        <v>99.987257683570945</v>
      </c>
    </row>
    <row r="2744" spans="1:7" s="7" customFormat="1" ht="12.75" x14ac:dyDescent="0.15">
      <c r="A2744" s="149" t="s">
        <v>244</v>
      </c>
      <c r="B2744" s="18">
        <v>17936.28</v>
      </c>
      <c r="C2744" s="18">
        <v>22248</v>
      </c>
      <c r="D2744" s="18">
        <v>21372</v>
      </c>
      <c r="E2744" s="18">
        <v>21370.58</v>
      </c>
      <c r="F2744" s="18">
        <f t="shared" si="88"/>
        <v>119.1472256231504</v>
      </c>
      <c r="G2744" s="150">
        <f t="shared" si="89"/>
        <v>99.993355792625877</v>
      </c>
    </row>
    <row r="2745" spans="1:7" s="8" customFormat="1" ht="12.75" x14ac:dyDescent="0.15">
      <c r="A2745" s="108" t="s">
        <v>245</v>
      </c>
      <c r="B2745" s="19">
        <v>17936.28</v>
      </c>
      <c r="C2745" s="19">
        <v>22248</v>
      </c>
      <c r="D2745" s="19">
        <v>21372</v>
      </c>
      <c r="E2745" s="19">
        <v>21370.58</v>
      </c>
      <c r="F2745" s="19">
        <f t="shared" si="88"/>
        <v>119.1472256231504</v>
      </c>
      <c r="G2745" s="151">
        <f t="shared" si="89"/>
        <v>99.993355792625877</v>
      </c>
    </row>
    <row r="2746" spans="1:7" s="6" customFormat="1" ht="12.75" x14ac:dyDescent="0.15">
      <c r="A2746" s="147" t="s">
        <v>62</v>
      </c>
      <c r="B2746" s="17">
        <v>17936.28</v>
      </c>
      <c r="C2746" s="17">
        <v>22248</v>
      </c>
      <c r="D2746" s="17">
        <v>21372</v>
      </c>
      <c r="E2746" s="17">
        <v>21370.58</v>
      </c>
      <c r="F2746" s="17">
        <f t="shared" si="88"/>
        <v>119.1472256231504</v>
      </c>
      <c r="G2746" s="148">
        <f t="shared" si="89"/>
        <v>99.993355792625877</v>
      </c>
    </row>
    <row r="2747" spans="1:7" s="8" customFormat="1" ht="12.75" x14ac:dyDescent="0.15">
      <c r="A2747" s="108" t="s">
        <v>6</v>
      </c>
      <c r="B2747" s="19">
        <v>17936.28</v>
      </c>
      <c r="C2747" s="19">
        <v>22248</v>
      </c>
      <c r="D2747" s="19">
        <v>21372</v>
      </c>
      <c r="E2747" s="19">
        <v>21370.58</v>
      </c>
      <c r="F2747" s="19">
        <f t="shared" si="88"/>
        <v>119.1472256231504</v>
      </c>
      <c r="G2747" s="151">
        <f t="shared" si="89"/>
        <v>99.993355792625877</v>
      </c>
    </row>
    <row r="2748" spans="1:7" s="8" customFormat="1" ht="12.75" x14ac:dyDescent="0.15">
      <c r="A2748" s="108" t="s">
        <v>12</v>
      </c>
      <c r="B2748" s="19">
        <v>17234.11</v>
      </c>
      <c r="C2748" s="19">
        <v>21448</v>
      </c>
      <c r="D2748" s="19">
        <v>20907</v>
      </c>
      <c r="E2748" s="19">
        <v>20906.86</v>
      </c>
      <c r="F2748" s="19">
        <f t="shared" si="88"/>
        <v>121.31093511646381</v>
      </c>
      <c r="G2748" s="151">
        <f t="shared" si="89"/>
        <v>99.999330367819397</v>
      </c>
    </row>
    <row r="2749" spans="1:7" s="8" customFormat="1" ht="12.75" x14ac:dyDescent="0.15">
      <c r="A2749" s="110" t="s">
        <v>18</v>
      </c>
      <c r="B2749" s="20">
        <v>1784.31</v>
      </c>
      <c r="C2749" s="20">
        <v>0</v>
      </c>
      <c r="D2749" s="20">
        <v>0</v>
      </c>
      <c r="E2749" s="20">
        <v>2059.23</v>
      </c>
      <c r="F2749" s="20">
        <f t="shared" si="88"/>
        <v>115.40763656539504</v>
      </c>
      <c r="G2749" s="136">
        <f t="shared" si="89"/>
        <v>0</v>
      </c>
    </row>
    <row r="2750" spans="1:7" s="8" customFormat="1" ht="12.75" x14ac:dyDescent="0.15">
      <c r="A2750" s="110" t="s">
        <v>20</v>
      </c>
      <c r="B2750" s="20">
        <v>79.63</v>
      </c>
      <c r="C2750" s="20">
        <v>0</v>
      </c>
      <c r="D2750" s="20">
        <v>0</v>
      </c>
      <c r="E2750" s="20">
        <v>100</v>
      </c>
      <c r="F2750" s="20">
        <f t="shared" si="88"/>
        <v>125.5808112520407</v>
      </c>
      <c r="G2750" s="136">
        <f t="shared" si="89"/>
        <v>0</v>
      </c>
    </row>
    <row r="2751" spans="1:7" s="8" customFormat="1" ht="12.75" x14ac:dyDescent="0.15">
      <c r="A2751" s="110" t="s">
        <v>21</v>
      </c>
      <c r="B2751" s="20">
        <v>109.63</v>
      </c>
      <c r="C2751" s="20">
        <v>0</v>
      </c>
      <c r="D2751" s="20">
        <v>0</v>
      </c>
      <c r="E2751" s="20">
        <v>182</v>
      </c>
      <c r="F2751" s="20">
        <f t="shared" si="88"/>
        <v>166.01295265894373</v>
      </c>
      <c r="G2751" s="136">
        <f t="shared" si="89"/>
        <v>0</v>
      </c>
    </row>
    <row r="2752" spans="1:7" s="8" customFormat="1" ht="12.75" x14ac:dyDescent="0.15">
      <c r="A2752" s="110" t="s">
        <v>22</v>
      </c>
      <c r="B2752" s="20">
        <v>3409.03</v>
      </c>
      <c r="C2752" s="20">
        <v>0</v>
      </c>
      <c r="D2752" s="20">
        <v>0</v>
      </c>
      <c r="E2752" s="20">
        <v>4649.1000000000004</v>
      </c>
      <c r="F2752" s="20">
        <f t="shared" si="88"/>
        <v>136.37603658518699</v>
      </c>
      <c r="G2752" s="136">
        <f t="shared" si="89"/>
        <v>0</v>
      </c>
    </row>
    <row r="2753" spans="1:7" s="8" customFormat="1" ht="12.75" x14ac:dyDescent="0.15">
      <c r="A2753" s="110" t="s">
        <v>23</v>
      </c>
      <c r="B2753" s="20">
        <v>142.05000000000001</v>
      </c>
      <c r="C2753" s="20">
        <v>0</v>
      </c>
      <c r="D2753" s="20">
        <v>0</v>
      </c>
      <c r="E2753" s="20">
        <v>74.41</v>
      </c>
      <c r="F2753" s="20">
        <f t="shared" si="88"/>
        <v>52.382963745160147</v>
      </c>
      <c r="G2753" s="136">
        <f t="shared" si="89"/>
        <v>0</v>
      </c>
    </row>
    <row r="2754" spans="1:7" s="8" customFormat="1" ht="12.75" x14ac:dyDescent="0.15">
      <c r="A2754" s="110" t="s">
        <v>24</v>
      </c>
      <c r="B2754" s="20">
        <v>426.31</v>
      </c>
      <c r="C2754" s="20">
        <v>0</v>
      </c>
      <c r="D2754" s="20">
        <v>0</v>
      </c>
      <c r="E2754" s="20">
        <v>607.12</v>
      </c>
      <c r="F2754" s="20">
        <f t="shared" si="88"/>
        <v>142.41279819849407</v>
      </c>
      <c r="G2754" s="136">
        <f t="shared" si="89"/>
        <v>0</v>
      </c>
    </row>
    <row r="2755" spans="1:7" s="8" customFormat="1" ht="12.75" x14ac:dyDescent="0.15">
      <c r="A2755" s="110" t="s">
        <v>25</v>
      </c>
      <c r="B2755" s="20">
        <v>553.66999999999996</v>
      </c>
      <c r="C2755" s="20">
        <v>0</v>
      </c>
      <c r="D2755" s="20">
        <v>0</v>
      </c>
      <c r="E2755" s="20">
        <v>1271.45</v>
      </c>
      <c r="F2755" s="20">
        <f t="shared" si="88"/>
        <v>229.64039951595717</v>
      </c>
      <c r="G2755" s="136">
        <f t="shared" si="89"/>
        <v>0</v>
      </c>
    </row>
    <row r="2756" spans="1:7" s="8" customFormat="1" ht="12.75" x14ac:dyDescent="0.15">
      <c r="A2756" s="110" t="s">
        <v>26</v>
      </c>
      <c r="B2756" s="20">
        <v>201.24</v>
      </c>
      <c r="C2756" s="20">
        <v>0</v>
      </c>
      <c r="D2756" s="20">
        <v>0</v>
      </c>
      <c r="E2756" s="20">
        <v>367.28</v>
      </c>
      <c r="F2756" s="20">
        <f t="shared" si="88"/>
        <v>182.50844762472667</v>
      </c>
      <c r="G2756" s="136">
        <f t="shared" si="89"/>
        <v>0</v>
      </c>
    </row>
    <row r="2757" spans="1:7" s="8" customFormat="1" ht="12.75" x14ac:dyDescent="0.15">
      <c r="A2757" s="110" t="s">
        <v>27</v>
      </c>
      <c r="B2757" s="20">
        <v>1157.43</v>
      </c>
      <c r="C2757" s="20">
        <v>0</v>
      </c>
      <c r="D2757" s="20">
        <v>0</v>
      </c>
      <c r="E2757" s="20">
        <v>956.7</v>
      </c>
      <c r="F2757" s="20">
        <f t="shared" si="88"/>
        <v>82.657266530157329</v>
      </c>
      <c r="G2757" s="136">
        <f t="shared" si="89"/>
        <v>0</v>
      </c>
    </row>
    <row r="2758" spans="1:7" s="8" customFormat="1" ht="12.75" x14ac:dyDescent="0.15">
      <c r="A2758" s="110" t="s">
        <v>28</v>
      </c>
      <c r="B2758" s="20">
        <v>257.24</v>
      </c>
      <c r="C2758" s="20">
        <v>0</v>
      </c>
      <c r="D2758" s="20">
        <v>0</v>
      </c>
      <c r="E2758" s="20">
        <v>250</v>
      </c>
      <c r="F2758" s="20">
        <f t="shared" ref="F2758:F2821" si="90">IFERROR(E2758/B2758*100,0)</f>
        <v>97.185507697092206</v>
      </c>
      <c r="G2758" s="136">
        <f t="shared" ref="G2758:G2821" si="91">IFERROR(E2758/D2758*100,0)</f>
        <v>0</v>
      </c>
    </row>
    <row r="2759" spans="1:7" s="8" customFormat="1" ht="12.75" x14ac:dyDescent="0.15">
      <c r="A2759" s="110" t="s">
        <v>41</v>
      </c>
      <c r="B2759" s="20">
        <v>0</v>
      </c>
      <c r="C2759" s="20">
        <v>0</v>
      </c>
      <c r="D2759" s="20">
        <v>0</v>
      </c>
      <c r="E2759" s="20">
        <v>248.85</v>
      </c>
      <c r="F2759" s="20">
        <f t="shared" si="90"/>
        <v>0</v>
      </c>
      <c r="G2759" s="136">
        <f t="shared" si="91"/>
        <v>0</v>
      </c>
    </row>
    <row r="2760" spans="1:7" s="8" customFormat="1" ht="12.75" x14ac:dyDescent="0.15">
      <c r="A2760" s="110" t="s">
        <v>29</v>
      </c>
      <c r="B2760" s="20">
        <v>5207.0600000000004</v>
      </c>
      <c r="C2760" s="20">
        <v>0</v>
      </c>
      <c r="D2760" s="20">
        <v>0</v>
      </c>
      <c r="E2760" s="20">
        <v>5612.58</v>
      </c>
      <c r="F2760" s="20">
        <f t="shared" si="90"/>
        <v>107.78788798285403</v>
      </c>
      <c r="G2760" s="136">
        <f t="shared" si="91"/>
        <v>0</v>
      </c>
    </row>
    <row r="2761" spans="1:7" s="8" customFormat="1" ht="12.75" x14ac:dyDescent="0.15">
      <c r="A2761" s="110" t="s">
        <v>31</v>
      </c>
      <c r="B2761" s="20">
        <v>0</v>
      </c>
      <c r="C2761" s="20">
        <v>0</v>
      </c>
      <c r="D2761" s="20">
        <v>0</v>
      </c>
      <c r="E2761" s="20">
        <v>43.8</v>
      </c>
      <c r="F2761" s="20">
        <f t="shared" si="90"/>
        <v>0</v>
      </c>
      <c r="G2761" s="136">
        <f t="shared" si="91"/>
        <v>0</v>
      </c>
    </row>
    <row r="2762" spans="1:7" s="8" customFormat="1" ht="12.75" x14ac:dyDescent="0.15">
      <c r="A2762" s="110" t="s">
        <v>32</v>
      </c>
      <c r="B2762" s="20">
        <v>516.45000000000005</v>
      </c>
      <c r="C2762" s="20">
        <v>0</v>
      </c>
      <c r="D2762" s="20">
        <v>0</v>
      </c>
      <c r="E2762" s="20">
        <v>122.41</v>
      </c>
      <c r="F2762" s="20">
        <f t="shared" si="90"/>
        <v>23.702197695807918</v>
      </c>
      <c r="G2762" s="136">
        <f t="shared" si="91"/>
        <v>0</v>
      </c>
    </row>
    <row r="2763" spans="1:7" s="8" customFormat="1" ht="12.75" x14ac:dyDescent="0.15">
      <c r="A2763" s="110" t="s">
        <v>33</v>
      </c>
      <c r="B2763" s="20">
        <v>883.49</v>
      </c>
      <c r="C2763" s="20">
        <v>0</v>
      </c>
      <c r="D2763" s="20">
        <v>0</v>
      </c>
      <c r="E2763" s="20">
        <v>1458.08</v>
      </c>
      <c r="F2763" s="20">
        <f t="shared" si="90"/>
        <v>165.03638977237998</v>
      </c>
      <c r="G2763" s="136">
        <f t="shared" si="91"/>
        <v>0</v>
      </c>
    </row>
    <row r="2764" spans="1:7" s="8" customFormat="1" ht="12.75" x14ac:dyDescent="0.15">
      <c r="A2764" s="110" t="s">
        <v>34</v>
      </c>
      <c r="B2764" s="20">
        <v>2031.87</v>
      </c>
      <c r="C2764" s="20">
        <v>0</v>
      </c>
      <c r="D2764" s="20">
        <v>0</v>
      </c>
      <c r="E2764" s="20">
        <v>2512.58</v>
      </c>
      <c r="F2764" s="20">
        <f t="shared" si="90"/>
        <v>123.65850177422769</v>
      </c>
      <c r="G2764" s="136">
        <f t="shared" si="91"/>
        <v>0</v>
      </c>
    </row>
    <row r="2765" spans="1:7" s="8" customFormat="1" ht="12.75" x14ac:dyDescent="0.15">
      <c r="A2765" s="110" t="s">
        <v>35</v>
      </c>
      <c r="B2765" s="20">
        <v>421.61</v>
      </c>
      <c r="C2765" s="20">
        <v>0</v>
      </c>
      <c r="D2765" s="20">
        <v>0</v>
      </c>
      <c r="E2765" s="20">
        <v>291.36</v>
      </c>
      <c r="F2765" s="20">
        <f t="shared" si="90"/>
        <v>69.106520243827234</v>
      </c>
      <c r="G2765" s="136">
        <f t="shared" si="91"/>
        <v>0</v>
      </c>
    </row>
    <row r="2766" spans="1:7" s="8" customFormat="1" ht="12.75" x14ac:dyDescent="0.15">
      <c r="A2766" s="110" t="s">
        <v>83</v>
      </c>
      <c r="B2766" s="20">
        <v>0</v>
      </c>
      <c r="C2766" s="20">
        <v>0</v>
      </c>
      <c r="D2766" s="20">
        <v>0</v>
      </c>
      <c r="E2766" s="20">
        <v>46.82</v>
      </c>
      <c r="F2766" s="20">
        <f t="shared" si="90"/>
        <v>0</v>
      </c>
      <c r="G2766" s="136">
        <f t="shared" si="91"/>
        <v>0</v>
      </c>
    </row>
    <row r="2767" spans="1:7" s="8" customFormat="1" ht="12.75" x14ac:dyDescent="0.15">
      <c r="A2767" s="110" t="s">
        <v>42</v>
      </c>
      <c r="B2767" s="20">
        <v>53.09</v>
      </c>
      <c r="C2767" s="20">
        <v>0</v>
      </c>
      <c r="D2767" s="20">
        <v>0</v>
      </c>
      <c r="E2767" s="20">
        <v>53.09</v>
      </c>
      <c r="F2767" s="20">
        <f t="shared" si="90"/>
        <v>100</v>
      </c>
      <c r="G2767" s="136">
        <f t="shared" si="91"/>
        <v>0</v>
      </c>
    </row>
    <row r="2768" spans="1:7" s="8" customFormat="1" ht="12.75" x14ac:dyDescent="0.15">
      <c r="A2768" s="108" t="s">
        <v>37</v>
      </c>
      <c r="B2768" s="19">
        <v>702.17</v>
      </c>
      <c r="C2768" s="19">
        <v>800</v>
      </c>
      <c r="D2768" s="19">
        <v>465</v>
      </c>
      <c r="E2768" s="19">
        <v>463.72</v>
      </c>
      <c r="F2768" s="19">
        <f t="shared" si="90"/>
        <v>66.040987225315817</v>
      </c>
      <c r="G2768" s="151">
        <f t="shared" si="91"/>
        <v>99.724731182795693</v>
      </c>
    </row>
    <row r="2769" spans="1:7" s="8" customFormat="1" ht="12.75" x14ac:dyDescent="0.15">
      <c r="A2769" s="110" t="s">
        <v>38</v>
      </c>
      <c r="B2769" s="20">
        <v>360.21</v>
      </c>
      <c r="C2769" s="20">
        <v>0</v>
      </c>
      <c r="D2769" s="20">
        <v>0</v>
      </c>
      <c r="E2769" s="20">
        <v>216.6</v>
      </c>
      <c r="F2769" s="20">
        <f t="shared" si="90"/>
        <v>60.131589905888241</v>
      </c>
      <c r="G2769" s="136">
        <f t="shared" si="91"/>
        <v>0</v>
      </c>
    </row>
    <row r="2770" spans="1:7" s="8" customFormat="1" ht="12.75" x14ac:dyDescent="0.15">
      <c r="A2770" s="110" t="s">
        <v>207</v>
      </c>
      <c r="B2770" s="20">
        <v>341.96</v>
      </c>
      <c r="C2770" s="20">
        <v>0</v>
      </c>
      <c r="D2770" s="20">
        <v>0</v>
      </c>
      <c r="E2770" s="20">
        <v>247.12</v>
      </c>
      <c r="F2770" s="20">
        <f t="shared" si="90"/>
        <v>72.265762077435951</v>
      </c>
      <c r="G2770" s="136">
        <f t="shared" si="91"/>
        <v>0</v>
      </c>
    </row>
    <row r="2771" spans="1:7" s="7" customFormat="1" ht="12.75" x14ac:dyDescent="0.15">
      <c r="A2771" s="149" t="s">
        <v>246</v>
      </c>
      <c r="B2771" s="18">
        <v>38489.599999999999</v>
      </c>
      <c r="C2771" s="18">
        <v>30000</v>
      </c>
      <c r="D2771" s="18">
        <v>30000</v>
      </c>
      <c r="E2771" s="18">
        <v>29996.560000000001</v>
      </c>
      <c r="F2771" s="18">
        <f t="shared" si="90"/>
        <v>77.934195211173929</v>
      </c>
      <c r="G2771" s="150">
        <f t="shared" si="91"/>
        <v>99.988533333333336</v>
      </c>
    </row>
    <row r="2772" spans="1:7" s="8" customFormat="1" ht="12.75" x14ac:dyDescent="0.15">
      <c r="A2772" s="108" t="s">
        <v>245</v>
      </c>
      <c r="B2772" s="19">
        <v>38489.599999999999</v>
      </c>
      <c r="C2772" s="19">
        <v>30000</v>
      </c>
      <c r="D2772" s="19">
        <v>30000</v>
      </c>
      <c r="E2772" s="19">
        <v>29996.560000000001</v>
      </c>
      <c r="F2772" s="19">
        <f t="shared" si="90"/>
        <v>77.934195211173929</v>
      </c>
      <c r="G2772" s="151">
        <f t="shared" si="91"/>
        <v>99.988533333333336</v>
      </c>
    </row>
    <row r="2773" spans="1:7" s="6" customFormat="1" ht="12.75" x14ac:dyDescent="0.15">
      <c r="A2773" s="147" t="s">
        <v>62</v>
      </c>
      <c r="B2773" s="17">
        <v>38489.599999999999</v>
      </c>
      <c r="C2773" s="17">
        <v>30000</v>
      </c>
      <c r="D2773" s="17">
        <v>30000</v>
      </c>
      <c r="E2773" s="17">
        <v>29996.560000000001</v>
      </c>
      <c r="F2773" s="17">
        <f t="shared" si="90"/>
        <v>77.934195211173929</v>
      </c>
      <c r="G2773" s="148">
        <f t="shared" si="91"/>
        <v>99.988533333333336</v>
      </c>
    </row>
    <row r="2774" spans="1:7" s="8" customFormat="1" ht="12.75" x14ac:dyDescent="0.15">
      <c r="A2774" s="108" t="s">
        <v>6</v>
      </c>
      <c r="B2774" s="19">
        <v>38489.599999999999</v>
      </c>
      <c r="C2774" s="19">
        <v>30000</v>
      </c>
      <c r="D2774" s="19">
        <v>30000</v>
      </c>
      <c r="E2774" s="19">
        <v>29996.560000000001</v>
      </c>
      <c r="F2774" s="19">
        <f t="shared" si="90"/>
        <v>77.934195211173929</v>
      </c>
      <c r="G2774" s="151">
        <f t="shared" si="91"/>
        <v>99.988533333333336</v>
      </c>
    </row>
    <row r="2775" spans="1:7" s="8" customFormat="1" ht="12.75" x14ac:dyDescent="0.15">
      <c r="A2775" s="108" t="s">
        <v>12</v>
      </c>
      <c r="B2775" s="19">
        <v>38489.599999999999</v>
      </c>
      <c r="C2775" s="19">
        <v>30000</v>
      </c>
      <c r="D2775" s="19">
        <v>30000</v>
      </c>
      <c r="E2775" s="19">
        <v>29996.560000000001</v>
      </c>
      <c r="F2775" s="19">
        <f t="shared" si="90"/>
        <v>77.934195211173929</v>
      </c>
      <c r="G2775" s="151">
        <f t="shared" si="91"/>
        <v>99.988533333333336</v>
      </c>
    </row>
    <row r="2776" spans="1:7" s="8" customFormat="1" ht="12.75" x14ac:dyDescent="0.15">
      <c r="A2776" s="110" t="s">
        <v>22</v>
      </c>
      <c r="B2776" s="20">
        <v>735.05</v>
      </c>
      <c r="C2776" s="20">
        <v>0</v>
      </c>
      <c r="D2776" s="20">
        <v>0</v>
      </c>
      <c r="E2776" s="20">
        <v>864.5</v>
      </c>
      <c r="F2776" s="20">
        <f t="shared" si="90"/>
        <v>117.61104686756003</v>
      </c>
      <c r="G2776" s="136">
        <f t="shared" si="91"/>
        <v>0</v>
      </c>
    </row>
    <row r="2777" spans="1:7" s="8" customFormat="1" ht="12.75" x14ac:dyDescent="0.15">
      <c r="A2777" s="110" t="s">
        <v>23</v>
      </c>
      <c r="B2777" s="20">
        <v>32397.07</v>
      </c>
      <c r="C2777" s="20">
        <v>0</v>
      </c>
      <c r="D2777" s="20">
        <v>0</v>
      </c>
      <c r="E2777" s="20">
        <v>22737.18</v>
      </c>
      <c r="F2777" s="20">
        <f t="shared" si="90"/>
        <v>70.182828261938496</v>
      </c>
      <c r="G2777" s="136">
        <f t="shared" si="91"/>
        <v>0</v>
      </c>
    </row>
    <row r="2778" spans="1:7" s="8" customFormat="1" ht="12.75" x14ac:dyDescent="0.15">
      <c r="A2778" s="110" t="s">
        <v>28</v>
      </c>
      <c r="B2778" s="20">
        <v>246.53</v>
      </c>
      <c r="C2778" s="20">
        <v>0</v>
      </c>
      <c r="D2778" s="20">
        <v>0</v>
      </c>
      <c r="E2778" s="20">
        <v>695</v>
      </c>
      <c r="F2778" s="20">
        <f t="shared" si="90"/>
        <v>281.9129517705756</v>
      </c>
      <c r="G2778" s="136">
        <f t="shared" si="91"/>
        <v>0</v>
      </c>
    </row>
    <row r="2779" spans="1:7" s="8" customFormat="1" ht="12.75" x14ac:dyDescent="0.15">
      <c r="A2779" s="110" t="s">
        <v>29</v>
      </c>
      <c r="B2779" s="20">
        <v>381.91</v>
      </c>
      <c r="C2779" s="20">
        <v>0</v>
      </c>
      <c r="D2779" s="20">
        <v>0</v>
      </c>
      <c r="E2779" s="20">
        <v>379.54</v>
      </c>
      <c r="F2779" s="20">
        <f t="shared" si="90"/>
        <v>99.37943494540599</v>
      </c>
      <c r="G2779" s="136">
        <f t="shared" si="91"/>
        <v>0</v>
      </c>
    </row>
    <row r="2780" spans="1:7" s="8" customFormat="1" ht="12.75" x14ac:dyDescent="0.15">
      <c r="A2780" s="110" t="s">
        <v>31</v>
      </c>
      <c r="B2780" s="20">
        <v>1067.75</v>
      </c>
      <c r="C2780" s="20">
        <v>0</v>
      </c>
      <c r="D2780" s="20">
        <v>0</v>
      </c>
      <c r="E2780" s="20">
        <v>1231.47</v>
      </c>
      <c r="F2780" s="20">
        <f t="shared" si="90"/>
        <v>115.33317724186374</v>
      </c>
      <c r="G2780" s="136">
        <f t="shared" si="91"/>
        <v>0</v>
      </c>
    </row>
    <row r="2781" spans="1:7" s="8" customFormat="1" ht="12.75" x14ac:dyDescent="0.15">
      <c r="A2781" s="110" t="s">
        <v>32</v>
      </c>
      <c r="B2781" s="20">
        <v>2372.7199999999998</v>
      </c>
      <c r="C2781" s="20">
        <v>0</v>
      </c>
      <c r="D2781" s="20">
        <v>0</v>
      </c>
      <c r="E2781" s="20">
        <v>2368.21</v>
      </c>
      <c r="F2781" s="20">
        <f t="shared" si="90"/>
        <v>99.809922789035383</v>
      </c>
      <c r="G2781" s="136">
        <f t="shared" si="91"/>
        <v>0</v>
      </c>
    </row>
    <row r="2782" spans="1:7" s="8" customFormat="1" ht="12.75" x14ac:dyDescent="0.15">
      <c r="A2782" s="110" t="s">
        <v>34</v>
      </c>
      <c r="B2782" s="20">
        <v>1288.57</v>
      </c>
      <c r="C2782" s="20">
        <v>0</v>
      </c>
      <c r="D2782" s="20">
        <v>0</v>
      </c>
      <c r="E2782" s="20">
        <v>1720.66</v>
      </c>
      <c r="F2782" s="20">
        <f t="shared" si="90"/>
        <v>133.53252054603166</v>
      </c>
      <c r="G2782" s="136">
        <f t="shared" si="91"/>
        <v>0</v>
      </c>
    </row>
    <row r="2783" spans="1:7" s="7" customFormat="1" ht="12.75" x14ac:dyDescent="0.15">
      <c r="A2783" s="149" t="s">
        <v>247</v>
      </c>
      <c r="B2783" s="18">
        <v>1791.76</v>
      </c>
      <c r="C2783" s="18">
        <v>5000</v>
      </c>
      <c r="D2783" s="18">
        <v>4927.75</v>
      </c>
      <c r="E2783" s="18">
        <v>4927.75</v>
      </c>
      <c r="F2783" s="18">
        <f t="shared" si="90"/>
        <v>275.02288252891015</v>
      </c>
      <c r="G2783" s="150">
        <f t="shared" si="91"/>
        <v>100</v>
      </c>
    </row>
    <row r="2784" spans="1:7" s="8" customFormat="1" ht="12.75" x14ac:dyDescent="0.15">
      <c r="A2784" s="108" t="s">
        <v>245</v>
      </c>
      <c r="B2784" s="19">
        <v>1791.76</v>
      </c>
      <c r="C2784" s="19">
        <v>5000</v>
      </c>
      <c r="D2784" s="19">
        <v>4927.75</v>
      </c>
      <c r="E2784" s="19">
        <v>4927.75</v>
      </c>
      <c r="F2784" s="19">
        <f t="shared" si="90"/>
        <v>275.02288252891015</v>
      </c>
      <c r="G2784" s="151">
        <f t="shared" si="91"/>
        <v>100</v>
      </c>
    </row>
    <row r="2785" spans="1:7" s="6" customFormat="1" ht="12.75" x14ac:dyDescent="0.15">
      <c r="A2785" s="147" t="s">
        <v>62</v>
      </c>
      <c r="B2785" s="17">
        <v>1791.76</v>
      </c>
      <c r="C2785" s="17">
        <v>5000</v>
      </c>
      <c r="D2785" s="17">
        <v>4927.75</v>
      </c>
      <c r="E2785" s="17">
        <v>4927.75</v>
      </c>
      <c r="F2785" s="17">
        <f t="shared" si="90"/>
        <v>275.02288252891015</v>
      </c>
      <c r="G2785" s="148">
        <f t="shared" si="91"/>
        <v>100</v>
      </c>
    </row>
    <row r="2786" spans="1:7" s="8" customFormat="1" ht="12.75" x14ac:dyDescent="0.15">
      <c r="A2786" s="108" t="s">
        <v>6</v>
      </c>
      <c r="B2786" s="19">
        <v>1791.76</v>
      </c>
      <c r="C2786" s="19">
        <v>5000</v>
      </c>
      <c r="D2786" s="19">
        <v>4927.75</v>
      </c>
      <c r="E2786" s="19">
        <v>4927.75</v>
      </c>
      <c r="F2786" s="19">
        <f t="shared" si="90"/>
        <v>275.02288252891015</v>
      </c>
      <c r="G2786" s="151">
        <f t="shared" si="91"/>
        <v>100</v>
      </c>
    </row>
    <row r="2787" spans="1:7" s="8" customFormat="1" ht="12.75" x14ac:dyDescent="0.15">
      <c r="A2787" s="108" t="s">
        <v>12</v>
      </c>
      <c r="B2787" s="19">
        <v>1791.76</v>
      </c>
      <c r="C2787" s="19">
        <v>5000</v>
      </c>
      <c r="D2787" s="19">
        <v>4927.75</v>
      </c>
      <c r="E2787" s="19">
        <v>4927.75</v>
      </c>
      <c r="F2787" s="19">
        <f t="shared" si="90"/>
        <v>275.02288252891015</v>
      </c>
      <c r="G2787" s="151">
        <f t="shared" si="91"/>
        <v>100</v>
      </c>
    </row>
    <row r="2788" spans="1:7" s="8" customFormat="1" ht="12.75" x14ac:dyDescent="0.15">
      <c r="A2788" s="110" t="s">
        <v>28</v>
      </c>
      <c r="B2788" s="20">
        <v>0</v>
      </c>
      <c r="C2788" s="20">
        <v>0</v>
      </c>
      <c r="D2788" s="20">
        <v>0</v>
      </c>
      <c r="E2788" s="20">
        <v>4927.75</v>
      </c>
      <c r="F2788" s="20">
        <f t="shared" si="90"/>
        <v>0</v>
      </c>
      <c r="G2788" s="136">
        <f t="shared" si="91"/>
        <v>0</v>
      </c>
    </row>
    <row r="2789" spans="1:7" s="8" customFormat="1" ht="12.75" x14ac:dyDescent="0.15">
      <c r="A2789" s="110" t="s">
        <v>32</v>
      </c>
      <c r="B2789" s="20">
        <v>1791.76</v>
      </c>
      <c r="C2789" s="20">
        <v>0</v>
      </c>
      <c r="D2789" s="20">
        <v>0</v>
      </c>
      <c r="E2789" s="20">
        <v>0</v>
      </c>
      <c r="F2789" s="20">
        <f t="shared" si="90"/>
        <v>0</v>
      </c>
      <c r="G2789" s="136">
        <f t="shared" si="91"/>
        <v>0</v>
      </c>
    </row>
    <row r="2790" spans="1:7" s="7" customFormat="1" ht="12.75" x14ac:dyDescent="0.15">
      <c r="A2790" s="149" t="s">
        <v>248</v>
      </c>
      <c r="B2790" s="18">
        <v>32202.87</v>
      </c>
      <c r="C2790" s="18">
        <v>55000</v>
      </c>
      <c r="D2790" s="18">
        <v>49896.92</v>
      </c>
      <c r="E2790" s="18">
        <v>49896.92</v>
      </c>
      <c r="F2790" s="18">
        <f t="shared" si="90"/>
        <v>154.94556851609812</v>
      </c>
      <c r="G2790" s="150">
        <f t="shared" si="91"/>
        <v>100</v>
      </c>
    </row>
    <row r="2791" spans="1:7" s="8" customFormat="1" ht="12.75" x14ac:dyDescent="0.15">
      <c r="A2791" s="108" t="s">
        <v>245</v>
      </c>
      <c r="B2791" s="19">
        <v>32202.87</v>
      </c>
      <c r="C2791" s="19">
        <v>55000</v>
      </c>
      <c r="D2791" s="19">
        <v>49896.92</v>
      </c>
      <c r="E2791" s="19">
        <v>49896.92</v>
      </c>
      <c r="F2791" s="19">
        <f t="shared" si="90"/>
        <v>154.94556851609812</v>
      </c>
      <c r="G2791" s="151">
        <f t="shared" si="91"/>
        <v>100</v>
      </c>
    </row>
    <row r="2792" spans="1:7" s="6" customFormat="1" ht="12.75" x14ac:dyDescent="0.15">
      <c r="A2792" s="147" t="s">
        <v>62</v>
      </c>
      <c r="B2792" s="17">
        <v>32202.87</v>
      </c>
      <c r="C2792" s="17">
        <v>55000</v>
      </c>
      <c r="D2792" s="17">
        <v>49896.92</v>
      </c>
      <c r="E2792" s="17">
        <v>49896.92</v>
      </c>
      <c r="F2792" s="17">
        <f t="shared" si="90"/>
        <v>154.94556851609812</v>
      </c>
      <c r="G2792" s="148">
        <f t="shared" si="91"/>
        <v>100</v>
      </c>
    </row>
    <row r="2793" spans="1:7" s="8" customFormat="1" ht="12.75" x14ac:dyDescent="0.15">
      <c r="A2793" s="108" t="s">
        <v>6</v>
      </c>
      <c r="B2793" s="19">
        <v>32202.87</v>
      </c>
      <c r="C2793" s="19">
        <v>55000</v>
      </c>
      <c r="D2793" s="19">
        <v>49896.92</v>
      </c>
      <c r="E2793" s="19">
        <v>49896.92</v>
      </c>
      <c r="F2793" s="19">
        <f t="shared" si="90"/>
        <v>154.94556851609812</v>
      </c>
      <c r="G2793" s="151">
        <f t="shared" si="91"/>
        <v>100</v>
      </c>
    </row>
    <row r="2794" spans="1:7" s="8" customFormat="1" ht="12.75" x14ac:dyDescent="0.15">
      <c r="A2794" s="108" t="s">
        <v>12</v>
      </c>
      <c r="B2794" s="19">
        <v>32202.87</v>
      </c>
      <c r="C2794" s="19">
        <v>55000</v>
      </c>
      <c r="D2794" s="19">
        <v>49896.92</v>
      </c>
      <c r="E2794" s="19">
        <v>49896.92</v>
      </c>
      <c r="F2794" s="19">
        <f t="shared" si="90"/>
        <v>154.94556851609812</v>
      </c>
      <c r="G2794" s="151">
        <f t="shared" si="91"/>
        <v>100</v>
      </c>
    </row>
    <row r="2795" spans="1:7" s="8" customFormat="1" ht="12.75" x14ac:dyDescent="0.15">
      <c r="A2795" s="110" t="s">
        <v>27</v>
      </c>
      <c r="B2795" s="20">
        <v>32202.87</v>
      </c>
      <c r="C2795" s="20">
        <v>0</v>
      </c>
      <c r="D2795" s="20">
        <v>0</v>
      </c>
      <c r="E2795" s="20">
        <v>49896.92</v>
      </c>
      <c r="F2795" s="20">
        <f t="shared" si="90"/>
        <v>154.94556851609812</v>
      </c>
      <c r="G2795" s="136">
        <f t="shared" si="91"/>
        <v>0</v>
      </c>
    </row>
    <row r="2796" spans="1:7" s="7" customFormat="1" ht="12.75" x14ac:dyDescent="0.15">
      <c r="A2796" s="149" t="s">
        <v>249</v>
      </c>
      <c r="B2796" s="18">
        <v>109354.8</v>
      </c>
      <c r="C2796" s="18">
        <v>0</v>
      </c>
      <c r="D2796" s="18">
        <v>79169.94</v>
      </c>
      <c r="E2796" s="18">
        <v>79151.179999999993</v>
      </c>
      <c r="F2796" s="18">
        <f t="shared" si="90"/>
        <v>72.380160724540659</v>
      </c>
      <c r="G2796" s="150">
        <f t="shared" si="91"/>
        <v>99.976304137656285</v>
      </c>
    </row>
    <row r="2797" spans="1:7" s="8" customFormat="1" ht="12.75" x14ac:dyDescent="0.15">
      <c r="A2797" s="108" t="s">
        <v>245</v>
      </c>
      <c r="B2797" s="19">
        <v>109354.8</v>
      </c>
      <c r="C2797" s="19">
        <v>0</v>
      </c>
      <c r="D2797" s="19">
        <v>79169.94</v>
      </c>
      <c r="E2797" s="19">
        <v>79151.179999999993</v>
      </c>
      <c r="F2797" s="19">
        <f t="shared" si="90"/>
        <v>72.380160724540659</v>
      </c>
      <c r="G2797" s="151">
        <f t="shared" si="91"/>
        <v>99.976304137656285</v>
      </c>
    </row>
    <row r="2798" spans="1:7" s="6" customFormat="1" ht="12.75" x14ac:dyDescent="0.15">
      <c r="A2798" s="147" t="s">
        <v>62</v>
      </c>
      <c r="B2798" s="17">
        <v>109354.8</v>
      </c>
      <c r="C2798" s="17">
        <v>0</v>
      </c>
      <c r="D2798" s="17">
        <v>79169.94</v>
      </c>
      <c r="E2798" s="17">
        <v>79151.179999999993</v>
      </c>
      <c r="F2798" s="17">
        <f t="shared" si="90"/>
        <v>72.380160724540659</v>
      </c>
      <c r="G2798" s="148">
        <f t="shared" si="91"/>
        <v>99.976304137656285</v>
      </c>
    </row>
    <row r="2799" spans="1:7" s="8" customFormat="1" ht="12.75" x14ac:dyDescent="0.15">
      <c r="A2799" s="108" t="s">
        <v>53</v>
      </c>
      <c r="B2799" s="19">
        <v>109354.8</v>
      </c>
      <c r="C2799" s="19">
        <v>0</v>
      </c>
      <c r="D2799" s="19">
        <v>79169.94</v>
      </c>
      <c r="E2799" s="19">
        <v>79151.179999999993</v>
      </c>
      <c r="F2799" s="19">
        <f t="shared" si="90"/>
        <v>72.380160724540659</v>
      </c>
      <c r="G2799" s="151">
        <f t="shared" si="91"/>
        <v>99.976304137656285</v>
      </c>
    </row>
    <row r="2800" spans="1:7" s="8" customFormat="1" ht="12.75" x14ac:dyDescent="0.15">
      <c r="A2800" s="108" t="s">
        <v>56</v>
      </c>
      <c r="B2800" s="19">
        <v>43167.48</v>
      </c>
      <c r="C2800" s="19">
        <v>0</v>
      </c>
      <c r="D2800" s="19">
        <v>9924.69</v>
      </c>
      <c r="E2800" s="19">
        <v>9905.94</v>
      </c>
      <c r="F2800" s="19">
        <f t="shared" si="90"/>
        <v>22.94769117863725</v>
      </c>
      <c r="G2800" s="151">
        <f t="shared" si="91"/>
        <v>99.811077222563128</v>
      </c>
    </row>
    <row r="2801" spans="1:7" s="8" customFormat="1" ht="12.75" x14ac:dyDescent="0.15">
      <c r="A2801" s="110" t="s">
        <v>283</v>
      </c>
      <c r="B2801" s="20">
        <v>0</v>
      </c>
      <c r="C2801" s="20">
        <v>0</v>
      </c>
      <c r="D2801" s="20">
        <v>0</v>
      </c>
      <c r="E2801" s="20">
        <v>6706.25</v>
      </c>
      <c r="F2801" s="20">
        <f t="shared" si="90"/>
        <v>0</v>
      </c>
      <c r="G2801" s="136">
        <f t="shared" si="91"/>
        <v>0</v>
      </c>
    </row>
    <row r="2802" spans="1:7" s="8" customFormat="1" ht="12.75" x14ac:dyDescent="0.15">
      <c r="A2802" s="110" t="s">
        <v>60</v>
      </c>
      <c r="B2802" s="20">
        <v>43167.48</v>
      </c>
      <c r="C2802" s="20">
        <v>0</v>
      </c>
      <c r="D2802" s="20">
        <v>0</v>
      </c>
      <c r="E2802" s="20">
        <v>3199.69</v>
      </c>
      <c r="F2802" s="20">
        <f t="shared" si="90"/>
        <v>7.4122696066576035</v>
      </c>
      <c r="G2802" s="136">
        <f t="shared" si="91"/>
        <v>0</v>
      </c>
    </row>
    <row r="2803" spans="1:7" s="8" customFormat="1" ht="12.75" x14ac:dyDescent="0.15">
      <c r="A2803" s="108" t="s">
        <v>72</v>
      </c>
      <c r="B2803" s="19">
        <v>66187.320000000007</v>
      </c>
      <c r="C2803" s="19">
        <v>0</v>
      </c>
      <c r="D2803" s="19">
        <v>69245.25</v>
      </c>
      <c r="E2803" s="19">
        <v>69245.240000000005</v>
      </c>
      <c r="F2803" s="19">
        <f t="shared" si="90"/>
        <v>104.6200994389862</v>
      </c>
      <c r="G2803" s="151">
        <f t="shared" si="91"/>
        <v>99.999985558576228</v>
      </c>
    </row>
    <row r="2804" spans="1:7" s="8" customFormat="1" ht="12.75" x14ac:dyDescent="0.15">
      <c r="A2804" s="110" t="s">
        <v>73</v>
      </c>
      <c r="B2804" s="20">
        <v>66187.320000000007</v>
      </c>
      <c r="C2804" s="20">
        <v>0</v>
      </c>
      <c r="D2804" s="20">
        <v>0</v>
      </c>
      <c r="E2804" s="20">
        <v>69245.240000000005</v>
      </c>
      <c r="F2804" s="20">
        <f t="shared" si="90"/>
        <v>104.6200994389862</v>
      </c>
      <c r="G2804" s="136">
        <f t="shared" si="91"/>
        <v>0</v>
      </c>
    </row>
    <row r="2805" spans="1:7" s="6" customFormat="1" ht="12.75" x14ac:dyDescent="0.15">
      <c r="A2805" s="147" t="s">
        <v>253</v>
      </c>
      <c r="B2805" s="17">
        <v>38395.230000000003</v>
      </c>
      <c r="C2805" s="17">
        <v>43140</v>
      </c>
      <c r="D2805" s="17">
        <v>162326.42000000001</v>
      </c>
      <c r="E2805" s="17">
        <v>143576.51</v>
      </c>
      <c r="F2805" s="17">
        <f t="shared" si="90"/>
        <v>373.94361226641956</v>
      </c>
      <c r="G2805" s="148">
        <f t="shared" si="91"/>
        <v>88.44925551860257</v>
      </c>
    </row>
    <row r="2806" spans="1:7" s="7" customFormat="1" ht="12.75" x14ac:dyDescent="0.15">
      <c r="A2806" s="149" t="s">
        <v>254</v>
      </c>
      <c r="B2806" s="18">
        <v>973.84</v>
      </c>
      <c r="C2806" s="18">
        <v>920</v>
      </c>
      <c r="D2806" s="18">
        <v>109388.82</v>
      </c>
      <c r="E2806" s="18">
        <v>104388.82</v>
      </c>
      <c r="F2806" s="18">
        <f t="shared" si="90"/>
        <v>10719.298858128646</v>
      </c>
      <c r="G2806" s="150">
        <f t="shared" si="91"/>
        <v>95.429148975187772</v>
      </c>
    </row>
    <row r="2807" spans="1:7" s="8" customFormat="1" ht="12.75" x14ac:dyDescent="0.15">
      <c r="A2807" s="108" t="s">
        <v>245</v>
      </c>
      <c r="B2807" s="19">
        <v>0</v>
      </c>
      <c r="C2807" s="19">
        <v>0</v>
      </c>
      <c r="D2807" s="19">
        <v>250</v>
      </c>
      <c r="E2807" s="19">
        <v>250</v>
      </c>
      <c r="F2807" s="19">
        <f t="shared" si="90"/>
        <v>0</v>
      </c>
      <c r="G2807" s="151">
        <f t="shared" si="91"/>
        <v>100</v>
      </c>
    </row>
    <row r="2808" spans="1:7" s="6" customFormat="1" ht="12.75" x14ac:dyDescent="0.15">
      <c r="A2808" s="147" t="s">
        <v>5</v>
      </c>
      <c r="B2808" s="17">
        <v>0</v>
      </c>
      <c r="C2808" s="17">
        <v>0</v>
      </c>
      <c r="D2808" s="17">
        <v>250</v>
      </c>
      <c r="E2808" s="17">
        <v>250</v>
      </c>
      <c r="F2808" s="17">
        <f t="shared" si="90"/>
        <v>0</v>
      </c>
      <c r="G2808" s="148">
        <f t="shared" si="91"/>
        <v>100</v>
      </c>
    </row>
    <row r="2809" spans="1:7" s="8" customFormat="1" ht="12.75" x14ac:dyDescent="0.15">
      <c r="A2809" s="108" t="s">
        <v>53</v>
      </c>
      <c r="B2809" s="19">
        <v>0</v>
      </c>
      <c r="C2809" s="19">
        <v>0</v>
      </c>
      <c r="D2809" s="19">
        <v>250</v>
      </c>
      <c r="E2809" s="19">
        <v>250</v>
      </c>
      <c r="F2809" s="19">
        <f t="shared" si="90"/>
        <v>0</v>
      </c>
      <c r="G2809" s="151">
        <f t="shared" si="91"/>
        <v>100</v>
      </c>
    </row>
    <row r="2810" spans="1:7" s="8" customFormat="1" ht="12.75" x14ac:dyDescent="0.15">
      <c r="A2810" s="108" t="s">
        <v>54</v>
      </c>
      <c r="B2810" s="19">
        <v>0</v>
      </c>
      <c r="C2810" s="19">
        <v>0</v>
      </c>
      <c r="D2810" s="19">
        <v>250</v>
      </c>
      <c r="E2810" s="19">
        <v>250</v>
      </c>
      <c r="F2810" s="19">
        <f t="shared" si="90"/>
        <v>0</v>
      </c>
      <c r="G2810" s="151">
        <f t="shared" si="91"/>
        <v>100</v>
      </c>
    </row>
    <row r="2811" spans="1:7" s="8" customFormat="1" ht="12.75" x14ac:dyDescent="0.15">
      <c r="A2811" s="110" t="s">
        <v>55</v>
      </c>
      <c r="B2811" s="20">
        <v>0</v>
      </c>
      <c r="C2811" s="20">
        <v>0</v>
      </c>
      <c r="D2811" s="20">
        <v>0</v>
      </c>
      <c r="E2811" s="20">
        <v>250</v>
      </c>
      <c r="F2811" s="20">
        <f t="shared" si="90"/>
        <v>0</v>
      </c>
      <c r="G2811" s="136">
        <f t="shared" si="91"/>
        <v>0</v>
      </c>
    </row>
    <row r="2812" spans="1:7" s="8" customFormat="1" ht="12.75" x14ac:dyDescent="0.15">
      <c r="A2812" s="108" t="s">
        <v>82</v>
      </c>
      <c r="B2812" s="19">
        <v>973.84</v>
      </c>
      <c r="C2812" s="19">
        <v>920</v>
      </c>
      <c r="D2812" s="19">
        <v>109138.82</v>
      </c>
      <c r="E2812" s="19">
        <v>104138.82</v>
      </c>
      <c r="F2812" s="19">
        <f t="shared" si="90"/>
        <v>10693.627289903885</v>
      </c>
      <c r="G2812" s="151">
        <f t="shared" si="91"/>
        <v>95.418678706623368</v>
      </c>
    </row>
    <row r="2813" spans="1:7" s="6" customFormat="1" ht="12.75" x14ac:dyDescent="0.15">
      <c r="A2813" s="147" t="s">
        <v>5</v>
      </c>
      <c r="B2813" s="17">
        <v>973.84</v>
      </c>
      <c r="C2813" s="17">
        <v>920</v>
      </c>
      <c r="D2813" s="17">
        <v>9138.82</v>
      </c>
      <c r="E2813" s="17">
        <v>4138.82</v>
      </c>
      <c r="F2813" s="17">
        <f t="shared" si="90"/>
        <v>425</v>
      </c>
      <c r="G2813" s="148">
        <f t="shared" si="91"/>
        <v>45.288341383242035</v>
      </c>
    </row>
    <row r="2814" spans="1:7" s="8" customFormat="1" ht="12.75" x14ac:dyDescent="0.15">
      <c r="A2814" s="108" t="s">
        <v>6</v>
      </c>
      <c r="B2814" s="19">
        <v>973.84</v>
      </c>
      <c r="C2814" s="19">
        <v>920</v>
      </c>
      <c r="D2814" s="19">
        <v>4138.82</v>
      </c>
      <c r="E2814" s="19">
        <v>4138.82</v>
      </c>
      <c r="F2814" s="19">
        <f t="shared" si="90"/>
        <v>425</v>
      </c>
      <c r="G2814" s="151">
        <f t="shared" si="91"/>
        <v>100</v>
      </c>
    </row>
    <row r="2815" spans="1:7" s="8" customFormat="1" ht="12.75" x14ac:dyDescent="0.15">
      <c r="A2815" s="108" t="s">
        <v>12</v>
      </c>
      <c r="B2815" s="19">
        <v>973.84</v>
      </c>
      <c r="C2815" s="19">
        <v>920</v>
      </c>
      <c r="D2815" s="19">
        <v>4138.82</v>
      </c>
      <c r="E2815" s="19">
        <v>4138.82</v>
      </c>
      <c r="F2815" s="19">
        <f t="shared" si="90"/>
        <v>425</v>
      </c>
      <c r="G2815" s="151">
        <f t="shared" si="91"/>
        <v>100</v>
      </c>
    </row>
    <row r="2816" spans="1:7" s="8" customFormat="1" ht="12.75" x14ac:dyDescent="0.15">
      <c r="A2816" s="110" t="s">
        <v>27</v>
      </c>
      <c r="B2816" s="20">
        <v>278.72000000000003</v>
      </c>
      <c r="C2816" s="20">
        <v>0</v>
      </c>
      <c r="D2816" s="20">
        <v>0</v>
      </c>
      <c r="E2816" s="20">
        <v>500</v>
      </c>
      <c r="F2816" s="20">
        <f t="shared" si="90"/>
        <v>179.39150401836969</v>
      </c>
      <c r="G2816" s="136">
        <f t="shared" si="91"/>
        <v>0</v>
      </c>
    </row>
    <row r="2817" spans="1:7" s="8" customFormat="1" ht="12.75" x14ac:dyDescent="0.15">
      <c r="A2817" s="110" t="s">
        <v>32</v>
      </c>
      <c r="B2817" s="20">
        <v>265.45</v>
      </c>
      <c r="C2817" s="20">
        <v>0</v>
      </c>
      <c r="D2817" s="20">
        <v>0</v>
      </c>
      <c r="E2817" s="20">
        <v>3250</v>
      </c>
      <c r="F2817" s="20">
        <f t="shared" si="90"/>
        <v>1224.3360331512526</v>
      </c>
      <c r="G2817" s="136">
        <f t="shared" si="91"/>
        <v>0</v>
      </c>
    </row>
    <row r="2818" spans="1:7" s="8" customFormat="1" ht="12.75" x14ac:dyDescent="0.15">
      <c r="A2818" s="110" t="s">
        <v>35</v>
      </c>
      <c r="B2818" s="20">
        <v>120.61</v>
      </c>
      <c r="C2818" s="20">
        <v>0</v>
      </c>
      <c r="D2818" s="20">
        <v>0</v>
      </c>
      <c r="E2818" s="20">
        <v>0</v>
      </c>
      <c r="F2818" s="20">
        <f t="shared" si="90"/>
        <v>0</v>
      </c>
      <c r="G2818" s="136">
        <f t="shared" si="91"/>
        <v>0</v>
      </c>
    </row>
    <row r="2819" spans="1:7" s="8" customFormat="1" ht="12.75" x14ac:dyDescent="0.15">
      <c r="A2819" s="110" t="s">
        <v>83</v>
      </c>
      <c r="B2819" s="20">
        <v>309.06</v>
      </c>
      <c r="C2819" s="20">
        <v>0</v>
      </c>
      <c r="D2819" s="20">
        <v>0</v>
      </c>
      <c r="E2819" s="20">
        <v>388.82</v>
      </c>
      <c r="F2819" s="20">
        <f t="shared" si="90"/>
        <v>125.80728661101404</v>
      </c>
      <c r="G2819" s="136">
        <f t="shared" si="91"/>
        <v>0</v>
      </c>
    </row>
    <row r="2820" spans="1:7" s="8" customFormat="1" ht="12.75" x14ac:dyDescent="0.15">
      <c r="A2820" s="108" t="s">
        <v>53</v>
      </c>
      <c r="B2820" s="19">
        <v>0</v>
      </c>
      <c r="C2820" s="19">
        <v>0</v>
      </c>
      <c r="D2820" s="19">
        <v>5000</v>
      </c>
      <c r="E2820" s="19">
        <v>0</v>
      </c>
      <c r="F2820" s="19">
        <f t="shared" si="90"/>
        <v>0</v>
      </c>
      <c r="G2820" s="151">
        <f t="shared" si="91"/>
        <v>0</v>
      </c>
    </row>
    <row r="2821" spans="1:7" s="8" customFormat="1" ht="12.75" x14ac:dyDescent="0.15">
      <c r="A2821" s="108" t="s">
        <v>72</v>
      </c>
      <c r="B2821" s="19">
        <v>0</v>
      </c>
      <c r="C2821" s="19">
        <v>0</v>
      </c>
      <c r="D2821" s="19">
        <v>5000</v>
      </c>
      <c r="E2821" s="19">
        <v>0</v>
      </c>
      <c r="F2821" s="19">
        <f t="shared" si="90"/>
        <v>0</v>
      </c>
      <c r="G2821" s="151">
        <f t="shared" si="91"/>
        <v>0</v>
      </c>
    </row>
    <row r="2822" spans="1:7" s="6" customFormat="1" ht="12.75" x14ac:dyDescent="0.15">
      <c r="A2822" s="147" t="s">
        <v>62</v>
      </c>
      <c r="B2822" s="17">
        <v>0</v>
      </c>
      <c r="C2822" s="17">
        <v>0</v>
      </c>
      <c r="D2822" s="17">
        <v>100000</v>
      </c>
      <c r="E2822" s="17">
        <v>100000</v>
      </c>
      <c r="F2822" s="17">
        <f t="shared" ref="F2822:F2885" si="92">IFERROR(E2822/B2822*100,0)</f>
        <v>0</v>
      </c>
      <c r="G2822" s="148">
        <f t="shared" ref="G2822:G2885" si="93">IFERROR(E2822/D2822*100,0)</f>
        <v>100</v>
      </c>
    </row>
    <row r="2823" spans="1:7" s="8" customFormat="1" ht="12.75" x14ac:dyDescent="0.15">
      <c r="A2823" s="108" t="s">
        <v>53</v>
      </c>
      <c r="B2823" s="19">
        <v>0</v>
      </c>
      <c r="C2823" s="19">
        <v>0</v>
      </c>
      <c r="D2823" s="19">
        <v>100000</v>
      </c>
      <c r="E2823" s="19">
        <v>100000</v>
      </c>
      <c r="F2823" s="19">
        <f t="shared" si="92"/>
        <v>0</v>
      </c>
      <c r="G2823" s="151">
        <f t="shared" si="93"/>
        <v>100</v>
      </c>
    </row>
    <row r="2824" spans="1:7" s="8" customFormat="1" ht="12.75" x14ac:dyDescent="0.15">
      <c r="A2824" s="108" t="s">
        <v>72</v>
      </c>
      <c r="B2824" s="19">
        <v>0</v>
      </c>
      <c r="C2824" s="19">
        <v>0</v>
      </c>
      <c r="D2824" s="19">
        <v>100000</v>
      </c>
      <c r="E2824" s="19">
        <v>100000</v>
      </c>
      <c r="F2824" s="19">
        <f t="shared" si="92"/>
        <v>0</v>
      </c>
      <c r="G2824" s="151">
        <f t="shared" si="93"/>
        <v>100</v>
      </c>
    </row>
    <row r="2825" spans="1:7" s="8" customFormat="1" ht="12.75" x14ac:dyDescent="0.15">
      <c r="A2825" s="110" t="s">
        <v>73</v>
      </c>
      <c r="B2825" s="20">
        <v>0</v>
      </c>
      <c r="C2825" s="20">
        <v>0</v>
      </c>
      <c r="D2825" s="20">
        <v>0</v>
      </c>
      <c r="E2825" s="20">
        <v>100000</v>
      </c>
      <c r="F2825" s="20">
        <f t="shared" si="92"/>
        <v>0</v>
      </c>
      <c r="G2825" s="136">
        <f t="shared" si="93"/>
        <v>0</v>
      </c>
    </row>
    <row r="2826" spans="1:7" s="7" customFormat="1" ht="12.75" x14ac:dyDescent="0.15">
      <c r="A2826" s="149" t="s">
        <v>280</v>
      </c>
      <c r="B2826" s="18">
        <v>0</v>
      </c>
      <c r="C2826" s="18">
        <v>260</v>
      </c>
      <c r="D2826" s="18">
        <v>0</v>
      </c>
      <c r="E2826" s="18">
        <v>0</v>
      </c>
      <c r="F2826" s="18">
        <f t="shared" si="92"/>
        <v>0</v>
      </c>
      <c r="G2826" s="150">
        <f t="shared" si="93"/>
        <v>0</v>
      </c>
    </row>
    <row r="2827" spans="1:7" s="8" customFormat="1" ht="12.75" x14ac:dyDescent="0.15">
      <c r="A2827" s="108" t="s">
        <v>82</v>
      </c>
      <c r="B2827" s="19">
        <v>0</v>
      </c>
      <c r="C2827" s="19">
        <v>260</v>
      </c>
      <c r="D2827" s="19">
        <v>0</v>
      </c>
      <c r="E2827" s="19">
        <v>0</v>
      </c>
      <c r="F2827" s="19">
        <f t="shared" si="92"/>
        <v>0</v>
      </c>
      <c r="G2827" s="151">
        <f t="shared" si="93"/>
        <v>0</v>
      </c>
    </row>
    <row r="2828" spans="1:7" s="6" customFormat="1" ht="12.75" x14ac:dyDescent="0.15">
      <c r="A2828" s="147" t="s">
        <v>281</v>
      </c>
      <c r="B2828" s="17">
        <v>0</v>
      </c>
      <c r="C2828" s="17">
        <v>260</v>
      </c>
      <c r="D2828" s="17">
        <v>0</v>
      </c>
      <c r="E2828" s="17">
        <v>0</v>
      </c>
      <c r="F2828" s="17">
        <f t="shared" si="92"/>
        <v>0</v>
      </c>
      <c r="G2828" s="148">
        <f t="shared" si="93"/>
        <v>0</v>
      </c>
    </row>
    <row r="2829" spans="1:7" s="8" customFormat="1" ht="12.75" x14ac:dyDescent="0.15">
      <c r="A2829" s="108" t="s">
        <v>6</v>
      </c>
      <c r="B2829" s="19">
        <v>0</v>
      </c>
      <c r="C2829" s="19">
        <v>130</v>
      </c>
      <c r="D2829" s="19">
        <v>0</v>
      </c>
      <c r="E2829" s="19">
        <v>0</v>
      </c>
      <c r="F2829" s="19">
        <f t="shared" si="92"/>
        <v>0</v>
      </c>
      <c r="G2829" s="151">
        <f t="shared" si="93"/>
        <v>0</v>
      </c>
    </row>
    <row r="2830" spans="1:7" s="8" customFormat="1" ht="12.75" x14ac:dyDescent="0.15">
      <c r="A2830" s="108" t="s">
        <v>12</v>
      </c>
      <c r="B2830" s="19">
        <v>0</v>
      </c>
      <c r="C2830" s="19">
        <v>130</v>
      </c>
      <c r="D2830" s="19">
        <v>0</v>
      </c>
      <c r="E2830" s="19">
        <v>0</v>
      </c>
      <c r="F2830" s="19">
        <f t="shared" si="92"/>
        <v>0</v>
      </c>
      <c r="G2830" s="151">
        <f t="shared" si="93"/>
        <v>0</v>
      </c>
    </row>
    <row r="2831" spans="1:7" s="8" customFormat="1" ht="12.75" x14ac:dyDescent="0.15">
      <c r="A2831" s="108" t="s">
        <v>53</v>
      </c>
      <c r="B2831" s="19">
        <v>0</v>
      </c>
      <c r="C2831" s="19">
        <v>130</v>
      </c>
      <c r="D2831" s="19">
        <v>0</v>
      </c>
      <c r="E2831" s="19">
        <v>0</v>
      </c>
      <c r="F2831" s="19">
        <f t="shared" si="92"/>
        <v>0</v>
      </c>
      <c r="G2831" s="151">
        <f t="shared" si="93"/>
        <v>0</v>
      </c>
    </row>
    <row r="2832" spans="1:7" s="8" customFormat="1" ht="12.75" x14ac:dyDescent="0.15">
      <c r="A2832" s="108" t="s">
        <v>56</v>
      </c>
      <c r="B2832" s="19">
        <v>0</v>
      </c>
      <c r="C2832" s="19">
        <v>130</v>
      </c>
      <c r="D2832" s="19">
        <v>0</v>
      </c>
      <c r="E2832" s="19">
        <v>0</v>
      </c>
      <c r="F2832" s="19">
        <f t="shared" si="92"/>
        <v>0</v>
      </c>
      <c r="G2832" s="151">
        <f t="shared" si="93"/>
        <v>0</v>
      </c>
    </row>
    <row r="2833" spans="1:7" s="7" customFormat="1" ht="12.75" x14ac:dyDescent="0.15">
      <c r="A2833" s="149" t="s">
        <v>255</v>
      </c>
      <c r="B2833" s="18">
        <v>815.11</v>
      </c>
      <c r="C2833" s="18">
        <v>3650</v>
      </c>
      <c r="D2833" s="18">
        <v>3650</v>
      </c>
      <c r="E2833" s="18">
        <v>592.71</v>
      </c>
      <c r="F2833" s="18">
        <f t="shared" si="92"/>
        <v>72.71533903399542</v>
      </c>
      <c r="G2833" s="150">
        <f t="shared" si="93"/>
        <v>16.238630136986302</v>
      </c>
    </row>
    <row r="2834" spans="1:7" s="8" customFormat="1" ht="12.75" x14ac:dyDescent="0.15">
      <c r="A2834" s="108" t="s">
        <v>82</v>
      </c>
      <c r="B2834" s="19">
        <v>815.11</v>
      </c>
      <c r="C2834" s="19">
        <v>3650</v>
      </c>
      <c r="D2834" s="19">
        <v>3650</v>
      </c>
      <c r="E2834" s="19">
        <v>592.71</v>
      </c>
      <c r="F2834" s="19">
        <f t="shared" si="92"/>
        <v>72.71533903399542</v>
      </c>
      <c r="G2834" s="151">
        <f t="shared" si="93"/>
        <v>16.238630136986302</v>
      </c>
    </row>
    <row r="2835" spans="1:7" s="6" customFormat="1" ht="12.75" x14ac:dyDescent="0.15">
      <c r="A2835" s="147" t="s">
        <v>127</v>
      </c>
      <c r="B2835" s="17">
        <v>815.11</v>
      </c>
      <c r="C2835" s="17">
        <v>3650</v>
      </c>
      <c r="D2835" s="17">
        <v>3650</v>
      </c>
      <c r="E2835" s="17">
        <v>592.71</v>
      </c>
      <c r="F2835" s="17">
        <f t="shared" si="92"/>
        <v>72.71533903399542</v>
      </c>
      <c r="G2835" s="148">
        <f t="shared" si="93"/>
        <v>16.238630136986302</v>
      </c>
    </row>
    <row r="2836" spans="1:7" s="8" customFormat="1" ht="12.75" x14ac:dyDescent="0.15">
      <c r="A2836" s="108" t="s">
        <v>6</v>
      </c>
      <c r="B2836" s="19">
        <v>668.75</v>
      </c>
      <c r="C2836" s="19">
        <v>1260</v>
      </c>
      <c r="D2836" s="19">
        <v>1260</v>
      </c>
      <c r="E2836" s="19">
        <v>522.01</v>
      </c>
      <c r="F2836" s="19">
        <f t="shared" si="92"/>
        <v>78.05757009345794</v>
      </c>
      <c r="G2836" s="151">
        <f t="shared" si="93"/>
        <v>41.429365079365077</v>
      </c>
    </row>
    <row r="2837" spans="1:7" s="8" customFormat="1" ht="12.75" x14ac:dyDescent="0.15">
      <c r="A2837" s="108" t="s">
        <v>12</v>
      </c>
      <c r="B2837" s="19">
        <v>668.75</v>
      </c>
      <c r="C2837" s="19">
        <v>1260</v>
      </c>
      <c r="D2837" s="19">
        <v>1260</v>
      </c>
      <c r="E2837" s="19">
        <v>522.01</v>
      </c>
      <c r="F2837" s="19">
        <f t="shared" si="92"/>
        <v>78.05757009345794</v>
      </c>
      <c r="G2837" s="151">
        <f t="shared" si="93"/>
        <v>41.429365079365077</v>
      </c>
    </row>
    <row r="2838" spans="1:7" s="8" customFormat="1" ht="12.75" x14ac:dyDescent="0.15">
      <c r="A2838" s="110" t="s">
        <v>18</v>
      </c>
      <c r="B2838" s="20">
        <v>320.92</v>
      </c>
      <c r="C2838" s="20">
        <v>0</v>
      </c>
      <c r="D2838" s="20">
        <v>0</v>
      </c>
      <c r="E2838" s="20">
        <v>0</v>
      </c>
      <c r="F2838" s="20">
        <f t="shared" si="92"/>
        <v>0</v>
      </c>
      <c r="G2838" s="136">
        <f t="shared" si="93"/>
        <v>0</v>
      </c>
    </row>
    <row r="2839" spans="1:7" s="8" customFormat="1" ht="12.75" x14ac:dyDescent="0.15">
      <c r="A2839" s="110" t="s">
        <v>20</v>
      </c>
      <c r="B2839" s="20">
        <v>53.09</v>
      </c>
      <c r="C2839" s="20">
        <v>0</v>
      </c>
      <c r="D2839" s="20">
        <v>0</v>
      </c>
      <c r="E2839" s="20">
        <v>0</v>
      </c>
      <c r="F2839" s="20">
        <f t="shared" si="92"/>
        <v>0</v>
      </c>
      <c r="G2839" s="136">
        <f t="shared" si="93"/>
        <v>0</v>
      </c>
    </row>
    <row r="2840" spans="1:7" s="8" customFormat="1" ht="12.75" x14ac:dyDescent="0.15">
      <c r="A2840" s="110" t="s">
        <v>21</v>
      </c>
      <c r="B2840" s="20">
        <v>28.67</v>
      </c>
      <c r="C2840" s="20">
        <v>0</v>
      </c>
      <c r="D2840" s="20">
        <v>0</v>
      </c>
      <c r="E2840" s="20">
        <v>0</v>
      </c>
      <c r="F2840" s="20">
        <f t="shared" si="92"/>
        <v>0</v>
      </c>
      <c r="G2840" s="136">
        <f t="shared" si="93"/>
        <v>0</v>
      </c>
    </row>
    <row r="2841" spans="1:7" s="8" customFormat="1" ht="12.75" x14ac:dyDescent="0.15">
      <c r="A2841" s="110" t="s">
        <v>97</v>
      </c>
      <c r="B2841" s="20">
        <v>0</v>
      </c>
      <c r="C2841" s="20">
        <v>0</v>
      </c>
      <c r="D2841" s="20">
        <v>0</v>
      </c>
      <c r="E2841" s="20">
        <v>199.07</v>
      </c>
      <c r="F2841" s="20">
        <f t="shared" si="92"/>
        <v>0</v>
      </c>
      <c r="G2841" s="136">
        <f t="shared" si="93"/>
        <v>0</v>
      </c>
    </row>
    <row r="2842" spans="1:7" s="8" customFormat="1" ht="12.75" x14ac:dyDescent="0.15">
      <c r="A2842" s="110" t="s">
        <v>25</v>
      </c>
      <c r="B2842" s="20">
        <v>0</v>
      </c>
      <c r="C2842" s="20">
        <v>0</v>
      </c>
      <c r="D2842" s="20">
        <v>0</v>
      </c>
      <c r="E2842" s="20">
        <v>309.67</v>
      </c>
      <c r="F2842" s="20">
        <f t="shared" si="92"/>
        <v>0</v>
      </c>
      <c r="G2842" s="136">
        <f t="shared" si="93"/>
        <v>0</v>
      </c>
    </row>
    <row r="2843" spans="1:7" s="8" customFormat="1" ht="12.75" x14ac:dyDescent="0.15">
      <c r="A2843" s="110" t="s">
        <v>83</v>
      </c>
      <c r="B2843" s="20">
        <v>171.95</v>
      </c>
      <c r="C2843" s="20">
        <v>0</v>
      </c>
      <c r="D2843" s="20">
        <v>0</v>
      </c>
      <c r="E2843" s="20">
        <v>0</v>
      </c>
      <c r="F2843" s="20">
        <f t="shared" si="92"/>
        <v>0</v>
      </c>
      <c r="G2843" s="136">
        <f t="shared" si="93"/>
        <v>0</v>
      </c>
    </row>
    <row r="2844" spans="1:7" s="8" customFormat="1" ht="12.75" x14ac:dyDescent="0.15">
      <c r="A2844" s="110" t="s">
        <v>42</v>
      </c>
      <c r="B2844" s="20">
        <v>13.27</v>
      </c>
      <c r="C2844" s="20">
        <v>0</v>
      </c>
      <c r="D2844" s="20">
        <v>0</v>
      </c>
      <c r="E2844" s="20">
        <v>13.27</v>
      </c>
      <c r="F2844" s="20">
        <f t="shared" si="92"/>
        <v>100</v>
      </c>
      <c r="G2844" s="136">
        <f t="shared" si="93"/>
        <v>0</v>
      </c>
    </row>
    <row r="2845" spans="1:7" s="8" customFormat="1" ht="12.75" x14ac:dyDescent="0.15">
      <c r="A2845" s="110" t="s">
        <v>36</v>
      </c>
      <c r="B2845" s="20">
        <v>80.849999999999994</v>
      </c>
      <c r="C2845" s="20">
        <v>0</v>
      </c>
      <c r="D2845" s="20">
        <v>0</v>
      </c>
      <c r="E2845" s="20">
        <v>0</v>
      </c>
      <c r="F2845" s="20">
        <f t="shared" si="92"/>
        <v>0</v>
      </c>
      <c r="G2845" s="136">
        <f t="shared" si="93"/>
        <v>0</v>
      </c>
    </row>
    <row r="2846" spans="1:7" s="8" customFormat="1" ht="12.75" x14ac:dyDescent="0.15">
      <c r="A2846" s="108" t="s">
        <v>53</v>
      </c>
      <c r="B2846" s="19">
        <v>146.36000000000001</v>
      </c>
      <c r="C2846" s="19">
        <v>2390</v>
      </c>
      <c r="D2846" s="19">
        <v>2390</v>
      </c>
      <c r="E2846" s="19">
        <v>70.7</v>
      </c>
      <c r="F2846" s="19">
        <f t="shared" si="92"/>
        <v>48.305547963924568</v>
      </c>
      <c r="G2846" s="151">
        <f t="shared" si="93"/>
        <v>2.9581589958159</v>
      </c>
    </row>
    <row r="2847" spans="1:7" s="8" customFormat="1" ht="12.75" x14ac:dyDescent="0.15">
      <c r="A2847" s="108" t="s">
        <v>56</v>
      </c>
      <c r="B2847" s="19">
        <v>146.36000000000001</v>
      </c>
      <c r="C2847" s="19">
        <v>2390</v>
      </c>
      <c r="D2847" s="19">
        <v>2390</v>
      </c>
      <c r="E2847" s="19">
        <v>70.7</v>
      </c>
      <c r="F2847" s="19">
        <f t="shared" si="92"/>
        <v>48.305547963924568</v>
      </c>
      <c r="G2847" s="151">
        <f t="shared" si="93"/>
        <v>2.9581589958159</v>
      </c>
    </row>
    <row r="2848" spans="1:7" s="8" customFormat="1" ht="12.75" x14ac:dyDescent="0.15">
      <c r="A2848" s="110" t="s">
        <v>252</v>
      </c>
      <c r="B2848" s="20">
        <v>146.36000000000001</v>
      </c>
      <c r="C2848" s="20">
        <v>0</v>
      </c>
      <c r="D2848" s="20">
        <v>0</v>
      </c>
      <c r="E2848" s="20">
        <v>70.7</v>
      </c>
      <c r="F2848" s="20">
        <f t="shared" si="92"/>
        <v>48.305547963924568</v>
      </c>
      <c r="G2848" s="136">
        <f t="shared" si="93"/>
        <v>0</v>
      </c>
    </row>
    <row r="2849" spans="1:7" s="7" customFormat="1" ht="12.75" x14ac:dyDescent="0.15">
      <c r="A2849" s="149" t="s">
        <v>256</v>
      </c>
      <c r="B2849" s="18">
        <v>12570.57</v>
      </c>
      <c r="C2849" s="18">
        <v>17200</v>
      </c>
      <c r="D2849" s="18">
        <v>500</v>
      </c>
      <c r="E2849" s="18">
        <v>0</v>
      </c>
      <c r="F2849" s="18">
        <f t="shared" si="92"/>
        <v>0</v>
      </c>
      <c r="G2849" s="150">
        <f t="shared" si="93"/>
        <v>0</v>
      </c>
    </row>
    <row r="2850" spans="1:7" s="8" customFormat="1" ht="12.75" x14ac:dyDescent="0.15">
      <c r="A2850" s="108" t="s">
        <v>82</v>
      </c>
      <c r="B2850" s="19">
        <v>12570.57</v>
      </c>
      <c r="C2850" s="19">
        <v>17200</v>
      </c>
      <c r="D2850" s="19">
        <v>500</v>
      </c>
      <c r="E2850" s="19">
        <v>0</v>
      </c>
      <c r="F2850" s="19">
        <f t="shared" si="92"/>
        <v>0</v>
      </c>
      <c r="G2850" s="151">
        <f t="shared" si="93"/>
        <v>0</v>
      </c>
    </row>
    <row r="2851" spans="1:7" s="6" customFormat="1" ht="12.75" x14ac:dyDescent="0.15">
      <c r="A2851" s="147" t="s">
        <v>257</v>
      </c>
      <c r="B2851" s="17">
        <v>12570.57</v>
      </c>
      <c r="C2851" s="17">
        <v>17200</v>
      </c>
      <c r="D2851" s="17">
        <v>500</v>
      </c>
      <c r="E2851" s="17">
        <v>0</v>
      </c>
      <c r="F2851" s="17">
        <f t="shared" si="92"/>
        <v>0</v>
      </c>
      <c r="G2851" s="148">
        <f t="shared" si="93"/>
        <v>0</v>
      </c>
    </row>
    <row r="2852" spans="1:7" s="8" customFormat="1" ht="12.75" x14ac:dyDescent="0.15">
      <c r="A2852" s="108" t="s">
        <v>6</v>
      </c>
      <c r="B2852" s="19">
        <v>12570.57</v>
      </c>
      <c r="C2852" s="19">
        <v>17200</v>
      </c>
      <c r="D2852" s="19">
        <v>500</v>
      </c>
      <c r="E2852" s="19">
        <v>0</v>
      </c>
      <c r="F2852" s="19">
        <f t="shared" si="92"/>
        <v>0</v>
      </c>
      <c r="G2852" s="151">
        <f t="shared" si="93"/>
        <v>0</v>
      </c>
    </row>
    <row r="2853" spans="1:7" s="8" customFormat="1" ht="12.75" x14ac:dyDescent="0.15">
      <c r="A2853" s="108" t="s">
        <v>12</v>
      </c>
      <c r="B2853" s="19">
        <v>12570.57</v>
      </c>
      <c r="C2853" s="19">
        <v>17200</v>
      </c>
      <c r="D2853" s="19">
        <v>500</v>
      </c>
      <c r="E2853" s="19">
        <v>0</v>
      </c>
      <c r="F2853" s="19">
        <f t="shared" si="92"/>
        <v>0</v>
      </c>
      <c r="G2853" s="151">
        <f t="shared" si="93"/>
        <v>0</v>
      </c>
    </row>
    <row r="2854" spans="1:7" s="8" customFormat="1" ht="12.75" x14ac:dyDescent="0.15">
      <c r="A2854" s="110" t="s">
        <v>97</v>
      </c>
      <c r="B2854" s="20">
        <v>12570.57</v>
      </c>
      <c r="C2854" s="20">
        <v>0</v>
      </c>
      <c r="D2854" s="20">
        <v>0</v>
      </c>
      <c r="E2854" s="20">
        <v>0</v>
      </c>
      <c r="F2854" s="20">
        <f t="shared" si="92"/>
        <v>0</v>
      </c>
      <c r="G2854" s="136">
        <f t="shared" si="93"/>
        <v>0</v>
      </c>
    </row>
    <row r="2855" spans="1:7" s="7" customFormat="1" ht="12.75" x14ac:dyDescent="0.15">
      <c r="A2855" s="149" t="s">
        <v>258</v>
      </c>
      <c r="B2855" s="18">
        <v>22943.01</v>
      </c>
      <c r="C2855" s="18">
        <v>19740</v>
      </c>
      <c r="D2855" s="18">
        <v>12241.4</v>
      </c>
      <c r="E2855" s="18">
        <v>10613.1</v>
      </c>
      <c r="F2855" s="18">
        <f t="shared" si="92"/>
        <v>46.258533644887919</v>
      </c>
      <c r="G2855" s="150">
        <f t="shared" si="93"/>
        <v>86.698416847746174</v>
      </c>
    </row>
    <row r="2856" spans="1:7" s="8" customFormat="1" ht="12.75" x14ac:dyDescent="0.15">
      <c r="A2856" s="108" t="s">
        <v>245</v>
      </c>
      <c r="B2856" s="19">
        <v>22943.01</v>
      </c>
      <c r="C2856" s="19">
        <v>16440</v>
      </c>
      <c r="D2856" s="19">
        <v>12241.4</v>
      </c>
      <c r="E2856" s="19">
        <v>10613.1</v>
      </c>
      <c r="F2856" s="19">
        <f t="shared" si="92"/>
        <v>46.258533644887919</v>
      </c>
      <c r="G2856" s="151">
        <f t="shared" si="93"/>
        <v>86.698416847746174</v>
      </c>
    </row>
    <row r="2857" spans="1:7" s="6" customFormat="1" ht="12.75" x14ac:dyDescent="0.15">
      <c r="A2857" s="147" t="s">
        <v>128</v>
      </c>
      <c r="B2857" s="17">
        <v>22943.01</v>
      </c>
      <c r="C2857" s="17">
        <v>16440</v>
      </c>
      <c r="D2857" s="17">
        <v>12241.4</v>
      </c>
      <c r="E2857" s="17">
        <v>10613.1</v>
      </c>
      <c r="F2857" s="17">
        <f t="shared" si="92"/>
        <v>46.258533644887919</v>
      </c>
      <c r="G2857" s="148">
        <f t="shared" si="93"/>
        <v>86.698416847746174</v>
      </c>
    </row>
    <row r="2858" spans="1:7" s="8" customFormat="1" ht="12.75" x14ac:dyDescent="0.15">
      <c r="A2858" s="108" t="s">
        <v>6</v>
      </c>
      <c r="B2858" s="19">
        <v>8441.5400000000009</v>
      </c>
      <c r="C2858" s="19">
        <v>11790</v>
      </c>
      <c r="D2858" s="19">
        <v>9091.4</v>
      </c>
      <c r="E2858" s="19">
        <v>7729.67</v>
      </c>
      <c r="F2858" s="19">
        <f t="shared" si="92"/>
        <v>91.56706003880808</v>
      </c>
      <c r="G2858" s="151">
        <f t="shared" si="93"/>
        <v>85.021778823943507</v>
      </c>
    </row>
    <row r="2859" spans="1:7" s="8" customFormat="1" ht="12.75" x14ac:dyDescent="0.15">
      <c r="A2859" s="108" t="s">
        <v>12</v>
      </c>
      <c r="B2859" s="19">
        <v>444.22</v>
      </c>
      <c r="C2859" s="19">
        <v>1190</v>
      </c>
      <c r="D2859" s="19">
        <v>1190</v>
      </c>
      <c r="E2859" s="19">
        <v>159.18</v>
      </c>
      <c r="F2859" s="19">
        <f t="shared" si="92"/>
        <v>35.833595965962814</v>
      </c>
      <c r="G2859" s="151">
        <f t="shared" si="93"/>
        <v>13.376470588235295</v>
      </c>
    </row>
    <row r="2860" spans="1:7" s="8" customFormat="1" ht="12.75" x14ac:dyDescent="0.15">
      <c r="A2860" s="110" t="s">
        <v>22</v>
      </c>
      <c r="B2860" s="20">
        <v>311.5</v>
      </c>
      <c r="C2860" s="20">
        <v>0</v>
      </c>
      <c r="D2860" s="20">
        <v>0</v>
      </c>
      <c r="E2860" s="20">
        <v>0</v>
      </c>
      <c r="F2860" s="20">
        <f t="shared" si="92"/>
        <v>0</v>
      </c>
      <c r="G2860" s="136">
        <f t="shared" si="93"/>
        <v>0</v>
      </c>
    </row>
    <row r="2861" spans="1:7" s="8" customFormat="1" ht="12.75" x14ac:dyDescent="0.15">
      <c r="A2861" s="110" t="s">
        <v>25</v>
      </c>
      <c r="B2861" s="20">
        <v>132.72</v>
      </c>
      <c r="C2861" s="20">
        <v>0</v>
      </c>
      <c r="D2861" s="20">
        <v>0</v>
      </c>
      <c r="E2861" s="20">
        <v>0</v>
      </c>
      <c r="F2861" s="20">
        <f t="shared" si="92"/>
        <v>0</v>
      </c>
      <c r="G2861" s="136">
        <f t="shared" si="93"/>
        <v>0</v>
      </c>
    </row>
    <row r="2862" spans="1:7" s="8" customFormat="1" ht="12.75" x14ac:dyDescent="0.15">
      <c r="A2862" s="110" t="s">
        <v>83</v>
      </c>
      <c r="B2862" s="20">
        <v>0</v>
      </c>
      <c r="C2862" s="20">
        <v>0</v>
      </c>
      <c r="D2862" s="20">
        <v>0</v>
      </c>
      <c r="E2862" s="20">
        <v>144.44999999999999</v>
      </c>
      <c r="F2862" s="20">
        <f t="shared" si="92"/>
        <v>0</v>
      </c>
      <c r="G2862" s="136">
        <f t="shared" si="93"/>
        <v>0</v>
      </c>
    </row>
    <row r="2863" spans="1:7" s="8" customFormat="1" ht="12.75" x14ac:dyDescent="0.15">
      <c r="A2863" s="110" t="s">
        <v>36</v>
      </c>
      <c r="B2863" s="20">
        <v>0</v>
      </c>
      <c r="C2863" s="20">
        <v>0</v>
      </c>
      <c r="D2863" s="20">
        <v>0</v>
      </c>
      <c r="E2863" s="20">
        <v>14.73</v>
      </c>
      <c r="F2863" s="20">
        <f t="shared" si="92"/>
        <v>0</v>
      </c>
      <c r="G2863" s="136">
        <f t="shared" si="93"/>
        <v>0</v>
      </c>
    </row>
    <row r="2864" spans="1:7" s="8" customFormat="1" ht="12.75" x14ac:dyDescent="0.15">
      <c r="A2864" s="108" t="s">
        <v>141</v>
      </c>
      <c r="B2864" s="19">
        <v>7997.32</v>
      </c>
      <c r="C2864" s="19">
        <v>10600</v>
      </c>
      <c r="D2864" s="19">
        <v>7500</v>
      </c>
      <c r="E2864" s="19">
        <v>7169.09</v>
      </c>
      <c r="F2864" s="19">
        <f t="shared" si="92"/>
        <v>89.643655624634249</v>
      </c>
      <c r="G2864" s="151">
        <f t="shared" si="93"/>
        <v>95.58786666666667</v>
      </c>
    </row>
    <row r="2865" spans="1:7" s="8" customFormat="1" ht="12.75" x14ac:dyDescent="0.15">
      <c r="A2865" s="110" t="s">
        <v>259</v>
      </c>
      <c r="B2865" s="20">
        <v>7997.32</v>
      </c>
      <c r="C2865" s="20">
        <v>0</v>
      </c>
      <c r="D2865" s="20">
        <v>0</v>
      </c>
      <c r="E2865" s="20">
        <v>7169.09</v>
      </c>
      <c r="F2865" s="20">
        <f t="shared" si="92"/>
        <v>89.643655624634249</v>
      </c>
      <c r="G2865" s="136">
        <f t="shared" si="93"/>
        <v>0</v>
      </c>
    </row>
    <row r="2866" spans="1:7" s="8" customFormat="1" ht="12.75" x14ac:dyDescent="0.15">
      <c r="A2866" s="108" t="s">
        <v>101</v>
      </c>
      <c r="B2866" s="19">
        <v>0</v>
      </c>
      <c r="C2866" s="19">
        <v>0</v>
      </c>
      <c r="D2866" s="19">
        <v>401.4</v>
      </c>
      <c r="E2866" s="19">
        <v>401.4</v>
      </c>
      <c r="F2866" s="19">
        <f t="shared" si="92"/>
        <v>0</v>
      </c>
      <c r="G2866" s="151">
        <f t="shared" si="93"/>
        <v>100</v>
      </c>
    </row>
    <row r="2867" spans="1:7" s="8" customFormat="1" ht="12.75" x14ac:dyDescent="0.15">
      <c r="A2867" s="110" t="s">
        <v>260</v>
      </c>
      <c r="B2867" s="20">
        <v>0</v>
      </c>
      <c r="C2867" s="20">
        <v>0</v>
      </c>
      <c r="D2867" s="20">
        <v>0</v>
      </c>
      <c r="E2867" s="20">
        <v>401.4</v>
      </c>
      <c r="F2867" s="20">
        <f t="shared" si="92"/>
        <v>0</v>
      </c>
      <c r="G2867" s="136">
        <f t="shared" si="93"/>
        <v>0</v>
      </c>
    </row>
    <row r="2868" spans="1:7" s="8" customFormat="1" ht="12.75" x14ac:dyDescent="0.15">
      <c r="A2868" s="108" t="s">
        <v>53</v>
      </c>
      <c r="B2868" s="19">
        <v>14501.47</v>
      </c>
      <c r="C2868" s="19">
        <v>4650</v>
      </c>
      <c r="D2868" s="19">
        <v>3150</v>
      </c>
      <c r="E2868" s="19">
        <v>2883.43</v>
      </c>
      <c r="F2868" s="19">
        <f t="shared" si="92"/>
        <v>19.883708341292298</v>
      </c>
      <c r="G2868" s="151">
        <f t="shared" si="93"/>
        <v>91.537460317460315</v>
      </c>
    </row>
    <row r="2869" spans="1:7" s="8" customFormat="1" ht="12.75" x14ac:dyDescent="0.15">
      <c r="A2869" s="108" t="s">
        <v>56</v>
      </c>
      <c r="B2869" s="19">
        <v>1229.19</v>
      </c>
      <c r="C2869" s="19">
        <v>4650</v>
      </c>
      <c r="D2869" s="19">
        <v>3150</v>
      </c>
      <c r="E2869" s="19">
        <v>2883.43</v>
      </c>
      <c r="F2869" s="19">
        <f t="shared" si="92"/>
        <v>234.57968255517861</v>
      </c>
      <c r="G2869" s="151">
        <f t="shared" si="93"/>
        <v>91.537460317460315</v>
      </c>
    </row>
    <row r="2870" spans="1:7" s="8" customFormat="1" ht="12.75" x14ac:dyDescent="0.15">
      <c r="A2870" s="110" t="s">
        <v>252</v>
      </c>
      <c r="B2870" s="20">
        <v>1229.19</v>
      </c>
      <c r="C2870" s="20">
        <v>0</v>
      </c>
      <c r="D2870" s="20">
        <v>0</v>
      </c>
      <c r="E2870" s="20">
        <v>2883.43</v>
      </c>
      <c r="F2870" s="20">
        <f t="shared" si="92"/>
        <v>234.57968255517861</v>
      </c>
      <c r="G2870" s="136">
        <f t="shared" si="93"/>
        <v>0</v>
      </c>
    </row>
    <row r="2871" spans="1:7" s="8" customFormat="1" ht="12.75" x14ac:dyDescent="0.15">
      <c r="A2871" s="108" t="s">
        <v>72</v>
      </c>
      <c r="B2871" s="19">
        <v>13272.28</v>
      </c>
      <c r="C2871" s="19">
        <v>0</v>
      </c>
      <c r="D2871" s="19">
        <v>0</v>
      </c>
      <c r="E2871" s="19">
        <v>0</v>
      </c>
      <c r="F2871" s="19">
        <f t="shared" si="92"/>
        <v>0</v>
      </c>
      <c r="G2871" s="151">
        <f t="shared" si="93"/>
        <v>0</v>
      </c>
    </row>
    <row r="2872" spans="1:7" s="8" customFormat="1" ht="12.75" x14ac:dyDescent="0.15">
      <c r="A2872" s="110" t="s">
        <v>73</v>
      </c>
      <c r="B2872" s="20">
        <v>13272.28</v>
      </c>
      <c r="C2872" s="20">
        <v>0</v>
      </c>
      <c r="D2872" s="20">
        <v>0</v>
      </c>
      <c r="E2872" s="20">
        <v>0</v>
      </c>
      <c r="F2872" s="20">
        <f t="shared" si="92"/>
        <v>0</v>
      </c>
      <c r="G2872" s="136">
        <f t="shared" si="93"/>
        <v>0</v>
      </c>
    </row>
    <row r="2873" spans="1:7" s="8" customFormat="1" ht="12.75" x14ac:dyDescent="0.15">
      <c r="A2873" s="108" t="s">
        <v>82</v>
      </c>
      <c r="B2873" s="19">
        <v>0</v>
      </c>
      <c r="C2873" s="19">
        <v>3300</v>
      </c>
      <c r="D2873" s="19">
        <v>0</v>
      </c>
      <c r="E2873" s="19">
        <v>0</v>
      </c>
      <c r="F2873" s="19">
        <f t="shared" si="92"/>
        <v>0</v>
      </c>
      <c r="G2873" s="151">
        <f t="shared" si="93"/>
        <v>0</v>
      </c>
    </row>
    <row r="2874" spans="1:7" s="6" customFormat="1" ht="12.75" x14ac:dyDescent="0.15">
      <c r="A2874" s="147" t="s">
        <v>128</v>
      </c>
      <c r="B2874" s="17">
        <v>0</v>
      </c>
      <c r="C2874" s="17">
        <v>3300</v>
      </c>
      <c r="D2874" s="17">
        <v>0</v>
      </c>
      <c r="E2874" s="17">
        <v>0</v>
      </c>
      <c r="F2874" s="17">
        <f t="shared" si="92"/>
        <v>0</v>
      </c>
      <c r="G2874" s="148">
        <f t="shared" si="93"/>
        <v>0</v>
      </c>
    </row>
    <row r="2875" spans="1:7" s="8" customFormat="1" ht="12.75" x14ac:dyDescent="0.15">
      <c r="A2875" s="108" t="s">
        <v>6</v>
      </c>
      <c r="B2875" s="19">
        <v>0</v>
      </c>
      <c r="C2875" s="19">
        <v>3300</v>
      </c>
      <c r="D2875" s="19">
        <v>0</v>
      </c>
      <c r="E2875" s="19">
        <v>0</v>
      </c>
      <c r="F2875" s="19">
        <f t="shared" si="92"/>
        <v>0</v>
      </c>
      <c r="G2875" s="151">
        <f t="shared" si="93"/>
        <v>0</v>
      </c>
    </row>
    <row r="2876" spans="1:7" s="8" customFormat="1" ht="12.75" x14ac:dyDescent="0.15">
      <c r="A2876" s="108" t="s">
        <v>12</v>
      </c>
      <c r="B2876" s="19">
        <v>0</v>
      </c>
      <c r="C2876" s="19">
        <v>3300</v>
      </c>
      <c r="D2876" s="19">
        <v>0</v>
      </c>
      <c r="E2876" s="19">
        <v>0</v>
      </c>
      <c r="F2876" s="19">
        <f t="shared" si="92"/>
        <v>0</v>
      </c>
      <c r="G2876" s="151">
        <f t="shared" si="93"/>
        <v>0</v>
      </c>
    </row>
    <row r="2877" spans="1:7" s="7" customFormat="1" ht="12.75" x14ac:dyDescent="0.15">
      <c r="A2877" s="149" t="s">
        <v>284</v>
      </c>
      <c r="B2877" s="18">
        <v>0</v>
      </c>
      <c r="C2877" s="18">
        <v>0</v>
      </c>
      <c r="D2877" s="18">
        <v>5</v>
      </c>
      <c r="E2877" s="18">
        <v>0</v>
      </c>
      <c r="F2877" s="18">
        <f t="shared" si="92"/>
        <v>0</v>
      </c>
      <c r="G2877" s="150">
        <f t="shared" si="93"/>
        <v>0</v>
      </c>
    </row>
    <row r="2878" spans="1:7" s="8" customFormat="1" ht="12.75" x14ac:dyDescent="0.15">
      <c r="A2878" s="108" t="s">
        <v>82</v>
      </c>
      <c r="B2878" s="19">
        <v>0</v>
      </c>
      <c r="C2878" s="19">
        <v>0</v>
      </c>
      <c r="D2878" s="19">
        <v>5</v>
      </c>
      <c r="E2878" s="19">
        <v>0</v>
      </c>
      <c r="F2878" s="19">
        <f t="shared" si="92"/>
        <v>0</v>
      </c>
      <c r="G2878" s="151">
        <f t="shared" si="93"/>
        <v>0</v>
      </c>
    </row>
    <row r="2879" spans="1:7" s="6" customFormat="1" ht="12.75" x14ac:dyDescent="0.15">
      <c r="A2879" s="147" t="s">
        <v>285</v>
      </c>
      <c r="B2879" s="17">
        <v>0</v>
      </c>
      <c r="C2879" s="17">
        <v>0</v>
      </c>
      <c r="D2879" s="17">
        <v>5</v>
      </c>
      <c r="E2879" s="17">
        <v>0</v>
      </c>
      <c r="F2879" s="17">
        <f t="shared" si="92"/>
        <v>0</v>
      </c>
      <c r="G2879" s="148">
        <f t="shared" si="93"/>
        <v>0</v>
      </c>
    </row>
    <row r="2880" spans="1:7" s="8" customFormat="1" ht="12.75" x14ac:dyDescent="0.15">
      <c r="A2880" s="108" t="s">
        <v>6</v>
      </c>
      <c r="B2880" s="19">
        <v>0</v>
      </c>
      <c r="C2880" s="19">
        <v>0</v>
      </c>
      <c r="D2880" s="19">
        <v>5</v>
      </c>
      <c r="E2880" s="19">
        <v>0</v>
      </c>
      <c r="F2880" s="19">
        <f t="shared" si="92"/>
        <v>0</v>
      </c>
      <c r="G2880" s="151">
        <f t="shared" si="93"/>
        <v>0</v>
      </c>
    </row>
    <row r="2881" spans="1:7" s="8" customFormat="1" ht="12.75" x14ac:dyDescent="0.15">
      <c r="A2881" s="108" t="s">
        <v>37</v>
      </c>
      <c r="B2881" s="19">
        <v>0</v>
      </c>
      <c r="C2881" s="19">
        <v>0</v>
      </c>
      <c r="D2881" s="19">
        <v>5</v>
      </c>
      <c r="E2881" s="19">
        <v>0</v>
      </c>
      <c r="F2881" s="19">
        <f t="shared" si="92"/>
        <v>0</v>
      </c>
      <c r="G2881" s="151">
        <f t="shared" si="93"/>
        <v>0</v>
      </c>
    </row>
    <row r="2882" spans="1:7" s="7" customFormat="1" ht="12.75" x14ac:dyDescent="0.15">
      <c r="A2882" s="149" t="s">
        <v>264</v>
      </c>
      <c r="B2882" s="18">
        <v>1092.7</v>
      </c>
      <c r="C2882" s="18">
        <v>1370</v>
      </c>
      <c r="D2882" s="18">
        <v>541.20000000000005</v>
      </c>
      <c r="E2882" s="18">
        <v>541.20000000000005</v>
      </c>
      <c r="F2882" s="18">
        <f t="shared" si="92"/>
        <v>49.528690399926788</v>
      </c>
      <c r="G2882" s="150">
        <f t="shared" si="93"/>
        <v>100</v>
      </c>
    </row>
    <row r="2883" spans="1:7" s="8" customFormat="1" ht="12.75" x14ac:dyDescent="0.15">
      <c r="A2883" s="108" t="s">
        <v>82</v>
      </c>
      <c r="B2883" s="19">
        <v>1092.7</v>
      </c>
      <c r="C2883" s="19">
        <v>1370</v>
      </c>
      <c r="D2883" s="19">
        <v>541.20000000000005</v>
      </c>
      <c r="E2883" s="19">
        <v>541.20000000000005</v>
      </c>
      <c r="F2883" s="19">
        <f t="shared" si="92"/>
        <v>49.528690399926788</v>
      </c>
      <c r="G2883" s="151">
        <f t="shared" si="93"/>
        <v>100</v>
      </c>
    </row>
    <row r="2884" spans="1:7" s="6" customFormat="1" ht="12.75" x14ac:dyDescent="0.15">
      <c r="A2884" s="147" t="s">
        <v>86</v>
      </c>
      <c r="B2884" s="17">
        <v>1092.7</v>
      </c>
      <c r="C2884" s="17">
        <v>1370</v>
      </c>
      <c r="D2884" s="17">
        <v>541.20000000000005</v>
      </c>
      <c r="E2884" s="17">
        <v>541.20000000000005</v>
      </c>
      <c r="F2884" s="17">
        <f t="shared" si="92"/>
        <v>49.528690399926788</v>
      </c>
      <c r="G2884" s="148">
        <f t="shared" si="93"/>
        <v>100</v>
      </c>
    </row>
    <row r="2885" spans="1:7" s="8" customFormat="1" ht="12.75" x14ac:dyDescent="0.15">
      <c r="A2885" s="108" t="s">
        <v>6</v>
      </c>
      <c r="B2885" s="19">
        <v>1092.7</v>
      </c>
      <c r="C2885" s="19">
        <v>1370</v>
      </c>
      <c r="D2885" s="19">
        <v>541.20000000000005</v>
      </c>
      <c r="E2885" s="19">
        <v>541.20000000000005</v>
      </c>
      <c r="F2885" s="19">
        <f t="shared" si="92"/>
        <v>49.528690399926788</v>
      </c>
      <c r="G2885" s="151">
        <f t="shared" si="93"/>
        <v>100</v>
      </c>
    </row>
    <row r="2886" spans="1:7" s="8" customFormat="1" ht="12.75" x14ac:dyDescent="0.15">
      <c r="A2886" s="108" t="s">
        <v>12</v>
      </c>
      <c r="B2886" s="19">
        <v>1092.7</v>
      </c>
      <c r="C2886" s="19">
        <v>1370</v>
      </c>
      <c r="D2886" s="19">
        <v>541.20000000000005</v>
      </c>
      <c r="E2886" s="19">
        <v>541.20000000000005</v>
      </c>
      <c r="F2886" s="19">
        <f t="shared" ref="F2886:F2949" si="94">IFERROR(E2886/B2886*100,0)</f>
        <v>49.528690399926788</v>
      </c>
      <c r="G2886" s="151">
        <f t="shared" ref="G2886:G2949" si="95">IFERROR(E2886/D2886*100,0)</f>
        <v>100</v>
      </c>
    </row>
    <row r="2887" spans="1:7" s="8" customFormat="1" ht="12.75" x14ac:dyDescent="0.15">
      <c r="A2887" s="110" t="s">
        <v>97</v>
      </c>
      <c r="B2887" s="20">
        <v>1092.7</v>
      </c>
      <c r="C2887" s="20">
        <v>0</v>
      </c>
      <c r="D2887" s="20">
        <v>0</v>
      </c>
      <c r="E2887" s="20">
        <v>541.20000000000005</v>
      </c>
      <c r="F2887" s="20">
        <f t="shared" si="94"/>
        <v>49.528690399926788</v>
      </c>
      <c r="G2887" s="136">
        <f t="shared" si="95"/>
        <v>0</v>
      </c>
    </row>
    <row r="2888" spans="1:7" s="7" customFormat="1" ht="12.75" x14ac:dyDescent="0.15">
      <c r="A2888" s="149" t="s">
        <v>265</v>
      </c>
      <c r="B2888" s="18">
        <v>0</v>
      </c>
      <c r="C2888" s="18">
        <v>0</v>
      </c>
      <c r="D2888" s="18">
        <v>36000</v>
      </c>
      <c r="E2888" s="18">
        <v>27440.68</v>
      </c>
      <c r="F2888" s="18">
        <f t="shared" si="94"/>
        <v>0</v>
      </c>
      <c r="G2888" s="150">
        <f t="shared" si="95"/>
        <v>76.224111111111114</v>
      </c>
    </row>
    <row r="2889" spans="1:7" s="8" customFormat="1" ht="12.75" x14ac:dyDescent="0.15">
      <c r="A2889" s="108" t="s">
        <v>245</v>
      </c>
      <c r="B2889" s="19">
        <v>0</v>
      </c>
      <c r="C2889" s="19">
        <v>0</v>
      </c>
      <c r="D2889" s="19">
        <v>36000</v>
      </c>
      <c r="E2889" s="19">
        <v>27440.68</v>
      </c>
      <c r="F2889" s="19">
        <f t="shared" si="94"/>
        <v>0</v>
      </c>
      <c r="G2889" s="151">
        <f t="shared" si="95"/>
        <v>76.224111111111114</v>
      </c>
    </row>
    <row r="2890" spans="1:7" s="6" customFormat="1" ht="12.75" x14ac:dyDescent="0.15">
      <c r="A2890" s="147" t="s">
        <v>128</v>
      </c>
      <c r="B2890" s="17">
        <v>0</v>
      </c>
      <c r="C2890" s="17">
        <v>0</v>
      </c>
      <c r="D2890" s="17">
        <v>36000</v>
      </c>
      <c r="E2890" s="17">
        <v>27440.68</v>
      </c>
      <c r="F2890" s="17">
        <f t="shared" si="94"/>
        <v>0</v>
      </c>
      <c r="G2890" s="148">
        <f t="shared" si="95"/>
        <v>76.224111111111114</v>
      </c>
    </row>
    <row r="2891" spans="1:7" s="8" customFormat="1" ht="12.75" x14ac:dyDescent="0.15">
      <c r="A2891" s="108" t="s">
        <v>6</v>
      </c>
      <c r="B2891" s="19">
        <v>0</v>
      </c>
      <c r="C2891" s="19">
        <v>0</v>
      </c>
      <c r="D2891" s="19">
        <v>36000</v>
      </c>
      <c r="E2891" s="19">
        <v>27440.68</v>
      </c>
      <c r="F2891" s="19">
        <f t="shared" si="94"/>
        <v>0</v>
      </c>
      <c r="G2891" s="151">
        <f t="shared" si="95"/>
        <v>76.224111111111114</v>
      </c>
    </row>
    <row r="2892" spans="1:7" s="8" customFormat="1" ht="12.75" x14ac:dyDescent="0.15">
      <c r="A2892" s="108" t="s">
        <v>12</v>
      </c>
      <c r="B2892" s="19">
        <v>0</v>
      </c>
      <c r="C2892" s="19">
        <v>0</v>
      </c>
      <c r="D2892" s="19">
        <v>36000</v>
      </c>
      <c r="E2892" s="19">
        <v>27440.68</v>
      </c>
      <c r="F2892" s="19">
        <f t="shared" si="94"/>
        <v>0</v>
      </c>
      <c r="G2892" s="151">
        <f t="shared" si="95"/>
        <v>76.224111111111114</v>
      </c>
    </row>
    <row r="2893" spans="1:7" s="8" customFormat="1" ht="12.75" x14ac:dyDescent="0.15">
      <c r="A2893" s="110" t="s">
        <v>97</v>
      </c>
      <c r="B2893" s="20">
        <v>0</v>
      </c>
      <c r="C2893" s="20">
        <v>0</v>
      </c>
      <c r="D2893" s="20">
        <v>0</v>
      </c>
      <c r="E2893" s="20">
        <v>27440.68</v>
      </c>
      <c r="F2893" s="20">
        <f t="shared" si="94"/>
        <v>0</v>
      </c>
      <c r="G2893" s="136">
        <f t="shared" si="95"/>
        <v>0</v>
      </c>
    </row>
    <row r="2894" spans="1:7" s="6" customFormat="1" ht="12.75" x14ac:dyDescent="0.15">
      <c r="A2894" s="147" t="s">
        <v>268</v>
      </c>
      <c r="B2894" s="17">
        <v>6295.1</v>
      </c>
      <c r="C2894" s="17">
        <v>6640</v>
      </c>
      <c r="D2894" s="17">
        <v>3521.08</v>
      </c>
      <c r="E2894" s="17">
        <v>3521.08</v>
      </c>
      <c r="F2894" s="17">
        <f t="shared" si="94"/>
        <v>55.933662690028754</v>
      </c>
      <c r="G2894" s="148">
        <f t="shared" si="95"/>
        <v>100</v>
      </c>
    </row>
    <row r="2895" spans="1:7" s="7" customFormat="1" ht="12.75" x14ac:dyDescent="0.15">
      <c r="A2895" s="149" t="s">
        <v>269</v>
      </c>
      <c r="B2895" s="18">
        <v>6295.1</v>
      </c>
      <c r="C2895" s="18">
        <v>6640</v>
      </c>
      <c r="D2895" s="18">
        <v>3521.08</v>
      </c>
      <c r="E2895" s="18">
        <v>3521.08</v>
      </c>
      <c r="F2895" s="18">
        <f t="shared" si="94"/>
        <v>55.933662690028754</v>
      </c>
      <c r="G2895" s="150">
        <f t="shared" si="95"/>
        <v>100</v>
      </c>
    </row>
    <row r="2896" spans="1:7" s="8" customFormat="1" ht="12.75" x14ac:dyDescent="0.15">
      <c r="A2896" s="108" t="s">
        <v>82</v>
      </c>
      <c r="B2896" s="19">
        <v>6295.1</v>
      </c>
      <c r="C2896" s="19">
        <v>6640</v>
      </c>
      <c r="D2896" s="19">
        <v>3521.08</v>
      </c>
      <c r="E2896" s="19">
        <v>3521.08</v>
      </c>
      <c r="F2896" s="19">
        <f t="shared" si="94"/>
        <v>55.933662690028754</v>
      </c>
      <c r="G2896" s="151">
        <f t="shared" si="95"/>
        <v>100</v>
      </c>
    </row>
    <row r="2897" spans="1:7" s="6" customFormat="1" ht="12.75" x14ac:dyDescent="0.15">
      <c r="A2897" s="147" t="s">
        <v>62</v>
      </c>
      <c r="B2897" s="17">
        <v>944.27</v>
      </c>
      <c r="C2897" s="17">
        <v>1000</v>
      </c>
      <c r="D2897" s="17">
        <v>528.16999999999996</v>
      </c>
      <c r="E2897" s="17">
        <v>528.16999999999996</v>
      </c>
      <c r="F2897" s="17">
        <f t="shared" si="94"/>
        <v>55.934213731242124</v>
      </c>
      <c r="G2897" s="148">
        <f t="shared" si="95"/>
        <v>100</v>
      </c>
    </row>
    <row r="2898" spans="1:7" s="8" customFormat="1" ht="12.75" x14ac:dyDescent="0.15">
      <c r="A2898" s="108" t="s">
        <v>6</v>
      </c>
      <c r="B2898" s="19">
        <v>944.27</v>
      </c>
      <c r="C2898" s="19">
        <v>1000</v>
      </c>
      <c r="D2898" s="19">
        <v>528.16999999999996</v>
      </c>
      <c r="E2898" s="19">
        <v>528.16999999999996</v>
      </c>
      <c r="F2898" s="19">
        <f t="shared" si="94"/>
        <v>55.934213731242124</v>
      </c>
      <c r="G2898" s="151">
        <f t="shared" si="95"/>
        <v>100</v>
      </c>
    </row>
    <row r="2899" spans="1:7" s="8" customFormat="1" ht="12.75" x14ac:dyDescent="0.15">
      <c r="A2899" s="108" t="s">
        <v>12</v>
      </c>
      <c r="B2899" s="19">
        <v>944.27</v>
      </c>
      <c r="C2899" s="19">
        <v>1000</v>
      </c>
      <c r="D2899" s="19">
        <v>528.16999999999996</v>
      </c>
      <c r="E2899" s="19">
        <v>528.16999999999996</v>
      </c>
      <c r="F2899" s="19">
        <f t="shared" si="94"/>
        <v>55.934213731242124</v>
      </c>
      <c r="G2899" s="151">
        <f t="shared" si="95"/>
        <v>100</v>
      </c>
    </row>
    <row r="2900" spans="1:7" s="8" customFormat="1" ht="12.75" x14ac:dyDescent="0.15">
      <c r="A2900" s="110" t="s">
        <v>97</v>
      </c>
      <c r="B2900" s="20">
        <v>944.27</v>
      </c>
      <c r="C2900" s="20">
        <v>0</v>
      </c>
      <c r="D2900" s="20">
        <v>0</v>
      </c>
      <c r="E2900" s="20">
        <v>528.16999999999996</v>
      </c>
      <c r="F2900" s="20">
        <f t="shared" si="94"/>
        <v>55.934213731242124</v>
      </c>
      <c r="G2900" s="136">
        <f t="shared" si="95"/>
        <v>0</v>
      </c>
    </row>
    <row r="2901" spans="1:7" s="6" customFormat="1" ht="12.75" x14ac:dyDescent="0.15">
      <c r="A2901" s="147" t="s">
        <v>86</v>
      </c>
      <c r="B2901" s="17">
        <v>5350.83</v>
      </c>
      <c r="C2901" s="17">
        <v>5640</v>
      </c>
      <c r="D2901" s="17">
        <v>2992.91</v>
      </c>
      <c r="E2901" s="17">
        <v>2992.91</v>
      </c>
      <c r="F2901" s="17">
        <f t="shared" si="94"/>
        <v>55.933565446855901</v>
      </c>
      <c r="G2901" s="148">
        <f t="shared" si="95"/>
        <v>100</v>
      </c>
    </row>
    <row r="2902" spans="1:7" s="8" customFormat="1" ht="12.75" x14ac:dyDescent="0.15">
      <c r="A2902" s="108" t="s">
        <v>6</v>
      </c>
      <c r="B2902" s="19">
        <v>5350.83</v>
      </c>
      <c r="C2902" s="19">
        <v>5640</v>
      </c>
      <c r="D2902" s="19">
        <v>2992.91</v>
      </c>
      <c r="E2902" s="19">
        <v>2992.91</v>
      </c>
      <c r="F2902" s="19">
        <f t="shared" si="94"/>
        <v>55.933565446855901</v>
      </c>
      <c r="G2902" s="151">
        <f t="shared" si="95"/>
        <v>100</v>
      </c>
    </row>
    <row r="2903" spans="1:7" s="8" customFormat="1" ht="12.75" x14ac:dyDescent="0.15">
      <c r="A2903" s="108" t="s">
        <v>12</v>
      </c>
      <c r="B2903" s="19">
        <v>5350.83</v>
      </c>
      <c r="C2903" s="19">
        <v>5640</v>
      </c>
      <c r="D2903" s="19">
        <v>2992.91</v>
      </c>
      <c r="E2903" s="19">
        <v>2992.91</v>
      </c>
      <c r="F2903" s="19">
        <f t="shared" si="94"/>
        <v>55.933565446855901</v>
      </c>
      <c r="G2903" s="151">
        <f t="shared" si="95"/>
        <v>100</v>
      </c>
    </row>
    <row r="2904" spans="1:7" s="8" customFormat="1" ht="12.75" x14ac:dyDescent="0.15">
      <c r="A2904" s="110" t="s">
        <v>97</v>
      </c>
      <c r="B2904" s="20">
        <v>5350.83</v>
      </c>
      <c r="C2904" s="20">
        <v>0</v>
      </c>
      <c r="D2904" s="20">
        <v>0</v>
      </c>
      <c r="E2904" s="20">
        <v>2992.91</v>
      </c>
      <c r="F2904" s="20">
        <f t="shared" si="94"/>
        <v>55.933565446855901</v>
      </c>
      <c r="G2904" s="136">
        <f t="shared" si="95"/>
        <v>0</v>
      </c>
    </row>
    <row r="2905" spans="1:7" s="6" customFormat="1" ht="12.75" x14ac:dyDescent="0.15">
      <c r="A2905" s="147" t="s">
        <v>270</v>
      </c>
      <c r="B2905" s="17">
        <v>730669.55</v>
      </c>
      <c r="C2905" s="17">
        <v>775150</v>
      </c>
      <c r="D2905" s="17">
        <v>858100</v>
      </c>
      <c r="E2905" s="17">
        <v>844221.65</v>
      </c>
      <c r="F2905" s="17">
        <f t="shared" si="94"/>
        <v>115.54082827182273</v>
      </c>
      <c r="G2905" s="148">
        <f t="shared" si="95"/>
        <v>98.382665190537239</v>
      </c>
    </row>
    <row r="2906" spans="1:7" s="7" customFormat="1" ht="12.75" x14ac:dyDescent="0.15">
      <c r="A2906" s="149" t="s">
        <v>271</v>
      </c>
      <c r="B2906" s="18">
        <v>730669.55</v>
      </c>
      <c r="C2906" s="18">
        <v>775150</v>
      </c>
      <c r="D2906" s="18">
        <v>858100</v>
      </c>
      <c r="E2906" s="18">
        <v>844221.65</v>
      </c>
      <c r="F2906" s="18">
        <f t="shared" si="94"/>
        <v>115.54082827182273</v>
      </c>
      <c r="G2906" s="150">
        <f t="shared" si="95"/>
        <v>98.382665190537239</v>
      </c>
    </row>
    <row r="2907" spans="1:7" s="8" customFormat="1" ht="12.75" x14ac:dyDescent="0.15">
      <c r="A2907" s="108" t="s">
        <v>245</v>
      </c>
      <c r="B2907" s="19">
        <v>730669.55</v>
      </c>
      <c r="C2907" s="19">
        <v>775150</v>
      </c>
      <c r="D2907" s="19">
        <v>858100</v>
      </c>
      <c r="E2907" s="19">
        <v>844221.65</v>
      </c>
      <c r="F2907" s="19">
        <f t="shared" si="94"/>
        <v>115.54082827182273</v>
      </c>
      <c r="G2907" s="151">
        <f t="shared" si="95"/>
        <v>98.382665190537239</v>
      </c>
    </row>
    <row r="2908" spans="1:7" s="6" customFormat="1" ht="12.75" x14ac:dyDescent="0.15">
      <c r="A2908" s="147" t="s">
        <v>272</v>
      </c>
      <c r="B2908" s="17">
        <v>730669.55</v>
      </c>
      <c r="C2908" s="17">
        <v>775150</v>
      </c>
      <c r="D2908" s="17">
        <v>858100</v>
      </c>
      <c r="E2908" s="17">
        <v>844221.65</v>
      </c>
      <c r="F2908" s="17">
        <f t="shared" si="94"/>
        <v>115.54082827182273</v>
      </c>
      <c r="G2908" s="148">
        <f t="shared" si="95"/>
        <v>98.382665190537239</v>
      </c>
    </row>
    <row r="2909" spans="1:7" s="8" customFormat="1" ht="12.75" x14ac:dyDescent="0.15">
      <c r="A2909" s="108" t="s">
        <v>6</v>
      </c>
      <c r="B2909" s="19">
        <v>730669.55</v>
      </c>
      <c r="C2909" s="19">
        <v>775150</v>
      </c>
      <c r="D2909" s="19">
        <v>858100</v>
      </c>
      <c r="E2909" s="19">
        <v>844221.65</v>
      </c>
      <c r="F2909" s="19">
        <f t="shared" si="94"/>
        <v>115.54082827182273</v>
      </c>
      <c r="G2909" s="151">
        <f t="shared" si="95"/>
        <v>98.382665190537239</v>
      </c>
    </row>
    <row r="2910" spans="1:7" s="8" customFormat="1" ht="12.75" x14ac:dyDescent="0.15">
      <c r="A2910" s="108" t="s">
        <v>7</v>
      </c>
      <c r="B2910" s="19">
        <v>678669.36</v>
      </c>
      <c r="C2910" s="19">
        <v>720500</v>
      </c>
      <c r="D2910" s="19">
        <v>798000</v>
      </c>
      <c r="E2910" s="19">
        <v>788683.14</v>
      </c>
      <c r="F2910" s="19">
        <f t="shared" si="94"/>
        <v>116.21021759402841</v>
      </c>
      <c r="G2910" s="151">
        <f t="shared" si="95"/>
        <v>98.832473684210527</v>
      </c>
    </row>
    <row r="2911" spans="1:7" s="8" customFormat="1" ht="12.75" x14ac:dyDescent="0.15">
      <c r="A2911" s="110" t="s">
        <v>8</v>
      </c>
      <c r="B2911" s="20">
        <v>563471.02</v>
      </c>
      <c r="C2911" s="20">
        <v>0</v>
      </c>
      <c r="D2911" s="20">
        <v>0</v>
      </c>
      <c r="E2911" s="20">
        <v>648053.98</v>
      </c>
      <c r="F2911" s="20">
        <f t="shared" si="94"/>
        <v>115.01105771153944</v>
      </c>
      <c r="G2911" s="136">
        <f t="shared" si="95"/>
        <v>0</v>
      </c>
    </row>
    <row r="2912" spans="1:7" s="8" customFormat="1" ht="12.75" x14ac:dyDescent="0.15">
      <c r="A2912" s="110" t="s">
        <v>10</v>
      </c>
      <c r="B2912" s="20">
        <v>22826.25</v>
      </c>
      <c r="C2912" s="20">
        <v>0</v>
      </c>
      <c r="D2912" s="20">
        <v>0</v>
      </c>
      <c r="E2912" s="20">
        <v>33674.230000000003</v>
      </c>
      <c r="F2912" s="20">
        <f t="shared" si="94"/>
        <v>147.52414435134989</v>
      </c>
      <c r="G2912" s="136">
        <f t="shared" si="95"/>
        <v>0</v>
      </c>
    </row>
    <row r="2913" spans="1:7" s="8" customFormat="1" ht="12.75" x14ac:dyDescent="0.15">
      <c r="A2913" s="110" t="s">
        <v>11</v>
      </c>
      <c r="B2913" s="20">
        <v>92333.440000000002</v>
      </c>
      <c r="C2913" s="20">
        <v>0</v>
      </c>
      <c r="D2913" s="20">
        <v>0</v>
      </c>
      <c r="E2913" s="20">
        <v>106920.97</v>
      </c>
      <c r="F2913" s="20">
        <f t="shared" si="94"/>
        <v>115.79875070180424</v>
      </c>
      <c r="G2913" s="136">
        <f t="shared" si="95"/>
        <v>0</v>
      </c>
    </row>
    <row r="2914" spans="1:7" s="8" customFormat="1" ht="12.75" x14ac:dyDescent="0.15">
      <c r="A2914" s="110" t="s">
        <v>278</v>
      </c>
      <c r="B2914" s="20">
        <v>38.65</v>
      </c>
      <c r="C2914" s="20">
        <v>0</v>
      </c>
      <c r="D2914" s="20">
        <v>0</v>
      </c>
      <c r="E2914" s="20">
        <v>33.96</v>
      </c>
      <c r="F2914" s="20">
        <f t="shared" si="94"/>
        <v>87.86545924967659</v>
      </c>
      <c r="G2914" s="136">
        <f t="shared" si="95"/>
        <v>0</v>
      </c>
    </row>
    <row r="2915" spans="1:7" s="8" customFormat="1" ht="12.75" x14ac:dyDescent="0.15">
      <c r="A2915" s="108" t="s">
        <v>12</v>
      </c>
      <c r="B2915" s="19">
        <v>52000.19</v>
      </c>
      <c r="C2915" s="19">
        <v>54650</v>
      </c>
      <c r="D2915" s="19">
        <v>60100</v>
      </c>
      <c r="E2915" s="19">
        <v>55538.51</v>
      </c>
      <c r="F2915" s="19">
        <f t="shared" si="94"/>
        <v>106.80443667609676</v>
      </c>
      <c r="G2915" s="151">
        <f t="shared" si="95"/>
        <v>92.41016638935109</v>
      </c>
    </row>
    <row r="2916" spans="1:7" s="8" customFormat="1" ht="12.75" x14ac:dyDescent="0.15">
      <c r="A2916" s="110" t="s">
        <v>18</v>
      </c>
      <c r="B2916" s="20">
        <v>96.84</v>
      </c>
      <c r="C2916" s="20">
        <v>0</v>
      </c>
      <c r="D2916" s="20">
        <v>0</v>
      </c>
      <c r="E2916" s="20">
        <v>0</v>
      </c>
      <c r="F2916" s="20">
        <f t="shared" si="94"/>
        <v>0</v>
      </c>
      <c r="G2916" s="136">
        <f t="shared" si="95"/>
        <v>0</v>
      </c>
    </row>
    <row r="2917" spans="1:7" s="8" customFormat="1" ht="12.75" x14ac:dyDescent="0.15">
      <c r="A2917" s="110" t="s">
        <v>19</v>
      </c>
      <c r="B2917" s="20">
        <v>47854.89</v>
      </c>
      <c r="C2917" s="20">
        <v>0</v>
      </c>
      <c r="D2917" s="20">
        <v>0</v>
      </c>
      <c r="E2917" s="20">
        <v>52664.09</v>
      </c>
      <c r="F2917" s="20">
        <f t="shared" si="94"/>
        <v>110.04954770557407</v>
      </c>
      <c r="G2917" s="136">
        <f t="shared" si="95"/>
        <v>0</v>
      </c>
    </row>
    <row r="2918" spans="1:7" s="8" customFormat="1" ht="12.75" x14ac:dyDescent="0.15">
      <c r="A2918" s="110" t="s">
        <v>31</v>
      </c>
      <c r="B2918" s="20">
        <v>968.88</v>
      </c>
      <c r="C2918" s="20">
        <v>0</v>
      </c>
      <c r="D2918" s="20">
        <v>0</v>
      </c>
      <c r="E2918" s="20">
        <v>0</v>
      </c>
      <c r="F2918" s="20">
        <f t="shared" si="94"/>
        <v>0</v>
      </c>
      <c r="G2918" s="136">
        <f t="shared" si="95"/>
        <v>0</v>
      </c>
    </row>
    <row r="2919" spans="1:7" s="8" customFormat="1" ht="12.75" x14ac:dyDescent="0.15">
      <c r="A2919" s="110" t="s">
        <v>32</v>
      </c>
      <c r="B2919" s="20">
        <v>1332.62</v>
      </c>
      <c r="C2919" s="20">
        <v>0</v>
      </c>
      <c r="D2919" s="20">
        <v>0</v>
      </c>
      <c r="E2919" s="20">
        <v>1077.27</v>
      </c>
      <c r="F2919" s="20">
        <f t="shared" si="94"/>
        <v>80.838498596749261</v>
      </c>
      <c r="G2919" s="136">
        <f t="shared" si="95"/>
        <v>0</v>
      </c>
    </row>
    <row r="2920" spans="1:7" s="8" customFormat="1" ht="12.75" x14ac:dyDescent="0.15">
      <c r="A2920" s="110" t="s">
        <v>13</v>
      </c>
      <c r="B2920" s="20">
        <v>1746.96</v>
      </c>
      <c r="C2920" s="20">
        <v>0</v>
      </c>
      <c r="D2920" s="20">
        <v>0</v>
      </c>
      <c r="E2920" s="20">
        <v>1797.15</v>
      </c>
      <c r="F2920" s="20">
        <f t="shared" si="94"/>
        <v>102.87299079543895</v>
      </c>
      <c r="G2920" s="136">
        <f t="shared" si="95"/>
        <v>0</v>
      </c>
    </row>
    <row r="2921" spans="1:7" s="5" customFormat="1" ht="12.75" x14ac:dyDescent="0.15">
      <c r="A2921" s="145" t="s">
        <v>484</v>
      </c>
      <c r="B2921" s="16">
        <v>598475.32999999996</v>
      </c>
      <c r="C2921" s="16">
        <v>693898</v>
      </c>
      <c r="D2921" s="16">
        <v>699515.94</v>
      </c>
      <c r="E2921" s="16">
        <v>687394.41</v>
      </c>
      <c r="F2921" s="16">
        <f t="shared" si="94"/>
        <v>114.85760156563181</v>
      </c>
      <c r="G2921" s="146">
        <f t="shared" si="95"/>
        <v>98.267154569772927</v>
      </c>
    </row>
    <row r="2922" spans="1:7" s="6" customFormat="1" ht="12.75" x14ac:dyDescent="0.15">
      <c r="A2922" s="147" t="s">
        <v>243</v>
      </c>
      <c r="B2922" s="17">
        <v>98272.21</v>
      </c>
      <c r="C2922" s="17">
        <v>105732</v>
      </c>
      <c r="D2922" s="17">
        <v>102800.68</v>
      </c>
      <c r="E2922" s="17">
        <v>102796.44</v>
      </c>
      <c r="F2922" s="17">
        <f t="shared" si="94"/>
        <v>104.60377353882649</v>
      </c>
      <c r="G2922" s="148">
        <f t="shared" si="95"/>
        <v>99.995875513663918</v>
      </c>
    </row>
    <row r="2923" spans="1:7" s="7" customFormat="1" ht="12.75" x14ac:dyDescent="0.15">
      <c r="A2923" s="149" t="s">
        <v>244</v>
      </c>
      <c r="B2923" s="18">
        <v>12798.73</v>
      </c>
      <c r="C2923" s="18">
        <v>15732</v>
      </c>
      <c r="D2923" s="18">
        <v>15972</v>
      </c>
      <c r="E2923" s="18">
        <v>15971.91</v>
      </c>
      <c r="F2923" s="18">
        <f t="shared" si="94"/>
        <v>124.79292867339183</v>
      </c>
      <c r="G2923" s="150">
        <f t="shared" si="95"/>
        <v>99.999436513899326</v>
      </c>
    </row>
    <row r="2924" spans="1:7" s="8" customFormat="1" ht="12.75" x14ac:dyDescent="0.15">
      <c r="A2924" s="108" t="s">
        <v>245</v>
      </c>
      <c r="B2924" s="19">
        <v>12798.73</v>
      </c>
      <c r="C2924" s="19">
        <v>15732</v>
      </c>
      <c r="D2924" s="19">
        <v>15972</v>
      </c>
      <c r="E2924" s="19">
        <v>15971.91</v>
      </c>
      <c r="F2924" s="19">
        <f t="shared" si="94"/>
        <v>124.79292867339183</v>
      </c>
      <c r="G2924" s="151">
        <f t="shared" si="95"/>
        <v>99.999436513899326</v>
      </c>
    </row>
    <row r="2925" spans="1:7" s="6" customFormat="1" ht="12.75" x14ac:dyDescent="0.15">
      <c r="A2925" s="147" t="s">
        <v>62</v>
      </c>
      <c r="B2925" s="17">
        <v>12798.73</v>
      </c>
      <c r="C2925" s="17">
        <v>15732</v>
      </c>
      <c r="D2925" s="17">
        <v>15972</v>
      </c>
      <c r="E2925" s="17">
        <v>15971.91</v>
      </c>
      <c r="F2925" s="17">
        <f t="shared" si="94"/>
        <v>124.79292867339183</v>
      </c>
      <c r="G2925" s="148">
        <f t="shared" si="95"/>
        <v>99.999436513899326</v>
      </c>
    </row>
    <row r="2926" spans="1:7" s="8" customFormat="1" ht="12.75" x14ac:dyDescent="0.15">
      <c r="A2926" s="108" t="s">
        <v>6</v>
      </c>
      <c r="B2926" s="19">
        <v>12798.73</v>
      </c>
      <c r="C2926" s="19">
        <v>15732</v>
      </c>
      <c r="D2926" s="19">
        <v>15972</v>
      </c>
      <c r="E2926" s="19">
        <v>15971.91</v>
      </c>
      <c r="F2926" s="19">
        <f t="shared" si="94"/>
        <v>124.79292867339183</v>
      </c>
      <c r="G2926" s="151">
        <f t="shared" si="95"/>
        <v>99.999436513899326</v>
      </c>
    </row>
    <row r="2927" spans="1:7" s="8" customFormat="1" ht="12.75" x14ac:dyDescent="0.15">
      <c r="A2927" s="108" t="s">
        <v>12</v>
      </c>
      <c r="B2927" s="19">
        <v>12320.93</v>
      </c>
      <c r="C2927" s="19">
        <v>15182</v>
      </c>
      <c r="D2927" s="19">
        <v>15552</v>
      </c>
      <c r="E2927" s="19">
        <v>15551.91</v>
      </c>
      <c r="F2927" s="19">
        <f t="shared" si="94"/>
        <v>126.2235074787374</v>
      </c>
      <c r="G2927" s="151">
        <f t="shared" si="95"/>
        <v>99.999421296296305</v>
      </c>
    </row>
    <row r="2928" spans="1:7" s="8" customFormat="1" ht="12.75" x14ac:dyDescent="0.15">
      <c r="A2928" s="110" t="s">
        <v>18</v>
      </c>
      <c r="B2928" s="20">
        <v>1987.51</v>
      </c>
      <c r="C2928" s="20">
        <v>0</v>
      </c>
      <c r="D2928" s="20">
        <v>0</v>
      </c>
      <c r="E2928" s="20">
        <v>2569.91</v>
      </c>
      <c r="F2928" s="20">
        <f t="shared" si="94"/>
        <v>129.30299721762407</v>
      </c>
      <c r="G2928" s="136">
        <f t="shared" si="95"/>
        <v>0</v>
      </c>
    </row>
    <row r="2929" spans="1:7" s="8" customFormat="1" ht="12.75" x14ac:dyDescent="0.15">
      <c r="A2929" s="110" t="s">
        <v>20</v>
      </c>
      <c r="B2929" s="20">
        <v>534.21</v>
      </c>
      <c r="C2929" s="20">
        <v>0</v>
      </c>
      <c r="D2929" s="20">
        <v>0</v>
      </c>
      <c r="E2929" s="20">
        <v>10</v>
      </c>
      <c r="F2929" s="20">
        <f t="shared" si="94"/>
        <v>1.871923026525149</v>
      </c>
      <c r="G2929" s="136">
        <f t="shared" si="95"/>
        <v>0</v>
      </c>
    </row>
    <row r="2930" spans="1:7" s="8" customFormat="1" ht="12.75" x14ac:dyDescent="0.15">
      <c r="A2930" s="110" t="s">
        <v>22</v>
      </c>
      <c r="B2930" s="20">
        <v>2760.53</v>
      </c>
      <c r="C2930" s="20">
        <v>0</v>
      </c>
      <c r="D2930" s="20">
        <v>0</v>
      </c>
      <c r="E2930" s="20">
        <v>3470.07</v>
      </c>
      <c r="F2930" s="20">
        <f t="shared" si="94"/>
        <v>125.70303528670219</v>
      </c>
      <c r="G2930" s="136">
        <f t="shared" si="95"/>
        <v>0</v>
      </c>
    </row>
    <row r="2931" spans="1:7" s="8" customFormat="1" ht="12.75" x14ac:dyDescent="0.15">
      <c r="A2931" s="110" t="s">
        <v>23</v>
      </c>
      <c r="B2931" s="20">
        <v>827.49</v>
      </c>
      <c r="C2931" s="20">
        <v>0</v>
      </c>
      <c r="D2931" s="20">
        <v>0</v>
      </c>
      <c r="E2931" s="20">
        <v>779.06</v>
      </c>
      <c r="F2931" s="20">
        <f t="shared" si="94"/>
        <v>94.14736129741749</v>
      </c>
      <c r="G2931" s="136">
        <f t="shared" si="95"/>
        <v>0</v>
      </c>
    </row>
    <row r="2932" spans="1:7" s="8" customFormat="1" ht="12.75" x14ac:dyDescent="0.15">
      <c r="A2932" s="110" t="s">
        <v>24</v>
      </c>
      <c r="B2932" s="20">
        <v>483.57</v>
      </c>
      <c r="C2932" s="20">
        <v>0</v>
      </c>
      <c r="D2932" s="20">
        <v>0</v>
      </c>
      <c r="E2932" s="20">
        <v>1234.73</v>
      </c>
      <c r="F2932" s="20">
        <f t="shared" si="94"/>
        <v>255.33635254461609</v>
      </c>
      <c r="G2932" s="136">
        <f t="shared" si="95"/>
        <v>0</v>
      </c>
    </row>
    <row r="2933" spans="1:7" s="8" customFormat="1" ht="12.75" x14ac:dyDescent="0.15">
      <c r="A2933" s="110" t="s">
        <v>25</v>
      </c>
      <c r="B2933" s="20">
        <v>256.86</v>
      </c>
      <c r="C2933" s="20">
        <v>0</v>
      </c>
      <c r="D2933" s="20">
        <v>0</v>
      </c>
      <c r="E2933" s="20">
        <v>893.07</v>
      </c>
      <c r="F2933" s="20">
        <f t="shared" si="94"/>
        <v>347.68745620182199</v>
      </c>
      <c r="G2933" s="136">
        <f t="shared" si="95"/>
        <v>0</v>
      </c>
    </row>
    <row r="2934" spans="1:7" s="8" customFormat="1" ht="12.75" x14ac:dyDescent="0.15">
      <c r="A2934" s="110" t="s">
        <v>26</v>
      </c>
      <c r="B2934" s="20">
        <v>0</v>
      </c>
      <c r="C2934" s="20">
        <v>0</v>
      </c>
      <c r="D2934" s="20">
        <v>0</v>
      </c>
      <c r="E2934" s="20">
        <v>95.07</v>
      </c>
      <c r="F2934" s="20">
        <f t="shared" si="94"/>
        <v>0</v>
      </c>
      <c r="G2934" s="136">
        <f t="shared" si="95"/>
        <v>0</v>
      </c>
    </row>
    <row r="2935" spans="1:7" s="8" customFormat="1" ht="12.75" x14ac:dyDescent="0.15">
      <c r="A2935" s="110" t="s">
        <v>27</v>
      </c>
      <c r="B2935" s="20">
        <v>1550.72</v>
      </c>
      <c r="C2935" s="20">
        <v>0</v>
      </c>
      <c r="D2935" s="20">
        <v>0</v>
      </c>
      <c r="E2935" s="20">
        <v>1642.1</v>
      </c>
      <c r="F2935" s="20">
        <f t="shared" si="94"/>
        <v>105.89274659512999</v>
      </c>
      <c r="G2935" s="136">
        <f t="shared" si="95"/>
        <v>0</v>
      </c>
    </row>
    <row r="2936" spans="1:7" s="8" customFormat="1" ht="12.75" x14ac:dyDescent="0.15">
      <c r="A2936" s="110" t="s">
        <v>28</v>
      </c>
      <c r="B2936" s="20">
        <v>378.49</v>
      </c>
      <c r="C2936" s="20">
        <v>0</v>
      </c>
      <c r="D2936" s="20">
        <v>0</v>
      </c>
      <c r="E2936" s="20">
        <v>0</v>
      </c>
      <c r="F2936" s="20">
        <f t="shared" si="94"/>
        <v>0</v>
      </c>
      <c r="G2936" s="136">
        <f t="shared" si="95"/>
        <v>0</v>
      </c>
    </row>
    <row r="2937" spans="1:7" s="8" customFormat="1" ht="12.75" x14ac:dyDescent="0.15">
      <c r="A2937" s="110" t="s">
        <v>41</v>
      </c>
      <c r="B2937" s="20">
        <v>127.41</v>
      </c>
      <c r="C2937" s="20">
        <v>0</v>
      </c>
      <c r="D2937" s="20">
        <v>0</v>
      </c>
      <c r="E2937" s="20">
        <v>127.44</v>
      </c>
      <c r="F2937" s="20">
        <f t="shared" si="94"/>
        <v>100.02354603249353</v>
      </c>
      <c r="G2937" s="136">
        <f t="shared" si="95"/>
        <v>0</v>
      </c>
    </row>
    <row r="2938" spans="1:7" s="8" customFormat="1" ht="12.75" x14ac:dyDescent="0.15">
      <c r="A2938" s="110" t="s">
        <v>29</v>
      </c>
      <c r="B2938" s="20">
        <v>1161.8900000000001</v>
      </c>
      <c r="C2938" s="20">
        <v>0</v>
      </c>
      <c r="D2938" s="20">
        <v>0</v>
      </c>
      <c r="E2938" s="20">
        <v>1640.57</v>
      </c>
      <c r="F2938" s="20">
        <f t="shared" si="94"/>
        <v>141.19839227465593</v>
      </c>
      <c r="G2938" s="136">
        <f t="shared" si="95"/>
        <v>0</v>
      </c>
    </row>
    <row r="2939" spans="1:7" s="8" customFormat="1" ht="12.75" x14ac:dyDescent="0.15">
      <c r="A2939" s="110" t="s">
        <v>31</v>
      </c>
      <c r="B2939" s="20">
        <v>62.28</v>
      </c>
      <c r="C2939" s="20">
        <v>0</v>
      </c>
      <c r="D2939" s="20">
        <v>0</v>
      </c>
      <c r="E2939" s="20">
        <v>199.9</v>
      </c>
      <c r="F2939" s="20">
        <f t="shared" si="94"/>
        <v>320.96981374438019</v>
      </c>
      <c r="G2939" s="136">
        <f t="shared" si="95"/>
        <v>0</v>
      </c>
    </row>
    <row r="2940" spans="1:7" s="8" customFormat="1" ht="12.75" x14ac:dyDescent="0.15">
      <c r="A2940" s="110" t="s">
        <v>32</v>
      </c>
      <c r="B2940" s="20">
        <v>425.81</v>
      </c>
      <c r="C2940" s="20">
        <v>0</v>
      </c>
      <c r="D2940" s="20">
        <v>0</v>
      </c>
      <c r="E2940" s="20">
        <v>632.66999999999996</v>
      </c>
      <c r="F2940" s="20">
        <f t="shared" si="94"/>
        <v>148.58035273948474</v>
      </c>
      <c r="G2940" s="136">
        <f t="shared" si="95"/>
        <v>0</v>
      </c>
    </row>
    <row r="2941" spans="1:7" s="8" customFormat="1" ht="12.75" x14ac:dyDescent="0.15">
      <c r="A2941" s="110" t="s">
        <v>33</v>
      </c>
      <c r="B2941" s="20">
        <v>1247.69</v>
      </c>
      <c r="C2941" s="20">
        <v>0</v>
      </c>
      <c r="D2941" s="20">
        <v>0</v>
      </c>
      <c r="E2941" s="20">
        <v>973.32</v>
      </c>
      <c r="F2941" s="20">
        <f t="shared" si="94"/>
        <v>78.009762040250379</v>
      </c>
      <c r="G2941" s="136">
        <f t="shared" si="95"/>
        <v>0</v>
      </c>
    </row>
    <row r="2942" spans="1:7" s="8" customFormat="1" ht="12.75" x14ac:dyDescent="0.15">
      <c r="A2942" s="110" t="s">
        <v>34</v>
      </c>
      <c r="B2942" s="20">
        <v>155.54</v>
      </c>
      <c r="C2942" s="20">
        <v>0</v>
      </c>
      <c r="D2942" s="20">
        <v>0</v>
      </c>
      <c r="E2942" s="20">
        <v>84</v>
      </c>
      <c r="F2942" s="20">
        <f t="shared" si="94"/>
        <v>54.005400540054005</v>
      </c>
      <c r="G2942" s="136">
        <f t="shared" si="95"/>
        <v>0</v>
      </c>
    </row>
    <row r="2943" spans="1:7" s="8" customFormat="1" ht="12.75" x14ac:dyDescent="0.15">
      <c r="A2943" s="110" t="s">
        <v>35</v>
      </c>
      <c r="B2943" s="20">
        <v>294.57</v>
      </c>
      <c r="C2943" s="20">
        <v>0</v>
      </c>
      <c r="D2943" s="20">
        <v>0</v>
      </c>
      <c r="E2943" s="20">
        <v>495</v>
      </c>
      <c r="F2943" s="20">
        <f t="shared" si="94"/>
        <v>168.04155209288118</v>
      </c>
      <c r="G2943" s="136">
        <f t="shared" si="95"/>
        <v>0</v>
      </c>
    </row>
    <row r="2944" spans="1:7" s="8" customFormat="1" ht="12.75" x14ac:dyDescent="0.15">
      <c r="A2944" s="110" t="s">
        <v>83</v>
      </c>
      <c r="B2944" s="20">
        <v>0</v>
      </c>
      <c r="C2944" s="20">
        <v>0</v>
      </c>
      <c r="D2944" s="20">
        <v>0</v>
      </c>
      <c r="E2944" s="20">
        <v>468.63</v>
      </c>
      <c r="F2944" s="20">
        <f t="shared" si="94"/>
        <v>0</v>
      </c>
      <c r="G2944" s="136">
        <f t="shared" si="95"/>
        <v>0</v>
      </c>
    </row>
    <row r="2945" spans="1:7" s="8" customFormat="1" ht="12.75" x14ac:dyDescent="0.15">
      <c r="A2945" s="110" t="s">
        <v>42</v>
      </c>
      <c r="B2945" s="20">
        <v>66.36</v>
      </c>
      <c r="C2945" s="20">
        <v>0</v>
      </c>
      <c r="D2945" s="20">
        <v>0</v>
      </c>
      <c r="E2945" s="20">
        <v>53.09</v>
      </c>
      <c r="F2945" s="20">
        <f t="shared" si="94"/>
        <v>80.003013863773361</v>
      </c>
      <c r="G2945" s="136">
        <f t="shared" si="95"/>
        <v>0</v>
      </c>
    </row>
    <row r="2946" spans="1:7" s="8" customFormat="1" ht="12.75" x14ac:dyDescent="0.15">
      <c r="A2946" s="110" t="s">
        <v>36</v>
      </c>
      <c r="B2946" s="20">
        <v>0</v>
      </c>
      <c r="C2946" s="20">
        <v>0</v>
      </c>
      <c r="D2946" s="20">
        <v>0</v>
      </c>
      <c r="E2946" s="20">
        <v>183.28</v>
      </c>
      <c r="F2946" s="20">
        <f t="shared" si="94"/>
        <v>0</v>
      </c>
      <c r="G2946" s="136">
        <f t="shared" si="95"/>
        <v>0</v>
      </c>
    </row>
    <row r="2947" spans="1:7" s="8" customFormat="1" ht="12.75" x14ac:dyDescent="0.15">
      <c r="A2947" s="108" t="s">
        <v>37</v>
      </c>
      <c r="B2947" s="19">
        <v>477.8</v>
      </c>
      <c r="C2947" s="19">
        <v>550</v>
      </c>
      <c r="D2947" s="19">
        <v>420</v>
      </c>
      <c r="E2947" s="19">
        <v>420</v>
      </c>
      <c r="F2947" s="19">
        <f t="shared" si="94"/>
        <v>87.902888237756386</v>
      </c>
      <c r="G2947" s="151">
        <f t="shared" si="95"/>
        <v>100</v>
      </c>
    </row>
    <row r="2948" spans="1:7" s="8" customFormat="1" ht="12.75" x14ac:dyDescent="0.15">
      <c r="A2948" s="110" t="s">
        <v>38</v>
      </c>
      <c r="B2948" s="20">
        <v>477.8</v>
      </c>
      <c r="C2948" s="20">
        <v>0</v>
      </c>
      <c r="D2948" s="20">
        <v>0</v>
      </c>
      <c r="E2948" s="20">
        <v>420</v>
      </c>
      <c r="F2948" s="20">
        <f t="shared" si="94"/>
        <v>87.902888237756386</v>
      </c>
      <c r="G2948" s="136">
        <f t="shared" si="95"/>
        <v>0</v>
      </c>
    </row>
    <row r="2949" spans="1:7" s="7" customFormat="1" ht="12.75" x14ac:dyDescent="0.15">
      <c r="A2949" s="149" t="s">
        <v>246</v>
      </c>
      <c r="B2949" s="18">
        <v>18846.64</v>
      </c>
      <c r="C2949" s="18">
        <v>20000</v>
      </c>
      <c r="D2949" s="18">
        <v>17000</v>
      </c>
      <c r="E2949" s="18">
        <v>17000</v>
      </c>
      <c r="F2949" s="18">
        <f t="shared" si="94"/>
        <v>90.201754795549775</v>
      </c>
      <c r="G2949" s="150">
        <f t="shared" si="95"/>
        <v>100</v>
      </c>
    </row>
    <row r="2950" spans="1:7" s="8" customFormat="1" ht="12.75" x14ac:dyDescent="0.15">
      <c r="A2950" s="108" t="s">
        <v>245</v>
      </c>
      <c r="B2950" s="19">
        <v>18846.64</v>
      </c>
      <c r="C2950" s="19">
        <v>20000</v>
      </c>
      <c r="D2950" s="19">
        <v>17000</v>
      </c>
      <c r="E2950" s="19">
        <v>17000</v>
      </c>
      <c r="F2950" s="19">
        <f t="shared" ref="F2950:F3013" si="96">IFERROR(E2950/B2950*100,0)</f>
        <v>90.201754795549775</v>
      </c>
      <c r="G2950" s="151">
        <f t="shared" ref="G2950:G3013" si="97">IFERROR(E2950/D2950*100,0)</f>
        <v>100</v>
      </c>
    </row>
    <row r="2951" spans="1:7" s="6" customFormat="1" ht="12.75" x14ac:dyDescent="0.15">
      <c r="A2951" s="147" t="s">
        <v>62</v>
      </c>
      <c r="B2951" s="17">
        <v>18846.64</v>
      </c>
      <c r="C2951" s="17">
        <v>20000</v>
      </c>
      <c r="D2951" s="17">
        <v>17000</v>
      </c>
      <c r="E2951" s="17">
        <v>17000</v>
      </c>
      <c r="F2951" s="17">
        <f t="shared" si="96"/>
        <v>90.201754795549775</v>
      </c>
      <c r="G2951" s="148">
        <f t="shared" si="97"/>
        <v>100</v>
      </c>
    </row>
    <row r="2952" spans="1:7" s="8" customFormat="1" ht="12.75" x14ac:dyDescent="0.15">
      <c r="A2952" s="108" t="s">
        <v>6</v>
      </c>
      <c r="B2952" s="19">
        <v>18846.64</v>
      </c>
      <c r="C2952" s="19">
        <v>20000</v>
      </c>
      <c r="D2952" s="19">
        <v>17000</v>
      </c>
      <c r="E2952" s="19">
        <v>17000</v>
      </c>
      <c r="F2952" s="19">
        <f t="shared" si="96"/>
        <v>90.201754795549775</v>
      </c>
      <c r="G2952" s="151">
        <f t="shared" si="97"/>
        <v>100</v>
      </c>
    </row>
    <row r="2953" spans="1:7" s="8" customFormat="1" ht="12.75" x14ac:dyDescent="0.15">
      <c r="A2953" s="108" t="s">
        <v>12</v>
      </c>
      <c r="B2953" s="19">
        <v>18846.64</v>
      </c>
      <c r="C2953" s="19">
        <v>20000</v>
      </c>
      <c r="D2953" s="19">
        <v>17000</v>
      </c>
      <c r="E2953" s="19">
        <v>17000</v>
      </c>
      <c r="F2953" s="19">
        <f t="shared" si="96"/>
        <v>90.201754795549775</v>
      </c>
      <c r="G2953" s="151">
        <f t="shared" si="97"/>
        <v>100</v>
      </c>
    </row>
    <row r="2954" spans="1:7" s="8" customFormat="1" ht="12.75" x14ac:dyDescent="0.15">
      <c r="A2954" s="110" t="s">
        <v>22</v>
      </c>
      <c r="B2954" s="20">
        <v>324.05</v>
      </c>
      <c r="C2954" s="20">
        <v>0</v>
      </c>
      <c r="D2954" s="20">
        <v>0</v>
      </c>
      <c r="E2954" s="20">
        <v>124.15</v>
      </c>
      <c r="F2954" s="20">
        <f t="shared" si="96"/>
        <v>38.311988890603303</v>
      </c>
      <c r="G2954" s="136">
        <f t="shared" si="97"/>
        <v>0</v>
      </c>
    </row>
    <row r="2955" spans="1:7" s="8" customFormat="1" ht="12.75" x14ac:dyDescent="0.15">
      <c r="A2955" s="110" t="s">
        <v>23</v>
      </c>
      <c r="B2955" s="20">
        <v>13611.85</v>
      </c>
      <c r="C2955" s="20">
        <v>0</v>
      </c>
      <c r="D2955" s="20">
        <v>0</v>
      </c>
      <c r="E2955" s="20">
        <v>10894.6</v>
      </c>
      <c r="F2955" s="20">
        <f t="shared" si="96"/>
        <v>80.037614284612303</v>
      </c>
      <c r="G2955" s="136">
        <f t="shared" si="97"/>
        <v>0</v>
      </c>
    </row>
    <row r="2956" spans="1:7" s="8" customFormat="1" ht="12.75" x14ac:dyDescent="0.15">
      <c r="A2956" s="110" t="s">
        <v>24</v>
      </c>
      <c r="B2956" s="20">
        <v>0</v>
      </c>
      <c r="C2956" s="20">
        <v>0</v>
      </c>
      <c r="D2956" s="20">
        <v>0</v>
      </c>
      <c r="E2956" s="20">
        <v>281.25</v>
      </c>
      <c r="F2956" s="20">
        <f t="shared" si="96"/>
        <v>0</v>
      </c>
      <c r="G2956" s="136">
        <f t="shared" si="97"/>
        <v>0</v>
      </c>
    </row>
    <row r="2957" spans="1:7" s="8" customFormat="1" ht="12.75" x14ac:dyDescent="0.15">
      <c r="A2957" s="110" t="s">
        <v>28</v>
      </c>
      <c r="B2957" s="20">
        <v>382.91</v>
      </c>
      <c r="C2957" s="20">
        <v>0</v>
      </c>
      <c r="D2957" s="20">
        <v>0</v>
      </c>
      <c r="E2957" s="20">
        <v>1982.21</v>
      </c>
      <c r="F2957" s="20">
        <f t="shared" si="96"/>
        <v>517.66994855187897</v>
      </c>
      <c r="G2957" s="136">
        <f t="shared" si="97"/>
        <v>0</v>
      </c>
    </row>
    <row r="2958" spans="1:7" s="8" customFormat="1" ht="12.75" x14ac:dyDescent="0.15">
      <c r="A2958" s="110" t="s">
        <v>29</v>
      </c>
      <c r="B2958" s="20">
        <v>2311.04</v>
      </c>
      <c r="C2958" s="20">
        <v>0</v>
      </c>
      <c r="D2958" s="20">
        <v>0</v>
      </c>
      <c r="E2958" s="20">
        <v>675.52</v>
      </c>
      <c r="F2958" s="20">
        <f t="shared" si="96"/>
        <v>29.230130157851008</v>
      </c>
      <c r="G2958" s="136">
        <f t="shared" si="97"/>
        <v>0</v>
      </c>
    </row>
    <row r="2959" spans="1:7" s="8" customFormat="1" ht="12.75" x14ac:dyDescent="0.15">
      <c r="A2959" s="110" t="s">
        <v>31</v>
      </c>
      <c r="B2959" s="20">
        <v>690.54</v>
      </c>
      <c r="C2959" s="20">
        <v>0</v>
      </c>
      <c r="D2959" s="20">
        <v>0</v>
      </c>
      <c r="E2959" s="20">
        <v>1172.4000000000001</v>
      </c>
      <c r="F2959" s="20">
        <f t="shared" si="96"/>
        <v>169.78017203927362</v>
      </c>
      <c r="G2959" s="136">
        <f t="shared" si="97"/>
        <v>0</v>
      </c>
    </row>
    <row r="2960" spans="1:7" s="8" customFormat="1" ht="12.75" x14ac:dyDescent="0.15">
      <c r="A2960" s="110" t="s">
        <v>32</v>
      </c>
      <c r="B2960" s="20">
        <v>1343.76</v>
      </c>
      <c r="C2960" s="20">
        <v>0</v>
      </c>
      <c r="D2960" s="20">
        <v>0</v>
      </c>
      <c r="E2960" s="20">
        <v>1869.87</v>
      </c>
      <c r="F2960" s="20">
        <f t="shared" si="96"/>
        <v>139.15208072870155</v>
      </c>
      <c r="G2960" s="136">
        <f t="shared" si="97"/>
        <v>0</v>
      </c>
    </row>
    <row r="2961" spans="1:7" s="8" customFormat="1" ht="12.75" x14ac:dyDescent="0.15">
      <c r="A2961" s="110" t="s">
        <v>34</v>
      </c>
      <c r="B2961" s="20">
        <v>182.49</v>
      </c>
      <c r="C2961" s="20">
        <v>0</v>
      </c>
      <c r="D2961" s="20">
        <v>0</v>
      </c>
      <c r="E2961" s="20">
        <v>0</v>
      </c>
      <c r="F2961" s="20">
        <f t="shared" si="96"/>
        <v>0</v>
      </c>
      <c r="G2961" s="136">
        <f t="shared" si="97"/>
        <v>0</v>
      </c>
    </row>
    <row r="2962" spans="1:7" s="7" customFormat="1" ht="12.75" x14ac:dyDescent="0.15">
      <c r="A2962" s="149" t="s">
        <v>247</v>
      </c>
      <c r="B2962" s="18">
        <v>3981.68</v>
      </c>
      <c r="C2962" s="18">
        <v>5000</v>
      </c>
      <c r="D2962" s="18">
        <v>0</v>
      </c>
      <c r="E2962" s="18">
        <v>0</v>
      </c>
      <c r="F2962" s="18">
        <f t="shared" si="96"/>
        <v>0</v>
      </c>
      <c r="G2962" s="150">
        <f t="shared" si="97"/>
        <v>0</v>
      </c>
    </row>
    <row r="2963" spans="1:7" s="8" customFormat="1" ht="12.75" x14ac:dyDescent="0.15">
      <c r="A2963" s="108" t="s">
        <v>245</v>
      </c>
      <c r="B2963" s="19">
        <v>3981.68</v>
      </c>
      <c r="C2963" s="19">
        <v>5000</v>
      </c>
      <c r="D2963" s="19">
        <v>0</v>
      </c>
      <c r="E2963" s="19">
        <v>0</v>
      </c>
      <c r="F2963" s="19">
        <f t="shared" si="96"/>
        <v>0</v>
      </c>
      <c r="G2963" s="151">
        <f t="shared" si="97"/>
        <v>0</v>
      </c>
    </row>
    <row r="2964" spans="1:7" s="6" customFormat="1" ht="12.75" x14ac:dyDescent="0.15">
      <c r="A2964" s="147" t="s">
        <v>62</v>
      </c>
      <c r="B2964" s="17">
        <v>3981.68</v>
      </c>
      <c r="C2964" s="17">
        <v>5000</v>
      </c>
      <c r="D2964" s="17">
        <v>0</v>
      </c>
      <c r="E2964" s="17">
        <v>0</v>
      </c>
      <c r="F2964" s="17">
        <f t="shared" si="96"/>
        <v>0</v>
      </c>
      <c r="G2964" s="148">
        <f t="shared" si="97"/>
        <v>0</v>
      </c>
    </row>
    <row r="2965" spans="1:7" s="8" customFormat="1" ht="12.75" x14ac:dyDescent="0.15">
      <c r="A2965" s="108" t="s">
        <v>6</v>
      </c>
      <c r="B2965" s="19">
        <v>3981.68</v>
      </c>
      <c r="C2965" s="19">
        <v>5000</v>
      </c>
      <c r="D2965" s="19">
        <v>0</v>
      </c>
      <c r="E2965" s="19">
        <v>0</v>
      </c>
      <c r="F2965" s="19">
        <f t="shared" si="96"/>
        <v>0</v>
      </c>
      <c r="G2965" s="151">
        <f t="shared" si="97"/>
        <v>0</v>
      </c>
    </row>
    <row r="2966" spans="1:7" s="8" customFormat="1" ht="12.75" x14ac:dyDescent="0.15">
      <c r="A2966" s="108" t="s">
        <v>12</v>
      </c>
      <c r="B2966" s="19">
        <v>3981.68</v>
      </c>
      <c r="C2966" s="19">
        <v>5000</v>
      </c>
      <c r="D2966" s="19">
        <v>0</v>
      </c>
      <c r="E2966" s="19">
        <v>0</v>
      </c>
      <c r="F2966" s="19">
        <f t="shared" si="96"/>
        <v>0</v>
      </c>
      <c r="G2966" s="151">
        <f t="shared" si="97"/>
        <v>0</v>
      </c>
    </row>
    <row r="2967" spans="1:7" s="8" customFormat="1" ht="12.75" x14ac:dyDescent="0.15">
      <c r="A2967" s="110" t="s">
        <v>28</v>
      </c>
      <c r="B2967" s="20">
        <v>2714.12</v>
      </c>
      <c r="C2967" s="20">
        <v>0</v>
      </c>
      <c r="D2967" s="20">
        <v>0</v>
      </c>
      <c r="E2967" s="20">
        <v>0</v>
      </c>
      <c r="F2967" s="20">
        <f t="shared" si="96"/>
        <v>0</v>
      </c>
      <c r="G2967" s="136">
        <f t="shared" si="97"/>
        <v>0</v>
      </c>
    </row>
    <row r="2968" spans="1:7" s="8" customFormat="1" ht="12.75" x14ac:dyDescent="0.15">
      <c r="A2968" s="110" t="s">
        <v>32</v>
      </c>
      <c r="B2968" s="20">
        <v>1267.56</v>
      </c>
      <c r="C2968" s="20">
        <v>0</v>
      </c>
      <c r="D2968" s="20">
        <v>0</v>
      </c>
      <c r="E2968" s="20">
        <v>0</v>
      </c>
      <c r="F2968" s="20">
        <f t="shared" si="96"/>
        <v>0</v>
      </c>
      <c r="G2968" s="136">
        <f t="shared" si="97"/>
        <v>0</v>
      </c>
    </row>
    <row r="2969" spans="1:7" s="7" customFormat="1" ht="12.75" x14ac:dyDescent="0.15">
      <c r="A2969" s="149" t="s">
        <v>248</v>
      </c>
      <c r="B2969" s="18">
        <v>44559.03</v>
      </c>
      <c r="C2969" s="18">
        <v>65000</v>
      </c>
      <c r="D2969" s="18">
        <v>60728.68</v>
      </c>
      <c r="E2969" s="18">
        <v>60728.68</v>
      </c>
      <c r="F2969" s="18">
        <f t="shared" si="96"/>
        <v>136.28815528524746</v>
      </c>
      <c r="G2969" s="150">
        <f t="shared" si="97"/>
        <v>100</v>
      </c>
    </row>
    <row r="2970" spans="1:7" s="8" customFormat="1" ht="12.75" x14ac:dyDescent="0.15">
      <c r="A2970" s="108" t="s">
        <v>245</v>
      </c>
      <c r="B2970" s="19">
        <v>44559.03</v>
      </c>
      <c r="C2970" s="19">
        <v>65000</v>
      </c>
      <c r="D2970" s="19">
        <v>60728.68</v>
      </c>
      <c r="E2970" s="19">
        <v>60728.68</v>
      </c>
      <c r="F2970" s="19">
        <f t="shared" si="96"/>
        <v>136.28815528524746</v>
      </c>
      <c r="G2970" s="151">
        <f t="shared" si="97"/>
        <v>100</v>
      </c>
    </row>
    <row r="2971" spans="1:7" s="6" customFormat="1" ht="12.75" x14ac:dyDescent="0.15">
      <c r="A2971" s="147" t="s">
        <v>62</v>
      </c>
      <c r="B2971" s="17">
        <v>44559.03</v>
      </c>
      <c r="C2971" s="17">
        <v>65000</v>
      </c>
      <c r="D2971" s="17">
        <v>60728.68</v>
      </c>
      <c r="E2971" s="17">
        <v>60728.68</v>
      </c>
      <c r="F2971" s="17">
        <f t="shared" si="96"/>
        <v>136.28815528524746</v>
      </c>
      <c r="G2971" s="148">
        <f t="shared" si="97"/>
        <v>100</v>
      </c>
    </row>
    <row r="2972" spans="1:7" s="8" customFormat="1" ht="12.75" x14ac:dyDescent="0.15">
      <c r="A2972" s="108" t="s">
        <v>6</v>
      </c>
      <c r="B2972" s="19">
        <v>44559.03</v>
      </c>
      <c r="C2972" s="19">
        <v>65000</v>
      </c>
      <c r="D2972" s="19">
        <v>60728.68</v>
      </c>
      <c r="E2972" s="19">
        <v>60728.68</v>
      </c>
      <c r="F2972" s="19">
        <f t="shared" si="96"/>
        <v>136.28815528524746</v>
      </c>
      <c r="G2972" s="151">
        <f t="shared" si="97"/>
        <v>100</v>
      </c>
    </row>
    <row r="2973" spans="1:7" s="8" customFormat="1" ht="12.75" x14ac:dyDescent="0.15">
      <c r="A2973" s="108" t="s">
        <v>12</v>
      </c>
      <c r="B2973" s="19">
        <v>44559.03</v>
      </c>
      <c r="C2973" s="19">
        <v>65000</v>
      </c>
      <c r="D2973" s="19">
        <v>60728.68</v>
      </c>
      <c r="E2973" s="19">
        <v>60728.68</v>
      </c>
      <c r="F2973" s="19">
        <f t="shared" si="96"/>
        <v>136.28815528524746</v>
      </c>
      <c r="G2973" s="151">
        <f t="shared" si="97"/>
        <v>100</v>
      </c>
    </row>
    <row r="2974" spans="1:7" s="8" customFormat="1" ht="12.75" x14ac:dyDescent="0.15">
      <c r="A2974" s="110" t="s">
        <v>27</v>
      </c>
      <c r="B2974" s="20">
        <v>44559.03</v>
      </c>
      <c r="C2974" s="20">
        <v>0</v>
      </c>
      <c r="D2974" s="20">
        <v>0</v>
      </c>
      <c r="E2974" s="20">
        <v>60728.68</v>
      </c>
      <c r="F2974" s="20">
        <f t="shared" si="96"/>
        <v>136.28815528524746</v>
      </c>
      <c r="G2974" s="136">
        <f t="shared" si="97"/>
        <v>0</v>
      </c>
    </row>
    <row r="2975" spans="1:7" s="7" customFormat="1" ht="12.75" x14ac:dyDescent="0.15">
      <c r="A2975" s="149" t="s">
        <v>249</v>
      </c>
      <c r="B2975" s="18">
        <v>18086.13</v>
      </c>
      <c r="C2975" s="18">
        <v>0</v>
      </c>
      <c r="D2975" s="18">
        <v>9100</v>
      </c>
      <c r="E2975" s="18">
        <v>9095.85</v>
      </c>
      <c r="F2975" s="18">
        <f t="shared" si="96"/>
        <v>50.291853481092971</v>
      </c>
      <c r="G2975" s="150">
        <f t="shared" si="97"/>
        <v>99.954395604395614</v>
      </c>
    </row>
    <row r="2976" spans="1:7" s="8" customFormat="1" ht="12.75" x14ac:dyDescent="0.15">
      <c r="A2976" s="108" t="s">
        <v>245</v>
      </c>
      <c r="B2976" s="19">
        <v>18086.13</v>
      </c>
      <c r="C2976" s="19">
        <v>0</v>
      </c>
      <c r="D2976" s="19">
        <v>9100</v>
      </c>
      <c r="E2976" s="19">
        <v>9095.85</v>
      </c>
      <c r="F2976" s="19">
        <f t="shared" si="96"/>
        <v>50.291853481092971</v>
      </c>
      <c r="G2976" s="151">
        <f t="shared" si="97"/>
        <v>99.954395604395614</v>
      </c>
    </row>
    <row r="2977" spans="1:7" s="6" customFormat="1" ht="12.75" x14ac:dyDescent="0.15">
      <c r="A2977" s="147" t="s">
        <v>62</v>
      </c>
      <c r="B2977" s="17">
        <v>18086.13</v>
      </c>
      <c r="C2977" s="17">
        <v>0</v>
      </c>
      <c r="D2977" s="17">
        <v>9100</v>
      </c>
      <c r="E2977" s="17">
        <v>9095.85</v>
      </c>
      <c r="F2977" s="17">
        <f t="shared" si="96"/>
        <v>50.291853481092971</v>
      </c>
      <c r="G2977" s="148">
        <f t="shared" si="97"/>
        <v>99.954395604395614</v>
      </c>
    </row>
    <row r="2978" spans="1:7" s="8" customFormat="1" ht="12.75" x14ac:dyDescent="0.15">
      <c r="A2978" s="108" t="s">
        <v>53</v>
      </c>
      <c r="B2978" s="19">
        <v>18086.13</v>
      </c>
      <c r="C2978" s="19">
        <v>0</v>
      </c>
      <c r="D2978" s="19">
        <v>9100</v>
      </c>
      <c r="E2978" s="19">
        <v>9095.85</v>
      </c>
      <c r="F2978" s="19">
        <f t="shared" si="96"/>
        <v>50.291853481092971</v>
      </c>
      <c r="G2978" s="151">
        <f t="shared" si="97"/>
        <v>99.954395604395614</v>
      </c>
    </row>
    <row r="2979" spans="1:7" s="8" customFormat="1" ht="12.75" x14ac:dyDescent="0.15">
      <c r="A2979" s="108" t="s">
        <v>56</v>
      </c>
      <c r="B2979" s="19">
        <v>4813.8500000000004</v>
      </c>
      <c r="C2979" s="19">
        <v>0</v>
      </c>
      <c r="D2979" s="19">
        <v>9100</v>
      </c>
      <c r="E2979" s="19">
        <v>9095.85</v>
      </c>
      <c r="F2979" s="19">
        <f t="shared" si="96"/>
        <v>188.95167070016723</v>
      </c>
      <c r="G2979" s="151">
        <f t="shared" si="97"/>
        <v>99.954395604395614</v>
      </c>
    </row>
    <row r="2980" spans="1:7" s="8" customFormat="1" ht="12.75" x14ac:dyDescent="0.15">
      <c r="A2980" s="110" t="s">
        <v>57</v>
      </c>
      <c r="B2980" s="20">
        <v>4813.8500000000004</v>
      </c>
      <c r="C2980" s="20">
        <v>0</v>
      </c>
      <c r="D2980" s="20">
        <v>0</v>
      </c>
      <c r="E2980" s="20">
        <v>9095.85</v>
      </c>
      <c r="F2980" s="20">
        <f t="shared" si="96"/>
        <v>188.95167070016723</v>
      </c>
      <c r="G2980" s="136">
        <f t="shared" si="97"/>
        <v>0</v>
      </c>
    </row>
    <row r="2981" spans="1:7" s="8" customFormat="1" ht="12.75" x14ac:dyDescent="0.15">
      <c r="A2981" s="108" t="s">
        <v>72</v>
      </c>
      <c r="B2981" s="19">
        <v>13272.28</v>
      </c>
      <c r="C2981" s="19">
        <v>0</v>
      </c>
      <c r="D2981" s="19">
        <v>0</v>
      </c>
      <c r="E2981" s="19">
        <v>0</v>
      </c>
      <c r="F2981" s="19">
        <f t="shared" si="96"/>
        <v>0</v>
      </c>
      <c r="G2981" s="151">
        <f t="shared" si="97"/>
        <v>0</v>
      </c>
    </row>
    <row r="2982" spans="1:7" s="8" customFormat="1" ht="12.75" x14ac:dyDescent="0.15">
      <c r="A2982" s="110" t="s">
        <v>73</v>
      </c>
      <c r="B2982" s="20">
        <v>13272.28</v>
      </c>
      <c r="C2982" s="20">
        <v>0</v>
      </c>
      <c r="D2982" s="20">
        <v>0</v>
      </c>
      <c r="E2982" s="20">
        <v>0</v>
      </c>
      <c r="F2982" s="20">
        <f t="shared" si="96"/>
        <v>0</v>
      </c>
      <c r="G2982" s="136">
        <f t="shared" si="97"/>
        <v>0</v>
      </c>
    </row>
    <row r="2983" spans="1:7" s="6" customFormat="1" ht="12.75" x14ac:dyDescent="0.15">
      <c r="A2983" s="147" t="s">
        <v>250</v>
      </c>
      <c r="B2983" s="17">
        <v>210.36</v>
      </c>
      <c r="C2983" s="17">
        <v>840</v>
      </c>
      <c r="D2983" s="17">
        <v>1710</v>
      </c>
      <c r="E2983" s="17">
        <v>1579.65</v>
      </c>
      <c r="F2983" s="17">
        <f t="shared" si="96"/>
        <v>750.92698231602969</v>
      </c>
      <c r="G2983" s="148">
        <f t="shared" si="97"/>
        <v>92.377192982456151</v>
      </c>
    </row>
    <row r="2984" spans="1:7" s="7" customFormat="1" ht="12.75" x14ac:dyDescent="0.15">
      <c r="A2984" s="149" t="s">
        <v>251</v>
      </c>
      <c r="B2984" s="18">
        <v>210.36</v>
      </c>
      <c r="C2984" s="18">
        <v>840</v>
      </c>
      <c r="D2984" s="18">
        <v>1710</v>
      </c>
      <c r="E2984" s="18">
        <v>1579.65</v>
      </c>
      <c r="F2984" s="18">
        <f t="shared" si="96"/>
        <v>750.92698231602969</v>
      </c>
      <c r="G2984" s="150">
        <f t="shared" si="97"/>
        <v>92.377192982456151</v>
      </c>
    </row>
    <row r="2985" spans="1:7" s="8" customFormat="1" ht="12.75" x14ac:dyDescent="0.15">
      <c r="A2985" s="108" t="s">
        <v>82</v>
      </c>
      <c r="B2985" s="19">
        <v>210.36</v>
      </c>
      <c r="C2985" s="19">
        <v>840</v>
      </c>
      <c r="D2985" s="19">
        <v>1710</v>
      </c>
      <c r="E2985" s="19">
        <v>1579.65</v>
      </c>
      <c r="F2985" s="19">
        <f t="shared" si="96"/>
        <v>750.92698231602969</v>
      </c>
      <c r="G2985" s="151">
        <f t="shared" si="97"/>
        <v>92.377192982456151</v>
      </c>
    </row>
    <row r="2986" spans="1:7" s="6" customFormat="1" ht="12.75" x14ac:dyDescent="0.15">
      <c r="A2986" s="147" t="s">
        <v>44</v>
      </c>
      <c r="B2986" s="17">
        <v>210.36</v>
      </c>
      <c r="C2986" s="17">
        <v>840</v>
      </c>
      <c r="D2986" s="17">
        <v>1710</v>
      </c>
      <c r="E2986" s="17">
        <v>1579.65</v>
      </c>
      <c r="F2986" s="17">
        <f t="shared" si="96"/>
        <v>750.92698231602969</v>
      </c>
      <c r="G2986" s="148">
        <f t="shared" si="97"/>
        <v>92.377192982456151</v>
      </c>
    </row>
    <row r="2987" spans="1:7" s="8" customFormat="1" ht="12.75" x14ac:dyDescent="0.15">
      <c r="A2987" s="108" t="s">
        <v>6</v>
      </c>
      <c r="B2987" s="19">
        <v>210.36</v>
      </c>
      <c r="C2987" s="19">
        <v>840</v>
      </c>
      <c r="D2987" s="19">
        <v>1710</v>
      </c>
      <c r="E2987" s="19">
        <v>1579.65</v>
      </c>
      <c r="F2987" s="19">
        <f t="shared" si="96"/>
        <v>750.92698231602969</v>
      </c>
      <c r="G2987" s="151">
        <f t="shared" si="97"/>
        <v>92.377192982456151</v>
      </c>
    </row>
    <row r="2988" spans="1:7" s="8" customFormat="1" ht="12.75" x14ac:dyDescent="0.15">
      <c r="A2988" s="108" t="s">
        <v>12</v>
      </c>
      <c r="B2988" s="19">
        <v>197.09</v>
      </c>
      <c r="C2988" s="19">
        <v>800</v>
      </c>
      <c r="D2988" s="19">
        <v>1700</v>
      </c>
      <c r="E2988" s="19">
        <v>1579.65</v>
      </c>
      <c r="F2988" s="19">
        <f t="shared" si="96"/>
        <v>801.48663047338789</v>
      </c>
      <c r="G2988" s="151">
        <f t="shared" si="97"/>
        <v>92.920588235294119</v>
      </c>
    </row>
    <row r="2989" spans="1:7" s="8" customFormat="1" ht="12.75" x14ac:dyDescent="0.15">
      <c r="A2989" s="110" t="s">
        <v>22</v>
      </c>
      <c r="B2989" s="20">
        <v>23.21</v>
      </c>
      <c r="C2989" s="20">
        <v>0</v>
      </c>
      <c r="D2989" s="20">
        <v>0</v>
      </c>
      <c r="E2989" s="20">
        <v>500.98</v>
      </c>
      <c r="F2989" s="20">
        <f t="shared" si="96"/>
        <v>2158.4661783713914</v>
      </c>
      <c r="G2989" s="136">
        <f t="shared" si="97"/>
        <v>0</v>
      </c>
    </row>
    <row r="2990" spans="1:7" s="8" customFormat="1" ht="12.75" x14ac:dyDescent="0.15">
      <c r="A2990" s="110" t="s">
        <v>97</v>
      </c>
      <c r="B2990" s="20">
        <v>0</v>
      </c>
      <c r="C2990" s="20">
        <v>0</v>
      </c>
      <c r="D2990" s="20">
        <v>0</v>
      </c>
      <c r="E2990" s="20">
        <v>754.31</v>
      </c>
      <c r="F2990" s="20">
        <f t="shared" si="96"/>
        <v>0</v>
      </c>
      <c r="G2990" s="136">
        <f t="shared" si="97"/>
        <v>0</v>
      </c>
    </row>
    <row r="2991" spans="1:7" s="8" customFormat="1" ht="12.75" x14ac:dyDescent="0.15">
      <c r="A2991" s="110" t="s">
        <v>23</v>
      </c>
      <c r="B2991" s="20">
        <v>0</v>
      </c>
      <c r="C2991" s="20">
        <v>0</v>
      </c>
      <c r="D2991" s="20">
        <v>0</v>
      </c>
      <c r="E2991" s="20">
        <v>44.71</v>
      </c>
      <c r="F2991" s="20">
        <f t="shared" si="96"/>
        <v>0</v>
      </c>
      <c r="G2991" s="136">
        <f t="shared" si="97"/>
        <v>0</v>
      </c>
    </row>
    <row r="2992" spans="1:7" s="8" customFormat="1" ht="12.75" x14ac:dyDescent="0.15">
      <c r="A2992" s="110" t="s">
        <v>24</v>
      </c>
      <c r="B2992" s="20">
        <v>173.88</v>
      </c>
      <c r="C2992" s="20">
        <v>0</v>
      </c>
      <c r="D2992" s="20">
        <v>0</v>
      </c>
      <c r="E2992" s="20">
        <v>0</v>
      </c>
      <c r="F2992" s="20">
        <f t="shared" si="96"/>
        <v>0</v>
      </c>
      <c r="G2992" s="136">
        <f t="shared" si="97"/>
        <v>0</v>
      </c>
    </row>
    <row r="2993" spans="1:7" s="8" customFormat="1" ht="12.75" x14ac:dyDescent="0.15">
      <c r="A2993" s="110" t="s">
        <v>27</v>
      </c>
      <c r="B2993" s="20">
        <v>0</v>
      </c>
      <c r="C2993" s="20">
        <v>0</v>
      </c>
      <c r="D2993" s="20">
        <v>0</v>
      </c>
      <c r="E2993" s="20">
        <v>12.82</v>
      </c>
      <c r="F2993" s="20">
        <f t="shared" si="96"/>
        <v>0</v>
      </c>
      <c r="G2993" s="136">
        <f t="shared" si="97"/>
        <v>0</v>
      </c>
    </row>
    <row r="2994" spans="1:7" s="8" customFormat="1" ht="12.75" x14ac:dyDescent="0.15">
      <c r="A2994" s="110" t="s">
        <v>29</v>
      </c>
      <c r="B2994" s="20">
        <v>0</v>
      </c>
      <c r="C2994" s="20">
        <v>0</v>
      </c>
      <c r="D2994" s="20">
        <v>0</v>
      </c>
      <c r="E2994" s="20">
        <v>29.15</v>
      </c>
      <c r="F2994" s="20">
        <f t="shared" si="96"/>
        <v>0</v>
      </c>
      <c r="G2994" s="136">
        <f t="shared" si="97"/>
        <v>0</v>
      </c>
    </row>
    <row r="2995" spans="1:7" s="8" customFormat="1" ht="12.75" x14ac:dyDescent="0.15">
      <c r="A2995" s="110" t="s">
        <v>34</v>
      </c>
      <c r="B2995" s="20">
        <v>0</v>
      </c>
      <c r="C2995" s="20">
        <v>0</v>
      </c>
      <c r="D2995" s="20">
        <v>0</v>
      </c>
      <c r="E2995" s="20">
        <v>237.68</v>
      </c>
      <c r="F2995" s="20">
        <f t="shared" si="96"/>
        <v>0</v>
      </c>
      <c r="G2995" s="136">
        <f t="shared" si="97"/>
        <v>0</v>
      </c>
    </row>
    <row r="2996" spans="1:7" s="8" customFormat="1" ht="12.75" x14ac:dyDescent="0.15">
      <c r="A2996" s="108" t="s">
        <v>37</v>
      </c>
      <c r="B2996" s="19">
        <v>13.27</v>
      </c>
      <c r="C2996" s="19">
        <v>40</v>
      </c>
      <c r="D2996" s="19">
        <v>10</v>
      </c>
      <c r="E2996" s="19">
        <v>0</v>
      </c>
      <c r="F2996" s="19">
        <f t="shared" si="96"/>
        <v>0</v>
      </c>
      <c r="G2996" s="151">
        <f t="shared" si="97"/>
        <v>0</v>
      </c>
    </row>
    <row r="2997" spans="1:7" s="8" customFormat="1" ht="12.75" x14ac:dyDescent="0.15">
      <c r="A2997" s="110" t="s">
        <v>38</v>
      </c>
      <c r="B2997" s="20">
        <v>13.27</v>
      </c>
      <c r="C2997" s="20">
        <v>0</v>
      </c>
      <c r="D2997" s="20">
        <v>0</v>
      </c>
      <c r="E2997" s="20">
        <v>0</v>
      </c>
      <c r="F2997" s="20">
        <f t="shared" si="96"/>
        <v>0</v>
      </c>
      <c r="G2997" s="136">
        <f t="shared" si="97"/>
        <v>0</v>
      </c>
    </row>
    <row r="2998" spans="1:7" s="6" customFormat="1" ht="12.75" x14ac:dyDescent="0.15">
      <c r="A2998" s="147" t="s">
        <v>253</v>
      </c>
      <c r="B2998" s="17">
        <v>93488.93</v>
      </c>
      <c r="C2998" s="17">
        <v>137451</v>
      </c>
      <c r="D2998" s="17">
        <v>111095.21</v>
      </c>
      <c r="E2998" s="17">
        <v>110093.83</v>
      </c>
      <c r="F2998" s="17">
        <f t="shared" si="96"/>
        <v>117.76135420525191</v>
      </c>
      <c r="G2998" s="148">
        <f t="shared" si="97"/>
        <v>99.098629004796862</v>
      </c>
    </row>
    <row r="2999" spans="1:7" s="7" customFormat="1" ht="12.75" x14ac:dyDescent="0.15">
      <c r="A2999" s="149" t="s">
        <v>254</v>
      </c>
      <c r="B2999" s="18">
        <v>530.89</v>
      </c>
      <c r="C2999" s="18">
        <v>400</v>
      </c>
      <c r="D2999" s="18">
        <v>861.6</v>
      </c>
      <c r="E2999" s="18">
        <v>861.6</v>
      </c>
      <c r="F2999" s="18">
        <f t="shared" si="96"/>
        <v>162.2935071295372</v>
      </c>
      <c r="G2999" s="150">
        <f t="shared" si="97"/>
        <v>100</v>
      </c>
    </row>
    <row r="3000" spans="1:7" s="8" customFormat="1" ht="12.75" x14ac:dyDescent="0.15">
      <c r="A3000" s="108" t="s">
        <v>245</v>
      </c>
      <c r="B3000" s="19">
        <v>0</v>
      </c>
      <c r="C3000" s="19">
        <v>0</v>
      </c>
      <c r="D3000" s="19">
        <v>250</v>
      </c>
      <c r="E3000" s="19">
        <v>250</v>
      </c>
      <c r="F3000" s="19">
        <f t="shared" si="96"/>
        <v>0</v>
      </c>
      <c r="G3000" s="151">
        <f t="shared" si="97"/>
        <v>100</v>
      </c>
    </row>
    <row r="3001" spans="1:7" s="6" customFormat="1" ht="12.75" x14ac:dyDescent="0.15">
      <c r="A3001" s="147" t="s">
        <v>5</v>
      </c>
      <c r="B3001" s="17">
        <v>0</v>
      </c>
      <c r="C3001" s="17">
        <v>0</v>
      </c>
      <c r="D3001" s="17">
        <v>250</v>
      </c>
      <c r="E3001" s="17">
        <v>250</v>
      </c>
      <c r="F3001" s="17">
        <f t="shared" si="96"/>
        <v>0</v>
      </c>
      <c r="G3001" s="148">
        <f t="shared" si="97"/>
        <v>100</v>
      </c>
    </row>
    <row r="3002" spans="1:7" s="8" customFormat="1" ht="12.75" x14ac:dyDescent="0.15">
      <c r="A3002" s="108" t="s">
        <v>53</v>
      </c>
      <c r="B3002" s="19">
        <v>0</v>
      </c>
      <c r="C3002" s="19">
        <v>0</v>
      </c>
      <c r="D3002" s="19">
        <v>250</v>
      </c>
      <c r="E3002" s="19">
        <v>250</v>
      </c>
      <c r="F3002" s="19">
        <f t="shared" si="96"/>
        <v>0</v>
      </c>
      <c r="G3002" s="151">
        <f t="shared" si="97"/>
        <v>100</v>
      </c>
    </row>
    <row r="3003" spans="1:7" s="8" customFormat="1" ht="12.75" x14ac:dyDescent="0.15">
      <c r="A3003" s="108" t="s">
        <v>54</v>
      </c>
      <c r="B3003" s="19">
        <v>0</v>
      </c>
      <c r="C3003" s="19">
        <v>0</v>
      </c>
      <c r="D3003" s="19">
        <v>250</v>
      </c>
      <c r="E3003" s="19">
        <v>250</v>
      </c>
      <c r="F3003" s="19">
        <f t="shared" si="96"/>
        <v>0</v>
      </c>
      <c r="G3003" s="151">
        <f t="shared" si="97"/>
        <v>100</v>
      </c>
    </row>
    <row r="3004" spans="1:7" s="8" customFormat="1" ht="12.75" x14ac:dyDescent="0.15">
      <c r="A3004" s="110" t="s">
        <v>55</v>
      </c>
      <c r="B3004" s="20">
        <v>0</v>
      </c>
      <c r="C3004" s="20">
        <v>0</v>
      </c>
      <c r="D3004" s="20">
        <v>0</v>
      </c>
      <c r="E3004" s="20">
        <v>250</v>
      </c>
      <c r="F3004" s="20">
        <f t="shared" si="96"/>
        <v>0</v>
      </c>
      <c r="G3004" s="136">
        <f t="shared" si="97"/>
        <v>0</v>
      </c>
    </row>
    <row r="3005" spans="1:7" s="8" customFormat="1" ht="12.75" x14ac:dyDescent="0.15">
      <c r="A3005" s="108" t="s">
        <v>82</v>
      </c>
      <c r="B3005" s="19">
        <v>530.89</v>
      </c>
      <c r="C3005" s="19">
        <v>400</v>
      </c>
      <c r="D3005" s="19">
        <v>611.6</v>
      </c>
      <c r="E3005" s="19">
        <v>611.6</v>
      </c>
      <c r="F3005" s="19">
        <f t="shared" si="96"/>
        <v>115.20277270244308</v>
      </c>
      <c r="G3005" s="151">
        <f t="shared" si="97"/>
        <v>100</v>
      </c>
    </row>
    <row r="3006" spans="1:7" s="6" customFormat="1" ht="12.75" x14ac:dyDescent="0.15">
      <c r="A3006" s="147" t="s">
        <v>5</v>
      </c>
      <c r="B3006" s="17">
        <v>530.89</v>
      </c>
      <c r="C3006" s="17">
        <v>400</v>
      </c>
      <c r="D3006" s="17">
        <v>611.6</v>
      </c>
      <c r="E3006" s="17">
        <v>611.6</v>
      </c>
      <c r="F3006" s="17">
        <f t="shared" si="96"/>
        <v>115.20277270244308</v>
      </c>
      <c r="G3006" s="148">
        <f t="shared" si="97"/>
        <v>100</v>
      </c>
    </row>
    <row r="3007" spans="1:7" s="8" customFormat="1" ht="12.75" x14ac:dyDescent="0.15">
      <c r="A3007" s="108" t="s">
        <v>6</v>
      </c>
      <c r="B3007" s="19">
        <v>530.89</v>
      </c>
      <c r="C3007" s="19">
        <v>400</v>
      </c>
      <c r="D3007" s="19">
        <v>611.6</v>
      </c>
      <c r="E3007" s="19">
        <v>611.6</v>
      </c>
      <c r="F3007" s="19">
        <f t="shared" si="96"/>
        <v>115.20277270244308</v>
      </c>
      <c r="G3007" s="151">
        <f t="shared" si="97"/>
        <v>100</v>
      </c>
    </row>
    <row r="3008" spans="1:7" s="8" customFormat="1" ht="12.75" x14ac:dyDescent="0.15">
      <c r="A3008" s="108" t="s">
        <v>12</v>
      </c>
      <c r="B3008" s="19">
        <v>530.89</v>
      </c>
      <c r="C3008" s="19">
        <v>400</v>
      </c>
      <c r="D3008" s="19">
        <v>611.6</v>
      </c>
      <c r="E3008" s="19">
        <v>611.6</v>
      </c>
      <c r="F3008" s="19">
        <f t="shared" si="96"/>
        <v>115.20277270244308</v>
      </c>
      <c r="G3008" s="151">
        <f t="shared" si="97"/>
        <v>100</v>
      </c>
    </row>
    <row r="3009" spans="1:7" s="8" customFormat="1" ht="12.75" x14ac:dyDescent="0.15">
      <c r="A3009" s="110" t="s">
        <v>27</v>
      </c>
      <c r="B3009" s="20">
        <v>199.08</v>
      </c>
      <c r="C3009" s="20">
        <v>0</v>
      </c>
      <c r="D3009" s="20">
        <v>0</v>
      </c>
      <c r="E3009" s="20">
        <v>0</v>
      </c>
      <c r="F3009" s="20">
        <f t="shared" si="96"/>
        <v>0</v>
      </c>
      <c r="G3009" s="136">
        <f t="shared" si="97"/>
        <v>0</v>
      </c>
    </row>
    <row r="3010" spans="1:7" s="8" customFormat="1" ht="12.75" x14ac:dyDescent="0.15">
      <c r="A3010" s="110" t="s">
        <v>32</v>
      </c>
      <c r="B3010" s="20">
        <v>0</v>
      </c>
      <c r="C3010" s="20">
        <v>0</v>
      </c>
      <c r="D3010" s="20">
        <v>0</v>
      </c>
      <c r="E3010" s="20">
        <v>500</v>
      </c>
      <c r="F3010" s="20">
        <f t="shared" si="96"/>
        <v>0</v>
      </c>
      <c r="G3010" s="136">
        <f t="shared" si="97"/>
        <v>0</v>
      </c>
    </row>
    <row r="3011" spans="1:7" s="8" customFormat="1" ht="12.75" x14ac:dyDescent="0.15">
      <c r="A3011" s="110" t="s">
        <v>35</v>
      </c>
      <c r="B3011" s="20">
        <v>189.54</v>
      </c>
      <c r="C3011" s="20">
        <v>0</v>
      </c>
      <c r="D3011" s="20">
        <v>0</v>
      </c>
      <c r="E3011" s="20">
        <v>0</v>
      </c>
      <c r="F3011" s="20">
        <f t="shared" si="96"/>
        <v>0</v>
      </c>
      <c r="G3011" s="136">
        <f t="shared" si="97"/>
        <v>0</v>
      </c>
    </row>
    <row r="3012" spans="1:7" s="8" customFormat="1" ht="12.75" x14ac:dyDescent="0.15">
      <c r="A3012" s="110" t="s">
        <v>83</v>
      </c>
      <c r="B3012" s="20">
        <v>142.27000000000001</v>
      </c>
      <c r="C3012" s="20">
        <v>0</v>
      </c>
      <c r="D3012" s="20">
        <v>0</v>
      </c>
      <c r="E3012" s="20">
        <v>111.6</v>
      </c>
      <c r="F3012" s="20">
        <f t="shared" si="96"/>
        <v>78.442398256835588</v>
      </c>
      <c r="G3012" s="136">
        <f t="shared" si="97"/>
        <v>0</v>
      </c>
    </row>
    <row r="3013" spans="1:7" s="7" customFormat="1" ht="12.75" x14ac:dyDescent="0.15">
      <c r="A3013" s="149" t="s">
        <v>280</v>
      </c>
      <c r="B3013" s="18">
        <v>0</v>
      </c>
      <c r="C3013" s="18">
        <v>2660</v>
      </c>
      <c r="D3013" s="18">
        <v>0</v>
      </c>
      <c r="E3013" s="18">
        <v>0</v>
      </c>
      <c r="F3013" s="18">
        <f t="shared" si="96"/>
        <v>0</v>
      </c>
      <c r="G3013" s="150">
        <f t="shared" si="97"/>
        <v>0</v>
      </c>
    </row>
    <row r="3014" spans="1:7" s="8" customFormat="1" ht="12.75" x14ac:dyDescent="0.15">
      <c r="A3014" s="108" t="s">
        <v>82</v>
      </c>
      <c r="B3014" s="19">
        <v>0</v>
      </c>
      <c r="C3014" s="19">
        <v>2660</v>
      </c>
      <c r="D3014" s="19">
        <v>0</v>
      </c>
      <c r="E3014" s="19">
        <v>0</v>
      </c>
      <c r="F3014" s="19">
        <f t="shared" ref="F3014:F3077" si="98">IFERROR(E3014/B3014*100,0)</f>
        <v>0</v>
      </c>
      <c r="G3014" s="151">
        <f t="shared" ref="G3014:G3077" si="99">IFERROR(E3014/D3014*100,0)</f>
        <v>0</v>
      </c>
    </row>
    <row r="3015" spans="1:7" s="6" customFormat="1" ht="12.75" x14ac:dyDescent="0.15">
      <c r="A3015" s="147" t="s">
        <v>281</v>
      </c>
      <c r="B3015" s="17">
        <v>0</v>
      </c>
      <c r="C3015" s="17">
        <v>2660</v>
      </c>
      <c r="D3015" s="17">
        <v>0</v>
      </c>
      <c r="E3015" s="17">
        <v>0</v>
      </c>
      <c r="F3015" s="17">
        <f t="shared" si="98"/>
        <v>0</v>
      </c>
      <c r="G3015" s="148">
        <f t="shared" si="99"/>
        <v>0</v>
      </c>
    </row>
    <row r="3016" spans="1:7" s="8" customFormat="1" ht="12.75" x14ac:dyDescent="0.15">
      <c r="A3016" s="108" t="s">
        <v>6</v>
      </c>
      <c r="B3016" s="19">
        <v>0</v>
      </c>
      <c r="C3016" s="19">
        <v>2660</v>
      </c>
      <c r="D3016" s="19">
        <v>0</v>
      </c>
      <c r="E3016" s="19">
        <v>0</v>
      </c>
      <c r="F3016" s="19">
        <f t="shared" si="98"/>
        <v>0</v>
      </c>
      <c r="G3016" s="151">
        <f t="shared" si="99"/>
        <v>0</v>
      </c>
    </row>
    <row r="3017" spans="1:7" s="8" customFormat="1" ht="12.75" x14ac:dyDescent="0.15">
      <c r="A3017" s="108" t="s">
        <v>12</v>
      </c>
      <c r="B3017" s="19">
        <v>0</v>
      </c>
      <c r="C3017" s="19">
        <v>2660</v>
      </c>
      <c r="D3017" s="19">
        <v>0</v>
      </c>
      <c r="E3017" s="19">
        <v>0</v>
      </c>
      <c r="F3017" s="19">
        <f t="shared" si="98"/>
        <v>0</v>
      </c>
      <c r="G3017" s="151">
        <f t="shared" si="99"/>
        <v>0</v>
      </c>
    </row>
    <row r="3018" spans="1:7" s="7" customFormat="1" ht="12.75" x14ac:dyDescent="0.15">
      <c r="A3018" s="149" t="s">
        <v>255</v>
      </c>
      <c r="B3018" s="18">
        <v>202.08</v>
      </c>
      <c r="C3018" s="18">
        <v>1730</v>
      </c>
      <c r="D3018" s="18">
        <v>1736.74</v>
      </c>
      <c r="E3018" s="18">
        <v>1736.73</v>
      </c>
      <c r="F3018" s="18">
        <f t="shared" si="98"/>
        <v>859.42695961995241</v>
      </c>
      <c r="G3018" s="150">
        <f t="shared" si="99"/>
        <v>99.999424208574681</v>
      </c>
    </row>
    <row r="3019" spans="1:7" s="8" customFormat="1" ht="12.75" x14ac:dyDescent="0.15">
      <c r="A3019" s="108" t="s">
        <v>245</v>
      </c>
      <c r="B3019" s="19">
        <v>167.84</v>
      </c>
      <c r="C3019" s="19">
        <v>670</v>
      </c>
      <c r="D3019" s="19">
        <v>229.74</v>
      </c>
      <c r="E3019" s="19">
        <v>229.73</v>
      </c>
      <c r="F3019" s="19">
        <f t="shared" si="98"/>
        <v>136.87440419447091</v>
      </c>
      <c r="G3019" s="151">
        <f t="shared" si="99"/>
        <v>99.995647253416891</v>
      </c>
    </row>
    <row r="3020" spans="1:7" s="6" customFormat="1" ht="12.75" x14ac:dyDescent="0.15">
      <c r="A3020" s="147" t="s">
        <v>127</v>
      </c>
      <c r="B3020" s="17">
        <v>167.84</v>
      </c>
      <c r="C3020" s="17">
        <v>670</v>
      </c>
      <c r="D3020" s="17">
        <v>229.74</v>
      </c>
      <c r="E3020" s="17">
        <v>229.73</v>
      </c>
      <c r="F3020" s="17">
        <f t="shared" si="98"/>
        <v>136.87440419447091</v>
      </c>
      <c r="G3020" s="148">
        <f t="shared" si="99"/>
        <v>99.995647253416891</v>
      </c>
    </row>
    <row r="3021" spans="1:7" s="8" customFormat="1" ht="12.75" x14ac:dyDescent="0.15">
      <c r="A3021" s="108" t="s">
        <v>53</v>
      </c>
      <c r="B3021" s="19">
        <v>167.84</v>
      </c>
      <c r="C3021" s="19">
        <v>670</v>
      </c>
      <c r="D3021" s="19">
        <v>229.74</v>
      </c>
      <c r="E3021" s="19">
        <v>229.73</v>
      </c>
      <c r="F3021" s="19">
        <f t="shared" si="98"/>
        <v>136.87440419447091</v>
      </c>
      <c r="G3021" s="151">
        <f t="shared" si="99"/>
        <v>99.995647253416891</v>
      </c>
    </row>
    <row r="3022" spans="1:7" s="8" customFormat="1" ht="12.75" x14ac:dyDescent="0.15">
      <c r="A3022" s="108" t="s">
        <v>56</v>
      </c>
      <c r="B3022" s="19">
        <v>167.84</v>
      </c>
      <c r="C3022" s="19">
        <v>670</v>
      </c>
      <c r="D3022" s="19">
        <v>229.74</v>
      </c>
      <c r="E3022" s="19">
        <v>229.73</v>
      </c>
      <c r="F3022" s="19">
        <f t="shared" si="98"/>
        <v>136.87440419447091</v>
      </c>
      <c r="G3022" s="151">
        <f t="shared" si="99"/>
        <v>99.995647253416891</v>
      </c>
    </row>
    <row r="3023" spans="1:7" s="8" customFormat="1" ht="12.75" x14ac:dyDescent="0.15">
      <c r="A3023" s="110" t="s">
        <v>252</v>
      </c>
      <c r="B3023" s="20">
        <v>167.84</v>
      </c>
      <c r="C3023" s="20">
        <v>0</v>
      </c>
      <c r="D3023" s="20">
        <v>0</v>
      </c>
      <c r="E3023" s="20">
        <v>229.73</v>
      </c>
      <c r="F3023" s="20">
        <f t="shared" si="98"/>
        <v>136.87440419447091</v>
      </c>
      <c r="G3023" s="136">
        <f t="shared" si="99"/>
        <v>0</v>
      </c>
    </row>
    <row r="3024" spans="1:7" s="8" customFormat="1" ht="12.75" x14ac:dyDescent="0.15">
      <c r="A3024" s="108" t="s">
        <v>82</v>
      </c>
      <c r="B3024" s="19">
        <v>34.24</v>
      </c>
      <c r="C3024" s="19">
        <v>1060</v>
      </c>
      <c r="D3024" s="19">
        <v>1507</v>
      </c>
      <c r="E3024" s="19">
        <v>1507</v>
      </c>
      <c r="F3024" s="19">
        <f t="shared" si="98"/>
        <v>4401.2850467289718</v>
      </c>
      <c r="G3024" s="151">
        <f t="shared" si="99"/>
        <v>100</v>
      </c>
    </row>
    <row r="3025" spans="1:7" s="6" customFormat="1" ht="12.75" x14ac:dyDescent="0.15">
      <c r="A3025" s="147" t="s">
        <v>127</v>
      </c>
      <c r="B3025" s="17">
        <v>34.24</v>
      </c>
      <c r="C3025" s="17">
        <v>1060</v>
      </c>
      <c r="D3025" s="17">
        <v>1507</v>
      </c>
      <c r="E3025" s="17">
        <v>1507</v>
      </c>
      <c r="F3025" s="17">
        <f t="shared" si="98"/>
        <v>4401.2850467289718</v>
      </c>
      <c r="G3025" s="148">
        <f t="shared" si="99"/>
        <v>100</v>
      </c>
    </row>
    <row r="3026" spans="1:7" s="8" customFormat="1" ht="12.75" x14ac:dyDescent="0.15">
      <c r="A3026" s="108" t="s">
        <v>6</v>
      </c>
      <c r="B3026" s="19">
        <v>34.24</v>
      </c>
      <c r="C3026" s="19">
        <v>400</v>
      </c>
      <c r="D3026" s="19">
        <v>5.3</v>
      </c>
      <c r="E3026" s="19">
        <v>5.3</v>
      </c>
      <c r="F3026" s="19">
        <f t="shared" si="98"/>
        <v>15.478971962616821</v>
      </c>
      <c r="G3026" s="151">
        <f t="shared" si="99"/>
        <v>100</v>
      </c>
    </row>
    <row r="3027" spans="1:7" s="8" customFormat="1" ht="12.75" x14ac:dyDescent="0.15">
      <c r="A3027" s="108" t="s">
        <v>12</v>
      </c>
      <c r="B3027" s="19">
        <v>34.24</v>
      </c>
      <c r="C3027" s="19">
        <v>400</v>
      </c>
      <c r="D3027" s="19">
        <v>5.3</v>
      </c>
      <c r="E3027" s="19">
        <v>5.3</v>
      </c>
      <c r="F3027" s="19">
        <f t="shared" si="98"/>
        <v>15.478971962616821</v>
      </c>
      <c r="G3027" s="151">
        <f t="shared" si="99"/>
        <v>100</v>
      </c>
    </row>
    <row r="3028" spans="1:7" s="8" customFormat="1" ht="12.75" x14ac:dyDescent="0.15">
      <c r="A3028" s="110" t="s">
        <v>18</v>
      </c>
      <c r="B3028" s="20">
        <v>34.24</v>
      </c>
      <c r="C3028" s="20">
        <v>0</v>
      </c>
      <c r="D3028" s="20">
        <v>0</v>
      </c>
      <c r="E3028" s="20">
        <v>0</v>
      </c>
      <c r="F3028" s="20">
        <f t="shared" si="98"/>
        <v>0</v>
      </c>
      <c r="G3028" s="136">
        <f t="shared" si="99"/>
        <v>0</v>
      </c>
    </row>
    <row r="3029" spans="1:7" s="8" customFormat="1" ht="12.75" x14ac:dyDescent="0.15">
      <c r="A3029" s="110" t="s">
        <v>23</v>
      </c>
      <c r="B3029" s="20">
        <v>0</v>
      </c>
      <c r="C3029" s="20">
        <v>0</v>
      </c>
      <c r="D3029" s="20">
        <v>0</v>
      </c>
      <c r="E3029" s="20">
        <v>5.3</v>
      </c>
      <c r="F3029" s="20">
        <f t="shared" si="98"/>
        <v>0</v>
      </c>
      <c r="G3029" s="136">
        <f t="shared" si="99"/>
        <v>0</v>
      </c>
    </row>
    <row r="3030" spans="1:7" s="8" customFormat="1" ht="12.75" x14ac:dyDescent="0.15">
      <c r="A3030" s="108" t="s">
        <v>53</v>
      </c>
      <c r="B3030" s="19">
        <v>0</v>
      </c>
      <c r="C3030" s="19">
        <v>660</v>
      </c>
      <c r="D3030" s="19">
        <v>1501.7</v>
      </c>
      <c r="E3030" s="19">
        <v>1501.7</v>
      </c>
      <c r="F3030" s="19">
        <f t="shared" si="98"/>
        <v>0</v>
      </c>
      <c r="G3030" s="151">
        <f t="shared" si="99"/>
        <v>100</v>
      </c>
    </row>
    <row r="3031" spans="1:7" s="8" customFormat="1" ht="12.75" x14ac:dyDescent="0.15">
      <c r="A3031" s="108" t="s">
        <v>56</v>
      </c>
      <c r="B3031" s="19">
        <v>0</v>
      </c>
      <c r="C3031" s="19">
        <v>660</v>
      </c>
      <c r="D3031" s="19">
        <v>1501.7</v>
      </c>
      <c r="E3031" s="19">
        <v>1501.7</v>
      </c>
      <c r="F3031" s="19">
        <f t="shared" si="98"/>
        <v>0</v>
      </c>
      <c r="G3031" s="151">
        <f t="shared" si="99"/>
        <v>100</v>
      </c>
    </row>
    <row r="3032" spans="1:7" s="8" customFormat="1" ht="12.75" x14ac:dyDescent="0.15">
      <c r="A3032" s="110" t="s">
        <v>57</v>
      </c>
      <c r="B3032" s="20">
        <v>0</v>
      </c>
      <c r="C3032" s="20">
        <v>0</v>
      </c>
      <c r="D3032" s="20">
        <v>0</v>
      </c>
      <c r="E3032" s="20">
        <v>1501.7</v>
      </c>
      <c r="F3032" s="20">
        <f t="shared" si="98"/>
        <v>0</v>
      </c>
      <c r="G3032" s="136">
        <f t="shared" si="99"/>
        <v>0</v>
      </c>
    </row>
    <row r="3033" spans="1:7" s="7" customFormat="1" ht="12.75" x14ac:dyDescent="0.15">
      <c r="A3033" s="149" t="s">
        <v>256</v>
      </c>
      <c r="B3033" s="18">
        <v>11729.95</v>
      </c>
      <c r="C3033" s="18">
        <v>13000</v>
      </c>
      <c r="D3033" s="18">
        <v>3000</v>
      </c>
      <c r="E3033" s="18">
        <v>2950.79</v>
      </c>
      <c r="F3033" s="18">
        <f t="shared" si="98"/>
        <v>25.156032208150929</v>
      </c>
      <c r="G3033" s="150">
        <f t="shared" si="99"/>
        <v>98.359666666666669</v>
      </c>
    </row>
    <row r="3034" spans="1:7" s="8" customFormat="1" ht="12.75" x14ac:dyDescent="0.15">
      <c r="A3034" s="108" t="s">
        <v>82</v>
      </c>
      <c r="B3034" s="19">
        <v>11729.95</v>
      </c>
      <c r="C3034" s="19">
        <v>13000</v>
      </c>
      <c r="D3034" s="19">
        <v>3000</v>
      </c>
      <c r="E3034" s="19">
        <v>2950.79</v>
      </c>
      <c r="F3034" s="19">
        <f t="shared" si="98"/>
        <v>25.156032208150929</v>
      </c>
      <c r="G3034" s="151">
        <f t="shared" si="99"/>
        <v>98.359666666666669</v>
      </c>
    </row>
    <row r="3035" spans="1:7" s="6" customFormat="1" ht="12.75" x14ac:dyDescent="0.15">
      <c r="A3035" s="147" t="s">
        <v>257</v>
      </c>
      <c r="B3035" s="17">
        <v>11729.95</v>
      </c>
      <c r="C3035" s="17">
        <v>13000</v>
      </c>
      <c r="D3035" s="17">
        <v>3000</v>
      </c>
      <c r="E3035" s="17">
        <v>2950.79</v>
      </c>
      <c r="F3035" s="17">
        <f t="shared" si="98"/>
        <v>25.156032208150929</v>
      </c>
      <c r="G3035" s="148">
        <f t="shared" si="99"/>
        <v>98.359666666666669</v>
      </c>
    </row>
    <row r="3036" spans="1:7" s="8" customFormat="1" ht="12.75" x14ac:dyDescent="0.15">
      <c r="A3036" s="108" t="s">
        <v>6</v>
      </c>
      <c r="B3036" s="19">
        <v>11729.95</v>
      </c>
      <c r="C3036" s="19">
        <v>13000</v>
      </c>
      <c r="D3036" s="19">
        <v>3000</v>
      </c>
      <c r="E3036" s="19">
        <v>2950.79</v>
      </c>
      <c r="F3036" s="19">
        <f t="shared" si="98"/>
        <v>25.156032208150929</v>
      </c>
      <c r="G3036" s="151">
        <f t="shared" si="99"/>
        <v>98.359666666666669</v>
      </c>
    </row>
    <row r="3037" spans="1:7" s="8" customFormat="1" ht="12.75" x14ac:dyDescent="0.15">
      <c r="A3037" s="108" t="s">
        <v>12</v>
      </c>
      <c r="B3037" s="19">
        <v>11729.95</v>
      </c>
      <c r="C3037" s="19">
        <v>13000</v>
      </c>
      <c r="D3037" s="19">
        <v>3000</v>
      </c>
      <c r="E3037" s="19">
        <v>2950.79</v>
      </c>
      <c r="F3037" s="19">
        <f t="shared" si="98"/>
        <v>25.156032208150929</v>
      </c>
      <c r="G3037" s="151">
        <f t="shared" si="99"/>
        <v>98.359666666666669</v>
      </c>
    </row>
    <row r="3038" spans="1:7" s="8" customFormat="1" ht="12.75" x14ac:dyDescent="0.15">
      <c r="A3038" s="110" t="s">
        <v>22</v>
      </c>
      <c r="B3038" s="20">
        <v>54.5</v>
      </c>
      <c r="C3038" s="20">
        <v>0</v>
      </c>
      <c r="D3038" s="20">
        <v>0</v>
      </c>
      <c r="E3038" s="20">
        <v>53.54</v>
      </c>
      <c r="F3038" s="20">
        <f t="shared" si="98"/>
        <v>98.238532110091739</v>
      </c>
      <c r="G3038" s="136">
        <f t="shared" si="99"/>
        <v>0</v>
      </c>
    </row>
    <row r="3039" spans="1:7" s="8" customFormat="1" ht="12.75" x14ac:dyDescent="0.15">
      <c r="A3039" s="110" t="s">
        <v>97</v>
      </c>
      <c r="B3039" s="20">
        <v>10276.879999999999</v>
      </c>
      <c r="C3039" s="20">
        <v>0</v>
      </c>
      <c r="D3039" s="20">
        <v>0</v>
      </c>
      <c r="E3039" s="20">
        <v>397.25</v>
      </c>
      <c r="F3039" s="20">
        <f t="shared" si="98"/>
        <v>3.8654727894069021</v>
      </c>
      <c r="G3039" s="136">
        <f t="shared" si="99"/>
        <v>0</v>
      </c>
    </row>
    <row r="3040" spans="1:7" s="8" customFormat="1" ht="12.75" x14ac:dyDescent="0.15">
      <c r="A3040" s="110" t="s">
        <v>27</v>
      </c>
      <c r="B3040" s="20">
        <v>879.29</v>
      </c>
      <c r="C3040" s="20">
        <v>0</v>
      </c>
      <c r="D3040" s="20">
        <v>0</v>
      </c>
      <c r="E3040" s="20">
        <v>2500</v>
      </c>
      <c r="F3040" s="20">
        <f t="shared" si="98"/>
        <v>284.32030388154084</v>
      </c>
      <c r="G3040" s="136">
        <f t="shared" si="99"/>
        <v>0</v>
      </c>
    </row>
    <row r="3041" spans="1:7" s="8" customFormat="1" ht="12.75" x14ac:dyDescent="0.15">
      <c r="A3041" s="110" t="s">
        <v>28</v>
      </c>
      <c r="B3041" s="20">
        <v>519.28</v>
      </c>
      <c r="C3041" s="20">
        <v>0</v>
      </c>
      <c r="D3041" s="20">
        <v>0</v>
      </c>
      <c r="E3041" s="20">
        <v>0</v>
      </c>
      <c r="F3041" s="20">
        <f t="shared" si="98"/>
        <v>0</v>
      </c>
      <c r="G3041" s="136">
        <f t="shared" si="99"/>
        <v>0</v>
      </c>
    </row>
    <row r="3042" spans="1:7" s="7" customFormat="1" ht="12.75" x14ac:dyDescent="0.15">
      <c r="A3042" s="149" t="s">
        <v>258</v>
      </c>
      <c r="B3042" s="18">
        <v>12422.98</v>
      </c>
      <c r="C3042" s="18">
        <v>25790</v>
      </c>
      <c r="D3042" s="18">
        <v>7769.23</v>
      </c>
      <c r="E3042" s="18">
        <v>7768.92</v>
      </c>
      <c r="F3042" s="18">
        <f t="shared" si="98"/>
        <v>62.536686044733237</v>
      </c>
      <c r="G3042" s="150">
        <f t="shared" si="99"/>
        <v>99.996009900595055</v>
      </c>
    </row>
    <row r="3043" spans="1:7" s="8" customFormat="1" ht="12.75" x14ac:dyDescent="0.15">
      <c r="A3043" s="108" t="s">
        <v>245</v>
      </c>
      <c r="B3043" s="19">
        <v>12422.98</v>
      </c>
      <c r="C3043" s="19">
        <v>25790</v>
      </c>
      <c r="D3043" s="19">
        <v>7769.23</v>
      </c>
      <c r="E3043" s="19">
        <v>7768.92</v>
      </c>
      <c r="F3043" s="19">
        <f t="shared" si="98"/>
        <v>62.536686044733237</v>
      </c>
      <c r="G3043" s="151">
        <f t="shared" si="99"/>
        <v>99.996009900595055</v>
      </c>
    </row>
    <row r="3044" spans="1:7" s="6" customFormat="1" ht="12.75" x14ac:dyDescent="0.15">
      <c r="A3044" s="147" t="s">
        <v>128</v>
      </c>
      <c r="B3044" s="17">
        <v>12422.98</v>
      </c>
      <c r="C3044" s="17">
        <v>25790</v>
      </c>
      <c r="D3044" s="17">
        <v>7769.23</v>
      </c>
      <c r="E3044" s="17">
        <v>7768.92</v>
      </c>
      <c r="F3044" s="17">
        <f t="shared" si="98"/>
        <v>62.536686044733237</v>
      </c>
      <c r="G3044" s="148">
        <f t="shared" si="99"/>
        <v>99.996009900595055</v>
      </c>
    </row>
    <row r="3045" spans="1:7" s="8" customFormat="1" ht="12.75" x14ac:dyDescent="0.15">
      <c r="A3045" s="108" t="s">
        <v>6</v>
      </c>
      <c r="B3045" s="19">
        <v>7780.96</v>
      </c>
      <c r="C3045" s="19">
        <v>16800</v>
      </c>
      <c r="D3045" s="19">
        <v>7138.36</v>
      </c>
      <c r="E3045" s="19">
        <v>7138.36</v>
      </c>
      <c r="F3045" s="19">
        <f t="shared" si="98"/>
        <v>91.741378955810077</v>
      </c>
      <c r="G3045" s="151">
        <f t="shared" si="99"/>
        <v>100</v>
      </c>
    </row>
    <row r="3046" spans="1:7" s="8" customFormat="1" ht="12.75" x14ac:dyDescent="0.15">
      <c r="A3046" s="108" t="s">
        <v>12</v>
      </c>
      <c r="B3046" s="19">
        <v>4412.74</v>
      </c>
      <c r="C3046" s="19">
        <v>12800</v>
      </c>
      <c r="D3046" s="19">
        <v>2944.03</v>
      </c>
      <c r="E3046" s="19">
        <v>2944.03</v>
      </c>
      <c r="F3046" s="19">
        <f t="shared" si="98"/>
        <v>66.716597850768466</v>
      </c>
      <c r="G3046" s="151">
        <f t="shared" si="99"/>
        <v>100</v>
      </c>
    </row>
    <row r="3047" spans="1:7" s="8" customFormat="1" ht="12.75" x14ac:dyDescent="0.15">
      <c r="A3047" s="110" t="s">
        <v>22</v>
      </c>
      <c r="B3047" s="20">
        <v>737.83</v>
      </c>
      <c r="C3047" s="20">
        <v>0</v>
      </c>
      <c r="D3047" s="20">
        <v>0</v>
      </c>
      <c r="E3047" s="20">
        <v>259.67</v>
      </c>
      <c r="F3047" s="20">
        <f t="shared" si="98"/>
        <v>35.193743816326254</v>
      </c>
      <c r="G3047" s="136">
        <f t="shared" si="99"/>
        <v>0</v>
      </c>
    </row>
    <row r="3048" spans="1:7" s="8" customFormat="1" ht="12.75" x14ac:dyDescent="0.15">
      <c r="A3048" s="110" t="s">
        <v>97</v>
      </c>
      <c r="B3048" s="20">
        <v>362.8</v>
      </c>
      <c r="C3048" s="20">
        <v>0</v>
      </c>
      <c r="D3048" s="20">
        <v>0</v>
      </c>
      <c r="E3048" s="20">
        <v>0</v>
      </c>
      <c r="F3048" s="20">
        <f t="shared" si="98"/>
        <v>0</v>
      </c>
      <c r="G3048" s="136">
        <f t="shared" si="99"/>
        <v>0</v>
      </c>
    </row>
    <row r="3049" spans="1:7" s="8" customFormat="1" ht="12.75" x14ac:dyDescent="0.15">
      <c r="A3049" s="110" t="s">
        <v>23</v>
      </c>
      <c r="B3049" s="20">
        <v>37.450000000000003</v>
      </c>
      <c r="C3049" s="20">
        <v>0</v>
      </c>
      <c r="D3049" s="20">
        <v>0</v>
      </c>
      <c r="E3049" s="20">
        <v>0</v>
      </c>
      <c r="F3049" s="20">
        <f t="shared" si="98"/>
        <v>0</v>
      </c>
      <c r="G3049" s="136">
        <f t="shared" si="99"/>
        <v>0</v>
      </c>
    </row>
    <row r="3050" spans="1:7" s="8" customFormat="1" ht="12.75" x14ac:dyDescent="0.15">
      <c r="A3050" s="110" t="s">
        <v>24</v>
      </c>
      <c r="B3050" s="20">
        <v>533.08000000000004</v>
      </c>
      <c r="C3050" s="20">
        <v>0</v>
      </c>
      <c r="D3050" s="20">
        <v>0</v>
      </c>
      <c r="E3050" s="20">
        <v>0</v>
      </c>
      <c r="F3050" s="20">
        <f t="shared" si="98"/>
        <v>0</v>
      </c>
      <c r="G3050" s="136">
        <f t="shared" si="99"/>
        <v>0</v>
      </c>
    </row>
    <row r="3051" spans="1:7" s="8" customFormat="1" ht="12.75" x14ac:dyDescent="0.15">
      <c r="A3051" s="110" t="s">
        <v>26</v>
      </c>
      <c r="B3051" s="20">
        <v>48.35</v>
      </c>
      <c r="C3051" s="20">
        <v>0</v>
      </c>
      <c r="D3051" s="20">
        <v>0</v>
      </c>
      <c r="E3051" s="20">
        <v>0</v>
      </c>
      <c r="F3051" s="20">
        <f t="shared" si="98"/>
        <v>0</v>
      </c>
      <c r="G3051" s="136">
        <f t="shared" si="99"/>
        <v>0</v>
      </c>
    </row>
    <row r="3052" spans="1:7" s="8" customFormat="1" ht="12.75" x14ac:dyDescent="0.15">
      <c r="A3052" s="110" t="s">
        <v>27</v>
      </c>
      <c r="B3052" s="20">
        <v>16.850000000000001</v>
      </c>
      <c r="C3052" s="20">
        <v>0</v>
      </c>
      <c r="D3052" s="20">
        <v>0</v>
      </c>
      <c r="E3052" s="20">
        <v>0</v>
      </c>
      <c r="F3052" s="20">
        <f t="shared" si="98"/>
        <v>0</v>
      </c>
      <c r="G3052" s="136">
        <f t="shared" si="99"/>
        <v>0</v>
      </c>
    </row>
    <row r="3053" spans="1:7" s="8" customFormat="1" ht="12.75" x14ac:dyDescent="0.15">
      <c r="A3053" s="110" t="s">
        <v>29</v>
      </c>
      <c r="B3053" s="20">
        <v>55.94</v>
      </c>
      <c r="C3053" s="20">
        <v>0</v>
      </c>
      <c r="D3053" s="20">
        <v>0</v>
      </c>
      <c r="E3053" s="20">
        <v>0</v>
      </c>
      <c r="F3053" s="20">
        <f t="shared" si="98"/>
        <v>0</v>
      </c>
      <c r="G3053" s="136">
        <f t="shared" si="99"/>
        <v>0</v>
      </c>
    </row>
    <row r="3054" spans="1:7" s="8" customFormat="1" ht="12.75" x14ac:dyDescent="0.15">
      <c r="A3054" s="110" t="s">
        <v>31</v>
      </c>
      <c r="B3054" s="20">
        <v>955.6</v>
      </c>
      <c r="C3054" s="20">
        <v>0</v>
      </c>
      <c r="D3054" s="20">
        <v>0</v>
      </c>
      <c r="E3054" s="20">
        <v>0</v>
      </c>
      <c r="F3054" s="20">
        <f t="shared" si="98"/>
        <v>0</v>
      </c>
      <c r="G3054" s="136">
        <f t="shared" si="99"/>
        <v>0</v>
      </c>
    </row>
    <row r="3055" spans="1:7" s="8" customFormat="1" ht="12.75" x14ac:dyDescent="0.15">
      <c r="A3055" s="110" t="s">
        <v>34</v>
      </c>
      <c r="B3055" s="20">
        <v>906.61</v>
      </c>
      <c r="C3055" s="20">
        <v>0</v>
      </c>
      <c r="D3055" s="20">
        <v>0</v>
      </c>
      <c r="E3055" s="20">
        <v>2525.17</v>
      </c>
      <c r="F3055" s="20">
        <f t="shared" si="98"/>
        <v>278.52880510914287</v>
      </c>
      <c r="G3055" s="136">
        <f t="shared" si="99"/>
        <v>0</v>
      </c>
    </row>
    <row r="3056" spans="1:7" s="8" customFormat="1" ht="12.75" x14ac:dyDescent="0.15">
      <c r="A3056" s="110" t="s">
        <v>35</v>
      </c>
      <c r="B3056" s="20">
        <v>603.11</v>
      </c>
      <c r="C3056" s="20">
        <v>0</v>
      </c>
      <c r="D3056" s="20">
        <v>0</v>
      </c>
      <c r="E3056" s="20">
        <v>0</v>
      </c>
      <c r="F3056" s="20">
        <f t="shared" si="98"/>
        <v>0</v>
      </c>
      <c r="G3056" s="136">
        <f t="shared" si="99"/>
        <v>0</v>
      </c>
    </row>
    <row r="3057" spans="1:7" s="8" customFormat="1" ht="12.75" x14ac:dyDescent="0.15">
      <c r="A3057" s="110" t="s">
        <v>83</v>
      </c>
      <c r="B3057" s="20">
        <v>155.12</v>
      </c>
      <c r="C3057" s="20">
        <v>0</v>
      </c>
      <c r="D3057" s="20">
        <v>0</v>
      </c>
      <c r="E3057" s="20">
        <v>63.63</v>
      </c>
      <c r="F3057" s="20">
        <f t="shared" si="98"/>
        <v>41.01985559566787</v>
      </c>
      <c r="G3057" s="136">
        <f t="shared" si="99"/>
        <v>0</v>
      </c>
    </row>
    <row r="3058" spans="1:7" s="8" customFormat="1" ht="12.75" x14ac:dyDescent="0.15">
      <c r="A3058" s="110" t="s">
        <v>42</v>
      </c>
      <c r="B3058" s="20">
        <v>0</v>
      </c>
      <c r="C3058" s="20">
        <v>0</v>
      </c>
      <c r="D3058" s="20">
        <v>0</v>
      </c>
      <c r="E3058" s="20">
        <v>13.27</v>
      </c>
      <c r="F3058" s="20">
        <f t="shared" si="98"/>
        <v>0</v>
      </c>
      <c r="G3058" s="136">
        <f t="shared" si="99"/>
        <v>0</v>
      </c>
    </row>
    <row r="3059" spans="1:7" s="8" customFormat="1" ht="12.75" x14ac:dyDescent="0.15">
      <c r="A3059" s="110" t="s">
        <v>13</v>
      </c>
      <c r="B3059" s="20">
        <v>0</v>
      </c>
      <c r="C3059" s="20">
        <v>0</v>
      </c>
      <c r="D3059" s="20">
        <v>0</v>
      </c>
      <c r="E3059" s="20">
        <v>82.29</v>
      </c>
      <c r="F3059" s="20">
        <f t="shared" si="98"/>
        <v>0</v>
      </c>
      <c r="G3059" s="136">
        <f t="shared" si="99"/>
        <v>0</v>
      </c>
    </row>
    <row r="3060" spans="1:7" s="8" customFormat="1" ht="12.75" x14ac:dyDescent="0.15">
      <c r="A3060" s="108" t="s">
        <v>141</v>
      </c>
      <c r="B3060" s="19">
        <v>3368.22</v>
      </c>
      <c r="C3060" s="19">
        <v>4000</v>
      </c>
      <c r="D3060" s="19">
        <v>4002.55</v>
      </c>
      <c r="E3060" s="19">
        <v>4002.55</v>
      </c>
      <c r="F3060" s="19">
        <f t="shared" si="98"/>
        <v>118.83279595750874</v>
      </c>
      <c r="G3060" s="151">
        <f t="shared" si="99"/>
        <v>100</v>
      </c>
    </row>
    <row r="3061" spans="1:7" s="8" customFormat="1" ht="12.75" x14ac:dyDescent="0.15">
      <c r="A3061" s="110" t="s">
        <v>259</v>
      </c>
      <c r="B3061" s="20">
        <v>3368.22</v>
      </c>
      <c r="C3061" s="20">
        <v>0</v>
      </c>
      <c r="D3061" s="20">
        <v>0</v>
      </c>
      <c r="E3061" s="20">
        <v>4002.55</v>
      </c>
      <c r="F3061" s="20">
        <f t="shared" si="98"/>
        <v>118.83279595750874</v>
      </c>
      <c r="G3061" s="136">
        <f t="shared" si="99"/>
        <v>0</v>
      </c>
    </row>
    <row r="3062" spans="1:7" s="8" customFormat="1" ht="12.75" x14ac:dyDescent="0.15">
      <c r="A3062" s="108" t="s">
        <v>101</v>
      </c>
      <c r="B3062" s="19">
        <v>0</v>
      </c>
      <c r="C3062" s="19">
        <v>0</v>
      </c>
      <c r="D3062" s="19">
        <v>191.78</v>
      </c>
      <c r="E3062" s="19">
        <v>191.78</v>
      </c>
      <c r="F3062" s="19">
        <f t="shared" si="98"/>
        <v>0</v>
      </c>
      <c r="G3062" s="151">
        <f t="shared" si="99"/>
        <v>100</v>
      </c>
    </row>
    <row r="3063" spans="1:7" s="8" customFormat="1" ht="12.75" x14ac:dyDescent="0.15">
      <c r="A3063" s="110" t="s">
        <v>260</v>
      </c>
      <c r="B3063" s="20">
        <v>0</v>
      </c>
      <c r="C3063" s="20">
        <v>0</v>
      </c>
      <c r="D3063" s="20">
        <v>0</v>
      </c>
      <c r="E3063" s="20">
        <v>191.78</v>
      </c>
      <c r="F3063" s="20">
        <f t="shared" si="98"/>
        <v>0</v>
      </c>
      <c r="G3063" s="136">
        <f t="shared" si="99"/>
        <v>0</v>
      </c>
    </row>
    <row r="3064" spans="1:7" s="8" customFormat="1" ht="12.75" x14ac:dyDescent="0.15">
      <c r="A3064" s="108" t="s">
        <v>53</v>
      </c>
      <c r="B3064" s="19">
        <v>4642.0200000000004</v>
      </c>
      <c r="C3064" s="19">
        <v>8990</v>
      </c>
      <c r="D3064" s="19">
        <v>630.87</v>
      </c>
      <c r="E3064" s="19">
        <v>630.55999999999995</v>
      </c>
      <c r="F3064" s="19">
        <f t="shared" si="98"/>
        <v>13.583741560786034</v>
      </c>
      <c r="G3064" s="151">
        <f t="shared" si="99"/>
        <v>99.95086150871019</v>
      </c>
    </row>
    <row r="3065" spans="1:7" s="8" customFormat="1" ht="12.75" x14ac:dyDescent="0.15">
      <c r="A3065" s="108" t="s">
        <v>54</v>
      </c>
      <c r="B3065" s="19">
        <v>0</v>
      </c>
      <c r="C3065" s="19">
        <v>270</v>
      </c>
      <c r="D3065" s="19">
        <v>0</v>
      </c>
      <c r="E3065" s="19">
        <v>0</v>
      </c>
      <c r="F3065" s="19">
        <f t="shared" si="98"/>
        <v>0</v>
      </c>
      <c r="G3065" s="151">
        <f t="shared" si="99"/>
        <v>0</v>
      </c>
    </row>
    <row r="3066" spans="1:7" s="8" customFormat="1" ht="12.75" x14ac:dyDescent="0.15">
      <c r="A3066" s="108" t="s">
        <v>56</v>
      </c>
      <c r="B3066" s="19">
        <v>1323.95</v>
      </c>
      <c r="C3066" s="19">
        <v>5400</v>
      </c>
      <c r="D3066" s="19">
        <v>630.87</v>
      </c>
      <c r="E3066" s="19">
        <v>630.55999999999995</v>
      </c>
      <c r="F3066" s="19">
        <f t="shared" si="98"/>
        <v>47.627176252879636</v>
      </c>
      <c r="G3066" s="151">
        <f t="shared" si="99"/>
        <v>99.95086150871019</v>
      </c>
    </row>
    <row r="3067" spans="1:7" s="8" customFormat="1" ht="12.75" x14ac:dyDescent="0.15">
      <c r="A3067" s="110" t="s">
        <v>57</v>
      </c>
      <c r="B3067" s="20">
        <v>183.48</v>
      </c>
      <c r="C3067" s="20">
        <v>0</v>
      </c>
      <c r="D3067" s="20">
        <v>0</v>
      </c>
      <c r="E3067" s="20">
        <v>0</v>
      </c>
      <c r="F3067" s="20">
        <f t="shared" si="98"/>
        <v>0</v>
      </c>
      <c r="G3067" s="136">
        <f t="shared" si="99"/>
        <v>0</v>
      </c>
    </row>
    <row r="3068" spans="1:7" s="8" customFormat="1" ht="12.75" x14ac:dyDescent="0.15">
      <c r="A3068" s="110" t="s">
        <v>252</v>
      </c>
      <c r="B3068" s="20">
        <v>1140.47</v>
      </c>
      <c r="C3068" s="20">
        <v>0</v>
      </c>
      <c r="D3068" s="20">
        <v>0</v>
      </c>
      <c r="E3068" s="20">
        <v>630.55999999999995</v>
      </c>
      <c r="F3068" s="20">
        <f t="shared" si="98"/>
        <v>55.289485913702244</v>
      </c>
      <c r="G3068" s="136">
        <f t="shared" si="99"/>
        <v>0</v>
      </c>
    </row>
    <row r="3069" spans="1:7" s="8" customFormat="1" ht="12.75" x14ac:dyDescent="0.15">
      <c r="A3069" s="108" t="s">
        <v>72</v>
      </c>
      <c r="B3069" s="19">
        <v>3318.07</v>
      </c>
      <c r="C3069" s="19">
        <v>3320</v>
      </c>
      <c r="D3069" s="19">
        <v>0</v>
      </c>
      <c r="E3069" s="19">
        <v>0</v>
      </c>
      <c r="F3069" s="19">
        <f t="shared" si="98"/>
        <v>0</v>
      </c>
      <c r="G3069" s="151">
        <f t="shared" si="99"/>
        <v>0</v>
      </c>
    </row>
    <row r="3070" spans="1:7" s="8" customFormat="1" ht="12.75" x14ac:dyDescent="0.15">
      <c r="A3070" s="110" t="s">
        <v>73</v>
      </c>
      <c r="B3070" s="20">
        <v>3318.07</v>
      </c>
      <c r="C3070" s="20">
        <v>0</v>
      </c>
      <c r="D3070" s="20">
        <v>0</v>
      </c>
      <c r="E3070" s="20">
        <v>0</v>
      </c>
      <c r="F3070" s="20">
        <f t="shared" si="98"/>
        <v>0</v>
      </c>
      <c r="G3070" s="136">
        <f t="shared" si="99"/>
        <v>0</v>
      </c>
    </row>
    <row r="3071" spans="1:7" s="7" customFormat="1" ht="12.75" x14ac:dyDescent="0.15">
      <c r="A3071" s="149" t="s">
        <v>284</v>
      </c>
      <c r="B3071" s="18">
        <v>0.03</v>
      </c>
      <c r="C3071" s="18">
        <v>1</v>
      </c>
      <c r="D3071" s="18">
        <v>1</v>
      </c>
      <c r="E3071" s="18">
        <v>0</v>
      </c>
      <c r="F3071" s="18">
        <f t="shared" si="98"/>
        <v>0</v>
      </c>
      <c r="G3071" s="150">
        <f t="shared" si="99"/>
        <v>0</v>
      </c>
    </row>
    <row r="3072" spans="1:7" s="8" customFormat="1" ht="12.75" x14ac:dyDescent="0.15">
      <c r="A3072" s="108" t="s">
        <v>82</v>
      </c>
      <c r="B3072" s="19">
        <v>0.03</v>
      </c>
      <c r="C3072" s="19">
        <v>1</v>
      </c>
      <c r="D3072" s="19">
        <v>1</v>
      </c>
      <c r="E3072" s="19">
        <v>0</v>
      </c>
      <c r="F3072" s="19">
        <f t="shared" si="98"/>
        <v>0</v>
      </c>
      <c r="G3072" s="151">
        <f t="shared" si="99"/>
        <v>0</v>
      </c>
    </row>
    <row r="3073" spans="1:7" s="6" customFormat="1" ht="12.75" x14ac:dyDescent="0.15">
      <c r="A3073" s="147" t="s">
        <v>285</v>
      </c>
      <c r="B3073" s="17">
        <v>0.03</v>
      </c>
      <c r="C3073" s="17">
        <v>1</v>
      </c>
      <c r="D3073" s="17">
        <v>1</v>
      </c>
      <c r="E3073" s="17">
        <v>0</v>
      </c>
      <c r="F3073" s="17">
        <f t="shared" si="98"/>
        <v>0</v>
      </c>
      <c r="G3073" s="148">
        <f t="shared" si="99"/>
        <v>0</v>
      </c>
    </row>
    <row r="3074" spans="1:7" s="8" customFormat="1" ht="12.75" x14ac:dyDescent="0.15">
      <c r="A3074" s="108" t="s">
        <v>6</v>
      </c>
      <c r="B3074" s="19">
        <v>0.03</v>
      </c>
      <c r="C3074" s="19">
        <v>1</v>
      </c>
      <c r="D3074" s="19">
        <v>1</v>
      </c>
      <c r="E3074" s="19">
        <v>0</v>
      </c>
      <c r="F3074" s="19">
        <f t="shared" si="98"/>
        <v>0</v>
      </c>
      <c r="G3074" s="151">
        <f t="shared" si="99"/>
        <v>0</v>
      </c>
    </row>
    <row r="3075" spans="1:7" s="8" customFormat="1" ht="12.75" x14ac:dyDescent="0.15">
      <c r="A3075" s="108" t="s">
        <v>37</v>
      </c>
      <c r="B3075" s="19">
        <v>0.03</v>
      </c>
      <c r="C3075" s="19">
        <v>1</v>
      </c>
      <c r="D3075" s="19">
        <v>1</v>
      </c>
      <c r="E3075" s="19">
        <v>0</v>
      </c>
      <c r="F3075" s="19">
        <f t="shared" si="98"/>
        <v>0</v>
      </c>
      <c r="G3075" s="151">
        <f t="shared" si="99"/>
        <v>0</v>
      </c>
    </row>
    <row r="3076" spans="1:7" s="8" customFormat="1" ht="12.75" x14ac:dyDescent="0.15">
      <c r="A3076" s="110" t="s">
        <v>38</v>
      </c>
      <c r="B3076" s="20">
        <v>0.03</v>
      </c>
      <c r="C3076" s="20">
        <v>0</v>
      </c>
      <c r="D3076" s="20">
        <v>0</v>
      </c>
      <c r="E3076" s="20">
        <v>0</v>
      </c>
      <c r="F3076" s="20">
        <f t="shared" si="98"/>
        <v>0</v>
      </c>
      <c r="G3076" s="136">
        <f t="shared" si="99"/>
        <v>0</v>
      </c>
    </row>
    <row r="3077" spans="1:7" s="7" customFormat="1" ht="12.75" x14ac:dyDescent="0.15">
      <c r="A3077" s="149" t="s">
        <v>264</v>
      </c>
      <c r="B3077" s="18">
        <v>700.11</v>
      </c>
      <c r="C3077" s="18">
        <v>750</v>
      </c>
      <c r="D3077" s="18">
        <v>607.04999999999995</v>
      </c>
      <c r="E3077" s="18">
        <v>607.04999999999995</v>
      </c>
      <c r="F3077" s="18">
        <f t="shared" si="98"/>
        <v>86.707803059519208</v>
      </c>
      <c r="G3077" s="150">
        <f t="shared" si="99"/>
        <v>100</v>
      </c>
    </row>
    <row r="3078" spans="1:7" s="8" customFormat="1" ht="12.75" x14ac:dyDescent="0.15">
      <c r="A3078" s="108" t="s">
        <v>82</v>
      </c>
      <c r="B3078" s="19">
        <v>700.11</v>
      </c>
      <c r="C3078" s="19">
        <v>750</v>
      </c>
      <c r="D3078" s="19">
        <v>607.04999999999995</v>
      </c>
      <c r="E3078" s="19">
        <v>607.04999999999995</v>
      </c>
      <c r="F3078" s="19">
        <f t="shared" ref="F3078:F3141" si="100">IFERROR(E3078/B3078*100,0)</f>
        <v>86.707803059519208</v>
      </c>
      <c r="G3078" s="151">
        <f t="shared" ref="G3078:G3141" si="101">IFERROR(E3078/D3078*100,0)</f>
        <v>100</v>
      </c>
    </row>
    <row r="3079" spans="1:7" s="6" customFormat="1" ht="12.75" x14ac:dyDescent="0.15">
      <c r="A3079" s="147" t="s">
        <v>86</v>
      </c>
      <c r="B3079" s="17">
        <v>700.11</v>
      </c>
      <c r="C3079" s="17">
        <v>750</v>
      </c>
      <c r="D3079" s="17">
        <v>607.04999999999995</v>
      </c>
      <c r="E3079" s="17">
        <v>607.04999999999995</v>
      </c>
      <c r="F3079" s="17">
        <f t="shared" si="100"/>
        <v>86.707803059519208</v>
      </c>
      <c r="G3079" s="148">
        <f t="shared" si="101"/>
        <v>100</v>
      </c>
    </row>
    <row r="3080" spans="1:7" s="8" customFormat="1" ht="12.75" x14ac:dyDescent="0.15">
      <c r="A3080" s="108" t="s">
        <v>6</v>
      </c>
      <c r="B3080" s="19">
        <v>700.11</v>
      </c>
      <c r="C3080" s="19">
        <v>750</v>
      </c>
      <c r="D3080" s="19">
        <v>607.04999999999995</v>
      </c>
      <c r="E3080" s="19">
        <v>607.04999999999995</v>
      </c>
      <c r="F3080" s="19">
        <f t="shared" si="100"/>
        <v>86.707803059519208</v>
      </c>
      <c r="G3080" s="151">
        <f t="shared" si="101"/>
        <v>100</v>
      </c>
    </row>
    <row r="3081" spans="1:7" s="8" customFormat="1" ht="12.75" x14ac:dyDescent="0.15">
      <c r="A3081" s="108" t="s">
        <v>12</v>
      </c>
      <c r="B3081" s="19">
        <v>700.11</v>
      </c>
      <c r="C3081" s="19">
        <v>750</v>
      </c>
      <c r="D3081" s="19">
        <v>607.04999999999995</v>
      </c>
      <c r="E3081" s="19">
        <v>607.04999999999995</v>
      </c>
      <c r="F3081" s="19">
        <f t="shared" si="100"/>
        <v>86.707803059519208</v>
      </c>
      <c r="G3081" s="151">
        <f t="shared" si="101"/>
        <v>100</v>
      </c>
    </row>
    <row r="3082" spans="1:7" s="8" customFormat="1" ht="12.75" x14ac:dyDescent="0.15">
      <c r="A3082" s="110" t="s">
        <v>97</v>
      </c>
      <c r="B3082" s="20">
        <v>700.11</v>
      </c>
      <c r="C3082" s="20">
        <v>0</v>
      </c>
      <c r="D3082" s="20">
        <v>0</v>
      </c>
      <c r="E3082" s="20">
        <v>607.04999999999995</v>
      </c>
      <c r="F3082" s="20">
        <f t="shared" si="100"/>
        <v>86.707803059519208</v>
      </c>
      <c r="G3082" s="136">
        <f t="shared" si="101"/>
        <v>0</v>
      </c>
    </row>
    <row r="3083" spans="1:7" s="7" customFormat="1" ht="12.75" x14ac:dyDescent="0.15">
      <c r="A3083" s="149" t="s">
        <v>275</v>
      </c>
      <c r="B3083" s="18">
        <v>67902.89</v>
      </c>
      <c r="C3083" s="18">
        <v>93120</v>
      </c>
      <c r="D3083" s="18">
        <v>79119.59</v>
      </c>
      <c r="E3083" s="18">
        <v>78168.740000000005</v>
      </c>
      <c r="F3083" s="18">
        <f t="shared" si="100"/>
        <v>115.11842868543593</v>
      </c>
      <c r="G3083" s="150">
        <f t="shared" si="101"/>
        <v>98.798211669195965</v>
      </c>
    </row>
    <row r="3084" spans="1:7" s="8" customFormat="1" ht="12.75" x14ac:dyDescent="0.15">
      <c r="A3084" s="108" t="s">
        <v>276</v>
      </c>
      <c r="B3084" s="19">
        <v>67902.89</v>
      </c>
      <c r="C3084" s="19">
        <v>93120</v>
      </c>
      <c r="D3084" s="19">
        <v>79119.59</v>
      </c>
      <c r="E3084" s="19">
        <v>78168.740000000005</v>
      </c>
      <c r="F3084" s="19">
        <f t="shared" si="100"/>
        <v>115.11842868543593</v>
      </c>
      <c r="G3084" s="151">
        <f t="shared" si="101"/>
        <v>98.798211669195965</v>
      </c>
    </row>
    <row r="3085" spans="1:7" s="6" customFormat="1" ht="12.75" x14ac:dyDescent="0.15">
      <c r="A3085" s="147" t="s">
        <v>257</v>
      </c>
      <c r="B3085" s="17">
        <v>16011.48</v>
      </c>
      <c r="C3085" s="17">
        <v>28495</v>
      </c>
      <c r="D3085" s="17">
        <v>17413.87</v>
      </c>
      <c r="E3085" s="17">
        <v>17413.87</v>
      </c>
      <c r="F3085" s="17">
        <f t="shared" si="100"/>
        <v>108.75865316635314</v>
      </c>
      <c r="G3085" s="148">
        <f t="shared" si="101"/>
        <v>100</v>
      </c>
    </row>
    <row r="3086" spans="1:7" s="8" customFormat="1" ht="12.75" x14ac:dyDescent="0.15">
      <c r="A3086" s="108" t="s">
        <v>6</v>
      </c>
      <c r="B3086" s="19">
        <v>16011.48</v>
      </c>
      <c r="C3086" s="19">
        <v>26895</v>
      </c>
      <c r="D3086" s="19">
        <v>17413.87</v>
      </c>
      <c r="E3086" s="19">
        <v>17413.87</v>
      </c>
      <c r="F3086" s="19">
        <f t="shared" si="100"/>
        <v>108.75865316635314</v>
      </c>
      <c r="G3086" s="151">
        <f t="shared" si="101"/>
        <v>100</v>
      </c>
    </row>
    <row r="3087" spans="1:7" s="8" customFormat="1" ht="12.75" x14ac:dyDescent="0.15">
      <c r="A3087" s="108" t="s">
        <v>7</v>
      </c>
      <c r="B3087" s="19">
        <v>0</v>
      </c>
      <c r="C3087" s="19">
        <v>3495</v>
      </c>
      <c r="D3087" s="19">
        <v>240</v>
      </c>
      <c r="E3087" s="19">
        <v>240</v>
      </c>
      <c r="F3087" s="19">
        <f t="shared" si="100"/>
        <v>0</v>
      </c>
      <c r="G3087" s="151">
        <f t="shared" si="101"/>
        <v>100</v>
      </c>
    </row>
    <row r="3088" spans="1:7" s="8" customFormat="1" ht="12.75" x14ac:dyDescent="0.15">
      <c r="A3088" s="110" t="s">
        <v>10</v>
      </c>
      <c r="B3088" s="20">
        <v>0</v>
      </c>
      <c r="C3088" s="20">
        <v>0</v>
      </c>
      <c r="D3088" s="20">
        <v>0</v>
      </c>
      <c r="E3088" s="20">
        <v>240</v>
      </c>
      <c r="F3088" s="20">
        <f t="shared" si="100"/>
        <v>0</v>
      </c>
      <c r="G3088" s="136">
        <f t="shared" si="101"/>
        <v>0</v>
      </c>
    </row>
    <row r="3089" spans="1:7" s="8" customFormat="1" ht="12.75" x14ac:dyDescent="0.15">
      <c r="A3089" s="108" t="s">
        <v>12</v>
      </c>
      <c r="B3089" s="19">
        <v>16011.48</v>
      </c>
      <c r="C3089" s="19">
        <v>23400</v>
      </c>
      <c r="D3089" s="19">
        <v>17173.87</v>
      </c>
      <c r="E3089" s="19">
        <v>17173.87</v>
      </c>
      <c r="F3089" s="19">
        <f t="shared" si="100"/>
        <v>107.25972864469742</v>
      </c>
      <c r="G3089" s="151">
        <f t="shared" si="101"/>
        <v>100</v>
      </c>
    </row>
    <row r="3090" spans="1:7" s="8" customFormat="1" ht="12.75" x14ac:dyDescent="0.15">
      <c r="A3090" s="110" t="s">
        <v>18</v>
      </c>
      <c r="B3090" s="20">
        <v>0</v>
      </c>
      <c r="C3090" s="20">
        <v>0</v>
      </c>
      <c r="D3090" s="20">
        <v>0</v>
      </c>
      <c r="E3090" s="20">
        <v>79.650000000000006</v>
      </c>
      <c r="F3090" s="20">
        <f t="shared" si="100"/>
        <v>0</v>
      </c>
      <c r="G3090" s="136">
        <f t="shared" si="101"/>
        <v>0</v>
      </c>
    </row>
    <row r="3091" spans="1:7" s="8" customFormat="1" ht="12.75" x14ac:dyDescent="0.15">
      <c r="A3091" s="110" t="s">
        <v>22</v>
      </c>
      <c r="B3091" s="20">
        <v>2064.59</v>
      </c>
      <c r="C3091" s="20">
        <v>0</v>
      </c>
      <c r="D3091" s="20">
        <v>0</v>
      </c>
      <c r="E3091" s="20">
        <v>3561.61</v>
      </c>
      <c r="F3091" s="20">
        <f t="shared" si="100"/>
        <v>172.50931177618801</v>
      </c>
      <c r="G3091" s="136">
        <f t="shared" si="101"/>
        <v>0</v>
      </c>
    </row>
    <row r="3092" spans="1:7" s="8" customFormat="1" ht="12.75" x14ac:dyDescent="0.15">
      <c r="A3092" s="110" t="s">
        <v>97</v>
      </c>
      <c r="B3092" s="20">
        <v>10278.83</v>
      </c>
      <c r="C3092" s="20">
        <v>0</v>
      </c>
      <c r="D3092" s="20">
        <v>0</v>
      </c>
      <c r="E3092" s="20">
        <v>11646.72</v>
      </c>
      <c r="F3092" s="20">
        <f t="shared" si="100"/>
        <v>113.30783756517036</v>
      </c>
      <c r="G3092" s="136">
        <f t="shared" si="101"/>
        <v>0</v>
      </c>
    </row>
    <row r="3093" spans="1:7" s="8" customFormat="1" ht="12.75" x14ac:dyDescent="0.15">
      <c r="A3093" s="110" t="s">
        <v>23</v>
      </c>
      <c r="B3093" s="20">
        <v>876.93</v>
      </c>
      <c r="C3093" s="20">
        <v>0</v>
      </c>
      <c r="D3093" s="20">
        <v>0</v>
      </c>
      <c r="E3093" s="20">
        <v>781.43</v>
      </c>
      <c r="F3093" s="20">
        <f t="shared" si="100"/>
        <v>89.109735098582547</v>
      </c>
      <c r="G3093" s="136">
        <f t="shared" si="101"/>
        <v>0</v>
      </c>
    </row>
    <row r="3094" spans="1:7" s="8" customFormat="1" ht="12.75" x14ac:dyDescent="0.15">
      <c r="A3094" s="110" t="s">
        <v>24</v>
      </c>
      <c r="B3094" s="20">
        <v>75.209999999999994</v>
      </c>
      <c r="C3094" s="20">
        <v>0</v>
      </c>
      <c r="D3094" s="20">
        <v>0</v>
      </c>
      <c r="E3094" s="20">
        <v>10.24</v>
      </c>
      <c r="F3094" s="20">
        <f t="shared" si="100"/>
        <v>13.615210743252229</v>
      </c>
      <c r="G3094" s="136">
        <f t="shared" si="101"/>
        <v>0</v>
      </c>
    </row>
    <row r="3095" spans="1:7" s="8" customFormat="1" ht="12.75" x14ac:dyDescent="0.15">
      <c r="A3095" s="110" t="s">
        <v>26</v>
      </c>
      <c r="B3095" s="20">
        <v>212.27</v>
      </c>
      <c r="C3095" s="20">
        <v>0</v>
      </c>
      <c r="D3095" s="20">
        <v>0</v>
      </c>
      <c r="E3095" s="20">
        <v>0</v>
      </c>
      <c r="F3095" s="20">
        <f t="shared" si="100"/>
        <v>0</v>
      </c>
      <c r="G3095" s="136">
        <f t="shared" si="101"/>
        <v>0</v>
      </c>
    </row>
    <row r="3096" spans="1:7" s="8" customFormat="1" ht="12.75" x14ac:dyDescent="0.15">
      <c r="A3096" s="110" t="s">
        <v>27</v>
      </c>
      <c r="B3096" s="20">
        <v>294.52999999999997</v>
      </c>
      <c r="C3096" s="20">
        <v>0</v>
      </c>
      <c r="D3096" s="20">
        <v>0</v>
      </c>
      <c r="E3096" s="20">
        <v>0</v>
      </c>
      <c r="F3096" s="20">
        <f t="shared" si="100"/>
        <v>0</v>
      </c>
      <c r="G3096" s="136">
        <f t="shared" si="101"/>
        <v>0</v>
      </c>
    </row>
    <row r="3097" spans="1:7" s="8" customFormat="1" ht="12.75" x14ac:dyDescent="0.15">
      <c r="A3097" s="110" t="s">
        <v>28</v>
      </c>
      <c r="B3097" s="20">
        <v>1186.81</v>
      </c>
      <c r="C3097" s="20">
        <v>0</v>
      </c>
      <c r="D3097" s="20">
        <v>0</v>
      </c>
      <c r="E3097" s="20">
        <v>232.58</v>
      </c>
      <c r="F3097" s="20">
        <f t="shared" si="100"/>
        <v>19.597071140283621</v>
      </c>
      <c r="G3097" s="136">
        <f t="shared" si="101"/>
        <v>0</v>
      </c>
    </row>
    <row r="3098" spans="1:7" s="8" customFormat="1" ht="12.75" x14ac:dyDescent="0.15">
      <c r="A3098" s="110" t="s">
        <v>29</v>
      </c>
      <c r="B3098" s="20">
        <v>729.46</v>
      </c>
      <c r="C3098" s="20">
        <v>0</v>
      </c>
      <c r="D3098" s="20">
        <v>0</v>
      </c>
      <c r="E3098" s="20">
        <v>636.02</v>
      </c>
      <c r="F3098" s="20">
        <f t="shared" si="100"/>
        <v>87.190524497573534</v>
      </c>
      <c r="G3098" s="136">
        <f t="shared" si="101"/>
        <v>0</v>
      </c>
    </row>
    <row r="3099" spans="1:7" s="8" customFormat="1" ht="12.75" x14ac:dyDescent="0.15">
      <c r="A3099" s="110" t="s">
        <v>31</v>
      </c>
      <c r="B3099" s="20">
        <v>243.12</v>
      </c>
      <c r="C3099" s="20">
        <v>0</v>
      </c>
      <c r="D3099" s="20">
        <v>0</v>
      </c>
      <c r="E3099" s="20">
        <v>131.4</v>
      </c>
      <c r="F3099" s="20">
        <f t="shared" si="100"/>
        <v>54.047384007897335</v>
      </c>
      <c r="G3099" s="136">
        <f t="shared" si="101"/>
        <v>0</v>
      </c>
    </row>
    <row r="3100" spans="1:7" s="8" customFormat="1" ht="12.75" x14ac:dyDescent="0.15">
      <c r="A3100" s="110" t="s">
        <v>32</v>
      </c>
      <c r="B3100" s="20">
        <v>33.18</v>
      </c>
      <c r="C3100" s="20">
        <v>0</v>
      </c>
      <c r="D3100" s="20">
        <v>0</v>
      </c>
      <c r="E3100" s="20">
        <v>0</v>
      </c>
      <c r="F3100" s="20">
        <f t="shared" si="100"/>
        <v>0</v>
      </c>
      <c r="G3100" s="136">
        <f t="shared" si="101"/>
        <v>0</v>
      </c>
    </row>
    <row r="3101" spans="1:7" s="8" customFormat="1" ht="12.75" x14ac:dyDescent="0.15">
      <c r="A3101" s="110" t="s">
        <v>33</v>
      </c>
      <c r="B3101" s="20">
        <v>10.71</v>
      </c>
      <c r="C3101" s="20">
        <v>0</v>
      </c>
      <c r="D3101" s="20">
        <v>0</v>
      </c>
      <c r="E3101" s="20">
        <v>0</v>
      </c>
      <c r="F3101" s="20">
        <f t="shared" si="100"/>
        <v>0</v>
      </c>
      <c r="G3101" s="136">
        <f t="shared" si="101"/>
        <v>0</v>
      </c>
    </row>
    <row r="3102" spans="1:7" s="8" customFormat="1" ht="12.75" x14ac:dyDescent="0.15">
      <c r="A3102" s="110" t="s">
        <v>34</v>
      </c>
      <c r="B3102" s="20">
        <v>5.84</v>
      </c>
      <c r="C3102" s="20">
        <v>0</v>
      </c>
      <c r="D3102" s="20">
        <v>0</v>
      </c>
      <c r="E3102" s="20">
        <v>0</v>
      </c>
      <c r="F3102" s="20">
        <f t="shared" si="100"/>
        <v>0</v>
      </c>
      <c r="G3102" s="136">
        <f t="shared" si="101"/>
        <v>0</v>
      </c>
    </row>
    <row r="3103" spans="1:7" s="8" customFormat="1" ht="12.75" x14ac:dyDescent="0.15">
      <c r="A3103" s="110" t="s">
        <v>83</v>
      </c>
      <c r="B3103" s="20">
        <v>0</v>
      </c>
      <c r="C3103" s="20">
        <v>0</v>
      </c>
      <c r="D3103" s="20">
        <v>0</v>
      </c>
      <c r="E3103" s="20">
        <v>94.22</v>
      </c>
      <c r="F3103" s="20">
        <f t="shared" si="100"/>
        <v>0</v>
      </c>
      <c r="G3103" s="136">
        <f t="shared" si="101"/>
        <v>0</v>
      </c>
    </row>
    <row r="3104" spans="1:7" s="8" customFormat="1" ht="12.75" x14ac:dyDescent="0.15">
      <c r="A3104" s="108" t="s">
        <v>53</v>
      </c>
      <c r="B3104" s="19">
        <v>0</v>
      </c>
      <c r="C3104" s="19">
        <v>1600</v>
      </c>
      <c r="D3104" s="19">
        <v>0</v>
      </c>
      <c r="E3104" s="19">
        <v>0</v>
      </c>
      <c r="F3104" s="19">
        <f t="shared" si="100"/>
        <v>0</v>
      </c>
      <c r="G3104" s="151">
        <f t="shared" si="101"/>
        <v>0</v>
      </c>
    </row>
    <row r="3105" spans="1:7" s="8" customFormat="1" ht="12.75" x14ac:dyDescent="0.15">
      <c r="A3105" s="108" t="s">
        <v>56</v>
      </c>
      <c r="B3105" s="19">
        <v>0</v>
      </c>
      <c r="C3105" s="19">
        <v>1600</v>
      </c>
      <c r="D3105" s="19">
        <v>0</v>
      </c>
      <c r="E3105" s="19">
        <v>0</v>
      </c>
      <c r="F3105" s="19">
        <f t="shared" si="100"/>
        <v>0</v>
      </c>
      <c r="G3105" s="151">
        <f t="shared" si="101"/>
        <v>0</v>
      </c>
    </row>
    <row r="3106" spans="1:7" s="6" customFormat="1" ht="12.75" x14ac:dyDescent="0.15">
      <c r="A3106" s="147" t="s">
        <v>128</v>
      </c>
      <c r="B3106" s="17">
        <v>51891.41</v>
      </c>
      <c r="C3106" s="17">
        <v>64625</v>
      </c>
      <c r="D3106" s="17">
        <v>61705.72</v>
      </c>
      <c r="E3106" s="17">
        <v>60754.87</v>
      </c>
      <c r="F3106" s="17">
        <f t="shared" si="100"/>
        <v>117.08078466166172</v>
      </c>
      <c r="G3106" s="148">
        <f t="shared" si="101"/>
        <v>98.459056956146043</v>
      </c>
    </row>
    <row r="3107" spans="1:7" s="8" customFormat="1" ht="12.75" x14ac:dyDescent="0.15">
      <c r="A3107" s="108" t="s">
        <v>6</v>
      </c>
      <c r="B3107" s="19">
        <v>51891.41</v>
      </c>
      <c r="C3107" s="19">
        <v>63925</v>
      </c>
      <c r="D3107" s="19">
        <v>61705.72</v>
      </c>
      <c r="E3107" s="19">
        <v>60754.87</v>
      </c>
      <c r="F3107" s="19">
        <f t="shared" si="100"/>
        <v>117.08078466166172</v>
      </c>
      <c r="G3107" s="151">
        <f t="shared" si="101"/>
        <v>98.459056956146043</v>
      </c>
    </row>
    <row r="3108" spans="1:7" s="8" customFormat="1" ht="12.75" x14ac:dyDescent="0.15">
      <c r="A3108" s="108" t="s">
        <v>7</v>
      </c>
      <c r="B3108" s="19">
        <v>45791.79</v>
      </c>
      <c r="C3108" s="19">
        <v>54425</v>
      </c>
      <c r="D3108" s="19">
        <v>55205.72</v>
      </c>
      <c r="E3108" s="19">
        <v>54309.56</v>
      </c>
      <c r="F3108" s="19">
        <f t="shared" si="100"/>
        <v>118.6010854784231</v>
      </c>
      <c r="G3108" s="151">
        <f t="shared" si="101"/>
        <v>98.376689951693407</v>
      </c>
    </row>
    <row r="3109" spans="1:7" s="8" customFormat="1" ht="12.75" x14ac:dyDescent="0.15">
      <c r="A3109" s="110" t="s">
        <v>8</v>
      </c>
      <c r="B3109" s="20">
        <v>37652.11</v>
      </c>
      <c r="C3109" s="20">
        <v>0</v>
      </c>
      <c r="D3109" s="20">
        <v>0</v>
      </c>
      <c r="E3109" s="20">
        <v>44240.1</v>
      </c>
      <c r="F3109" s="20">
        <f t="shared" si="100"/>
        <v>117.49700083209147</v>
      </c>
      <c r="G3109" s="136">
        <f t="shared" si="101"/>
        <v>0</v>
      </c>
    </row>
    <row r="3110" spans="1:7" s="8" customFormat="1" ht="12.75" x14ac:dyDescent="0.15">
      <c r="A3110" s="110" t="s">
        <v>10</v>
      </c>
      <c r="B3110" s="20">
        <v>1927.23</v>
      </c>
      <c r="C3110" s="20">
        <v>0</v>
      </c>
      <c r="D3110" s="20">
        <v>0</v>
      </c>
      <c r="E3110" s="20">
        <v>2780.72</v>
      </c>
      <c r="F3110" s="20">
        <f t="shared" si="100"/>
        <v>144.28584029928965</v>
      </c>
      <c r="G3110" s="136">
        <f t="shared" si="101"/>
        <v>0</v>
      </c>
    </row>
    <row r="3111" spans="1:7" s="8" customFormat="1" ht="12.75" x14ac:dyDescent="0.15">
      <c r="A3111" s="110" t="s">
        <v>11</v>
      </c>
      <c r="B3111" s="20">
        <v>6212.45</v>
      </c>
      <c r="C3111" s="20">
        <v>0</v>
      </c>
      <c r="D3111" s="20">
        <v>0</v>
      </c>
      <c r="E3111" s="20">
        <v>7288.74</v>
      </c>
      <c r="F3111" s="20">
        <f t="shared" si="100"/>
        <v>117.32472695957313</v>
      </c>
      <c r="G3111" s="136">
        <f t="shared" si="101"/>
        <v>0</v>
      </c>
    </row>
    <row r="3112" spans="1:7" s="8" customFormat="1" ht="12.75" x14ac:dyDescent="0.15">
      <c r="A3112" s="108" t="s">
        <v>12</v>
      </c>
      <c r="B3112" s="19">
        <v>6099.62</v>
      </c>
      <c r="C3112" s="19">
        <v>9500</v>
      </c>
      <c r="D3112" s="19">
        <v>6500</v>
      </c>
      <c r="E3112" s="19">
        <v>6445.31</v>
      </c>
      <c r="F3112" s="19">
        <f t="shared" si="100"/>
        <v>105.66740223161443</v>
      </c>
      <c r="G3112" s="151">
        <f t="shared" si="101"/>
        <v>99.158615384615388</v>
      </c>
    </row>
    <row r="3113" spans="1:7" s="8" customFormat="1" ht="12.75" x14ac:dyDescent="0.15">
      <c r="A3113" s="110" t="s">
        <v>18</v>
      </c>
      <c r="B3113" s="20">
        <v>295.31</v>
      </c>
      <c r="C3113" s="20">
        <v>0</v>
      </c>
      <c r="D3113" s="20">
        <v>0</v>
      </c>
      <c r="E3113" s="20">
        <v>0</v>
      </c>
      <c r="F3113" s="20">
        <f t="shared" si="100"/>
        <v>0</v>
      </c>
      <c r="G3113" s="136">
        <f t="shared" si="101"/>
        <v>0</v>
      </c>
    </row>
    <row r="3114" spans="1:7" s="8" customFormat="1" ht="12.75" x14ac:dyDescent="0.15">
      <c r="A3114" s="110" t="s">
        <v>19</v>
      </c>
      <c r="B3114" s="20">
        <v>4127.54</v>
      </c>
      <c r="C3114" s="20">
        <v>0</v>
      </c>
      <c r="D3114" s="20">
        <v>0</v>
      </c>
      <c r="E3114" s="20">
        <v>4149.0200000000004</v>
      </c>
      <c r="F3114" s="20">
        <f t="shared" si="100"/>
        <v>100.5204068282803</v>
      </c>
      <c r="G3114" s="136">
        <f t="shared" si="101"/>
        <v>0</v>
      </c>
    </row>
    <row r="3115" spans="1:7" s="8" customFormat="1" ht="12.75" x14ac:dyDescent="0.15">
      <c r="A3115" s="110" t="s">
        <v>32</v>
      </c>
      <c r="B3115" s="20">
        <v>1676.77</v>
      </c>
      <c r="C3115" s="20">
        <v>0</v>
      </c>
      <c r="D3115" s="20">
        <v>0</v>
      </c>
      <c r="E3115" s="20">
        <v>2296.29</v>
      </c>
      <c r="F3115" s="20">
        <f t="shared" si="100"/>
        <v>136.94722591649423</v>
      </c>
      <c r="G3115" s="136">
        <f t="shared" si="101"/>
        <v>0</v>
      </c>
    </row>
    <row r="3116" spans="1:7" s="8" customFormat="1" ht="12.75" x14ac:dyDescent="0.15">
      <c r="A3116" s="108" t="s">
        <v>53</v>
      </c>
      <c r="B3116" s="19">
        <v>0</v>
      </c>
      <c r="C3116" s="19">
        <v>700</v>
      </c>
      <c r="D3116" s="19">
        <v>0</v>
      </c>
      <c r="E3116" s="19">
        <v>0</v>
      </c>
      <c r="F3116" s="19">
        <f t="shared" si="100"/>
        <v>0</v>
      </c>
      <c r="G3116" s="151">
        <f t="shared" si="101"/>
        <v>0</v>
      </c>
    </row>
    <row r="3117" spans="1:7" s="8" customFormat="1" ht="12.75" x14ac:dyDescent="0.15">
      <c r="A3117" s="108" t="s">
        <v>56</v>
      </c>
      <c r="B3117" s="19">
        <v>0</v>
      </c>
      <c r="C3117" s="19">
        <v>700</v>
      </c>
      <c r="D3117" s="19">
        <v>0</v>
      </c>
      <c r="E3117" s="19">
        <v>0</v>
      </c>
      <c r="F3117" s="19">
        <f t="shared" si="100"/>
        <v>0</v>
      </c>
      <c r="G3117" s="151">
        <f t="shared" si="101"/>
        <v>0</v>
      </c>
    </row>
    <row r="3118" spans="1:7" s="7" customFormat="1" ht="12.75" x14ac:dyDescent="0.15">
      <c r="A3118" s="149" t="s">
        <v>265</v>
      </c>
      <c r="B3118" s="18">
        <v>0</v>
      </c>
      <c r="C3118" s="18">
        <v>0</v>
      </c>
      <c r="D3118" s="18">
        <v>18000</v>
      </c>
      <c r="E3118" s="18">
        <v>18000</v>
      </c>
      <c r="F3118" s="18">
        <f t="shared" si="100"/>
        <v>0</v>
      </c>
      <c r="G3118" s="150">
        <f t="shared" si="101"/>
        <v>100</v>
      </c>
    </row>
    <row r="3119" spans="1:7" s="8" customFormat="1" ht="12.75" x14ac:dyDescent="0.15">
      <c r="A3119" s="108" t="s">
        <v>245</v>
      </c>
      <c r="B3119" s="19">
        <v>0</v>
      </c>
      <c r="C3119" s="19">
        <v>0</v>
      </c>
      <c r="D3119" s="19">
        <v>18000</v>
      </c>
      <c r="E3119" s="19">
        <v>18000</v>
      </c>
      <c r="F3119" s="19">
        <f t="shared" si="100"/>
        <v>0</v>
      </c>
      <c r="G3119" s="151">
        <f t="shared" si="101"/>
        <v>100</v>
      </c>
    </row>
    <row r="3120" spans="1:7" s="6" customFormat="1" ht="12.75" x14ac:dyDescent="0.15">
      <c r="A3120" s="147" t="s">
        <v>128</v>
      </c>
      <c r="B3120" s="17">
        <v>0</v>
      </c>
      <c r="C3120" s="17">
        <v>0</v>
      </c>
      <c r="D3120" s="17">
        <v>18000</v>
      </c>
      <c r="E3120" s="17">
        <v>18000</v>
      </c>
      <c r="F3120" s="17">
        <f t="shared" si="100"/>
        <v>0</v>
      </c>
      <c r="G3120" s="148">
        <f t="shared" si="101"/>
        <v>100</v>
      </c>
    </row>
    <row r="3121" spans="1:7" s="8" customFormat="1" ht="12.75" x14ac:dyDescent="0.15">
      <c r="A3121" s="108" t="s">
        <v>6</v>
      </c>
      <c r="B3121" s="19">
        <v>0</v>
      </c>
      <c r="C3121" s="19">
        <v>0</v>
      </c>
      <c r="D3121" s="19">
        <v>18000</v>
      </c>
      <c r="E3121" s="19">
        <v>18000</v>
      </c>
      <c r="F3121" s="19">
        <f t="shared" si="100"/>
        <v>0</v>
      </c>
      <c r="G3121" s="151">
        <f t="shared" si="101"/>
        <v>100</v>
      </c>
    </row>
    <row r="3122" spans="1:7" s="8" customFormat="1" ht="12.75" x14ac:dyDescent="0.15">
      <c r="A3122" s="108" t="s">
        <v>12</v>
      </c>
      <c r="B3122" s="19">
        <v>0</v>
      </c>
      <c r="C3122" s="19">
        <v>0</v>
      </c>
      <c r="D3122" s="19">
        <v>18000</v>
      </c>
      <c r="E3122" s="19">
        <v>18000</v>
      </c>
      <c r="F3122" s="19">
        <f t="shared" si="100"/>
        <v>0</v>
      </c>
      <c r="G3122" s="151">
        <f t="shared" si="101"/>
        <v>100</v>
      </c>
    </row>
    <row r="3123" spans="1:7" s="8" customFormat="1" ht="12.75" x14ac:dyDescent="0.15">
      <c r="A3123" s="110" t="s">
        <v>97</v>
      </c>
      <c r="B3123" s="20">
        <v>0</v>
      </c>
      <c r="C3123" s="20">
        <v>0</v>
      </c>
      <c r="D3123" s="20">
        <v>0</v>
      </c>
      <c r="E3123" s="20">
        <v>18000</v>
      </c>
      <c r="F3123" s="20">
        <f t="shared" si="100"/>
        <v>0</v>
      </c>
      <c r="G3123" s="136">
        <f t="shared" si="101"/>
        <v>0</v>
      </c>
    </row>
    <row r="3124" spans="1:7" s="6" customFormat="1" ht="12.75" x14ac:dyDescent="0.15">
      <c r="A3124" s="147" t="s">
        <v>266</v>
      </c>
      <c r="B3124" s="17">
        <v>2949.11</v>
      </c>
      <c r="C3124" s="17">
        <v>0</v>
      </c>
      <c r="D3124" s="17">
        <v>0</v>
      </c>
      <c r="E3124" s="17">
        <v>0</v>
      </c>
      <c r="F3124" s="17">
        <f t="shared" si="100"/>
        <v>0</v>
      </c>
      <c r="G3124" s="148">
        <f t="shared" si="101"/>
        <v>0</v>
      </c>
    </row>
    <row r="3125" spans="1:7" s="7" customFormat="1" ht="12.75" x14ac:dyDescent="0.15">
      <c r="A3125" s="149" t="s">
        <v>267</v>
      </c>
      <c r="B3125" s="18">
        <v>2949.11</v>
      </c>
      <c r="C3125" s="18">
        <v>0</v>
      </c>
      <c r="D3125" s="18">
        <v>0</v>
      </c>
      <c r="E3125" s="18">
        <v>0</v>
      </c>
      <c r="F3125" s="18">
        <f t="shared" si="100"/>
        <v>0</v>
      </c>
      <c r="G3125" s="150">
        <f t="shared" si="101"/>
        <v>0</v>
      </c>
    </row>
    <row r="3126" spans="1:7" s="8" customFormat="1" ht="12.75" x14ac:dyDescent="0.15">
      <c r="A3126" s="108" t="s">
        <v>82</v>
      </c>
      <c r="B3126" s="19">
        <v>2949.11</v>
      </c>
      <c r="C3126" s="19">
        <v>0</v>
      </c>
      <c r="D3126" s="19">
        <v>0</v>
      </c>
      <c r="E3126" s="19">
        <v>0</v>
      </c>
      <c r="F3126" s="19">
        <f t="shared" si="100"/>
        <v>0</v>
      </c>
      <c r="G3126" s="151">
        <f t="shared" si="101"/>
        <v>0</v>
      </c>
    </row>
    <row r="3127" spans="1:7" s="6" customFormat="1" ht="12.75" x14ac:dyDescent="0.15">
      <c r="A3127" s="147" t="s">
        <v>62</v>
      </c>
      <c r="B3127" s="17">
        <v>442.37</v>
      </c>
      <c r="C3127" s="17">
        <v>0</v>
      </c>
      <c r="D3127" s="17">
        <v>0</v>
      </c>
      <c r="E3127" s="17">
        <v>0</v>
      </c>
      <c r="F3127" s="17">
        <f t="shared" si="100"/>
        <v>0</v>
      </c>
      <c r="G3127" s="148">
        <f t="shared" si="101"/>
        <v>0</v>
      </c>
    </row>
    <row r="3128" spans="1:7" s="8" customFormat="1" ht="12.75" x14ac:dyDescent="0.15">
      <c r="A3128" s="108" t="s">
        <v>6</v>
      </c>
      <c r="B3128" s="19">
        <v>442.37</v>
      </c>
      <c r="C3128" s="19">
        <v>0</v>
      </c>
      <c r="D3128" s="19">
        <v>0</v>
      </c>
      <c r="E3128" s="19">
        <v>0</v>
      </c>
      <c r="F3128" s="19">
        <f t="shared" si="100"/>
        <v>0</v>
      </c>
      <c r="G3128" s="151">
        <f t="shared" si="101"/>
        <v>0</v>
      </c>
    </row>
    <row r="3129" spans="1:7" s="8" customFormat="1" ht="12.75" x14ac:dyDescent="0.15">
      <c r="A3129" s="108" t="s">
        <v>7</v>
      </c>
      <c r="B3129" s="19">
        <v>430.34</v>
      </c>
      <c r="C3129" s="19">
        <v>0</v>
      </c>
      <c r="D3129" s="19">
        <v>0</v>
      </c>
      <c r="E3129" s="19">
        <v>0</v>
      </c>
      <c r="F3129" s="19">
        <f t="shared" si="100"/>
        <v>0</v>
      </c>
      <c r="G3129" s="151">
        <f t="shared" si="101"/>
        <v>0</v>
      </c>
    </row>
    <row r="3130" spans="1:7" s="8" customFormat="1" ht="12.75" x14ac:dyDescent="0.15">
      <c r="A3130" s="110" t="s">
        <v>8</v>
      </c>
      <c r="B3130" s="20">
        <v>348.02</v>
      </c>
      <c r="C3130" s="20">
        <v>0</v>
      </c>
      <c r="D3130" s="20">
        <v>0</v>
      </c>
      <c r="E3130" s="20">
        <v>0</v>
      </c>
      <c r="F3130" s="20">
        <f t="shared" si="100"/>
        <v>0</v>
      </c>
      <c r="G3130" s="136">
        <f t="shared" si="101"/>
        <v>0</v>
      </c>
    </row>
    <row r="3131" spans="1:7" s="8" customFormat="1" ht="12.75" x14ac:dyDescent="0.15">
      <c r="A3131" s="110" t="s">
        <v>10</v>
      </c>
      <c r="B3131" s="20">
        <v>24.89</v>
      </c>
      <c r="C3131" s="20">
        <v>0</v>
      </c>
      <c r="D3131" s="20">
        <v>0</v>
      </c>
      <c r="E3131" s="20">
        <v>0</v>
      </c>
      <c r="F3131" s="20">
        <f t="shared" si="100"/>
        <v>0</v>
      </c>
      <c r="G3131" s="136">
        <f t="shared" si="101"/>
        <v>0</v>
      </c>
    </row>
    <row r="3132" spans="1:7" s="8" customFormat="1" ht="12.75" x14ac:dyDescent="0.15">
      <c r="A3132" s="110" t="s">
        <v>11</v>
      </c>
      <c r="B3132" s="20">
        <v>57.43</v>
      </c>
      <c r="C3132" s="20">
        <v>0</v>
      </c>
      <c r="D3132" s="20">
        <v>0</v>
      </c>
      <c r="E3132" s="20">
        <v>0</v>
      </c>
      <c r="F3132" s="20">
        <f t="shared" si="100"/>
        <v>0</v>
      </c>
      <c r="G3132" s="136">
        <f t="shared" si="101"/>
        <v>0</v>
      </c>
    </row>
    <row r="3133" spans="1:7" s="8" customFormat="1" ht="12.75" x14ac:dyDescent="0.15">
      <c r="A3133" s="108" t="s">
        <v>12</v>
      </c>
      <c r="B3133" s="19">
        <v>12.03</v>
      </c>
      <c r="C3133" s="19">
        <v>0</v>
      </c>
      <c r="D3133" s="19">
        <v>0</v>
      </c>
      <c r="E3133" s="19">
        <v>0</v>
      </c>
      <c r="F3133" s="19">
        <f t="shared" si="100"/>
        <v>0</v>
      </c>
      <c r="G3133" s="151">
        <f t="shared" si="101"/>
        <v>0</v>
      </c>
    </row>
    <row r="3134" spans="1:7" s="8" customFormat="1" ht="12.75" x14ac:dyDescent="0.15">
      <c r="A3134" s="110" t="s">
        <v>19</v>
      </c>
      <c r="B3134" s="20">
        <v>12.03</v>
      </c>
      <c r="C3134" s="20">
        <v>0</v>
      </c>
      <c r="D3134" s="20">
        <v>0</v>
      </c>
      <c r="E3134" s="20">
        <v>0</v>
      </c>
      <c r="F3134" s="20">
        <f t="shared" si="100"/>
        <v>0</v>
      </c>
      <c r="G3134" s="136">
        <f t="shared" si="101"/>
        <v>0</v>
      </c>
    </row>
    <row r="3135" spans="1:7" s="6" customFormat="1" ht="12.75" x14ac:dyDescent="0.15">
      <c r="A3135" s="147" t="s">
        <v>86</v>
      </c>
      <c r="B3135" s="17">
        <v>2506.7399999999998</v>
      </c>
      <c r="C3135" s="17">
        <v>0</v>
      </c>
      <c r="D3135" s="17">
        <v>0</v>
      </c>
      <c r="E3135" s="17">
        <v>0</v>
      </c>
      <c r="F3135" s="17">
        <f t="shared" si="100"/>
        <v>0</v>
      </c>
      <c r="G3135" s="148">
        <f t="shared" si="101"/>
        <v>0</v>
      </c>
    </row>
    <row r="3136" spans="1:7" s="8" customFormat="1" ht="12.75" x14ac:dyDescent="0.15">
      <c r="A3136" s="108" t="s">
        <v>6</v>
      </c>
      <c r="B3136" s="19">
        <v>2506.7399999999998</v>
      </c>
      <c r="C3136" s="19">
        <v>0</v>
      </c>
      <c r="D3136" s="19">
        <v>0</v>
      </c>
      <c r="E3136" s="19">
        <v>0</v>
      </c>
      <c r="F3136" s="19">
        <f t="shared" si="100"/>
        <v>0</v>
      </c>
      <c r="G3136" s="151">
        <f t="shared" si="101"/>
        <v>0</v>
      </c>
    </row>
    <row r="3137" spans="1:7" s="8" customFormat="1" ht="12.75" x14ac:dyDescent="0.15">
      <c r="A3137" s="108" t="s">
        <v>7</v>
      </c>
      <c r="B3137" s="19">
        <v>2438.5700000000002</v>
      </c>
      <c r="C3137" s="19">
        <v>0</v>
      </c>
      <c r="D3137" s="19">
        <v>0</v>
      </c>
      <c r="E3137" s="19">
        <v>0</v>
      </c>
      <c r="F3137" s="19">
        <f t="shared" si="100"/>
        <v>0</v>
      </c>
      <c r="G3137" s="151">
        <f t="shared" si="101"/>
        <v>0</v>
      </c>
    </row>
    <row r="3138" spans="1:7" s="8" customFormat="1" ht="12.75" x14ac:dyDescent="0.15">
      <c r="A3138" s="110" t="s">
        <v>8</v>
      </c>
      <c r="B3138" s="20">
        <v>1972.14</v>
      </c>
      <c r="C3138" s="20">
        <v>0</v>
      </c>
      <c r="D3138" s="20">
        <v>0</v>
      </c>
      <c r="E3138" s="20">
        <v>0</v>
      </c>
      <c r="F3138" s="20">
        <f t="shared" si="100"/>
        <v>0</v>
      </c>
      <c r="G3138" s="136">
        <f t="shared" si="101"/>
        <v>0</v>
      </c>
    </row>
    <row r="3139" spans="1:7" s="8" customFormat="1" ht="12.75" x14ac:dyDescent="0.15">
      <c r="A3139" s="110" t="s">
        <v>10</v>
      </c>
      <c r="B3139" s="20">
        <v>141.02000000000001</v>
      </c>
      <c r="C3139" s="20">
        <v>0</v>
      </c>
      <c r="D3139" s="20">
        <v>0</v>
      </c>
      <c r="E3139" s="20">
        <v>0</v>
      </c>
      <c r="F3139" s="20">
        <f t="shared" si="100"/>
        <v>0</v>
      </c>
      <c r="G3139" s="136">
        <f t="shared" si="101"/>
        <v>0</v>
      </c>
    </row>
    <row r="3140" spans="1:7" s="8" customFormat="1" ht="12.75" x14ac:dyDescent="0.15">
      <c r="A3140" s="110" t="s">
        <v>11</v>
      </c>
      <c r="B3140" s="20">
        <v>325.41000000000003</v>
      </c>
      <c r="C3140" s="20">
        <v>0</v>
      </c>
      <c r="D3140" s="20">
        <v>0</v>
      </c>
      <c r="E3140" s="20">
        <v>0</v>
      </c>
      <c r="F3140" s="20">
        <f t="shared" si="100"/>
        <v>0</v>
      </c>
      <c r="G3140" s="136">
        <f t="shared" si="101"/>
        <v>0</v>
      </c>
    </row>
    <row r="3141" spans="1:7" s="8" customFormat="1" ht="12.75" x14ac:dyDescent="0.15">
      <c r="A3141" s="108" t="s">
        <v>12</v>
      </c>
      <c r="B3141" s="19">
        <v>68.17</v>
      </c>
      <c r="C3141" s="19">
        <v>0</v>
      </c>
      <c r="D3141" s="19">
        <v>0</v>
      </c>
      <c r="E3141" s="19">
        <v>0</v>
      </c>
      <c r="F3141" s="19">
        <f t="shared" si="100"/>
        <v>0</v>
      </c>
      <c r="G3141" s="151">
        <f t="shared" si="101"/>
        <v>0</v>
      </c>
    </row>
    <row r="3142" spans="1:7" s="8" customFormat="1" ht="12.75" x14ac:dyDescent="0.15">
      <c r="A3142" s="110" t="s">
        <v>19</v>
      </c>
      <c r="B3142" s="20">
        <v>68.17</v>
      </c>
      <c r="C3142" s="20">
        <v>0</v>
      </c>
      <c r="D3142" s="20">
        <v>0</v>
      </c>
      <c r="E3142" s="20">
        <v>0</v>
      </c>
      <c r="F3142" s="20">
        <f t="shared" ref="F3142:F3205" si="102">IFERROR(E3142/B3142*100,0)</f>
        <v>0</v>
      </c>
      <c r="G3142" s="136">
        <f t="shared" ref="G3142:G3205" si="103">IFERROR(E3142/D3142*100,0)</f>
        <v>0</v>
      </c>
    </row>
    <row r="3143" spans="1:7" s="6" customFormat="1" ht="12.75" x14ac:dyDescent="0.15">
      <c r="A3143" s="147" t="s">
        <v>268</v>
      </c>
      <c r="B3143" s="17">
        <v>2842.99</v>
      </c>
      <c r="C3143" s="17">
        <v>3100</v>
      </c>
      <c r="D3143" s="17">
        <v>1987.44</v>
      </c>
      <c r="E3143" s="17">
        <v>1987.44</v>
      </c>
      <c r="F3143" s="17">
        <f t="shared" si="102"/>
        <v>69.90668275301708</v>
      </c>
      <c r="G3143" s="148">
        <f t="shared" si="103"/>
        <v>100</v>
      </c>
    </row>
    <row r="3144" spans="1:7" s="7" customFormat="1" ht="12.75" x14ac:dyDescent="0.15">
      <c r="A3144" s="149" t="s">
        <v>269</v>
      </c>
      <c r="B3144" s="18">
        <v>2842.99</v>
      </c>
      <c r="C3144" s="18">
        <v>3100</v>
      </c>
      <c r="D3144" s="18">
        <v>1987.44</v>
      </c>
      <c r="E3144" s="18">
        <v>1987.44</v>
      </c>
      <c r="F3144" s="18">
        <f t="shared" si="102"/>
        <v>69.90668275301708</v>
      </c>
      <c r="G3144" s="150">
        <f t="shared" si="103"/>
        <v>100</v>
      </c>
    </row>
    <row r="3145" spans="1:7" s="8" customFormat="1" ht="12.75" x14ac:dyDescent="0.15">
      <c r="A3145" s="108" t="s">
        <v>82</v>
      </c>
      <c r="B3145" s="19">
        <v>2842.99</v>
      </c>
      <c r="C3145" s="19">
        <v>3100</v>
      </c>
      <c r="D3145" s="19">
        <v>1987.44</v>
      </c>
      <c r="E3145" s="19">
        <v>1987.44</v>
      </c>
      <c r="F3145" s="19">
        <f t="shared" si="102"/>
        <v>69.90668275301708</v>
      </c>
      <c r="G3145" s="151">
        <f t="shared" si="103"/>
        <v>100</v>
      </c>
    </row>
    <row r="3146" spans="1:7" s="6" customFormat="1" ht="12.75" x14ac:dyDescent="0.15">
      <c r="A3146" s="147" t="s">
        <v>62</v>
      </c>
      <c r="B3146" s="17">
        <v>426.45</v>
      </c>
      <c r="C3146" s="17">
        <v>465</v>
      </c>
      <c r="D3146" s="17">
        <v>285.75</v>
      </c>
      <c r="E3146" s="17">
        <v>285.75</v>
      </c>
      <c r="F3146" s="17">
        <f t="shared" si="102"/>
        <v>67.006683081252206</v>
      </c>
      <c r="G3146" s="148">
        <f t="shared" si="103"/>
        <v>100</v>
      </c>
    </row>
    <row r="3147" spans="1:7" s="8" customFormat="1" ht="12.75" x14ac:dyDescent="0.15">
      <c r="A3147" s="108" t="s">
        <v>6</v>
      </c>
      <c r="B3147" s="19">
        <v>426.45</v>
      </c>
      <c r="C3147" s="19">
        <v>465</v>
      </c>
      <c r="D3147" s="19">
        <v>285.75</v>
      </c>
      <c r="E3147" s="19">
        <v>285.75</v>
      </c>
      <c r="F3147" s="19">
        <f t="shared" si="102"/>
        <v>67.006683081252206</v>
      </c>
      <c r="G3147" s="151">
        <f t="shared" si="103"/>
        <v>100</v>
      </c>
    </row>
    <row r="3148" spans="1:7" s="8" customFormat="1" ht="12.75" x14ac:dyDescent="0.15">
      <c r="A3148" s="108" t="s">
        <v>12</v>
      </c>
      <c r="B3148" s="19">
        <v>426.45</v>
      </c>
      <c r="C3148" s="19">
        <v>465</v>
      </c>
      <c r="D3148" s="19">
        <v>285.75</v>
      </c>
      <c r="E3148" s="19">
        <v>285.75</v>
      </c>
      <c r="F3148" s="19">
        <f t="shared" si="102"/>
        <v>67.006683081252206</v>
      </c>
      <c r="G3148" s="151">
        <f t="shared" si="103"/>
        <v>100</v>
      </c>
    </row>
    <row r="3149" spans="1:7" s="8" customFormat="1" ht="12.75" x14ac:dyDescent="0.15">
      <c r="A3149" s="110" t="s">
        <v>97</v>
      </c>
      <c r="B3149" s="20">
        <v>426.45</v>
      </c>
      <c r="C3149" s="20">
        <v>0</v>
      </c>
      <c r="D3149" s="20">
        <v>0</v>
      </c>
      <c r="E3149" s="20">
        <v>285.75</v>
      </c>
      <c r="F3149" s="20">
        <f t="shared" si="102"/>
        <v>67.006683081252206</v>
      </c>
      <c r="G3149" s="136">
        <f t="shared" si="103"/>
        <v>0</v>
      </c>
    </row>
    <row r="3150" spans="1:7" s="6" customFormat="1" ht="12.75" x14ac:dyDescent="0.15">
      <c r="A3150" s="147" t="s">
        <v>86</v>
      </c>
      <c r="B3150" s="17">
        <v>2416.54</v>
      </c>
      <c r="C3150" s="17">
        <v>2635</v>
      </c>
      <c r="D3150" s="17">
        <v>1701.69</v>
      </c>
      <c r="E3150" s="17">
        <v>1701.69</v>
      </c>
      <c r="F3150" s="17">
        <f t="shared" si="102"/>
        <v>70.418449518733397</v>
      </c>
      <c r="G3150" s="148">
        <f t="shared" si="103"/>
        <v>100</v>
      </c>
    </row>
    <row r="3151" spans="1:7" s="8" customFormat="1" ht="12.75" x14ac:dyDescent="0.15">
      <c r="A3151" s="108" t="s">
        <v>6</v>
      </c>
      <c r="B3151" s="19">
        <v>2416.54</v>
      </c>
      <c r="C3151" s="19">
        <v>2635</v>
      </c>
      <c r="D3151" s="19">
        <v>1701.69</v>
      </c>
      <c r="E3151" s="19">
        <v>1701.69</v>
      </c>
      <c r="F3151" s="19">
        <f t="shared" si="102"/>
        <v>70.418449518733397</v>
      </c>
      <c r="G3151" s="151">
        <f t="shared" si="103"/>
        <v>100</v>
      </c>
    </row>
    <row r="3152" spans="1:7" s="8" customFormat="1" ht="12.75" x14ac:dyDescent="0.15">
      <c r="A3152" s="108" t="s">
        <v>12</v>
      </c>
      <c r="B3152" s="19">
        <v>2416.54</v>
      </c>
      <c r="C3152" s="19">
        <v>2635</v>
      </c>
      <c r="D3152" s="19">
        <v>1701.69</v>
      </c>
      <c r="E3152" s="19">
        <v>1701.69</v>
      </c>
      <c r="F3152" s="19">
        <f t="shared" si="102"/>
        <v>70.418449518733397</v>
      </c>
      <c r="G3152" s="151">
        <f t="shared" si="103"/>
        <v>100</v>
      </c>
    </row>
    <row r="3153" spans="1:7" s="8" customFormat="1" ht="12.75" x14ac:dyDescent="0.15">
      <c r="A3153" s="110" t="s">
        <v>97</v>
      </c>
      <c r="B3153" s="20">
        <v>2416.54</v>
      </c>
      <c r="C3153" s="20">
        <v>0</v>
      </c>
      <c r="D3153" s="20">
        <v>0</v>
      </c>
      <c r="E3153" s="20">
        <v>1701.69</v>
      </c>
      <c r="F3153" s="20">
        <f t="shared" si="102"/>
        <v>70.418449518733397</v>
      </c>
      <c r="G3153" s="136">
        <f t="shared" si="103"/>
        <v>0</v>
      </c>
    </row>
    <row r="3154" spans="1:7" s="6" customFormat="1" ht="12.75" x14ac:dyDescent="0.15">
      <c r="A3154" s="147" t="s">
        <v>270</v>
      </c>
      <c r="B3154" s="17">
        <v>400711.73</v>
      </c>
      <c r="C3154" s="17">
        <v>446775</v>
      </c>
      <c r="D3154" s="17">
        <v>481922.61</v>
      </c>
      <c r="E3154" s="17">
        <v>470937.05</v>
      </c>
      <c r="F3154" s="17">
        <f t="shared" si="102"/>
        <v>117.52514706769377</v>
      </c>
      <c r="G3154" s="148">
        <f t="shared" si="103"/>
        <v>97.720472172907606</v>
      </c>
    </row>
    <row r="3155" spans="1:7" s="7" customFormat="1" ht="12.75" x14ac:dyDescent="0.15">
      <c r="A3155" s="149" t="s">
        <v>271</v>
      </c>
      <c r="B3155" s="18">
        <v>400711.73</v>
      </c>
      <c r="C3155" s="18">
        <v>446775</v>
      </c>
      <c r="D3155" s="18">
        <v>481922.61</v>
      </c>
      <c r="E3155" s="18">
        <v>470937.05</v>
      </c>
      <c r="F3155" s="18">
        <f t="shared" si="102"/>
        <v>117.52514706769377</v>
      </c>
      <c r="G3155" s="150">
        <f t="shared" si="103"/>
        <v>97.720472172907606</v>
      </c>
    </row>
    <row r="3156" spans="1:7" s="8" customFormat="1" ht="12.75" x14ac:dyDescent="0.15">
      <c r="A3156" s="108" t="s">
        <v>245</v>
      </c>
      <c r="B3156" s="19">
        <v>400711.73</v>
      </c>
      <c r="C3156" s="19">
        <v>446775</v>
      </c>
      <c r="D3156" s="19">
        <v>481922.61</v>
      </c>
      <c r="E3156" s="19">
        <v>470937.05</v>
      </c>
      <c r="F3156" s="19">
        <f t="shared" si="102"/>
        <v>117.52514706769377</v>
      </c>
      <c r="G3156" s="151">
        <f t="shared" si="103"/>
        <v>97.720472172907606</v>
      </c>
    </row>
    <row r="3157" spans="1:7" s="6" customFormat="1" ht="12.75" x14ac:dyDescent="0.15">
      <c r="A3157" s="147" t="s">
        <v>272</v>
      </c>
      <c r="B3157" s="17">
        <v>400711.73</v>
      </c>
      <c r="C3157" s="17">
        <v>446775</v>
      </c>
      <c r="D3157" s="17">
        <v>481922.61</v>
      </c>
      <c r="E3157" s="17">
        <v>470937.05</v>
      </c>
      <c r="F3157" s="17">
        <f t="shared" si="102"/>
        <v>117.52514706769377</v>
      </c>
      <c r="G3157" s="148">
        <f t="shared" si="103"/>
        <v>97.720472172907606</v>
      </c>
    </row>
    <row r="3158" spans="1:7" s="8" customFormat="1" ht="12.75" x14ac:dyDescent="0.15">
      <c r="A3158" s="108" t="s">
        <v>6</v>
      </c>
      <c r="B3158" s="19">
        <v>400711.73</v>
      </c>
      <c r="C3158" s="19">
        <v>446775</v>
      </c>
      <c r="D3158" s="19">
        <v>481922.61</v>
      </c>
      <c r="E3158" s="19">
        <v>470937.05</v>
      </c>
      <c r="F3158" s="19">
        <f t="shared" si="102"/>
        <v>117.52514706769377</v>
      </c>
      <c r="G3158" s="151">
        <f t="shared" si="103"/>
        <v>97.720472172907606</v>
      </c>
    </row>
    <row r="3159" spans="1:7" s="8" customFormat="1" ht="12.75" x14ac:dyDescent="0.15">
      <c r="A3159" s="108" t="s">
        <v>7</v>
      </c>
      <c r="B3159" s="19">
        <v>367376.74</v>
      </c>
      <c r="C3159" s="19">
        <v>408275</v>
      </c>
      <c r="D3159" s="19">
        <v>441225</v>
      </c>
      <c r="E3159" s="19">
        <v>430940.59</v>
      </c>
      <c r="F3159" s="19">
        <f t="shared" si="102"/>
        <v>117.3020888584291</v>
      </c>
      <c r="G3159" s="151">
        <f t="shared" si="103"/>
        <v>97.669123463085739</v>
      </c>
    </row>
    <row r="3160" spans="1:7" s="8" customFormat="1" ht="12.75" x14ac:dyDescent="0.15">
      <c r="A3160" s="110" t="s">
        <v>8</v>
      </c>
      <c r="B3160" s="20">
        <v>303271.62</v>
      </c>
      <c r="C3160" s="20">
        <v>0</v>
      </c>
      <c r="D3160" s="20">
        <v>0</v>
      </c>
      <c r="E3160" s="20">
        <v>357658.01</v>
      </c>
      <c r="F3160" s="20">
        <f t="shared" si="102"/>
        <v>117.93322764589711</v>
      </c>
      <c r="G3160" s="136">
        <f t="shared" si="103"/>
        <v>0</v>
      </c>
    </row>
    <row r="3161" spans="1:7" s="8" customFormat="1" ht="12.75" x14ac:dyDescent="0.15">
      <c r="A3161" s="110" t="s">
        <v>10</v>
      </c>
      <c r="B3161" s="20">
        <v>13935.9</v>
      </c>
      <c r="C3161" s="20">
        <v>0</v>
      </c>
      <c r="D3161" s="20">
        <v>0</v>
      </c>
      <c r="E3161" s="20">
        <v>14811.26</v>
      </c>
      <c r="F3161" s="20">
        <f t="shared" si="102"/>
        <v>106.28133095099707</v>
      </c>
      <c r="G3161" s="136">
        <f t="shared" si="103"/>
        <v>0</v>
      </c>
    </row>
    <row r="3162" spans="1:7" s="8" customFormat="1" ht="12.75" x14ac:dyDescent="0.15">
      <c r="A3162" s="110" t="s">
        <v>11</v>
      </c>
      <c r="B3162" s="20">
        <v>50169.22</v>
      </c>
      <c r="C3162" s="20">
        <v>0</v>
      </c>
      <c r="D3162" s="20">
        <v>0</v>
      </c>
      <c r="E3162" s="20">
        <v>58462.13</v>
      </c>
      <c r="F3162" s="20">
        <f t="shared" si="102"/>
        <v>116.52987628669531</v>
      </c>
      <c r="G3162" s="136">
        <f t="shared" si="103"/>
        <v>0</v>
      </c>
    </row>
    <row r="3163" spans="1:7" s="8" customFormat="1" ht="12.75" x14ac:dyDescent="0.15">
      <c r="A3163" s="110" t="s">
        <v>278</v>
      </c>
      <c r="B3163" s="20">
        <v>0</v>
      </c>
      <c r="C3163" s="20">
        <v>0</v>
      </c>
      <c r="D3163" s="20">
        <v>0</v>
      </c>
      <c r="E3163" s="20">
        <v>9.19</v>
      </c>
      <c r="F3163" s="20">
        <f t="shared" si="102"/>
        <v>0</v>
      </c>
      <c r="G3163" s="136">
        <f t="shared" si="103"/>
        <v>0</v>
      </c>
    </row>
    <row r="3164" spans="1:7" s="8" customFormat="1" ht="12.75" x14ac:dyDescent="0.15">
      <c r="A3164" s="108" t="s">
        <v>12</v>
      </c>
      <c r="B3164" s="19">
        <v>33334.99</v>
      </c>
      <c r="C3164" s="19">
        <v>38500</v>
      </c>
      <c r="D3164" s="19">
        <v>40697.61</v>
      </c>
      <c r="E3164" s="19">
        <v>39996.46</v>
      </c>
      <c r="F3164" s="19">
        <f t="shared" si="102"/>
        <v>119.98341682418385</v>
      </c>
      <c r="G3164" s="151">
        <f t="shared" si="103"/>
        <v>98.277171558722969</v>
      </c>
    </row>
    <row r="3165" spans="1:7" s="8" customFormat="1" ht="12.75" x14ac:dyDescent="0.15">
      <c r="A3165" s="110" t="s">
        <v>19</v>
      </c>
      <c r="B3165" s="20">
        <v>31853.47</v>
      </c>
      <c r="C3165" s="20">
        <v>0</v>
      </c>
      <c r="D3165" s="20">
        <v>0</v>
      </c>
      <c r="E3165" s="20">
        <v>37859.49</v>
      </c>
      <c r="F3165" s="20">
        <f t="shared" si="102"/>
        <v>118.85515141678439</v>
      </c>
      <c r="G3165" s="136">
        <f t="shared" si="103"/>
        <v>0</v>
      </c>
    </row>
    <row r="3166" spans="1:7" s="8" customFormat="1" ht="12.75" x14ac:dyDescent="0.15">
      <c r="A3166" s="110" t="s">
        <v>21</v>
      </c>
      <c r="B3166" s="20">
        <v>0</v>
      </c>
      <c r="C3166" s="20">
        <v>0</v>
      </c>
      <c r="D3166" s="20">
        <v>0</v>
      </c>
      <c r="E3166" s="20">
        <v>439.36</v>
      </c>
      <c r="F3166" s="20">
        <f t="shared" si="102"/>
        <v>0</v>
      </c>
      <c r="G3166" s="136">
        <f t="shared" si="103"/>
        <v>0</v>
      </c>
    </row>
    <row r="3167" spans="1:7" s="8" customFormat="1" ht="12.75" x14ac:dyDescent="0.15">
      <c r="A3167" s="110" t="s">
        <v>13</v>
      </c>
      <c r="B3167" s="20">
        <v>1481.52</v>
      </c>
      <c r="C3167" s="20">
        <v>0</v>
      </c>
      <c r="D3167" s="20">
        <v>0</v>
      </c>
      <c r="E3167" s="20">
        <v>1697.61</v>
      </c>
      <c r="F3167" s="20">
        <f t="shared" si="102"/>
        <v>114.58569577190994</v>
      </c>
      <c r="G3167" s="136">
        <f t="shared" si="103"/>
        <v>0</v>
      </c>
    </row>
    <row r="3168" spans="1:7" s="5" customFormat="1" ht="12.75" x14ac:dyDescent="0.15">
      <c r="A3168" s="145" t="s">
        <v>485</v>
      </c>
      <c r="B3168" s="16">
        <v>905462.57</v>
      </c>
      <c r="C3168" s="16">
        <v>1034172</v>
      </c>
      <c r="D3168" s="16">
        <v>1167201.58</v>
      </c>
      <c r="E3168" s="16">
        <v>1092598.3999999999</v>
      </c>
      <c r="F3168" s="16">
        <f t="shared" si="102"/>
        <v>120.66742858293966</v>
      </c>
      <c r="G3168" s="146">
        <f t="shared" si="103"/>
        <v>93.608372257343916</v>
      </c>
    </row>
    <row r="3169" spans="1:7" s="6" customFormat="1" ht="12.75" x14ac:dyDescent="0.15">
      <c r="A3169" s="147" t="s">
        <v>243</v>
      </c>
      <c r="B3169" s="17">
        <v>118741.6</v>
      </c>
      <c r="C3169" s="17">
        <v>142512</v>
      </c>
      <c r="D3169" s="17">
        <v>131323.09</v>
      </c>
      <c r="E3169" s="17">
        <v>131313.35999999999</v>
      </c>
      <c r="F3169" s="17">
        <f t="shared" si="102"/>
        <v>110.58749418906262</v>
      </c>
      <c r="G3169" s="148">
        <f t="shared" si="103"/>
        <v>99.992590792677802</v>
      </c>
    </row>
    <row r="3170" spans="1:7" s="7" customFormat="1" ht="12.75" x14ac:dyDescent="0.15">
      <c r="A3170" s="149" t="s">
        <v>244</v>
      </c>
      <c r="B3170" s="18">
        <v>18293.419999999998</v>
      </c>
      <c r="C3170" s="18">
        <v>22512</v>
      </c>
      <c r="D3170" s="18">
        <v>22944</v>
      </c>
      <c r="E3170" s="18">
        <v>22943.51</v>
      </c>
      <c r="F3170" s="18">
        <f t="shared" si="102"/>
        <v>125.4194677649122</v>
      </c>
      <c r="G3170" s="150">
        <f t="shared" si="103"/>
        <v>99.997864365411431</v>
      </c>
    </row>
    <row r="3171" spans="1:7" s="8" customFormat="1" ht="12.75" x14ac:dyDescent="0.15">
      <c r="A3171" s="108" t="s">
        <v>245</v>
      </c>
      <c r="B3171" s="19">
        <v>18293.419999999998</v>
      </c>
      <c r="C3171" s="19">
        <v>22512</v>
      </c>
      <c r="D3171" s="19">
        <v>22944</v>
      </c>
      <c r="E3171" s="19">
        <v>22943.51</v>
      </c>
      <c r="F3171" s="19">
        <f t="shared" si="102"/>
        <v>125.4194677649122</v>
      </c>
      <c r="G3171" s="151">
        <f t="shared" si="103"/>
        <v>99.997864365411431</v>
      </c>
    </row>
    <row r="3172" spans="1:7" s="6" customFormat="1" ht="12.75" x14ac:dyDescent="0.15">
      <c r="A3172" s="147" t="s">
        <v>62</v>
      </c>
      <c r="B3172" s="17">
        <v>18293.419999999998</v>
      </c>
      <c r="C3172" s="17">
        <v>22512</v>
      </c>
      <c r="D3172" s="17">
        <v>22944</v>
      </c>
      <c r="E3172" s="17">
        <v>22943.51</v>
      </c>
      <c r="F3172" s="17">
        <f t="shared" si="102"/>
        <v>125.4194677649122</v>
      </c>
      <c r="G3172" s="148">
        <f t="shared" si="103"/>
        <v>99.997864365411431</v>
      </c>
    </row>
    <row r="3173" spans="1:7" s="8" customFormat="1" ht="12.75" x14ac:dyDescent="0.15">
      <c r="A3173" s="108" t="s">
        <v>6</v>
      </c>
      <c r="B3173" s="19">
        <v>18293.419999999998</v>
      </c>
      <c r="C3173" s="19">
        <v>22512</v>
      </c>
      <c r="D3173" s="19">
        <v>22944</v>
      </c>
      <c r="E3173" s="19">
        <v>22943.51</v>
      </c>
      <c r="F3173" s="19">
        <f t="shared" si="102"/>
        <v>125.4194677649122</v>
      </c>
      <c r="G3173" s="151">
        <f t="shared" si="103"/>
        <v>99.997864365411431</v>
      </c>
    </row>
    <row r="3174" spans="1:7" s="8" customFormat="1" ht="12.75" x14ac:dyDescent="0.15">
      <c r="A3174" s="108" t="s">
        <v>12</v>
      </c>
      <c r="B3174" s="19">
        <v>17793.060000000001</v>
      </c>
      <c r="C3174" s="19">
        <v>21912</v>
      </c>
      <c r="D3174" s="19">
        <v>22379</v>
      </c>
      <c r="E3174" s="19">
        <v>22378.51</v>
      </c>
      <c r="F3174" s="19">
        <f t="shared" si="102"/>
        <v>125.77100285167361</v>
      </c>
      <c r="G3174" s="151">
        <f t="shared" si="103"/>
        <v>99.997810447294327</v>
      </c>
    </row>
    <row r="3175" spans="1:7" s="8" customFormat="1" ht="12.75" x14ac:dyDescent="0.15">
      <c r="A3175" s="110" t="s">
        <v>18</v>
      </c>
      <c r="B3175" s="20">
        <v>2970.74</v>
      </c>
      <c r="C3175" s="20">
        <v>0</v>
      </c>
      <c r="D3175" s="20">
        <v>0</v>
      </c>
      <c r="E3175" s="20">
        <v>3894.6</v>
      </c>
      <c r="F3175" s="20">
        <f t="shared" si="102"/>
        <v>131.09864882150578</v>
      </c>
      <c r="G3175" s="136">
        <f t="shared" si="103"/>
        <v>0</v>
      </c>
    </row>
    <row r="3176" spans="1:7" s="8" customFormat="1" ht="12.75" x14ac:dyDescent="0.15">
      <c r="A3176" s="110" t="s">
        <v>20</v>
      </c>
      <c r="B3176" s="20">
        <v>252.17</v>
      </c>
      <c r="C3176" s="20">
        <v>0</v>
      </c>
      <c r="D3176" s="20">
        <v>0</v>
      </c>
      <c r="E3176" s="20">
        <v>215</v>
      </c>
      <c r="F3176" s="20">
        <f t="shared" si="102"/>
        <v>85.259943688781377</v>
      </c>
      <c r="G3176" s="136">
        <f t="shared" si="103"/>
        <v>0</v>
      </c>
    </row>
    <row r="3177" spans="1:7" s="8" customFormat="1" ht="12.75" x14ac:dyDescent="0.15">
      <c r="A3177" s="110" t="s">
        <v>21</v>
      </c>
      <c r="B3177" s="20">
        <v>85.49</v>
      </c>
      <c r="C3177" s="20">
        <v>0</v>
      </c>
      <c r="D3177" s="20">
        <v>0</v>
      </c>
      <c r="E3177" s="20">
        <v>145.4</v>
      </c>
      <c r="F3177" s="20">
        <f t="shared" si="102"/>
        <v>170.07837173938475</v>
      </c>
      <c r="G3177" s="136">
        <f t="shared" si="103"/>
        <v>0</v>
      </c>
    </row>
    <row r="3178" spans="1:7" s="8" customFormat="1" ht="12.75" x14ac:dyDescent="0.15">
      <c r="A3178" s="110" t="s">
        <v>22</v>
      </c>
      <c r="B3178" s="20">
        <v>2899.65</v>
      </c>
      <c r="C3178" s="20">
        <v>0</v>
      </c>
      <c r="D3178" s="20">
        <v>0</v>
      </c>
      <c r="E3178" s="20">
        <v>3853.82</v>
      </c>
      <c r="F3178" s="20">
        <f t="shared" si="102"/>
        <v>132.90638525339264</v>
      </c>
      <c r="G3178" s="136">
        <f t="shared" si="103"/>
        <v>0</v>
      </c>
    </row>
    <row r="3179" spans="1:7" s="8" customFormat="1" ht="12.75" x14ac:dyDescent="0.15">
      <c r="A3179" s="110" t="s">
        <v>97</v>
      </c>
      <c r="B3179" s="20">
        <v>17.02</v>
      </c>
      <c r="C3179" s="20">
        <v>0</v>
      </c>
      <c r="D3179" s="20">
        <v>0</v>
      </c>
      <c r="E3179" s="20">
        <v>69.11</v>
      </c>
      <c r="F3179" s="20">
        <f t="shared" si="102"/>
        <v>406.05170387779089</v>
      </c>
      <c r="G3179" s="136">
        <f t="shared" si="103"/>
        <v>0</v>
      </c>
    </row>
    <row r="3180" spans="1:7" s="8" customFormat="1" ht="12.75" x14ac:dyDescent="0.15">
      <c r="A3180" s="110" t="s">
        <v>23</v>
      </c>
      <c r="B3180" s="20">
        <v>145.29</v>
      </c>
      <c r="C3180" s="20">
        <v>0</v>
      </c>
      <c r="D3180" s="20">
        <v>0</v>
      </c>
      <c r="E3180" s="20">
        <v>86.61</v>
      </c>
      <c r="F3180" s="20">
        <f t="shared" si="102"/>
        <v>59.611810861036552</v>
      </c>
      <c r="G3180" s="136">
        <f t="shared" si="103"/>
        <v>0</v>
      </c>
    </row>
    <row r="3181" spans="1:7" s="8" customFormat="1" ht="12.75" x14ac:dyDescent="0.15">
      <c r="A3181" s="110" t="s">
        <v>24</v>
      </c>
      <c r="B3181" s="20">
        <v>551.19000000000005</v>
      </c>
      <c r="C3181" s="20">
        <v>0</v>
      </c>
      <c r="D3181" s="20">
        <v>0</v>
      </c>
      <c r="E3181" s="20">
        <v>756.63</v>
      </c>
      <c r="F3181" s="20">
        <f t="shared" si="102"/>
        <v>137.27208403635768</v>
      </c>
      <c r="G3181" s="136">
        <f t="shared" si="103"/>
        <v>0</v>
      </c>
    </row>
    <row r="3182" spans="1:7" s="8" customFormat="1" ht="12.75" x14ac:dyDescent="0.15">
      <c r="A3182" s="110" t="s">
        <v>25</v>
      </c>
      <c r="B3182" s="20">
        <v>509.95</v>
      </c>
      <c r="C3182" s="20">
        <v>0</v>
      </c>
      <c r="D3182" s="20">
        <v>0</v>
      </c>
      <c r="E3182" s="20">
        <v>1697.98</v>
      </c>
      <c r="F3182" s="20">
        <f t="shared" si="102"/>
        <v>332.96989900970686</v>
      </c>
      <c r="G3182" s="136">
        <f t="shared" si="103"/>
        <v>0</v>
      </c>
    </row>
    <row r="3183" spans="1:7" s="8" customFormat="1" ht="12.75" x14ac:dyDescent="0.15">
      <c r="A3183" s="110" t="s">
        <v>26</v>
      </c>
      <c r="B3183" s="20">
        <v>242.43</v>
      </c>
      <c r="C3183" s="20">
        <v>0</v>
      </c>
      <c r="D3183" s="20">
        <v>0</v>
      </c>
      <c r="E3183" s="20">
        <v>491.85</v>
      </c>
      <c r="F3183" s="20">
        <f t="shared" si="102"/>
        <v>202.88330652147013</v>
      </c>
      <c r="G3183" s="136">
        <f t="shared" si="103"/>
        <v>0</v>
      </c>
    </row>
    <row r="3184" spans="1:7" s="8" customFormat="1" ht="12.75" x14ac:dyDescent="0.15">
      <c r="A3184" s="110" t="s">
        <v>27</v>
      </c>
      <c r="B3184" s="20">
        <v>2287.9699999999998</v>
      </c>
      <c r="C3184" s="20">
        <v>0</v>
      </c>
      <c r="D3184" s="20">
        <v>0</v>
      </c>
      <c r="E3184" s="20">
        <v>2388.73</v>
      </c>
      <c r="F3184" s="20">
        <f t="shared" si="102"/>
        <v>104.40390389734131</v>
      </c>
      <c r="G3184" s="136">
        <f t="shared" si="103"/>
        <v>0</v>
      </c>
    </row>
    <row r="3185" spans="1:7" s="8" customFormat="1" ht="12.75" x14ac:dyDescent="0.15">
      <c r="A3185" s="110" t="s">
        <v>28</v>
      </c>
      <c r="B3185" s="20">
        <v>810.6</v>
      </c>
      <c r="C3185" s="20">
        <v>0</v>
      </c>
      <c r="D3185" s="20">
        <v>0</v>
      </c>
      <c r="E3185" s="20">
        <v>1328.98</v>
      </c>
      <c r="F3185" s="20">
        <f t="shared" si="102"/>
        <v>163.95016037503083</v>
      </c>
      <c r="G3185" s="136">
        <f t="shared" si="103"/>
        <v>0</v>
      </c>
    </row>
    <row r="3186" spans="1:7" s="8" customFormat="1" ht="12.75" x14ac:dyDescent="0.15">
      <c r="A3186" s="110" t="s">
        <v>41</v>
      </c>
      <c r="B3186" s="20">
        <v>28.92</v>
      </c>
      <c r="C3186" s="20">
        <v>0</v>
      </c>
      <c r="D3186" s="20">
        <v>0</v>
      </c>
      <c r="E3186" s="20">
        <v>159.30000000000001</v>
      </c>
      <c r="F3186" s="20">
        <f t="shared" si="102"/>
        <v>550.82987551867222</v>
      </c>
      <c r="G3186" s="136">
        <f t="shared" si="103"/>
        <v>0</v>
      </c>
    </row>
    <row r="3187" spans="1:7" s="8" customFormat="1" ht="12.75" x14ac:dyDescent="0.15">
      <c r="A3187" s="110" t="s">
        <v>29</v>
      </c>
      <c r="B3187" s="20">
        <v>3156.86</v>
      </c>
      <c r="C3187" s="20">
        <v>0</v>
      </c>
      <c r="D3187" s="20">
        <v>0</v>
      </c>
      <c r="E3187" s="20">
        <v>2999.64</v>
      </c>
      <c r="F3187" s="20">
        <f t="shared" si="102"/>
        <v>95.019734799769381</v>
      </c>
      <c r="G3187" s="136">
        <f t="shared" si="103"/>
        <v>0</v>
      </c>
    </row>
    <row r="3188" spans="1:7" s="8" customFormat="1" ht="12.75" x14ac:dyDescent="0.15">
      <c r="A3188" s="110" t="s">
        <v>30</v>
      </c>
      <c r="B3188" s="20">
        <v>457.89</v>
      </c>
      <c r="C3188" s="20">
        <v>0</v>
      </c>
      <c r="D3188" s="20">
        <v>0</v>
      </c>
      <c r="E3188" s="20">
        <v>457.92</v>
      </c>
      <c r="F3188" s="20">
        <f t="shared" si="102"/>
        <v>100.00655179191509</v>
      </c>
      <c r="G3188" s="136">
        <f t="shared" si="103"/>
        <v>0</v>
      </c>
    </row>
    <row r="3189" spans="1:7" s="8" customFormat="1" ht="12.75" x14ac:dyDescent="0.15">
      <c r="A3189" s="110" t="s">
        <v>31</v>
      </c>
      <c r="B3189" s="20">
        <v>181.17</v>
      </c>
      <c r="C3189" s="20">
        <v>0</v>
      </c>
      <c r="D3189" s="20">
        <v>0</v>
      </c>
      <c r="E3189" s="20">
        <v>87.6</v>
      </c>
      <c r="F3189" s="20">
        <f t="shared" si="102"/>
        <v>48.352376221228681</v>
      </c>
      <c r="G3189" s="136">
        <f t="shared" si="103"/>
        <v>0</v>
      </c>
    </row>
    <row r="3190" spans="1:7" s="8" customFormat="1" ht="12.75" x14ac:dyDescent="0.15">
      <c r="A3190" s="110" t="s">
        <v>32</v>
      </c>
      <c r="B3190" s="20">
        <v>439.64</v>
      </c>
      <c r="C3190" s="20">
        <v>0</v>
      </c>
      <c r="D3190" s="20">
        <v>0</v>
      </c>
      <c r="E3190" s="20">
        <v>1063.6300000000001</v>
      </c>
      <c r="F3190" s="20">
        <f t="shared" si="102"/>
        <v>241.93203530161043</v>
      </c>
      <c r="G3190" s="136">
        <f t="shared" si="103"/>
        <v>0</v>
      </c>
    </row>
    <row r="3191" spans="1:7" s="8" customFormat="1" ht="12.75" x14ac:dyDescent="0.15">
      <c r="A3191" s="110" t="s">
        <v>33</v>
      </c>
      <c r="B3191" s="20">
        <v>1203.8599999999999</v>
      </c>
      <c r="C3191" s="20">
        <v>0</v>
      </c>
      <c r="D3191" s="20">
        <v>0</v>
      </c>
      <c r="E3191" s="20">
        <v>1291.2</v>
      </c>
      <c r="F3191" s="20">
        <f t="shared" si="102"/>
        <v>107.2549964281561</v>
      </c>
      <c r="G3191" s="136">
        <f t="shared" si="103"/>
        <v>0</v>
      </c>
    </row>
    <row r="3192" spans="1:7" s="8" customFormat="1" ht="12.75" x14ac:dyDescent="0.15">
      <c r="A3192" s="110" t="s">
        <v>34</v>
      </c>
      <c r="B3192" s="20">
        <v>111.83</v>
      </c>
      <c r="C3192" s="20">
        <v>0</v>
      </c>
      <c r="D3192" s="20">
        <v>0</v>
      </c>
      <c r="E3192" s="20">
        <v>38</v>
      </c>
      <c r="F3192" s="20">
        <f t="shared" si="102"/>
        <v>33.980148439595816</v>
      </c>
      <c r="G3192" s="136">
        <f t="shared" si="103"/>
        <v>0</v>
      </c>
    </row>
    <row r="3193" spans="1:7" s="8" customFormat="1" ht="12.75" x14ac:dyDescent="0.15">
      <c r="A3193" s="110" t="s">
        <v>35</v>
      </c>
      <c r="B3193" s="20">
        <v>1010.85</v>
      </c>
      <c r="C3193" s="20">
        <v>0</v>
      </c>
      <c r="D3193" s="20">
        <v>0</v>
      </c>
      <c r="E3193" s="20">
        <v>858.6</v>
      </c>
      <c r="F3193" s="20">
        <f t="shared" si="102"/>
        <v>84.93841816293218</v>
      </c>
      <c r="G3193" s="136">
        <f t="shared" si="103"/>
        <v>0</v>
      </c>
    </row>
    <row r="3194" spans="1:7" s="8" customFormat="1" ht="12.75" x14ac:dyDescent="0.15">
      <c r="A3194" s="110" t="s">
        <v>83</v>
      </c>
      <c r="B3194" s="20">
        <v>55.56</v>
      </c>
      <c r="C3194" s="20">
        <v>0</v>
      </c>
      <c r="D3194" s="20">
        <v>0</v>
      </c>
      <c r="E3194" s="20">
        <v>72.650000000000006</v>
      </c>
      <c r="F3194" s="20">
        <f t="shared" si="102"/>
        <v>130.75953923686106</v>
      </c>
      <c r="G3194" s="136">
        <f t="shared" si="103"/>
        <v>0</v>
      </c>
    </row>
    <row r="3195" spans="1:7" s="8" customFormat="1" ht="12.75" x14ac:dyDescent="0.15">
      <c r="A3195" s="110" t="s">
        <v>42</v>
      </c>
      <c r="B3195" s="20">
        <v>106.18</v>
      </c>
      <c r="C3195" s="20">
        <v>0</v>
      </c>
      <c r="D3195" s="20">
        <v>0</v>
      </c>
      <c r="E3195" s="20">
        <v>176.36</v>
      </c>
      <c r="F3195" s="20">
        <f t="shared" si="102"/>
        <v>166.09530985119611</v>
      </c>
      <c r="G3195" s="136">
        <f t="shared" si="103"/>
        <v>0</v>
      </c>
    </row>
    <row r="3196" spans="1:7" s="8" customFormat="1" ht="12.75" x14ac:dyDescent="0.15">
      <c r="A3196" s="110" t="s">
        <v>13</v>
      </c>
      <c r="B3196" s="20">
        <v>53.09</v>
      </c>
      <c r="C3196" s="20">
        <v>0</v>
      </c>
      <c r="D3196" s="20">
        <v>0</v>
      </c>
      <c r="E3196" s="20">
        <v>30</v>
      </c>
      <c r="F3196" s="20">
        <f t="shared" si="102"/>
        <v>56.507816914673192</v>
      </c>
      <c r="G3196" s="136">
        <f t="shared" si="103"/>
        <v>0</v>
      </c>
    </row>
    <row r="3197" spans="1:7" s="8" customFormat="1" ht="12.75" x14ac:dyDescent="0.15">
      <c r="A3197" s="110" t="s">
        <v>36</v>
      </c>
      <c r="B3197" s="20">
        <v>214.71</v>
      </c>
      <c r="C3197" s="20">
        <v>0</v>
      </c>
      <c r="D3197" s="20">
        <v>0</v>
      </c>
      <c r="E3197" s="20">
        <v>214.9</v>
      </c>
      <c r="F3197" s="20">
        <f t="shared" si="102"/>
        <v>100.08849145358856</v>
      </c>
      <c r="G3197" s="136">
        <f t="shared" si="103"/>
        <v>0</v>
      </c>
    </row>
    <row r="3198" spans="1:7" s="8" customFormat="1" ht="12.75" x14ac:dyDescent="0.15">
      <c r="A3198" s="108" t="s">
        <v>37</v>
      </c>
      <c r="B3198" s="19">
        <v>500.36</v>
      </c>
      <c r="C3198" s="19">
        <v>600</v>
      </c>
      <c r="D3198" s="19">
        <v>565</v>
      </c>
      <c r="E3198" s="19">
        <v>565</v>
      </c>
      <c r="F3198" s="19">
        <f t="shared" si="102"/>
        <v>112.91869853705332</v>
      </c>
      <c r="G3198" s="151">
        <f t="shared" si="103"/>
        <v>100</v>
      </c>
    </row>
    <row r="3199" spans="1:7" s="8" customFormat="1" ht="12.75" x14ac:dyDescent="0.15">
      <c r="A3199" s="110" t="s">
        <v>38</v>
      </c>
      <c r="B3199" s="20">
        <v>500.36</v>
      </c>
      <c r="C3199" s="20">
        <v>0</v>
      </c>
      <c r="D3199" s="20">
        <v>0</v>
      </c>
      <c r="E3199" s="20">
        <v>565</v>
      </c>
      <c r="F3199" s="20">
        <f t="shared" si="102"/>
        <v>112.91869853705332</v>
      </c>
      <c r="G3199" s="136">
        <f t="shared" si="103"/>
        <v>0</v>
      </c>
    </row>
    <row r="3200" spans="1:7" s="7" customFormat="1" ht="12.75" x14ac:dyDescent="0.15">
      <c r="A3200" s="149" t="s">
        <v>246</v>
      </c>
      <c r="B3200" s="18">
        <v>38488.129999999997</v>
      </c>
      <c r="C3200" s="18">
        <v>35000</v>
      </c>
      <c r="D3200" s="18">
        <v>31000</v>
      </c>
      <c r="E3200" s="18">
        <v>30990.959999999999</v>
      </c>
      <c r="F3200" s="18">
        <f t="shared" si="102"/>
        <v>80.520825511657762</v>
      </c>
      <c r="G3200" s="150">
        <f t="shared" si="103"/>
        <v>99.970838709677409</v>
      </c>
    </row>
    <row r="3201" spans="1:7" s="8" customFormat="1" ht="12.75" x14ac:dyDescent="0.15">
      <c r="A3201" s="108" t="s">
        <v>245</v>
      </c>
      <c r="B3201" s="19">
        <v>38488.129999999997</v>
      </c>
      <c r="C3201" s="19">
        <v>35000</v>
      </c>
      <c r="D3201" s="19">
        <v>31000</v>
      </c>
      <c r="E3201" s="19">
        <v>30990.959999999999</v>
      </c>
      <c r="F3201" s="19">
        <f t="shared" si="102"/>
        <v>80.520825511657762</v>
      </c>
      <c r="G3201" s="151">
        <f t="shared" si="103"/>
        <v>99.970838709677409</v>
      </c>
    </row>
    <row r="3202" spans="1:7" s="6" customFormat="1" ht="12.75" x14ac:dyDescent="0.15">
      <c r="A3202" s="147" t="s">
        <v>62</v>
      </c>
      <c r="B3202" s="17">
        <v>38488.129999999997</v>
      </c>
      <c r="C3202" s="17">
        <v>35000</v>
      </c>
      <c r="D3202" s="17">
        <v>31000</v>
      </c>
      <c r="E3202" s="17">
        <v>30990.959999999999</v>
      </c>
      <c r="F3202" s="17">
        <f t="shared" si="102"/>
        <v>80.520825511657762</v>
      </c>
      <c r="G3202" s="148">
        <f t="shared" si="103"/>
        <v>99.970838709677409</v>
      </c>
    </row>
    <row r="3203" spans="1:7" s="8" customFormat="1" ht="12.75" x14ac:dyDescent="0.15">
      <c r="A3203" s="108" t="s">
        <v>6</v>
      </c>
      <c r="B3203" s="19">
        <v>38488.129999999997</v>
      </c>
      <c r="C3203" s="19">
        <v>35000</v>
      </c>
      <c r="D3203" s="19">
        <v>31000</v>
      </c>
      <c r="E3203" s="19">
        <v>30990.959999999999</v>
      </c>
      <c r="F3203" s="19">
        <f t="shared" si="102"/>
        <v>80.520825511657762</v>
      </c>
      <c r="G3203" s="151">
        <f t="shared" si="103"/>
        <v>99.970838709677409</v>
      </c>
    </row>
    <row r="3204" spans="1:7" s="8" customFormat="1" ht="12.75" x14ac:dyDescent="0.15">
      <c r="A3204" s="108" t="s">
        <v>12</v>
      </c>
      <c r="B3204" s="19">
        <v>38488.129999999997</v>
      </c>
      <c r="C3204" s="19">
        <v>35000</v>
      </c>
      <c r="D3204" s="19">
        <v>31000</v>
      </c>
      <c r="E3204" s="19">
        <v>30990.959999999999</v>
      </c>
      <c r="F3204" s="19">
        <f t="shared" si="102"/>
        <v>80.520825511657762</v>
      </c>
      <c r="G3204" s="151">
        <f t="shared" si="103"/>
        <v>99.970838709677409</v>
      </c>
    </row>
    <row r="3205" spans="1:7" s="8" customFormat="1" ht="12.75" x14ac:dyDescent="0.15">
      <c r="A3205" s="110" t="s">
        <v>22</v>
      </c>
      <c r="B3205" s="20">
        <v>619.08000000000004</v>
      </c>
      <c r="C3205" s="20">
        <v>0</v>
      </c>
      <c r="D3205" s="20">
        <v>0</v>
      </c>
      <c r="E3205" s="20">
        <v>630.87</v>
      </c>
      <c r="F3205" s="20">
        <f t="shared" si="102"/>
        <v>101.90443884473734</v>
      </c>
      <c r="G3205" s="136">
        <f t="shared" si="103"/>
        <v>0</v>
      </c>
    </row>
    <row r="3206" spans="1:7" s="8" customFormat="1" ht="12.75" x14ac:dyDescent="0.15">
      <c r="A3206" s="110" t="s">
        <v>97</v>
      </c>
      <c r="B3206" s="20">
        <v>0</v>
      </c>
      <c r="C3206" s="20">
        <v>0</v>
      </c>
      <c r="D3206" s="20">
        <v>0</v>
      </c>
      <c r="E3206" s="20">
        <v>31.87</v>
      </c>
      <c r="F3206" s="20">
        <f t="shared" ref="F3206:F3269" si="104">IFERROR(E3206/B3206*100,0)</f>
        <v>0</v>
      </c>
      <c r="G3206" s="136">
        <f t="shared" ref="G3206:G3269" si="105">IFERROR(E3206/D3206*100,0)</f>
        <v>0</v>
      </c>
    </row>
    <row r="3207" spans="1:7" s="8" customFormat="1" ht="12.75" x14ac:dyDescent="0.15">
      <c r="A3207" s="110" t="s">
        <v>23</v>
      </c>
      <c r="B3207" s="20">
        <v>25636.15</v>
      </c>
      <c r="C3207" s="20">
        <v>0</v>
      </c>
      <c r="D3207" s="20">
        <v>0</v>
      </c>
      <c r="E3207" s="20">
        <v>16687.259999999998</v>
      </c>
      <c r="F3207" s="20">
        <f t="shared" si="104"/>
        <v>65.092691375265005</v>
      </c>
      <c r="G3207" s="136">
        <f t="shared" si="105"/>
        <v>0</v>
      </c>
    </row>
    <row r="3208" spans="1:7" s="8" customFormat="1" ht="12.75" x14ac:dyDescent="0.15">
      <c r="A3208" s="110" t="s">
        <v>25</v>
      </c>
      <c r="B3208" s="20">
        <v>1144.07</v>
      </c>
      <c r="C3208" s="20">
        <v>0</v>
      </c>
      <c r="D3208" s="20">
        <v>0</v>
      </c>
      <c r="E3208" s="20">
        <v>0</v>
      </c>
      <c r="F3208" s="20">
        <f t="shared" si="104"/>
        <v>0</v>
      </c>
      <c r="G3208" s="136">
        <f t="shared" si="105"/>
        <v>0</v>
      </c>
    </row>
    <row r="3209" spans="1:7" s="8" customFormat="1" ht="12.75" x14ac:dyDescent="0.15">
      <c r="A3209" s="110" t="s">
        <v>26</v>
      </c>
      <c r="B3209" s="20">
        <v>0</v>
      </c>
      <c r="C3209" s="20">
        <v>0</v>
      </c>
      <c r="D3209" s="20">
        <v>0</v>
      </c>
      <c r="E3209" s="20">
        <v>0</v>
      </c>
      <c r="F3209" s="20">
        <f t="shared" si="104"/>
        <v>0</v>
      </c>
      <c r="G3209" s="136">
        <f t="shared" si="105"/>
        <v>0</v>
      </c>
    </row>
    <row r="3210" spans="1:7" s="8" customFormat="1" ht="12.75" x14ac:dyDescent="0.15">
      <c r="A3210" s="110" t="s">
        <v>27</v>
      </c>
      <c r="B3210" s="20">
        <v>1719.09</v>
      </c>
      <c r="C3210" s="20">
        <v>0</v>
      </c>
      <c r="D3210" s="20">
        <v>0</v>
      </c>
      <c r="E3210" s="20">
        <v>1465.8</v>
      </c>
      <c r="F3210" s="20">
        <f t="shared" si="104"/>
        <v>85.266041917526138</v>
      </c>
      <c r="G3210" s="136">
        <f t="shared" si="105"/>
        <v>0</v>
      </c>
    </row>
    <row r="3211" spans="1:7" s="8" customFormat="1" ht="12.75" x14ac:dyDescent="0.15">
      <c r="A3211" s="110" t="s">
        <v>28</v>
      </c>
      <c r="B3211" s="20">
        <v>3612.68</v>
      </c>
      <c r="C3211" s="20">
        <v>0</v>
      </c>
      <c r="D3211" s="20">
        <v>0</v>
      </c>
      <c r="E3211" s="20">
        <v>4860.9799999999996</v>
      </c>
      <c r="F3211" s="20">
        <f t="shared" si="104"/>
        <v>134.55329561433615</v>
      </c>
      <c r="G3211" s="136">
        <f t="shared" si="105"/>
        <v>0</v>
      </c>
    </row>
    <row r="3212" spans="1:7" s="8" customFormat="1" ht="12.75" x14ac:dyDescent="0.15">
      <c r="A3212" s="110" t="s">
        <v>41</v>
      </c>
      <c r="B3212" s="20">
        <v>5.55</v>
      </c>
      <c r="C3212" s="20">
        <v>0</v>
      </c>
      <c r="D3212" s="20">
        <v>0</v>
      </c>
      <c r="E3212" s="20">
        <v>0</v>
      </c>
      <c r="F3212" s="20">
        <f t="shared" si="104"/>
        <v>0</v>
      </c>
      <c r="G3212" s="136">
        <f t="shared" si="105"/>
        <v>0</v>
      </c>
    </row>
    <row r="3213" spans="1:7" s="8" customFormat="1" ht="12.75" x14ac:dyDescent="0.15">
      <c r="A3213" s="110" t="s">
        <v>29</v>
      </c>
      <c r="B3213" s="20">
        <v>574.27</v>
      </c>
      <c r="C3213" s="20">
        <v>0</v>
      </c>
      <c r="D3213" s="20">
        <v>0</v>
      </c>
      <c r="E3213" s="20">
        <v>1586.67</v>
      </c>
      <c r="F3213" s="20">
        <f t="shared" si="104"/>
        <v>276.29338116217116</v>
      </c>
      <c r="G3213" s="136">
        <f t="shared" si="105"/>
        <v>0</v>
      </c>
    </row>
    <row r="3214" spans="1:7" s="8" customFormat="1" ht="12.75" x14ac:dyDescent="0.15">
      <c r="A3214" s="110" t="s">
        <v>31</v>
      </c>
      <c r="B3214" s="20">
        <v>1382.12</v>
      </c>
      <c r="C3214" s="20">
        <v>0</v>
      </c>
      <c r="D3214" s="20">
        <v>0</v>
      </c>
      <c r="E3214" s="20">
        <v>1962.84</v>
      </c>
      <c r="F3214" s="20">
        <f t="shared" si="104"/>
        <v>142.01661216102798</v>
      </c>
      <c r="G3214" s="136">
        <f t="shared" si="105"/>
        <v>0</v>
      </c>
    </row>
    <row r="3215" spans="1:7" s="8" customFormat="1" ht="12.75" x14ac:dyDescent="0.15">
      <c r="A3215" s="110" t="s">
        <v>32</v>
      </c>
      <c r="B3215" s="20">
        <v>3474.03</v>
      </c>
      <c r="C3215" s="20">
        <v>0</v>
      </c>
      <c r="D3215" s="20">
        <v>0</v>
      </c>
      <c r="E3215" s="20">
        <v>3528.1</v>
      </c>
      <c r="F3215" s="20">
        <f t="shared" si="104"/>
        <v>101.55640567295043</v>
      </c>
      <c r="G3215" s="136">
        <f t="shared" si="105"/>
        <v>0</v>
      </c>
    </row>
    <row r="3216" spans="1:7" s="8" customFormat="1" ht="12.75" x14ac:dyDescent="0.15">
      <c r="A3216" s="110" t="s">
        <v>33</v>
      </c>
      <c r="B3216" s="20">
        <v>102.97</v>
      </c>
      <c r="C3216" s="20">
        <v>0</v>
      </c>
      <c r="D3216" s="20">
        <v>0</v>
      </c>
      <c r="E3216" s="20">
        <v>49.78</v>
      </c>
      <c r="F3216" s="20">
        <f t="shared" si="104"/>
        <v>48.344177915897838</v>
      </c>
      <c r="G3216" s="136">
        <f t="shared" si="105"/>
        <v>0</v>
      </c>
    </row>
    <row r="3217" spans="1:7" s="8" customFormat="1" ht="12.75" x14ac:dyDescent="0.15">
      <c r="A3217" s="110" t="s">
        <v>34</v>
      </c>
      <c r="B3217" s="20">
        <v>218.12</v>
      </c>
      <c r="C3217" s="20">
        <v>0</v>
      </c>
      <c r="D3217" s="20">
        <v>0</v>
      </c>
      <c r="E3217" s="20">
        <v>186.79</v>
      </c>
      <c r="F3217" s="20">
        <f t="shared" si="104"/>
        <v>85.636346964973413</v>
      </c>
      <c r="G3217" s="136">
        <f t="shared" si="105"/>
        <v>0</v>
      </c>
    </row>
    <row r="3218" spans="1:7" s="7" customFormat="1" ht="12.75" x14ac:dyDescent="0.15">
      <c r="A3218" s="149" t="s">
        <v>247</v>
      </c>
      <c r="B3218" s="18">
        <v>3946.91</v>
      </c>
      <c r="C3218" s="18">
        <v>5000</v>
      </c>
      <c r="D3218" s="18">
        <v>3000</v>
      </c>
      <c r="E3218" s="18">
        <v>3000</v>
      </c>
      <c r="F3218" s="18">
        <f t="shared" si="104"/>
        <v>76.008827158460662</v>
      </c>
      <c r="G3218" s="150">
        <f t="shared" si="105"/>
        <v>100</v>
      </c>
    </row>
    <row r="3219" spans="1:7" s="8" customFormat="1" ht="12.75" x14ac:dyDescent="0.15">
      <c r="A3219" s="108" t="s">
        <v>245</v>
      </c>
      <c r="B3219" s="19">
        <v>3946.91</v>
      </c>
      <c r="C3219" s="19">
        <v>5000</v>
      </c>
      <c r="D3219" s="19">
        <v>3000</v>
      </c>
      <c r="E3219" s="19">
        <v>3000</v>
      </c>
      <c r="F3219" s="19">
        <f t="shared" si="104"/>
        <v>76.008827158460662</v>
      </c>
      <c r="G3219" s="151">
        <f t="shared" si="105"/>
        <v>100</v>
      </c>
    </row>
    <row r="3220" spans="1:7" s="6" customFormat="1" ht="12.75" x14ac:dyDescent="0.15">
      <c r="A3220" s="147" t="s">
        <v>62</v>
      </c>
      <c r="B3220" s="17">
        <v>3946.91</v>
      </c>
      <c r="C3220" s="17">
        <v>5000</v>
      </c>
      <c r="D3220" s="17">
        <v>3000</v>
      </c>
      <c r="E3220" s="17">
        <v>3000</v>
      </c>
      <c r="F3220" s="17">
        <f t="shared" si="104"/>
        <v>76.008827158460662</v>
      </c>
      <c r="G3220" s="148">
        <f t="shared" si="105"/>
        <v>100</v>
      </c>
    </row>
    <row r="3221" spans="1:7" s="8" customFormat="1" ht="12.75" x14ac:dyDescent="0.15">
      <c r="A3221" s="108" t="s">
        <v>6</v>
      </c>
      <c r="B3221" s="19">
        <v>3946.91</v>
      </c>
      <c r="C3221" s="19">
        <v>5000</v>
      </c>
      <c r="D3221" s="19">
        <v>3000</v>
      </c>
      <c r="E3221" s="19">
        <v>3000</v>
      </c>
      <c r="F3221" s="19">
        <f t="shared" si="104"/>
        <v>76.008827158460662</v>
      </c>
      <c r="G3221" s="151">
        <f t="shared" si="105"/>
        <v>100</v>
      </c>
    </row>
    <row r="3222" spans="1:7" s="8" customFormat="1" ht="12.75" x14ac:dyDescent="0.15">
      <c r="A3222" s="108" t="s">
        <v>12</v>
      </c>
      <c r="B3222" s="19">
        <v>3946.91</v>
      </c>
      <c r="C3222" s="19">
        <v>5000</v>
      </c>
      <c r="D3222" s="19">
        <v>3000</v>
      </c>
      <c r="E3222" s="19">
        <v>3000</v>
      </c>
      <c r="F3222" s="19">
        <f t="shared" si="104"/>
        <v>76.008827158460662</v>
      </c>
      <c r="G3222" s="151">
        <f t="shared" si="105"/>
        <v>100</v>
      </c>
    </row>
    <row r="3223" spans="1:7" s="8" customFormat="1" ht="12.75" x14ac:dyDescent="0.15">
      <c r="A3223" s="110" t="s">
        <v>28</v>
      </c>
      <c r="B3223" s="20">
        <v>3311.17</v>
      </c>
      <c r="C3223" s="20">
        <v>0</v>
      </c>
      <c r="D3223" s="20">
        <v>0</v>
      </c>
      <c r="E3223" s="20">
        <v>375</v>
      </c>
      <c r="F3223" s="20">
        <f t="shared" si="104"/>
        <v>11.325301932549522</v>
      </c>
      <c r="G3223" s="136">
        <f t="shared" si="105"/>
        <v>0</v>
      </c>
    </row>
    <row r="3224" spans="1:7" s="8" customFormat="1" ht="12.75" x14ac:dyDescent="0.15">
      <c r="A3224" s="110" t="s">
        <v>29</v>
      </c>
      <c r="B3224" s="20">
        <v>635.74</v>
      </c>
      <c r="C3224" s="20">
        <v>0</v>
      </c>
      <c r="D3224" s="20">
        <v>0</v>
      </c>
      <c r="E3224" s="20">
        <v>0</v>
      </c>
      <c r="F3224" s="20">
        <f t="shared" si="104"/>
        <v>0</v>
      </c>
      <c r="G3224" s="136">
        <f t="shared" si="105"/>
        <v>0</v>
      </c>
    </row>
    <row r="3225" spans="1:7" s="8" customFormat="1" ht="12.75" x14ac:dyDescent="0.15">
      <c r="A3225" s="110" t="s">
        <v>32</v>
      </c>
      <c r="B3225" s="20">
        <v>0</v>
      </c>
      <c r="C3225" s="20">
        <v>0</v>
      </c>
      <c r="D3225" s="20">
        <v>0</v>
      </c>
      <c r="E3225" s="20">
        <v>2625</v>
      </c>
      <c r="F3225" s="20">
        <f t="shared" si="104"/>
        <v>0</v>
      </c>
      <c r="G3225" s="136">
        <f t="shared" si="105"/>
        <v>0</v>
      </c>
    </row>
    <row r="3226" spans="1:7" s="7" customFormat="1" ht="12.75" x14ac:dyDescent="0.15">
      <c r="A3226" s="149" t="s">
        <v>248</v>
      </c>
      <c r="B3226" s="18">
        <v>58013.14</v>
      </c>
      <c r="C3226" s="18">
        <v>80000</v>
      </c>
      <c r="D3226" s="18">
        <v>69379.09</v>
      </c>
      <c r="E3226" s="18">
        <v>69378.89</v>
      </c>
      <c r="F3226" s="18">
        <f t="shared" si="104"/>
        <v>119.591682160283</v>
      </c>
      <c r="G3226" s="150">
        <f t="shared" si="105"/>
        <v>99.999711728706743</v>
      </c>
    </row>
    <row r="3227" spans="1:7" s="8" customFormat="1" ht="12.75" x14ac:dyDescent="0.15">
      <c r="A3227" s="108" t="s">
        <v>245</v>
      </c>
      <c r="B3227" s="19">
        <v>58013.14</v>
      </c>
      <c r="C3227" s="19">
        <v>80000</v>
      </c>
      <c r="D3227" s="19">
        <v>69379.09</v>
      </c>
      <c r="E3227" s="19">
        <v>69378.89</v>
      </c>
      <c r="F3227" s="19">
        <f t="shared" si="104"/>
        <v>119.591682160283</v>
      </c>
      <c r="G3227" s="151">
        <f t="shared" si="105"/>
        <v>99.999711728706743</v>
      </c>
    </row>
    <row r="3228" spans="1:7" s="6" customFormat="1" ht="12.75" x14ac:dyDescent="0.15">
      <c r="A3228" s="147" t="s">
        <v>62</v>
      </c>
      <c r="B3228" s="17">
        <v>58013.14</v>
      </c>
      <c r="C3228" s="17">
        <v>80000</v>
      </c>
      <c r="D3228" s="17">
        <v>69379.09</v>
      </c>
      <c r="E3228" s="17">
        <v>69378.89</v>
      </c>
      <c r="F3228" s="17">
        <f t="shared" si="104"/>
        <v>119.591682160283</v>
      </c>
      <c r="G3228" s="148">
        <f t="shared" si="105"/>
        <v>99.999711728706743</v>
      </c>
    </row>
    <row r="3229" spans="1:7" s="8" customFormat="1" ht="12.75" x14ac:dyDescent="0.15">
      <c r="A3229" s="108" t="s">
        <v>6</v>
      </c>
      <c r="B3229" s="19">
        <v>58013.14</v>
      </c>
      <c r="C3229" s="19">
        <v>80000</v>
      </c>
      <c r="D3229" s="19">
        <v>69379.09</v>
      </c>
      <c r="E3229" s="19">
        <v>69378.89</v>
      </c>
      <c r="F3229" s="19">
        <f t="shared" si="104"/>
        <v>119.591682160283</v>
      </c>
      <c r="G3229" s="151">
        <f t="shared" si="105"/>
        <v>99.999711728706743</v>
      </c>
    </row>
    <row r="3230" spans="1:7" s="8" customFormat="1" ht="12.75" x14ac:dyDescent="0.15">
      <c r="A3230" s="108" t="s">
        <v>12</v>
      </c>
      <c r="B3230" s="19">
        <v>58013.14</v>
      </c>
      <c r="C3230" s="19">
        <v>80000</v>
      </c>
      <c r="D3230" s="19">
        <v>69379.09</v>
      </c>
      <c r="E3230" s="19">
        <v>69378.89</v>
      </c>
      <c r="F3230" s="19">
        <f t="shared" si="104"/>
        <v>119.591682160283</v>
      </c>
      <c r="G3230" s="151">
        <f t="shared" si="105"/>
        <v>99.999711728706743</v>
      </c>
    </row>
    <row r="3231" spans="1:7" s="8" customFormat="1" ht="12.75" x14ac:dyDescent="0.15">
      <c r="A3231" s="110" t="s">
        <v>27</v>
      </c>
      <c r="B3231" s="20">
        <v>58013.14</v>
      </c>
      <c r="C3231" s="20">
        <v>0</v>
      </c>
      <c r="D3231" s="20">
        <v>0</v>
      </c>
      <c r="E3231" s="20">
        <v>69378.89</v>
      </c>
      <c r="F3231" s="20">
        <f t="shared" si="104"/>
        <v>119.591682160283</v>
      </c>
      <c r="G3231" s="136">
        <f t="shared" si="105"/>
        <v>0</v>
      </c>
    </row>
    <row r="3232" spans="1:7" s="7" customFormat="1" ht="12.75" x14ac:dyDescent="0.15">
      <c r="A3232" s="149" t="s">
        <v>249</v>
      </c>
      <c r="B3232" s="18">
        <v>0</v>
      </c>
      <c r="C3232" s="18">
        <v>0</v>
      </c>
      <c r="D3232" s="18">
        <v>5000</v>
      </c>
      <c r="E3232" s="18">
        <v>5000</v>
      </c>
      <c r="F3232" s="18">
        <f t="shared" si="104"/>
        <v>0</v>
      </c>
      <c r="G3232" s="150">
        <f t="shared" si="105"/>
        <v>100</v>
      </c>
    </row>
    <row r="3233" spans="1:7" s="8" customFormat="1" ht="12.75" x14ac:dyDescent="0.15">
      <c r="A3233" s="108" t="s">
        <v>245</v>
      </c>
      <c r="B3233" s="19">
        <v>0</v>
      </c>
      <c r="C3233" s="19">
        <v>0</v>
      </c>
      <c r="D3233" s="19">
        <v>5000</v>
      </c>
      <c r="E3233" s="19">
        <v>5000</v>
      </c>
      <c r="F3233" s="19">
        <f t="shared" si="104"/>
        <v>0</v>
      </c>
      <c r="G3233" s="151">
        <f t="shared" si="105"/>
        <v>100</v>
      </c>
    </row>
    <row r="3234" spans="1:7" s="6" customFormat="1" ht="12.75" x14ac:dyDescent="0.15">
      <c r="A3234" s="147" t="s">
        <v>62</v>
      </c>
      <c r="B3234" s="17">
        <v>0</v>
      </c>
      <c r="C3234" s="17">
        <v>0</v>
      </c>
      <c r="D3234" s="17">
        <v>5000</v>
      </c>
      <c r="E3234" s="17">
        <v>5000</v>
      </c>
      <c r="F3234" s="17">
        <f t="shared" si="104"/>
        <v>0</v>
      </c>
      <c r="G3234" s="148">
        <f t="shared" si="105"/>
        <v>100</v>
      </c>
    </row>
    <row r="3235" spans="1:7" s="8" customFormat="1" ht="12.75" x14ac:dyDescent="0.15">
      <c r="A3235" s="108" t="s">
        <v>53</v>
      </c>
      <c r="B3235" s="19">
        <v>0</v>
      </c>
      <c r="C3235" s="19">
        <v>0</v>
      </c>
      <c r="D3235" s="19">
        <v>5000</v>
      </c>
      <c r="E3235" s="19">
        <v>5000</v>
      </c>
      <c r="F3235" s="19">
        <f t="shared" si="104"/>
        <v>0</v>
      </c>
      <c r="G3235" s="151">
        <f t="shared" si="105"/>
        <v>100</v>
      </c>
    </row>
    <row r="3236" spans="1:7" s="8" customFormat="1" ht="12.75" x14ac:dyDescent="0.15">
      <c r="A3236" s="108" t="s">
        <v>56</v>
      </c>
      <c r="B3236" s="19">
        <v>0</v>
      </c>
      <c r="C3236" s="19">
        <v>0</v>
      </c>
      <c r="D3236" s="19">
        <v>5000</v>
      </c>
      <c r="E3236" s="19">
        <v>5000</v>
      </c>
      <c r="F3236" s="19">
        <f t="shared" si="104"/>
        <v>0</v>
      </c>
      <c r="G3236" s="151">
        <f t="shared" si="105"/>
        <v>100</v>
      </c>
    </row>
    <row r="3237" spans="1:7" s="8" customFormat="1" ht="12.75" x14ac:dyDescent="0.15">
      <c r="A3237" s="110" t="s">
        <v>60</v>
      </c>
      <c r="B3237" s="20">
        <v>0</v>
      </c>
      <c r="C3237" s="20">
        <v>0</v>
      </c>
      <c r="D3237" s="20">
        <v>0</v>
      </c>
      <c r="E3237" s="20">
        <v>5000</v>
      </c>
      <c r="F3237" s="20">
        <f t="shared" si="104"/>
        <v>0</v>
      </c>
      <c r="G3237" s="136">
        <f t="shared" si="105"/>
        <v>0</v>
      </c>
    </row>
    <row r="3238" spans="1:7" s="6" customFormat="1" ht="12.75" x14ac:dyDescent="0.15">
      <c r="A3238" s="147" t="s">
        <v>250</v>
      </c>
      <c r="B3238" s="17">
        <v>6661.99</v>
      </c>
      <c r="C3238" s="17">
        <v>6650</v>
      </c>
      <c r="D3238" s="17">
        <v>4150</v>
      </c>
      <c r="E3238" s="17">
        <v>2084.06</v>
      </c>
      <c r="F3238" s="17">
        <f t="shared" si="104"/>
        <v>31.28284491570837</v>
      </c>
      <c r="G3238" s="148">
        <f t="shared" si="105"/>
        <v>50.218313253012049</v>
      </c>
    </row>
    <row r="3239" spans="1:7" s="7" customFormat="1" ht="12.75" x14ac:dyDescent="0.15">
      <c r="A3239" s="149" t="s">
        <v>251</v>
      </c>
      <c r="B3239" s="18">
        <v>6661.99</v>
      </c>
      <c r="C3239" s="18">
        <v>6650</v>
      </c>
      <c r="D3239" s="18">
        <v>4150</v>
      </c>
      <c r="E3239" s="18">
        <v>2084.06</v>
      </c>
      <c r="F3239" s="18">
        <f t="shared" si="104"/>
        <v>31.28284491570837</v>
      </c>
      <c r="G3239" s="150">
        <f t="shared" si="105"/>
        <v>50.218313253012049</v>
      </c>
    </row>
    <row r="3240" spans="1:7" s="8" customFormat="1" ht="12.75" x14ac:dyDescent="0.15">
      <c r="A3240" s="108" t="s">
        <v>245</v>
      </c>
      <c r="B3240" s="19">
        <v>0</v>
      </c>
      <c r="C3240" s="19">
        <v>1300</v>
      </c>
      <c r="D3240" s="19">
        <v>1000</v>
      </c>
      <c r="E3240" s="19">
        <v>0</v>
      </c>
      <c r="F3240" s="19">
        <f t="shared" si="104"/>
        <v>0</v>
      </c>
      <c r="G3240" s="151">
        <f t="shared" si="105"/>
        <v>0</v>
      </c>
    </row>
    <row r="3241" spans="1:7" s="6" customFormat="1" ht="12.75" x14ac:dyDescent="0.15">
      <c r="A3241" s="147" t="s">
        <v>44</v>
      </c>
      <c r="B3241" s="17">
        <v>0</v>
      </c>
      <c r="C3241" s="17">
        <v>1300</v>
      </c>
      <c r="D3241" s="17">
        <v>1000</v>
      </c>
      <c r="E3241" s="17">
        <v>0</v>
      </c>
      <c r="F3241" s="17">
        <f t="shared" si="104"/>
        <v>0</v>
      </c>
      <c r="G3241" s="148">
        <f t="shared" si="105"/>
        <v>0</v>
      </c>
    </row>
    <row r="3242" spans="1:7" s="8" customFormat="1" ht="12.75" x14ac:dyDescent="0.15">
      <c r="A3242" s="108" t="s">
        <v>6</v>
      </c>
      <c r="B3242" s="19">
        <v>0</v>
      </c>
      <c r="C3242" s="19">
        <v>1300</v>
      </c>
      <c r="D3242" s="19">
        <v>1000</v>
      </c>
      <c r="E3242" s="19">
        <v>0</v>
      </c>
      <c r="F3242" s="19">
        <f t="shared" si="104"/>
        <v>0</v>
      </c>
      <c r="G3242" s="151">
        <f t="shared" si="105"/>
        <v>0</v>
      </c>
    </row>
    <row r="3243" spans="1:7" s="8" customFormat="1" ht="12.75" x14ac:dyDescent="0.15">
      <c r="A3243" s="108" t="s">
        <v>12</v>
      </c>
      <c r="B3243" s="19">
        <v>0</v>
      </c>
      <c r="C3243" s="19">
        <v>1300</v>
      </c>
      <c r="D3243" s="19">
        <v>1000</v>
      </c>
      <c r="E3243" s="19">
        <v>0</v>
      </c>
      <c r="F3243" s="19">
        <f t="shared" si="104"/>
        <v>0</v>
      </c>
      <c r="G3243" s="151">
        <f t="shared" si="105"/>
        <v>0</v>
      </c>
    </row>
    <row r="3244" spans="1:7" s="8" customFormat="1" ht="12.75" x14ac:dyDescent="0.15">
      <c r="A3244" s="108" t="s">
        <v>82</v>
      </c>
      <c r="B3244" s="19">
        <v>6661.99</v>
      </c>
      <c r="C3244" s="19">
        <v>5350</v>
      </c>
      <c r="D3244" s="19">
        <v>3150</v>
      </c>
      <c r="E3244" s="19">
        <v>2084.06</v>
      </c>
      <c r="F3244" s="19">
        <f t="shared" si="104"/>
        <v>31.28284491570837</v>
      </c>
      <c r="G3244" s="151">
        <f t="shared" si="105"/>
        <v>66.160634920634919</v>
      </c>
    </row>
    <row r="3245" spans="1:7" s="6" customFormat="1" ht="12.75" x14ac:dyDescent="0.15">
      <c r="A3245" s="147" t="s">
        <v>44</v>
      </c>
      <c r="B3245" s="17">
        <v>6661.99</v>
      </c>
      <c r="C3245" s="17">
        <v>5350</v>
      </c>
      <c r="D3245" s="17">
        <v>3150</v>
      </c>
      <c r="E3245" s="17">
        <v>2084.06</v>
      </c>
      <c r="F3245" s="17">
        <f t="shared" si="104"/>
        <v>31.28284491570837</v>
      </c>
      <c r="G3245" s="148">
        <f t="shared" si="105"/>
        <v>66.160634920634919</v>
      </c>
    </row>
    <row r="3246" spans="1:7" s="8" customFormat="1" ht="12.75" x14ac:dyDescent="0.15">
      <c r="A3246" s="108" t="s">
        <v>6</v>
      </c>
      <c r="B3246" s="19">
        <v>1240.6199999999999</v>
      </c>
      <c r="C3246" s="19">
        <v>1300</v>
      </c>
      <c r="D3246" s="19">
        <v>1000</v>
      </c>
      <c r="E3246" s="19">
        <v>321.3</v>
      </c>
      <c r="F3246" s="19">
        <f t="shared" si="104"/>
        <v>25.898341152004644</v>
      </c>
      <c r="G3246" s="151">
        <f t="shared" si="105"/>
        <v>32.130000000000003</v>
      </c>
    </row>
    <row r="3247" spans="1:7" s="8" customFormat="1" ht="12.75" x14ac:dyDescent="0.15">
      <c r="A3247" s="108" t="s">
        <v>12</v>
      </c>
      <c r="B3247" s="19">
        <v>1240.6199999999999</v>
      </c>
      <c r="C3247" s="19">
        <v>1300</v>
      </c>
      <c r="D3247" s="19">
        <v>1000</v>
      </c>
      <c r="E3247" s="19">
        <v>321.3</v>
      </c>
      <c r="F3247" s="19">
        <f t="shared" si="104"/>
        <v>25.898341152004644</v>
      </c>
      <c r="G3247" s="151">
        <f t="shared" si="105"/>
        <v>32.130000000000003</v>
      </c>
    </row>
    <row r="3248" spans="1:7" s="8" customFormat="1" ht="12.75" x14ac:dyDescent="0.15">
      <c r="A3248" s="110" t="s">
        <v>22</v>
      </c>
      <c r="B3248" s="20">
        <v>467.02</v>
      </c>
      <c r="C3248" s="20">
        <v>0</v>
      </c>
      <c r="D3248" s="20">
        <v>0</v>
      </c>
      <c r="E3248" s="20">
        <v>321.3</v>
      </c>
      <c r="F3248" s="20">
        <f t="shared" si="104"/>
        <v>68.797910153740744</v>
      </c>
      <c r="G3248" s="136">
        <f t="shared" si="105"/>
        <v>0</v>
      </c>
    </row>
    <row r="3249" spans="1:7" s="8" customFormat="1" ht="12.75" x14ac:dyDescent="0.15">
      <c r="A3249" s="110" t="s">
        <v>97</v>
      </c>
      <c r="B3249" s="20">
        <v>128.24</v>
      </c>
      <c r="C3249" s="20">
        <v>0</v>
      </c>
      <c r="D3249" s="20">
        <v>0</v>
      </c>
      <c r="E3249" s="20">
        <v>0</v>
      </c>
      <c r="F3249" s="20">
        <f t="shared" si="104"/>
        <v>0</v>
      </c>
      <c r="G3249" s="136">
        <f t="shared" si="105"/>
        <v>0</v>
      </c>
    </row>
    <row r="3250" spans="1:7" s="8" customFormat="1" ht="12.75" x14ac:dyDescent="0.15">
      <c r="A3250" s="110" t="s">
        <v>25</v>
      </c>
      <c r="B3250" s="20">
        <v>645.36</v>
      </c>
      <c r="C3250" s="20">
        <v>0</v>
      </c>
      <c r="D3250" s="20">
        <v>0</v>
      </c>
      <c r="E3250" s="20">
        <v>0</v>
      </c>
      <c r="F3250" s="20">
        <f t="shared" si="104"/>
        <v>0</v>
      </c>
      <c r="G3250" s="136">
        <f t="shared" si="105"/>
        <v>0</v>
      </c>
    </row>
    <row r="3251" spans="1:7" s="8" customFormat="1" ht="12.75" x14ac:dyDescent="0.15">
      <c r="A3251" s="108" t="s">
        <v>53</v>
      </c>
      <c r="B3251" s="19">
        <v>5421.37</v>
      </c>
      <c r="C3251" s="19">
        <v>4050</v>
      </c>
      <c r="D3251" s="19">
        <v>2150</v>
      </c>
      <c r="E3251" s="19">
        <v>1762.76</v>
      </c>
      <c r="F3251" s="19">
        <f t="shared" si="104"/>
        <v>32.515028489108843</v>
      </c>
      <c r="G3251" s="151">
        <f t="shared" si="105"/>
        <v>81.988837209302318</v>
      </c>
    </row>
    <row r="3252" spans="1:7" s="8" customFormat="1" ht="12.75" x14ac:dyDescent="0.15">
      <c r="A3252" s="108" t="s">
        <v>56</v>
      </c>
      <c r="B3252" s="19">
        <v>5421.37</v>
      </c>
      <c r="C3252" s="19">
        <v>2750</v>
      </c>
      <c r="D3252" s="19">
        <v>2150</v>
      </c>
      <c r="E3252" s="19">
        <v>1762.76</v>
      </c>
      <c r="F3252" s="19">
        <f t="shared" si="104"/>
        <v>32.515028489108843</v>
      </c>
      <c r="G3252" s="151">
        <f t="shared" si="105"/>
        <v>81.988837209302318</v>
      </c>
    </row>
    <row r="3253" spans="1:7" s="8" customFormat="1" ht="12.75" x14ac:dyDescent="0.15">
      <c r="A3253" s="110" t="s">
        <v>57</v>
      </c>
      <c r="B3253" s="20">
        <v>4054.38</v>
      </c>
      <c r="C3253" s="20">
        <v>0</v>
      </c>
      <c r="D3253" s="20">
        <v>0</v>
      </c>
      <c r="E3253" s="20">
        <v>668.33</v>
      </c>
      <c r="F3253" s="20">
        <f t="shared" si="104"/>
        <v>16.484148007833504</v>
      </c>
      <c r="G3253" s="136">
        <f t="shared" si="105"/>
        <v>0</v>
      </c>
    </row>
    <row r="3254" spans="1:7" s="8" customFormat="1" ht="12.75" x14ac:dyDescent="0.15">
      <c r="A3254" s="110" t="s">
        <v>283</v>
      </c>
      <c r="B3254" s="20">
        <v>140.68</v>
      </c>
      <c r="C3254" s="20">
        <v>0</v>
      </c>
      <c r="D3254" s="20">
        <v>0</v>
      </c>
      <c r="E3254" s="20">
        <v>0</v>
      </c>
      <c r="F3254" s="20">
        <f t="shared" si="104"/>
        <v>0</v>
      </c>
      <c r="G3254" s="136">
        <f t="shared" si="105"/>
        <v>0</v>
      </c>
    </row>
    <row r="3255" spans="1:7" s="8" customFormat="1" ht="12.75" x14ac:dyDescent="0.15">
      <c r="A3255" s="110" t="s">
        <v>60</v>
      </c>
      <c r="B3255" s="20">
        <v>1178.25</v>
      </c>
      <c r="C3255" s="20">
        <v>0</v>
      </c>
      <c r="D3255" s="20">
        <v>0</v>
      </c>
      <c r="E3255" s="20">
        <v>1085.98</v>
      </c>
      <c r="F3255" s="20">
        <f t="shared" si="104"/>
        <v>92.168894546997677</v>
      </c>
      <c r="G3255" s="136">
        <f t="shared" si="105"/>
        <v>0</v>
      </c>
    </row>
    <row r="3256" spans="1:7" s="8" customFormat="1" ht="12.75" x14ac:dyDescent="0.15">
      <c r="A3256" s="110" t="s">
        <v>252</v>
      </c>
      <c r="B3256" s="20">
        <v>48.06</v>
      </c>
      <c r="C3256" s="20">
        <v>0</v>
      </c>
      <c r="D3256" s="20">
        <v>0</v>
      </c>
      <c r="E3256" s="20">
        <v>8.4499999999999993</v>
      </c>
      <c r="F3256" s="20">
        <f t="shared" si="104"/>
        <v>17.582188930503534</v>
      </c>
      <c r="G3256" s="136">
        <f t="shared" si="105"/>
        <v>0</v>
      </c>
    </row>
    <row r="3257" spans="1:7" s="8" customFormat="1" ht="12.75" x14ac:dyDescent="0.15">
      <c r="A3257" s="108" t="s">
        <v>72</v>
      </c>
      <c r="B3257" s="19">
        <v>0</v>
      </c>
      <c r="C3257" s="19">
        <v>1300</v>
      </c>
      <c r="D3257" s="19">
        <v>0</v>
      </c>
      <c r="E3257" s="19">
        <v>0</v>
      </c>
      <c r="F3257" s="19">
        <f t="shared" si="104"/>
        <v>0</v>
      </c>
      <c r="G3257" s="151">
        <f t="shared" si="105"/>
        <v>0</v>
      </c>
    </row>
    <row r="3258" spans="1:7" s="6" customFormat="1" ht="12.75" x14ac:dyDescent="0.15">
      <c r="A3258" s="147" t="s">
        <v>253</v>
      </c>
      <c r="B3258" s="17">
        <v>140413.06</v>
      </c>
      <c r="C3258" s="17">
        <v>169010</v>
      </c>
      <c r="D3258" s="17">
        <v>284948.08</v>
      </c>
      <c r="E3258" s="17">
        <v>231988.13</v>
      </c>
      <c r="F3258" s="17">
        <f t="shared" si="104"/>
        <v>165.21834222543117</v>
      </c>
      <c r="G3258" s="148">
        <f t="shared" si="105"/>
        <v>81.414175522782955</v>
      </c>
    </row>
    <row r="3259" spans="1:7" s="7" customFormat="1" ht="12.75" x14ac:dyDescent="0.15">
      <c r="A3259" s="149" t="s">
        <v>254</v>
      </c>
      <c r="B3259" s="18">
        <v>12555.96</v>
      </c>
      <c r="C3259" s="18">
        <v>540</v>
      </c>
      <c r="D3259" s="18">
        <v>104061</v>
      </c>
      <c r="E3259" s="18">
        <v>102998</v>
      </c>
      <c r="F3259" s="18">
        <f t="shared" si="104"/>
        <v>820.31162889974178</v>
      </c>
      <c r="G3259" s="150">
        <f t="shared" si="105"/>
        <v>98.978483773940283</v>
      </c>
    </row>
    <row r="3260" spans="1:7" s="8" customFormat="1" ht="12.75" x14ac:dyDescent="0.15">
      <c r="A3260" s="108" t="s">
        <v>245</v>
      </c>
      <c r="B3260" s="19">
        <v>0</v>
      </c>
      <c r="C3260" s="19">
        <v>0</v>
      </c>
      <c r="D3260" s="19">
        <v>96800</v>
      </c>
      <c r="E3260" s="19">
        <v>95737.52</v>
      </c>
      <c r="F3260" s="19">
        <f t="shared" si="104"/>
        <v>0</v>
      </c>
      <c r="G3260" s="151">
        <f t="shared" si="105"/>
        <v>98.902396694214872</v>
      </c>
    </row>
    <row r="3261" spans="1:7" s="6" customFormat="1" ht="12.75" x14ac:dyDescent="0.15">
      <c r="A3261" s="147" t="s">
        <v>5</v>
      </c>
      <c r="B3261" s="17">
        <v>0</v>
      </c>
      <c r="C3261" s="17">
        <v>0</v>
      </c>
      <c r="D3261" s="17">
        <v>96800</v>
      </c>
      <c r="E3261" s="17">
        <v>95737.52</v>
      </c>
      <c r="F3261" s="17">
        <f t="shared" si="104"/>
        <v>0</v>
      </c>
      <c r="G3261" s="148">
        <f t="shared" si="105"/>
        <v>98.902396694214872</v>
      </c>
    </row>
    <row r="3262" spans="1:7" s="8" customFormat="1" ht="12.75" x14ac:dyDescent="0.15">
      <c r="A3262" s="108" t="s">
        <v>53</v>
      </c>
      <c r="B3262" s="19">
        <v>0</v>
      </c>
      <c r="C3262" s="19">
        <v>0</v>
      </c>
      <c r="D3262" s="19">
        <v>96800</v>
      </c>
      <c r="E3262" s="19">
        <v>95737.52</v>
      </c>
      <c r="F3262" s="19">
        <f t="shared" si="104"/>
        <v>0</v>
      </c>
      <c r="G3262" s="151">
        <f t="shared" si="105"/>
        <v>98.902396694214872</v>
      </c>
    </row>
    <row r="3263" spans="1:7" s="8" customFormat="1" ht="12.75" x14ac:dyDescent="0.15">
      <c r="A3263" s="108" t="s">
        <v>54</v>
      </c>
      <c r="B3263" s="19">
        <v>0</v>
      </c>
      <c r="C3263" s="19">
        <v>0</v>
      </c>
      <c r="D3263" s="19">
        <v>250</v>
      </c>
      <c r="E3263" s="19">
        <v>250</v>
      </c>
      <c r="F3263" s="19">
        <f t="shared" si="104"/>
        <v>0</v>
      </c>
      <c r="G3263" s="151">
        <f t="shared" si="105"/>
        <v>100</v>
      </c>
    </row>
    <row r="3264" spans="1:7" s="8" customFormat="1" ht="12.75" x14ac:dyDescent="0.15">
      <c r="A3264" s="110" t="s">
        <v>55</v>
      </c>
      <c r="B3264" s="20">
        <v>0</v>
      </c>
      <c r="C3264" s="20">
        <v>0</v>
      </c>
      <c r="D3264" s="20">
        <v>0</v>
      </c>
      <c r="E3264" s="20">
        <v>250</v>
      </c>
      <c r="F3264" s="20">
        <f t="shared" si="104"/>
        <v>0</v>
      </c>
      <c r="G3264" s="136">
        <f t="shared" si="105"/>
        <v>0</v>
      </c>
    </row>
    <row r="3265" spans="1:7" s="8" customFormat="1" ht="12.75" x14ac:dyDescent="0.15">
      <c r="A3265" s="108" t="s">
        <v>56</v>
      </c>
      <c r="B3265" s="19">
        <v>0</v>
      </c>
      <c r="C3265" s="19">
        <v>0</v>
      </c>
      <c r="D3265" s="19">
        <v>2200</v>
      </c>
      <c r="E3265" s="19">
        <v>2200</v>
      </c>
      <c r="F3265" s="19">
        <f t="shared" si="104"/>
        <v>0</v>
      </c>
      <c r="G3265" s="151">
        <f t="shared" si="105"/>
        <v>100</v>
      </c>
    </row>
    <row r="3266" spans="1:7" s="8" customFormat="1" ht="12.75" x14ac:dyDescent="0.15">
      <c r="A3266" s="110" t="s">
        <v>60</v>
      </c>
      <c r="B3266" s="20">
        <v>0</v>
      </c>
      <c r="C3266" s="20">
        <v>0</v>
      </c>
      <c r="D3266" s="20">
        <v>0</v>
      </c>
      <c r="E3266" s="20">
        <v>2200</v>
      </c>
      <c r="F3266" s="20">
        <f t="shared" si="104"/>
        <v>0</v>
      </c>
      <c r="G3266" s="136">
        <f t="shared" si="105"/>
        <v>0</v>
      </c>
    </row>
    <row r="3267" spans="1:7" s="8" customFormat="1" ht="12.75" x14ac:dyDescent="0.15">
      <c r="A3267" s="108" t="s">
        <v>72</v>
      </c>
      <c r="B3267" s="19">
        <v>0</v>
      </c>
      <c r="C3267" s="19">
        <v>0</v>
      </c>
      <c r="D3267" s="19">
        <v>94350</v>
      </c>
      <c r="E3267" s="19">
        <v>93287.52</v>
      </c>
      <c r="F3267" s="19">
        <f t="shared" si="104"/>
        <v>0</v>
      </c>
      <c r="G3267" s="151">
        <f t="shared" si="105"/>
        <v>98.873895071542137</v>
      </c>
    </row>
    <row r="3268" spans="1:7" s="8" customFormat="1" ht="12.75" x14ac:dyDescent="0.15">
      <c r="A3268" s="110" t="s">
        <v>73</v>
      </c>
      <c r="B3268" s="20">
        <v>0</v>
      </c>
      <c r="C3268" s="20">
        <v>0</v>
      </c>
      <c r="D3268" s="20">
        <v>0</v>
      </c>
      <c r="E3268" s="20">
        <v>93287.52</v>
      </c>
      <c r="F3268" s="20">
        <f t="shared" si="104"/>
        <v>0</v>
      </c>
      <c r="G3268" s="136">
        <f t="shared" si="105"/>
        <v>0</v>
      </c>
    </row>
    <row r="3269" spans="1:7" s="8" customFormat="1" ht="12.75" x14ac:dyDescent="0.15">
      <c r="A3269" s="108" t="s">
        <v>82</v>
      </c>
      <c r="B3269" s="19">
        <v>12555.96</v>
      </c>
      <c r="C3269" s="19">
        <v>540</v>
      </c>
      <c r="D3269" s="19">
        <v>7261</v>
      </c>
      <c r="E3269" s="19">
        <v>7260.48</v>
      </c>
      <c r="F3269" s="19">
        <f t="shared" si="104"/>
        <v>57.824969177983995</v>
      </c>
      <c r="G3269" s="151">
        <f t="shared" si="105"/>
        <v>99.992838452003852</v>
      </c>
    </row>
    <row r="3270" spans="1:7" s="6" customFormat="1" ht="12.75" x14ac:dyDescent="0.15">
      <c r="A3270" s="147" t="s">
        <v>5</v>
      </c>
      <c r="B3270" s="17">
        <v>12555.96</v>
      </c>
      <c r="C3270" s="17">
        <v>540</v>
      </c>
      <c r="D3270" s="17">
        <v>7261</v>
      </c>
      <c r="E3270" s="17">
        <v>7260.48</v>
      </c>
      <c r="F3270" s="17">
        <f t="shared" ref="F3270:F3333" si="106">IFERROR(E3270/B3270*100,0)</f>
        <v>57.824969177983995</v>
      </c>
      <c r="G3270" s="148">
        <f t="shared" ref="G3270:G3333" si="107">IFERROR(E3270/D3270*100,0)</f>
        <v>99.992838452003852</v>
      </c>
    </row>
    <row r="3271" spans="1:7" s="8" customFormat="1" ht="12.75" x14ac:dyDescent="0.15">
      <c r="A3271" s="108" t="s">
        <v>6</v>
      </c>
      <c r="B3271" s="19">
        <v>12555.96</v>
      </c>
      <c r="C3271" s="19">
        <v>540</v>
      </c>
      <c r="D3271" s="19">
        <v>7261</v>
      </c>
      <c r="E3271" s="19">
        <v>7260.48</v>
      </c>
      <c r="F3271" s="19">
        <f t="shared" si="106"/>
        <v>57.824969177983995</v>
      </c>
      <c r="G3271" s="151">
        <f t="shared" si="107"/>
        <v>99.992838452003852</v>
      </c>
    </row>
    <row r="3272" spans="1:7" s="8" customFormat="1" ht="12.75" x14ac:dyDescent="0.15">
      <c r="A3272" s="108" t="s">
        <v>12</v>
      </c>
      <c r="B3272" s="19">
        <v>12555.96</v>
      </c>
      <c r="C3272" s="19">
        <v>540</v>
      </c>
      <c r="D3272" s="19">
        <v>7261</v>
      </c>
      <c r="E3272" s="19">
        <v>7260.48</v>
      </c>
      <c r="F3272" s="19">
        <f t="shared" si="106"/>
        <v>57.824969177983995</v>
      </c>
      <c r="G3272" s="151">
        <f t="shared" si="107"/>
        <v>99.992838452003852</v>
      </c>
    </row>
    <row r="3273" spans="1:7" s="8" customFormat="1" ht="12.75" x14ac:dyDescent="0.15">
      <c r="A3273" s="110" t="s">
        <v>27</v>
      </c>
      <c r="B3273" s="20">
        <v>358.35</v>
      </c>
      <c r="C3273" s="20">
        <v>0</v>
      </c>
      <c r="D3273" s="20">
        <v>0</v>
      </c>
      <c r="E3273" s="20">
        <v>420</v>
      </c>
      <c r="F3273" s="20">
        <f t="shared" si="106"/>
        <v>117.20385098367517</v>
      </c>
      <c r="G3273" s="136">
        <f t="shared" si="107"/>
        <v>0</v>
      </c>
    </row>
    <row r="3274" spans="1:7" s="8" customFormat="1" ht="12.75" x14ac:dyDescent="0.15">
      <c r="A3274" s="110" t="s">
        <v>28</v>
      </c>
      <c r="B3274" s="20">
        <v>12066.99</v>
      </c>
      <c r="C3274" s="20">
        <v>0</v>
      </c>
      <c r="D3274" s="20">
        <v>0</v>
      </c>
      <c r="E3274" s="20">
        <v>0</v>
      </c>
      <c r="F3274" s="20">
        <f t="shared" si="106"/>
        <v>0</v>
      </c>
      <c r="G3274" s="136">
        <f t="shared" si="107"/>
        <v>0</v>
      </c>
    </row>
    <row r="3275" spans="1:7" s="8" customFormat="1" ht="12.75" x14ac:dyDescent="0.15">
      <c r="A3275" s="110" t="s">
        <v>32</v>
      </c>
      <c r="B3275" s="20">
        <v>0</v>
      </c>
      <c r="C3275" s="20">
        <v>0</v>
      </c>
      <c r="D3275" s="20">
        <v>0</v>
      </c>
      <c r="E3275" s="20">
        <v>6550</v>
      </c>
      <c r="F3275" s="20">
        <f t="shared" si="106"/>
        <v>0</v>
      </c>
      <c r="G3275" s="136">
        <f t="shared" si="107"/>
        <v>0</v>
      </c>
    </row>
    <row r="3276" spans="1:7" s="8" customFormat="1" ht="12.75" x14ac:dyDescent="0.15">
      <c r="A3276" s="110" t="s">
        <v>34</v>
      </c>
      <c r="B3276" s="20">
        <v>0</v>
      </c>
      <c r="C3276" s="20">
        <v>0</v>
      </c>
      <c r="D3276" s="20">
        <v>0</v>
      </c>
      <c r="E3276" s="20">
        <v>290.48</v>
      </c>
      <c r="F3276" s="20">
        <f t="shared" si="106"/>
        <v>0</v>
      </c>
      <c r="G3276" s="136">
        <f t="shared" si="107"/>
        <v>0</v>
      </c>
    </row>
    <row r="3277" spans="1:7" s="8" customFormat="1" ht="12.75" x14ac:dyDescent="0.15">
      <c r="A3277" s="110" t="s">
        <v>35</v>
      </c>
      <c r="B3277" s="20">
        <v>130.62</v>
      </c>
      <c r="C3277" s="20">
        <v>0</v>
      </c>
      <c r="D3277" s="20">
        <v>0</v>
      </c>
      <c r="E3277" s="20">
        <v>0</v>
      </c>
      <c r="F3277" s="20">
        <f t="shared" si="106"/>
        <v>0</v>
      </c>
      <c r="G3277" s="136">
        <f t="shared" si="107"/>
        <v>0</v>
      </c>
    </row>
    <row r="3278" spans="1:7" s="7" customFormat="1" ht="12.75" x14ac:dyDescent="0.15">
      <c r="A3278" s="149" t="s">
        <v>280</v>
      </c>
      <c r="B3278" s="18">
        <v>0</v>
      </c>
      <c r="C3278" s="18">
        <v>0</v>
      </c>
      <c r="D3278" s="18">
        <v>1500</v>
      </c>
      <c r="E3278" s="18">
        <v>864.39</v>
      </c>
      <c r="F3278" s="18">
        <f t="shared" si="106"/>
        <v>0</v>
      </c>
      <c r="G3278" s="150">
        <f t="shared" si="107"/>
        <v>57.625999999999998</v>
      </c>
    </row>
    <row r="3279" spans="1:7" s="8" customFormat="1" ht="12.75" x14ac:dyDescent="0.15">
      <c r="A3279" s="108" t="s">
        <v>82</v>
      </c>
      <c r="B3279" s="19">
        <v>0</v>
      </c>
      <c r="C3279" s="19">
        <v>0</v>
      </c>
      <c r="D3279" s="19">
        <v>1500</v>
      </c>
      <c r="E3279" s="19">
        <v>864.39</v>
      </c>
      <c r="F3279" s="19">
        <f t="shared" si="106"/>
        <v>0</v>
      </c>
      <c r="G3279" s="151">
        <f t="shared" si="107"/>
        <v>57.625999999999998</v>
      </c>
    </row>
    <row r="3280" spans="1:7" s="6" customFormat="1" ht="12.75" x14ac:dyDescent="0.15">
      <c r="A3280" s="147" t="s">
        <v>281</v>
      </c>
      <c r="B3280" s="17">
        <v>0</v>
      </c>
      <c r="C3280" s="17">
        <v>0</v>
      </c>
      <c r="D3280" s="17">
        <v>1500</v>
      </c>
      <c r="E3280" s="17">
        <v>864.39</v>
      </c>
      <c r="F3280" s="17">
        <f t="shared" si="106"/>
        <v>0</v>
      </c>
      <c r="G3280" s="148">
        <f t="shared" si="107"/>
        <v>57.625999999999998</v>
      </c>
    </row>
    <row r="3281" spans="1:7" s="8" customFormat="1" ht="12.75" x14ac:dyDescent="0.15">
      <c r="A3281" s="108" t="s">
        <v>6</v>
      </c>
      <c r="B3281" s="19">
        <v>0</v>
      </c>
      <c r="C3281" s="19">
        <v>0</v>
      </c>
      <c r="D3281" s="19">
        <v>1500</v>
      </c>
      <c r="E3281" s="19">
        <v>864.39</v>
      </c>
      <c r="F3281" s="19">
        <f t="shared" si="106"/>
        <v>0</v>
      </c>
      <c r="G3281" s="151">
        <f t="shared" si="107"/>
        <v>57.625999999999998</v>
      </c>
    </row>
    <row r="3282" spans="1:7" s="8" customFormat="1" ht="12.75" x14ac:dyDescent="0.15">
      <c r="A3282" s="108" t="s">
        <v>12</v>
      </c>
      <c r="B3282" s="19">
        <v>0</v>
      </c>
      <c r="C3282" s="19">
        <v>0</v>
      </c>
      <c r="D3282" s="19">
        <v>1500</v>
      </c>
      <c r="E3282" s="19">
        <v>864.39</v>
      </c>
      <c r="F3282" s="19">
        <f t="shared" si="106"/>
        <v>0</v>
      </c>
      <c r="G3282" s="151">
        <f t="shared" si="107"/>
        <v>57.625999999999998</v>
      </c>
    </row>
    <row r="3283" spans="1:7" s="8" customFormat="1" ht="12.75" x14ac:dyDescent="0.15">
      <c r="A3283" s="110" t="s">
        <v>28</v>
      </c>
      <c r="B3283" s="20">
        <v>0</v>
      </c>
      <c r="C3283" s="20">
        <v>0</v>
      </c>
      <c r="D3283" s="20">
        <v>0</v>
      </c>
      <c r="E3283" s="20">
        <v>864.39</v>
      </c>
      <c r="F3283" s="20">
        <f t="shared" si="106"/>
        <v>0</v>
      </c>
      <c r="G3283" s="136">
        <f t="shared" si="107"/>
        <v>0</v>
      </c>
    </row>
    <row r="3284" spans="1:7" s="7" customFormat="1" ht="12.75" x14ac:dyDescent="0.15">
      <c r="A3284" s="149" t="s">
        <v>255</v>
      </c>
      <c r="B3284" s="18">
        <v>132.72</v>
      </c>
      <c r="C3284" s="18">
        <v>1590</v>
      </c>
      <c r="D3284" s="18">
        <v>3600</v>
      </c>
      <c r="E3284" s="18">
        <v>2000</v>
      </c>
      <c r="F3284" s="18">
        <f t="shared" si="106"/>
        <v>1506.9318866787221</v>
      </c>
      <c r="G3284" s="150">
        <f t="shared" si="107"/>
        <v>55.555555555555557</v>
      </c>
    </row>
    <row r="3285" spans="1:7" s="8" customFormat="1" ht="12.75" x14ac:dyDescent="0.15">
      <c r="A3285" s="108" t="s">
        <v>82</v>
      </c>
      <c r="B3285" s="19">
        <v>132.72</v>
      </c>
      <c r="C3285" s="19">
        <v>1590</v>
      </c>
      <c r="D3285" s="19">
        <v>3600</v>
      </c>
      <c r="E3285" s="19">
        <v>2000</v>
      </c>
      <c r="F3285" s="19">
        <f t="shared" si="106"/>
        <v>1506.9318866787221</v>
      </c>
      <c r="G3285" s="151">
        <f t="shared" si="107"/>
        <v>55.555555555555557</v>
      </c>
    </row>
    <row r="3286" spans="1:7" s="6" customFormat="1" ht="12.75" x14ac:dyDescent="0.15">
      <c r="A3286" s="147" t="s">
        <v>127</v>
      </c>
      <c r="B3286" s="17">
        <v>132.72</v>
      </c>
      <c r="C3286" s="17">
        <v>1590</v>
      </c>
      <c r="D3286" s="17">
        <v>3600</v>
      </c>
      <c r="E3286" s="17">
        <v>2000</v>
      </c>
      <c r="F3286" s="17">
        <f t="shared" si="106"/>
        <v>1506.9318866787221</v>
      </c>
      <c r="G3286" s="148">
        <f t="shared" si="107"/>
        <v>55.555555555555557</v>
      </c>
    </row>
    <row r="3287" spans="1:7" s="8" customFormat="1" ht="12.75" x14ac:dyDescent="0.15">
      <c r="A3287" s="108" t="s">
        <v>6</v>
      </c>
      <c r="B3287" s="19">
        <v>0</v>
      </c>
      <c r="C3287" s="19">
        <v>250</v>
      </c>
      <c r="D3287" s="19">
        <v>600</v>
      </c>
      <c r="E3287" s="19">
        <v>479.47</v>
      </c>
      <c r="F3287" s="19">
        <f t="shared" si="106"/>
        <v>0</v>
      </c>
      <c r="G3287" s="151">
        <f t="shared" si="107"/>
        <v>79.911666666666676</v>
      </c>
    </row>
    <row r="3288" spans="1:7" s="8" customFormat="1" ht="12.75" x14ac:dyDescent="0.15">
      <c r="A3288" s="108" t="s">
        <v>12</v>
      </c>
      <c r="B3288" s="19">
        <v>0</v>
      </c>
      <c r="C3288" s="19">
        <v>250</v>
      </c>
      <c r="D3288" s="19">
        <v>600</v>
      </c>
      <c r="E3288" s="19">
        <v>479.47</v>
      </c>
      <c r="F3288" s="19">
        <f t="shared" si="106"/>
        <v>0</v>
      </c>
      <c r="G3288" s="151">
        <f t="shared" si="107"/>
        <v>79.911666666666676</v>
      </c>
    </row>
    <row r="3289" spans="1:7" s="8" customFormat="1" ht="12.75" x14ac:dyDescent="0.15">
      <c r="A3289" s="110" t="s">
        <v>22</v>
      </c>
      <c r="B3289" s="20">
        <v>0</v>
      </c>
      <c r="C3289" s="20">
        <v>0</v>
      </c>
      <c r="D3289" s="20">
        <v>0</v>
      </c>
      <c r="E3289" s="20">
        <v>479.47</v>
      </c>
      <c r="F3289" s="20">
        <f t="shared" si="106"/>
        <v>0</v>
      </c>
      <c r="G3289" s="136">
        <f t="shared" si="107"/>
        <v>0</v>
      </c>
    </row>
    <row r="3290" spans="1:7" s="8" customFormat="1" ht="12.75" x14ac:dyDescent="0.15">
      <c r="A3290" s="108" t="s">
        <v>53</v>
      </c>
      <c r="B3290" s="19">
        <v>132.72</v>
      </c>
      <c r="C3290" s="19">
        <v>1340</v>
      </c>
      <c r="D3290" s="19">
        <v>3000</v>
      </c>
      <c r="E3290" s="19">
        <v>1520.53</v>
      </c>
      <c r="F3290" s="19">
        <f t="shared" si="106"/>
        <v>1145.6675708257985</v>
      </c>
      <c r="G3290" s="151">
        <f t="shared" si="107"/>
        <v>50.684333333333328</v>
      </c>
    </row>
    <row r="3291" spans="1:7" s="8" customFormat="1" ht="12.75" x14ac:dyDescent="0.15">
      <c r="A3291" s="108" t="s">
        <v>56</v>
      </c>
      <c r="B3291" s="19">
        <v>132.72</v>
      </c>
      <c r="C3291" s="19">
        <v>1340</v>
      </c>
      <c r="D3291" s="19">
        <v>3000</v>
      </c>
      <c r="E3291" s="19">
        <v>1520.53</v>
      </c>
      <c r="F3291" s="19">
        <f t="shared" si="106"/>
        <v>1145.6675708257985</v>
      </c>
      <c r="G3291" s="151">
        <f t="shared" si="107"/>
        <v>50.684333333333328</v>
      </c>
    </row>
    <row r="3292" spans="1:7" s="8" customFormat="1" ht="12.75" x14ac:dyDescent="0.15">
      <c r="A3292" s="110" t="s">
        <v>283</v>
      </c>
      <c r="B3292" s="20">
        <v>0</v>
      </c>
      <c r="C3292" s="20">
        <v>0</v>
      </c>
      <c r="D3292" s="20">
        <v>0</v>
      </c>
      <c r="E3292" s="20">
        <v>1520.53</v>
      </c>
      <c r="F3292" s="20">
        <f t="shared" si="106"/>
        <v>0</v>
      </c>
      <c r="G3292" s="136">
        <f t="shared" si="107"/>
        <v>0</v>
      </c>
    </row>
    <row r="3293" spans="1:7" s="8" customFormat="1" ht="12.75" x14ac:dyDescent="0.15">
      <c r="A3293" s="110" t="s">
        <v>252</v>
      </c>
      <c r="B3293" s="20">
        <v>132.72</v>
      </c>
      <c r="C3293" s="20">
        <v>0</v>
      </c>
      <c r="D3293" s="20">
        <v>0</v>
      </c>
      <c r="E3293" s="20">
        <v>0</v>
      </c>
      <c r="F3293" s="20">
        <f t="shared" si="106"/>
        <v>0</v>
      </c>
      <c r="G3293" s="136">
        <f t="shared" si="107"/>
        <v>0</v>
      </c>
    </row>
    <row r="3294" spans="1:7" s="7" customFormat="1" ht="12.75" x14ac:dyDescent="0.15">
      <c r="A3294" s="149" t="s">
        <v>256</v>
      </c>
      <c r="B3294" s="18">
        <v>20643.02</v>
      </c>
      <c r="C3294" s="18">
        <v>37880</v>
      </c>
      <c r="D3294" s="18">
        <v>14000</v>
      </c>
      <c r="E3294" s="18">
        <v>11574.91</v>
      </c>
      <c r="F3294" s="18">
        <f t="shared" si="106"/>
        <v>56.071786008055028</v>
      </c>
      <c r="G3294" s="150">
        <f t="shared" si="107"/>
        <v>82.677928571428566</v>
      </c>
    </row>
    <row r="3295" spans="1:7" s="8" customFormat="1" ht="12.75" x14ac:dyDescent="0.15">
      <c r="A3295" s="108" t="s">
        <v>82</v>
      </c>
      <c r="B3295" s="19">
        <v>20643.02</v>
      </c>
      <c r="C3295" s="19">
        <v>37880</v>
      </c>
      <c r="D3295" s="19">
        <v>14000</v>
      </c>
      <c r="E3295" s="19">
        <v>11574.91</v>
      </c>
      <c r="F3295" s="19">
        <f t="shared" si="106"/>
        <v>56.071786008055028</v>
      </c>
      <c r="G3295" s="151">
        <f t="shared" si="107"/>
        <v>82.677928571428566</v>
      </c>
    </row>
    <row r="3296" spans="1:7" s="6" customFormat="1" ht="12.75" x14ac:dyDescent="0.15">
      <c r="A3296" s="147" t="s">
        <v>257</v>
      </c>
      <c r="B3296" s="17">
        <v>20643.02</v>
      </c>
      <c r="C3296" s="17">
        <v>37880</v>
      </c>
      <c r="D3296" s="17">
        <v>14000</v>
      </c>
      <c r="E3296" s="17">
        <v>11574.91</v>
      </c>
      <c r="F3296" s="17">
        <f t="shared" si="106"/>
        <v>56.071786008055028</v>
      </c>
      <c r="G3296" s="148">
        <f t="shared" si="107"/>
        <v>82.677928571428566</v>
      </c>
    </row>
    <row r="3297" spans="1:7" s="8" customFormat="1" ht="12.75" x14ac:dyDescent="0.15">
      <c r="A3297" s="108" t="s">
        <v>6</v>
      </c>
      <c r="B3297" s="19">
        <v>20643.02</v>
      </c>
      <c r="C3297" s="19">
        <v>37880</v>
      </c>
      <c r="D3297" s="19">
        <v>14000</v>
      </c>
      <c r="E3297" s="19">
        <v>11574.91</v>
      </c>
      <c r="F3297" s="19">
        <f t="shared" si="106"/>
        <v>56.071786008055028</v>
      </c>
      <c r="G3297" s="151">
        <f t="shared" si="107"/>
        <v>82.677928571428566</v>
      </c>
    </row>
    <row r="3298" spans="1:7" s="8" customFormat="1" ht="12.75" x14ac:dyDescent="0.15">
      <c r="A3298" s="108" t="s">
        <v>7</v>
      </c>
      <c r="B3298" s="19">
        <v>656.98</v>
      </c>
      <c r="C3298" s="19">
        <v>8700</v>
      </c>
      <c r="D3298" s="19">
        <v>2900</v>
      </c>
      <c r="E3298" s="19">
        <v>2132.9299999999998</v>
      </c>
      <c r="F3298" s="19">
        <f t="shared" si="106"/>
        <v>324.65676276294556</v>
      </c>
      <c r="G3298" s="151">
        <f t="shared" si="107"/>
        <v>73.549310344827575</v>
      </c>
    </row>
    <row r="3299" spans="1:7" s="8" customFormat="1" ht="12.75" x14ac:dyDescent="0.15">
      <c r="A3299" s="110" t="s">
        <v>8</v>
      </c>
      <c r="B3299" s="20">
        <v>656.98</v>
      </c>
      <c r="C3299" s="20">
        <v>0</v>
      </c>
      <c r="D3299" s="20">
        <v>0</v>
      </c>
      <c r="E3299" s="20">
        <v>2132.9299999999998</v>
      </c>
      <c r="F3299" s="20">
        <f t="shared" si="106"/>
        <v>324.65676276294556</v>
      </c>
      <c r="G3299" s="136">
        <f t="shared" si="107"/>
        <v>0</v>
      </c>
    </row>
    <row r="3300" spans="1:7" s="8" customFormat="1" ht="12.75" x14ac:dyDescent="0.15">
      <c r="A3300" s="108" t="s">
        <v>12</v>
      </c>
      <c r="B3300" s="19">
        <v>19986.04</v>
      </c>
      <c r="C3300" s="19">
        <v>29180</v>
      </c>
      <c r="D3300" s="19">
        <v>11100</v>
      </c>
      <c r="E3300" s="19">
        <v>9441.98</v>
      </c>
      <c r="F3300" s="19">
        <f t="shared" si="106"/>
        <v>47.242875527117924</v>
      </c>
      <c r="G3300" s="151">
        <f t="shared" si="107"/>
        <v>85.062882882882889</v>
      </c>
    </row>
    <row r="3301" spans="1:7" s="8" customFormat="1" ht="12.75" x14ac:dyDescent="0.15">
      <c r="A3301" s="110" t="s">
        <v>22</v>
      </c>
      <c r="B3301" s="20">
        <v>214.59</v>
      </c>
      <c r="C3301" s="20">
        <v>0</v>
      </c>
      <c r="D3301" s="20">
        <v>0</v>
      </c>
      <c r="E3301" s="20">
        <v>357.69</v>
      </c>
      <c r="F3301" s="20">
        <f t="shared" si="106"/>
        <v>166.68530686425277</v>
      </c>
      <c r="G3301" s="136">
        <f t="shared" si="107"/>
        <v>0</v>
      </c>
    </row>
    <row r="3302" spans="1:7" s="8" customFormat="1" ht="12.75" x14ac:dyDescent="0.15">
      <c r="A3302" s="110" t="s">
        <v>97</v>
      </c>
      <c r="B3302" s="20">
        <v>14511.01</v>
      </c>
      <c r="C3302" s="20">
        <v>0</v>
      </c>
      <c r="D3302" s="20">
        <v>0</v>
      </c>
      <c r="E3302" s="20">
        <v>3017.56</v>
      </c>
      <c r="F3302" s="20">
        <f t="shared" si="106"/>
        <v>20.794968785770251</v>
      </c>
      <c r="G3302" s="136">
        <f t="shared" si="107"/>
        <v>0</v>
      </c>
    </row>
    <row r="3303" spans="1:7" s="8" customFormat="1" ht="12.75" x14ac:dyDescent="0.15">
      <c r="A3303" s="110" t="s">
        <v>23</v>
      </c>
      <c r="B3303" s="20">
        <v>180.97</v>
      </c>
      <c r="C3303" s="20">
        <v>0</v>
      </c>
      <c r="D3303" s="20">
        <v>0</v>
      </c>
      <c r="E3303" s="20">
        <v>143.66999999999999</v>
      </c>
      <c r="F3303" s="20">
        <f t="shared" si="106"/>
        <v>79.388848980494004</v>
      </c>
      <c r="G3303" s="136">
        <f t="shared" si="107"/>
        <v>0</v>
      </c>
    </row>
    <row r="3304" spans="1:7" s="8" customFormat="1" ht="12.75" x14ac:dyDescent="0.15">
      <c r="A3304" s="110" t="s">
        <v>25</v>
      </c>
      <c r="B3304" s="20">
        <v>277.56</v>
      </c>
      <c r="C3304" s="20">
        <v>0</v>
      </c>
      <c r="D3304" s="20">
        <v>0</v>
      </c>
      <c r="E3304" s="20">
        <v>178.06</v>
      </c>
      <c r="F3304" s="20">
        <f t="shared" si="106"/>
        <v>64.151895085747228</v>
      </c>
      <c r="G3304" s="136">
        <f t="shared" si="107"/>
        <v>0</v>
      </c>
    </row>
    <row r="3305" spans="1:7" s="8" customFormat="1" ht="12.75" x14ac:dyDescent="0.15">
      <c r="A3305" s="110" t="s">
        <v>27</v>
      </c>
      <c r="B3305" s="20">
        <v>4034.77</v>
      </c>
      <c r="C3305" s="20">
        <v>0</v>
      </c>
      <c r="D3305" s="20">
        <v>0</v>
      </c>
      <c r="E3305" s="20">
        <v>4470</v>
      </c>
      <c r="F3305" s="20">
        <f t="shared" si="106"/>
        <v>110.78698414035992</v>
      </c>
      <c r="G3305" s="136">
        <f t="shared" si="107"/>
        <v>0</v>
      </c>
    </row>
    <row r="3306" spans="1:7" s="8" customFormat="1" ht="12.75" x14ac:dyDescent="0.15">
      <c r="A3306" s="110" t="s">
        <v>34</v>
      </c>
      <c r="B3306" s="20">
        <v>767.14</v>
      </c>
      <c r="C3306" s="20">
        <v>0</v>
      </c>
      <c r="D3306" s="20">
        <v>0</v>
      </c>
      <c r="E3306" s="20">
        <v>1275</v>
      </c>
      <c r="F3306" s="20">
        <f t="shared" si="106"/>
        <v>166.2017363193159</v>
      </c>
      <c r="G3306" s="136">
        <f t="shared" si="107"/>
        <v>0</v>
      </c>
    </row>
    <row r="3307" spans="1:7" s="7" customFormat="1" ht="12.75" x14ac:dyDescent="0.15">
      <c r="A3307" s="149" t="s">
        <v>258</v>
      </c>
      <c r="B3307" s="18">
        <v>27598.06</v>
      </c>
      <c r="C3307" s="18">
        <v>67200</v>
      </c>
      <c r="D3307" s="18">
        <v>48287.08</v>
      </c>
      <c r="E3307" s="18">
        <v>44547.5</v>
      </c>
      <c r="F3307" s="18">
        <f t="shared" si="106"/>
        <v>161.41533136749467</v>
      </c>
      <c r="G3307" s="150">
        <f t="shared" si="107"/>
        <v>92.255526737172758</v>
      </c>
    </row>
    <row r="3308" spans="1:7" s="8" customFormat="1" ht="12.75" x14ac:dyDescent="0.15">
      <c r="A3308" s="108" t="s">
        <v>245</v>
      </c>
      <c r="B3308" s="19">
        <v>27598.06</v>
      </c>
      <c r="C3308" s="19">
        <v>67200</v>
      </c>
      <c r="D3308" s="19">
        <v>48287.08</v>
      </c>
      <c r="E3308" s="19">
        <v>44547.5</v>
      </c>
      <c r="F3308" s="19">
        <f t="shared" si="106"/>
        <v>161.41533136749467</v>
      </c>
      <c r="G3308" s="151">
        <f t="shared" si="107"/>
        <v>92.255526737172758</v>
      </c>
    </row>
    <row r="3309" spans="1:7" s="6" customFormat="1" ht="12.75" x14ac:dyDescent="0.15">
      <c r="A3309" s="147" t="s">
        <v>128</v>
      </c>
      <c r="B3309" s="17">
        <v>27598.06</v>
      </c>
      <c r="C3309" s="17">
        <v>67200</v>
      </c>
      <c r="D3309" s="17">
        <v>48287.08</v>
      </c>
      <c r="E3309" s="17">
        <v>44547.5</v>
      </c>
      <c r="F3309" s="17">
        <f t="shared" si="106"/>
        <v>161.41533136749467</v>
      </c>
      <c r="G3309" s="148">
        <f t="shared" si="107"/>
        <v>92.255526737172758</v>
      </c>
    </row>
    <row r="3310" spans="1:7" s="8" customFormat="1" ht="12.75" x14ac:dyDescent="0.15">
      <c r="A3310" s="108" t="s">
        <v>6</v>
      </c>
      <c r="B3310" s="19">
        <v>25795.54</v>
      </c>
      <c r="C3310" s="19">
        <v>51300</v>
      </c>
      <c r="D3310" s="19">
        <v>43787.08</v>
      </c>
      <c r="E3310" s="19">
        <v>41296.94</v>
      </c>
      <c r="F3310" s="19">
        <f t="shared" si="106"/>
        <v>160.0933339639333</v>
      </c>
      <c r="G3310" s="151">
        <f t="shared" si="107"/>
        <v>94.313071344332627</v>
      </c>
    </row>
    <row r="3311" spans="1:7" s="8" customFormat="1" ht="12.75" x14ac:dyDescent="0.15">
      <c r="A3311" s="108" t="s">
        <v>7</v>
      </c>
      <c r="B3311" s="19">
        <v>3931.97</v>
      </c>
      <c r="C3311" s="19">
        <v>17000</v>
      </c>
      <c r="D3311" s="19">
        <v>12700</v>
      </c>
      <c r="E3311" s="19">
        <v>11609.88</v>
      </c>
      <c r="F3311" s="19">
        <f t="shared" si="106"/>
        <v>295.26878384117884</v>
      </c>
      <c r="G3311" s="151">
        <f t="shared" si="107"/>
        <v>91.416377952755894</v>
      </c>
    </row>
    <row r="3312" spans="1:7" s="8" customFormat="1" ht="12.75" x14ac:dyDescent="0.15">
      <c r="A3312" s="110" t="s">
        <v>8</v>
      </c>
      <c r="B3312" s="20">
        <v>3282.03</v>
      </c>
      <c r="C3312" s="20">
        <v>0</v>
      </c>
      <c r="D3312" s="20">
        <v>0</v>
      </c>
      <c r="E3312" s="20">
        <v>9405.93</v>
      </c>
      <c r="F3312" s="20">
        <f t="shared" si="106"/>
        <v>286.58878803667244</v>
      </c>
      <c r="G3312" s="136">
        <f t="shared" si="107"/>
        <v>0</v>
      </c>
    </row>
    <row r="3313" spans="1:7" s="8" customFormat="1" ht="12.75" x14ac:dyDescent="0.15">
      <c r="A3313" s="110" t="s">
        <v>10</v>
      </c>
      <c r="B3313" s="20">
        <v>0</v>
      </c>
      <c r="C3313" s="20">
        <v>0</v>
      </c>
      <c r="D3313" s="20">
        <v>0</v>
      </c>
      <c r="E3313" s="20">
        <v>300</v>
      </c>
      <c r="F3313" s="20">
        <f t="shared" si="106"/>
        <v>0</v>
      </c>
      <c r="G3313" s="136">
        <f t="shared" si="107"/>
        <v>0</v>
      </c>
    </row>
    <row r="3314" spans="1:7" s="8" customFormat="1" ht="12.75" x14ac:dyDescent="0.15">
      <c r="A3314" s="110" t="s">
        <v>11</v>
      </c>
      <c r="B3314" s="20">
        <v>649.94000000000005</v>
      </c>
      <c r="C3314" s="20">
        <v>0</v>
      </c>
      <c r="D3314" s="20">
        <v>0</v>
      </c>
      <c r="E3314" s="20">
        <v>1903.95</v>
      </c>
      <c r="F3314" s="20">
        <f t="shared" si="106"/>
        <v>292.94242545465733</v>
      </c>
      <c r="G3314" s="136">
        <f t="shared" si="107"/>
        <v>0</v>
      </c>
    </row>
    <row r="3315" spans="1:7" s="8" customFormat="1" ht="12.75" x14ac:dyDescent="0.15">
      <c r="A3315" s="108" t="s">
        <v>12</v>
      </c>
      <c r="B3315" s="19">
        <v>3041.22</v>
      </c>
      <c r="C3315" s="19">
        <v>13000</v>
      </c>
      <c r="D3315" s="19">
        <v>12650</v>
      </c>
      <c r="E3315" s="19">
        <v>11249.98</v>
      </c>
      <c r="F3315" s="19">
        <f t="shared" si="106"/>
        <v>369.91667817520602</v>
      </c>
      <c r="G3315" s="151">
        <f t="shared" si="107"/>
        <v>88.932648221343868</v>
      </c>
    </row>
    <row r="3316" spans="1:7" s="8" customFormat="1" ht="12.75" x14ac:dyDescent="0.15">
      <c r="A3316" s="110" t="s">
        <v>18</v>
      </c>
      <c r="B3316" s="20">
        <v>0</v>
      </c>
      <c r="C3316" s="20">
        <v>0</v>
      </c>
      <c r="D3316" s="20">
        <v>0</v>
      </c>
      <c r="E3316" s="20">
        <v>125.11</v>
      </c>
      <c r="F3316" s="20">
        <f t="shared" si="106"/>
        <v>0</v>
      </c>
      <c r="G3316" s="136">
        <f t="shared" si="107"/>
        <v>0</v>
      </c>
    </row>
    <row r="3317" spans="1:7" s="8" customFormat="1" ht="12.75" x14ac:dyDescent="0.15">
      <c r="A3317" s="110" t="s">
        <v>19</v>
      </c>
      <c r="B3317" s="20">
        <v>76.180000000000007</v>
      </c>
      <c r="C3317" s="20">
        <v>0</v>
      </c>
      <c r="D3317" s="20">
        <v>0</v>
      </c>
      <c r="E3317" s="20">
        <v>288.77999999999997</v>
      </c>
      <c r="F3317" s="20">
        <f t="shared" si="106"/>
        <v>379.07587293252811</v>
      </c>
      <c r="G3317" s="136">
        <f t="shared" si="107"/>
        <v>0</v>
      </c>
    </row>
    <row r="3318" spans="1:7" s="8" customFormat="1" ht="12.75" x14ac:dyDescent="0.15">
      <c r="A3318" s="110" t="s">
        <v>22</v>
      </c>
      <c r="B3318" s="20">
        <v>485.29</v>
      </c>
      <c r="C3318" s="20">
        <v>0</v>
      </c>
      <c r="D3318" s="20">
        <v>0</v>
      </c>
      <c r="E3318" s="20">
        <v>336.65</v>
      </c>
      <c r="F3318" s="20">
        <f t="shared" si="106"/>
        <v>69.37089163180778</v>
      </c>
      <c r="G3318" s="136">
        <f t="shared" si="107"/>
        <v>0</v>
      </c>
    </row>
    <row r="3319" spans="1:7" s="8" customFormat="1" ht="12.75" x14ac:dyDescent="0.15">
      <c r="A3319" s="110" t="s">
        <v>97</v>
      </c>
      <c r="B3319" s="20">
        <v>751.03</v>
      </c>
      <c r="C3319" s="20">
        <v>0</v>
      </c>
      <c r="D3319" s="20">
        <v>0</v>
      </c>
      <c r="E3319" s="20">
        <v>699.19</v>
      </c>
      <c r="F3319" s="20">
        <f t="shared" si="106"/>
        <v>93.097479461539507</v>
      </c>
      <c r="G3319" s="136">
        <f t="shared" si="107"/>
        <v>0</v>
      </c>
    </row>
    <row r="3320" spans="1:7" s="8" customFormat="1" ht="12.75" x14ac:dyDescent="0.15">
      <c r="A3320" s="110" t="s">
        <v>27</v>
      </c>
      <c r="B3320" s="20">
        <v>1197.83</v>
      </c>
      <c r="C3320" s="20">
        <v>0</v>
      </c>
      <c r="D3320" s="20">
        <v>0</v>
      </c>
      <c r="E3320" s="20">
        <v>9560.2900000000009</v>
      </c>
      <c r="F3320" s="20">
        <f t="shared" si="106"/>
        <v>798.13412587762878</v>
      </c>
      <c r="G3320" s="136">
        <f t="shared" si="107"/>
        <v>0</v>
      </c>
    </row>
    <row r="3321" spans="1:7" s="8" customFormat="1" ht="12.75" x14ac:dyDescent="0.15">
      <c r="A3321" s="110" t="s">
        <v>31</v>
      </c>
      <c r="B3321" s="20">
        <v>530.89</v>
      </c>
      <c r="C3321" s="20">
        <v>0</v>
      </c>
      <c r="D3321" s="20">
        <v>0</v>
      </c>
      <c r="E3321" s="20">
        <v>0</v>
      </c>
      <c r="F3321" s="20">
        <f t="shared" si="106"/>
        <v>0</v>
      </c>
      <c r="G3321" s="136">
        <f t="shared" si="107"/>
        <v>0</v>
      </c>
    </row>
    <row r="3322" spans="1:7" s="8" customFormat="1" ht="12.75" x14ac:dyDescent="0.15">
      <c r="A3322" s="110" t="s">
        <v>34</v>
      </c>
      <c r="B3322" s="20">
        <v>0</v>
      </c>
      <c r="C3322" s="20">
        <v>0</v>
      </c>
      <c r="D3322" s="20">
        <v>0</v>
      </c>
      <c r="E3322" s="20">
        <v>64</v>
      </c>
      <c r="F3322" s="20">
        <f t="shared" si="106"/>
        <v>0</v>
      </c>
      <c r="G3322" s="136">
        <f t="shared" si="107"/>
        <v>0</v>
      </c>
    </row>
    <row r="3323" spans="1:7" s="8" customFormat="1" ht="12.75" x14ac:dyDescent="0.15">
      <c r="A3323" s="110" t="s">
        <v>36</v>
      </c>
      <c r="B3323" s="20">
        <v>0</v>
      </c>
      <c r="C3323" s="20">
        <v>0</v>
      </c>
      <c r="D3323" s="20">
        <v>0</v>
      </c>
      <c r="E3323" s="20">
        <v>175.96</v>
      </c>
      <c r="F3323" s="20">
        <f t="shared" si="106"/>
        <v>0</v>
      </c>
      <c r="G3323" s="136">
        <f t="shared" si="107"/>
        <v>0</v>
      </c>
    </row>
    <row r="3324" spans="1:7" s="8" customFormat="1" ht="12.75" x14ac:dyDescent="0.15">
      <c r="A3324" s="108" t="s">
        <v>141</v>
      </c>
      <c r="B3324" s="19">
        <v>18822.349999999999</v>
      </c>
      <c r="C3324" s="19">
        <v>21300</v>
      </c>
      <c r="D3324" s="19">
        <v>18000</v>
      </c>
      <c r="E3324" s="19">
        <v>18000</v>
      </c>
      <c r="F3324" s="19">
        <f t="shared" si="106"/>
        <v>95.630991879334942</v>
      </c>
      <c r="G3324" s="151">
        <f t="shared" si="107"/>
        <v>100</v>
      </c>
    </row>
    <row r="3325" spans="1:7" s="8" customFormat="1" ht="12.75" x14ac:dyDescent="0.15">
      <c r="A3325" s="110" t="s">
        <v>259</v>
      </c>
      <c r="B3325" s="20">
        <v>18822.349999999999</v>
      </c>
      <c r="C3325" s="20">
        <v>0</v>
      </c>
      <c r="D3325" s="20">
        <v>0</v>
      </c>
      <c r="E3325" s="20">
        <v>18000</v>
      </c>
      <c r="F3325" s="20">
        <f t="shared" si="106"/>
        <v>95.630991879334942</v>
      </c>
      <c r="G3325" s="136">
        <f t="shared" si="107"/>
        <v>0</v>
      </c>
    </row>
    <row r="3326" spans="1:7" s="8" customFormat="1" ht="12.75" x14ac:dyDescent="0.15">
      <c r="A3326" s="108" t="s">
        <v>101</v>
      </c>
      <c r="B3326" s="19">
        <v>0</v>
      </c>
      <c r="C3326" s="19">
        <v>0</v>
      </c>
      <c r="D3326" s="19">
        <v>437.08</v>
      </c>
      <c r="E3326" s="19">
        <v>437.08</v>
      </c>
      <c r="F3326" s="19">
        <f t="shared" si="106"/>
        <v>0</v>
      </c>
      <c r="G3326" s="151">
        <f t="shared" si="107"/>
        <v>100</v>
      </c>
    </row>
    <row r="3327" spans="1:7" s="8" customFormat="1" ht="12.75" x14ac:dyDescent="0.15">
      <c r="A3327" s="110" t="s">
        <v>260</v>
      </c>
      <c r="B3327" s="20">
        <v>0</v>
      </c>
      <c r="C3327" s="20">
        <v>0</v>
      </c>
      <c r="D3327" s="20">
        <v>0</v>
      </c>
      <c r="E3327" s="20">
        <v>437.08</v>
      </c>
      <c r="F3327" s="20">
        <f t="shared" si="106"/>
        <v>0</v>
      </c>
      <c r="G3327" s="136">
        <f t="shared" si="107"/>
        <v>0</v>
      </c>
    </row>
    <row r="3328" spans="1:7" s="8" customFormat="1" ht="12.75" x14ac:dyDescent="0.15">
      <c r="A3328" s="108" t="s">
        <v>53</v>
      </c>
      <c r="B3328" s="19">
        <v>1802.52</v>
      </c>
      <c r="C3328" s="19">
        <v>15900</v>
      </c>
      <c r="D3328" s="19">
        <v>4500</v>
      </c>
      <c r="E3328" s="19">
        <v>3250.56</v>
      </c>
      <c r="F3328" s="19">
        <f t="shared" si="106"/>
        <v>180.33419878836295</v>
      </c>
      <c r="G3328" s="151">
        <f t="shared" si="107"/>
        <v>72.234666666666669</v>
      </c>
    </row>
    <row r="3329" spans="1:7" s="8" customFormat="1" ht="12.75" x14ac:dyDescent="0.15">
      <c r="A3329" s="108" t="s">
        <v>56</v>
      </c>
      <c r="B3329" s="19">
        <v>1802.52</v>
      </c>
      <c r="C3329" s="19">
        <v>15900</v>
      </c>
      <c r="D3329" s="19">
        <v>4500</v>
      </c>
      <c r="E3329" s="19">
        <v>3250.56</v>
      </c>
      <c r="F3329" s="19">
        <f t="shared" si="106"/>
        <v>180.33419878836295</v>
      </c>
      <c r="G3329" s="151">
        <f t="shared" si="107"/>
        <v>72.234666666666669</v>
      </c>
    </row>
    <row r="3330" spans="1:7" s="8" customFormat="1" ht="12.75" x14ac:dyDescent="0.15">
      <c r="A3330" s="110" t="s">
        <v>283</v>
      </c>
      <c r="B3330" s="20">
        <v>0</v>
      </c>
      <c r="C3330" s="20">
        <v>0</v>
      </c>
      <c r="D3330" s="20">
        <v>0</v>
      </c>
      <c r="E3330" s="20">
        <v>0</v>
      </c>
      <c r="F3330" s="20">
        <f t="shared" si="106"/>
        <v>0</v>
      </c>
      <c r="G3330" s="136">
        <f t="shared" si="107"/>
        <v>0</v>
      </c>
    </row>
    <row r="3331" spans="1:7" s="8" customFormat="1" ht="12.75" x14ac:dyDescent="0.15">
      <c r="A3331" s="110" t="s">
        <v>252</v>
      </c>
      <c r="B3331" s="20">
        <v>1802.52</v>
      </c>
      <c r="C3331" s="20">
        <v>0</v>
      </c>
      <c r="D3331" s="20">
        <v>0</v>
      </c>
      <c r="E3331" s="20">
        <v>3250.56</v>
      </c>
      <c r="F3331" s="20">
        <f t="shared" si="106"/>
        <v>180.33419878836295</v>
      </c>
      <c r="G3331" s="136">
        <f t="shared" si="107"/>
        <v>0</v>
      </c>
    </row>
    <row r="3332" spans="1:7" s="7" customFormat="1" ht="12.75" x14ac:dyDescent="0.15">
      <c r="A3332" s="149" t="s">
        <v>261</v>
      </c>
      <c r="B3332" s="18">
        <v>77601.56</v>
      </c>
      <c r="C3332" s="18">
        <v>59800</v>
      </c>
      <c r="D3332" s="18">
        <v>76300</v>
      </c>
      <c r="E3332" s="18">
        <v>33713.15</v>
      </c>
      <c r="F3332" s="18">
        <f t="shared" si="106"/>
        <v>43.443907570930278</v>
      </c>
      <c r="G3332" s="150">
        <f t="shared" si="107"/>
        <v>44.184993446920053</v>
      </c>
    </row>
    <row r="3333" spans="1:7" s="8" customFormat="1" ht="12.75" x14ac:dyDescent="0.15">
      <c r="A3333" s="108" t="s">
        <v>82</v>
      </c>
      <c r="B3333" s="19">
        <v>77601.56</v>
      </c>
      <c r="C3333" s="19">
        <v>59800</v>
      </c>
      <c r="D3333" s="19">
        <v>76300</v>
      </c>
      <c r="E3333" s="19">
        <v>33713.15</v>
      </c>
      <c r="F3333" s="19">
        <f t="shared" si="106"/>
        <v>43.443907570930278</v>
      </c>
      <c r="G3333" s="151">
        <f t="shared" si="107"/>
        <v>44.184993446920053</v>
      </c>
    </row>
    <row r="3334" spans="1:7" s="6" customFormat="1" ht="12.75" x14ac:dyDescent="0.15">
      <c r="A3334" s="147" t="s">
        <v>212</v>
      </c>
      <c r="B3334" s="17">
        <v>77601.56</v>
      </c>
      <c r="C3334" s="17">
        <v>59800</v>
      </c>
      <c r="D3334" s="17">
        <v>76300</v>
      </c>
      <c r="E3334" s="17">
        <v>33713.15</v>
      </c>
      <c r="F3334" s="17">
        <f t="shared" ref="F3334:F3397" si="108">IFERROR(E3334/B3334*100,0)</f>
        <v>43.443907570930278</v>
      </c>
      <c r="G3334" s="148">
        <f t="shared" ref="G3334:G3397" si="109">IFERROR(E3334/D3334*100,0)</f>
        <v>44.184993446920053</v>
      </c>
    </row>
    <row r="3335" spans="1:7" s="8" customFormat="1" ht="12.75" x14ac:dyDescent="0.15">
      <c r="A3335" s="108" t="s">
        <v>6</v>
      </c>
      <c r="B3335" s="19">
        <v>72558.09</v>
      </c>
      <c r="C3335" s="19">
        <v>54800</v>
      </c>
      <c r="D3335" s="19">
        <v>71300</v>
      </c>
      <c r="E3335" s="19">
        <v>33409.18</v>
      </c>
      <c r="F3335" s="19">
        <f t="shared" si="108"/>
        <v>46.04473463951436</v>
      </c>
      <c r="G3335" s="151">
        <f t="shared" si="109"/>
        <v>46.857194950911641</v>
      </c>
    </row>
    <row r="3336" spans="1:7" s="8" customFormat="1" ht="12.75" x14ac:dyDescent="0.15">
      <c r="A3336" s="108" t="s">
        <v>7</v>
      </c>
      <c r="B3336" s="19">
        <v>0</v>
      </c>
      <c r="C3336" s="19">
        <v>0</v>
      </c>
      <c r="D3336" s="19">
        <v>3000</v>
      </c>
      <c r="E3336" s="19">
        <v>995.43</v>
      </c>
      <c r="F3336" s="19">
        <f t="shared" si="108"/>
        <v>0</v>
      </c>
      <c r="G3336" s="151">
        <f t="shared" si="109"/>
        <v>33.180999999999997</v>
      </c>
    </row>
    <row r="3337" spans="1:7" s="8" customFormat="1" ht="12.75" x14ac:dyDescent="0.15">
      <c r="A3337" s="110" t="s">
        <v>10</v>
      </c>
      <c r="B3337" s="20">
        <v>0</v>
      </c>
      <c r="C3337" s="20">
        <v>0</v>
      </c>
      <c r="D3337" s="20">
        <v>0</v>
      </c>
      <c r="E3337" s="20">
        <v>995.43</v>
      </c>
      <c r="F3337" s="20">
        <f t="shared" si="108"/>
        <v>0</v>
      </c>
      <c r="G3337" s="136">
        <f t="shared" si="109"/>
        <v>0</v>
      </c>
    </row>
    <row r="3338" spans="1:7" s="8" customFormat="1" ht="12.75" x14ac:dyDescent="0.15">
      <c r="A3338" s="108" t="s">
        <v>12</v>
      </c>
      <c r="B3338" s="19">
        <v>15531.03</v>
      </c>
      <c r="C3338" s="19">
        <v>22700</v>
      </c>
      <c r="D3338" s="19">
        <v>36200</v>
      </c>
      <c r="E3338" s="19">
        <v>19626.45</v>
      </c>
      <c r="F3338" s="19">
        <f t="shared" si="108"/>
        <v>126.36927492896478</v>
      </c>
      <c r="G3338" s="151">
        <f t="shared" si="109"/>
        <v>54.216712707182324</v>
      </c>
    </row>
    <row r="3339" spans="1:7" s="8" customFormat="1" ht="12.75" x14ac:dyDescent="0.15">
      <c r="A3339" s="110" t="s">
        <v>18</v>
      </c>
      <c r="B3339" s="20">
        <v>11289.35</v>
      </c>
      <c r="C3339" s="20">
        <v>0</v>
      </c>
      <c r="D3339" s="20">
        <v>0</v>
      </c>
      <c r="E3339" s="20">
        <v>15962.87</v>
      </c>
      <c r="F3339" s="20">
        <f t="shared" si="108"/>
        <v>141.39760039329104</v>
      </c>
      <c r="G3339" s="136">
        <f t="shared" si="109"/>
        <v>0</v>
      </c>
    </row>
    <row r="3340" spans="1:7" s="8" customFormat="1" ht="12.75" x14ac:dyDescent="0.15">
      <c r="A3340" s="110" t="s">
        <v>20</v>
      </c>
      <c r="B3340" s="20">
        <v>0</v>
      </c>
      <c r="C3340" s="20">
        <v>0</v>
      </c>
      <c r="D3340" s="20">
        <v>0</v>
      </c>
      <c r="E3340" s="20">
        <v>1380</v>
      </c>
      <c r="F3340" s="20">
        <f t="shared" si="108"/>
        <v>0</v>
      </c>
      <c r="G3340" s="136">
        <f t="shared" si="109"/>
        <v>0</v>
      </c>
    </row>
    <row r="3341" spans="1:7" s="8" customFormat="1" ht="12.75" x14ac:dyDescent="0.15">
      <c r="A3341" s="110" t="s">
        <v>21</v>
      </c>
      <c r="B3341" s="20">
        <v>203.66</v>
      </c>
      <c r="C3341" s="20">
        <v>0</v>
      </c>
      <c r="D3341" s="20">
        <v>0</v>
      </c>
      <c r="E3341" s="20">
        <v>1</v>
      </c>
      <c r="F3341" s="20">
        <f t="shared" si="108"/>
        <v>0.49101443582441323</v>
      </c>
      <c r="G3341" s="136">
        <f t="shared" si="109"/>
        <v>0</v>
      </c>
    </row>
    <row r="3342" spans="1:7" s="8" customFormat="1" ht="12.75" x14ac:dyDescent="0.15">
      <c r="A3342" s="110" t="s">
        <v>22</v>
      </c>
      <c r="B3342" s="20">
        <v>82.04</v>
      </c>
      <c r="C3342" s="20">
        <v>0</v>
      </c>
      <c r="D3342" s="20">
        <v>0</v>
      </c>
      <c r="E3342" s="20">
        <v>58.54</v>
      </c>
      <c r="F3342" s="20">
        <f t="shared" si="108"/>
        <v>71.355436372501217</v>
      </c>
      <c r="G3342" s="136">
        <f t="shared" si="109"/>
        <v>0</v>
      </c>
    </row>
    <row r="3343" spans="1:7" s="8" customFormat="1" ht="12.75" x14ac:dyDescent="0.15">
      <c r="A3343" s="110" t="s">
        <v>97</v>
      </c>
      <c r="B3343" s="20">
        <v>523.86</v>
      </c>
      <c r="C3343" s="20">
        <v>0</v>
      </c>
      <c r="D3343" s="20">
        <v>0</v>
      </c>
      <c r="E3343" s="20">
        <v>390.24</v>
      </c>
      <c r="F3343" s="20">
        <f t="shared" si="108"/>
        <v>74.493185202153242</v>
      </c>
      <c r="G3343" s="136">
        <f t="shared" si="109"/>
        <v>0</v>
      </c>
    </row>
    <row r="3344" spans="1:7" s="8" customFormat="1" ht="12.75" x14ac:dyDescent="0.15">
      <c r="A3344" s="110" t="s">
        <v>23</v>
      </c>
      <c r="B3344" s="20">
        <v>118.54</v>
      </c>
      <c r="C3344" s="20">
        <v>0</v>
      </c>
      <c r="D3344" s="20">
        <v>0</v>
      </c>
      <c r="E3344" s="20">
        <v>176.97</v>
      </c>
      <c r="F3344" s="20">
        <f t="shared" si="108"/>
        <v>149.29137843765815</v>
      </c>
      <c r="G3344" s="136">
        <f t="shared" si="109"/>
        <v>0</v>
      </c>
    </row>
    <row r="3345" spans="1:7" s="8" customFormat="1" ht="12.75" x14ac:dyDescent="0.15">
      <c r="A3345" s="110" t="s">
        <v>25</v>
      </c>
      <c r="B3345" s="20">
        <v>275.23</v>
      </c>
      <c r="C3345" s="20">
        <v>0</v>
      </c>
      <c r="D3345" s="20">
        <v>0</v>
      </c>
      <c r="E3345" s="20">
        <v>150</v>
      </c>
      <c r="F3345" s="20">
        <f t="shared" si="108"/>
        <v>54.49987283363005</v>
      </c>
      <c r="G3345" s="136">
        <f t="shared" si="109"/>
        <v>0</v>
      </c>
    </row>
    <row r="3346" spans="1:7" s="8" customFormat="1" ht="12.75" x14ac:dyDescent="0.15">
      <c r="A3346" s="110" t="s">
        <v>27</v>
      </c>
      <c r="B3346" s="20">
        <v>25.48</v>
      </c>
      <c r="C3346" s="20">
        <v>0</v>
      </c>
      <c r="D3346" s="20">
        <v>0</v>
      </c>
      <c r="E3346" s="20">
        <v>733.33</v>
      </c>
      <c r="F3346" s="20">
        <f t="shared" si="108"/>
        <v>2878.0612244897961</v>
      </c>
      <c r="G3346" s="136">
        <f t="shared" si="109"/>
        <v>0</v>
      </c>
    </row>
    <row r="3347" spans="1:7" s="8" customFormat="1" ht="12.75" x14ac:dyDescent="0.15">
      <c r="A3347" s="110" t="s">
        <v>41</v>
      </c>
      <c r="B3347" s="20">
        <v>220.32</v>
      </c>
      <c r="C3347" s="20">
        <v>0</v>
      </c>
      <c r="D3347" s="20">
        <v>0</v>
      </c>
      <c r="E3347" s="20">
        <v>54</v>
      </c>
      <c r="F3347" s="20">
        <f t="shared" si="108"/>
        <v>24.509803921568629</v>
      </c>
      <c r="G3347" s="136">
        <f t="shared" si="109"/>
        <v>0</v>
      </c>
    </row>
    <row r="3348" spans="1:7" s="8" customFormat="1" ht="12.75" x14ac:dyDescent="0.15">
      <c r="A3348" s="110" t="s">
        <v>34</v>
      </c>
      <c r="B3348" s="20">
        <v>1565.2</v>
      </c>
      <c r="C3348" s="20">
        <v>0</v>
      </c>
      <c r="D3348" s="20">
        <v>0</v>
      </c>
      <c r="E3348" s="20">
        <v>134</v>
      </c>
      <c r="F3348" s="20">
        <f t="shared" si="108"/>
        <v>8.5612062356248391</v>
      </c>
      <c r="G3348" s="136">
        <f t="shared" si="109"/>
        <v>0</v>
      </c>
    </row>
    <row r="3349" spans="1:7" s="8" customFormat="1" ht="12.75" x14ac:dyDescent="0.15">
      <c r="A3349" s="110" t="s">
        <v>35</v>
      </c>
      <c r="B3349" s="20">
        <v>215.54</v>
      </c>
      <c r="C3349" s="20">
        <v>0</v>
      </c>
      <c r="D3349" s="20">
        <v>0</v>
      </c>
      <c r="E3349" s="20">
        <v>102.3</v>
      </c>
      <c r="F3349" s="20">
        <f t="shared" si="108"/>
        <v>47.462187992947946</v>
      </c>
      <c r="G3349" s="136">
        <f t="shared" si="109"/>
        <v>0</v>
      </c>
    </row>
    <row r="3350" spans="1:7" s="8" customFormat="1" ht="12.75" x14ac:dyDescent="0.15">
      <c r="A3350" s="110" t="s">
        <v>36</v>
      </c>
      <c r="B3350" s="20">
        <v>1011.81</v>
      </c>
      <c r="C3350" s="20">
        <v>0</v>
      </c>
      <c r="D3350" s="20">
        <v>0</v>
      </c>
      <c r="E3350" s="20">
        <v>483.2</v>
      </c>
      <c r="F3350" s="20">
        <f t="shared" si="108"/>
        <v>47.756001620857674</v>
      </c>
      <c r="G3350" s="136">
        <f t="shared" si="109"/>
        <v>0</v>
      </c>
    </row>
    <row r="3351" spans="1:7" s="8" customFormat="1" ht="12.75" x14ac:dyDescent="0.15">
      <c r="A3351" s="108" t="s">
        <v>37</v>
      </c>
      <c r="B3351" s="19">
        <v>35.049999999999997</v>
      </c>
      <c r="C3351" s="19">
        <v>100</v>
      </c>
      <c r="D3351" s="19">
        <v>100</v>
      </c>
      <c r="E3351" s="19">
        <v>21.3</v>
      </c>
      <c r="F3351" s="19">
        <f t="shared" si="108"/>
        <v>60.770328102710423</v>
      </c>
      <c r="G3351" s="151">
        <f t="shared" si="109"/>
        <v>21.3</v>
      </c>
    </row>
    <row r="3352" spans="1:7" s="8" customFormat="1" ht="12.75" x14ac:dyDescent="0.15">
      <c r="A3352" s="110" t="s">
        <v>38</v>
      </c>
      <c r="B3352" s="20">
        <v>35.03</v>
      </c>
      <c r="C3352" s="20">
        <v>0</v>
      </c>
      <c r="D3352" s="20">
        <v>0</v>
      </c>
      <c r="E3352" s="20">
        <v>21.3</v>
      </c>
      <c r="F3352" s="20">
        <f t="shared" si="108"/>
        <v>60.805024264915787</v>
      </c>
      <c r="G3352" s="136">
        <f t="shared" si="109"/>
        <v>0</v>
      </c>
    </row>
    <row r="3353" spans="1:7" s="8" customFormat="1" ht="12.75" x14ac:dyDescent="0.15">
      <c r="A3353" s="110" t="s">
        <v>39</v>
      </c>
      <c r="B3353" s="20">
        <v>0.02</v>
      </c>
      <c r="C3353" s="20">
        <v>0</v>
      </c>
      <c r="D3353" s="20">
        <v>0</v>
      </c>
      <c r="E3353" s="20">
        <v>0</v>
      </c>
      <c r="F3353" s="20">
        <f t="shared" si="108"/>
        <v>0</v>
      </c>
      <c r="G3353" s="136">
        <f t="shared" si="109"/>
        <v>0</v>
      </c>
    </row>
    <row r="3354" spans="1:7" s="8" customFormat="1" ht="12.75" x14ac:dyDescent="0.15">
      <c r="A3354" s="108" t="s">
        <v>75</v>
      </c>
      <c r="B3354" s="19">
        <v>56992.01</v>
      </c>
      <c r="C3354" s="19">
        <v>32000</v>
      </c>
      <c r="D3354" s="19">
        <v>32000</v>
      </c>
      <c r="E3354" s="19">
        <v>12766</v>
      </c>
      <c r="F3354" s="19">
        <f t="shared" si="108"/>
        <v>22.399631106184884</v>
      </c>
      <c r="G3354" s="151">
        <f t="shared" si="109"/>
        <v>39.893749999999997</v>
      </c>
    </row>
    <row r="3355" spans="1:7" s="8" customFormat="1" ht="12.75" x14ac:dyDescent="0.15">
      <c r="A3355" s="110" t="s">
        <v>286</v>
      </c>
      <c r="B3355" s="20">
        <v>56992.01</v>
      </c>
      <c r="C3355" s="20">
        <v>0</v>
      </c>
      <c r="D3355" s="20">
        <v>0</v>
      </c>
      <c r="E3355" s="20">
        <v>12766</v>
      </c>
      <c r="F3355" s="20">
        <f t="shared" si="108"/>
        <v>22.399631106184884</v>
      </c>
      <c r="G3355" s="136">
        <f t="shared" si="109"/>
        <v>0</v>
      </c>
    </row>
    <row r="3356" spans="1:7" s="8" customFormat="1" ht="12.75" x14ac:dyDescent="0.15">
      <c r="A3356" s="108" t="s">
        <v>53</v>
      </c>
      <c r="B3356" s="19">
        <v>5043.47</v>
      </c>
      <c r="C3356" s="19">
        <v>5000</v>
      </c>
      <c r="D3356" s="19">
        <v>5000</v>
      </c>
      <c r="E3356" s="19">
        <v>303.97000000000003</v>
      </c>
      <c r="F3356" s="19">
        <f t="shared" si="108"/>
        <v>6.0270012511227389</v>
      </c>
      <c r="G3356" s="151">
        <f t="shared" si="109"/>
        <v>6.0794000000000006</v>
      </c>
    </row>
    <row r="3357" spans="1:7" s="8" customFormat="1" ht="12.75" x14ac:dyDescent="0.15">
      <c r="A3357" s="108" t="s">
        <v>56</v>
      </c>
      <c r="B3357" s="19">
        <v>5043.47</v>
      </c>
      <c r="C3357" s="19">
        <v>5000</v>
      </c>
      <c r="D3357" s="19">
        <v>5000</v>
      </c>
      <c r="E3357" s="19">
        <v>303.97000000000003</v>
      </c>
      <c r="F3357" s="19">
        <f t="shared" si="108"/>
        <v>6.0270012511227389</v>
      </c>
      <c r="G3357" s="151">
        <f t="shared" si="109"/>
        <v>6.0794000000000006</v>
      </c>
    </row>
    <row r="3358" spans="1:7" s="8" customFormat="1" ht="12.75" x14ac:dyDescent="0.15">
      <c r="A3358" s="110" t="s">
        <v>57</v>
      </c>
      <c r="B3358" s="20">
        <v>0</v>
      </c>
      <c r="C3358" s="20">
        <v>0</v>
      </c>
      <c r="D3358" s="20">
        <v>0</v>
      </c>
      <c r="E3358" s="20">
        <v>132.72</v>
      </c>
      <c r="F3358" s="20">
        <f t="shared" si="108"/>
        <v>0</v>
      </c>
      <c r="G3358" s="136">
        <f t="shared" si="109"/>
        <v>0</v>
      </c>
    </row>
    <row r="3359" spans="1:7" s="8" customFormat="1" ht="12.75" x14ac:dyDescent="0.15">
      <c r="A3359" s="110" t="s">
        <v>60</v>
      </c>
      <c r="B3359" s="20">
        <v>5043.47</v>
      </c>
      <c r="C3359" s="20">
        <v>0</v>
      </c>
      <c r="D3359" s="20">
        <v>0</v>
      </c>
      <c r="E3359" s="20">
        <v>171.25</v>
      </c>
      <c r="F3359" s="20">
        <f t="shared" si="108"/>
        <v>3.3954796994926109</v>
      </c>
      <c r="G3359" s="136">
        <f t="shared" si="109"/>
        <v>0</v>
      </c>
    </row>
    <row r="3360" spans="1:7" s="7" customFormat="1" ht="12.75" x14ac:dyDescent="0.15">
      <c r="A3360" s="149" t="s">
        <v>264</v>
      </c>
      <c r="B3360" s="18">
        <v>1881.74</v>
      </c>
      <c r="C3360" s="18">
        <v>2000</v>
      </c>
      <c r="D3360" s="18">
        <v>2200</v>
      </c>
      <c r="E3360" s="18">
        <v>1585.02</v>
      </c>
      <c r="F3360" s="18">
        <f t="shared" si="108"/>
        <v>84.23161541977106</v>
      </c>
      <c r="G3360" s="150">
        <f t="shared" si="109"/>
        <v>72.046363636363637</v>
      </c>
    </row>
    <row r="3361" spans="1:7" s="8" customFormat="1" ht="12.75" x14ac:dyDescent="0.15">
      <c r="A3361" s="108" t="s">
        <v>82</v>
      </c>
      <c r="B3361" s="19">
        <v>1881.74</v>
      </c>
      <c r="C3361" s="19">
        <v>2000</v>
      </c>
      <c r="D3361" s="19">
        <v>2200</v>
      </c>
      <c r="E3361" s="19">
        <v>1585.02</v>
      </c>
      <c r="F3361" s="19">
        <f t="shared" si="108"/>
        <v>84.23161541977106</v>
      </c>
      <c r="G3361" s="151">
        <f t="shared" si="109"/>
        <v>72.046363636363637</v>
      </c>
    </row>
    <row r="3362" spans="1:7" s="6" customFormat="1" ht="12.75" x14ac:dyDescent="0.15">
      <c r="A3362" s="147" t="s">
        <v>86</v>
      </c>
      <c r="B3362" s="17">
        <v>1881.74</v>
      </c>
      <c r="C3362" s="17">
        <v>2000</v>
      </c>
      <c r="D3362" s="17">
        <v>2200</v>
      </c>
      <c r="E3362" s="17">
        <v>1585.02</v>
      </c>
      <c r="F3362" s="17">
        <f t="shared" si="108"/>
        <v>84.23161541977106</v>
      </c>
      <c r="G3362" s="148">
        <f t="shared" si="109"/>
        <v>72.046363636363637</v>
      </c>
    </row>
    <row r="3363" spans="1:7" s="8" customFormat="1" ht="12.75" x14ac:dyDescent="0.15">
      <c r="A3363" s="108" t="s">
        <v>6</v>
      </c>
      <c r="B3363" s="19">
        <v>1881.74</v>
      </c>
      <c r="C3363" s="19">
        <v>2000</v>
      </c>
      <c r="D3363" s="19">
        <v>2200</v>
      </c>
      <c r="E3363" s="19">
        <v>1585.02</v>
      </c>
      <c r="F3363" s="19">
        <f t="shared" si="108"/>
        <v>84.23161541977106</v>
      </c>
      <c r="G3363" s="151">
        <f t="shared" si="109"/>
        <v>72.046363636363637</v>
      </c>
    </row>
    <row r="3364" spans="1:7" s="8" customFormat="1" ht="12.75" x14ac:dyDescent="0.15">
      <c r="A3364" s="108" t="s">
        <v>12</v>
      </c>
      <c r="B3364" s="19">
        <v>1881.74</v>
      </c>
      <c r="C3364" s="19">
        <v>2000</v>
      </c>
      <c r="D3364" s="19">
        <v>2200</v>
      </c>
      <c r="E3364" s="19">
        <v>1585.02</v>
      </c>
      <c r="F3364" s="19">
        <f t="shared" si="108"/>
        <v>84.23161541977106</v>
      </c>
      <c r="G3364" s="151">
        <f t="shared" si="109"/>
        <v>72.046363636363637</v>
      </c>
    </row>
    <row r="3365" spans="1:7" s="8" customFormat="1" ht="12.75" x14ac:dyDescent="0.15">
      <c r="A3365" s="110" t="s">
        <v>97</v>
      </c>
      <c r="B3365" s="20">
        <v>1881.74</v>
      </c>
      <c r="C3365" s="20">
        <v>0</v>
      </c>
      <c r="D3365" s="20">
        <v>0</v>
      </c>
      <c r="E3365" s="20">
        <v>1585.02</v>
      </c>
      <c r="F3365" s="20">
        <f t="shared" si="108"/>
        <v>84.23161541977106</v>
      </c>
      <c r="G3365" s="136">
        <f t="shared" si="109"/>
        <v>0</v>
      </c>
    </row>
    <row r="3366" spans="1:7" s="7" customFormat="1" ht="12.75" x14ac:dyDescent="0.15">
      <c r="A3366" s="149" t="s">
        <v>282</v>
      </c>
      <c r="B3366" s="18">
        <v>0</v>
      </c>
      <c r="C3366" s="18">
        <v>0</v>
      </c>
      <c r="D3366" s="18">
        <v>0</v>
      </c>
      <c r="E3366" s="18">
        <v>0</v>
      </c>
      <c r="F3366" s="18">
        <f t="shared" si="108"/>
        <v>0</v>
      </c>
      <c r="G3366" s="150">
        <f t="shared" si="109"/>
        <v>0</v>
      </c>
    </row>
    <row r="3367" spans="1:7" s="8" customFormat="1" ht="12.75" x14ac:dyDescent="0.15">
      <c r="A3367" s="108" t="s">
        <v>82</v>
      </c>
      <c r="B3367" s="19">
        <v>0</v>
      </c>
      <c r="C3367" s="19">
        <v>0</v>
      </c>
      <c r="D3367" s="19">
        <v>0</v>
      </c>
      <c r="E3367" s="19">
        <v>0</v>
      </c>
      <c r="F3367" s="19">
        <f t="shared" si="108"/>
        <v>0</v>
      </c>
      <c r="G3367" s="151">
        <f t="shared" si="109"/>
        <v>0</v>
      </c>
    </row>
    <row r="3368" spans="1:7" s="6" customFormat="1" ht="12.75" x14ac:dyDescent="0.15">
      <c r="A3368" s="147" t="s">
        <v>263</v>
      </c>
      <c r="B3368" s="17">
        <v>0</v>
      </c>
      <c r="C3368" s="17">
        <v>0</v>
      </c>
      <c r="D3368" s="17">
        <v>0</v>
      </c>
      <c r="E3368" s="17">
        <v>0</v>
      </c>
      <c r="F3368" s="17">
        <f t="shared" si="108"/>
        <v>0</v>
      </c>
      <c r="G3368" s="148">
        <f t="shared" si="109"/>
        <v>0</v>
      </c>
    </row>
    <row r="3369" spans="1:7" s="8" customFormat="1" ht="12.75" x14ac:dyDescent="0.15">
      <c r="A3369" s="108" t="s">
        <v>6</v>
      </c>
      <c r="B3369" s="19">
        <v>0</v>
      </c>
      <c r="C3369" s="19">
        <v>0</v>
      </c>
      <c r="D3369" s="19">
        <v>0</v>
      </c>
      <c r="E3369" s="19">
        <v>0</v>
      </c>
      <c r="F3369" s="19">
        <f t="shared" si="108"/>
        <v>0</v>
      </c>
      <c r="G3369" s="151">
        <f t="shared" si="109"/>
        <v>0</v>
      </c>
    </row>
    <row r="3370" spans="1:7" s="8" customFormat="1" ht="12.75" x14ac:dyDescent="0.15">
      <c r="A3370" s="108" t="s">
        <v>7</v>
      </c>
      <c r="B3370" s="19">
        <v>0</v>
      </c>
      <c r="C3370" s="19">
        <v>0</v>
      </c>
      <c r="D3370" s="19">
        <v>0</v>
      </c>
      <c r="E3370" s="19">
        <v>0</v>
      </c>
      <c r="F3370" s="19">
        <f t="shared" si="108"/>
        <v>0</v>
      </c>
      <c r="G3370" s="151">
        <f t="shared" si="109"/>
        <v>0</v>
      </c>
    </row>
    <row r="3371" spans="1:7" s="8" customFormat="1" ht="12.75" x14ac:dyDescent="0.15">
      <c r="A3371" s="108" t="s">
        <v>12</v>
      </c>
      <c r="B3371" s="19">
        <v>0</v>
      </c>
      <c r="C3371" s="19">
        <v>0</v>
      </c>
      <c r="D3371" s="19">
        <v>0</v>
      </c>
      <c r="E3371" s="19">
        <v>0</v>
      </c>
      <c r="F3371" s="19">
        <f t="shared" si="108"/>
        <v>0</v>
      </c>
      <c r="G3371" s="151">
        <f t="shared" si="109"/>
        <v>0</v>
      </c>
    </row>
    <row r="3372" spans="1:7" s="7" customFormat="1" ht="12.75" x14ac:dyDescent="0.15">
      <c r="A3372" s="149" t="s">
        <v>265</v>
      </c>
      <c r="B3372" s="18">
        <v>0</v>
      </c>
      <c r="C3372" s="18">
        <v>0</v>
      </c>
      <c r="D3372" s="18">
        <v>35000</v>
      </c>
      <c r="E3372" s="18">
        <v>34705.160000000003</v>
      </c>
      <c r="F3372" s="18">
        <f t="shared" si="108"/>
        <v>0</v>
      </c>
      <c r="G3372" s="150">
        <f t="shared" si="109"/>
        <v>99.157600000000016</v>
      </c>
    </row>
    <row r="3373" spans="1:7" s="8" customFormat="1" ht="12.75" x14ac:dyDescent="0.15">
      <c r="A3373" s="108" t="s">
        <v>245</v>
      </c>
      <c r="B3373" s="19">
        <v>0</v>
      </c>
      <c r="C3373" s="19">
        <v>0</v>
      </c>
      <c r="D3373" s="19">
        <v>35000</v>
      </c>
      <c r="E3373" s="19">
        <v>34705.160000000003</v>
      </c>
      <c r="F3373" s="19">
        <f t="shared" si="108"/>
        <v>0</v>
      </c>
      <c r="G3373" s="151">
        <f t="shared" si="109"/>
        <v>99.157600000000016</v>
      </c>
    </row>
    <row r="3374" spans="1:7" s="6" customFormat="1" ht="12.75" x14ac:dyDescent="0.15">
      <c r="A3374" s="147" t="s">
        <v>128</v>
      </c>
      <c r="B3374" s="17">
        <v>0</v>
      </c>
      <c r="C3374" s="17">
        <v>0</v>
      </c>
      <c r="D3374" s="17">
        <v>35000</v>
      </c>
      <c r="E3374" s="17">
        <v>34705.160000000003</v>
      </c>
      <c r="F3374" s="17">
        <f t="shared" si="108"/>
        <v>0</v>
      </c>
      <c r="G3374" s="148">
        <f t="shared" si="109"/>
        <v>99.157600000000016</v>
      </c>
    </row>
    <row r="3375" spans="1:7" s="8" customFormat="1" ht="12.75" x14ac:dyDescent="0.15">
      <c r="A3375" s="108" t="s">
        <v>6</v>
      </c>
      <c r="B3375" s="19">
        <v>0</v>
      </c>
      <c r="C3375" s="19">
        <v>0</v>
      </c>
      <c r="D3375" s="19">
        <v>35000</v>
      </c>
      <c r="E3375" s="19">
        <v>34705.160000000003</v>
      </c>
      <c r="F3375" s="19">
        <f t="shared" si="108"/>
        <v>0</v>
      </c>
      <c r="G3375" s="151">
        <f t="shared" si="109"/>
        <v>99.157600000000016</v>
      </c>
    </row>
    <row r="3376" spans="1:7" s="8" customFormat="1" ht="12.75" x14ac:dyDescent="0.15">
      <c r="A3376" s="108" t="s">
        <v>12</v>
      </c>
      <c r="B3376" s="19">
        <v>0</v>
      </c>
      <c r="C3376" s="19">
        <v>0</v>
      </c>
      <c r="D3376" s="19">
        <v>35000</v>
      </c>
      <c r="E3376" s="19">
        <v>34705.160000000003</v>
      </c>
      <c r="F3376" s="19">
        <f t="shared" si="108"/>
        <v>0</v>
      </c>
      <c r="G3376" s="151">
        <f t="shared" si="109"/>
        <v>99.157600000000016</v>
      </c>
    </row>
    <row r="3377" spans="1:7" s="8" customFormat="1" ht="12.75" x14ac:dyDescent="0.15">
      <c r="A3377" s="110" t="s">
        <v>97</v>
      </c>
      <c r="B3377" s="20">
        <v>0</v>
      </c>
      <c r="C3377" s="20">
        <v>0</v>
      </c>
      <c r="D3377" s="20">
        <v>0</v>
      </c>
      <c r="E3377" s="20">
        <v>34705.160000000003</v>
      </c>
      <c r="F3377" s="20">
        <f t="shared" si="108"/>
        <v>0</v>
      </c>
      <c r="G3377" s="136">
        <f t="shared" si="109"/>
        <v>0</v>
      </c>
    </row>
    <row r="3378" spans="1:7" s="6" customFormat="1" ht="12.75" x14ac:dyDescent="0.15">
      <c r="A3378" s="147" t="s">
        <v>266</v>
      </c>
      <c r="B3378" s="17">
        <v>0</v>
      </c>
      <c r="C3378" s="17">
        <v>0</v>
      </c>
      <c r="D3378" s="17">
        <v>3190</v>
      </c>
      <c r="E3378" s="17">
        <v>2417.3000000000002</v>
      </c>
      <c r="F3378" s="17">
        <f t="shared" si="108"/>
        <v>0</v>
      </c>
      <c r="G3378" s="148">
        <f t="shared" si="109"/>
        <v>75.777429467084644</v>
      </c>
    </row>
    <row r="3379" spans="1:7" s="7" customFormat="1" ht="12.75" x14ac:dyDescent="0.15">
      <c r="A3379" s="149" t="s">
        <v>267</v>
      </c>
      <c r="B3379" s="18">
        <v>0</v>
      </c>
      <c r="C3379" s="18">
        <v>0</v>
      </c>
      <c r="D3379" s="18">
        <v>3190</v>
      </c>
      <c r="E3379" s="18">
        <v>2417.3000000000002</v>
      </c>
      <c r="F3379" s="18">
        <f t="shared" si="108"/>
        <v>0</v>
      </c>
      <c r="G3379" s="150">
        <f t="shared" si="109"/>
        <v>75.777429467084644</v>
      </c>
    </row>
    <row r="3380" spans="1:7" s="8" customFormat="1" ht="12.75" x14ac:dyDescent="0.15">
      <c r="A3380" s="108" t="s">
        <v>82</v>
      </c>
      <c r="B3380" s="19">
        <v>0</v>
      </c>
      <c r="C3380" s="19">
        <v>0</v>
      </c>
      <c r="D3380" s="19">
        <v>3190</v>
      </c>
      <c r="E3380" s="19">
        <v>2417.3000000000002</v>
      </c>
      <c r="F3380" s="19">
        <f t="shared" si="108"/>
        <v>0</v>
      </c>
      <c r="G3380" s="151">
        <f t="shared" si="109"/>
        <v>75.777429467084644</v>
      </c>
    </row>
    <row r="3381" spans="1:7" s="6" customFormat="1" ht="12.75" x14ac:dyDescent="0.15">
      <c r="A3381" s="147" t="s">
        <v>5</v>
      </c>
      <c r="B3381" s="17">
        <v>0</v>
      </c>
      <c r="C3381" s="17">
        <v>0</v>
      </c>
      <c r="D3381" s="17">
        <v>780</v>
      </c>
      <c r="E3381" s="17">
        <v>602.82000000000005</v>
      </c>
      <c r="F3381" s="17">
        <f t="shared" si="108"/>
        <v>0</v>
      </c>
      <c r="G3381" s="148">
        <f t="shared" si="109"/>
        <v>77.284615384615392</v>
      </c>
    </row>
    <row r="3382" spans="1:7" s="8" customFormat="1" ht="12.75" x14ac:dyDescent="0.15">
      <c r="A3382" s="108" t="s">
        <v>6</v>
      </c>
      <c r="B3382" s="19">
        <v>0</v>
      </c>
      <c r="C3382" s="19">
        <v>0</v>
      </c>
      <c r="D3382" s="19">
        <v>780</v>
      </c>
      <c r="E3382" s="19">
        <v>602.82000000000005</v>
      </c>
      <c r="F3382" s="19">
        <f t="shared" si="108"/>
        <v>0</v>
      </c>
      <c r="G3382" s="151">
        <f t="shared" si="109"/>
        <v>77.284615384615392</v>
      </c>
    </row>
    <row r="3383" spans="1:7" s="8" customFormat="1" ht="12.75" x14ac:dyDescent="0.15">
      <c r="A3383" s="108" t="s">
        <v>7</v>
      </c>
      <c r="B3383" s="19">
        <v>0</v>
      </c>
      <c r="C3383" s="19">
        <v>0</v>
      </c>
      <c r="D3383" s="19">
        <v>560</v>
      </c>
      <c r="E3383" s="19">
        <v>429.02</v>
      </c>
      <c r="F3383" s="19">
        <f t="shared" si="108"/>
        <v>0</v>
      </c>
      <c r="G3383" s="151">
        <f t="shared" si="109"/>
        <v>76.610714285714295</v>
      </c>
    </row>
    <row r="3384" spans="1:7" s="8" customFormat="1" ht="12.75" x14ac:dyDescent="0.15">
      <c r="A3384" s="110" t="s">
        <v>8</v>
      </c>
      <c r="B3384" s="20">
        <v>0</v>
      </c>
      <c r="C3384" s="20">
        <v>0</v>
      </c>
      <c r="D3384" s="20">
        <v>0</v>
      </c>
      <c r="E3384" s="20">
        <v>253.15</v>
      </c>
      <c r="F3384" s="20">
        <f t="shared" si="108"/>
        <v>0</v>
      </c>
      <c r="G3384" s="136">
        <f t="shared" si="109"/>
        <v>0</v>
      </c>
    </row>
    <row r="3385" spans="1:7" s="8" customFormat="1" ht="12.75" x14ac:dyDescent="0.15">
      <c r="A3385" s="110" t="s">
        <v>10</v>
      </c>
      <c r="B3385" s="20">
        <v>0</v>
      </c>
      <c r="C3385" s="20">
        <v>0</v>
      </c>
      <c r="D3385" s="20">
        <v>0</v>
      </c>
      <c r="E3385" s="20">
        <v>134.1</v>
      </c>
      <c r="F3385" s="20">
        <f t="shared" si="108"/>
        <v>0</v>
      </c>
      <c r="G3385" s="136">
        <f t="shared" si="109"/>
        <v>0</v>
      </c>
    </row>
    <row r="3386" spans="1:7" s="8" customFormat="1" ht="12.75" x14ac:dyDescent="0.15">
      <c r="A3386" s="110" t="s">
        <v>11</v>
      </c>
      <c r="B3386" s="20">
        <v>0</v>
      </c>
      <c r="C3386" s="20">
        <v>0</v>
      </c>
      <c r="D3386" s="20">
        <v>0</v>
      </c>
      <c r="E3386" s="20">
        <v>41.77</v>
      </c>
      <c r="F3386" s="20">
        <f t="shared" si="108"/>
        <v>0</v>
      </c>
      <c r="G3386" s="136">
        <f t="shared" si="109"/>
        <v>0</v>
      </c>
    </row>
    <row r="3387" spans="1:7" s="8" customFormat="1" ht="12.75" x14ac:dyDescent="0.15">
      <c r="A3387" s="108" t="s">
        <v>12</v>
      </c>
      <c r="B3387" s="19">
        <v>0</v>
      </c>
      <c r="C3387" s="19">
        <v>0</v>
      </c>
      <c r="D3387" s="19">
        <v>220</v>
      </c>
      <c r="E3387" s="19">
        <v>173.8</v>
      </c>
      <c r="F3387" s="19">
        <f t="shared" si="108"/>
        <v>0</v>
      </c>
      <c r="G3387" s="151">
        <f t="shared" si="109"/>
        <v>79</v>
      </c>
    </row>
    <row r="3388" spans="1:7" s="8" customFormat="1" ht="12.75" x14ac:dyDescent="0.15">
      <c r="A3388" s="110" t="s">
        <v>19</v>
      </c>
      <c r="B3388" s="20">
        <v>0</v>
      </c>
      <c r="C3388" s="20">
        <v>0</v>
      </c>
      <c r="D3388" s="20">
        <v>0</v>
      </c>
      <c r="E3388" s="20">
        <v>173.8</v>
      </c>
      <c r="F3388" s="20">
        <f t="shared" si="108"/>
        <v>0</v>
      </c>
      <c r="G3388" s="136">
        <f t="shared" si="109"/>
        <v>0</v>
      </c>
    </row>
    <row r="3389" spans="1:7" s="6" customFormat="1" ht="12.75" x14ac:dyDescent="0.15">
      <c r="A3389" s="147" t="s">
        <v>62</v>
      </c>
      <c r="B3389" s="17">
        <v>0</v>
      </c>
      <c r="C3389" s="17">
        <v>0</v>
      </c>
      <c r="D3389" s="17">
        <v>440</v>
      </c>
      <c r="E3389" s="17">
        <v>272.17</v>
      </c>
      <c r="F3389" s="17">
        <f t="shared" si="108"/>
        <v>0</v>
      </c>
      <c r="G3389" s="148">
        <f t="shared" si="109"/>
        <v>61.856818181818184</v>
      </c>
    </row>
    <row r="3390" spans="1:7" s="8" customFormat="1" ht="12.75" x14ac:dyDescent="0.15">
      <c r="A3390" s="108" t="s">
        <v>6</v>
      </c>
      <c r="B3390" s="19">
        <v>0</v>
      </c>
      <c r="C3390" s="19">
        <v>0</v>
      </c>
      <c r="D3390" s="19">
        <v>440</v>
      </c>
      <c r="E3390" s="19">
        <v>272.17</v>
      </c>
      <c r="F3390" s="19">
        <f t="shared" si="108"/>
        <v>0</v>
      </c>
      <c r="G3390" s="151">
        <f t="shared" si="109"/>
        <v>61.856818181818184</v>
      </c>
    </row>
    <row r="3391" spans="1:7" s="8" customFormat="1" ht="12.75" x14ac:dyDescent="0.15">
      <c r="A3391" s="108" t="s">
        <v>7</v>
      </c>
      <c r="B3391" s="19">
        <v>0</v>
      </c>
      <c r="C3391" s="19">
        <v>0</v>
      </c>
      <c r="D3391" s="19">
        <v>400</v>
      </c>
      <c r="E3391" s="19">
        <v>272.17</v>
      </c>
      <c r="F3391" s="19">
        <f t="shared" si="108"/>
        <v>0</v>
      </c>
      <c r="G3391" s="151">
        <f t="shared" si="109"/>
        <v>68.042500000000004</v>
      </c>
    </row>
    <row r="3392" spans="1:7" s="8" customFormat="1" ht="12.75" x14ac:dyDescent="0.15">
      <c r="A3392" s="110" t="s">
        <v>8</v>
      </c>
      <c r="B3392" s="20">
        <v>0</v>
      </c>
      <c r="C3392" s="20">
        <v>0</v>
      </c>
      <c r="D3392" s="20">
        <v>0</v>
      </c>
      <c r="E3392" s="20">
        <v>199.38</v>
      </c>
      <c r="F3392" s="20">
        <f t="shared" si="108"/>
        <v>0</v>
      </c>
      <c r="G3392" s="136">
        <f t="shared" si="109"/>
        <v>0</v>
      </c>
    </row>
    <row r="3393" spans="1:7" s="8" customFormat="1" ht="12.75" x14ac:dyDescent="0.15">
      <c r="A3393" s="110" t="s">
        <v>10</v>
      </c>
      <c r="B3393" s="20">
        <v>0</v>
      </c>
      <c r="C3393" s="20">
        <v>0</v>
      </c>
      <c r="D3393" s="20">
        <v>0</v>
      </c>
      <c r="E3393" s="20">
        <v>39.89</v>
      </c>
      <c r="F3393" s="20">
        <f t="shared" si="108"/>
        <v>0</v>
      </c>
      <c r="G3393" s="136">
        <f t="shared" si="109"/>
        <v>0</v>
      </c>
    </row>
    <row r="3394" spans="1:7" s="8" customFormat="1" ht="12.75" x14ac:dyDescent="0.15">
      <c r="A3394" s="110" t="s">
        <v>11</v>
      </c>
      <c r="B3394" s="20">
        <v>0</v>
      </c>
      <c r="C3394" s="20">
        <v>0</v>
      </c>
      <c r="D3394" s="20">
        <v>0</v>
      </c>
      <c r="E3394" s="20">
        <v>32.9</v>
      </c>
      <c r="F3394" s="20">
        <f t="shared" si="108"/>
        <v>0</v>
      </c>
      <c r="G3394" s="136">
        <f t="shared" si="109"/>
        <v>0</v>
      </c>
    </row>
    <row r="3395" spans="1:7" s="8" customFormat="1" ht="12.75" x14ac:dyDescent="0.15">
      <c r="A3395" s="108" t="s">
        <v>12</v>
      </c>
      <c r="B3395" s="19">
        <v>0</v>
      </c>
      <c r="C3395" s="19">
        <v>0</v>
      </c>
      <c r="D3395" s="19">
        <v>40</v>
      </c>
      <c r="E3395" s="19">
        <v>0</v>
      </c>
      <c r="F3395" s="19">
        <f t="shared" si="108"/>
        <v>0</v>
      </c>
      <c r="G3395" s="151">
        <f t="shared" si="109"/>
        <v>0</v>
      </c>
    </row>
    <row r="3396" spans="1:7" s="6" customFormat="1" ht="12.75" x14ac:dyDescent="0.15">
      <c r="A3396" s="147" t="s">
        <v>86</v>
      </c>
      <c r="B3396" s="17">
        <v>0</v>
      </c>
      <c r="C3396" s="17">
        <v>0</v>
      </c>
      <c r="D3396" s="17">
        <v>1970</v>
      </c>
      <c r="E3396" s="17">
        <v>1542.31</v>
      </c>
      <c r="F3396" s="17">
        <f t="shared" si="108"/>
        <v>0</v>
      </c>
      <c r="G3396" s="148">
        <f t="shared" si="109"/>
        <v>78.289847715736045</v>
      </c>
    </row>
    <row r="3397" spans="1:7" s="8" customFormat="1" ht="12.75" x14ac:dyDescent="0.15">
      <c r="A3397" s="108" t="s">
        <v>6</v>
      </c>
      <c r="B3397" s="19">
        <v>0</v>
      </c>
      <c r="C3397" s="19">
        <v>0</v>
      </c>
      <c r="D3397" s="19">
        <v>1970</v>
      </c>
      <c r="E3397" s="19">
        <v>1542.31</v>
      </c>
      <c r="F3397" s="19">
        <f t="shared" si="108"/>
        <v>0</v>
      </c>
      <c r="G3397" s="151">
        <f t="shared" si="109"/>
        <v>78.289847715736045</v>
      </c>
    </row>
    <row r="3398" spans="1:7" s="8" customFormat="1" ht="12.75" x14ac:dyDescent="0.15">
      <c r="A3398" s="108" t="s">
        <v>7</v>
      </c>
      <c r="B3398" s="19">
        <v>0</v>
      </c>
      <c r="C3398" s="19">
        <v>0</v>
      </c>
      <c r="D3398" s="19">
        <v>1870</v>
      </c>
      <c r="E3398" s="19">
        <v>1542.31</v>
      </c>
      <c r="F3398" s="19">
        <f t="shared" ref="F3398:F3461" si="110">IFERROR(E3398/B3398*100,0)</f>
        <v>0</v>
      </c>
      <c r="G3398" s="151">
        <f t="shared" ref="G3398:G3461" si="111">IFERROR(E3398/D3398*100,0)</f>
        <v>82.476470588235301</v>
      </c>
    </row>
    <row r="3399" spans="1:7" s="8" customFormat="1" ht="12.75" x14ac:dyDescent="0.15">
      <c r="A3399" s="110" t="s">
        <v>8</v>
      </c>
      <c r="B3399" s="20">
        <v>0</v>
      </c>
      <c r="C3399" s="20">
        <v>0</v>
      </c>
      <c r="D3399" s="20">
        <v>0</v>
      </c>
      <c r="E3399" s="20">
        <v>1129.8699999999999</v>
      </c>
      <c r="F3399" s="20">
        <f t="shared" si="110"/>
        <v>0</v>
      </c>
      <c r="G3399" s="136">
        <f t="shared" si="111"/>
        <v>0</v>
      </c>
    </row>
    <row r="3400" spans="1:7" s="8" customFormat="1" ht="12.75" x14ac:dyDescent="0.15">
      <c r="A3400" s="110" t="s">
        <v>10</v>
      </c>
      <c r="B3400" s="20">
        <v>0</v>
      </c>
      <c r="C3400" s="20">
        <v>0</v>
      </c>
      <c r="D3400" s="20">
        <v>0</v>
      </c>
      <c r="E3400" s="20">
        <v>226.01</v>
      </c>
      <c r="F3400" s="20">
        <f t="shared" si="110"/>
        <v>0</v>
      </c>
      <c r="G3400" s="136">
        <f t="shared" si="111"/>
        <v>0</v>
      </c>
    </row>
    <row r="3401" spans="1:7" s="8" customFormat="1" ht="12.75" x14ac:dyDescent="0.15">
      <c r="A3401" s="110" t="s">
        <v>11</v>
      </c>
      <c r="B3401" s="20">
        <v>0</v>
      </c>
      <c r="C3401" s="20">
        <v>0</v>
      </c>
      <c r="D3401" s="20">
        <v>0</v>
      </c>
      <c r="E3401" s="20">
        <v>186.43</v>
      </c>
      <c r="F3401" s="20">
        <f t="shared" si="110"/>
        <v>0</v>
      </c>
      <c r="G3401" s="136">
        <f t="shared" si="111"/>
        <v>0</v>
      </c>
    </row>
    <row r="3402" spans="1:7" s="8" customFormat="1" ht="12.75" x14ac:dyDescent="0.15">
      <c r="A3402" s="108" t="s">
        <v>12</v>
      </c>
      <c r="B3402" s="19">
        <v>0</v>
      </c>
      <c r="C3402" s="19">
        <v>0</v>
      </c>
      <c r="D3402" s="19">
        <v>100</v>
      </c>
      <c r="E3402" s="19">
        <v>0</v>
      </c>
      <c r="F3402" s="19">
        <f t="shared" si="110"/>
        <v>0</v>
      </c>
      <c r="G3402" s="151">
        <f t="shared" si="111"/>
        <v>0</v>
      </c>
    </row>
    <row r="3403" spans="1:7" s="6" customFormat="1" ht="12.75" x14ac:dyDescent="0.15">
      <c r="A3403" s="147" t="s">
        <v>268</v>
      </c>
      <c r="B3403" s="17">
        <v>5587.25</v>
      </c>
      <c r="C3403" s="17">
        <v>8000</v>
      </c>
      <c r="D3403" s="17">
        <v>2950.41</v>
      </c>
      <c r="E3403" s="17">
        <v>2950.41</v>
      </c>
      <c r="F3403" s="17">
        <f t="shared" si="110"/>
        <v>52.806121079242921</v>
      </c>
      <c r="G3403" s="148">
        <f t="shared" si="111"/>
        <v>100</v>
      </c>
    </row>
    <row r="3404" spans="1:7" s="7" customFormat="1" ht="12.75" x14ac:dyDescent="0.15">
      <c r="A3404" s="149" t="s">
        <v>269</v>
      </c>
      <c r="B3404" s="18">
        <v>5587.25</v>
      </c>
      <c r="C3404" s="18">
        <v>8000</v>
      </c>
      <c r="D3404" s="18">
        <v>2950.41</v>
      </c>
      <c r="E3404" s="18">
        <v>2950.41</v>
      </c>
      <c r="F3404" s="18">
        <f t="shared" si="110"/>
        <v>52.806121079242921</v>
      </c>
      <c r="G3404" s="150">
        <f t="shared" si="111"/>
        <v>100</v>
      </c>
    </row>
    <row r="3405" spans="1:7" s="8" customFormat="1" ht="12.75" x14ac:dyDescent="0.15">
      <c r="A3405" s="108" t="s">
        <v>82</v>
      </c>
      <c r="B3405" s="19">
        <v>5587.25</v>
      </c>
      <c r="C3405" s="19">
        <v>8000</v>
      </c>
      <c r="D3405" s="19">
        <v>2950.41</v>
      </c>
      <c r="E3405" s="19">
        <v>2950.41</v>
      </c>
      <c r="F3405" s="19">
        <f t="shared" si="110"/>
        <v>52.806121079242921</v>
      </c>
      <c r="G3405" s="151">
        <f t="shared" si="111"/>
        <v>100</v>
      </c>
    </row>
    <row r="3406" spans="1:7" s="6" customFormat="1" ht="12.75" x14ac:dyDescent="0.15">
      <c r="A3406" s="147" t="s">
        <v>62</v>
      </c>
      <c r="B3406" s="17">
        <v>838.09</v>
      </c>
      <c r="C3406" s="17">
        <v>1300</v>
      </c>
      <c r="D3406" s="17">
        <v>442.53</v>
      </c>
      <c r="E3406" s="17">
        <v>442.53</v>
      </c>
      <c r="F3406" s="17">
        <f t="shared" si="110"/>
        <v>52.802205013781332</v>
      </c>
      <c r="G3406" s="148">
        <f t="shared" si="111"/>
        <v>100</v>
      </c>
    </row>
    <row r="3407" spans="1:7" s="8" customFormat="1" ht="12.75" x14ac:dyDescent="0.15">
      <c r="A3407" s="108" t="s">
        <v>6</v>
      </c>
      <c r="B3407" s="19">
        <v>838.09</v>
      </c>
      <c r="C3407" s="19">
        <v>1300</v>
      </c>
      <c r="D3407" s="19">
        <v>442.53</v>
      </c>
      <c r="E3407" s="19">
        <v>442.53</v>
      </c>
      <c r="F3407" s="19">
        <f t="shared" si="110"/>
        <v>52.802205013781332</v>
      </c>
      <c r="G3407" s="151">
        <f t="shared" si="111"/>
        <v>100</v>
      </c>
    </row>
    <row r="3408" spans="1:7" s="8" customFormat="1" ht="12.75" x14ac:dyDescent="0.15">
      <c r="A3408" s="108" t="s">
        <v>12</v>
      </c>
      <c r="B3408" s="19">
        <v>838.09</v>
      </c>
      <c r="C3408" s="19">
        <v>1300</v>
      </c>
      <c r="D3408" s="19">
        <v>442.53</v>
      </c>
      <c r="E3408" s="19">
        <v>442.53</v>
      </c>
      <c r="F3408" s="19">
        <f t="shared" si="110"/>
        <v>52.802205013781332</v>
      </c>
      <c r="G3408" s="151">
        <f t="shared" si="111"/>
        <v>100</v>
      </c>
    </row>
    <row r="3409" spans="1:7" s="8" customFormat="1" ht="12.75" x14ac:dyDescent="0.15">
      <c r="A3409" s="110" t="s">
        <v>97</v>
      </c>
      <c r="B3409" s="20">
        <v>838.09</v>
      </c>
      <c r="C3409" s="20">
        <v>0</v>
      </c>
      <c r="D3409" s="20">
        <v>0</v>
      </c>
      <c r="E3409" s="20">
        <v>442.53</v>
      </c>
      <c r="F3409" s="20">
        <f t="shared" si="110"/>
        <v>52.802205013781332</v>
      </c>
      <c r="G3409" s="136">
        <f t="shared" si="111"/>
        <v>0</v>
      </c>
    </row>
    <row r="3410" spans="1:7" s="6" customFormat="1" ht="12.75" x14ac:dyDescent="0.15">
      <c r="A3410" s="147" t="s">
        <v>86</v>
      </c>
      <c r="B3410" s="17">
        <v>4749.16</v>
      </c>
      <c r="C3410" s="17">
        <v>6700</v>
      </c>
      <c r="D3410" s="17">
        <v>2507.88</v>
      </c>
      <c r="E3410" s="17">
        <v>2507.88</v>
      </c>
      <c r="F3410" s="17">
        <f t="shared" si="110"/>
        <v>52.806812152043733</v>
      </c>
      <c r="G3410" s="148">
        <f t="shared" si="111"/>
        <v>100</v>
      </c>
    </row>
    <row r="3411" spans="1:7" s="8" customFormat="1" ht="12.75" x14ac:dyDescent="0.15">
      <c r="A3411" s="108" t="s">
        <v>6</v>
      </c>
      <c r="B3411" s="19">
        <v>4749.16</v>
      </c>
      <c r="C3411" s="19">
        <v>6700</v>
      </c>
      <c r="D3411" s="19">
        <v>2507.88</v>
      </c>
      <c r="E3411" s="19">
        <v>2507.88</v>
      </c>
      <c r="F3411" s="19">
        <f t="shared" si="110"/>
        <v>52.806812152043733</v>
      </c>
      <c r="G3411" s="151">
        <f t="shared" si="111"/>
        <v>100</v>
      </c>
    </row>
    <row r="3412" spans="1:7" s="8" customFormat="1" ht="12.75" x14ac:dyDescent="0.15">
      <c r="A3412" s="108" t="s">
        <v>12</v>
      </c>
      <c r="B3412" s="19">
        <v>4749.16</v>
      </c>
      <c r="C3412" s="19">
        <v>6700</v>
      </c>
      <c r="D3412" s="19">
        <v>2507.88</v>
      </c>
      <c r="E3412" s="19">
        <v>2507.88</v>
      </c>
      <c r="F3412" s="19">
        <f t="shared" si="110"/>
        <v>52.806812152043733</v>
      </c>
      <c r="G3412" s="151">
        <f t="shared" si="111"/>
        <v>100</v>
      </c>
    </row>
    <row r="3413" spans="1:7" s="8" customFormat="1" ht="12.75" x14ac:dyDescent="0.15">
      <c r="A3413" s="110" t="s">
        <v>97</v>
      </c>
      <c r="B3413" s="20">
        <v>4749.16</v>
      </c>
      <c r="C3413" s="20">
        <v>0</v>
      </c>
      <c r="D3413" s="20">
        <v>0</v>
      </c>
      <c r="E3413" s="20">
        <v>2507.88</v>
      </c>
      <c r="F3413" s="20">
        <f t="shared" si="110"/>
        <v>52.806812152043733</v>
      </c>
      <c r="G3413" s="136">
        <f t="shared" si="111"/>
        <v>0</v>
      </c>
    </row>
    <row r="3414" spans="1:7" s="6" customFormat="1" ht="12.75" x14ac:dyDescent="0.15">
      <c r="A3414" s="147" t="s">
        <v>270</v>
      </c>
      <c r="B3414" s="17">
        <v>634058.67000000004</v>
      </c>
      <c r="C3414" s="17">
        <v>708000</v>
      </c>
      <c r="D3414" s="17">
        <v>740640</v>
      </c>
      <c r="E3414" s="17">
        <v>721845.14</v>
      </c>
      <c r="F3414" s="17">
        <f t="shared" si="110"/>
        <v>113.8451651485185</v>
      </c>
      <c r="G3414" s="148">
        <f t="shared" si="111"/>
        <v>97.462348779434009</v>
      </c>
    </row>
    <row r="3415" spans="1:7" s="7" customFormat="1" ht="12.75" x14ac:dyDescent="0.15">
      <c r="A3415" s="149" t="s">
        <v>271</v>
      </c>
      <c r="B3415" s="18">
        <v>634058.67000000004</v>
      </c>
      <c r="C3415" s="18">
        <v>708000</v>
      </c>
      <c r="D3415" s="18">
        <v>740640</v>
      </c>
      <c r="E3415" s="18">
        <v>721845.14</v>
      </c>
      <c r="F3415" s="18">
        <f t="shared" si="110"/>
        <v>113.8451651485185</v>
      </c>
      <c r="G3415" s="150">
        <f t="shared" si="111"/>
        <v>97.462348779434009</v>
      </c>
    </row>
    <row r="3416" spans="1:7" s="8" customFormat="1" ht="12.75" x14ac:dyDescent="0.15">
      <c r="A3416" s="108" t="s">
        <v>245</v>
      </c>
      <c r="B3416" s="19">
        <v>634058.67000000004</v>
      </c>
      <c r="C3416" s="19">
        <v>708000</v>
      </c>
      <c r="D3416" s="19">
        <v>740640</v>
      </c>
      <c r="E3416" s="19">
        <v>721845.14</v>
      </c>
      <c r="F3416" s="19">
        <f t="shared" si="110"/>
        <v>113.8451651485185</v>
      </c>
      <c r="G3416" s="151">
        <f t="shared" si="111"/>
        <v>97.462348779434009</v>
      </c>
    </row>
    <row r="3417" spans="1:7" s="6" customFormat="1" ht="12.75" x14ac:dyDescent="0.15">
      <c r="A3417" s="147" t="s">
        <v>272</v>
      </c>
      <c r="B3417" s="17">
        <v>634058.67000000004</v>
      </c>
      <c r="C3417" s="17">
        <v>708000</v>
      </c>
      <c r="D3417" s="17">
        <v>740640</v>
      </c>
      <c r="E3417" s="17">
        <v>721845.14</v>
      </c>
      <c r="F3417" s="17">
        <f t="shared" si="110"/>
        <v>113.8451651485185</v>
      </c>
      <c r="G3417" s="148">
        <f t="shared" si="111"/>
        <v>97.462348779434009</v>
      </c>
    </row>
    <row r="3418" spans="1:7" s="8" customFormat="1" ht="12.75" x14ac:dyDescent="0.15">
      <c r="A3418" s="108" t="s">
        <v>6</v>
      </c>
      <c r="B3418" s="19">
        <v>634058.67000000004</v>
      </c>
      <c r="C3418" s="19">
        <v>708000</v>
      </c>
      <c r="D3418" s="19">
        <v>740640</v>
      </c>
      <c r="E3418" s="19">
        <v>721845.14</v>
      </c>
      <c r="F3418" s="19">
        <f t="shared" si="110"/>
        <v>113.8451651485185</v>
      </c>
      <c r="G3418" s="151">
        <f t="shared" si="111"/>
        <v>97.462348779434009</v>
      </c>
    </row>
    <row r="3419" spans="1:7" s="8" customFormat="1" ht="12.75" x14ac:dyDescent="0.15">
      <c r="A3419" s="108" t="s">
        <v>7</v>
      </c>
      <c r="B3419" s="19">
        <v>601781.41</v>
      </c>
      <c r="C3419" s="19">
        <v>659600</v>
      </c>
      <c r="D3419" s="19">
        <v>704500</v>
      </c>
      <c r="E3419" s="19">
        <v>687568.47</v>
      </c>
      <c r="F3419" s="19">
        <f t="shared" si="110"/>
        <v>114.25551846142936</v>
      </c>
      <c r="G3419" s="151">
        <f t="shared" si="111"/>
        <v>97.59666004258338</v>
      </c>
    </row>
    <row r="3420" spans="1:7" s="8" customFormat="1" ht="12.75" x14ac:dyDescent="0.15">
      <c r="A3420" s="110" t="s">
        <v>8</v>
      </c>
      <c r="B3420" s="20">
        <v>497508.17</v>
      </c>
      <c r="C3420" s="20">
        <v>0</v>
      </c>
      <c r="D3420" s="20">
        <v>0</v>
      </c>
      <c r="E3420" s="20">
        <v>568122.01</v>
      </c>
      <c r="F3420" s="20">
        <f t="shared" si="110"/>
        <v>114.19350359613189</v>
      </c>
      <c r="G3420" s="136">
        <f t="shared" si="111"/>
        <v>0</v>
      </c>
    </row>
    <row r="3421" spans="1:7" s="8" customFormat="1" ht="12.75" x14ac:dyDescent="0.15">
      <c r="A3421" s="110" t="s">
        <v>10</v>
      </c>
      <c r="B3421" s="20">
        <v>24105.360000000001</v>
      </c>
      <c r="C3421" s="20">
        <v>0</v>
      </c>
      <c r="D3421" s="20">
        <v>0</v>
      </c>
      <c r="E3421" s="20">
        <v>27867.5</v>
      </c>
      <c r="F3421" s="20">
        <f t="shared" si="110"/>
        <v>115.60706830348104</v>
      </c>
      <c r="G3421" s="136">
        <f t="shared" si="111"/>
        <v>0</v>
      </c>
    </row>
    <row r="3422" spans="1:7" s="8" customFormat="1" ht="12.75" x14ac:dyDescent="0.15">
      <c r="A3422" s="110" t="s">
        <v>11</v>
      </c>
      <c r="B3422" s="20">
        <v>80167.88</v>
      </c>
      <c r="C3422" s="20">
        <v>0</v>
      </c>
      <c r="D3422" s="20">
        <v>0</v>
      </c>
      <c r="E3422" s="20">
        <v>91578.96</v>
      </c>
      <c r="F3422" s="20">
        <f t="shared" si="110"/>
        <v>114.23397999298473</v>
      </c>
      <c r="G3422" s="136">
        <f t="shared" si="111"/>
        <v>0</v>
      </c>
    </row>
    <row r="3423" spans="1:7" s="8" customFormat="1" ht="12.75" x14ac:dyDescent="0.15">
      <c r="A3423" s="108" t="s">
        <v>12</v>
      </c>
      <c r="B3423" s="19">
        <v>30292.84</v>
      </c>
      <c r="C3423" s="19">
        <v>41800</v>
      </c>
      <c r="D3423" s="19">
        <v>34640</v>
      </c>
      <c r="E3423" s="19">
        <v>33012.120000000003</v>
      </c>
      <c r="F3423" s="19">
        <f t="shared" si="110"/>
        <v>108.97664266539553</v>
      </c>
      <c r="G3423" s="151">
        <f t="shared" si="111"/>
        <v>95.300577367205548</v>
      </c>
    </row>
    <row r="3424" spans="1:7" s="8" customFormat="1" ht="12.75" x14ac:dyDescent="0.15">
      <c r="A3424" s="110" t="s">
        <v>19</v>
      </c>
      <c r="B3424" s="20">
        <v>25198.77</v>
      </c>
      <c r="C3424" s="20">
        <v>0</v>
      </c>
      <c r="D3424" s="20">
        <v>0</v>
      </c>
      <c r="E3424" s="20">
        <v>28888.639999999999</v>
      </c>
      <c r="F3424" s="20">
        <f t="shared" si="110"/>
        <v>114.64305599043128</v>
      </c>
      <c r="G3424" s="136">
        <f t="shared" si="111"/>
        <v>0</v>
      </c>
    </row>
    <row r="3425" spans="1:7" s="8" customFormat="1" ht="12.75" x14ac:dyDescent="0.15">
      <c r="A3425" s="110" t="s">
        <v>97</v>
      </c>
      <c r="B3425" s="20">
        <v>0</v>
      </c>
      <c r="C3425" s="20">
        <v>0</v>
      </c>
      <c r="D3425" s="20">
        <v>0</v>
      </c>
      <c r="E3425" s="20">
        <v>140</v>
      </c>
      <c r="F3425" s="20">
        <f t="shared" si="110"/>
        <v>0</v>
      </c>
      <c r="G3425" s="136">
        <f t="shared" si="111"/>
        <v>0</v>
      </c>
    </row>
    <row r="3426" spans="1:7" s="8" customFormat="1" ht="12.75" x14ac:dyDescent="0.15">
      <c r="A3426" s="110" t="s">
        <v>13</v>
      </c>
      <c r="B3426" s="20">
        <v>2045.59</v>
      </c>
      <c r="C3426" s="20">
        <v>0</v>
      </c>
      <c r="D3426" s="20">
        <v>0</v>
      </c>
      <c r="E3426" s="20">
        <v>1856.23</v>
      </c>
      <c r="F3426" s="20">
        <f t="shared" si="110"/>
        <v>90.743013018249016</v>
      </c>
      <c r="G3426" s="136">
        <f t="shared" si="111"/>
        <v>0</v>
      </c>
    </row>
    <row r="3427" spans="1:7" s="8" customFormat="1" ht="12.75" x14ac:dyDescent="0.15">
      <c r="A3427" s="110" t="s">
        <v>206</v>
      </c>
      <c r="B3427" s="20">
        <v>3048.48</v>
      </c>
      <c r="C3427" s="20">
        <v>0</v>
      </c>
      <c r="D3427" s="20">
        <v>0</v>
      </c>
      <c r="E3427" s="20">
        <v>2127.25</v>
      </c>
      <c r="F3427" s="20">
        <f t="shared" si="110"/>
        <v>69.780677583582644</v>
      </c>
      <c r="G3427" s="136">
        <f t="shared" si="111"/>
        <v>0</v>
      </c>
    </row>
    <row r="3428" spans="1:7" s="8" customFormat="1" ht="12.75" x14ac:dyDescent="0.15">
      <c r="A3428" s="108" t="s">
        <v>37</v>
      </c>
      <c r="B3428" s="19">
        <v>1984.42</v>
      </c>
      <c r="C3428" s="19">
        <v>6600</v>
      </c>
      <c r="D3428" s="19">
        <v>1500</v>
      </c>
      <c r="E3428" s="19">
        <v>1264.55</v>
      </c>
      <c r="F3428" s="19">
        <f t="shared" si="110"/>
        <v>63.723909253081501</v>
      </c>
      <c r="G3428" s="151">
        <f t="shared" si="111"/>
        <v>84.303333333333327</v>
      </c>
    </row>
    <row r="3429" spans="1:7" s="8" customFormat="1" ht="12.75" x14ac:dyDescent="0.15">
      <c r="A3429" s="110" t="s">
        <v>39</v>
      </c>
      <c r="B3429" s="20">
        <v>1984.42</v>
      </c>
      <c r="C3429" s="20">
        <v>0</v>
      </c>
      <c r="D3429" s="20">
        <v>0</v>
      </c>
      <c r="E3429" s="20">
        <v>1264.55</v>
      </c>
      <c r="F3429" s="20">
        <f t="shared" si="110"/>
        <v>63.723909253081501</v>
      </c>
      <c r="G3429" s="136">
        <f t="shared" si="111"/>
        <v>0</v>
      </c>
    </row>
    <row r="3430" spans="1:7" s="5" customFormat="1" ht="12.75" x14ac:dyDescent="0.15">
      <c r="A3430" s="145" t="s">
        <v>486</v>
      </c>
      <c r="B3430" s="16">
        <v>677963.81</v>
      </c>
      <c r="C3430" s="16">
        <v>786497</v>
      </c>
      <c r="D3430" s="16">
        <v>762966.58</v>
      </c>
      <c r="E3430" s="16">
        <v>731491.73</v>
      </c>
      <c r="F3430" s="16">
        <f t="shared" si="110"/>
        <v>107.89539488840856</v>
      </c>
      <c r="G3430" s="146">
        <f t="shared" si="111"/>
        <v>95.874675139768257</v>
      </c>
    </row>
    <row r="3431" spans="1:7" s="6" customFormat="1" ht="12.75" x14ac:dyDescent="0.15">
      <c r="A3431" s="147" t="s">
        <v>243</v>
      </c>
      <c r="B3431" s="17">
        <v>98203.85</v>
      </c>
      <c r="C3431" s="17">
        <v>128156</v>
      </c>
      <c r="D3431" s="17">
        <v>104812.44</v>
      </c>
      <c r="E3431" s="17">
        <v>104793.87</v>
      </c>
      <c r="F3431" s="17">
        <f t="shared" si="110"/>
        <v>106.71055157206158</v>
      </c>
      <c r="G3431" s="148">
        <f t="shared" si="111"/>
        <v>99.982282637442637</v>
      </c>
    </row>
    <row r="3432" spans="1:7" s="7" customFormat="1" ht="12.75" x14ac:dyDescent="0.15">
      <c r="A3432" s="149" t="s">
        <v>244</v>
      </c>
      <c r="B3432" s="18">
        <v>14771.61</v>
      </c>
      <c r="C3432" s="18">
        <v>18156</v>
      </c>
      <c r="D3432" s="18">
        <v>18036</v>
      </c>
      <c r="E3432" s="18">
        <v>18022.97</v>
      </c>
      <c r="F3432" s="18">
        <f t="shared" si="110"/>
        <v>122.0108708529402</v>
      </c>
      <c r="G3432" s="150">
        <f t="shared" si="111"/>
        <v>99.927755599911293</v>
      </c>
    </row>
    <row r="3433" spans="1:7" s="8" customFormat="1" ht="12.75" x14ac:dyDescent="0.15">
      <c r="A3433" s="108" t="s">
        <v>245</v>
      </c>
      <c r="B3433" s="19">
        <v>14771.61</v>
      </c>
      <c r="C3433" s="19">
        <v>18156</v>
      </c>
      <c r="D3433" s="19">
        <v>18036</v>
      </c>
      <c r="E3433" s="19">
        <v>18022.97</v>
      </c>
      <c r="F3433" s="19">
        <f t="shared" si="110"/>
        <v>122.0108708529402</v>
      </c>
      <c r="G3433" s="151">
        <f t="shared" si="111"/>
        <v>99.927755599911293</v>
      </c>
    </row>
    <row r="3434" spans="1:7" s="6" customFormat="1" ht="12.75" x14ac:dyDescent="0.15">
      <c r="A3434" s="147" t="s">
        <v>62</v>
      </c>
      <c r="B3434" s="17">
        <v>14771.61</v>
      </c>
      <c r="C3434" s="17">
        <v>18156</v>
      </c>
      <c r="D3434" s="17">
        <v>18036</v>
      </c>
      <c r="E3434" s="17">
        <v>18022.97</v>
      </c>
      <c r="F3434" s="17">
        <f t="shared" si="110"/>
        <v>122.0108708529402</v>
      </c>
      <c r="G3434" s="148">
        <f t="shared" si="111"/>
        <v>99.927755599911293</v>
      </c>
    </row>
    <row r="3435" spans="1:7" s="8" customFormat="1" ht="12.75" x14ac:dyDescent="0.15">
      <c r="A3435" s="108" t="s">
        <v>6</v>
      </c>
      <c r="B3435" s="19">
        <v>14771.61</v>
      </c>
      <c r="C3435" s="19">
        <v>18156</v>
      </c>
      <c r="D3435" s="19">
        <v>18036</v>
      </c>
      <c r="E3435" s="19">
        <v>18022.97</v>
      </c>
      <c r="F3435" s="19">
        <f t="shared" si="110"/>
        <v>122.0108708529402</v>
      </c>
      <c r="G3435" s="151">
        <f t="shared" si="111"/>
        <v>99.927755599911293</v>
      </c>
    </row>
    <row r="3436" spans="1:7" s="8" customFormat="1" ht="12.75" x14ac:dyDescent="0.15">
      <c r="A3436" s="108" t="s">
        <v>12</v>
      </c>
      <c r="B3436" s="19">
        <v>14531.92</v>
      </c>
      <c r="C3436" s="19">
        <v>17756</v>
      </c>
      <c r="D3436" s="19">
        <v>17826</v>
      </c>
      <c r="E3436" s="19">
        <v>17825.89</v>
      </c>
      <c r="F3436" s="19">
        <f t="shared" si="110"/>
        <v>122.66713551960098</v>
      </c>
      <c r="G3436" s="151">
        <f t="shared" si="111"/>
        <v>99.999382923819141</v>
      </c>
    </row>
    <row r="3437" spans="1:7" s="8" customFormat="1" ht="12.75" x14ac:dyDescent="0.15">
      <c r="A3437" s="110" t="s">
        <v>18</v>
      </c>
      <c r="B3437" s="20">
        <v>938.98</v>
      </c>
      <c r="C3437" s="20">
        <v>0</v>
      </c>
      <c r="D3437" s="20">
        <v>0</v>
      </c>
      <c r="E3437" s="20">
        <v>796.71</v>
      </c>
      <c r="F3437" s="20">
        <f t="shared" si="110"/>
        <v>84.848452576199705</v>
      </c>
      <c r="G3437" s="136">
        <f t="shared" si="111"/>
        <v>0</v>
      </c>
    </row>
    <row r="3438" spans="1:7" s="8" customFormat="1" ht="12.75" x14ac:dyDescent="0.15">
      <c r="A3438" s="110" t="s">
        <v>20</v>
      </c>
      <c r="B3438" s="20">
        <v>53.09</v>
      </c>
      <c r="C3438" s="20">
        <v>0</v>
      </c>
      <c r="D3438" s="20">
        <v>0</v>
      </c>
      <c r="E3438" s="20">
        <v>0</v>
      </c>
      <c r="F3438" s="20">
        <f t="shared" si="110"/>
        <v>0</v>
      </c>
      <c r="G3438" s="136">
        <f t="shared" si="111"/>
        <v>0</v>
      </c>
    </row>
    <row r="3439" spans="1:7" s="8" customFormat="1" ht="12.75" x14ac:dyDescent="0.15">
      <c r="A3439" s="110" t="s">
        <v>21</v>
      </c>
      <c r="B3439" s="20">
        <v>0</v>
      </c>
      <c r="C3439" s="20">
        <v>0</v>
      </c>
      <c r="D3439" s="20">
        <v>0</v>
      </c>
      <c r="E3439" s="20">
        <v>166.2</v>
      </c>
      <c r="F3439" s="20">
        <f t="shared" si="110"/>
        <v>0</v>
      </c>
      <c r="G3439" s="136">
        <f t="shared" si="111"/>
        <v>0</v>
      </c>
    </row>
    <row r="3440" spans="1:7" s="8" customFormat="1" ht="12.75" x14ac:dyDescent="0.15">
      <c r="A3440" s="110" t="s">
        <v>22</v>
      </c>
      <c r="B3440" s="20">
        <v>4967.09</v>
      </c>
      <c r="C3440" s="20">
        <v>0</v>
      </c>
      <c r="D3440" s="20">
        <v>0</v>
      </c>
      <c r="E3440" s="20">
        <v>6626.92</v>
      </c>
      <c r="F3440" s="20">
        <f t="shared" si="110"/>
        <v>133.4165477170738</v>
      </c>
      <c r="G3440" s="136">
        <f t="shared" si="111"/>
        <v>0</v>
      </c>
    </row>
    <row r="3441" spans="1:7" s="8" customFormat="1" ht="12.75" x14ac:dyDescent="0.15">
      <c r="A3441" s="110" t="s">
        <v>23</v>
      </c>
      <c r="B3441" s="20">
        <v>792.31</v>
      </c>
      <c r="C3441" s="20">
        <v>0</v>
      </c>
      <c r="D3441" s="20">
        <v>0</v>
      </c>
      <c r="E3441" s="20">
        <v>800.64</v>
      </c>
      <c r="F3441" s="20">
        <f t="shared" si="110"/>
        <v>101.05135616109857</v>
      </c>
      <c r="G3441" s="136">
        <f t="shared" si="111"/>
        <v>0</v>
      </c>
    </row>
    <row r="3442" spans="1:7" s="8" customFormat="1" ht="12.75" x14ac:dyDescent="0.15">
      <c r="A3442" s="110" t="s">
        <v>24</v>
      </c>
      <c r="B3442" s="20">
        <v>1044.1400000000001</v>
      </c>
      <c r="C3442" s="20">
        <v>0</v>
      </c>
      <c r="D3442" s="20">
        <v>0</v>
      </c>
      <c r="E3442" s="20">
        <v>1126.3900000000001</v>
      </c>
      <c r="F3442" s="20">
        <f t="shared" si="110"/>
        <v>107.87729614802612</v>
      </c>
      <c r="G3442" s="136">
        <f t="shared" si="111"/>
        <v>0</v>
      </c>
    </row>
    <row r="3443" spans="1:7" s="8" customFormat="1" ht="12.75" x14ac:dyDescent="0.15">
      <c r="A3443" s="110" t="s">
        <v>25</v>
      </c>
      <c r="B3443" s="20">
        <v>559.96</v>
      </c>
      <c r="C3443" s="20">
        <v>0</v>
      </c>
      <c r="D3443" s="20">
        <v>0</v>
      </c>
      <c r="E3443" s="20">
        <v>1398.66</v>
      </c>
      <c r="F3443" s="20">
        <f t="shared" si="110"/>
        <v>249.77855561111508</v>
      </c>
      <c r="G3443" s="136">
        <f t="shared" si="111"/>
        <v>0</v>
      </c>
    </row>
    <row r="3444" spans="1:7" s="8" customFormat="1" ht="12.75" x14ac:dyDescent="0.15">
      <c r="A3444" s="110" t="s">
        <v>26</v>
      </c>
      <c r="B3444" s="20">
        <v>441.69</v>
      </c>
      <c r="C3444" s="20">
        <v>0</v>
      </c>
      <c r="D3444" s="20">
        <v>0</v>
      </c>
      <c r="E3444" s="20">
        <v>580.39</v>
      </c>
      <c r="F3444" s="20">
        <f t="shared" si="110"/>
        <v>131.40211460526615</v>
      </c>
      <c r="G3444" s="136">
        <f t="shared" si="111"/>
        <v>0</v>
      </c>
    </row>
    <row r="3445" spans="1:7" s="8" customFormat="1" ht="12.75" x14ac:dyDescent="0.15">
      <c r="A3445" s="110" t="s">
        <v>27</v>
      </c>
      <c r="B3445" s="20">
        <v>800.87</v>
      </c>
      <c r="C3445" s="20">
        <v>0</v>
      </c>
      <c r="D3445" s="20">
        <v>0</v>
      </c>
      <c r="E3445" s="20">
        <v>811.7</v>
      </c>
      <c r="F3445" s="20">
        <f t="shared" si="110"/>
        <v>101.35227939615667</v>
      </c>
      <c r="G3445" s="136">
        <f t="shared" si="111"/>
        <v>0</v>
      </c>
    </row>
    <row r="3446" spans="1:7" s="8" customFormat="1" ht="12.75" x14ac:dyDescent="0.15">
      <c r="A3446" s="110" t="s">
        <v>28</v>
      </c>
      <c r="B3446" s="20">
        <v>142.66999999999999</v>
      </c>
      <c r="C3446" s="20">
        <v>0</v>
      </c>
      <c r="D3446" s="20">
        <v>0</v>
      </c>
      <c r="E3446" s="20">
        <v>376.42</v>
      </c>
      <c r="F3446" s="20">
        <f t="shared" si="110"/>
        <v>263.83962991518894</v>
      </c>
      <c r="G3446" s="136">
        <f t="shared" si="111"/>
        <v>0</v>
      </c>
    </row>
    <row r="3447" spans="1:7" s="8" customFormat="1" ht="12.75" x14ac:dyDescent="0.15">
      <c r="A3447" s="110" t="s">
        <v>29</v>
      </c>
      <c r="B3447" s="20">
        <v>1612.42</v>
      </c>
      <c r="C3447" s="20">
        <v>0</v>
      </c>
      <c r="D3447" s="20">
        <v>0</v>
      </c>
      <c r="E3447" s="20">
        <v>2069.8000000000002</v>
      </c>
      <c r="F3447" s="20">
        <f t="shared" si="110"/>
        <v>128.36605847111795</v>
      </c>
      <c r="G3447" s="136">
        <f t="shared" si="111"/>
        <v>0</v>
      </c>
    </row>
    <row r="3448" spans="1:7" s="8" customFormat="1" ht="12.75" x14ac:dyDescent="0.15">
      <c r="A3448" s="110" t="s">
        <v>32</v>
      </c>
      <c r="B3448" s="20">
        <v>398.17</v>
      </c>
      <c r="C3448" s="20">
        <v>0</v>
      </c>
      <c r="D3448" s="20">
        <v>0</v>
      </c>
      <c r="E3448" s="20">
        <v>409.52</v>
      </c>
      <c r="F3448" s="20">
        <f t="shared" si="110"/>
        <v>102.85054122610944</v>
      </c>
      <c r="G3448" s="136">
        <f t="shared" si="111"/>
        <v>0</v>
      </c>
    </row>
    <row r="3449" spans="1:7" s="8" customFormat="1" ht="12.75" x14ac:dyDescent="0.15">
      <c r="A3449" s="110" t="s">
        <v>33</v>
      </c>
      <c r="B3449" s="20">
        <v>2014.51</v>
      </c>
      <c r="C3449" s="20">
        <v>0</v>
      </c>
      <c r="D3449" s="20">
        <v>0</v>
      </c>
      <c r="E3449" s="20">
        <v>1875.82</v>
      </c>
      <c r="F3449" s="20">
        <f t="shared" si="110"/>
        <v>93.115447428903309</v>
      </c>
      <c r="G3449" s="136">
        <f t="shared" si="111"/>
        <v>0</v>
      </c>
    </row>
    <row r="3450" spans="1:7" s="8" customFormat="1" ht="12.75" x14ac:dyDescent="0.15">
      <c r="A3450" s="110" t="s">
        <v>34</v>
      </c>
      <c r="B3450" s="20">
        <v>152.97</v>
      </c>
      <c r="C3450" s="20">
        <v>0</v>
      </c>
      <c r="D3450" s="20">
        <v>0</v>
      </c>
      <c r="E3450" s="20">
        <v>139.74</v>
      </c>
      <c r="F3450" s="20">
        <f t="shared" si="110"/>
        <v>91.351245342223976</v>
      </c>
      <c r="G3450" s="136">
        <f t="shared" si="111"/>
        <v>0</v>
      </c>
    </row>
    <row r="3451" spans="1:7" s="8" customFormat="1" ht="12.75" x14ac:dyDescent="0.15">
      <c r="A3451" s="110" t="s">
        <v>35</v>
      </c>
      <c r="B3451" s="20">
        <v>440.51</v>
      </c>
      <c r="C3451" s="20">
        <v>0</v>
      </c>
      <c r="D3451" s="20">
        <v>0</v>
      </c>
      <c r="E3451" s="20">
        <v>370.77</v>
      </c>
      <c r="F3451" s="20">
        <f t="shared" si="110"/>
        <v>84.168350321218583</v>
      </c>
      <c r="G3451" s="136">
        <f t="shared" si="111"/>
        <v>0</v>
      </c>
    </row>
    <row r="3452" spans="1:7" s="8" customFormat="1" ht="12.75" x14ac:dyDescent="0.15">
      <c r="A3452" s="110" t="s">
        <v>83</v>
      </c>
      <c r="B3452" s="20">
        <v>0</v>
      </c>
      <c r="C3452" s="20">
        <v>0</v>
      </c>
      <c r="D3452" s="20">
        <v>0</v>
      </c>
      <c r="E3452" s="20">
        <v>91.9</v>
      </c>
      <c r="F3452" s="20">
        <f t="shared" si="110"/>
        <v>0</v>
      </c>
      <c r="G3452" s="136">
        <f t="shared" si="111"/>
        <v>0</v>
      </c>
    </row>
    <row r="3453" spans="1:7" s="8" customFormat="1" ht="12.75" x14ac:dyDescent="0.15">
      <c r="A3453" s="110" t="s">
        <v>42</v>
      </c>
      <c r="B3453" s="20">
        <v>172.54</v>
      </c>
      <c r="C3453" s="20">
        <v>0</v>
      </c>
      <c r="D3453" s="20">
        <v>0</v>
      </c>
      <c r="E3453" s="20">
        <v>176.36</v>
      </c>
      <c r="F3453" s="20">
        <f t="shared" si="110"/>
        <v>102.21397936710331</v>
      </c>
      <c r="G3453" s="136">
        <f t="shared" si="111"/>
        <v>0</v>
      </c>
    </row>
    <row r="3454" spans="1:7" s="8" customFormat="1" ht="12.75" x14ac:dyDescent="0.15">
      <c r="A3454" s="110" t="s">
        <v>13</v>
      </c>
      <c r="B3454" s="20">
        <v>0</v>
      </c>
      <c r="C3454" s="20">
        <v>0</v>
      </c>
      <c r="D3454" s="20">
        <v>0</v>
      </c>
      <c r="E3454" s="20">
        <v>7.95</v>
      </c>
      <c r="F3454" s="20">
        <f t="shared" si="110"/>
        <v>0</v>
      </c>
      <c r="G3454" s="136">
        <f t="shared" si="111"/>
        <v>0</v>
      </c>
    </row>
    <row r="3455" spans="1:7" s="8" customFormat="1" ht="12.75" x14ac:dyDescent="0.15">
      <c r="A3455" s="108" t="s">
        <v>37</v>
      </c>
      <c r="B3455" s="19">
        <v>239.69</v>
      </c>
      <c r="C3455" s="19">
        <v>400</v>
      </c>
      <c r="D3455" s="19">
        <v>210</v>
      </c>
      <c r="E3455" s="19">
        <v>197.08</v>
      </c>
      <c r="F3455" s="19">
        <f t="shared" si="110"/>
        <v>82.222871208644506</v>
      </c>
      <c r="G3455" s="151">
        <f t="shared" si="111"/>
        <v>93.847619047619062</v>
      </c>
    </row>
    <row r="3456" spans="1:7" s="8" customFormat="1" ht="12.75" x14ac:dyDescent="0.15">
      <c r="A3456" s="110" t="s">
        <v>38</v>
      </c>
      <c r="B3456" s="20">
        <v>239.69</v>
      </c>
      <c r="C3456" s="20">
        <v>0</v>
      </c>
      <c r="D3456" s="20">
        <v>0</v>
      </c>
      <c r="E3456" s="20">
        <v>197.08</v>
      </c>
      <c r="F3456" s="20">
        <f t="shared" si="110"/>
        <v>82.222871208644506</v>
      </c>
      <c r="G3456" s="136">
        <f t="shared" si="111"/>
        <v>0</v>
      </c>
    </row>
    <row r="3457" spans="1:7" s="7" customFormat="1" ht="12.75" x14ac:dyDescent="0.15">
      <c r="A3457" s="149" t="s">
        <v>246</v>
      </c>
      <c r="B3457" s="18">
        <v>33942.14</v>
      </c>
      <c r="C3457" s="18">
        <v>35000</v>
      </c>
      <c r="D3457" s="18">
        <v>22000</v>
      </c>
      <c r="E3457" s="18">
        <v>21995.11</v>
      </c>
      <c r="F3457" s="18">
        <f t="shared" si="110"/>
        <v>64.801777377619686</v>
      </c>
      <c r="G3457" s="150">
        <f t="shared" si="111"/>
        <v>99.977772727272736</v>
      </c>
    </row>
    <row r="3458" spans="1:7" s="8" customFormat="1" ht="12.75" x14ac:dyDescent="0.15">
      <c r="A3458" s="108" t="s">
        <v>245</v>
      </c>
      <c r="B3458" s="19">
        <v>33942.14</v>
      </c>
      <c r="C3458" s="19">
        <v>35000</v>
      </c>
      <c r="D3458" s="19">
        <v>22000</v>
      </c>
      <c r="E3458" s="19">
        <v>21995.11</v>
      </c>
      <c r="F3458" s="19">
        <f t="shared" si="110"/>
        <v>64.801777377619686</v>
      </c>
      <c r="G3458" s="151">
        <f t="shared" si="111"/>
        <v>99.977772727272736</v>
      </c>
    </row>
    <row r="3459" spans="1:7" s="6" customFormat="1" ht="12.75" x14ac:dyDescent="0.15">
      <c r="A3459" s="147" t="s">
        <v>62</v>
      </c>
      <c r="B3459" s="17">
        <v>33942.14</v>
      </c>
      <c r="C3459" s="17">
        <v>35000</v>
      </c>
      <c r="D3459" s="17">
        <v>22000</v>
      </c>
      <c r="E3459" s="17">
        <v>21995.11</v>
      </c>
      <c r="F3459" s="17">
        <f t="shared" si="110"/>
        <v>64.801777377619686</v>
      </c>
      <c r="G3459" s="148">
        <f t="shared" si="111"/>
        <v>99.977772727272736</v>
      </c>
    </row>
    <row r="3460" spans="1:7" s="8" customFormat="1" ht="12.75" x14ac:dyDescent="0.15">
      <c r="A3460" s="108" t="s">
        <v>6</v>
      </c>
      <c r="B3460" s="19">
        <v>33942.14</v>
      </c>
      <c r="C3460" s="19">
        <v>35000</v>
      </c>
      <c r="D3460" s="19">
        <v>22000</v>
      </c>
      <c r="E3460" s="19">
        <v>21995.11</v>
      </c>
      <c r="F3460" s="19">
        <f t="shared" si="110"/>
        <v>64.801777377619686</v>
      </c>
      <c r="G3460" s="151">
        <f t="shared" si="111"/>
        <v>99.977772727272736</v>
      </c>
    </row>
    <row r="3461" spans="1:7" s="8" customFormat="1" ht="12.75" x14ac:dyDescent="0.15">
      <c r="A3461" s="108" t="s">
        <v>12</v>
      </c>
      <c r="B3461" s="19">
        <v>33942.14</v>
      </c>
      <c r="C3461" s="19">
        <v>35000</v>
      </c>
      <c r="D3461" s="19">
        <v>22000</v>
      </c>
      <c r="E3461" s="19">
        <v>21995.11</v>
      </c>
      <c r="F3461" s="19">
        <f t="shared" si="110"/>
        <v>64.801777377619686</v>
      </c>
      <c r="G3461" s="151">
        <f t="shared" si="111"/>
        <v>99.977772727272736</v>
      </c>
    </row>
    <row r="3462" spans="1:7" s="8" customFormat="1" ht="12.75" x14ac:dyDescent="0.15">
      <c r="A3462" s="110" t="s">
        <v>22</v>
      </c>
      <c r="B3462" s="20">
        <v>214.76</v>
      </c>
      <c r="C3462" s="20">
        <v>0</v>
      </c>
      <c r="D3462" s="20">
        <v>0</v>
      </c>
      <c r="E3462" s="20">
        <v>34.25</v>
      </c>
      <c r="F3462" s="20">
        <f t="shared" ref="F3462:F3525" si="112">IFERROR(E3462/B3462*100,0)</f>
        <v>15.948035015831627</v>
      </c>
      <c r="G3462" s="136">
        <f t="shared" ref="G3462:G3525" si="113">IFERROR(E3462/D3462*100,0)</f>
        <v>0</v>
      </c>
    </row>
    <row r="3463" spans="1:7" s="8" customFormat="1" ht="12.75" x14ac:dyDescent="0.15">
      <c r="A3463" s="110" t="s">
        <v>23</v>
      </c>
      <c r="B3463" s="20">
        <v>27922.47</v>
      </c>
      <c r="C3463" s="20">
        <v>0</v>
      </c>
      <c r="D3463" s="20">
        <v>0</v>
      </c>
      <c r="E3463" s="20">
        <v>15662.2</v>
      </c>
      <c r="F3463" s="20">
        <f t="shared" si="112"/>
        <v>56.091742600135305</v>
      </c>
      <c r="G3463" s="136">
        <f t="shared" si="113"/>
        <v>0</v>
      </c>
    </row>
    <row r="3464" spans="1:7" s="8" customFormat="1" ht="12.75" x14ac:dyDescent="0.15">
      <c r="A3464" s="110" t="s">
        <v>27</v>
      </c>
      <c r="B3464" s="20">
        <v>1666.36</v>
      </c>
      <c r="C3464" s="20">
        <v>0</v>
      </c>
      <c r="D3464" s="20">
        <v>0</v>
      </c>
      <c r="E3464" s="20">
        <v>685.03</v>
      </c>
      <c r="F3464" s="20">
        <f t="shared" si="112"/>
        <v>41.109364122998635</v>
      </c>
      <c r="G3464" s="136">
        <f t="shared" si="113"/>
        <v>0</v>
      </c>
    </row>
    <row r="3465" spans="1:7" s="8" customFormat="1" ht="12.75" x14ac:dyDescent="0.15">
      <c r="A3465" s="110" t="s">
        <v>28</v>
      </c>
      <c r="B3465" s="20">
        <v>653.66</v>
      </c>
      <c r="C3465" s="20">
        <v>0</v>
      </c>
      <c r="D3465" s="20">
        <v>0</v>
      </c>
      <c r="E3465" s="20">
        <v>2991.07</v>
      </c>
      <c r="F3465" s="20">
        <f t="shared" si="112"/>
        <v>457.5880427133373</v>
      </c>
      <c r="G3465" s="136">
        <f t="shared" si="113"/>
        <v>0</v>
      </c>
    </row>
    <row r="3466" spans="1:7" s="8" customFormat="1" ht="12.75" x14ac:dyDescent="0.15">
      <c r="A3466" s="110" t="s">
        <v>29</v>
      </c>
      <c r="B3466" s="20">
        <v>452.09</v>
      </c>
      <c r="C3466" s="20">
        <v>0</v>
      </c>
      <c r="D3466" s="20">
        <v>0</v>
      </c>
      <c r="E3466" s="20">
        <v>133.36000000000001</v>
      </c>
      <c r="F3466" s="20">
        <f t="shared" si="112"/>
        <v>29.498551173438919</v>
      </c>
      <c r="G3466" s="136">
        <f t="shared" si="113"/>
        <v>0</v>
      </c>
    </row>
    <row r="3467" spans="1:7" s="8" customFormat="1" ht="12.75" x14ac:dyDescent="0.15">
      <c r="A3467" s="110" t="s">
        <v>31</v>
      </c>
      <c r="B3467" s="20">
        <v>1929.12</v>
      </c>
      <c r="C3467" s="20">
        <v>0</v>
      </c>
      <c r="D3467" s="20">
        <v>0</v>
      </c>
      <c r="E3467" s="20">
        <v>500.24</v>
      </c>
      <c r="F3467" s="20">
        <f t="shared" si="112"/>
        <v>25.930994443062122</v>
      </c>
      <c r="G3467" s="136">
        <f t="shared" si="113"/>
        <v>0</v>
      </c>
    </row>
    <row r="3468" spans="1:7" s="8" customFormat="1" ht="12.75" x14ac:dyDescent="0.15">
      <c r="A3468" s="110" t="s">
        <v>32</v>
      </c>
      <c r="B3468" s="20">
        <v>1103.68</v>
      </c>
      <c r="C3468" s="20">
        <v>0</v>
      </c>
      <c r="D3468" s="20">
        <v>0</v>
      </c>
      <c r="E3468" s="20">
        <v>1703.96</v>
      </c>
      <c r="F3468" s="20">
        <f t="shared" si="112"/>
        <v>154.38895331980285</v>
      </c>
      <c r="G3468" s="136">
        <f t="shared" si="113"/>
        <v>0</v>
      </c>
    </row>
    <row r="3469" spans="1:7" s="8" customFormat="1" ht="12.75" x14ac:dyDescent="0.15">
      <c r="A3469" s="110" t="s">
        <v>33</v>
      </c>
      <c r="B3469" s="20">
        <v>0</v>
      </c>
      <c r="C3469" s="20">
        <v>0</v>
      </c>
      <c r="D3469" s="20">
        <v>0</v>
      </c>
      <c r="E3469" s="20">
        <v>285</v>
      </c>
      <c r="F3469" s="20">
        <f t="shared" si="112"/>
        <v>0</v>
      </c>
      <c r="G3469" s="136">
        <f t="shared" si="113"/>
        <v>0</v>
      </c>
    </row>
    <row r="3470" spans="1:7" s="7" customFormat="1" ht="12.75" x14ac:dyDescent="0.15">
      <c r="A3470" s="149" t="s">
        <v>247</v>
      </c>
      <c r="B3470" s="18">
        <v>1185.8</v>
      </c>
      <c r="C3470" s="18">
        <v>5000</v>
      </c>
      <c r="D3470" s="18">
        <v>800</v>
      </c>
      <c r="E3470" s="18">
        <v>800</v>
      </c>
      <c r="F3470" s="18">
        <f t="shared" si="112"/>
        <v>67.465002529937607</v>
      </c>
      <c r="G3470" s="150">
        <f t="shared" si="113"/>
        <v>100</v>
      </c>
    </row>
    <row r="3471" spans="1:7" s="8" customFormat="1" ht="12.75" x14ac:dyDescent="0.15">
      <c r="A3471" s="108" t="s">
        <v>245</v>
      </c>
      <c r="B3471" s="19">
        <v>1185.8</v>
      </c>
      <c r="C3471" s="19">
        <v>5000</v>
      </c>
      <c r="D3471" s="19">
        <v>800</v>
      </c>
      <c r="E3471" s="19">
        <v>800</v>
      </c>
      <c r="F3471" s="19">
        <f t="shared" si="112"/>
        <v>67.465002529937607</v>
      </c>
      <c r="G3471" s="151">
        <f t="shared" si="113"/>
        <v>100</v>
      </c>
    </row>
    <row r="3472" spans="1:7" s="6" customFormat="1" ht="12.75" x14ac:dyDescent="0.15">
      <c r="A3472" s="147" t="s">
        <v>62</v>
      </c>
      <c r="B3472" s="17">
        <v>1185.8</v>
      </c>
      <c r="C3472" s="17">
        <v>5000</v>
      </c>
      <c r="D3472" s="17">
        <v>800</v>
      </c>
      <c r="E3472" s="17">
        <v>800</v>
      </c>
      <c r="F3472" s="17">
        <f t="shared" si="112"/>
        <v>67.465002529937607</v>
      </c>
      <c r="G3472" s="148">
        <f t="shared" si="113"/>
        <v>100</v>
      </c>
    </row>
    <row r="3473" spans="1:7" s="8" customFormat="1" ht="12.75" x14ac:dyDescent="0.15">
      <c r="A3473" s="108" t="s">
        <v>6</v>
      </c>
      <c r="B3473" s="19">
        <v>1185.8</v>
      </c>
      <c r="C3473" s="19">
        <v>5000</v>
      </c>
      <c r="D3473" s="19">
        <v>800</v>
      </c>
      <c r="E3473" s="19">
        <v>800</v>
      </c>
      <c r="F3473" s="19">
        <f t="shared" si="112"/>
        <v>67.465002529937607</v>
      </c>
      <c r="G3473" s="151">
        <f t="shared" si="113"/>
        <v>100</v>
      </c>
    </row>
    <row r="3474" spans="1:7" s="8" customFormat="1" ht="12.75" x14ac:dyDescent="0.15">
      <c r="A3474" s="108" t="s">
        <v>12</v>
      </c>
      <c r="B3474" s="19">
        <v>1185.8</v>
      </c>
      <c r="C3474" s="19">
        <v>5000</v>
      </c>
      <c r="D3474" s="19">
        <v>800</v>
      </c>
      <c r="E3474" s="19">
        <v>800</v>
      </c>
      <c r="F3474" s="19">
        <f t="shared" si="112"/>
        <v>67.465002529937607</v>
      </c>
      <c r="G3474" s="151">
        <f t="shared" si="113"/>
        <v>100</v>
      </c>
    </row>
    <row r="3475" spans="1:7" s="8" customFormat="1" ht="12.75" x14ac:dyDescent="0.15">
      <c r="A3475" s="110" t="s">
        <v>28</v>
      </c>
      <c r="B3475" s="20">
        <v>1185.8</v>
      </c>
      <c r="C3475" s="20">
        <v>0</v>
      </c>
      <c r="D3475" s="20">
        <v>0</v>
      </c>
      <c r="E3475" s="20">
        <v>800</v>
      </c>
      <c r="F3475" s="20">
        <f t="shared" si="112"/>
        <v>67.465002529937607</v>
      </c>
      <c r="G3475" s="136">
        <f t="shared" si="113"/>
        <v>0</v>
      </c>
    </row>
    <row r="3476" spans="1:7" s="7" customFormat="1" ht="12.75" x14ac:dyDescent="0.15">
      <c r="A3476" s="149" t="s">
        <v>248</v>
      </c>
      <c r="B3476" s="18">
        <v>48304.3</v>
      </c>
      <c r="C3476" s="18">
        <v>70000</v>
      </c>
      <c r="D3476" s="18">
        <v>60976.44</v>
      </c>
      <c r="E3476" s="18">
        <v>60976.42</v>
      </c>
      <c r="F3476" s="18">
        <f t="shared" si="112"/>
        <v>126.2339377653749</v>
      </c>
      <c r="G3476" s="150">
        <f t="shared" si="113"/>
        <v>99.999967200446591</v>
      </c>
    </row>
    <row r="3477" spans="1:7" s="8" customFormat="1" ht="12.75" x14ac:dyDescent="0.15">
      <c r="A3477" s="108" t="s">
        <v>245</v>
      </c>
      <c r="B3477" s="19">
        <v>48304.3</v>
      </c>
      <c r="C3477" s="19">
        <v>70000</v>
      </c>
      <c r="D3477" s="19">
        <v>60976.44</v>
      </c>
      <c r="E3477" s="19">
        <v>60976.42</v>
      </c>
      <c r="F3477" s="19">
        <f t="shared" si="112"/>
        <v>126.2339377653749</v>
      </c>
      <c r="G3477" s="151">
        <f t="shared" si="113"/>
        <v>99.999967200446591</v>
      </c>
    </row>
    <row r="3478" spans="1:7" s="6" customFormat="1" ht="12.75" x14ac:dyDescent="0.15">
      <c r="A3478" s="147" t="s">
        <v>62</v>
      </c>
      <c r="B3478" s="17">
        <v>48304.3</v>
      </c>
      <c r="C3478" s="17">
        <v>70000</v>
      </c>
      <c r="D3478" s="17">
        <v>60976.44</v>
      </c>
      <c r="E3478" s="17">
        <v>60976.42</v>
      </c>
      <c r="F3478" s="17">
        <f t="shared" si="112"/>
        <v>126.2339377653749</v>
      </c>
      <c r="G3478" s="148">
        <f t="shared" si="113"/>
        <v>99.999967200446591</v>
      </c>
    </row>
    <row r="3479" spans="1:7" s="8" customFormat="1" ht="12.75" x14ac:dyDescent="0.15">
      <c r="A3479" s="108" t="s">
        <v>6</v>
      </c>
      <c r="B3479" s="19">
        <v>48304.3</v>
      </c>
      <c r="C3479" s="19">
        <v>70000</v>
      </c>
      <c r="D3479" s="19">
        <v>60976.44</v>
      </c>
      <c r="E3479" s="19">
        <v>60976.42</v>
      </c>
      <c r="F3479" s="19">
        <f t="shared" si="112"/>
        <v>126.2339377653749</v>
      </c>
      <c r="G3479" s="151">
        <f t="shared" si="113"/>
        <v>99.999967200446591</v>
      </c>
    </row>
    <row r="3480" spans="1:7" s="8" customFormat="1" ht="12.75" x14ac:dyDescent="0.15">
      <c r="A3480" s="108" t="s">
        <v>12</v>
      </c>
      <c r="B3480" s="19">
        <v>48304.3</v>
      </c>
      <c r="C3480" s="19">
        <v>70000</v>
      </c>
      <c r="D3480" s="19">
        <v>60976.44</v>
      </c>
      <c r="E3480" s="19">
        <v>60976.42</v>
      </c>
      <c r="F3480" s="19">
        <f t="shared" si="112"/>
        <v>126.2339377653749</v>
      </c>
      <c r="G3480" s="151">
        <f t="shared" si="113"/>
        <v>99.999967200446591</v>
      </c>
    </row>
    <row r="3481" spans="1:7" s="8" customFormat="1" ht="12.75" x14ac:dyDescent="0.15">
      <c r="A3481" s="110" t="s">
        <v>27</v>
      </c>
      <c r="B3481" s="20">
        <v>48304.3</v>
      </c>
      <c r="C3481" s="20">
        <v>0</v>
      </c>
      <c r="D3481" s="20">
        <v>0</v>
      </c>
      <c r="E3481" s="20">
        <v>60976.42</v>
      </c>
      <c r="F3481" s="20">
        <f t="shared" si="112"/>
        <v>126.2339377653749</v>
      </c>
      <c r="G3481" s="136">
        <f t="shared" si="113"/>
        <v>0</v>
      </c>
    </row>
    <row r="3482" spans="1:7" s="7" customFormat="1" ht="12.75" x14ac:dyDescent="0.15">
      <c r="A3482" s="149" t="s">
        <v>249</v>
      </c>
      <c r="B3482" s="18">
        <v>0</v>
      </c>
      <c r="C3482" s="18">
        <v>0</v>
      </c>
      <c r="D3482" s="18">
        <v>3000</v>
      </c>
      <c r="E3482" s="18">
        <v>2999.37</v>
      </c>
      <c r="F3482" s="18">
        <f t="shared" si="112"/>
        <v>0</v>
      </c>
      <c r="G3482" s="150">
        <f t="shared" si="113"/>
        <v>99.978999999999999</v>
      </c>
    </row>
    <row r="3483" spans="1:7" s="8" customFormat="1" ht="12.75" x14ac:dyDescent="0.15">
      <c r="A3483" s="108" t="s">
        <v>245</v>
      </c>
      <c r="B3483" s="19">
        <v>0</v>
      </c>
      <c r="C3483" s="19">
        <v>0</v>
      </c>
      <c r="D3483" s="19">
        <v>3000</v>
      </c>
      <c r="E3483" s="19">
        <v>2999.37</v>
      </c>
      <c r="F3483" s="19">
        <f t="shared" si="112"/>
        <v>0</v>
      </c>
      <c r="G3483" s="151">
        <f t="shared" si="113"/>
        <v>99.978999999999999</v>
      </c>
    </row>
    <row r="3484" spans="1:7" s="6" customFormat="1" ht="12.75" x14ac:dyDescent="0.15">
      <c r="A3484" s="147" t="s">
        <v>62</v>
      </c>
      <c r="B3484" s="17">
        <v>0</v>
      </c>
      <c r="C3484" s="17">
        <v>0</v>
      </c>
      <c r="D3484" s="17">
        <v>3000</v>
      </c>
      <c r="E3484" s="17">
        <v>2999.37</v>
      </c>
      <c r="F3484" s="17">
        <f t="shared" si="112"/>
        <v>0</v>
      </c>
      <c r="G3484" s="148">
        <f t="shared" si="113"/>
        <v>99.978999999999999</v>
      </c>
    </row>
    <row r="3485" spans="1:7" s="8" customFormat="1" ht="12.75" x14ac:dyDescent="0.15">
      <c r="A3485" s="108" t="s">
        <v>53</v>
      </c>
      <c r="B3485" s="19">
        <v>0</v>
      </c>
      <c r="C3485" s="19">
        <v>0</v>
      </c>
      <c r="D3485" s="19">
        <v>3000</v>
      </c>
      <c r="E3485" s="19">
        <v>2999.37</v>
      </c>
      <c r="F3485" s="19">
        <f t="shared" si="112"/>
        <v>0</v>
      </c>
      <c r="G3485" s="151">
        <f t="shared" si="113"/>
        <v>99.978999999999999</v>
      </c>
    </row>
    <row r="3486" spans="1:7" s="8" customFormat="1" ht="12.75" x14ac:dyDescent="0.15">
      <c r="A3486" s="108" t="s">
        <v>56</v>
      </c>
      <c r="B3486" s="19">
        <v>0</v>
      </c>
      <c r="C3486" s="19">
        <v>0</v>
      </c>
      <c r="D3486" s="19">
        <v>3000</v>
      </c>
      <c r="E3486" s="19">
        <v>2999.37</v>
      </c>
      <c r="F3486" s="19">
        <f t="shared" si="112"/>
        <v>0</v>
      </c>
      <c r="G3486" s="151">
        <f t="shared" si="113"/>
        <v>99.978999999999999</v>
      </c>
    </row>
    <row r="3487" spans="1:7" s="8" customFormat="1" ht="12.75" x14ac:dyDescent="0.15">
      <c r="A3487" s="110" t="s">
        <v>57</v>
      </c>
      <c r="B3487" s="20">
        <v>0</v>
      </c>
      <c r="C3487" s="20">
        <v>0</v>
      </c>
      <c r="D3487" s="20">
        <v>0</v>
      </c>
      <c r="E3487" s="20">
        <v>2999.37</v>
      </c>
      <c r="F3487" s="20">
        <f t="shared" si="112"/>
        <v>0</v>
      </c>
      <c r="G3487" s="136">
        <f t="shared" si="113"/>
        <v>0</v>
      </c>
    </row>
    <row r="3488" spans="1:7" s="6" customFormat="1" ht="12.75" x14ac:dyDescent="0.15">
      <c r="A3488" s="147" t="s">
        <v>253</v>
      </c>
      <c r="B3488" s="17">
        <v>90921.64</v>
      </c>
      <c r="C3488" s="17">
        <v>101471</v>
      </c>
      <c r="D3488" s="17">
        <v>95522.27</v>
      </c>
      <c r="E3488" s="17">
        <v>85032.99</v>
      </c>
      <c r="F3488" s="17">
        <f t="shared" si="112"/>
        <v>93.523379032758328</v>
      </c>
      <c r="G3488" s="148">
        <f t="shared" si="113"/>
        <v>89.019021428196794</v>
      </c>
    </row>
    <row r="3489" spans="1:7" s="7" customFormat="1" ht="12.75" x14ac:dyDescent="0.15">
      <c r="A3489" s="149" t="s">
        <v>254</v>
      </c>
      <c r="B3489" s="18">
        <v>13679.1</v>
      </c>
      <c r="C3489" s="18">
        <v>545</v>
      </c>
      <c r="D3489" s="18">
        <v>3934.39</v>
      </c>
      <c r="E3489" s="18">
        <v>2809.39</v>
      </c>
      <c r="F3489" s="18">
        <f t="shared" si="112"/>
        <v>20.537827781067467</v>
      </c>
      <c r="G3489" s="150">
        <f t="shared" si="113"/>
        <v>71.405986696794173</v>
      </c>
    </row>
    <row r="3490" spans="1:7" s="8" customFormat="1" ht="12.75" x14ac:dyDescent="0.15">
      <c r="A3490" s="108" t="s">
        <v>245</v>
      </c>
      <c r="B3490" s="19">
        <v>13272.28</v>
      </c>
      <c r="C3490" s="19">
        <v>0</v>
      </c>
      <c r="D3490" s="19">
        <v>250</v>
      </c>
      <c r="E3490" s="19">
        <v>250</v>
      </c>
      <c r="F3490" s="19">
        <f t="shared" si="112"/>
        <v>1.8836251194218323</v>
      </c>
      <c r="G3490" s="151">
        <f t="shared" si="113"/>
        <v>100</v>
      </c>
    </row>
    <row r="3491" spans="1:7" s="6" customFormat="1" ht="12.75" x14ac:dyDescent="0.15">
      <c r="A3491" s="147" t="s">
        <v>5</v>
      </c>
      <c r="B3491" s="17">
        <v>13272.28</v>
      </c>
      <c r="C3491" s="17">
        <v>0</v>
      </c>
      <c r="D3491" s="17">
        <v>250</v>
      </c>
      <c r="E3491" s="17">
        <v>250</v>
      </c>
      <c r="F3491" s="17">
        <f t="shared" si="112"/>
        <v>1.8836251194218323</v>
      </c>
      <c r="G3491" s="148">
        <f t="shared" si="113"/>
        <v>100</v>
      </c>
    </row>
    <row r="3492" spans="1:7" s="8" customFormat="1" ht="12.75" x14ac:dyDescent="0.15">
      <c r="A3492" s="108" t="s">
        <v>53</v>
      </c>
      <c r="B3492" s="19">
        <v>13272.28</v>
      </c>
      <c r="C3492" s="19">
        <v>0</v>
      </c>
      <c r="D3492" s="19">
        <v>250</v>
      </c>
      <c r="E3492" s="19">
        <v>250</v>
      </c>
      <c r="F3492" s="19">
        <f t="shared" si="112"/>
        <v>1.8836251194218323</v>
      </c>
      <c r="G3492" s="151">
        <f t="shared" si="113"/>
        <v>100</v>
      </c>
    </row>
    <row r="3493" spans="1:7" s="8" customFormat="1" ht="12.75" x14ac:dyDescent="0.15">
      <c r="A3493" s="108" t="s">
        <v>54</v>
      </c>
      <c r="B3493" s="19">
        <v>0</v>
      </c>
      <c r="C3493" s="19">
        <v>0</v>
      </c>
      <c r="D3493" s="19">
        <v>250</v>
      </c>
      <c r="E3493" s="19">
        <v>250</v>
      </c>
      <c r="F3493" s="19">
        <f t="shared" si="112"/>
        <v>0</v>
      </c>
      <c r="G3493" s="151">
        <f t="shared" si="113"/>
        <v>100</v>
      </c>
    </row>
    <row r="3494" spans="1:7" s="8" customFormat="1" ht="12.75" x14ac:dyDescent="0.15">
      <c r="A3494" s="110" t="s">
        <v>55</v>
      </c>
      <c r="B3494" s="20">
        <v>0</v>
      </c>
      <c r="C3494" s="20">
        <v>0</v>
      </c>
      <c r="D3494" s="20">
        <v>0</v>
      </c>
      <c r="E3494" s="20">
        <v>250</v>
      </c>
      <c r="F3494" s="20">
        <f t="shared" si="112"/>
        <v>0</v>
      </c>
      <c r="G3494" s="136">
        <f t="shared" si="113"/>
        <v>0</v>
      </c>
    </row>
    <row r="3495" spans="1:7" s="8" customFormat="1" ht="12.75" x14ac:dyDescent="0.15">
      <c r="A3495" s="108" t="s">
        <v>56</v>
      </c>
      <c r="B3495" s="19">
        <v>0</v>
      </c>
      <c r="C3495" s="19">
        <v>0</v>
      </c>
      <c r="D3495" s="19">
        <v>0</v>
      </c>
      <c r="E3495" s="19">
        <v>0</v>
      </c>
      <c r="F3495" s="19">
        <f t="shared" si="112"/>
        <v>0</v>
      </c>
      <c r="G3495" s="151">
        <f t="shared" si="113"/>
        <v>0</v>
      </c>
    </row>
    <row r="3496" spans="1:7" s="8" customFormat="1" ht="12.75" x14ac:dyDescent="0.15">
      <c r="A3496" s="108" t="s">
        <v>72</v>
      </c>
      <c r="B3496" s="19">
        <v>13272.28</v>
      </c>
      <c r="C3496" s="19">
        <v>0</v>
      </c>
      <c r="D3496" s="19">
        <v>0</v>
      </c>
      <c r="E3496" s="19">
        <v>0</v>
      </c>
      <c r="F3496" s="19">
        <f t="shared" si="112"/>
        <v>0</v>
      </c>
      <c r="G3496" s="151">
        <f t="shared" si="113"/>
        <v>0</v>
      </c>
    </row>
    <row r="3497" spans="1:7" s="8" customFormat="1" ht="12.75" x14ac:dyDescent="0.15">
      <c r="A3497" s="110" t="s">
        <v>73</v>
      </c>
      <c r="B3497" s="20">
        <v>13272.28</v>
      </c>
      <c r="C3497" s="20">
        <v>0</v>
      </c>
      <c r="D3497" s="20">
        <v>0</v>
      </c>
      <c r="E3497" s="20">
        <v>0</v>
      </c>
      <c r="F3497" s="20">
        <f t="shared" si="112"/>
        <v>0</v>
      </c>
      <c r="G3497" s="136">
        <f t="shared" si="113"/>
        <v>0</v>
      </c>
    </row>
    <row r="3498" spans="1:7" s="6" customFormat="1" ht="12.75" x14ac:dyDescent="0.15">
      <c r="A3498" s="147" t="s">
        <v>62</v>
      </c>
      <c r="B3498" s="17">
        <v>0</v>
      </c>
      <c r="C3498" s="17">
        <v>0</v>
      </c>
      <c r="D3498" s="17">
        <v>0</v>
      </c>
      <c r="E3498" s="17">
        <v>0</v>
      </c>
      <c r="F3498" s="17">
        <f t="shared" si="112"/>
        <v>0</v>
      </c>
      <c r="G3498" s="148">
        <f t="shared" si="113"/>
        <v>0</v>
      </c>
    </row>
    <row r="3499" spans="1:7" s="8" customFormat="1" ht="12.75" x14ac:dyDescent="0.15">
      <c r="A3499" s="108" t="s">
        <v>53</v>
      </c>
      <c r="B3499" s="19">
        <v>0</v>
      </c>
      <c r="C3499" s="19">
        <v>0</v>
      </c>
      <c r="D3499" s="19">
        <v>0</v>
      </c>
      <c r="E3499" s="19">
        <v>0</v>
      </c>
      <c r="F3499" s="19">
        <f t="shared" si="112"/>
        <v>0</v>
      </c>
      <c r="G3499" s="151">
        <f t="shared" si="113"/>
        <v>0</v>
      </c>
    </row>
    <row r="3500" spans="1:7" s="8" customFormat="1" ht="12.75" x14ac:dyDescent="0.15">
      <c r="A3500" s="108" t="s">
        <v>56</v>
      </c>
      <c r="B3500" s="19">
        <v>0</v>
      </c>
      <c r="C3500" s="19">
        <v>0</v>
      </c>
      <c r="D3500" s="19">
        <v>0</v>
      </c>
      <c r="E3500" s="19">
        <v>0</v>
      </c>
      <c r="F3500" s="19">
        <f t="shared" si="112"/>
        <v>0</v>
      </c>
      <c r="G3500" s="151">
        <f t="shared" si="113"/>
        <v>0</v>
      </c>
    </row>
    <row r="3501" spans="1:7" s="8" customFormat="1" ht="12.75" x14ac:dyDescent="0.15">
      <c r="A3501" s="108" t="s">
        <v>82</v>
      </c>
      <c r="B3501" s="19">
        <v>406.82</v>
      </c>
      <c r="C3501" s="19">
        <v>545</v>
      </c>
      <c r="D3501" s="19">
        <v>3684.39</v>
      </c>
      <c r="E3501" s="19">
        <v>2559.39</v>
      </c>
      <c r="F3501" s="19">
        <f t="shared" si="112"/>
        <v>629.12098716877244</v>
      </c>
      <c r="G3501" s="151">
        <f t="shared" si="113"/>
        <v>69.465773167335712</v>
      </c>
    </row>
    <row r="3502" spans="1:7" s="6" customFormat="1" ht="12.75" x14ac:dyDescent="0.15">
      <c r="A3502" s="147" t="s">
        <v>5</v>
      </c>
      <c r="B3502" s="17">
        <v>406.82</v>
      </c>
      <c r="C3502" s="17">
        <v>545</v>
      </c>
      <c r="D3502" s="17">
        <v>3684.39</v>
      </c>
      <c r="E3502" s="17">
        <v>2559.39</v>
      </c>
      <c r="F3502" s="17">
        <f t="shared" si="112"/>
        <v>629.12098716877244</v>
      </c>
      <c r="G3502" s="148">
        <f t="shared" si="113"/>
        <v>69.465773167335712</v>
      </c>
    </row>
    <row r="3503" spans="1:7" s="8" customFormat="1" ht="12.75" x14ac:dyDescent="0.15">
      <c r="A3503" s="108" t="s">
        <v>6</v>
      </c>
      <c r="B3503" s="19">
        <v>406.82</v>
      </c>
      <c r="C3503" s="19">
        <v>545</v>
      </c>
      <c r="D3503" s="19">
        <v>3684.39</v>
      </c>
      <c r="E3503" s="19">
        <v>2559.39</v>
      </c>
      <c r="F3503" s="19">
        <f t="shared" si="112"/>
        <v>629.12098716877244</v>
      </c>
      <c r="G3503" s="151">
        <f t="shared" si="113"/>
        <v>69.465773167335712</v>
      </c>
    </row>
    <row r="3504" spans="1:7" s="8" customFormat="1" ht="12.75" x14ac:dyDescent="0.15">
      <c r="A3504" s="108" t="s">
        <v>12</v>
      </c>
      <c r="B3504" s="19">
        <v>406.82</v>
      </c>
      <c r="C3504" s="19">
        <v>545</v>
      </c>
      <c r="D3504" s="19">
        <v>3684.39</v>
      </c>
      <c r="E3504" s="19">
        <v>2559.39</v>
      </c>
      <c r="F3504" s="19">
        <f t="shared" si="112"/>
        <v>629.12098716877244</v>
      </c>
      <c r="G3504" s="151">
        <f t="shared" si="113"/>
        <v>69.465773167335712</v>
      </c>
    </row>
    <row r="3505" spans="1:7" s="8" customFormat="1" ht="12.75" x14ac:dyDescent="0.15">
      <c r="A3505" s="110" t="s">
        <v>27</v>
      </c>
      <c r="B3505" s="20">
        <v>278.72000000000003</v>
      </c>
      <c r="C3505" s="20">
        <v>0</v>
      </c>
      <c r="D3505" s="20">
        <v>0</v>
      </c>
      <c r="E3505" s="20">
        <v>160</v>
      </c>
      <c r="F3505" s="20">
        <f t="shared" si="112"/>
        <v>57.405281285878296</v>
      </c>
      <c r="G3505" s="136">
        <f t="shared" si="113"/>
        <v>0</v>
      </c>
    </row>
    <row r="3506" spans="1:7" s="8" customFormat="1" ht="12.75" x14ac:dyDescent="0.15">
      <c r="A3506" s="110" t="s">
        <v>32</v>
      </c>
      <c r="B3506" s="20">
        <v>0</v>
      </c>
      <c r="C3506" s="20">
        <v>0</v>
      </c>
      <c r="D3506" s="20">
        <v>0</v>
      </c>
      <c r="E3506" s="20">
        <v>2200</v>
      </c>
      <c r="F3506" s="20">
        <f t="shared" si="112"/>
        <v>0</v>
      </c>
      <c r="G3506" s="136">
        <f t="shared" si="113"/>
        <v>0</v>
      </c>
    </row>
    <row r="3507" spans="1:7" s="8" customFormat="1" ht="12.75" x14ac:dyDescent="0.15">
      <c r="A3507" s="110" t="s">
        <v>34</v>
      </c>
      <c r="B3507" s="20">
        <v>0</v>
      </c>
      <c r="C3507" s="20">
        <v>0</v>
      </c>
      <c r="D3507" s="20">
        <v>0</v>
      </c>
      <c r="E3507" s="20">
        <v>158.44999999999999</v>
      </c>
      <c r="F3507" s="20">
        <f t="shared" si="112"/>
        <v>0</v>
      </c>
      <c r="G3507" s="136">
        <f t="shared" si="113"/>
        <v>0</v>
      </c>
    </row>
    <row r="3508" spans="1:7" s="8" customFormat="1" ht="12.75" x14ac:dyDescent="0.15">
      <c r="A3508" s="110" t="s">
        <v>35</v>
      </c>
      <c r="B3508" s="20">
        <v>95.18</v>
      </c>
      <c r="C3508" s="20">
        <v>0</v>
      </c>
      <c r="D3508" s="20">
        <v>0</v>
      </c>
      <c r="E3508" s="20">
        <v>0</v>
      </c>
      <c r="F3508" s="20">
        <f t="shared" si="112"/>
        <v>0</v>
      </c>
      <c r="G3508" s="136">
        <f t="shared" si="113"/>
        <v>0</v>
      </c>
    </row>
    <row r="3509" spans="1:7" s="8" customFormat="1" ht="12.75" x14ac:dyDescent="0.15">
      <c r="A3509" s="110" t="s">
        <v>83</v>
      </c>
      <c r="B3509" s="20">
        <v>32.92</v>
      </c>
      <c r="C3509" s="20">
        <v>0</v>
      </c>
      <c r="D3509" s="20">
        <v>0</v>
      </c>
      <c r="E3509" s="20">
        <v>40.94</v>
      </c>
      <c r="F3509" s="20">
        <f t="shared" si="112"/>
        <v>124.3620899149453</v>
      </c>
      <c r="G3509" s="136">
        <f t="shared" si="113"/>
        <v>0</v>
      </c>
    </row>
    <row r="3510" spans="1:7" s="7" customFormat="1" ht="12.75" x14ac:dyDescent="0.15">
      <c r="A3510" s="149" t="s">
        <v>280</v>
      </c>
      <c r="B3510" s="18">
        <v>0</v>
      </c>
      <c r="C3510" s="18">
        <v>530</v>
      </c>
      <c r="D3510" s="18">
        <v>0</v>
      </c>
      <c r="E3510" s="18">
        <v>0</v>
      </c>
      <c r="F3510" s="18">
        <f t="shared" si="112"/>
        <v>0</v>
      </c>
      <c r="G3510" s="150">
        <f t="shared" si="113"/>
        <v>0</v>
      </c>
    </row>
    <row r="3511" spans="1:7" s="8" customFormat="1" ht="12.75" x14ac:dyDescent="0.15">
      <c r="A3511" s="108" t="s">
        <v>82</v>
      </c>
      <c r="B3511" s="19">
        <v>0</v>
      </c>
      <c r="C3511" s="19">
        <v>530</v>
      </c>
      <c r="D3511" s="19">
        <v>0</v>
      </c>
      <c r="E3511" s="19">
        <v>0</v>
      </c>
      <c r="F3511" s="19">
        <f t="shared" si="112"/>
        <v>0</v>
      </c>
      <c r="G3511" s="151">
        <f t="shared" si="113"/>
        <v>0</v>
      </c>
    </row>
    <row r="3512" spans="1:7" s="6" customFormat="1" ht="12.75" x14ac:dyDescent="0.15">
      <c r="A3512" s="147" t="s">
        <v>281</v>
      </c>
      <c r="B3512" s="17">
        <v>0</v>
      </c>
      <c r="C3512" s="17">
        <v>530</v>
      </c>
      <c r="D3512" s="17">
        <v>0</v>
      </c>
      <c r="E3512" s="17">
        <v>0</v>
      </c>
      <c r="F3512" s="17">
        <f t="shared" si="112"/>
        <v>0</v>
      </c>
      <c r="G3512" s="148">
        <f t="shared" si="113"/>
        <v>0</v>
      </c>
    </row>
    <row r="3513" spans="1:7" s="8" customFormat="1" ht="12.75" x14ac:dyDescent="0.15">
      <c r="A3513" s="108" t="s">
        <v>53</v>
      </c>
      <c r="B3513" s="19">
        <v>0</v>
      </c>
      <c r="C3513" s="19">
        <v>530</v>
      </c>
      <c r="D3513" s="19">
        <v>0</v>
      </c>
      <c r="E3513" s="19">
        <v>0</v>
      </c>
      <c r="F3513" s="19">
        <f t="shared" si="112"/>
        <v>0</v>
      </c>
      <c r="G3513" s="151">
        <f t="shared" si="113"/>
        <v>0</v>
      </c>
    </row>
    <row r="3514" spans="1:7" s="8" customFormat="1" ht="12.75" x14ac:dyDescent="0.15">
      <c r="A3514" s="108" t="s">
        <v>56</v>
      </c>
      <c r="B3514" s="19">
        <v>0</v>
      </c>
      <c r="C3514" s="19">
        <v>530</v>
      </c>
      <c r="D3514" s="19">
        <v>0</v>
      </c>
      <c r="E3514" s="19">
        <v>0</v>
      </c>
      <c r="F3514" s="19">
        <f t="shared" si="112"/>
        <v>0</v>
      </c>
      <c r="G3514" s="151">
        <f t="shared" si="113"/>
        <v>0</v>
      </c>
    </row>
    <row r="3515" spans="1:7" s="8" customFormat="1" ht="12.75" x14ac:dyDescent="0.15">
      <c r="A3515" s="108" t="s">
        <v>72</v>
      </c>
      <c r="B3515" s="19">
        <v>0</v>
      </c>
      <c r="C3515" s="19">
        <v>0</v>
      </c>
      <c r="D3515" s="19">
        <v>0</v>
      </c>
      <c r="E3515" s="19">
        <v>0</v>
      </c>
      <c r="F3515" s="19">
        <f t="shared" si="112"/>
        <v>0</v>
      </c>
      <c r="G3515" s="151">
        <f t="shared" si="113"/>
        <v>0</v>
      </c>
    </row>
    <row r="3516" spans="1:7" s="7" customFormat="1" ht="12.75" x14ac:dyDescent="0.15">
      <c r="A3516" s="149" t="s">
        <v>255</v>
      </c>
      <c r="B3516" s="18">
        <v>92.91</v>
      </c>
      <c r="C3516" s="18">
        <v>1050</v>
      </c>
      <c r="D3516" s="18">
        <v>876.16</v>
      </c>
      <c r="E3516" s="18">
        <v>194.74</v>
      </c>
      <c r="F3516" s="18">
        <f t="shared" si="112"/>
        <v>209.60068883866109</v>
      </c>
      <c r="G3516" s="150">
        <f t="shared" si="113"/>
        <v>22.226533966398833</v>
      </c>
    </row>
    <row r="3517" spans="1:7" s="8" customFormat="1" ht="12.75" x14ac:dyDescent="0.15">
      <c r="A3517" s="108" t="s">
        <v>82</v>
      </c>
      <c r="B3517" s="19">
        <v>92.91</v>
      </c>
      <c r="C3517" s="19">
        <v>1050</v>
      </c>
      <c r="D3517" s="19">
        <v>876.16</v>
      </c>
      <c r="E3517" s="19">
        <v>194.74</v>
      </c>
      <c r="F3517" s="19">
        <f t="shared" si="112"/>
        <v>209.60068883866109</v>
      </c>
      <c r="G3517" s="151">
        <f t="shared" si="113"/>
        <v>22.226533966398833</v>
      </c>
    </row>
    <row r="3518" spans="1:7" s="6" customFormat="1" ht="12.75" x14ac:dyDescent="0.15">
      <c r="A3518" s="147" t="s">
        <v>127</v>
      </c>
      <c r="B3518" s="17">
        <v>92.91</v>
      </c>
      <c r="C3518" s="17">
        <v>1050</v>
      </c>
      <c r="D3518" s="17">
        <v>876.16</v>
      </c>
      <c r="E3518" s="17">
        <v>194.74</v>
      </c>
      <c r="F3518" s="17">
        <f t="shared" si="112"/>
        <v>209.60068883866109</v>
      </c>
      <c r="G3518" s="148">
        <f t="shared" si="113"/>
        <v>22.226533966398833</v>
      </c>
    </row>
    <row r="3519" spans="1:7" s="8" customFormat="1" ht="12.75" x14ac:dyDescent="0.15">
      <c r="A3519" s="108" t="s">
        <v>6</v>
      </c>
      <c r="B3519" s="19">
        <v>92.91</v>
      </c>
      <c r="C3519" s="19">
        <v>400</v>
      </c>
      <c r="D3519" s="19">
        <v>786.16</v>
      </c>
      <c r="E3519" s="19">
        <v>194.74</v>
      </c>
      <c r="F3519" s="19">
        <f t="shared" si="112"/>
        <v>209.60068883866109</v>
      </c>
      <c r="G3519" s="151">
        <f t="shared" si="113"/>
        <v>24.771038974254605</v>
      </c>
    </row>
    <row r="3520" spans="1:7" s="8" customFormat="1" ht="12.75" x14ac:dyDescent="0.15">
      <c r="A3520" s="108" t="s">
        <v>12</v>
      </c>
      <c r="B3520" s="19">
        <v>92.91</v>
      </c>
      <c r="C3520" s="19">
        <v>400</v>
      </c>
      <c r="D3520" s="19">
        <v>786.16</v>
      </c>
      <c r="E3520" s="19">
        <v>194.74</v>
      </c>
      <c r="F3520" s="19">
        <f t="shared" si="112"/>
        <v>209.60068883866109</v>
      </c>
      <c r="G3520" s="151">
        <f t="shared" si="113"/>
        <v>24.771038974254605</v>
      </c>
    </row>
    <row r="3521" spans="1:7" s="8" customFormat="1" ht="12.75" x14ac:dyDescent="0.15">
      <c r="A3521" s="110" t="s">
        <v>18</v>
      </c>
      <c r="B3521" s="20">
        <v>0</v>
      </c>
      <c r="C3521" s="20">
        <v>0</v>
      </c>
      <c r="D3521" s="20">
        <v>0</v>
      </c>
      <c r="E3521" s="20">
        <v>106.16</v>
      </c>
      <c r="F3521" s="20">
        <f t="shared" si="112"/>
        <v>0</v>
      </c>
      <c r="G3521" s="136">
        <f t="shared" si="113"/>
        <v>0</v>
      </c>
    </row>
    <row r="3522" spans="1:7" s="8" customFormat="1" ht="12.75" x14ac:dyDescent="0.15">
      <c r="A3522" s="110" t="s">
        <v>22</v>
      </c>
      <c r="B3522" s="20">
        <v>92.91</v>
      </c>
      <c r="C3522" s="20">
        <v>0</v>
      </c>
      <c r="D3522" s="20">
        <v>0</v>
      </c>
      <c r="E3522" s="20">
        <v>88.58</v>
      </c>
      <c r="F3522" s="20">
        <f t="shared" si="112"/>
        <v>95.33957593369928</v>
      </c>
      <c r="G3522" s="136">
        <f t="shared" si="113"/>
        <v>0</v>
      </c>
    </row>
    <row r="3523" spans="1:7" s="8" customFormat="1" ht="12.75" x14ac:dyDescent="0.15">
      <c r="A3523" s="108" t="s">
        <v>53</v>
      </c>
      <c r="B3523" s="19">
        <v>0</v>
      </c>
      <c r="C3523" s="19">
        <v>650</v>
      </c>
      <c r="D3523" s="19">
        <v>90</v>
      </c>
      <c r="E3523" s="19">
        <v>0</v>
      </c>
      <c r="F3523" s="19">
        <f t="shared" si="112"/>
        <v>0</v>
      </c>
      <c r="G3523" s="151">
        <f t="shared" si="113"/>
        <v>0</v>
      </c>
    </row>
    <row r="3524" spans="1:7" s="8" customFormat="1" ht="12.75" x14ac:dyDescent="0.15">
      <c r="A3524" s="108" t="s">
        <v>54</v>
      </c>
      <c r="B3524" s="19">
        <v>0</v>
      </c>
      <c r="C3524" s="19">
        <v>250</v>
      </c>
      <c r="D3524" s="19">
        <v>0</v>
      </c>
      <c r="E3524" s="19">
        <v>0</v>
      </c>
      <c r="F3524" s="19">
        <f t="shared" si="112"/>
        <v>0</v>
      </c>
      <c r="G3524" s="151">
        <f t="shared" si="113"/>
        <v>0</v>
      </c>
    </row>
    <row r="3525" spans="1:7" s="8" customFormat="1" ht="12.75" x14ac:dyDescent="0.15">
      <c r="A3525" s="108" t="s">
        <v>56</v>
      </c>
      <c r="B3525" s="19">
        <v>0</v>
      </c>
      <c r="C3525" s="19">
        <v>400</v>
      </c>
      <c r="D3525" s="19">
        <v>90</v>
      </c>
      <c r="E3525" s="19">
        <v>0</v>
      </c>
      <c r="F3525" s="19">
        <f t="shared" si="112"/>
        <v>0</v>
      </c>
      <c r="G3525" s="151">
        <f t="shared" si="113"/>
        <v>0</v>
      </c>
    </row>
    <row r="3526" spans="1:7" s="7" customFormat="1" ht="12.75" x14ac:dyDescent="0.15">
      <c r="A3526" s="149" t="s">
        <v>256</v>
      </c>
      <c r="B3526" s="18">
        <v>1666.79</v>
      </c>
      <c r="C3526" s="18">
        <v>4900</v>
      </c>
      <c r="D3526" s="18">
        <v>313.3</v>
      </c>
      <c r="E3526" s="18">
        <v>13.3</v>
      </c>
      <c r="F3526" s="18">
        <f t="shared" ref="F3526:F3589" si="114">IFERROR(E3526/B3526*100,0)</f>
        <v>0.79794095236952467</v>
      </c>
      <c r="G3526" s="150">
        <f t="shared" ref="G3526:G3589" si="115">IFERROR(E3526/D3526*100,0)</f>
        <v>4.2451324609000958</v>
      </c>
    </row>
    <row r="3527" spans="1:7" s="8" customFormat="1" ht="12.75" x14ac:dyDescent="0.15">
      <c r="A3527" s="108" t="s">
        <v>82</v>
      </c>
      <c r="B3527" s="19">
        <v>1666.79</v>
      </c>
      <c r="C3527" s="19">
        <v>4900</v>
      </c>
      <c r="D3527" s="19">
        <v>313.3</v>
      </c>
      <c r="E3527" s="19">
        <v>13.3</v>
      </c>
      <c r="F3527" s="19">
        <f t="shared" si="114"/>
        <v>0.79794095236952467</v>
      </c>
      <c r="G3527" s="151">
        <f t="shared" si="115"/>
        <v>4.2451324609000958</v>
      </c>
    </row>
    <row r="3528" spans="1:7" s="6" customFormat="1" ht="12.75" x14ac:dyDescent="0.15">
      <c r="A3528" s="147" t="s">
        <v>257</v>
      </c>
      <c r="B3528" s="17">
        <v>1666.79</v>
      </c>
      <c r="C3528" s="17">
        <v>4900</v>
      </c>
      <c r="D3528" s="17">
        <v>313.3</v>
      </c>
      <c r="E3528" s="17">
        <v>13.3</v>
      </c>
      <c r="F3528" s="17">
        <f t="shared" si="114"/>
        <v>0.79794095236952467</v>
      </c>
      <c r="G3528" s="148">
        <f t="shared" si="115"/>
        <v>4.2451324609000958</v>
      </c>
    </row>
    <row r="3529" spans="1:7" s="8" customFormat="1" ht="12.75" x14ac:dyDescent="0.15">
      <c r="A3529" s="108" t="s">
        <v>6</v>
      </c>
      <c r="B3529" s="19">
        <v>1666.79</v>
      </c>
      <c r="C3529" s="19">
        <v>4700</v>
      </c>
      <c r="D3529" s="19">
        <v>313.3</v>
      </c>
      <c r="E3529" s="19">
        <v>13.3</v>
      </c>
      <c r="F3529" s="19">
        <f t="shared" si="114"/>
        <v>0.79794095236952467</v>
      </c>
      <c r="G3529" s="151">
        <f t="shared" si="115"/>
        <v>4.2451324609000958</v>
      </c>
    </row>
    <row r="3530" spans="1:7" s="8" customFormat="1" ht="12.75" x14ac:dyDescent="0.15">
      <c r="A3530" s="108" t="s">
        <v>12</v>
      </c>
      <c r="B3530" s="19">
        <v>1666.79</v>
      </c>
      <c r="C3530" s="19">
        <v>4700</v>
      </c>
      <c r="D3530" s="19">
        <v>313.3</v>
      </c>
      <c r="E3530" s="19">
        <v>13.3</v>
      </c>
      <c r="F3530" s="19">
        <f t="shared" si="114"/>
        <v>0.79794095236952467</v>
      </c>
      <c r="G3530" s="151">
        <f t="shared" si="115"/>
        <v>4.2451324609000958</v>
      </c>
    </row>
    <row r="3531" spans="1:7" s="8" customFormat="1" ht="12.75" x14ac:dyDescent="0.15">
      <c r="A3531" s="110" t="s">
        <v>97</v>
      </c>
      <c r="B3531" s="20">
        <v>1666.79</v>
      </c>
      <c r="C3531" s="20">
        <v>0</v>
      </c>
      <c r="D3531" s="20">
        <v>0</v>
      </c>
      <c r="E3531" s="20">
        <v>13.3</v>
      </c>
      <c r="F3531" s="20">
        <f t="shared" si="114"/>
        <v>0.79794095236952467</v>
      </c>
      <c r="G3531" s="136">
        <f t="shared" si="115"/>
        <v>0</v>
      </c>
    </row>
    <row r="3532" spans="1:7" s="8" customFormat="1" ht="12.75" x14ac:dyDescent="0.15">
      <c r="A3532" s="108" t="s">
        <v>53</v>
      </c>
      <c r="B3532" s="19">
        <v>0</v>
      </c>
      <c r="C3532" s="19">
        <v>200</v>
      </c>
      <c r="D3532" s="19">
        <v>0</v>
      </c>
      <c r="E3532" s="19">
        <v>0</v>
      </c>
      <c r="F3532" s="19">
        <f t="shared" si="114"/>
        <v>0</v>
      </c>
      <c r="G3532" s="151">
        <f t="shared" si="115"/>
        <v>0</v>
      </c>
    </row>
    <row r="3533" spans="1:7" s="8" customFormat="1" ht="12.75" x14ac:dyDescent="0.15">
      <c r="A3533" s="108" t="s">
        <v>56</v>
      </c>
      <c r="B3533" s="19">
        <v>0</v>
      </c>
      <c r="C3533" s="19">
        <v>200</v>
      </c>
      <c r="D3533" s="19">
        <v>0</v>
      </c>
      <c r="E3533" s="19">
        <v>0</v>
      </c>
      <c r="F3533" s="19">
        <f t="shared" si="114"/>
        <v>0</v>
      </c>
      <c r="G3533" s="151">
        <f t="shared" si="115"/>
        <v>0</v>
      </c>
    </row>
    <row r="3534" spans="1:7" s="7" customFormat="1" ht="12.75" x14ac:dyDescent="0.15">
      <c r="A3534" s="149" t="s">
        <v>258</v>
      </c>
      <c r="B3534" s="18">
        <v>28481.43</v>
      </c>
      <c r="C3534" s="18">
        <v>23616</v>
      </c>
      <c r="D3534" s="18">
        <v>18098.419999999998</v>
      </c>
      <c r="E3534" s="18">
        <v>15737.62</v>
      </c>
      <c r="F3534" s="18">
        <f t="shared" si="114"/>
        <v>55.255722763920211</v>
      </c>
      <c r="G3534" s="150">
        <f t="shared" si="115"/>
        <v>86.955767409530793</v>
      </c>
    </row>
    <row r="3535" spans="1:7" s="8" customFormat="1" ht="12.75" x14ac:dyDescent="0.15">
      <c r="A3535" s="108" t="s">
        <v>245</v>
      </c>
      <c r="B3535" s="19">
        <v>28481.43</v>
      </c>
      <c r="C3535" s="19">
        <v>23616</v>
      </c>
      <c r="D3535" s="19">
        <v>18098.419999999998</v>
      </c>
      <c r="E3535" s="19">
        <v>15737.62</v>
      </c>
      <c r="F3535" s="19">
        <f t="shared" si="114"/>
        <v>55.255722763920211</v>
      </c>
      <c r="G3535" s="151">
        <f t="shared" si="115"/>
        <v>86.955767409530793</v>
      </c>
    </row>
    <row r="3536" spans="1:7" s="6" customFormat="1" ht="12.75" x14ac:dyDescent="0.15">
      <c r="A3536" s="147" t="s">
        <v>128</v>
      </c>
      <c r="B3536" s="17">
        <v>28481.43</v>
      </c>
      <c r="C3536" s="17">
        <v>23616</v>
      </c>
      <c r="D3536" s="17">
        <v>18098.419999999998</v>
      </c>
      <c r="E3536" s="17">
        <v>15737.62</v>
      </c>
      <c r="F3536" s="17">
        <f t="shared" si="114"/>
        <v>55.255722763920211</v>
      </c>
      <c r="G3536" s="148">
        <f t="shared" si="115"/>
        <v>86.955767409530793</v>
      </c>
    </row>
    <row r="3537" spans="1:7" s="8" customFormat="1" ht="12.75" x14ac:dyDescent="0.15">
      <c r="A3537" s="108" t="s">
        <v>6</v>
      </c>
      <c r="B3537" s="19">
        <v>13191.88</v>
      </c>
      <c r="C3537" s="19">
        <v>14850</v>
      </c>
      <c r="D3537" s="19">
        <v>15898.42</v>
      </c>
      <c r="E3537" s="19">
        <v>14775.28</v>
      </c>
      <c r="F3537" s="19">
        <f t="shared" si="114"/>
        <v>112.00283810950373</v>
      </c>
      <c r="G3537" s="151">
        <f t="shared" si="115"/>
        <v>92.935524410601815</v>
      </c>
    </row>
    <row r="3538" spans="1:7" s="8" customFormat="1" ht="12.75" x14ac:dyDescent="0.15">
      <c r="A3538" s="108" t="s">
        <v>12</v>
      </c>
      <c r="B3538" s="19">
        <v>3270.11</v>
      </c>
      <c r="C3538" s="19">
        <v>4350</v>
      </c>
      <c r="D3538" s="19">
        <v>5720.08</v>
      </c>
      <c r="E3538" s="19">
        <v>4600.68</v>
      </c>
      <c r="F3538" s="19">
        <f t="shared" si="114"/>
        <v>140.68884532936201</v>
      </c>
      <c r="G3538" s="151">
        <f t="shared" si="115"/>
        <v>80.430343631557605</v>
      </c>
    </row>
    <row r="3539" spans="1:7" s="8" customFormat="1" ht="12.75" x14ac:dyDescent="0.15">
      <c r="A3539" s="110" t="s">
        <v>22</v>
      </c>
      <c r="B3539" s="20">
        <v>127.42</v>
      </c>
      <c r="C3539" s="20">
        <v>0</v>
      </c>
      <c r="D3539" s="20">
        <v>0</v>
      </c>
      <c r="E3539" s="20">
        <v>690.04</v>
      </c>
      <c r="F3539" s="20">
        <f t="shared" si="114"/>
        <v>541.54763773347986</v>
      </c>
      <c r="G3539" s="136">
        <f t="shared" si="115"/>
        <v>0</v>
      </c>
    </row>
    <row r="3540" spans="1:7" s="8" customFormat="1" ht="12.75" x14ac:dyDescent="0.15">
      <c r="A3540" s="110" t="s">
        <v>25</v>
      </c>
      <c r="B3540" s="20">
        <v>0</v>
      </c>
      <c r="C3540" s="20">
        <v>0</v>
      </c>
      <c r="D3540" s="20">
        <v>0</v>
      </c>
      <c r="E3540" s="20">
        <v>500</v>
      </c>
      <c r="F3540" s="20">
        <f t="shared" si="114"/>
        <v>0</v>
      </c>
      <c r="G3540" s="136">
        <f t="shared" si="115"/>
        <v>0</v>
      </c>
    </row>
    <row r="3541" spans="1:7" s="8" customFormat="1" ht="12.75" x14ac:dyDescent="0.15">
      <c r="A3541" s="110" t="s">
        <v>28</v>
      </c>
      <c r="B3541" s="20">
        <v>165.57</v>
      </c>
      <c r="C3541" s="20">
        <v>0</v>
      </c>
      <c r="D3541" s="20">
        <v>0</v>
      </c>
      <c r="E3541" s="20">
        <v>0</v>
      </c>
      <c r="F3541" s="20">
        <f t="shared" si="114"/>
        <v>0</v>
      </c>
      <c r="G3541" s="136">
        <f t="shared" si="115"/>
        <v>0</v>
      </c>
    </row>
    <row r="3542" spans="1:7" s="8" customFormat="1" ht="12.75" x14ac:dyDescent="0.15">
      <c r="A3542" s="110" t="s">
        <v>31</v>
      </c>
      <c r="B3542" s="20">
        <v>126.09</v>
      </c>
      <c r="C3542" s="20">
        <v>0</v>
      </c>
      <c r="D3542" s="20">
        <v>0</v>
      </c>
      <c r="E3542" s="20">
        <v>0</v>
      </c>
      <c r="F3542" s="20">
        <f t="shared" si="114"/>
        <v>0</v>
      </c>
      <c r="G3542" s="136">
        <f t="shared" si="115"/>
        <v>0</v>
      </c>
    </row>
    <row r="3543" spans="1:7" s="8" customFormat="1" ht="12.75" x14ac:dyDescent="0.15">
      <c r="A3543" s="110" t="s">
        <v>32</v>
      </c>
      <c r="B3543" s="20">
        <v>932.2</v>
      </c>
      <c r="C3543" s="20">
        <v>0</v>
      </c>
      <c r="D3543" s="20">
        <v>0</v>
      </c>
      <c r="E3543" s="20">
        <v>0</v>
      </c>
      <c r="F3543" s="20">
        <f t="shared" si="114"/>
        <v>0</v>
      </c>
      <c r="G3543" s="136">
        <f t="shared" si="115"/>
        <v>0</v>
      </c>
    </row>
    <row r="3544" spans="1:7" s="8" customFormat="1" ht="12.75" x14ac:dyDescent="0.15">
      <c r="A3544" s="110" t="s">
        <v>34</v>
      </c>
      <c r="B3544" s="20">
        <v>0</v>
      </c>
      <c r="C3544" s="20">
        <v>0</v>
      </c>
      <c r="D3544" s="20">
        <v>0</v>
      </c>
      <c r="E3544" s="20">
        <v>1720.08</v>
      </c>
      <c r="F3544" s="20">
        <f t="shared" si="114"/>
        <v>0</v>
      </c>
      <c r="G3544" s="136">
        <f t="shared" si="115"/>
        <v>0</v>
      </c>
    </row>
    <row r="3545" spans="1:7" s="8" customFormat="1" ht="12.75" x14ac:dyDescent="0.15">
      <c r="A3545" s="110" t="s">
        <v>36</v>
      </c>
      <c r="B3545" s="20">
        <v>1918.83</v>
      </c>
      <c r="C3545" s="20">
        <v>0</v>
      </c>
      <c r="D3545" s="20">
        <v>0</v>
      </c>
      <c r="E3545" s="20">
        <v>1690.56</v>
      </c>
      <c r="F3545" s="20">
        <f t="shared" si="114"/>
        <v>88.103688184987732</v>
      </c>
      <c r="G3545" s="136">
        <f t="shared" si="115"/>
        <v>0</v>
      </c>
    </row>
    <row r="3546" spans="1:7" s="8" customFormat="1" ht="12.75" x14ac:dyDescent="0.15">
      <c r="A3546" s="108" t="s">
        <v>141</v>
      </c>
      <c r="B3546" s="19">
        <v>9921.77</v>
      </c>
      <c r="C3546" s="19">
        <v>10500</v>
      </c>
      <c r="D3546" s="19">
        <v>10000</v>
      </c>
      <c r="E3546" s="19">
        <v>9996.26</v>
      </c>
      <c r="F3546" s="19">
        <f t="shared" si="114"/>
        <v>100.75077329952215</v>
      </c>
      <c r="G3546" s="151">
        <f t="shared" si="115"/>
        <v>99.962599999999995</v>
      </c>
    </row>
    <row r="3547" spans="1:7" s="8" customFormat="1" ht="12.75" x14ac:dyDescent="0.15">
      <c r="A3547" s="110" t="s">
        <v>259</v>
      </c>
      <c r="B3547" s="20">
        <v>9921.77</v>
      </c>
      <c r="C3547" s="20">
        <v>0</v>
      </c>
      <c r="D3547" s="20">
        <v>0</v>
      </c>
      <c r="E3547" s="20">
        <v>9996.26</v>
      </c>
      <c r="F3547" s="20">
        <f t="shared" si="114"/>
        <v>100.75077329952215</v>
      </c>
      <c r="G3547" s="136">
        <f t="shared" si="115"/>
        <v>0</v>
      </c>
    </row>
    <row r="3548" spans="1:7" s="8" customFormat="1" ht="12.75" x14ac:dyDescent="0.15">
      <c r="A3548" s="108" t="s">
        <v>101</v>
      </c>
      <c r="B3548" s="19">
        <v>0</v>
      </c>
      <c r="C3548" s="19">
        <v>0</v>
      </c>
      <c r="D3548" s="19">
        <v>178.34</v>
      </c>
      <c r="E3548" s="19">
        <v>178.34</v>
      </c>
      <c r="F3548" s="19">
        <f t="shared" si="114"/>
        <v>0</v>
      </c>
      <c r="G3548" s="151">
        <f t="shared" si="115"/>
        <v>100</v>
      </c>
    </row>
    <row r="3549" spans="1:7" s="8" customFormat="1" ht="12.75" x14ac:dyDescent="0.15">
      <c r="A3549" s="110" t="s">
        <v>260</v>
      </c>
      <c r="B3549" s="20">
        <v>0</v>
      </c>
      <c r="C3549" s="20">
        <v>0</v>
      </c>
      <c r="D3549" s="20">
        <v>0</v>
      </c>
      <c r="E3549" s="20">
        <v>178.34</v>
      </c>
      <c r="F3549" s="20">
        <f t="shared" si="114"/>
        <v>0</v>
      </c>
      <c r="G3549" s="136">
        <f t="shared" si="115"/>
        <v>0</v>
      </c>
    </row>
    <row r="3550" spans="1:7" s="8" customFormat="1" ht="12.75" x14ac:dyDescent="0.15">
      <c r="A3550" s="108" t="s">
        <v>53</v>
      </c>
      <c r="B3550" s="19">
        <v>15289.55</v>
      </c>
      <c r="C3550" s="19">
        <v>8766</v>
      </c>
      <c r="D3550" s="19">
        <v>2200</v>
      </c>
      <c r="E3550" s="19">
        <v>962.34</v>
      </c>
      <c r="F3550" s="19">
        <f t="shared" si="114"/>
        <v>6.2941028349428203</v>
      </c>
      <c r="G3550" s="151">
        <f t="shared" si="115"/>
        <v>43.742727272727272</v>
      </c>
    </row>
    <row r="3551" spans="1:7" s="8" customFormat="1" ht="12.75" x14ac:dyDescent="0.15">
      <c r="A3551" s="108" t="s">
        <v>54</v>
      </c>
      <c r="B3551" s="19">
        <v>14448.89</v>
      </c>
      <c r="C3551" s="19">
        <v>266</v>
      </c>
      <c r="D3551" s="19">
        <v>200</v>
      </c>
      <c r="E3551" s="19">
        <v>0</v>
      </c>
      <c r="F3551" s="19">
        <f t="shared" si="114"/>
        <v>0</v>
      </c>
      <c r="G3551" s="151">
        <f t="shared" si="115"/>
        <v>0</v>
      </c>
    </row>
    <row r="3552" spans="1:7" s="8" customFormat="1" ht="12.75" x14ac:dyDescent="0.15">
      <c r="A3552" s="110" t="s">
        <v>69</v>
      </c>
      <c r="B3552" s="20">
        <v>14448.89</v>
      </c>
      <c r="C3552" s="20">
        <v>0</v>
      </c>
      <c r="D3552" s="20">
        <v>0</v>
      </c>
      <c r="E3552" s="20">
        <v>0</v>
      </c>
      <c r="F3552" s="20">
        <f t="shared" si="114"/>
        <v>0</v>
      </c>
      <c r="G3552" s="136">
        <f t="shared" si="115"/>
        <v>0</v>
      </c>
    </row>
    <row r="3553" spans="1:7" s="8" customFormat="1" ht="12.75" x14ac:dyDescent="0.15">
      <c r="A3553" s="108" t="s">
        <v>56</v>
      </c>
      <c r="B3553" s="19">
        <v>840.66</v>
      </c>
      <c r="C3553" s="19">
        <v>8500</v>
      </c>
      <c r="D3553" s="19">
        <v>2000</v>
      </c>
      <c r="E3553" s="19">
        <v>962.34</v>
      </c>
      <c r="F3553" s="19">
        <f t="shared" si="114"/>
        <v>114.4743415887517</v>
      </c>
      <c r="G3553" s="151">
        <f t="shared" si="115"/>
        <v>48.117000000000004</v>
      </c>
    </row>
    <row r="3554" spans="1:7" s="8" customFormat="1" ht="12.75" x14ac:dyDescent="0.15">
      <c r="A3554" s="110" t="s">
        <v>252</v>
      </c>
      <c r="B3554" s="20">
        <v>840.66</v>
      </c>
      <c r="C3554" s="20">
        <v>0</v>
      </c>
      <c r="D3554" s="20">
        <v>0</v>
      </c>
      <c r="E3554" s="20">
        <v>962.34</v>
      </c>
      <c r="F3554" s="20">
        <f t="shared" si="114"/>
        <v>114.4743415887517</v>
      </c>
      <c r="G3554" s="136">
        <f t="shared" si="115"/>
        <v>0</v>
      </c>
    </row>
    <row r="3555" spans="1:7" s="7" customFormat="1" ht="12.75" x14ac:dyDescent="0.15">
      <c r="A3555" s="149" t="s">
        <v>264</v>
      </c>
      <c r="B3555" s="18">
        <v>611.78</v>
      </c>
      <c r="C3555" s="18">
        <v>0</v>
      </c>
      <c r="D3555" s="18">
        <v>0</v>
      </c>
      <c r="E3555" s="18">
        <v>0</v>
      </c>
      <c r="F3555" s="18">
        <f t="shared" si="114"/>
        <v>0</v>
      </c>
      <c r="G3555" s="150">
        <f t="shared" si="115"/>
        <v>0</v>
      </c>
    </row>
    <row r="3556" spans="1:7" s="8" customFormat="1" ht="12.75" x14ac:dyDescent="0.15">
      <c r="A3556" s="108" t="s">
        <v>82</v>
      </c>
      <c r="B3556" s="19">
        <v>611.78</v>
      </c>
      <c r="C3556" s="19">
        <v>0</v>
      </c>
      <c r="D3556" s="19">
        <v>0</v>
      </c>
      <c r="E3556" s="19">
        <v>0</v>
      </c>
      <c r="F3556" s="19">
        <f t="shared" si="114"/>
        <v>0</v>
      </c>
      <c r="G3556" s="151">
        <f t="shared" si="115"/>
        <v>0</v>
      </c>
    </row>
    <row r="3557" spans="1:7" s="6" customFormat="1" ht="12.75" x14ac:dyDescent="0.15">
      <c r="A3557" s="147" t="s">
        <v>86</v>
      </c>
      <c r="B3557" s="17">
        <v>611.78</v>
      </c>
      <c r="C3557" s="17">
        <v>0</v>
      </c>
      <c r="D3557" s="17">
        <v>0</v>
      </c>
      <c r="E3557" s="17">
        <v>0</v>
      </c>
      <c r="F3557" s="17">
        <f t="shared" si="114"/>
        <v>0</v>
      </c>
      <c r="G3557" s="148">
        <f t="shared" si="115"/>
        <v>0</v>
      </c>
    </row>
    <row r="3558" spans="1:7" s="8" customFormat="1" ht="12.75" x14ac:dyDescent="0.15">
      <c r="A3558" s="108" t="s">
        <v>6</v>
      </c>
      <c r="B3558" s="19">
        <v>611.78</v>
      </c>
      <c r="C3558" s="19">
        <v>0</v>
      </c>
      <c r="D3558" s="19">
        <v>0</v>
      </c>
      <c r="E3558" s="19">
        <v>0</v>
      </c>
      <c r="F3558" s="19">
        <f t="shared" si="114"/>
        <v>0</v>
      </c>
      <c r="G3558" s="151">
        <f t="shared" si="115"/>
        <v>0</v>
      </c>
    </row>
    <row r="3559" spans="1:7" s="8" customFormat="1" ht="12.75" x14ac:dyDescent="0.15">
      <c r="A3559" s="108" t="s">
        <v>12</v>
      </c>
      <c r="B3559" s="19">
        <v>611.78</v>
      </c>
      <c r="C3559" s="19">
        <v>0</v>
      </c>
      <c r="D3559" s="19">
        <v>0</v>
      </c>
      <c r="E3559" s="19">
        <v>0</v>
      </c>
      <c r="F3559" s="19">
        <f t="shared" si="114"/>
        <v>0</v>
      </c>
      <c r="G3559" s="151">
        <f t="shared" si="115"/>
        <v>0</v>
      </c>
    </row>
    <row r="3560" spans="1:7" s="8" customFormat="1" ht="12.75" x14ac:dyDescent="0.15">
      <c r="A3560" s="110" t="s">
        <v>97</v>
      </c>
      <c r="B3560" s="20">
        <v>611.78</v>
      </c>
      <c r="C3560" s="20">
        <v>0</v>
      </c>
      <c r="D3560" s="20">
        <v>0</v>
      </c>
      <c r="E3560" s="20">
        <v>0</v>
      </c>
      <c r="F3560" s="20">
        <f t="shared" si="114"/>
        <v>0</v>
      </c>
      <c r="G3560" s="136">
        <f t="shared" si="115"/>
        <v>0</v>
      </c>
    </row>
    <row r="3561" spans="1:7" s="7" customFormat="1" ht="12.75" x14ac:dyDescent="0.15">
      <c r="A3561" s="149" t="s">
        <v>275</v>
      </c>
      <c r="B3561" s="18">
        <v>46389.63</v>
      </c>
      <c r="C3561" s="18">
        <v>64200</v>
      </c>
      <c r="D3561" s="18">
        <v>55000</v>
      </c>
      <c r="E3561" s="18">
        <v>51020.65</v>
      </c>
      <c r="F3561" s="18">
        <f t="shared" si="114"/>
        <v>109.98287763881713</v>
      </c>
      <c r="G3561" s="150">
        <f t="shared" si="115"/>
        <v>92.764818181818185</v>
      </c>
    </row>
    <row r="3562" spans="1:7" s="8" customFormat="1" ht="12.75" x14ac:dyDescent="0.15">
      <c r="A3562" s="108" t="s">
        <v>276</v>
      </c>
      <c r="B3562" s="19">
        <v>46389.63</v>
      </c>
      <c r="C3562" s="19">
        <v>64200</v>
      </c>
      <c r="D3562" s="19">
        <v>55000</v>
      </c>
      <c r="E3562" s="19">
        <v>51020.65</v>
      </c>
      <c r="F3562" s="19">
        <f t="shared" si="114"/>
        <v>109.98287763881713</v>
      </c>
      <c r="G3562" s="151">
        <f t="shared" si="115"/>
        <v>92.764818181818185</v>
      </c>
    </row>
    <row r="3563" spans="1:7" s="6" customFormat="1" ht="12.75" x14ac:dyDescent="0.15">
      <c r="A3563" s="147" t="s">
        <v>257</v>
      </c>
      <c r="B3563" s="17">
        <v>7995.24</v>
      </c>
      <c r="C3563" s="17">
        <v>11000</v>
      </c>
      <c r="D3563" s="17">
        <v>10800</v>
      </c>
      <c r="E3563" s="17">
        <v>8852.99</v>
      </c>
      <c r="F3563" s="17">
        <f t="shared" si="114"/>
        <v>110.72825831369666</v>
      </c>
      <c r="G3563" s="148">
        <f t="shared" si="115"/>
        <v>81.972129629629634</v>
      </c>
    </row>
    <row r="3564" spans="1:7" s="8" customFormat="1" ht="12.75" x14ac:dyDescent="0.15">
      <c r="A3564" s="108" t="s">
        <v>6</v>
      </c>
      <c r="B3564" s="19">
        <v>7995.24</v>
      </c>
      <c r="C3564" s="19">
        <v>10000</v>
      </c>
      <c r="D3564" s="19">
        <v>10800</v>
      </c>
      <c r="E3564" s="19">
        <v>8852.99</v>
      </c>
      <c r="F3564" s="19">
        <f t="shared" si="114"/>
        <v>110.72825831369666</v>
      </c>
      <c r="G3564" s="151">
        <f t="shared" si="115"/>
        <v>81.972129629629634</v>
      </c>
    </row>
    <row r="3565" spans="1:7" s="8" customFormat="1" ht="12.75" x14ac:dyDescent="0.15">
      <c r="A3565" s="108" t="s">
        <v>12</v>
      </c>
      <c r="B3565" s="19">
        <v>7995.24</v>
      </c>
      <c r="C3565" s="19">
        <v>10000</v>
      </c>
      <c r="D3565" s="19">
        <v>10800</v>
      </c>
      <c r="E3565" s="19">
        <v>8852.99</v>
      </c>
      <c r="F3565" s="19">
        <f t="shared" si="114"/>
        <v>110.72825831369666</v>
      </c>
      <c r="G3565" s="151">
        <f t="shared" si="115"/>
        <v>81.972129629629634</v>
      </c>
    </row>
    <row r="3566" spans="1:7" s="8" customFormat="1" ht="12.75" x14ac:dyDescent="0.15">
      <c r="A3566" s="110" t="s">
        <v>22</v>
      </c>
      <c r="B3566" s="20">
        <v>0</v>
      </c>
      <c r="C3566" s="20">
        <v>0</v>
      </c>
      <c r="D3566" s="20">
        <v>0</v>
      </c>
      <c r="E3566" s="20">
        <v>119.99</v>
      </c>
      <c r="F3566" s="20">
        <f t="shared" si="114"/>
        <v>0</v>
      </c>
      <c r="G3566" s="136">
        <f t="shared" si="115"/>
        <v>0</v>
      </c>
    </row>
    <row r="3567" spans="1:7" s="8" customFormat="1" ht="12.75" x14ac:dyDescent="0.15">
      <c r="A3567" s="110" t="s">
        <v>97</v>
      </c>
      <c r="B3567" s="20">
        <v>7995.24</v>
      </c>
      <c r="C3567" s="20">
        <v>0</v>
      </c>
      <c r="D3567" s="20">
        <v>0</v>
      </c>
      <c r="E3567" s="20">
        <v>8733</v>
      </c>
      <c r="F3567" s="20">
        <f t="shared" si="114"/>
        <v>109.22749035676227</v>
      </c>
      <c r="G3567" s="136">
        <f t="shared" si="115"/>
        <v>0</v>
      </c>
    </row>
    <row r="3568" spans="1:7" s="8" customFormat="1" ht="12.75" x14ac:dyDescent="0.15">
      <c r="A3568" s="108" t="s">
        <v>53</v>
      </c>
      <c r="B3568" s="19">
        <v>0</v>
      </c>
      <c r="C3568" s="19">
        <v>1000</v>
      </c>
      <c r="D3568" s="19">
        <v>0</v>
      </c>
      <c r="E3568" s="19">
        <v>0</v>
      </c>
      <c r="F3568" s="19">
        <f t="shared" si="114"/>
        <v>0</v>
      </c>
      <c r="G3568" s="151">
        <f t="shared" si="115"/>
        <v>0</v>
      </c>
    </row>
    <row r="3569" spans="1:7" s="8" customFormat="1" ht="12.75" x14ac:dyDescent="0.15">
      <c r="A3569" s="108" t="s">
        <v>56</v>
      </c>
      <c r="B3569" s="19">
        <v>0</v>
      </c>
      <c r="C3569" s="19">
        <v>1000</v>
      </c>
      <c r="D3569" s="19">
        <v>0</v>
      </c>
      <c r="E3569" s="19">
        <v>0</v>
      </c>
      <c r="F3569" s="19">
        <f t="shared" si="114"/>
        <v>0</v>
      </c>
      <c r="G3569" s="151">
        <f t="shared" si="115"/>
        <v>0</v>
      </c>
    </row>
    <row r="3570" spans="1:7" s="6" customFormat="1" ht="12.75" x14ac:dyDescent="0.15">
      <c r="A3570" s="147" t="s">
        <v>128</v>
      </c>
      <c r="B3570" s="17">
        <v>38394.39</v>
      </c>
      <c r="C3570" s="17">
        <v>53200</v>
      </c>
      <c r="D3570" s="17">
        <v>44200</v>
      </c>
      <c r="E3570" s="17">
        <v>42167.66</v>
      </c>
      <c r="F3570" s="17">
        <f t="shared" si="114"/>
        <v>109.82765971799526</v>
      </c>
      <c r="G3570" s="148">
        <f t="shared" si="115"/>
        <v>95.401945701357477</v>
      </c>
    </row>
    <row r="3571" spans="1:7" s="8" customFormat="1" ht="12.75" x14ac:dyDescent="0.15">
      <c r="A3571" s="108" t="s">
        <v>6</v>
      </c>
      <c r="B3571" s="19">
        <v>38394.39</v>
      </c>
      <c r="C3571" s="19">
        <v>52600</v>
      </c>
      <c r="D3571" s="19">
        <v>43700</v>
      </c>
      <c r="E3571" s="19">
        <v>42167.66</v>
      </c>
      <c r="F3571" s="19">
        <f t="shared" si="114"/>
        <v>109.82765971799526</v>
      </c>
      <c r="G3571" s="151">
        <f t="shared" si="115"/>
        <v>96.493501144164767</v>
      </c>
    </row>
    <row r="3572" spans="1:7" s="8" customFormat="1" ht="12.75" x14ac:dyDescent="0.15">
      <c r="A3572" s="108" t="s">
        <v>7</v>
      </c>
      <c r="B3572" s="19">
        <v>35412.910000000003</v>
      </c>
      <c r="C3572" s="19">
        <v>47600</v>
      </c>
      <c r="D3572" s="19">
        <v>41500</v>
      </c>
      <c r="E3572" s="19">
        <v>40395.93</v>
      </c>
      <c r="F3572" s="19">
        <f t="shared" si="114"/>
        <v>114.07119606945602</v>
      </c>
      <c r="G3572" s="151">
        <f t="shared" si="115"/>
        <v>97.339590361445786</v>
      </c>
    </row>
    <row r="3573" spans="1:7" s="8" customFormat="1" ht="12.75" x14ac:dyDescent="0.15">
      <c r="A3573" s="110" t="s">
        <v>8</v>
      </c>
      <c r="B3573" s="20">
        <v>29472.74</v>
      </c>
      <c r="C3573" s="20">
        <v>0</v>
      </c>
      <c r="D3573" s="20">
        <v>0</v>
      </c>
      <c r="E3573" s="20">
        <v>33472.94</v>
      </c>
      <c r="F3573" s="20">
        <f t="shared" si="114"/>
        <v>113.57254194893316</v>
      </c>
      <c r="G3573" s="136">
        <f t="shared" si="115"/>
        <v>0</v>
      </c>
    </row>
    <row r="3574" spans="1:7" s="8" customFormat="1" ht="12.75" x14ac:dyDescent="0.15">
      <c r="A3574" s="110" t="s">
        <v>10</v>
      </c>
      <c r="B3574" s="20">
        <v>1261.78</v>
      </c>
      <c r="C3574" s="20">
        <v>0</v>
      </c>
      <c r="D3574" s="20">
        <v>0</v>
      </c>
      <c r="E3574" s="20">
        <v>1400</v>
      </c>
      <c r="F3574" s="20">
        <f t="shared" si="114"/>
        <v>110.95436605430424</v>
      </c>
      <c r="G3574" s="136">
        <f t="shared" si="115"/>
        <v>0</v>
      </c>
    </row>
    <row r="3575" spans="1:7" s="8" customFormat="1" ht="12.75" x14ac:dyDescent="0.15">
      <c r="A3575" s="110" t="s">
        <v>11</v>
      </c>
      <c r="B3575" s="20">
        <v>4678.3900000000003</v>
      </c>
      <c r="C3575" s="20">
        <v>0</v>
      </c>
      <c r="D3575" s="20">
        <v>0</v>
      </c>
      <c r="E3575" s="20">
        <v>5522.99</v>
      </c>
      <c r="F3575" s="20">
        <f t="shared" si="114"/>
        <v>118.05321916300264</v>
      </c>
      <c r="G3575" s="136">
        <f t="shared" si="115"/>
        <v>0</v>
      </c>
    </row>
    <row r="3576" spans="1:7" s="8" customFormat="1" ht="12.75" x14ac:dyDescent="0.15">
      <c r="A3576" s="108" t="s">
        <v>12</v>
      </c>
      <c r="B3576" s="19">
        <v>2981.48</v>
      </c>
      <c r="C3576" s="19">
        <v>5000</v>
      </c>
      <c r="D3576" s="19">
        <v>2200</v>
      </c>
      <c r="E3576" s="19">
        <v>1771.73</v>
      </c>
      <c r="F3576" s="19">
        <f t="shared" si="114"/>
        <v>59.42451399975851</v>
      </c>
      <c r="G3576" s="151">
        <f t="shared" si="115"/>
        <v>80.533181818181816</v>
      </c>
    </row>
    <row r="3577" spans="1:7" s="8" customFormat="1" ht="12.75" x14ac:dyDescent="0.15">
      <c r="A3577" s="110" t="s">
        <v>18</v>
      </c>
      <c r="B3577" s="20">
        <v>0</v>
      </c>
      <c r="C3577" s="20">
        <v>0</v>
      </c>
      <c r="D3577" s="20">
        <v>0</v>
      </c>
      <c r="E3577" s="20">
        <v>0</v>
      </c>
      <c r="F3577" s="20">
        <f t="shared" si="114"/>
        <v>0</v>
      </c>
      <c r="G3577" s="136">
        <f t="shared" si="115"/>
        <v>0</v>
      </c>
    </row>
    <row r="3578" spans="1:7" s="8" customFormat="1" ht="12.75" x14ac:dyDescent="0.15">
      <c r="A3578" s="110" t="s">
        <v>19</v>
      </c>
      <c r="B3578" s="20">
        <v>70.11</v>
      </c>
      <c r="C3578" s="20">
        <v>0</v>
      </c>
      <c r="D3578" s="20">
        <v>0</v>
      </c>
      <c r="E3578" s="20">
        <v>48.58</v>
      </c>
      <c r="F3578" s="20">
        <f t="shared" si="114"/>
        <v>69.29111396377121</v>
      </c>
      <c r="G3578" s="136">
        <f t="shared" si="115"/>
        <v>0</v>
      </c>
    </row>
    <row r="3579" spans="1:7" s="8" customFormat="1" ht="12.75" x14ac:dyDescent="0.15">
      <c r="A3579" s="110" t="s">
        <v>22</v>
      </c>
      <c r="B3579" s="20">
        <v>2203.0700000000002</v>
      </c>
      <c r="C3579" s="20">
        <v>0</v>
      </c>
      <c r="D3579" s="20">
        <v>0</v>
      </c>
      <c r="E3579" s="20">
        <v>349.58</v>
      </c>
      <c r="F3579" s="20">
        <f t="shared" si="114"/>
        <v>15.867857126645996</v>
      </c>
      <c r="G3579" s="136">
        <f t="shared" si="115"/>
        <v>0</v>
      </c>
    </row>
    <row r="3580" spans="1:7" s="8" customFormat="1" ht="12.75" x14ac:dyDescent="0.15">
      <c r="A3580" s="110" t="s">
        <v>25</v>
      </c>
      <c r="B3580" s="20">
        <v>371.49</v>
      </c>
      <c r="C3580" s="20">
        <v>0</v>
      </c>
      <c r="D3580" s="20">
        <v>0</v>
      </c>
      <c r="E3580" s="20">
        <v>1042.2</v>
      </c>
      <c r="F3580" s="20">
        <f t="shared" si="114"/>
        <v>280.54590971493178</v>
      </c>
      <c r="G3580" s="136">
        <f t="shared" si="115"/>
        <v>0</v>
      </c>
    </row>
    <row r="3581" spans="1:7" s="8" customFormat="1" ht="12.75" x14ac:dyDescent="0.15">
      <c r="A3581" s="110" t="s">
        <v>26</v>
      </c>
      <c r="B3581" s="20">
        <v>205.41</v>
      </c>
      <c r="C3581" s="20">
        <v>0</v>
      </c>
      <c r="D3581" s="20">
        <v>0</v>
      </c>
      <c r="E3581" s="20">
        <v>287.57</v>
      </c>
      <c r="F3581" s="20">
        <f t="shared" si="114"/>
        <v>139.99805267513753</v>
      </c>
      <c r="G3581" s="136">
        <f t="shared" si="115"/>
        <v>0</v>
      </c>
    </row>
    <row r="3582" spans="1:7" s="8" customFormat="1" ht="12.75" x14ac:dyDescent="0.15">
      <c r="A3582" s="110" t="s">
        <v>31</v>
      </c>
      <c r="B3582" s="20">
        <v>131.4</v>
      </c>
      <c r="C3582" s="20">
        <v>0</v>
      </c>
      <c r="D3582" s="20">
        <v>0</v>
      </c>
      <c r="E3582" s="20">
        <v>43.8</v>
      </c>
      <c r="F3582" s="20">
        <f t="shared" si="114"/>
        <v>33.333333333333329</v>
      </c>
      <c r="G3582" s="136">
        <f t="shared" si="115"/>
        <v>0</v>
      </c>
    </row>
    <row r="3583" spans="1:7" s="8" customFormat="1" ht="12.75" x14ac:dyDescent="0.15">
      <c r="A3583" s="108" t="s">
        <v>53</v>
      </c>
      <c r="B3583" s="19">
        <v>0</v>
      </c>
      <c r="C3583" s="19">
        <v>600</v>
      </c>
      <c r="D3583" s="19">
        <v>500</v>
      </c>
      <c r="E3583" s="19">
        <v>0</v>
      </c>
      <c r="F3583" s="19">
        <f t="shared" si="114"/>
        <v>0</v>
      </c>
      <c r="G3583" s="151">
        <f t="shared" si="115"/>
        <v>0</v>
      </c>
    </row>
    <row r="3584" spans="1:7" s="8" customFormat="1" ht="12.75" x14ac:dyDescent="0.15">
      <c r="A3584" s="108" t="s">
        <v>56</v>
      </c>
      <c r="B3584" s="19">
        <v>0</v>
      </c>
      <c r="C3584" s="19">
        <v>600</v>
      </c>
      <c r="D3584" s="19">
        <v>500</v>
      </c>
      <c r="E3584" s="19">
        <v>0</v>
      </c>
      <c r="F3584" s="19">
        <f t="shared" si="114"/>
        <v>0</v>
      </c>
      <c r="G3584" s="151">
        <f t="shared" si="115"/>
        <v>0</v>
      </c>
    </row>
    <row r="3585" spans="1:7" s="7" customFormat="1" ht="12.75" x14ac:dyDescent="0.15">
      <c r="A3585" s="149" t="s">
        <v>287</v>
      </c>
      <c r="B3585" s="18">
        <v>0</v>
      </c>
      <c r="C3585" s="18">
        <v>6630</v>
      </c>
      <c r="D3585" s="18">
        <v>3600</v>
      </c>
      <c r="E3585" s="18">
        <v>3562.5</v>
      </c>
      <c r="F3585" s="18">
        <f t="shared" si="114"/>
        <v>0</v>
      </c>
      <c r="G3585" s="150">
        <f t="shared" si="115"/>
        <v>98.958333333333343</v>
      </c>
    </row>
    <row r="3586" spans="1:7" s="8" customFormat="1" ht="12.75" x14ac:dyDescent="0.15">
      <c r="A3586" s="108" t="s">
        <v>245</v>
      </c>
      <c r="B3586" s="19">
        <v>0</v>
      </c>
      <c r="C3586" s="19">
        <v>6630</v>
      </c>
      <c r="D3586" s="19">
        <v>3600</v>
      </c>
      <c r="E3586" s="19">
        <v>3562.5</v>
      </c>
      <c r="F3586" s="19">
        <f t="shared" si="114"/>
        <v>0</v>
      </c>
      <c r="G3586" s="151">
        <f t="shared" si="115"/>
        <v>98.958333333333343</v>
      </c>
    </row>
    <row r="3587" spans="1:7" s="6" customFormat="1" ht="12.75" x14ac:dyDescent="0.15">
      <c r="A3587" s="147" t="s">
        <v>5</v>
      </c>
      <c r="B3587" s="17">
        <v>0</v>
      </c>
      <c r="C3587" s="17">
        <v>6630</v>
      </c>
      <c r="D3587" s="17">
        <v>3600</v>
      </c>
      <c r="E3587" s="17">
        <v>3562.5</v>
      </c>
      <c r="F3587" s="17">
        <f t="shared" si="114"/>
        <v>0</v>
      </c>
      <c r="G3587" s="148">
        <f t="shared" si="115"/>
        <v>98.958333333333343</v>
      </c>
    </row>
    <row r="3588" spans="1:7" s="8" customFormat="1" ht="12.75" x14ac:dyDescent="0.15">
      <c r="A3588" s="108" t="s">
        <v>53</v>
      </c>
      <c r="B3588" s="19">
        <v>0</v>
      </c>
      <c r="C3588" s="19">
        <v>6630</v>
      </c>
      <c r="D3588" s="19">
        <v>3600</v>
      </c>
      <c r="E3588" s="19">
        <v>3562.5</v>
      </c>
      <c r="F3588" s="19">
        <f t="shared" si="114"/>
        <v>0</v>
      </c>
      <c r="G3588" s="151">
        <f t="shared" si="115"/>
        <v>98.958333333333343</v>
      </c>
    </row>
    <row r="3589" spans="1:7" s="8" customFormat="1" ht="12.75" x14ac:dyDescent="0.15">
      <c r="A3589" s="108" t="s">
        <v>72</v>
      </c>
      <c r="B3589" s="19">
        <v>0</v>
      </c>
      <c r="C3589" s="19">
        <v>6630</v>
      </c>
      <c r="D3589" s="19">
        <v>3600</v>
      </c>
      <c r="E3589" s="19">
        <v>3562.5</v>
      </c>
      <c r="F3589" s="19">
        <f t="shared" si="114"/>
        <v>0</v>
      </c>
      <c r="G3589" s="151">
        <f t="shared" si="115"/>
        <v>98.958333333333343</v>
      </c>
    </row>
    <row r="3590" spans="1:7" s="8" customFormat="1" ht="12.75" x14ac:dyDescent="0.15">
      <c r="A3590" s="110" t="s">
        <v>73</v>
      </c>
      <c r="B3590" s="20">
        <v>0</v>
      </c>
      <c r="C3590" s="20">
        <v>0</v>
      </c>
      <c r="D3590" s="20">
        <v>0</v>
      </c>
      <c r="E3590" s="20">
        <v>3562.5</v>
      </c>
      <c r="F3590" s="20">
        <f t="shared" ref="F3590:F3653" si="116">IFERROR(E3590/B3590*100,0)</f>
        <v>0</v>
      </c>
      <c r="G3590" s="136">
        <f t="shared" ref="G3590:G3653" si="117">IFERROR(E3590/D3590*100,0)</f>
        <v>0</v>
      </c>
    </row>
    <row r="3591" spans="1:7" s="7" customFormat="1" ht="12.75" x14ac:dyDescent="0.15">
      <c r="A3591" s="149" t="s">
        <v>265</v>
      </c>
      <c r="B3591" s="18">
        <v>0</v>
      </c>
      <c r="C3591" s="18">
        <v>0</v>
      </c>
      <c r="D3591" s="18">
        <v>13700</v>
      </c>
      <c r="E3591" s="18">
        <v>11694.79</v>
      </c>
      <c r="F3591" s="18">
        <f t="shared" si="116"/>
        <v>0</v>
      </c>
      <c r="G3591" s="150">
        <f t="shared" si="117"/>
        <v>85.363430656934312</v>
      </c>
    </row>
    <row r="3592" spans="1:7" s="8" customFormat="1" ht="12.75" x14ac:dyDescent="0.15">
      <c r="A3592" s="108" t="s">
        <v>245</v>
      </c>
      <c r="B3592" s="19">
        <v>0</v>
      </c>
      <c r="C3592" s="19">
        <v>0</v>
      </c>
      <c r="D3592" s="19">
        <v>13700</v>
      </c>
      <c r="E3592" s="19">
        <v>11694.79</v>
      </c>
      <c r="F3592" s="19">
        <f t="shared" si="116"/>
        <v>0</v>
      </c>
      <c r="G3592" s="151">
        <f t="shared" si="117"/>
        <v>85.363430656934312</v>
      </c>
    </row>
    <row r="3593" spans="1:7" s="6" customFormat="1" ht="12.75" x14ac:dyDescent="0.15">
      <c r="A3593" s="147" t="s">
        <v>128</v>
      </c>
      <c r="B3593" s="17">
        <v>0</v>
      </c>
      <c r="C3593" s="17">
        <v>0</v>
      </c>
      <c r="D3593" s="17">
        <v>13700</v>
      </c>
      <c r="E3593" s="17">
        <v>11694.79</v>
      </c>
      <c r="F3593" s="17">
        <f t="shared" si="116"/>
        <v>0</v>
      </c>
      <c r="G3593" s="148">
        <f t="shared" si="117"/>
        <v>85.363430656934312</v>
      </c>
    </row>
    <row r="3594" spans="1:7" s="8" customFormat="1" ht="12.75" x14ac:dyDescent="0.15">
      <c r="A3594" s="108" t="s">
        <v>6</v>
      </c>
      <c r="B3594" s="19">
        <v>0</v>
      </c>
      <c r="C3594" s="19">
        <v>0</v>
      </c>
      <c r="D3594" s="19">
        <v>13700</v>
      </c>
      <c r="E3594" s="19">
        <v>11694.79</v>
      </c>
      <c r="F3594" s="19">
        <f t="shared" si="116"/>
        <v>0</v>
      </c>
      <c r="G3594" s="151">
        <f t="shared" si="117"/>
        <v>85.363430656934312</v>
      </c>
    </row>
    <row r="3595" spans="1:7" s="8" customFormat="1" ht="12.75" x14ac:dyDescent="0.15">
      <c r="A3595" s="108" t="s">
        <v>12</v>
      </c>
      <c r="B3595" s="19">
        <v>0</v>
      </c>
      <c r="C3595" s="19">
        <v>0</v>
      </c>
      <c r="D3595" s="19">
        <v>13700</v>
      </c>
      <c r="E3595" s="19">
        <v>11694.79</v>
      </c>
      <c r="F3595" s="19">
        <f t="shared" si="116"/>
        <v>0</v>
      </c>
      <c r="G3595" s="151">
        <f t="shared" si="117"/>
        <v>85.363430656934312</v>
      </c>
    </row>
    <row r="3596" spans="1:7" s="8" customFormat="1" ht="12.75" x14ac:dyDescent="0.15">
      <c r="A3596" s="110" t="s">
        <v>97</v>
      </c>
      <c r="B3596" s="20">
        <v>0</v>
      </c>
      <c r="C3596" s="20">
        <v>0</v>
      </c>
      <c r="D3596" s="20">
        <v>0</v>
      </c>
      <c r="E3596" s="20">
        <v>11694.79</v>
      </c>
      <c r="F3596" s="20">
        <f t="shared" si="116"/>
        <v>0</v>
      </c>
      <c r="G3596" s="136">
        <f t="shared" si="117"/>
        <v>0</v>
      </c>
    </row>
    <row r="3597" spans="1:7" s="6" customFormat="1" ht="12.75" x14ac:dyDescent="0.15">
      <c r="A3597" s="147" t="s">
        <v>266</v>
      </c>
      <c r="B3597" s="17">
        <v>3933.99</v>
      </c>
      <c r="C3597" s="17">
        <v>6270</v>
      </c>
      <c r="D3597" s="17">
        <v>6000.55</v>
      </c>
      <c r="E3597" s="17">
        <v>5853.83</v>
      </c>
      <c r="F3597" s="17">
        <f t="shared" si="116"/>
        <v>148.80134418236958</v>
      </c>
      <c r="G3597" s="148">
        <f t="shared" si="117"/>
        <v>97.554890801676507</v>
      </c>
    </row>
    <row r="3598" spans="1:7" s="7" customFormat="1" ht="12.75" x14ac:dyDescent="0.15">
      <c r="A3598" s="149" t="s">
        <v>267</v>
      </c>
      <c r="B3598" s="18">
        <v>3933.99</v>
      </c>
      <c r="C3598" s="18">
        <v>6270</v>
      </c>
      <c r="D3598" s="18">
        <v>6000.55</v>
      </c>
      <c r="E3598" s="18">
        <v>5853.83</v>
      </c>
      <c r="F3598" s="18">
        <f t="shared" si="116"/>
        <v>148.80134418236958</v>
      </c>
      <c r="G3598" s="150">
        <f t="shared" si="117"/>
        <v>97.554890801676507</v>
      </c>
    </row>
    <row r="3599" spans="1:7" s="8" customFormat="1" ht="12.75" x14ac:dyDescent="0.15">
      <c r="A3599" s="108" t="s">
        <v>82</v>
      </c>
      <c r="B3599" s="19">
        <v>3933.99</v>
      </c>
      <c r="C3599" s="19">
        <v>6270</v>
      </c>
      <c r="D3599" s="19">
        <v>6000.55</v>
      </c>
      <c r="E3599" s="19">
        <v>5853.83</v>
      </c>
      <c r="F3599" s="19">
        <f t="shared" si="116"/>
        <v>148.80134418236958</v>
      </c>
      <c r="G3599" s="151">
        <f t="shared" si="117"/>
        <v>97.554890801676507</v>
      </c>
    </row>
    <row r="3600" spans="1:7" s="6" customFormat="1" ht="12.75" x14ac:dyDescent="0.15">
      <c r="A3600" s="147" t="s">
        <v>5</v>
      </c>
      <c r="B3600" s="17">
        <v>0</v>
      </c>
      <c r="C3600" s="17">
        <v>0</v>
      </c>
      <c r="D3600" s="17">
        <v>743</v>
      </c>
      <c r="E3600" s="17">
        <v>622.45000000000005</v>
      </c>
      <c r="F3600" s="17">
        <f t="shared" si="116"/>
        <v>0</v>
      </c>
      <c r="G3600" s="148">
        <f t="shared" si="117"/>
        <v>83.775235531628539</v>
      </c>
    </row>
    <row r="3601" spans="1:7" s="8" customFormat="1" ht="12.75" x14ac:dyDescent="0.15">
      <c r="A3601" s="108" t="s">
        <v>6</v>
      </c>
      <c r="B3601" s="19">
        <v>0</v>
      </c>
      <c r="C3601" s="19">
        <v>0</v>
      </c>
      <c r="D3601" s="19">
        <v>743</v>
      </c>
      <c r="E3601" s="19">
        <v>622.45000000000005</v>
      </c>
      <c r="F3601" s="19">
        <f t="shared" si="116"/>
        <v>0</v>
      </c>
      <c r="G3601" s="151">
        <f t="shared" si="117"/>
        <v>83.775235531628539</v>
      </c>
    </row>
    <row r="3602" spans="1:7" s="8" customFormat="1" ht="12.75" x14ac:dyDescent="0.15">
      <c r="A3602" s="108" t="s">
        <v>7</v>
      </c>
      <c r="B3602" s="19">
        <v>0</v>
      </c>
      <c r="C3602" s="19">
        <v>0</v>
      </c>
      <c r="D3602" s="19">
        <v>723</v>
      </c>
      <c r="E3602" s="19">
        <v>622.45000000000005</v>
      </c>
      <c r="F3602" s="19">
        <f t="shared" si="116"/>
        <v>0</v>
      </c>
      <c r="G3602" s="151">
        <f t="shared" si="117"/>
        <v>86.092669432918399</v>
      </c>
    </row>
    <row r="3603" spans="1:7" s="8" customFormat="1" ht="12.75" x14ac:dyDescent="0.15">
      <c r="A3603" s="110" t="s">
        <v>8</v>
      </c>
      <c r="B3603" s="20">
        <v>0</v>
      </c>
      <c r="C3603" s="20">
        <v>0</v>
      </c>
      <c r="D3603" s="20">
        <v>0</v>
      </c>
      <c r="E3603" s="20">
        <v>423.64</v>
      </c>
      <c r="F3603" s="20">
        <f t="shared" si="116"/>
        <v>0</v>
      </c>
      <c r="G3603" s="136">
        <f t="shared" si="117"/>
        <v>0</v>
      </c>
    </row>
    <row r="3604" spans="1:7" s="8" customFormat="1" ht="12.75" x14ac:dyDescent="0.15">
      <c r="A3604" s="110" t="s">
        <v>10</v>
      </c>
      <c r="B3604" s="20">
        <v>0</v>
      </c>
      <c r="C3604" s="20">
        <v>0</v>
      </c>
      <c r="D3604" s="20">
        <v>0</v>
      </c>
      <c r="E3604" s="20">
        <v>129</v>
      </c>
      <c r="F3604" s="20">
        <f t="shared" si="116"/>
        <v>0</v>
      </c>
      <c r="G3604" s="136">
        <f t="shared" si="117"/>
        <v>0</v>
      </c>
    </row>
    <row r="3605" spans="1:7" s="8" customFormat="1" ht="12.75" x14ac:dyDescent="0.15">
      <c r="A3605" s="110" t="s">
        <v>11</v>
      </c>
      <c r="B3605" s="20">
        <v>0</v>
      </c>
      <c r="C3605" s="20">
        <v>0</v>
      </c>
      <c r="D3605" s="20">
        <v>0</v>
      </c>
      <c r="E3605" s="20">
        <v>69.81</v>
      </c>
      <c r="F3605" s="20">
        <f t="shared" si="116"/>
        <v>0</v>
      </c>
      <c r="G3605" s="136">
        <f t="shared" si="117"/>
        <v>0</v>
      </c>
    </row>
    <row r="3606" spans="1:7" s="8" customFormat="1" ht="12.75" x14ac:dyDescent="0.15">
      <c r="A3606" s="108" t="s">
        <v>12</v>
      </c>
      <c r="B3606" s="19">
        <v>0</v>
      </c>
      <c r="C3606" s="19">
        <v>0</v>
      </c>
      <c r="D3606" s="19">
        <v>20</v>
      </c>
      <c r="E3606" s="19">
        <v>0</v>
      </c>
      <c r="F3606" s="19">
        <f t="shared" si="116"/>
        <v>0</v>
      </c>
      <c r="G3606" s="151">
        <f t="shared" si="117"/>
        <v>0</v>
      </c>
    </row>
    <row r="3607" spans="1:7" s="6" customFormat="1" ht="12.75" x14ac:dyDescent="0.15">
      <c r="A3607" s="147" t="s">
        <v>62</v>
      </c>
      <c r="B3607" s="17">
        <v>590.1</v>
      </c>
      <c r="C3607" s="17">
        <v>990</v>
      </c>
      <c r="D3607" s="17">
        <v>804.99</v>
      </c>
      <c r="E3607" s="17">
        <v>785.07</v>
      </c>
      <c r="F3607" s="17">
        <f t="shared" si="116"/>
        <v>133.04016268429081</v>
      </c>
      <c r="G3607" s="148">
        <f t="shared" si="117"/>
        <v>97.525435098572657</v>
      </c>
    </row>
    <row r="3608" spans="1:7" s="8" customFormat="1" ht="12.75" x14ac:dyDescent="0.15">
      <c r="A3608" s="108" t="s">
        <v>6</v>
      </c>
      <c r="B3608" s="19">
        <v>590.1</v>
      </c>
      <c r="C3608" s="19">
        <v>990</v>
      </c>
      <c r="D3608" s="19">
        <v>804.99</v>
      </c>
      <c r="E3608" s="19">
        <v>785.07</v>
      </c>
      <c r="F3608" s="19">
        <f t="shared" si="116"/>
        <v>133.04016268429081</v>
      </c>
      <c r="G3608" s="151">
        <f t="shared" si="117"/>
        <v>97.525435098572657</v>
      </c>
    </row>
    <row r="3609" spans="1:7" s="8" customFormat="1" ht="12.75" x14ac:dyDescent="0.15">
      <c r="A3609" s="108" t="s">
        <v>7</v>
      </c>
      <c r="B3609" s="19">
        <v>586.12</v>
      </c>
      <c r="C3609" s="19">
        <v>860</v>
      </c>
      <c r="D3609" s="19">
        <v>801</v>
      </c>
      <c r="E3609" s="19">
        <v>781.08</v>
      </c>
      <c r="F3609" s="19">
        <f t="shared" si="116"/>
        <v>133.26281307582067</v>
      </c>
      <c r="G3609" s="151">
        <f t="shared" si="117"/>
        <v>97.513108614232209</v>
      </c>
    </row>
    <row r="3610" spans="1:7" s="8" customFormat="1" ht="12.75" x14ac:dyDescent="0.15">
      <c r="A3610" s="110" t="s">
        <v>8</v>
      </c>
      <c r="B3610" s="20">
        <v>460.38</v>
      </c>
      <c r="C3610" s="20">
        <v>0</v>
      </c>
      <c r="D3610" s="20">
        <v>0</v>
      </c>
      <c r="E3610" s="20">
        <v>583.74</v>
      </c>
      <c r="F3610" s="20">
        <f t="shared" si="116"/>
        <v>126.79525609279293</v>
      </c>
      <c r="G3610" s="136">
        <f t="shared" si="117"/>
        <v>0</v>
      </c>
    </row>
    <row r="3611" spans="1:7" s="8" customFormat="1" ht="12.75" x14ac:dyDescent="0.15">
      <c r="A3611" s="110" t="s">
        <v>10</v>
      </c>
      <c r="B3611" s="20">
        <v>49.78</v>
      </c>
      <c r="C3611" s="20">
        <v>0</v>
      </c>
      <c r="D3611" s="20">
        <v>0</v>
      </c>
      <c r="E3611" s="20">
        <v>101</v>
      </c>
      <c r="F3611" s="20">
        <f t="shared" si="116"/>
        <v>202.89272800321413</v>
      </c>
      <c r="G3611" s="136">
        <f t="shared" si="117"/>
        <v>0</v>
      </c>
    </row>
    <row r="3612" spans="1:7" s="8" customFormat="1" ht="12.75" x14ac:dyDescent="0.15">
      <c r="A3612" s="110" t="s">
        <v>11</v>
      </c>
      <c r="B3612" s="20">
        <v>75.959999999999994</v>
      </c>
      <c r="C3612" s="20">
        <v>0</v>
      </c>
      <c r="D3612" s="20">
        <v>0</v>
      </c>
      <c r="E3612" s="20">
        <v>96.34</v>
      </c>
      <c r="F3612" s="20">
        <f t="shared" si="116"/>
        <v>126.8299104791996</v>
      </c>
      <c r="G3612" s="136">
        <f t="shared" si="117"/>
        <v>0</v>
      </c>
    </row>
    <row r="3613" spans="1:7" s="8" customFormat="1" ht="12.75" x14ac:dyDescent="0.15">
      <c r="A3613" s="108" t="s">
        <v>12</v>
      </c>
      <c r="B3613" s="19">
        <v>3.98</v>
      </c>
      <c r="C3613" s="19">
        <v>130</v>
      </c>
      <c r="D3613" s="19">
        <v>3.99</v>
      </c>
      <c r="E3613" s="19">
        <v>3.99</v>
      </c>
      <c r="F3613" s="19">
        <f t="shared" si="116"/>
        <v>100.25125628140702</v>
      </c>
      <c r="G3613" s="151">
        <f t="shared" si="117"/>
        <v>100</v>
      </c>
    </row>
    <row r="3614" spans="1:7" s="8" customFormat="1" ht="12.75" x14ac:dyDescent="0.15">
      <c r="A3614" s="110" t="s">
        <v>18</v>
      </c>
      <c r="B3614" s="20">
        <v>3.98</v>
      </c>
      <c r="C3614" s="20">
        <v>0</v>
      </c>
      <c r="D3614" s="20">
        <v>0</v>
      </c>
      <c r="E3614" s="20">
        <v>3.99</v>
      </c>
      <c r="F3614" s="20">
        <f t="shared" si="116"/>
        <v>100.25125628140702</v>
      </c>
      <c r="G3614" s="136">
        <f t="shared" si="117"/>
        <v>0</v>
      </c>
    </row>
    <row r="3615" spans="1:7" s="6" customFormat="1" ht="12.75" x14ac:dyDescent="0.15">
      <c r="A3615" s="147" t="s">
        <v>86</v>
      </c>
      <c r="B3615" s="17">
        <v>3343.89</v>
      </c>
      <c r="C3615" s="17">
        <v>5280</v>
      </c>
      <c r="D3615" s="17">
        <v>4452.5600000000004</v>
      </c>
      <c r="E3615" s="17">
        <v>4446.3100000000004</v>
      </c>
      <c r="F3615" s="17">
        <f t="shared" si="116"/>
        <v>132.96818974308366</v>
      </c>
      <c r="G3615" s="148">
        <f t="shared" si="117"/>
        <v>99.859631313222053</v>
      </c>
    </row>
    <row r="3616" spans="1:7" s="8" customFormat="1" ht="12.75" x14ac:dyDescent="0.15">
      <c r="A3616" s="108" t="s">
        <v>6</v>
      </c>
      <c r="B3616" s="19">
        <v>3343.89</v>
      </c>
      <c r="C3616" s="19">
        <v>5280</v>
      </c>
      <c r="D3616" s="19">
        <v>4452.5600000000004</v>
      </c>
      <c r="E3616" s="19">
        <v>4446.3100000000004</v>
      </c>
      <c r="F3616" s="19">
        <f t="shared" si="116"/>
        <v>132.96818974308366</v>
      </c>
      <c r="G3616" s="151">
        <f t="shared" si="117"/>
        <v>99.859631313222053</v>
      </c>
    </row>
    <row r="3617" spans="1:7" s="8" customFormat="1" ht="12.75" x14ac:dyDescent="0.15">
      <c r="A3617" s="108" t="s">
        <v>7</v>
      </c>
      <c r="B3617" s="19">
        <v>3321.33</v>
      </c>
      <c r="C3617" s="19">
        <v>4880</v>
      </c>
      <c r="D3617" s="19">
        <v>4430</v>
      </c>
      <c r="E3617" s="19">
        <v>4423.75</v>
      </c>
      <c r="F3617" s="19">
        <f t="shared" si="116"/>
        <v>133.19212484155446</v>
      </c>
      <c r="G3617" s="151">
        <f t="shared" si="117"/>
        <v>99.858916478555301</v>
      </c>
    </row>
    <row r="3618" spans="1:7" s="8" customFormat="1" ht="12.75" x14ac:dyDescent="0.15">
      <c r="A3618" s="110" t="s">
        <v>8</v>
      </c>
      <c r="B3618" s="20">
        <v>2608.83</v>
      </c>
      <c r="C3618" s="20">
        <v>0</v>
      </c>
      <c r="D3618" s="20">
        <v>0</v>
      </c>
      <c r="E3618" s="20">
        <v>3307.86</v>
      </c>
      <c r="F3618" s="20">
        <f t="shared" si="116"/>
        <v>126.79477006934144</v>
      </c>
      <c r="G3618" s="136">
        <f t="shared" si="117"/>
        <v>0</v>
      </c>
    </row>
    <row r="3619" spans="1:7" s="8" customFormat="1" ht="12.75" x14ac:dyDescent="0.15">
      <c r="A3619" s="110" t="s">
        <v>10</v>
      </c>
      <c r="B3619" s="20">
        <v>282.04000000000002</v>
      </c>
      <c r="C3619" s="20">
        <v>0</v>
      </c>
      <c r="D3619" s="20">
        <v>0</v>
      </c>
      <c r="E3619" s="20">
        <v>570</v>
      </c>
      <c r="F3619" s="20">
        <f t="shared" si="116"/>
        <v>202.09899305063109</v>
      </c>
      <c r="G3619" s="136">
        <f t="shared" si="117"/>
        <v>0</v>
      </c>
    </row>
    <row r="3620" spans="1:7" s="8" customFormat="1" ht="12.75" x14ac:dyDescent="0.15">
      <c r="A3620" s="110" t="s">
        <v>11</v>
      </c>
      <c r="B3620" s="20">
        <v>430.46</v>
      </c>
      <c r="C3620" s="20">
        <v>0</v>
      </c>
      <c r="D3620" s="20">
        <v>0</v>
      </c>
      <c r="E3620" s="20">
        <v>545.89</v>
      </c>
      <c r="F3620" s="20">
        <f t="shared" si="116"/>
        <v>126.8154996979975</v>
      </c>
      <c r="G3620" s="136">
        <f t="shared" si="117"/>
        <v>0</v>
      </c>
    </row>
    <row r="3621" spans="1:7" s="8" customFormat="1" ht="12.75" x14ac:dyDescent="0.15">
      <c r="A3621" s="108" t="s">
        <v>12</v>
      </c>
      <c r="B3621" s="19">
        <v>22.56</v>
      </c>
      <c r="C3621" s="19">
        <v>400</v>
      </c>
      <c r="D3621" s="19">
        <v>22.56</v>
      </c>
      <c r="E3621" s="19">
        <v>22.56</v>
      </c>
      <c r="F3621" s="19">
        <f t="shared" si="116"/>
        <v>100</v>
      </c>
      <c r="G3621" s="151">
        <f t="shared" si="117"/>
        <v>100</v>
      </c>
    </row>
    <row r="3622" spans="1:7" s="8" customFormat="1" ht="12.75" x14ac:dyDescent="0.15">
      <c r="A3622" s="110" t="s">
        <v>18</v>
      </c>
      <c r="B3622" s="20">
        <v>22.56</v>
      </c>
      <c r="C3622" s="20">
        <v>0</v>
      </c>
      <c r="D3622" s="20">
        <v>0</v>
      </c>
      <c r="E3622" s="20">
        <v>22.56</v>
      </c>
      <c r="F3622" s="20">
        <f t="shared" si="116"/>
        <v>100</v>
      </c>
      <c r="G3622" s="136">
        <f t="shared" si="117"/>
        <v>0</v>
      </c>
    </row>
    <row r="3623" spans="1:7" s="6" customFormat="1" ht="12.75" x14ac:dyDescent="0.15">
      <c r="A3623" s="147" t="s">
        <v>268</v>
      </c>
      <c r="B3623" s="17">
        <v>8316.56</v>
      </c>
      <c r="C3623" s="17">
        <v>9100</v>
      </c>
      <c r="D3623" s="17">
        <v>4511.32</v>
      </c>
      <c r="E3623" s="17">
        <v>4511.32</v>
      </c>
      <c r="F3623" s="17">
        <f t="shared" si="116"/>
        <v>54.245024385082296</v>
      </c>
      <c r="G3623" s="148">
        <f t="shared" si="117"/>
        <v>100</v>
      </c>
    </row>
    <row r="3624" spans="1:7" s="7" customFormat="1" ht="12.75" x14ac:dyDescent="0.15">
      <c r="A3624" s="149" t="s">
        <v>269</v>
      </c>
      <c r="B3624" s="18">
        <v>8316.56</v>
      </c>
      <c r="C3624" s="18">
        <v>9100</v>
      </c>
      <c r="D3624" s="18">
        <v>4511.32</v>
      </c>
      <c r="E3624" s="18">
        <v>4511.32</v>
      </c>
      <c r="F3624" s="18">
        <f t="shared" si="116"/>
        <v>54.245024385082296</v>
      </c>
      <c r="G3624" s="150">
        <f t="shared" si="117"/>
        <v>100</v>
      </c>
    </row>
    <row r="3625" spans="1:7" s="8" customFormat="1" ht="12.75" x14ac:dyDescent="0.15">
      <c r="A3625" s="108" t="s">
        <v>82</v>
      </c>
      <c r="B3625" s="19">
        <v>8316.56</v>
      </c>
      <c r="C3625" s="19">
        <v>9100</v>
      </c>
      <c r="D3625" s="19">
        <v>4511.32</v>
      </c>
      <c r="E3625" s="19">
        <v>4511.32</v>
      </c>
      <c r="F3625" s="19">
        <f t="shared" si="116"/>
        <v>54.245024385082296</v>
      </c>
      <c r="G3625" s="151">
        <f t="shared" si="117"/>
        <v>100</v>
      </c>
    </row>
    <row r="3626" spans="1:7" s="6" customFormat="1" ht="12.75" x14ac:dyDescent="0.15">
      <c r="A3626" s="147" t="s">
        <v>62</v>
      </c>
      <c r="B3626" s="17">
        <v>1240.3399999999999</v>
      </c>
      <c r="C3626" s="17">
        <v>1500</v>
      </c>
      <c r="D3626" s="17">
        <v>676.69</v>
      </c>
      <c r="E3626" s="17">
        <v>676.69</v>
      </c>
      <c r="F3626" s="17">
        <f t="shared" si="116"/>
        <v>54.556815066836521</v>
      </c>
      <c r="G3626" s="148">
        <f t="shared" si="117"/>
        <v>100</v>
      </c>
    </row>
    <row r="3627" spans="1:7" s="8" customFormat="1" ht="12.75" x14ac:dyDescent="0.15">
      <c r="A3627" s="108" t="s">
        <v>6</v>
      </c>
      <c r="B3627" s="19">
        <v>1240.3399999999999</v>
      </c>
      <c r="C3627" s="19">
        <v>1500</v>
      </c>
      <c r="D3627" s="19">
        <v>676.69</v>
      </c>
      <c r="E3627" s="19">
        <v>676.69</v>
      </c>
      <c r="F3627" s="19">
        <f t="shared" si="116"/>
        <v>54.556815066836521</v>
      </c>
      <c r="G3627" s="151">
        <f t="shared" si="117"/>
        <v>100</v>
      </c>
    </row>
    <row r="3628" spans="1:7" s="8" customFormat="1" ht="12.75" x14ac:dyDescent="0.15">
      <c r="A3628" s="108" t="s">
        <v>12</v>
      </c>
      <c r="B3628" s="19">
        <v>1240.3399999999999</v>
      </c>
      <c r="C3628" s="19">
        <v>1500</v>
      </c>
      <c r="D3628" s="19">
        <v>676.69</v>
      </c>
      <c r="E3628" s="19">
        <v>676.69</v>
      </c>
      <c r="F3628" s="19">
        <f t="shared" si="116"/>
        <v>54.556815066836521</v>
      </c>
      <c r="G3628" s="151">
        <f t="shared" si="117"/>
        <v>100</v>
      </c>
    </row>
    <row r="3629" spans="1:7" s="8" customFormat="1" ht="12.75" x14ac:dyDescent="0.15">
      <c r="A3629" s="110" t="s">
        <v>22</v>
      </c>
      <c r="B3629" s="20">
        <v>0</v>
      </c>
      <c r="C3629" s="20">
        <v>0</v>
      </c>
      <c r="D3629" s="20">
        <v>0</v>
      </c>
      <c r="E3629" s="20">
        <v>156.16</v>
      </c>
      <c r="F3629" s="20">
        <f t="shared" si="116"/>
        <v>0</v>
      </c>
      <c r="G3629" s="136">
        <f t="shared" si="117"/>
        <v>0</v>
      </c>
    </row>
    <row r="3630" spans="1:7" s="8" customFormat="1" ht="12.75" x14ac:dyDescent="0.15">
      <c r="A3630" s="110" t="s">
        <v>97</v>
      </c>
      <c r="B3630" s="20">
        <v>1240.3399999999999</v>
      </c>
      <c r="C3630" s="20">
        <v>0</v>
      </c>
      <c r="D3630" s="20">
        <v>0</v>
      </c>
      <c r="E3630" s="20">
        <v>520.53</v>
      </c>
      <c r="F3630" s="20">
        <f t="shared" si="116"/>
        <v>41.966718802908879</v>
      </c>
      <c r="G3630" s="136">
        <f t="shared" si="117"/>
        <v>0</v>
      </c>
    </row>
    <row r="3631" spans="1:7" s="6" customFormat="1" ht="12.75" x14ac:dyDescent="0.15">
      <c r="A3631" s="147" t="s">
        <v>86</v>
      </c>
      <c r="B3631" s="17">
        <v>7076.22</v>
      </c>
      <c r="C3631" s="17">
        <v>7600</v>
      </c>
      <c r="D3631" s="17">
        <v>3834.63</v>
      </c>
      <c r="E3631" s="17">
        <v>3834.63</v>
      </c>
      <c r="F3631" s="17">
        <f t="shared" si="116"/>
        <v>54.190372826169906</v>
      </c>
      <c r="G3631" s="148">
        <f t="shared" si="117"/>
        <v>100</v>
      </c>
    </row>
    <row r="3632" spans="1:7" s="8" customFormat="1" ht="12.75" x14ac:dyDescent="0.15">
      <c r="A3632" s="108" t="s">
        <v>6</v>
      </c>
      <c r="B3632" s="19">
        <v>7076.22</v>
      </c>
      <c r="C3632" s="19">
        <v>7600</v>
      </c>
      <c r="D3632" s="19">
        <v>3834.63</v>
      </c>
      <c r="E3632" s="19">
        <v>3834.63</v>
      </c>
      <c r="F3632" s="19">
        <f t="shared" si="116"/>
        <v>54.190372826169906</v>
      </c>
      <c r="G3632" s="151">
        <f t="shared" si="117"/>
        <v>100</v>
      </c>
    </row>
    <row r="3633" spans="1:7" s="8" customFormat="1" ht="12.75" x14ac:dyDescent="0.15">
      <c r="A3633" s="108" t="s">
        <v>12</v>
      </c>
      <c r="B3633" s="19">
        <v>7076.22</v>
      </c>
      <c r="C3633" s="19">
        <v>7600</v>
      </c>
      <c r="D3633" s="19">
        <v>3834.63</v>
      </c>
      <c r="E3633" s="19">
        <v>3834.63</v>
      </c>
      <c r="F3633" s="19">
        <f t="shared" si="116"/>
        <v>54.190372826169906</v>
      </c>
      <c r="G3633" s="151">
        <f t="shared" si="117"/>
        <v>100</v>
      </c>
    </row>
    <row r="3634" spans="1:7" s="8" customFormat="1" ht="12.75" x14ac:dyDescent="0.15">
      <c r="A3634" s="110" t="s">
        <v>22</v>
      </c>
      <c r="B3634" s="20">
        <v>0</v>
      </c>
      <c r="C3634" s="20">
        <v>0</v>
      </c>
      <c r="D3634" s="20">
        <v>0</v>
      </c>
      <c r="E3634" s="20">
        <v>151.99</v>
      </c>
      <c r="F3634" s="20">
        <f t="shared" si="116"/>
        <v>0</v>
      </c>
      <c r="G3634" s="136">
        <f t="shared" si="117"/>
        <v>0</v>
      </c>
    </row>
    <row r="3635" spans="1:7" s="8" customFormat="1" ht="12.75" x14ac:dyDescent="0.15">
      <c r="A3635" s="110" t="s">
        <v>97</v>
      </c>
      <c r="B3635" s="20">
        <v>7076.22</v>
      </c>
      <c r="C3635" s="20">
        <v>0</v>
      </c>
      <c r="D3635" s="20">
        <v>0</v>
      </c>
      <c r="E3635" s="20">
        <v>3682.64</v>
      </c>
      <c r="F3635" s="20">
        <f t="shared" si="116"/>
        <v>52.042474654547199</v>
      </c>
      <c r="G3635" s="136">
        <f t="shared" si="117"/>
        <v>0</v>
      </c>
    </row>
    <row r="3636" spans="1:7" s="6" customFormat="1" ht="12.75" x14ac:dyDescent="0.15">
      <c r="A3636" s="147" t="s">
        <v>270</v>
      </c>
      <c r="B3636" s="17">
        <v>476587.77</v>
      </c>
      <c r="C3636" s="17">
        <v>541500</v>
      </c>
      <c r="D3636" s="17">
        <v>552120</v>
      </c>
      <c r="E3636" s="17">
        <v>531299.72</v>
      </c>
      <c r="F3636" s="17">
        <f t="shared" si="116"/>
        <v>111.47993159790902</v>
      </c>
      <c r="G3636" s="148">
        <f t="shared" si="117"/>
        <v>96.229029921031653</v>
      </c>
    </row>
    <row r="3637" spans="1:7" s="7" customFormat="1" ht="12.75" x14ac:dyDescent="0.15">
      <c r="A3637" s="149" t="s">
        <v>271</v>
      </c>
      <c r="B3637" s="18">
        <v>476587.77</v>
      </c>
      <c r="C3637" s="18">
        <v>541500</v>
      </c>
      <c r="D3637" s="18">
        <v>552120</v>
      </c>
      <c r="E3637" s="18">
        <v>531299.72</v>
      </c>
      <c r="F3637" s="18">
        <f t="shared" si="116"/>
        <v>111.47993159790902</v>
      </c>
      <c r="G3637" s="150">
        <f t="shared" si="117"/>
        <v>96.229029921031653</v>
      </c>
    </row>
    <row r="3638" spans="1:7" s="8" customFormat="1" ht="12.75" x14ac:dyDescent="0.15">
      <c r="A3638" s="108" t="s">
        <v>245</v>
      </c>
      <c r="B3638" s="19">
        <v>476587.77</v>
      </c>
      <c r="C3638" s="19">
        <v>541500</v>
      </c>
      <c r="D3638" s="19">
        <v>552120</v>
      </c>
      <c r="E3638" s="19">
        <v>531299.72</v>
      </c>
      <c r="F3638" s="19">
        <f t="shared" si="116"/>
        <v>111.47993159790902</v>
      </c>
      <c r="G3638" s="151">
        <f t="shared" si="117"/>
        <v>96.229029921031653</v>
      </c>
    </row>
    <row r="3639" spans="1:7" s="6" customFormat="1" ht="12.75" x14ac:dyDescent="0.15">
      <c r="A3639" s="147" t="s">
        <v>272</v>
      </c>
      <c r="B3639" s="17">
        <v>476587.77</v>
      </c>
      <c r="C3639" s="17">
        <v>541500</v>
      </c>
      <c r="D3639" s="17">
        <v>552120</v>
      </c>
      <c r="E3639" s="17">
        <v>531299.72</v>
      </c>
      <c r="F3639" s="17">
        <f t="shared" si="116"/>
        <v>111.47993159790902</v>
      </c>
      <c r="G3639" s="148">
        <f t="shared" si="117"/>
        <v>96.229029921031653</v>
      </c>
    </row>
    <row r="3640" spans="1:7" s="8" customFormat="1" ht="12.75" x14ac:dyDescent="0.15">
      <c r="A3640" s="108" t="s">
        <v>6</v>
      </c>
      <c r="B3640" s="19">
        <v>476587.77</v>
      </c>
      <c r="C3640" s="19">
        <v>541500</v>
      </c>
      <c r="D3640" s="19">
        <v>552120</v>
      </c>
      <c r="E3640" s="19">
        <v>531299.72</v>
      </c>
      <c r="F3640" s="19">
        <f t="shared" si="116"/>
        <v>111.47993159790902</v>
      </c>
      <c r="G3640" s="151">
        <f t="shared" si="117"/>
        <v>96.229029921031653</v>
      </c>
    </row>
    <row r="3641" spans="1:7" s="8" customFormat="1" ht="12.75" x14ac:dyDescent="0.15">
      <c r="A3641" s="108" t="s">
        <v>7</v>
      </c>
      <c r="B3641" s="19">
        <v>443089.51</v>
      </c>
      <c r="C3641" s="19">
        <v>500200</v>
      </c>
      <c r="D3641" s="19">
        <v>513000</v>
      </c>
      <c r="E3641" s="19">
        <v>493932.23</v>
      </c>
      <c r="F3641" s="19">
        <f t="shared" si="116"/>
        <v>111.47459347435237</v>
      </c>
      <c r="G3641" s="151">
        <f t="shared" si="117"/>
        <v>96.283085769980502</v>
      </c>
    </row>
    <row r="3642" spans="1:7" s="8" customFormat="1" ht="12.75" x14ac:dyDescent="0.15">
      <c r="A3642" s="110" t="s">
        <v>8</v>
      </c>
      <c r="B3642" s="20">
        <v>364802.35</v>
      </c>
      <c r="C3642" s="20">
        <v>0</v>
      </c>
      <c r="D3642" s="20">
        <v>0</v>
      </c>
      <c r="E3642" s="20">
        <v>407608.3</v>
      </c>
      <c r="F3642" s="20">
        <f t="shared" si="116"/>
        <v>111.73401158188811</v>
      </c>
      <c r="G3642" s="136">
        <f t="shared" si="117"/>
        <v>0</v>
      </c>
    </row>
    <row r="3643" spans="1:7" s="8" customFormat="1" ht="12.75" x14ac:dyDescent="0.15">
      <c r="A3643" s="110" t="s">
        <v>10</v>
      </c>
      <c r="B3643" s="20">
        <v>18448.46</v>
      </c>
      <c r="C3643" s="20">
        <v>0</v>
      </c>
      <c r="D3643" s="20">
        <v>0</v>
      </c>
      <c r="E3643" s="20">
        <v>19068.61</v>
      </c>
      <c r="F3643" s="20">
        <f t="shared" si="116"/>
        <v>103.36152719522389</v>
      </c>
      <c r="G3643" s="136">
        <f t="shared" si="117"/>
        <v>0</v>
      </c>
    </row>
    <row r="3644" spans="1:7" s="8" customFormat="1" ht="12.75" x14ac:dyDescent="0.15">
      <c r="A3644" s="110" t="s">
        <v>11</v>
      </c>
      <c r="B3644" s="20">
        <v>59838.7</v>
      </c>
      <c r="C3644" s="20">
        <v>0</v>
      </c>
      <c r="D3644" s="20">
        <v>0</v>
      </c>
      <c r="E3644" s="20">
        <v>67255.320000000007</v>
      </c>
      <c r="F3644" s="20">
        <f t="shared" si="116"/>
        <v>112.39435348695746</v>
      </c>
      <c r="G3644" s="136">
        <f t="shared" si="117"/>
        <v>0</v>
      </c>
    </row>
    <row r="3645" spans="1:7" s="8" customFormat="1" ht="12.75" x14ac:dyDescent="0.15">
      <c r="A3645" s="108" t="s">
        <v>12</v>
      </c>
      <c r="B3645" s="19">
        <v>33406.800000000003</v>
      </c>
      <c r="C3645" s="19">
        <v>41200</v>
      </c>
      <c r="D3645" s="19">
        <v>39020</v>
      </c>
      <c r="E3645" s="19">
        <v>37367.49</v>
      </c>
      <c r="F3645" s="19">
        <f t="shared" si="116"/>
        <v>111.85593950932144</v>
      </c>
      <c r="G3645" s="151">
        <f t="shared" si="117"/>
        <v>95.764966683751922</v>
      </c>
    </row>
    <row r="3646" spans="1:7" s="8" customFormat="1" ht="12.75" x14ac:dyDescent="0.15">
      <c r="A3646" s="110" t="s">
        <v>19</v>
      </c>
      <c r="B3646" s="20">
        <v>31610.06</v>
      </c>
      <c r="C3646" s="20">
        <v>0</v>
      </c>
      <c r="D3646" s="20">
        <v>0</v>
      </c>
      <c r="E3646" s="20">
        <v>35703.06</v>
      </c>
      <c r="F3646" s="20">
        <f t="shared" si="116"/>
        <v>112.948409462051</v>
      </c>
      <c r="G3646" s="136">
        <f t="shared" si="117"/>
        <v>0</v>
      </c>
    </row>
    <row r="3647" spans="1:7" s="8" customFormat="1" ht="12.75" x14ac:dyDescent="0.15">
      <c r="A3647" s="110" t="s">
        <v>97</v>
      </c>
      <c r="B3647" s="20">
        <v>0</v>
      </c>
      <c r="C3647" s="20">
        <v>0</v>
      </c>
      <c r="D3647" s="20">
        <v>0</v>
      </c>
      <c r="E3647" s="20">
        <v>280</v>
      </c>
      <c r="F3647" s="20">
        <f t="shared" si="116"/>
        <v>0</v>
      </c>
      <c r="G3647" s="136">
        <f t="shared" si="117"/>
        <v>0</v>
      </c>
    </row>
    <row r="3648" spans="1:7" s="8" customFormat="1" ht="12.75" x14ac:dyDescent="0.15">
      <c r="A3648" s="110" t="s">
        <v>13</v>
      </c>
      <c r="B3648" s="20">
        <v>1481.52</v>
      </c>
      <c r="C3648" s="20">
        <v>0</v>
      </c>
      <c r="D3648" s="20">
        <v>0</v>
      </c>
      <c r="E3648" s="20">
        <v>1384.43</v>
      </c>
      <c r="F3648" s="20">
        <f t="shared" si="116"/>
        <v>93.44659538851991</v>
      </c>
      <c r="G3648" s="136">
        <f t="shared" si="117"/>
        <v>0</v>
      </c>
    </row>
    <row r="3649" spans="1:7" s="8" customFormat="1" ht="12.75" x14ac:dyDescent="0.15">
      <c r="A3649" s="110" t="s">
        <v>206</v>
      </c>
      <c r="B3649" s="20">
        <v>315.22000000000003</v>
      </c>
      <c r="C3649" s="20">
        <v>0</v>
      </c>
      <c r="D3649" s="20">
        <v>0</v>
      </c>
      <c r="E3649" s="20">
        <v>0</v>
      </c>
      <c r="F3649" s="20">
        <f t="shared" si="116"/>
        <v>0</v>
      </c>
      <c r="G3649" s="136">
        <f t="shared" si="117"/>
        <v>0</v>
      </c>
    </row>
    <row r="3650" spans="1:7" s="8" customFormat="1" ht="12.75" x14ac:dyDescent="0.15">
      <c r="A3650" s="108" t="s">
        <v>37</v>
      </c>
      <c r="B3650" s="19">
        <v>91.46</v>
      </c>
      <c r="C3650" s="19">
        <v>100</v>
      </c>
      <c r="D3650" s="19">
        <v>100</v>
      </c>
      <c r="E3650" s="19">
        <v>0</v>
      </c>
      <c r="F3650" s="19">
        <f t="shared" si="116"/>
        <v>0</v>
      </c>
      <c r="G3650" s="151">
        <f t="shared" si="117"/>
        <v>0</v>
      </c>
    </row>
    <row r="3651" spans="1:7" s="8" customFormat="1" ht="12.75" x14ac:dyDescent="0.15">
      <c r="A3651" s="110" t="s">
        <v>39</v>
      </c>
      <c r="B3651" s="20">
        <v>91.46</v>
      </c>
      <c r="C3651" s="20">
        <v>0</v>
      </c>
      <c r="D3651" s="20">
        <v>0</v>
      </c>
      <c r="E3651" s="20">
        <v>0</v>
      </c>
      <c r="F3651" s="20">
        <f t="shared" si="116"/>
        <v>0</v>
      </c>
      <c r="G3651" s="136">
        <f t="shared" si="117"/>
        <v>0</v>
      </c>
    </row>
    <row r="3652" spans="1:7" s="5" customFormat="1" ht="12.75" x14ac:dyDescent="0.15">
      <c r="A3652" s="145" t="s">
        <v>487</v>
      </c>
      <c r="B3652" s="16">
        <v>685222.31</v>
      </c>
      <c r="C3652" s="16">
        <v>812864</v>
      </c>
      <c r="D3652" s="16">
        <v>949118.04</v>
      </c>
      <c r="E3652" s="16">
        <v>896250.2</v>
      </c>
      <c r="F3652" s="16">
        <f t="shared" si="116"/>
        <v>130.79699637917508</v>
      </c>
      <c r="G3652" s="146">
        <f t="shared" si="117"/>
        <v>94.429792947566355</v>
      </c>
    </row>
    <row r="3653" spans="1:7" s="6" customFormat="1" ht="12.75" x14ac:dyDescent="0.15">
      <c r="A3653" s="147" t="s">
        <v>243</v>
      </c>
      <c r="B3653" s="17">
        <v>78222.94</v>
      </c>
      <c r="C3653" s="17">
        <v>111444</v>
      </c>
      <c r="D3653" s="17">
        <v>93573.87</v>
      </c>
      <c r="E3653" s="17">
        <v>93454.92</v>
      </c>
      <c r="F3653" s="17">
        <f t="shared" si="116"/>
        <v>119.47252302201885</v>
      </c>
      <c r="G3653" s="148">
        <f t="shared" si="117"/>
        <v>99.872881179329227</v>
      </c>
    </row>
    <row r="3654" spans="1:7" s="7" customFormat="1" ht="12.75" x14ac:dyDescent="0.15">
      <c r="A3654" s="149" t="s">
        <v>244</v>
      </c>
      <c r="B3654" s="18">
        <v>16984.21</v>
      </c>
      <c r="C3654" s="18">
        <v>21444</v>
      </c>
      <c r="D3654" s="18">
        <v>20988</v>
      </c>
      <c r="E3654" s="18">
        <v>20869.05</v>
      </c>
      <c r="F3654" s="18">
        <f t="shared" ref="F3654:F3717" si="118">IFERROR(E3654/B3654*100,0)</f>
        <v>122.8732452083435</v>
      </c>
      <c r="G3654" s="150">
        <f t="shared" ref="G3654:G3717" si="119">IFERROR(E3654/D3654*100,0)</f>
        <v>99.433247570040024</v>
      </c>
    </row>
    <row r="3655" spans="1:7" s="8" customFormat="1" ht="12.75" x14ac:dyDescent="0.15">
      <c r="A3655" s="108" t="s">
        <v>245</v>
      </c>
      <c r="B3655" s="19">
        <v>16984.21</v>
      </c>
      <c r="C3655" s="19">
        <v>21444</v>
      </c>
      <c r="D3655" s="19">
        <v>20988</v>
      </c>
      <c r="E3655" s="19">
        <v>20869.05</v>
      </c>
      <c r="F3655" s="19">
        <f t="shared" si="118"/>
        <v>122.8732452083435</v>
      </c>
      <c r="G3655" s="151">
        <f t="shared" si="119"/>
        <v>99.433247570040024</v>
      </c>
    </row>
    <row r="3656" spans="1:7" s="6" customFormat="1" ht="12.75" x14ac:dyDescent="0.15">
      <c r="A3656" s="147" t="s">
        <v>62</v>
      </c>
      <c r="B3656" s="17">
        <v>16984.21</v>
      </c>
      <c r="C3656" s="17">
        <v>21444</v>
      </c>
      <c r="D3656" s="17">
        <v>20988</v>
      </c>
      <c r="E3656" s="17">
        <v>20869.05</v>
      </c>
      <c r="F3656" s="17">
        <f t="shared" si="118"/>
        <v>122.8732452083435</v>
      </c>
      <c r="G3656" s="148">
        <f t="shared" si="119"/>
        <v>99.433247570040024</v>
      </c>
    </row>
    <row r="3657" spans="1:7" s="8" customFormat="1" ht="12.75" x14ac:dyDescent="0.15">
      <c r="A3657" s="108" t="s">
        <v>6</v>
      </c>
      <c r="B3657" s="19">
        <v>16984.21</v>
      </c>
      <c r="C3657" s="19">
        <v>21444</v>
      </c>
      <c r="D3657" s="19">
        <v>20988</v>
      </c>
      <c r="E3657" s="19">
        <v>20869.05</v>
      </c>
      <c r="F3657" s="19">
        <f t="shared" si="118"/>
        <v>122.8732452083435</v>
      </c>
      <c r="G3657" s="151">
        <f t="shared" si="119"/>
        <v>99.433247570040024</v>
      </c>
    </row>
    <row r="3658" spans="1:7" s="8" customFormat="1" ht="12.75" x14ac:dyDescent="0.15">
      <c r="A3658" s="108" t="s">
        <v>12</v>
      </c>
      <c r="B3658" s="19">
        <v>15915.26</v>
      </c>
      <c r="C3658" s="19">
        <v>20051</v>
      </c>
      <c r="D3658" s="19">
        <v>20188</v>
      </c>
      <c r="E3658" s="19">
        <v>20183.419999999998</v>
      </c>
      <c r="F3658" s="19">
        <f t="shared" si="118"/>
        <v>126.81803501796387</v>
      </c>
      <c r="G3658" s="151">
        <f t="shared" si="119"/>
        <v>99.977313255399238</v>
      </c>
    </row>
    <row r="3659" spans="1:7" s="8" customFormat="1" ht="12.75" x14ac:dyDescent="0.15">
      <c r="A3659" s="110" t="s">
        <v>18</v>
      </c>
      <c r="B3659" s="20">
        <v>1994.73</v>
      </c>
      <c r="C3659" s="20">
        <v>0</v>
      </c>
      <c r="D3659" s="20">
        <v>0</v>
      </c>
      <c r="E3659" s="20">
        <v>3163.69</v>
      </c>
      <c r="F3659" s="20">
        <f t="shared" si="118"/>
        <v>158.60241736976934</v>
      </c>
      <c r="G3659" s="136">
        <f t="shared" si="119"/>
        <v>0</v>
      </c>
    </row>
    <row r="3660" spans="1:7" s="8" customFormat="1" ht="12.75" x14ac:dyDescent="0.15">
      <c r="A3660" s="110" t="s">
        <v>20</v>
      </c>
      <c r="B3660" s="20">
        <v>0</v>
      </c>
      <c r="C3660" s="20">
        <v>0</v>
      </c>
      <c r="D3660" s="20">
        <v>0</v>
      </c>
      <c r="E3660" s="20">
        <v>431.77</v>
      </c>
      <c r="F3660" s="20">
        <f t="shared" si="118"/>
        <v>0</v>
      </c>
      <c r="G3660" s="136">
        <f t="shared" si="119"/>
        <v>0</v>
      </c>
    </row>
    <row r="3661" spans="1:7" s="8" customFormat="1" ht="12.75" x14ac:dyDescent="0.15">
      <c r="A3661" s="110" t="s">
        <v>22</v>
      </c>
      <c r="B3661" s="20">
        <v>5550.64</v>
      </c>
      <c r="C3661" s="20">
        <v>0</v>
      </c>
      <c r="D3661" s="20">
        <v>0</v>
      </c>
      <c r="E3661" s="20">
        <v>6488.04</v>
      </c>
      <c r="F3661" s="20">
        <f t="shared" si="118"/>
        <v>116.88814262859776</v>
      </c>
      <c r="G3661" s="136">
        <f t="shared" si="119"/>
        <v>0</v>
      </c>
    </row>
    <row r="3662" spans="1:7" s="8" customFormat="1" ht="12.75" x14ac:dyDescent="0.15">
      <c r="A3662" s="110" t="s">
        <v>97</v>
      </c>
      <c r="B3662" s="20">
        <v>72.599999999999994</v>
      </c>
      <c r="C3662" s="20">
        <v>0</v>
      </c>
      <c r="D3662" s="20">
        <v>0</v>
      </c>
      <c r="E3662" s="20">
        <v>168.69</v>
      </c>
      <c r="F3662" s="20">
        <f t="shared" si="118"/>
        <v>232.35537190082644</v>
      </c>
      <c r="G3662" s="136">
        <f t="shared" si="119"/>
        <v>0</v>
      </c>
    </row>
    <row r="3663" spans="1:7" s="8" customFormat="1" ht="12.75" x14ac:dyDescent="0.15">
      <c r="A3663" s="110" t="s">
        <v>23</v>
      </c>
      <c r="B3663" s="20">
        <v>302.99</v>
      </c>
      <c r="C3663" s="20">
        <v>0</v>
      </c>
      <c r="D3663" s="20">
        <v>0</v>
      </c>
      <c r="E3663" s="20">
        <v>30.43</v>
      </c>
      <c r="F3663" s="20">
        <f t="shared" si="118"/>
        <v>10.043235750354796</v>
      </c>
      <c r="G3663" s="136">
        <f t="shared" si="119"/>
        <v>0</v>
      </c>
    </row>
    <row r="3664" spans="1:7" s="8" customFormat="1" ht="12.75" x14ac:dyDescent="0.15">
      <c r="A3664" s="110" t="s">
        <v>24</v>
      </c>
      <c r="B3664" s="20">
        <v>257.58</v>
      </c>
      <c r="C3664" s="20">
        <v>0</v>
      </c>
      <c r="D3664" s="20">
        <v>0</v>
      </c>
      <c r="E3664" s="20">
        <v>42.95</v>
      </c>
      <c r="F3664" s="20">
        <f t="shared" si="118"/>
        <v>16.674431244661854</v>
      </c>
      <c r="G3664" s="136">
        <f t="shared" si="119"/>
        <v>0</v>
      </c>
    </row>
    <row r="3665" spans="1:7" s="8" customFormat="1" ht="12.75" x14ac:dyDescent="0.15">
      <c r="A3665" s="110" t="s">
        <v>25</v>
      </c>
      <c r="B3665" s="20">
        <v>78.41</v>
      </c>
      <c r="C3665" s="20">
        <v>0</v>
      </c>
      <c r="D3665" s="20">
        <v>0</v>
      </c>
      <c r="E3665" s="20">
        <v>957.85</v>
      </c>
      <c r="F3665" s="20">
        <f t="shared" si="118"/>
        <v>1221.5916337201888</v>
      </c>
      <c r="G3665" s="136">
        <f t="shared" si="119"/>
        <v>0</v>
      </c>
    </row>
    <row r="3666" spans="1:7" s="8" customFormat="1" ht="12.75" x14ac:dyDescent="0.15">
      <c r="A3666" s="110" t="s">
        <v>27</v>
      </c>
      <c r="B3666" s="20">
        <v>1935.11</v>
      </c>
      <c r="C3666" s="20">
        <v>0</v>
      </c>
      <c r="D3666" s="20">
        <v>0</v>
      </c>
      <c r="E3666" s="20">
        <v>2073.3000000000002</v>
      </c>
      <c r="F3666" s="20">
        <f t="shared" si="118"/>
        <v>107.14119610771482</v>
      </c>
      <c r="G3666" s="136">
        <f t="shared" si="119"/>
        <v>0</v>
      </c>
    </row>
    <row r="3667" spans="1:7" s="8" customFormat="1" ht="12.75" x14ac:dyDescent="0.15">
      <c r="A3667" s="110" t="s">
        <v>28</v>
      </c>
      <c r="B3667" s="20">
        <v>531.25</v>
      </c>
      <c r="C3667" s="20">
        <v>0</v>
      </c>
      <c r="D3667" s="20">
        <v>0</v>
      </c>
      <c r="E3667" s="20">
        <v>1281.55</v>
      </c>
      <c r="F3667" s="20">
        <f t="shared" si="118"/>
        <v>241.23294117647055</v>
      </c>
      <c r="G3667" s="136">
        <f t="shared" si="119"/>
        <v>0</v>
      </c>
    </row>
    <row r="3668" spans="1:7" s="8" customFormat="1" ht="12.75" x14ac:dyDescent="0.15">
      <c r="A3668" s="110" t="s">
        <v>41</v>
      </c>
      <c r="B3668" s="20">
        <v>329.16</v>
      </c>
      <c r="C3668" s="20">
        <v>0</v>
      </c>
      <c r="D3668" s="20">
        <v>0</v>
      </c>
      <c r="E3668" s="20">
        <v>248.06</v>
      </c>
      <c r="F3668" s="20">
        <f t="shared" si="118"/>
        <v>75.361526309393597</v>
      </c>
      <c r="G3668" s="136">
        <f t="shared" si="119"/>
        <v>0</v>
      </c>
    </row>
    <row r="3669" spans="1:7" s="8" customFormat="1" ht="12.75" x14ac:dyDescent="0.15">
      <c r="A3669" s="110" t="s">
        <v>29</v>
      </c>
      <c r="B3669" s="20">
        <v>2145.7800000000002</v>
      </c>
      <c r="C3669" s="20">
        <v>0</v>
      </c>
      <c r="D3669" s="20">
        <v>0</v>
      </c>
      <c r="E3669" s="20">
        <v>1803.86</v>
      </c>
      <c r="F3669" s="20">
        <f t="shared" si="118"/>
        <v>84.065468034933673</v>
      </c>
      <c r="G3669" s="136">
        <f t="shared" si="119"/>
        <v>0</v>
      </c>
    </row>
    <row r="3670" spans="1:7" s="8" customFormat="1" ht="12.75" x14ac:dyDescent="0.15">
      <c r="A3670" s="110" t="s">
        <v>31</v>
      </c>
      <c r="B3670" s="20">
        <v>207.05</v>
      </c>
      <c r="C3670" s="20">
        <v>0</v>
      </c>
      <c r="D3670" s="20">
        <v>0</v>
      </c>
      <c r="E3670" s="20">
        <v>276.82</v>
      </c>
      <c r="F3670" s="20">
        <f t="shared" si="118"/>
        <v>133.69717459550833</v>
      </c>
      <c r="G3670" s="136">
        <f t="shared" si="119"/>
        <v>0</v>
      </c>
    </row>
    <row r="3671" spans="1:7" s="8" customFormat="1" ht="12.75" x14ac:dyDescent="0.15">
      <c r="A3671" s="110" t="s">
        <v>32</v>
      </c>
      <c r="B3671" s="20">
        <v>402.15</v>
      </c>
      <c r="C3671" s="20">
        <v>0</v>
      </c>
      <c r="D3671" s="20">
        <v>0</v>
      </c>
      <c r="E3671" s="20">
        <v>495.63</v>
      </c>
      <c r="F3671" s="20">
        <f t="shared" si="118"/>
        <v>123.24505781424841</v>
      </c>
      <c r="G3671" s="136">
        <f t="shared" si="119"/>
        <v>0</v>
      </c>
    </row>
    <row r="3672" spans="1:7" s="8" customFormat="1" ht="12.75" x14ac:dyDescent="0.15">
      <c r="A3672" s="110" t="s">
        <v>33</v>
      </c>
      <c r="B3672" s="20">
        <v>1301.96</v>
      </c>
      <c r="C3672" s="20">
        <v>0</v>
      </c>
      <c r="D3672" s="20">
        <v>0</v>
      </c>
      <c r="E3672" s="20">
        <v>2014.78</v>
      </c>
      <c r="F3672" s="20">
        <f t="shared" si="118"/>
        <v>154.74976189744692</v>
      </c>
      <c r="G3672" s="136">
        <f t="shared" si="119"/>
        <v>0</v>
      </c>
    </row>
    <row r="3673" spans="1:7" s="8" customFormat="1" ht="12.75" x14ac:dyDescent="0.15">
      <c r="A3673" s="110" t="s">
        <v>34</v>
      </c>
      <c r="B3673" s="20">
        <v>49.14</v>
      </c>
      <c r="C3673" s="20">
        <v>0</v>
      </c>
      <c r="D3673" s="20">
        <v>0</v>
      </c>
      <c r="E3673" s="20">
        <v>6</v>
      </c>
      <c r="F3673" s="20">
        <f t="shared" si="118"/>
        <v>12.210012210012209</v>
      </c>
      <c r="G3673" s="136">
        <f t="shared" si="119"/>
        <v>0</v>
      </c>
    </row>
    <row r="3674" spans="1:7" s="8" customFormat="1" ht="12.75" x14ac:dyDescent="0.15">
      <c r="A3674" s="110" t="s">
        <v>35</v>
      </c>
      <c r="B3674" s="20">
        <v>349.93</v>
      </c>
      <c r="C3674" s="20">
        <v>0</v>
      </c>
      <c r="D3674" s="20">
        <v>0</v>
      </c>
      <c r="E3674" s="20">
        <v>286.26</v>
      </c>
      <c r="F3674" s="20">
        <f t="shared" si="118"/>
        <v>81.804932415054438</v>
      </c>
      <c r="G3674" s="136">
        <f t="shared" si="119"/>
        <v>0</v>
      </c>
    </row>
    <row r="3675" spans="1:7" s="8" customFormat="1" ht="12.75" x14ac:dyDescent="0.15">
      <c r="A3675" s="110" t="s">
        <v>83</v>
      </c>
      <c r="B3675" s="20">
        <v>111.47</v>
      </c>
      <c r="C3675" s="20">
        <v>0</v>
      </c>
      <c r="D3675" s="20">
        <v>0</v>
      </c>
      <c r="E3675" s="20">
        <v>200.65</v>
      </c>
      <c r="F3675" s="20">
        <f t="shared" si="118"/>
        <v>180.00358840943753</v>
      </c>
      <c r="G3675" s="136">
        <f t="shared" si="119"/>
        <v>0</v>
      </c>
    </row>
    <row r="3676" spans="1:7" s="8" customFormat="1" ht="12.75" x14ac:dyDescent="0.15">
      <c r="A3676" s="110" t="s">
        <v>42</v>
      </c>
      <c r="B3676" s="20">
        <v>185.81</v>
      </c>
      <c r="C3676" s="20">
        <v>0</v>
      </c>
      <c r="D3676" s="20">
        <v>0</v>
      </c>
      <c r="E3676" s="20">
        <v>163.09</v>
      </c>
      <c r="F3676" s="20">
        <f t="shared" si="118"/>
        <v>87.772455734352292</v>
      </c>
      <c r="G3676" s="136">
        <f t="shared" si="119"/>
        <v>0</v>
      </c>
    </row>
    <row r="3677" spans="1:7" s="8" customFormat="1" ht="12.75" x14ac:dyDescent="0.15">
      <c r="A3677" s="110" t="s">
        <v>13</v>
      </c>
      <c r="B3677" s="20">
        <v>109.5</v>
      </c>
      <c r="C3677" s="20">
        <v>0</v>
      </c>
      <c r="D3677" s="20">
        <v>0</v>
      </c>
      <c r="E3677" s="20">
        <v>0</v>
      </c>
      <c r="F3677" s="20">
        <f t="shared" si="118"/>
        <v>0</v>
      </c>
      <c r="G3677" s="136">
        <f t="shared" si="119"/>
        <v>0</v>
      </c>
    </row>
    <row r="3678" spans="1:7" s="8" customFormat="1" ht="12.75" x14ac:dyDescent="0.15">
      <c r="A3678" s="110" t="s">
        <v>36</v>
      </c>
      <c r="B3678" s="20">
        <v>0</v>
      </c>
      <c r="C3678" s="20">
        <v>0</v>
      </c>
      <c r="D3678" s="20">
        <v>0</v>
      </c>
      <c r="E3678" s="20">
        <v>50</v>
      </c>
      <c r="F3678" s="20">
        <f t="shared" si="118"/>
        <v>0</v>
      </c>
      <c r="G3678" s="136">
        <f t="shared" si="119"/>
        <v>0</v>
      </c>
    </row>
    <row r="3679" spans="1:7" s="8" customFormat="1" ht="12.75" x14ac:dyDescent="0.15">
      <c r="A3679" s="108" t="s">
        <v>37</v>
      </c>
      <c r="B3679" s="19">
        <v>1068.95</v>
      </c>
      <c r="C3679" s="19">
        <v>1393</v>
      </c>
      <c r="D3679" s="19">
        <v>800</v>
      </c>
      <c r="E3679" s="19">
        <v>685.63</v>
      </c>
      <c r="F3679" s="19">
        <f t="shared" si="118"/>
        <v>64.140511717105568</v>
      </c>
      <c r="G3679" s="151">
        <f t="shared" si="119"/>
        <v>85.703749999999999</v>
      </c>
    </row>
    <row r="3680" spans="1:7" s="8" customFormat="1" ht="12.75" x14ac:dyDescent="0.15">
      <c r="A3680" s="110" t="s">
        <v>38</v>
      </c>
      <c r="B3680" s="20">
        <v>1068.95</v>
      </c>
      <c r="C3680" s="20">
        <v>0</v>
      </c>
      <c r="D3680" s="20">
        <v>0</v>
      </c>
      <c r="E3680" s="20">
        <v>685.63</v>
      </c>
      <c r="F3680" s="20">
        <f t="shared" si="118"/>
        <v>64.140511717105568</v>
      </c>
      <c r="G3680" s="136">
        <f t="shared" si="119"/>
        <v>0</v>
      </c>
    </row>
    <row r="3681" spans="1:7" s="7" customFormat="1" ht="12.75" x14ac:dyDescent="0.15">
      <c r="A3681" s="149" t="s">
        <v>246</v>
      </c>
      <c r="B3681" s="18">
        <v>31184.6</v>
      </c>
      <c r="C3681" s="18">
        <v>35000</v>
      </c>
      <c r="D3681" s="18">
        <v>33000</v>
      </c>
      <c r="E3681" s="18">
        <v>33000</v>
      </c>
      <c r="F3681" s="18">
        <f t="shared" si="118"/>
        <v>105.82146315809726</v>
      </c>
      <c r="G3681" s="150">
        <f t="shared" si="119"/>
        <v>100</v>
      </c>
    </row>
    <row r="3682" spans="1:7" s="8" customFormat="1" ht="12.75" x14ac:dyDescent="0.15">
      <c r="A3682" s="108" t="s">
        <v>245</v>
      </c>
      <c r="B3682" s="19">
        <v>31184.6</v>
      </c>
      <c r="C3682" s="19">
        <v>35000</v>
      </c>
      <c r="D3682" s="19">
        <v>33000</v>
      </c>
      <c r="E3682" s="19">
        <v>33000</v>
      </c>
      <c r="F3682" s="19">
        <f t="shared" si="118"/>
        <v>105.82146315809726</v>
      </c>
      <c r="G3682" s="151">
        <f t="shared" si="119"/>
        <v>100</v>
      </c>
    </row>
    <row r="3683" spans="1:7" s="6" customFormat="1" ht="12.75" x14ac:dyDescent="0.15">
      <c r="A3683" s="147" t="s">
        <v>62</v>
      </c>
      <c r="B3683" s="17">
        <v>31184.6</v>
      </c>
      <c r="C3683" s="17">
        <v>35000</v>
      </c>
      <c r="D3683" s="17">
        <v>33000</v>
      </c>
      <c r="E3683" s="17">
        <v>33000</v>
      </c>
      <c r="F3683" s="17">
        <f t="shared" si="118"/>
        <v>105.82146315809726</v>
      </c>
      <c r="G3683" s="148">
        <f t="shared" si="119"/>
        <v>100</v>
      </c>
    </row>
    <row r="3684" spans="1:7" s="8" customFormat="1" ht="12.75" x14ac:dyDescent="0.15">
      <c r="A3684" s="108" t="s">
        <v>6</v>
      </c>
      <c r="B3684" s="19">
        <v>31184.6</v>
      </c>
      <c r="C3684" s="19">
        <v>35000</v>
      </c>
      <c r="D3684" s="19">
        <v>33000</v>
      </c>
      <c r="E3684" s="19">
        <v>33000</v>
      </c>
      <c r="F3684" s="19">
        <f t="shared" si="118"/>
        <v>105.82146315809726</v>
      </c>
      <c r="G3684" s="151">
        <f t="shared" si="119"/>
        <v>100</v>
      </c>
    </row>
    <row r="3685" spans="1:7" s="8" customFormat="1" ht="12.75" x14ac:dyDescent="0.15">
      <c r="A3685" s="108" t="s">
        <v>12</v>
      </c>
      <c r="B3685" s="19">
        <v>31184.6</v>
      </c>
      <c r="C3685" s="19">
        <v>35000</v>
      </c>
      <c r="D3685" s="19">
        <v>33000</v>
      </c>
      <c r="E3685" s="19">
        <v>33000</v>
      </c>
      <c r="F3685" s="19">
        <f t="shared" si="118"/>
        <v>105.82146315809726</v>
      </c>
      <c r="G3685" s="151">
        <f t="shared" si="119"/>
        <v>100</v>
      </c>
    </row>
    <row r="3686" spans="1:7" s="8" customFormat="1" ht="12.75" x14ac:dyDescent="0.15">
      <c r="A3686" s="110" t="s">
        <v>22</v>
      </c>
      <c r="B3686" s="20">
        <v>1221.03</v>
      </c>
      <c r="C3686" s="20">
        <v>0</v>
      </c>
      <c r="D3686" s="20">
        <v>0</v>
      </c>
      <c r="E3686" s="20">
        <v>127.11</v>
      </c>
      <c r="F3686" s="20">
        <f t="shared" si="118"/>
        <v>10.410063634800128</v>
      </c>
      <c r="G3686" s="136">
        <f t="shared" si="119"/>
        <v>0</v>
      </c>
    </row>
    <row r="3687" spans="1:7" s="8" customFormat="1" ht="12.75" x14ac:dyDescent="0.15">
      <c r="A3687" s="110" t="s">
        <v>97</v>
      </c>
      <c r="B3687" s="20">
        <v>0</v>
      </c>
      <c r="C3687" s="20">
        <v>0</v>
      </c>
      <c r="D3687" s="20">
        <v>0</v>
      </c>
      <c r="E3687" s="20">
        <v>4166.5</v>
      </c>
      <c r="F3687" s="20">
        <f t="shared" si="118"/>
        <v>0</v>
      </c>
      <c r="G3687" s="136">
        <f t="shared" si="119"/>
        <v>0</v>
      </c>
    </row>
    <row r="3688" spans="1:7" s="8" customFormat="1" ht="12.75" x14ac:dyDescent="0.15">
      <c r="A3688" s="110" t="s">
        <v>23</v>
      </c>
      <c r="B3688" s="20">
        <v>22151.99</v>
      </c>
      <c r="C3688" s="20">
        <v>0</v>
      </c>
      <c r="D3688" s="20">
        <v>0</v>
      </c>
      <c r="E3688" s="20">
        <v>16671.32</v>
      </c>
      <c r="F3688" s="20">
        <f t="shared" si="118"/>
        <v>75.258791648064118</v>
      </c>
      <c r="G3688" s="136">
        <f t="shared" si="119"/>
        <v>0</v>
      </c>
    </row>
    <row r="3689" spans="1:7" s="8" customFormat="1" ht="12.75" x14ac:dyDescent="0.15">
      <c r="A3689" s="110" t="s">
        <v>24</v>
      </c>
      <c r="B3689" s="20">
        <v>224.57</v>
      </c>
      <c r="C3689" s="20">
        <v>0</v>
      </c>
      <c r="D3689" s="20">
        <v>0</v>
      </c>
      <c r="E3689" s="20">
        <v>35.07</v>
      </c>
      <c r="F3689" s="20">
        <f t="shared" si="118"/>
        <v>15.61651155541702</v>
      </c>
      <c r="G3689" s="136">
        <f t="shared" si="119"/>
        <v>0</v>
      </c>
    </row>
    <row r="3690" spans="1:7" s="8" customFormat="1" ht="12.75" x14ac:dyDescent="0.15">
      <c r="A3690" s="110" t="s">
        <v>25</v>
      </c>
      <c r="B3690" s="20">
        <v>292.33</v>
      </c>
      <c r="C3690" s="20">
        <v>0</v>
      </c>
      <c r="D3690" s="20">
        <v>0</v>
      </c>
      <c r="E3690" s="20">
        <v>0</v>
      </c>
      <c r="F3690" s="20">
        <f t="shared" si="118"/>
        <v>0</v>
      </c>
      <c r="G3690" s="136">
        <f t="shared" si="119"/>
        <v>0</v>
      </c>
    </row>
    <row r="3691" spans="1:7" s="8" customFormat="1" ht="12.75" x14ac:dyDescent="0.15">
      <c r="A3691" s="110" t="s">
        <v>27</v>
      </c>
      <c r="B3691" s="20">
        <v>53.48</v>
      </c>
      <c r="C3691" s="20">
        <v>0</v>
      </c>
      <c r="D3691" s="20">
        <v>0</v>
      </c>
      <c r="E3691" s="20">
        <v>0</v>
      </c>
      <c r="F3691" s="20">
        <f t="shared" si="118"/>
        <v>0</v>
      </c>
      <c r="G3691" s="136">
        <f t="shared" si="119"/>
        <v>0</v>
      </c>
    </row>
    <row r="3692" spans="1:7" s="8" customFormat="1" ht="12.75" x14ac:dyDescent="0.15">
      <c r="A3692" s="110" t="s">
        <v>28</v>
      </c>
      <c r="B3692" s="20">
        <v>2559.87</v>
      </c>
      <c r="C3692" s="20">
        <v>0</v>
      </c>
      <c r="D3692" s="20">
        <v>0</v>
      </c>
      <c r="E3692" s="20">
        <v>5141.41</v>
      </c>
      <c r="F3692" s="20">
        <f t="shared" si="118"/>
        <v>200.84652736271761</v>
      </c>
      <c r="G3692" s="136">
        <f t="shared" si="119"/>
        <v>0</v>
      </c>
    </row>
    <row r="3693" spans="1:7" s="8" customFormat="1" ht="12.75" x14ac:dyDescent="0.15">
      <c r="A3693" s="110" t="s">
        <v>29</v>
      </c>
      <c r="B3693" s="20">
        <v>497.07</v>
      </c>
      <c r="C3693" s="20">
        <v>0</v>
      </c>
      <c r="D3693" s="20">
        <v>0</v>
      </c>
      <c r="E3693" s="20">
        <v>1107.8399999999999</v>
      </c>
      <c r="F3693" s="20">
        <f t="shared" si="118"/>
        <v>222.87404188544872</v>
      </c>
      <c r="G3693" s="136">
        <f t="shared" si="119"/>
        <v>0</v>
      </c>
    </row>
    <row r="3694" spans="1:7" s="8" customFormat="1" ht="12.75" x14ac:dyDescent="0.15">
      <c r="A3694" s="110" t="s">
        <v>31</v>
      </c>
      <c r="B3694" s="20">
        <v>706.58</v>
      </c>
      <c r="C3694" s="20">
        <v>0</v>
      </c>
      <c r="D3694" s="20">
        <v>0</v>
      </c>
      <c r="E3694" s="20">
        <v>1880.38</v>
      </c>
      <c r="F3694" s="20">
        <f t="shared" si="118"/>
        <v>266.12414730108412</v>
      </c>
      <c r="G3694" s="136">
        <f t="shared" si="119"/>
        <v>0</v>
      </c>
    </row>
    <row r="3695" spans="1:7" s="8" customFormat="1" ht="12.75" x14ac:dyDescent="0.15">
      <c r="A3695" s="110" t="s">
        <v>32</v>
      </c>
      <c r="B3695" s="20">
        <v>3202.47</v>
      </c>
      <c r="C3695" s="20">
        <v>0</v>
      </c>
      <c r="D3695" s="20">
        <v>0</v>
      </c>
      <c r="E3695" s="20">
        <v>3870.37</v>
      </c>
      <c r="F3695" s="20">
        <f t="shared" si="118"/>
        <v>120.85577694716892</v>
      </c>
      <c r="G3695" s="136">
        <f t="shared" si="119"/>
        <v>0</v>
      </c>
    </row>
    <row r="3696" spans="1:7" s="8" customFormat="1" ht="12.75" x14ac:dyDescent="0.15">
      <c r="A3696" s="110" t="s">
        <v>33</v>
      </c>
      <c r="B3696" s="20">
        <v>248.67</v>
      </c>
      <c r="C3696" s="20">
        <v>0</v>
      </c>
      <c r="D3696" s="20">
        <v>0</v>
      </c>
      <c r="E3696" s="20">
        <v>0</v>
      </c>
      <c r="F3696" s="20">
        <f t="shared" si="118"/>
        <v>0</v>
      </c>
      <c r="G3696" s="136">
        <f t="shared" si="119"/>
        <v>0</v>
      </c>
    </row>
    <row r="3697" spans="1:7" s="8" customFormat="1" ht="12.75" x14ac:dyDescent="0.15">
      <c r="A3697" s="110" t="s">
        <v>34</v>
      </c>
      <c r="B3697" s="20">
        <v>26.54</v>
      </c>
      <c r="C3697" s="20">
        <v>0</v>
      </c>
      <c r="D3697" s="20">
        <v>0</v>
      </c>
      <c r="E3697" s="20">
        <v>0</v>
      </c>
      <c r="F3697" s="20">
        <f t="shared" si="118"/>
        <v>0</v>
      </c>
      <c r="G3697" s="136">
        <f t="shared" si="119"/>
        <v>0</v>
      </c>
    </row>
    <row r="3698" spans="1:7" s="7" customFormat="1" ht="12.75" x14ac:dyDescent="0.15">
      <c r="A3698" s="149" t="s">
        <v>247</v>
      </c>
      <c r="B3698" s="18">
        <v>3045.04</v>
      </c>
      <c r="C3698" s="18">
        <v>5000</v>
      </c>
      <c r="D3698" s="18">
        <v>3000</v>
      </c>
      <c r="E3698" s="18">
        <v>3000</v>
      </c>
      <c r="F3698" s="18">
        <f t="shared" si="118"/>
        <v>98.520873289020841</v>
      </c>
      <c r="G3698" s="150">
        <f t="shared" si="119"/>
        <v>100</v>
      </c>
    </row>
    <row r="3699" spans="1:7" s="8" customFormat="1" ht="12.75" x14ac:dyDescent="0.15">
      <c r="A3699" s="108" t="s">
        <v>245</v>
      </c>
      <c r="B3699" s="19">
        <v>3045.04</v>
      </c>
      <c r="C3699" s="19">
        <v>5000</v>
      </c>
      <c r="D3699" s="19">
        <v>3000</v>
      </c>
      <c r="E3699" s="19">
        <v>3000</v>
      </c>
      <c r="F3699" s="19">
        <f t="shared" si="118"/>
        <v>98.520873289020841</v>
      </c>
      <c r="G3699" s="151">
        <f t="shared" si="119"/>
        <v>100</v>
      </c>
    </row>
    <row r="3700" spans="1:7" s="6" customFormat="1" ht="12.75" x14ac:dyDescent="0.15">
      <c r="A3700" s="147" t="s">
        <v>62</v>
      </c>
      <c r="B3700" s="17">
        <v>3045.04</v>
      </c>
      <c r="C3700" s="17">
        <v>5000</v>
      </c>
      <c r="D3700" s="17">
        <v>3000</v>
      </c>
      <c r="E3700" s="17">
        <v>3000</v>
      </c>
      <c r="F3700" s="17">
        <f t="shared" si="118"/>
        <v>98.520873289020841</v>
      </c>
      <c r="G3700" s="148">
        <f t="shared" si="119"/>
        <v>100</v>
      </c>
    </row>
    <row r="3701" spans="1:7" s="8" customFormat="1" ht="12.75" x14ac:dyDescent="0.15">
      <c r="A3701" s="108" t="s">
        <v>6</v>
      </c>
      <c r="B3701" s="19">
        <v>3045.04</v>
      </c>
      <c r="C3701" s="19">
        <v>5000</v>
      </c>
      <c r="D3701" s="19">
        <v>3000</v>
      </c>
      <c r="E3701" s="19">
        <v>3000</v>
      </c>
      <c r="F3701" s="19">
        <f t="shared" si="118"/>
        <v>98.520873289020841</v>
      </c>
      <c r="G3701" s="151">
        <f t="shared" si="119"/>
        <v>100</v>
      </c>
    </row>
    <row r="3702" spans="1:7" s="8" customFormat="1" ht="12.75" x14ac:dyDescent="0.15">
      <c r="A3702" s="108" t="s">
        <v>12</v>
      </c>
      <c r="B3702" s="19">
        <v>3045.04</v>
      </c>
      <c r="C3702" s="19">
        <v>5000</v>
      </c>
      <c r="D3702" s="19">
        <v>3000</v>
      </c>
      <c r="E3702" s="19">
        <v>3000</v>
      </c>
      <c r="F3702" s="19">
        <f t="shared" si="118"/>
        <v>98.520873289020841</v>
      </c>
      <c r="G3702" s="151">
        <f t="shared" si="119"/>
        <v>100</v>
      </c>
    </row>
    <row r="3703" spans="1:7" s="8" customFormat="1" ht="12.75" x14ac:dyDescent="0.15">
      <c r="A3703" s="110" t="s">
        <v>28</v>
      </c>
      <c r="B3703" s="20">
        <v>1054.2</v>
      </c>
      <c r="C3703" s="20">
        <v>0</v>
      </c>
      <c r="D3703" s="20">
        <v>0</v>
      </c>
      <c r="E3703" s="20">
        <v>3000</v>
      </c>
      <c r="F3703" s="20">
        <f t="shared" si="118"/>
        <v>284.57598178713715</v>
      </c>
      <c r="G3703" s="136">
        <f t="shared" si="119"/>
        <v>0</v>
      </c>
    </row>
    <row r="3704" spans="1:7" s="8" customFormat="1" ht="12.75" x14ac:dyDescent="0.15">
      <c r="A3704" s="110" t="s">
        <v>32</v>
      </c>
      <c r="B3704" s="20">
        <v>1990.84</v>
      </c>
      <c r="C3704" s="20">
        <v>0</v>
      </c>
      <c r="D3704" s="20">
        <v>0</v>
      </c>
      <c r="E3704" s="20">
        <v>0</v>
      </c>
      <c r="F3704" s="20">
        <f t="shared" si="118"/>
        <v>0</v>
      </c>
      <c r="G3704" s="136">
        <f t="shared" si="119"/>
        <v>0</v>
      </c>
    </row>
    <row r="3705" spans="1:7" s="7" customFormat="1" ht="12.75" x14ac:dyDescent="0.15">
      <c r="A3705" s="149" t="s">
        <v>248</v>
      </c>
      <c r="B3705" s="18">
        <v>27009.09</v>
      </c>
      <c r="C3705" s="18">
        <v>50000</v>
      </c>
      <c r="D3705" s="18">
        <v>33385.870000000003</v>
      </c>
      <c r="E3705" s="18">
        <v>33385.870000000003</v>
      </c>
      <c r="F3705" s="18">
        <f t="shared" si="118"/>
        <v>123.60975508615803</v>
      </c>
      <c r="G3705" s="150">
        <f t="shared" si="119"/>
        <v>100</v>
      </c>
    </row>
    <row r="3706" spans="1:7" s="8" customFormat="1" ht="12.75" x14ac:dyDescent="0.15">
      <c r="A3706" s="108" t="s">
        <v>245</v>
      </c>
      <c r="B3706" s="19">
        <v>27009.09</v>
      </c>
      <c r="C3706" s="19">
        <v>50000</v>
      </c>
      <c r="D3706" s="19">
        <v>33385.870000000003</v>
      </c>
      <c r="E3706" s="19">
        <v>33385.870000000003</v>
      </c>
      <c r="F3706" s="19">
        <f t="shared" si="118"/>
        <v>123.60975508615803</v>
      </c>
      <c r="G3706" s="151">
        <f t="shared" si="119"/>
        <v>100</v>
      </c>
    </row>
    <row r="3707" spans="1:7" s="6" customFormat="1" ht="12.75" x14ac:dyDescent="0.15">
      <c r="A3707" s="147" t="s">
        <v>62</v>
      </c>
      <c r="B3707" s="17">
        <v>27009.09</v>
      </c>
      <c r="C3707" s="17">
        <v>50000</v>
      </c>
      <c r="D3707" s="17">
        <v>33385.870000000003</v>
      </c>
      <c r="E3707" s="17">
        <v>33385.870000000003</v>
      </c>
      <c r="F3707" s="17">
        <f t="shared" si="118"/>
        <v>123.60975508615803</v>
      </c>
      <c r="G3707" s="148">
        <f t="shared" si="119"/>
        <v>100</v>
      </c>
    </row>
    <row r="3708" spans="1:7" s="8" customFormat="1" ht="12.75" x14ac:dyDescent="0.15">
      <c r="A3708" s="108" t="s">
        <v>6</v>
      </c>
      <c r="B3708" s="19">
        <v>27009.09</v>
      </c>
      <c r="C3708" s="19">
        <v>50000</v>
      </c>
      <c r="D3708" s="19">
        <v>33385.870000000003</v>
      </c>
      <c r="E3708" s="19">
        <v>33385.870000000003</v>
      </c>
      <c r="F3708" s="19">
        <f t="shared" si="118"/>
        <v>123.60975508615803</v>
      </c>
      <c r="G3708" s="151">
        <f t="shared" si="119"/>
        <v>100</v>
      </c>
    </row>
    <row r="3709" spans="1:7" s="8" customFormat="1" ht="12.75" x14ac:dyDescent="0.15">
      <c r="A3709" s="108" t="s">
        <v>12</v>
      </c>
      <c r="B3709" s="19">
        <v>27009.09</v>
      </c>
      <c r="C3709" s="19">
        <v>50000</v>
      </c>
      <c r="D3709" s="19">
        <v>33385.870000000003</v>
      </c>
      <c r="E3709" s="19">
        <v>33385.870000000003</v>
      </c>
      <c r="F3709" s="19">
        <f t="shared" si="118"/>
        <v>123.60975508615803</v>
      </c>
      <c r="G3709" s="151">
        <f t="shared" si="119"/>
        <v>100</v>
      </c>
    </row>
    <row r="3710" spans="1:7" s="8" customFormat="1" ht="12.75" x14ac:dyDescent="0.15">
      <c r="A3710" s="110" t="s">
        <v>27</v>
      </c>
      <c r="B3710" s="20">
        <v>27009.09</v>
      </c>
      <c r="C3710" s="20">
        <v>0</v>
      </c>
      <c r="D3710" s="20">
        <v>0</v>
      </c>
      <c r="E3710" s="20">
        <v>33385.870000000003</v>
      </c>
      <c r="F3710" s="20">
        <f t="shared" si="118"/>
        <v>123.60975508615803</v>
      </c>
      <c r="G3710" s="136">
        <f t="shared" si="119"/>
        <v>0</v>
      </c>
    </row>
    <row r="3711" spans="1:7" s="7" customFormat="1" ht="12.75" x14ac:dyDescent="0.15">
      <c r="A3711" s="149" t="s">
        <v>249</v>
      </c>
      <c r="B3711" s="18">
        <v>0</v>
      </c>
      <c r="C3711" s="18">
        <v>0</v>
      </c>
      <c r="D3711" s="18">
        <v>3200</v>
      </c>
      <c r="E3711" s="18">
        <v>3200</v>
      </c>
      <c r="F3711" s="18">
        <f t="shared" si="118"/>
        <v>0</v>
      </c>
      <c r="G3711" s="150">
        <f t="shared" si="119"/>
        <v>100</v>
      </c>
    </row>
    <row r="3712" spans="1:7" s="8" customFormat="1" ht="12.75" x14ac:dyDescent="0.15">
      <c r="A3712" s="108" t="s">
        <v>245</v>
      </c>
      <c r="B3712" s="19">
        <v>0</v>
      </c>
      <c r="C3712" s="19">
        <v>0</v>
      </c>
      <c r="D3712" s="19">
        <v>3200</v>
      </c>
      <c r="E3712" s="19">
        <v>3200</v>
      </c>
      <c r="F3712" s="19">
        <f t="shared" si="118"/>
        <v>0</v>
      </c>
      <c r="G3712" s="151">
        <f t="shared" si="119"/>
        <v>100</v>
      </c>
    </row>
    <row r="3713" spans="1:7" s="6" customFormat="1" ht="12.75" x14ac:dyDescent="0.15">
      <c r="A3713" s="147" t="s">
        <v>62</v>
      </c>
      <c r="B3713" s="17">
        <v>0</v>
      </c>
      <c r="C3713" s="17">
        <v>0</v>
      </c>
      <c r="D3713" s="17">
        <v>3200</v>
      </c>
      <c r="E3713" s="17">
        <v>3200</v>
      </c>
      <c r="F3713" s="17">
        <f t="shared" si="118"/>
        <v>0</v>
      </c>
      <c r="G3713" s="148">
        <f t="shared" si="119"/>
        <v>100</v>
      </c>
    </row>
    <row r="3714" spans="1:7" s="8" customFormat="1" ht="12.75" x14ac:dyDescent="0.15">
      <c r="A3714" s="108" t="s">
        <v>53</v>
      </c>
      <c r="B3714" s="19">
        <v>0</v>
      </c>
      <c r="C3714" s="19">
        <v>0</v>
      </c>
      <c r="D3714" s="19">
        <v>3200</v>
      </c>
      <c r="E3714" s="19">
        <v>3200</v>
      </c>
      <c r="F3714" s="19">
        <f t="shared" si="118"/>
        <v>0</v>
      </c>
      <c r="G3714" s="151">
        <f t="shared" si="119"/>
        <v>100</v>
      </c>
    </row>
    <row r="3715" spans="1:7" s="8" customFormat="1" ht="12.75" x14ac:dyDescent="0.15">
      <c r="A3715" s="108" t="s">
        <v>56</v>
      </c>
      <c r="B3715" s="19">
        <v>0</v>
      </c>
      <c r="C3715" s="19">
        <v>0</v>
      </c>
      <c r="D3715" s="19">
        <v>3200</v>
      </c>
      <c r="E3715" s="19">
        <v>3200</v>
      </c>
      <c r="F3715" s="19">
        <f t="shared" si="118"/>
        <v>0</v>
      </c>
      <c r="G3715" s="151">
        <f t="shared" si="119"/>
        <v>100</v>
      </c>
    </row>
    <row r="3716" spans="1:7" s="8" customFormat="1" ht="12.75" x14ac:dyDescent="0.15">
      <c r="A3716" s="110" t="s">
        <v>57</v>
      </c>
      <c r="B3716" s="20">
        <v>0</v>
      </c>
      <c r="C3716" s="20">
        <v>0</v>
      </c>
      <c r="D3716" s="20">
        <v>0</v>
      </c>
      <c r="E3716" s="20">
        <v>1370</v>
      </c>
      <c r="F3716" s="20">
        <f t="shared" si="118"/>
        <v>0</v>
      </c>
      <c r="G3716" s="136">
        <f t="shared" si="119"/>
        <v>0</v>
      </c>
    </row>
    <row r="3717" spans="1:7" s="8" customFormat="1" ht="12.75" x14ac:dyDescent="0.15">
      <c r="A3717" s="110" t="s">
        <v>60</v>
      </c>
      <c r="B3717" s="20">
        <v>0</v>
      </c>
      <c r="C3717" s="20">
        <v>0</v>
      </c>
      <c r="D3717" s="20">
        <v>0</v>
      </c>
      <c r="E3717" s="20">
        <v>1830</v>
      </c>
      <c r="F3717" s="20">
        <f t="shared" si="118"/>
        <v>0</v>
      </c>
      <c r="G3717" s="136">
        <f t="shared" si="119"/>
        <v>0</v>
      </c>
    </row>
    <row r="3718" spans="1:7" s="6" customFormat="1" ht="12.75" x14ac:dyDescent="0.15">
      <c r="A3718" s="147" t="s">
        <v>250</v>
      </c>
      <c r="B3718" s="17">
        <v>4358.3999999999996</v>
      </c>
      <c r="C3718" s="17">
        <v>11840</v>
      </c>
      <c r="D3718" s="17">
        <v>13400</v>
      </c>
      <c r="E3718" s="17">
        <v>9264.7800000000007</v>
      </c>
      <c r="F3718" s="17">
        <f t="shared" ref="F3718:F3781" si="120">IFERROR(E3718/B3718*100,0)</f>
        <v>212.57296255506611</v>
      </c>
      <c r="G3718" s="148">
        <f t="shared" ref="G3718:G3781" si="121">IFERROR(E3718/D3718*100,0)</f>
        <v>69.140149253731352</v>
      </c>
    </row>
    <row r="3719" spans="1:7" s="7" customFormat="1" ht="12.75" x14ac:dyDescent="0.15">
      <c r="A3719" s="149" t="s">
        <v>251</v>
      </c>
      <c r="B3719" s="18">
        <v>4358.3999999999996</v>
      </c>
      <c r="C3719" s="18">
        <v>11840</v>
      </c>
      <c r="D3719" s="18">
        <v>13400</v>
      </c>
      <c r="E3719" s="18">
        <v>9264.7800000000007</v>
      </c>
      <c r="F3719" s="18">
        <f t="shared" si="120"/>
        <v>212.57296255506611</v>
      </c>
      <c r="G3719" s="150">
        <f t="shared" si="121"/>
        <v>69.140149253731352</v>
      </c>
    </row>
    <row r="3720" spans="1:7" s="8" customFormat="1" ht="12.75" x14ac:dyDescent="0.15">
      <c r="A3720" s="108" t="s">
        <v>82</v>
      </c>
      <c r="B3720" s="19">
        <v>4358.3999999999996</v>
      </c>
      <c r="C3720" s="19">
        <v>11840</v>
      </c>
      <c r="D3720" s="19">
        <v>13400</v>
      </c>
      <c r="E3720" s="19">
        <v>9264.7800000000007</v>
      </c>
      <c r="F3720" s="19">
        <f t="shared" si="120"/>
        <v>212.57296255506611</v>
      </c>
      <c r="G3720" s="151">
        <f t="shared" si="121"/>
        <v>69.140149253731352</v>
      </c>
    </row>
    <row r="3721" spans="1:7" s="6" customFormat="1" ht="12.75" x14ac:dyDescent="0.15">
      <c r="A3721" s="147" t="s">
        <v>44</v>
      </c>
      <c r="B3721" s="17">
        <v>4358.3999999999996</v>
      </c>
      <c r="C3721" s="17">
        <v>11840</v>
      </c>
      <c r="D3721" s="17">
        <v>13400</v>
      </c>
      <c r="E3721" s="17">
        <v>9264.7800000000007</v>
      </c>
      <c r="F3721" s="17">
        <f t="shared" si="120"/>
        <v>212.57296255506611</v>
      </c>
      <c r="G3721" s="148">
        <f t="shared" si="121"/>
        <v>69.140149253731352</v>
      </c>
    </row>
    <row r="3722" spans="1:7" s="8" customFormat="1" ht="12.75" x14ac:dyDescent="0.15">
      <c r="A3722" s="108" t="s">
        <v>6</v>
      </c>
      <c r="B3722" s="19">
        <v>3975.64</v>
      </c>
      <c r="C3722" s="19">
        <v>9140</v>
      </c>
      <c r="D3722" s="19">
        <v>4700</v>
      </c>
      <c r="E3722" s="19">
        <v>3905.75</v>
      </c>
      <c r="F3722" s="19">
        <f t="shared" si="120"/>
        <v>98.242044048253874</v>
      </c>
      <c r="G3722" s="151">
        <f t="shared" si="121"/>
        <v>83.101063829787236</v>
      </c>
    </row>
    <row r="3723" spans="1:7" s="8" customFormat="1" ht="12.75" x14ac:dyDescent="0.15">
      <c r="A3723" s="108" t="s">
        <v>12</v>
      </c>
      <c r="B3723" s="19">
        <v>3975.64</v>
      </c>
      <c r="C3723" s="19">
        <v>9140</v>
      </c>
      <c r="D3723" s="19">
        <v>4700</v>
      </c>
      <c r="E3723" s="19">
        <v>3905.75</v>
      </c>
      <c r="F3723" s="19">
        <f t="shared" si="120"/>
        <v>98.242044048253874</v>
      </c>
      <c r="G3723" s="151">
        <f t="shared" si="121"/>
        <v>83.101063829787236</v>
      </c>
    </row>
    <row r="3724" spans="1:7" s="8" customFormat="1" ht="12.75" x14ac:dyDescent="0.15">
      <c r="A3724" s="110" t="s">
        <v>18</v>
      </c>
      <c r="B3724" s="20">
        <v>891.08</v>
      </c>
      <c r="C3724" s="20">
        <v>0</v>
      </c>
      <c r="D3724" s="20">
        <v>0</v>
      </c>
      <c r="E3724" s="20">
        <v>852.21</v>
      </c>
      <c r="F3724" s="20">
        <f t="shared" si="120"/>
        <v>95.63787763163802</v>
      </c>
      <c r="G3724" s="136">
        <f t="shared" si="121"/>
        <v>0</v>
      </c>
    </row>
    <row r="3725" spans="1:7" s="8" customFormat="1" ht="12.75" x14ac:dyDescent="0.15">
      <c r="A3725" s="110" t="s">
        <v>20</v>
      </c>
      <c r="B3725" s="20">
        <v>0</v>
      </c>
      <c r="C3725" s="20">
        <v>0</v>
      </c>
      <c r="D3725" s="20">
        <v>0</v>
      </c>
      <c r="E3725" s="20">
        <v>430.59</v>
      </c>
      <c r="F3725" s="20">
        <f t="shared" si="120"/>
        <v>0</v>
      </c>
      <c r="G3725" s="136">
        <f t="shared" si="121"/>
        <v>0</v>
      </c>
    </row>
    <row r="3726" spans="1:7" s="8" customFormat="1" ht="12.75" x14ac:dyDescent="0.15">
      <c r="A3726" s="110" t="s">
        <v>22</v>
      </c>
      <c r="B3726" s="20">
        <v>1143.82</v>
      </c>
      <c r="C3726" s="20">
        <v>0</v>
      </c>
      <c r="D3726" s="20">
        <v>0</v>
      </c>
      <c r="E3726" s="20">
        <v>237.81</v>
      </c>
      <c r="F3726" s="20">
        <f t="shared" si="120"/>
        <v>20.79085870154395</v>
      </c>
      <c r="G3726" s="136">
        <f t="shared" si="121"/>
        <v>0</v>
      </c>
    </row>
    <row r="3727" spans="1:7" s="8" customFormat="1" ht="12.75" x14ac:dyDescent="0.15">
      <c r="A3727" s="110" t="s">
        <v>97</v>
      </c>
      <c r="B3727" s="20">
        <v>1356.97</v>
      </c>
      <c r="C3727" s="20">
        <v>0</v>
      </c>
      <c r="D3727" s="20">
        <v>0</v>
      </c>
      <c r="E3727" s="20">
        <v>77.48</v>
      </c>
      <c r="F3727" s="20">
        <f t="shared" si="120"/>
        <v>5.7097798772264685</v>
      </c>
      <c r="G3727" s="136">
        <f t="shared" si="121"/>
        <v>0</v>
      </c>
    </row>
    <row r="3728" spans="1:7" s="8" customFormat="1" ht="12.75" x14ac:dyDescent="0.15">
      <c r="A3728" s="110" t="s">
        <v>24</v>
      </c>
      <c r="B3728" s="20">
        <v>74.3</v>
      </c>
      <c r="C3728" s="20">
        <v>0</v>
      </c>
      <c r="D3728" s="20">
        <v>0</v>
      </c>
      <c r="E3728" s="20">
        <v>0</v>
      </c>
      <c r="F3728" s="20">
        <f t="shared" si="120"/>
        <v>0</v>
      </c>
      <c r="G3728" s="136">
        <f t="shared" si="121"/>
        <v>0</v>
      </c>
    </row>
    <row r="3729" spans="1:7" s="8" customFormat="1" ht="12.75" x14ac:dyDescent="0.15">
      <c r="A3729" s="110" t="s">
        <v>25</v>
      </c>
      <c r="B3729" s="20">
        <v>79.42</v>
      </c>
      <c r="C3729" s="20">
        <v>0</v>
      </c>
      <c r="D3729" s="20">
        <v>0</v>
      </c>
      <c r="E3729" s="20">
        <v>94.39</v>
      </c>
      <c r="F3729" s="20">
        <f t="shared" si="120"/>
        <v>118.84915638378241</v>
      </c>
      <c r="G3729" s="136">
        <f t="shared" si="121"/>
        <v>0</v>
      </c>
    </row>
    <row r="3730" spans="1:7" s="8" customFormat="1" ht="12.75" x14ac:dyDescent="0.15">
      <c r="A3730" s="110" t="s">
        <v>27</v>
      </c>
      <c r="B3730" s="20">
        <v>8.16</v>
      </c>
      <c r="C3730" s="20">
        <v>0</v>
      </c>
      <c r="D3730" s="20">
        <v>0</v>
      </c>
      <c r="E3730" s="20">
        <v>605.26</v>
      </c>
      <c r="F3730" s="20">
        <f t="shared" si="120"/>
        <v>7417.4019607843138</v>
      </c>
      <c r="G3730" s="136">
        <f t="shared" si="121"/>
        <v>0</v>
      </c>
    </row>
    <row r="3731" spans="1:7" s="8" customFormat="1" ht="12.75" x14ac:dyDescent="0.15">
      <c r="A3731" s="110" t="s">
        <v>28</v>
      </c>
      <c r="B3731" s="20">
        <v>0</v>
      </c>
      <c r="C3731" s="20">
        <v>0</v>
      </c>
      <c r="D3731" s="20">
        <v>0</v>
      </c>
      <c r="E3731" s="20">
        <v>437.5</v>
      </c>
      <c r="F3731" s="20">
        <f t="shared" si="120"/>
        <v>0</v>
      </c>
      <c r="G3731" s="136">
        <f t="shared" si="121"/>
        <v>0</v>
      </c>
    </row>
    <row r="3732" spans="1:7" s="8" customFormat="1" ht="12.75" x14ac:dyDescent="0.15">
      <c r="A3732" s="110" t="s">
        <v>41</v>
      </c>
      <c r="B3732" s="20">
        <v>55</v>
      </c>
      <c r="C3732" s="20">
        <v>0</v>
      </c>
      <c r="D3732" s="20">
        <v>0</v>
      </c>
      <c r="E3732" s="20">
        <v>0</v>
      </c>
      <c r="F3732" s="20">
        <f t="shared" si="120"/>
        <v>0</v>
      </c>
      <c r="G3732" s="136">
        <f t="shared" si="121"/>
        <v>0</v>
      </c>
    </row>
    <row r="3733" spans="1:7" s="8" customFormat="1" ht="12.75" x14ac:dyDescent="0.15">
      <c r="A3733" s="110" t="s">
        <v>32</v>
      </c>
      <c r="B3733" s="20">
        <v>264.69</v>
      </c>
      <c r="C3733" s="20">
        <v>0</v>
      </c>
      <c r="D3733" s="20">
        <v>0</v>
      </c>
      <c r="E3733" s="20">
        <v>587.11</v>
      </c>
      <c r="F3733" s="20">
        <f t="shared" si="120"/>
        <v>221.8104197362953</v>
      </c>
      <c r="G3733" s="136">
        <f t="shared" si="121"/>
        <v>0</v>
      </c>
    </row>
    <row r="3734" spans="1:7" s="8" customFormat="1" ht="12.75" x14ac:dyDescent="0.15">
      <c r="A3734" s="110" t="s">
        <v>33</v>
      </c>
      <c r="B3734" s="20">
        <v>0</v>
      </c>
      <c r="C3734" s="20">
        <v>0</v>
      </c>
      <c r="D3734" s="20">
        <v>0</v>
      </c>
      <c r="E3734" s="20">
        <v>155.13</v>
      </c>
      <c r="F3734" s="20">
        <f t="shared" si="120"/>
        <v>0</v>
      </c>
      <c r="G3734" s="136">
        <f t="shared" si="121"/>
        <v>0</v>
      </c>
    </row>
    <row r="3735" spans="1:7" s="8" customFormat="1" ht="12.75" x14ac:dyDescent="0.15">
      <c r="A3735" s="110" t="s">
        <v>34</v>
      </c>
      <c r="B3735" s="20">
        <v>0</v>
      </c>
      <c r="C3735" s="20">
        <v>0</v>
      </c>
      <c r="D3735" s="20">
        <v>0</v>
      </c>
      <c r="E3735" s="20">
        <v>315</v>
      </c>
      <c r="F3735" s="20">
        <f t="shared" si="120"/>
        <v>0</v>
      </c>
      <c r="G3735" s="136">
        <f t="shared" si="121"/>
        <v>0</v>
      </c>
    </row>
    <row r="3736" spans="1:7" s="8" customFormat="1" ht="12.75" x14ac:dyDescent="0.15">
      <c r="A3736" s="110" t="s">
        <v>42</v>
      </c>
      <c r="B3736" s="20">
        <v>53.09</v>
      </c>
      <c r="C3736" s="20">
        <v>0</v>
      </c>
      <c r="D3736" s="20">
        <v>0</v>
      </c>
      <c r="E3736" s="20">
        <v>13.27</v>
      </c>
      <c r="F3736" s="20">
        <f t="shared" si="120"/>
        <v>24.995291015257109</v>
      </c>
      <c r="G3736" s="136">
        <f t="shared" si="121"/>
        <v>0</v>
      </c>
    </row>
    <row r="3737" spans="1:7" s="8" customFormat="1" ht="12.75" x14ac:dyDescent="0.15">
      <c r="A3737" s="110" t="s">
        <v>13</v>
      </c>
      <c r="B3737" s="20">
        <v>49.11</v>
      </c>
      <c r="C3737" s="20">
        <v>0</v>
      </c>
      <c r="D3737" s="20">
        <v>0</v>
      </c>
      <c r="E3737" s="20">
        <v>0</v>
      </c>
      <c r="F3737" s="20">
        <f t="shared" si="120"/>
        <v>0</v>
      </c>
      <c r="G3737" s="136">
        <f t="shared" si="121"/>
        <v>0</v>
      </c>
    </row>
    <row r="3738" spans="1:7" s="8" customFormat="1" ht="12.75" x14ac:dyDescent="0.15">
      <c r="A3738" s="110" t="s">
        <v>36</v>
      </c>
      <c r="B3738" s="20">
        <v>0</v>
      </c>
      <c r="C3738" s="20">
        <v>0</v>
      </c>
      <c r="D3738" s="20">
        <v>0</v>
      </c>
      <c r="E3738" s="20">
        <v>100</v>
      </c>
      <c r="F3738" s="20">
        <f t="shared" si="120"/>
        <v>0</v>
      </c>
      <c r="G3738" s="136">
        <f t="shared" si="121"/>
        <v>0</v>
      </c>
    </row>
    <row r="3739" spans="1:7" s="8" customFormat="1" ht="12.75" x14ac:dyDescent="0.15">
      <c r="A3739" s="108" t="s">
        <v>53</v>
      </c>
      <c r="B3739" s="19">
        <v>382.76</v>
      </c>
      <c r="C3739" s="19">
        <v>2700</v>
      </c>
      <c r="D3739" s="19">
        <v>8700</v>
      </c>
      <c r="E3739" s="19">
        <v>5359.03</v>
      </c>
      <c r="F3739" s="19">
        <f t="shared" si="120"/>
        <v>1400.101891524715</v>
      </c>
      <c r="G3739" s="151">
        <f t="shared" si="121"/>
        <v>61.598045977011495</v>
      </c>
    </row>
    <row r="3740" spans="1:7" s="8" customFormat="1" ht="12.75" x14ac:dyDescent="0.15">
      <c r="A3740" s="108" t="s">
        <v>56</v>
      </c>
      <c r="B3740" s="19">
        <v>382.76</v>
      </c>
      <c r="C3740" s="19">
        <v>2300</v>
      </c>
      <c r="D3740" s="19">
        <v>8000</v>
      </c>
      <c r="E3740" s="19">
        <v>5359.03</v>
      </c>
      <c r="F3740" s="19">
        <f t="shared" si="120"/>
        <v>1400.101891524715</v>
      </c>
      <c r="G3740" s="151">
        <f t="shared" si="121"/>
        <v>66.987875000000003</v>
      </c>
    </row>
    <row r="3741" spans="1:7" s="8" customFormat="1" ht="12.75" x14ac:dyDescent="0.15">
      <c r="A3741" s="110" t="s">
        <v>57</v>
      </c>
      <c r="B3741" s="20">
        <v>0</v>
      </c>
      <c r="C3741" s="20">
        <v>0</v>
      </c>
      <c r="D3741" s="20">
        <v>0</v>
      </c>
      <c r="E3741" s="20">
        <v>500</v>
      </c>
      <c r="F3741" s="20">
        <f t="shared" si="120"/>
        <v>0</v>
      </c>
      <c r="G3741" s="136">
        <f t="shared" si="121"/>
        <v>0</v>
      </c>
    </row>
    <row r="3742" spans="1:7" s="8" customFormat="1" ht="12.75" x14ac:dyDescent="0.15">
      <c r="A3742" s="110" t="s">
        <v>60</v>
      </c>
      <c r="B3742" s="20">
        <v>360.39</v>
      </c>
      <c r="C3742" s="20">
        <v>0</v>
      </c>
      <c r="D3742" s="20">
        <v>0</v>
      </c>
      <c r="E3742" s="20">
        <v>4500</v>
      </c>
      <c r="F3742" s="20">
        <f t="shared" si="120"/>
        <v>1248.6472987596771</v>
      </c>
      <c r="G3742" s="136">
        <f t="shared" si="121"/>
        <v>0</v>
      </c>
    </row>
    <row r="3743" spans="1:7" s="8" customFormat="1" ht="12.75" x14ac:dyDescent="0.15">
      <c r="A3743" s="110" t="s">
        <v>252</v>
      </c>
      <c r="B3743" s="20">
        <v>22.37</v>
      </c>
      <c r="C3743" s="20">
        <v>0</v>
      </c>
      <c r="D3743" s="20">
        <v>0</v>
      </c>
      <c r="E3743" s="20">
        <v>359.03</v>
      </c>
      <c r="F3743" s="20">
        <f t="shared" si="120"/>
        <v>1604.9620026821635</v>
      </c>
      <c r="G3743" s="136">
        <f t="shared" si="121"/>
        <v>0</v>
      </c>
    </row>
    <row r="3744" spans="1:7" s="8" customFormat="1" ht="12.75" x14ac:dyDescent="0.15">
      <c r="A3744" s="108" t="s">
        <v>72</v>
      </c>
      <c r="B3744" s="19">
        <v>0</v>
      </c>
      <c r="C3744" s="19">
        <v>400</v>
      </c>
      <c r="D3744" s="19">
        <v>700</v>
      </c>
      <c r="E3744" s="19">
        <v>0</v>
      </c>
      <c r="F3744" s="19">
        <f t="shared" si="120"/>
        <v>0</v>
      </c>
      <c r="G3744" s="151">
        <f t="shared" si="121"/>
        <v>0</v>
      </c>
    </row>
    <row r="3745" spans="1:7" s="6" customFormat="1" ht="12.75" x14ac:dyDescent="0.15">
      <c r="A3745" s="147" t="s">
        <v>253</v>
      </c>
      <c r="B3745" s="17">
        <v>66621.05</v>
      </c>
      <c r="C3745" s="17">
        <v>122080</v>
      </c>
      <c r="D3745" s="17">
        <v>120975.89</v>
      </c>
      <c r="E3745" s="17">
        <v>114661.73</v>
      </c>
      <c r="F3745" s="17">
        <f t="shared" si="120"/>
        <v>172.11036151486653</v>
      </c>
      <c r="G3745" s="148">
        <f t="shared" si="121"/>
        <v>94.780645961769736</v>
      </c>
    </row>
    <row r="3746" spans="1:7" s="7" customFormat="1" ht="12.75" x14ac:dyDescent="0.15">
      <c r="A3746" s="149" t="s">
        <v>254</v>
      </c>
      <c r="B3746" s="18">
        <v>615.04</v>
      </c>
      <c r="C3746" s="18">
        <v>1500</v>
      </c>
      <c r="D3746" s="18">
        <v>4630.5</v>
      </c>
      <c r="E3746" s="18">
        <v>4630.4799999999996</v>
      </c>
      <c r="F3746" s="18">
        <f t="shared" si="120"/>
        <v>752.8746097814776</v>
      </c>
      <c r="G3746" s="150">
        <f t="shared" si="121"/>
        <v>99.999568081200735</v>
      </c>
    </row>
    <row r="3747" spans="1:7" s="8" customFormat="1" ht="12.75" x14ac:dyDescent="0.15">
      <c r="A3747" s="108" t="s">
        <v>245</v>
      </c>
      <c r="B3747" s="19">
        <v>0</v>
      </c>
      <c r="C3747" s="19">
        <v>0</v>
      </c>
      <c r="D3747" s="19">
        <v>250</v>
      </c>
      <c r="E3747" s="19">
        <v>250</v>
      </c>
      <c r="F3747" s="19">
        <f t="shared" si="120"/>
        <v>0</v>
      </c>
      <c r="G3747" s="151">
        <f t="shared" si="121"/>
        <v>100</v>
      </c>
    </row>
    <row r="3748" spans="1:7" s="6" customFormat="1" ht="12.75" x14ac:dyDescent="0.15">
      <c r="A3748" s="147" t="s">
        <v>5</v>
      </c>
      <c r="B3748" s="17">
        <v>0</v>
      </c>
      <c r="C3748" s="17">
        <v>0</v>
      </c>
      <c r="D3748" s="17">
        <v>250</v>
      </c>
      <c r="E3748" s="17">
        <v>250</v>
      </c>
      <c r="F3748" s="17">
        <f t="shared" si="120"/>
        <v>0</v>
      </c>
      <c r="G3748" s="148">
        <f t="shared" si="121"/>
        <v>100</v>
      </c>
    </row>
    <row r="3749" spans="1:7" s="8" customFormat="1" ht="12.75" x14ac:dyDescent="0.15">
      <c r="A3749" s="108" t="s">
        <v>53</v>
      </c>
      <c r="B3749" s="19">
        <v>0</v>
      </c>
      <c r="C3749" s="19">
        <v>0</v>
      </c>
      <c r="D3749" s="19">
        <v>250</v>
      </c>
      <c r="E3749" s="19">
        <v>250</v>
      </c>
      <c r="F3749" s="19">
        <f t="shared" si="120"/>
        <v>0</v>
      </c>
      <c r="G3749" s="151">
        <f t="shared" si="121"/>
        <v>100</v>
      </c>
    </row>
    <row r="3750" spans="1:7" s="8" customFormat="1" ht="12.75" x14ac:dyDescent="0.15">
      <c r="A3750" s="108" t="s">
        <v>54</v>
      </c>
      <c r="B3750" s="19">
        <v>0</v>
      </c>
      <c r="C3750" s="19">
        <v>0</v>
      </c>
      <c r="D3750" s="19">
        <v>250</v>
      </c>
      <c r="E3750" s="19">
        <v>250</v>
      </c>
      <c r="F3750" s="19">
        <f t="shared" si="120"/>
        <v>0</v>
      </c>
      <c r="G3750" s="151">
        <f t="shared" si="121"/>
        <v>100</v>
      </c>
    </row>
    <row r="3751" spans="1:7" s="8" customFormat="1" ht="12.75" x14ac:dyDescent="0.15">
      <c r="A3751" s="110" t="s">
        <v>55</v>
      </c>
      <c r="B3751" s="20">
        <v>0</v>
      </c>
      <c r="C3751" s="20">
        <v>0</v>
      </c>
      <c r="D3751" s="20">
        <v>0</v>
      </c>
      <c r="E3751" s="20">
        <v>250</v>
      </c>
      <c r="F3751" s="20">
        <f t="shared" si="120"/>
        <v>0</v>
      </c>
      <c r="G3751" s="136">
        <f t="shared" si="121"/>
        <v>0</v>
      </c>
    </row>
    <row r="3752" spans="1:7" s="8" customFormat="1" ht="12.75" x14ac:dyDescent="0.15">
      <c r="A3752" s="108" t="s">
        <v>82</v>
      </c>
      <c r="B3752" s="19">
        <v>615.04</v>
      </c>
      <c r="C3752" s="19">
        <v>1500</v>
      </c>
      <c r="D3752" s="19">
        <v>4380.5</v>
      </c>
      <c r="E3752" s="19">
        <v>4380.4799999999996</v>
      </c>
      <c r="F3752" s="19">
        <f t="shared" si="120"/>
        <v>712.22684703433913</v>
      </c>
      <c r="G3752" s="151">
        <f t="shared" si="121"/>
        <v>99.999543431115157</v>
      </c>
    </row>
    <row r="3753" spans="1:7" s="6" customFormat="1" ht="12.75" x14ac:dyDescent="0.15">
      <c r="A3753" s="147" t="s">
        <v>5</v>
      </c>
      <c r="B3753" s="17">
        <v>615.04</v>
      </c>
      <c r="C3753" s="17">
        <v>1500</v>
      </c>
      <c r="D3753" s="17">
        <v>4380.5</v>
      </c>
      <c r="E3753" s="17">
        <v>4380.4799999999996</v>
      </c>
      <c r="F3753" s="17">
        <f t="shared" si="120"/>
        <v>712.22684703433913</v>
      </c>
      <c r="G3753" s="148">
        <f t="shared" si="121"/>
        <v>99.999543431115157</v>
      </c>
    </row>
    <row r="3754" spans="1:7" s="8" customFormat="1" ht="12.75" x14ac:dyDescent="0.15">
      <c r="A3754" s="108" t="s">
        <v>6</v>
      </c>
      <c r="B3754" s="19">
        <v>615.04</v>
      </c>
      <c r="C3754" s="19">
        <v>1500</v>
      </c>
      <c r="D3754" s="19">
        <v>4380.5</v>
      </c>
      <c r="E3754" s="19">
        <v>4380.4799999999996</v>
      </c>
      <c r="F3754" s="19">
        <f t="shared" si="120"/>
        <v>712.22684703433913</v>
      </c>
      <c r="G3754" s="151">
        <f t="shared" si="121"/>
        <v>99.999543431115157</v>
      </c>
    </row>
    <row r="3755" spans="1:7" s="8" customFormat="1" ht="12.75" x14ac:dyDescent="0.15">
      <c r="A3755" s="108" t="s">
        <v>12</v>
      </c>
      <c r="B3755" s="19">
        <v>615.04</v>
      </c>
      <c r="C3755" s="19">
        <v>1500</v>
      </c>
      <c r="D3755" s="19">
        <v>4380.5</v>
      </c>
      <c r="E3755" s="19">
        <v>4380.4799999999996</v>
      </c>
      <c r="F3755" s="19">
        <f t="shared" si="120"/>
        <v>712.22684703433913</v>
      </c>
      <c r="G3755" s="151">
        <f t="shared" si="121"/>
        <v>99.999543431115157</v>
      </c>
    </row>
    <row r="3756" spans="1:7" s="8" customFormat="1" ht="12.75" x14ac:dyDescent="0.15">
      <c r="A3756" s="110" t="s">
        <v>97</v>
      </c>
      <c r="B3756" s="20">
        <v>65.8</v>
      </c>
      <c r="C3756" s="20">
        <v>0</v>
      </c>
      <c r="D3756" s="20">
        <v>0</v>
      </c>
      <c r="E3756" s="20">
        <v>0</v>
      </c>
      <c r="F3756" s="20">
        <f t="shared" si="120"/>
        <v>0</v>
      </c>
      <c r="G3756" s="136">
        <f t="shared" si="121"/>
        <v>0</v>
      </c>
    </row>
    <row r="3757" spans="1:7" s="8" customFormat="1" ht="12.75" x14ac:dyDescent="0.15">
      <c r="A3757" s="110" t="s">
        <v>27</v>
      </c>
      <c r="B3757" s="20">
        <v>409.78</v>
      </c>
      <c r="C3757" s="20">
        <v>0</v>
      </c>
      <c r="D3757" s="20">
        <v>0</v>
      </c>
      <c r="E3757" s="20">
        <v>840</v>
      </c>
      <c r="F3757" s="20">
        <f t="shared" si="120"/>
        <v>204.98804236419542</v>
      </c>
      <c r="G3757" s="136">
        <f t="shared" si="121"/>
        <v>0</v>
      </c>
    </row>
    <row r="3758" spans="1:7" s="8" customFormat="1" ht="12.75" x14ac:dyDescent="0.15">
      <c r="A3758" s="110" t="s">
        <v>32</v>
      </c>
      <c r="B3758" s="20">
        <v>0</v>
      </c>
      <c r="C3758" s="20">
        <v>0</v>
      </c>
      <c r="D3758" s="20">
        <v>0</v>
      </c>
      <c r="E3758" s="20">
        <v>3250</v>
      </c>
      <c r="F3758" s="20">
        <f t="shared" si="120"/>
        <v>0</v>
      </c>
      <c r="G3758" s="136">
        <f t="shared" si="121"/>
        <v>0</v>
      </c>
    </row>
    <row r="3759" spans="1:7" s="8" customFormat="1" ht="12.75" x14ac:dyDescent="0.15">
      <c r="A3759" s="110" t="s">
        <v>34</v>
      </c>
      <c r="B3759" s="20">
        <v>0</v>
      </c>
      <c r="C3759" s="20">
        <v>0</v>
      </c>
      <c r="D3759" s="20">
        <v>0</v>
      </c>
      <c r="E3759" s="20">
        <v>290.48</v>
      </c>
      <c r="F3759" s="20">
        <f t="shared" si="120"/>
        <v>0</v>
      </c>
      <c r="G3759" s="136">
        <f t="shared" si="121"/>
        <v>0</v>
      </c>
    </row>
    <row r="3760" spans="1:7" s="8" customFormat="1" ht="12.75" x14ac:dyDescent="0.15">
      <c r="A3760" s="110" t="s">
        <v>35</v>
      </c>
      <c r="B3760" s="20">
        <v>139.46</v>
      </c>
      <c r="C3760" s="20">
        <v>0</v>
      </c>
      <c r="D3760" s="20">
        <v>0</v>
      </c>
      <c r="E3760" s="20">
        <v>0</v>
      </c>
      <c r="F3760" s="20">
        <f t="shared" si="120"/>
        <v>0</v>
      </c>
      <c r="G3760" s="136">
        <f t="shared" si="121"/>
        <v>0</v>
      </c>
    </row>
    <row r="3761" spans="1:7" s="7" customFormat="1" ht="12.75" x14ac:dyDescent="0.15">
      <c r="A3761" s="149" t="s">
        <v>280</v>
      </c>
      <c r="B3761" s="18">
        <v>1134.78</v>
      </c>
      <c r="C3761" s="18">
        <v>1000</v>
      </c>
      <c r="D3761" s="18">
        <v>500</v>
      </c>
      <c r="E3761" s="18">
        <v>0</v>
      </c>
      <c r="F3761" s="18">
        <f t="shared" si="120"/>
        <v>0</v>
      </c>
      <c r="G3761" s="150">
        <f t="shared" si="121"/>
        <v>0</v>
      </c>
    </row>
    <row r="3762" spans="1:7" s="8" customFormat="1" ht="12.75" x14ac:dyDescent="0.15">
      <c r="A3762" s="108" t="s">
        <v>82</v>
      </c>
      <c r="B3762" s="19">
        <v>1134.78</v>
      </c>
      <c r="C3762" s="19">
        <v>1000</v>
      </c>
      <c r="D3762" s="19">
        <v>500</v>
      </c>
      <c r="E3762" s="19">
        <v>0</v>
      </c>
      <c r="F3762" s="19">
        <f t="shared" si="120"/>
        <v>0</v>
      </c>
      <c r="G3762" s="151">
        <f t="shared" si="121"/>
        <v>0</v>
      </c>
    </row>
    <row r="3763" spans="1:7" s="6" customFormat="1" ht="12.75" x14ac:dyDescent="0.15">
      <c r="A3763" s="147" t="s">
        <v>281</v>
      </c>
      <c r="B3763" s="17">
        <v>1134.78</v>
      </c>
      <c r="C3763" s="17">
        <v>1000</v>
      </c>
      <c r="D3763" s="17">
        <v>500</v>
      </c>
      <c r="E3763" s="17">
        <v>0</v>
      </c>
      <c r="F3763" s="17">
        <f t="shared" si="120"/>
        <v>0</v>
      </c>
      <c r="G3763" s="148">
        <f t="shared" si="121"/>
        <v>0</v>
      </c>
    </row>
    <row r="3764" spans="1:7" s="8" customFormat="1" ht="12.75" x14ac:dyDescent="0.15">
      <c r="A3764" s="108" t="s">
        <v>6</v>
      </c>
      <c r="B3764" s="19">
        <v>1134.78</v>
      </c>
      <c r="C3764" s="19">
        <v>1000</v>
      </c>
      <c r="D3764" s="19">
        <v>500</v>
      </c>
      <c r="E3764" s="19">
        <v>0</v>
      </c>
      <c r="F3764" s="19">
        <f t="shared" si="120"/>
        <v>0</v>
      </c>
      <c r="G3764" s="151">
        <f t="shared" si="121"/>
        <v>0</v>
      </c>
    </row>
    <row r="3765" spans="1:7" s="8" customFormat="1" ht="12.75" x14ac:dyDescent="0.15">
      <c r="A3765" s="108" t="s">
        <v>12</v>
      </c>
      <c r="B3765" s="19">
        <v>1134.78</v>
      </c>
      <c r="C3765" s="19">
        <v>1000</v>
      </c>
      <c r="D3765" s="19">
        <v>500</v>
      </c>
      <c r="E3765" s="19">
        <v>0</v>
      </c>
      <c r="F3765" s="19">
        <f t="shared" si="120"/>
        <v>0</v>
      </c>
      <c r="G3765" s="151">
        <f t="shared" si="121"/>
        <v>0</v>
      </c>
    </row>
    <row r="3766" spans="1:7" s="8" customFormat="1" ht="12.75" x14ac:dyDescent="0.15">
      <c r="A3766" s="110" t="s">
        <v>28</v>
      </c>
      <c r="B3766" s="20">
        <v>1134.78</v>
      </c>
      <c r="C3766" s="20">
        <v>0</v>
      </c>
      <c r="D3766" s="20">
        <v>0</v>
      </c>
      <c r="E3766" s="20">
        <v>0</v>
      </c>
      <c r="F3766" s="20">
        <f t="shared" si="120"/>
        <v>0</v>
      </c>
      <c r="G3766" s="136">
        <f t="shared" si="121"/>
        <v>0</v>
      </c>
    </row>
    <row r="3767" spans="1:7" s="7" customFormat="1" ht="12.75" x14ac:dyDescent="0.15">
      <c r="A3767" s="149" t="s">
        <v>255</v>
      </c>
      <c r="B3767" s="18">
        <v>5841.47</v>
      </c>
      <c r="C3767" s="18">
        <v>6550</v>
      </c>
      <c r="D3767" s="18">
        <v>123.72</v>
      </c>
      <c r="E3767" s="18">
        <v>123.72</v>
      </c>
      <c r="F3767" s="18">
        <f t="shared" si="120"/>
        <v>2.1179600340325293</v>
      </c>
      <c r="G3767" s="150">
        <f t="shared" si="121"/>
        <v>100</v>
      </c>
    </row>
    <row r="3768" spans="1:7" s="8" customFormat="1" ht="12.75" x14ac:dyDescent="0.15">
      <c r="A3768" s="108" t="s">
        <v>82</v>
      </c>
      <c r="B3768" s="19">
        <v>5841.47</v>
      </c>
      <c r="C3768" s="19">
        <v>6550</v>
      </c>
      <c r="D3768" s="19">
        <v>123.72</v>
      </c>
      <c r="E3768" s="19">
        <v>123.72</v>
      </c>
      <c r="F3768" s="19">
        <f t="shared" si="120"/>
        <v>2.1179600340325293</v>
      </c>
      <c r="G3768" s="151">
        <f t="shared" si="121"/>
        <v>100</v>
      </c>
    </row>
    <row r="3769" spans="1:7" s="6" customFormat="1" ht="12.75" x14ac:dyDescent="0.15">
      <c r="A3769" s="147" t="s">
        <v>127</v>
      </c>
      <c r="B3769" s="17">
        <v>5841.47</v>
      </c>
      <c r="C3769" s="17">
        <v>6550</v>
      </c>
      <c r="D3769" s="17">
        <v>123.72</v>
      </c>
      <c r="E3769" s="17">
        <v>123.72</v>
      </c>
      <c r="F3769" s="17">
        <f t="shared" si="120"/>
        <v>2.1179600340325293</v>
      </c>
      <c r="G3769" s="148">
        <f t="shared" si="121"/>
        <v>100</v>
      </c>
    </row>
    <row r="3770" spans="1:7" s="8" customFormat="1" ht="12.75" x14ac:dyDescent="0.15">
      <c r="A3770" s="108" t="s">
        <v>6</v>
      </c>
      <c r="B3770" s="19">
        <v>1390.61</v>
      </c>
      <c r="C3770" s="19">
        <v>2250</v>
      </c>
      <c r="D3770" s="19">
        <v>0</v>
      </c>
      <c r="E3770" s="19">
        <v>0</v>
      </c>
      <c r="F3770" s="19">
        <f t="shared" si="120"/>
        <v>0</v>
      </c>
      <c r="G3770" s="151">
        <f t="shared" si="121"/>
        <v>0</v>
      </c>
    </row>
    <row r="3771" spans="1:7" s="8" customFormat="1" ht="12.75" x14ac:dyDescent="0.15">
      <c r="A3771" s="108" t="s">
        <v>12</v>
      </c>
      <c r="B3771" s="19">
        <v>1390.61</v>
      </c>
      <c r="C3771" s="19">
        <v>2250</v>
      </c>
      <c r="D3771" s="19">
        <v>0</v>
      </c>
      <c r="E3771" s="19">
        <v>0</v>
      </c>
      <c r="F3771" s="19">
        <f t="shared" si="120"/>
        <v>0</v>
      </c>
      <c r="G3771" s="151">
        <f t="shared" si="121"/>
        <v>0</v>
      </c>
    </row>
    <row r="3772" spans="1:7" s="8" customFormat="1" ht="12.75" x14ac:dyDescent="0.15">
      <c r="A3772" s="110" t="s">
        <v>32</v>
      </c>
      <c r="B3772" s="20">
        <v>82.95</v>
      </c>
      <c r="C3772" s="20">
        <v>0</v>
      </c>
      <c r="D3772" s="20">
        <v>0</v>
      </c>
      <c r="E3772" s="20">
        <v>0</v>
      </c>
      <c r="F3772" s="20">
        <f t="shared" si="120"/>
        <v>0</v>
      </c>
      <c r="G3772" s="136">
        <f t="shared" si="121"/>
        <v>0</v>
      </c>
    </row>
    <row r="3773" spans="1:7" s="8" customFormat="1" ht="12.75" x14ac:dyDescent="0.15">
      <c r="A3773" s="110" t="s">
        <v>34</v>
      </c>
      <c r="B3773" s="20">
        <v>1295.71</v>
      </c>
      <c r="C3773" s="20">
        <v>0</v>
      </c>
      <c r="D3773" s="20">
        <v>0</v>
      </c>
      <c r="E3773" s="20">
        <v>0</v>
      </c>
      <c r="F3773" s="20">
        <f t="shared" si="120"/>
        <v>0</v>
      </c>
      <c r="G3773" s="136">
        <f t="shared" si="121"/>
        <v>0</v>
      </c>
    </row>
    <row r="3774" spans="1:7" s="8" customFormat="1" ht="12.75" x14ac:dyDescent="0.15">
      <c r="A3774" s="110" t="s">
        <v>13</v>
      </c>
      <c r="B3774" s="20">
        <v>11.95</v>
      </c>
      <c r="C3774" s="20">
        <v>0</v>
      </c>
      <c r="D3774" s="20">
        <v>0</v>
      </c>
      <c r="E3774" s="20">
        <v>0</v>
      </c>
      <c r="F3774" s="20">
        <f t="shared" si="120"/>
        <v>0</v>
      </c>
      <c r="G3774" s="136">
        <f t="shared" si="121"/>
        <v>0</v>
      </c>
    </row>
    <row r="3775" spans="1:7" s="8" customFormat="1" ht="12.75" x14ac:dyDescent="0.15">
      <c r="A3775" s="108" t="s">
        <v>53</v>
      </c>
      <c r="B3775" s="19">
        <v>4450.8599999999997</v>
      </c>
      <c r="C3775" s="19">
        <v>4300</v>
      </c>
      <c r="D3775" s="19">
        <v>123.72</v>
      </c>
      <c r="E3775" s="19">
        <v>123.72</v>
      </c>
      <c r="F3775" s="19">
        <f t="shared" si="120"/>
        <v>2.7796875210633454</v>
      </c>
      <c r="G3775" s="151">
        <f t="shared" si="121"/>
        <v>100</v>
      </c>
    </row>
    <row r="3776" spans="1:7" s="8" customFormat="1" ht="12.75" x14ac:dyDescent="0.15">
      <c r="A3776" s="108" t="s">
        <v>56</v>
      </c>
      <c r="B3776" s="19">
        <v>4450.8599999999997</v>
      </c>
      <c r="C3776" s="19">
        <v>4000</v>
      </c>
      <c r="D3776" s="19">
        <v>123.72</v>
      </c>
      <c r="E3776" s="19">
        <v>123.72</v>
      </c>
      <c r="F3776" s="19">
        <f t="shared" si="120"/>
        <v>2.7796875210633454</v>
      </c>
      <c r="G3776" s="151">
        <f t="shared" si="121"/>
        <v>100</v>
      </c>
    </row>
    <row r="3777" spans="1:7" s="8" customFormat="1" ht="12.75" x14ac:dyDescent="0.15">
      <c r="A3777" s="110" t="s">
        <v>60</v>
      </c>
      <c r="B3777" s="20">
        <v>4450.8599999999997</v>
      </c>
      <c r="C3777" s="20">
        <v>0</v>
      </c>
      <c r="D3777" s="20">
        <v>0</v>
      </c>
      <c r="E3777" s="20">
        <v>123.72</v>
      </c>
      <c r="F3777" s="20">
        <f t="shared" si="120"/>
        <v>2.7796875210633454</v>
      </c>
      <c r="G3777" s="136">
        <f t="shared" si="121"/>
        <v>0</v>
      </c>
    </row>
    <row r="3778" spans="1:7" s="8" customFormat="1" ht="12.75" x14ac:dyDescent="0.15">
      <c r="A3778" s="108" t="s">
        <v>72</v>
      </c>
      <c r="B3778" s="19">
        <v>0</v>
      </c>
      <c r="C3778" s="19">
        <v>300</v>
      </c>
      <c r="D3778" s="19">
        <v>0</v>
      </c>
      <c r="E3778" s="19">
        <v>0</v>
      </c>
      <c r="F3778" s="19">
        <f t="shared" si="120"/>
        <v>0</v>
      </c>
      <c r="G3778" s="151">
        <f t="shared" si="121"/>
        <v>0</v>
      </c>
    </row>
    <row r="3779" spans="1:7" s="7" customFormat="1" ht="12.75" x14ac:dyDescent="0.15">
      <c r="A3779" s="149" t="s">
        <v>256</v>
      </c>
      <c r="B3779" s="18">
        <v>27703.83</v>
      </c>
      <c r="C3779" s="18">
        <v>49300</v>
      </c>
      <c r="D3779" s="18">
        <v>9550</v>
      </c>
      <c r="E3779" s="18">
        <v>8311.85</v>
      </c>
      <c r="F3779" s="18">
        <f t="shared" si="120"/>
        <v>30.002530336058225</v>
      </c>
      <c r="G3779" s="150">
        <f t="shared" si="121"/>
        <v>87.035078534031413</v>
      </c>
    </row>
    <row r="3780" spans="1:7" s="8" customFormat="1" ht="12.75" x14ac:dyDescent="0.15">
      <c r="A3780" s="108" t="s">
        <v>82</v>
      </c>
      <c r="B3780" s="19">
        <v>27703.83</v>
      </c>
      <c r="C3780" s="19">
        <v>49300</v>
      </c>
      <c r="D3780" s="19">
        <v>9550</v>
      </c>
      <c r="E3780" s="19">
        <v>8311.85</v>
      </c>
      <c r="F3780" s="19">
        <f t="shared" si="120"/>
        <v>30.002530336058225</v>
      </c>
      <c r="G3780" s="151">
        <f t="shared" si="121"/>
        <v>87.035078534031413</v>
      </c>
    </row>
    <row r="3781" spans="1:7" s="6" customFormat="1" ht="12.75" x14ac:dyDescent="0.15">
      <c r="A3781" s="147" t="s">
        <v>257</v>
      </c>
      <c r="B3781" s="17">
        <v>27703.83</v>
      </c>
      <c r="C3781" s="17">
        <v>49300</v>
      </c>
      <c r="D3781" s="17">
        <v>9550</v>
      </c>
      <c r="E3781" s="17">
        <v>8311.85</v>
      </c>
      <c r="F3781" s="17">
        <f t="shared" si="120"/>
        <v>30.002530336058225</v>
      </c>
      <c r="G3781" s="148">
        <f t="shared" si="121"/>
        <v>87.035078534031413</v>
      </c>
    </row>
    <row r="3782" spans="1:7" s="8" customFormat="1" ht="12.75" x14ac:dyDescent="0.15">
      <c r="A3782" s="108" t="s">
        <v>6</v>
      </c>
      <c r="B3782" s="19">
        <v>27703.83</v>
      </c>
      <c r="C3782" s="19">
        <v>48000</v>
      </c>
      <c r="D3782" s="19">
        <v>9500</v>
      </c>
      <c r="E3782" s="19">
        <v>8273.07</v>
      </c>
      <c r="F3782" s="19">
        <f t="shared" ref="F3782:F3845" si="122">IFERROR(E3782/B3782*100,0)</f>
        <v>29.862549690782824</v>
      </c>
      <c r="G3782" s="151">
        <f t="shared" ref="G3782:G3845" si="123">IFERROR(E3782/D3782*100,0)</f>
        <v>87.084947368421055</v>
      </c>
    </row>
    <row r="3783" spans="1:7" s="8" customFormat="1" ht="12.75" x14ac:dyDescent="0.15">
      <c r="A3783" s="108" t="s">
        <v>12</v>
      </c>
      <c r="B3783" s="19">
        <v>27703.83</v>
      </c>
      <c r="C3783" s="19">
        <v>48000</v>
      </c>
      <c r="D3783" s="19">
        <v>9500</v>
      </c>
      <c r="E3783" s="19">
        <v>8273.07</v>
      </c>
      <c r="F3783" s="19">
        <f t="shared" si="122"/>
        <v>29.862549690782824</v>
      </c>
      <c r="G3783" s="151">
        <f t="shared" si="123"/>
        <v>87.084947368421055</v>
      </c>
    </row>
    <row r="3784" spans="1:7" s="8" customFormat="1" ht="12.75" x14ac:dyDescent="0.15">
      <c r="A3784" s="110" t="s">
        <v>22</v>
      </c>
      <c r="B3784" s="20">
        <v>653.63</v>
      </c>
      <c r="C3784" s="20">
        <v>0</v>
      </c>
      <c r="D3784" s="20">
        <v>0</v>
      </c>
      <c r="E3784" s="20">
        <v>538.98</v>
      </c>
      <c r="F3784" s="20">
        <f t="shared" si="122"/>
        <v>82.459495433196153</v>
      </c>
      <c r="G3784" s="136">
        <f t="shared" si="123"/>
        <v>0</v>
      </c>
    </row>
    <row r="3785" spans="1:7" s="8" customFormat="1" ht="12.75" x14ac:dyDescent="0.15">
      <c r="A3785" s="110" t="s">
        <v>97</v>
      </c>
      <c r="B3785" s="20">
        <v>22139.67</v>
      </c>
      <c r="C3785" s="20">
        <v>0</v>
      </c>
      <c r="D3785" s="20">
        <v>0</v>
      </c>
      <c r="E3785" s="20">
        <v>2584.36</v>
      </c>
      <c r="F3785" s="20">
        <f t="shared" si="122"/>
        <v>11.672983382317804</v>
      </c>
      <c r="G3785" s="136">
        <f t="shared" si="123"/>
        <v>0</v>
      </c>
    </row>
    <row r="3786" spans="1:7" s="8" customFormat="1" ht="12.75" x14ac:dyDescent="0.15">
      <c r="A3786" s="110" t="s">
        <v>23</v>
      </c>
      <c r="B3786" s="20">
        <v>420.01</v>
      </c>
      <c r="C3786" s="20">
        <v>0</v>
      </c>
      <c r="D3786" s="20">
        <v>0</v>
      </c>
      <c r="E3786" s="20">
        <v>96</v>
      </c>
      <c r="F3786" s="20">
        <f t="shared" si="122"/>
        <v>22.856598652413037</v>
      </c>
      <c r="G3786" s="136">
        <f t="shared" si="123"/>
        <v>0</v>
      </c>
    </row>
    <row r="3787" spans="1:7" s="8" customFormat="1" ht="12.75" x14ac:dyDescent="0.15">
      <c r="A3787" s="110" t="s">
        <v>25</v>
      </c>
      <c r="B3787" s="20">
        <v>0</v>
      </c>
      <c r="C3787" s="20">
        <v>0</v>
      </c>
      <c r="D3787" s="20">
        <v>0</v>
      </c>
      <c r="E3787" s="20">
        <v>1053.73</v>
      </c>
      <c r="F3787" s="20">
        <f t="shared" si="122"/>
        <v>0</v>
      </c>
      <c r="G3787" s="136">
        <f t="shared" si="123"/>
        <v>0</v>
      </c>
    </row>
    <row r="3788" spans="1:7" s="8" customFormat="1" ht="12.75" x14ac:dyDescent="0.15">
      <c r="A3788" s="110" t="s">
        <v>27</v>
      </c>
      <c r="B3788" s="20">
        <v>2481.92</v>
      </c>
      <c r="C3788" s="20">
        <v>0</v>
      </c>
      <c r="D3788" s="20">
        <v>0</v>
      </c>
      <c r="E3788" s="20">
        <v>3082.61</v>
      </c>
      <c r="F3788" s="20">
        <f t="shared" si="122"/>
        <v>124.20263344507478</v>
      </c>
      <c r="G3788" s="136">
        <f t="shared" si="123"/>
        <v>0</v>
      </c>
    </row>
    <row r="3789" spans="1:7" s="8" customFormat="1" ht="12.75" x14ac:dyDescent="0.15">
      <c r="A3789" s="110" t="s">
        <v>28</v>
      </c>
      <c r="B3789" s="20">
        <v>231.44</v>
      </c>
      <c r="C3789" s="20">
        <v>0</v>
      </c>
      <c r="D3789" s="20">
        <v>0</v>
      </c>
      <c r="E3789" s="20">
        <v>0</v>
      </c>
      <c r="F3789" s="20">
        <f t="shared" si="122"/>
        <v>0</v>
      </c>
      <c r="G3789" s="136">
        <f t="shared" si="123"/>
        <v>0</v>
      </c>
    </row>
    <row r="3790" spans="1:7" s="8" customFormat="1" ht="12.75" x14ac:dyDescent="0.15">
      <c r="A3790" s="110" t="s">
        <v>41</v>
      </c>
      <c r="B3790" s="20">
        <v>1248.26</v>
      </c>
      <c r="C3790" s="20">
        <v>0</v>
      </c>
      <c r="D3790" s="20">
        <v>0</v>
      </c>
      <c r="E3790" s="20">
        <v>0</v>
      </c>
      <c r="F3790" s="20">
        <f t="shared" si="122"/>
        <v>0</v>
      </c>
      <c r="G3790" s="136">
        <f t="shared" si="123"/>
        <v>0</v>
      </c>
    </row>
    <row r="3791" spans="1:7" s="8" customFormat="1" ht="12.75" x14ac:dyDescent="0.15">
      <c r="A3791" s="110" t="s">
        <v>32</v>
      </c>
      <c r="B3791" s="20">
        <v>27.87</v>
      </c>
      <c r="C3791" s="20">
        <v>0</v>
      </c>
      <c r="D3791" s="20">
        <v>0</v>
      </c>
      <c r="E3791" s="20">
        <v>90</v>
      </c>
      <c r="F3791" s="20">
        <f t="shared" si="122"/>
        <v>322.92787944025832</v>
      </c>
      <c r="G3791" s="136">
        <f t="shared" si="123"/>
        <v>0</v>
      </c>
    </row>
    <row r="3792" spans="1:7" s="8" customFormat="1" ht="12.75" x14ac:dyDescent="0.15">
      <c r="A3792" s="110" t="s">
        <v>33</v>
      </c>
      <c r="B3792" s="20">
        <v>501.03</v>
      </c>
      <c r="C3792" s="20">
        <v>0</v>
      </c>
      <c r="D3792" s="20">
        <v>0</v>
      </c>
      <c r="E3792" s="20">
        <v>497.39</v>
      </c>
      <c r="F3792" s="20">
        <f t="shared" si="122"/>
        <v>99.273496597010151</v>
      </c>
      <c r="G3792" s="136">
        <f t="shared" si="123"/>
        <v>0</v>
      </c>
    </row>
    <row r="3793" spans="1:7" s="8" customFormat="1" ht="12.75" x14ac:dyDescent="0.15">
      <c r="A3793" s="110" t="s">
        <v>34</v>
      </c>
      <c r="B3793" s="20">
        <v>0</v>
      </c>
      <c r="C3793" s="20">
        <v>0</v>
      </c>
      <c r="D3793" s="20">
        <v>0</v>
      </c>
      <c r="E3793" s="20">
        <v>330</v>
      </c>
      <c r="F3793" s="20">
        <f t="shared" si="122"/>
        <v>0</v>
      </c>
      <c r="G3793" s="136">
        <f t="shared" si="123"/>
        <v>0</v>
      </c>
    </row>
    <row r="3794" spans="1:7" s="8" customFormat="1" ht="12.75" x14ac:dyDescent="0.15">
      <c r="A3794" s="108" t="s">
        <v>53</v>
      </c>
      <c r="B3794" s="19">
        <v>0</v>
      </c>
      <c r="C3794" s="19">
        <v>1300</v>
      </c>
      <c r="D3794" s="19">
        <v>50</v>
      </c>
      <c r="E3794" s="19">
        <v>38.78</v>
      </c>
      <c r="F3794" s="19">
        <f t="shared" si="122"/>
        <v>0</v>
      </c>
      <c r="G3794" s="151">
        <f t="shared" si="123"/>
        <v>77.56</v>
      </c>
    </row>
    <row r="3795" spans="1:7" s="8" customFormat="1" ht="12.75" x14ac:dyDescent="0.15">
      <c r="A3795" s="108" t="s">
        <v>56</v>
      </c>
      <c r="B3795" s="19">
        <v>0</v>
      </c>
      <c r="C3795" s="19">
        <v>1300</v>
      </c>
      <c r="D3795" s="19">
        <v>50</v>
      </c>
      <c r="E3795" s="19">
        <v>38.78</v>
      </c>
      <c r="F3795" s="19">
        <f t="shared" si="122"/>
        <v>0</v>
      </c>
      <c r="G3795" s="151">
        <f t="shared" si="123"/>
        <v>77.56</v>
      </c>
    </row>
    <row r="3796" spans="1:7" s="8" customFormat="1" ht="12.75" x14ac:dyDescent="0.15">
      <c r="A3796" s="110" t="s">
        <v>60</v>
      </c>
      <c r="B3796" s="20">
        <v>0</v>
      </c>
      <c r="C3796" s="20">
        <v>0</v>
      </c>
      <c r="D3796" s="20">
        <v>0</v>
      </c>
      <c r="E3796" s="20">
        <v>38.78</v>
      </c>
      <c r="F3796" s="20">
        <f t="shared" si="122"/>
        <v>0</v>
      </c>
      <c r="G3796" s="136">
        <f t="shared" si="123"/>
        <v>0</v>
      </c>
    </row>
    <row r="3797" spans="1:7" s="7" customFormat="1" ht="12.75" x14ac:dyDescent="0.15">
      <c r="A3797" s="149" t="s">
        <v>258</v>
      </c>
      <c r="B3797" s="18">
        <v>29224.43</v>
      </c>
      <c r="C3797" s="18">
        <v>62080</v>
      </c>
      <c r="D3797" s="18">
        <v>53896.1</v>
      </c>
      <c r="E3797" s="18">
        <v>52056.25</v>
      </c>
      <c r="F3797" s="18">
        <f t="shared" si="122"/>
        <v>178.12580091382449</v>
      </c>
      <c r="G3797" s="150">
        <f t="shared" si="123"/>
        <v>96.586302162865223</v>
      </c>
    </row>
    <row r="3798" spans="1:7" s="8" customFormat="1" ht="12.75" x14ac:dyDescent="0.15">
      <c r="A3798" s="108" t="s">
        <v>245</v>
      </c>
      <c r="B3798" s="19">
        <v>29224.43</v>
      </c>
      <c r="C3798" s="19">
        <v>62080</v>
      </c>
      <c r="D3798" s="19">
        <v>53896.1</v>
      </c>
      <c r="E3798" s="19">
        <v>52056.25</v>
      </c>
      <c r="F3798" s="19">
        <f t="shared" si="122"/>
        <v>178.12580091382449</v>
      </c>
      <c r="G3798" s="151">
        <f t="shared" si="123"/>
        <v>96.586302162865223</v>
      </c>
    </row>
    <row r="3799" spans="1:7" s="6" customFormat="1" ht="12.75" x14ac:dyDescent="0.15">
      <c r="A3799" s="147" t="s">
        <v>128</v>
      </c>
      <c r="B3799" s="17">
        <v>29224.43</v>
      </c>
      <c r="C3799" s="17">
        <v>62080</v>
      </c>
      <c r="D3799" s="17">
        <v>53896.1</v>
      </c>
      <c r="E3799" s="17">
        <v>52056.25</v>
      </c>
      <c r="F3799" s="17">
        <f t="shared" si="122"/>
        <v>178.12580091382449</v>
      </c>
      <c r="G3799" s="148">
        <f t="shared" si="123"/>
        <v>96.586302162865223</v>
      </c>
    </row>
    <row r="3800" spans="1:7" s="8" customFormat="1" ht="12.75" x14ac:dyDescent="0.15">
      <c r="A3800" s="108" t="s">
        <v>6</v>
      </c>
      <c r="B3800" s="19">
        <v>28148.57</v>
      </c>
      <c r="C3800" s="19">
        <v>50580</v>
      </c>
      <c r="D3800" s="19">
        <v>41896.1</v>
      </c>
      <c r="E3800" s="19">
        <v>40138.82</v>
      </c>
      <c r="F3800" s="19">
        <f t="shared" si="122"/>
        <v>142.59630240541529</v>
      </c>
      <c r="G3800" s="151">
        <f t="shared" si="123"/>
        <v>95.805623912488286</v>
      </c>
    </row>
    <row r="3801" spans="1:7" s="8" customFormat="1" ht="12.75" x14ac:dyDescent="0.15">
      <c r="A3801" s="108" t="s">
        <v>7</v>
      </c>
      <c r="B3801" s="19">
        <v>14867.71</v>
      </c>
      <c r="C3801" s="19">
        <v>24300</v>
      </c>
      <c r="D3801" s="19">
        <v>9008.08</v>
      </c>
      <c r="E3801" s="19">
        <v>9008.08</v>
      </c>
      <c r="F3801" s="19">
        <f t="shared" si="122"/>
        <v>60.588214324869128</v>
      </c>
      <c r="G3801" s="151">
        <f t="shared" si="123"/>
        <v>100</v>
      </c>
    </row>
    <row r="3802" spans="1:7" s="8" customFormat="1" ht="12.75" x14ac:dyDescent="0.15">
      <c r="A3802" s="110" t="s">
        <v>8</v>
      </c>
      <c r="B3802" s="20">
        <v>12391.73</v>
      </c>
      <c r="C3802" s="20">
        <v>0</v>
      </c>
      <c r="D3802" s="20">
        <v>0</v>
      </c>
      <c r="E3802" s="20">
        <v>7474.75</v>
      </c>
      <c r="F3802" s="20">
        <f t="shared" si="122"/>
        <v>60.32047179853015</v>
      </c>
      <c r="G3802" s="136">
        <f t="shared" si="123"/>
        <v>0</v>
      </c>
    </row>
    <row r="3803" spans="1:7" s="8" customFormat="1" ht="12.75" x14ac:dyDescent="0.15">
      <c r="A3803" s="110" t="s">
        <v>10</v>
      </c>
      <c r="B3803" s="20">
        <v>431.34</v>
      </c>
      <c r="C3803" s="20">
        <v>0</v>
      </c>
      <c r="D3803" s="20">
        <v>0</v>
      </c>
      <c r="E3803" s="20">
        <v>300</v>
      </c>
      <c r="F3803" s="20">
        <f t="shared" si="122"/>
        <v>69.550702462094876</v>
      </c>
      <c r="G3803" s="136">
        <f t="shared" si="123"/>
        <v>0</v>
      </c>
    </row>
    <row r="3804" spans="1:7" s="8" customFormat="1" ht="12.75" x14ac:dyDescent="0.15">
      <c r="A3804" s="110" t="s">
        <v>11</v>
      </c>
      <c r="B3804" s="20">
        <v>2044.64</v>
      </c>
      <c r="C3804" s="20">
        <v>0</v>
      </c>
      <c r="D3804" s="20">
        <v>0</v>
      </c>
      <c r="E3804" s="20">
        <v>1233.33</v>
      </c>
      <c r="F3804" s="20">
        <f t="shared" si="122"/>
        <v>60.32015415916738</v>
      </c>
      <c r="G3804" s="136">
        <f t="shared" si="123"/>
        <v>0</v>
      </c>
    </row>
    <row r="3805" spans="1:7" s="8" customFormat="1" ht="12.75" x14ac:dyDescent="0.15">
      <c r="A3805" s="108" t="s">
        <v>12</v>
      </c>
      <c r="B3805" s="19">
        <v>4808.95</v>
      </c>
      <c r="C3805" s="19">
        <v>11280</v>
      </c>
      <c r="D3805" s="19">
        <v>12500</v>
      </c>
      <c r="E3805" s="19">
        <v>10742.72</v>
      </c>
      <c r="F3805" s="19">
        <f t="shared" si="122"/>
        <v>223.39013714012412</v>
      </c>
      <c r="G3805" s="151">
        <f t="shared" si="123"/>
        <v>85.941759999999988</v>
      </c>
    </row>
    <row r="3806" spans="1:7" s="8" customFormat="1" ht="12.75" x14ac:dyDescent="0.15">
      <c r="A3806" s="110" t="s">
        <v>18</v>
      </c>
      <c r="B3806" s="20">
        <v>611.70000000000005</v>
      </c>
      <c r="C3806" s="20">
        <v>0</v>
      </c>
      <c r="D3806" s="20">
        <v>0</v>
      </c>
      <c r="E3806" s="20">
        <v>1444.35</v>
      </c>
      <c r="F3806" s="20">
        <f t="shared" si="122"/>
        <v>236.12064737616473</v>
      </c>
      <c r="G3806" s="136">
        <f t="shared" si="123"/>
        <v>0</v>
      </c>
    </row>
    <row r="3807" spans="1:7" s="8" customFormat="1" ht="12.75" x14ac:dyDescent="0.15">
      <c r="A3807" s="110" t="s">
        <v>19</v>
      </c>
      <c r="B3807" s="20">
        <v>908.26</v>
      </c>
      <c r="C3807" s="20">
        <v>0</v>
      </c>
      <c r="D3807" s="20">
        <v>0</v>
      </c>
      <c r="E3807" s="20">
        <v>726.95</v>
      </c>
      <c r="F3807" s="20">
        <f t="shared" si="122"/>
        <v>80.037654416136348</v>
      </c>
      <c r="G3807" s="136">
        <f t="shared" si="123"/>
        <v>0</v>
      </c>
    </row>
    <row r="3808" spans="1:7" s="8" customFormat="1" ht="12.75" x14ac:dyDescent="0.15">
      <c r="A3808" s="110" t="s">
        <v>20</v>
      </c>
      <c r="B3808" s="20">
        <v>0</v>
      </c>
      <c r="C3808" s="20">
        <v>0</v>
      </c>
      <c r="D3808" s="20">
        <v>0</v>
      </c>
      <c r="E3808" s="20">
        <v>330</v>
      </c>
      <c r="F3808" s="20">
        <f t="shared" si="122"/>
        <v>0</v>
      </c>
      <c r="G3808" s="136">
        <f t="shared" si="123"/>
        <v>0</v>
      </c>
    </row>
    <row r="3809" spans="1:7" s="8" customFormat="1" ht="12.75" x14ac:dyDescent="0.15">
      <c r="A3809" s="110" t="s">
        <v>22</v>
      </c>
      <c r="B3809" s="20">
        <v>581.22</v>
      </c>
      <c r="C3809" s="20">
        <v>0</v>
      </c>
      <c r="D3809" s="20">
        <v>0</v>
      </c>
      <c r="E3809" s="20">
        <v>4159.29</v>
      </c>
      <c r="F3809" s="20">
        <f t="shared" si="122"/>
        <v>715.61370909466291</v>
      </c>
      <c r="G3809" s="136">
        <f t="shared" si="123"/>
        <v>0</v>
      </c>
    </row>
    <row r="3810" spans="1:7" s="8" customFormat="1" ht="12.75" x14ac:dyDescent="0.15">
      <c r="A3810" s="110" t="s">
        <v>97</v>
      </c>
      <c r="B3810" s="20">
        <v>94.62</v>
      </c>
      <c r="C3810" s="20">
        <v>0</v>
      </c>
      <c r="D3810" s="20">
        <v>0</v>
      </c>
      <c r="E3810" s="20">
        <v>177.02</v>
      </c>
      <c r="F3810" s="20">
        <f t="shared" si="122"/>
        <v>187.08518283660959</v>
      </c>
      <c r="G3810" s="136">
        <f t="shared" si="123"/>
        <v>0</v>
      </c>
    </row>
    <row r="3811" spans="1:7" s="8" customFormat="1" ht="12.75" x14ac:dyDescent="0.15">
      <c r="A3811" s="110" t="s">
        <v>25</v>
      </c>
      <c r="B3811" s="20">
        <v>80.5</v>
      </c>
      <c r="C3811" s="20">
        <v>0</v>
      </c>
      <c r="D3811" s="20">
        <v>0</v>
      </c>
      <c r="E3811" s="20">
        <v>92.37</v>
      </c>
      <c r="F3811" s="20">
        <f t="shared" si="122"/>
        <v>114.74534161490683</v>
      </c>
      <c r="G3811" s="136">
        <f t="shared" si="123"/>
        <v>0</v>
      </c>
    </row>
    <row r="3812" spans="1:7" s="8" customFormat="1" ht="12.75" x14ac:dyDescent="0.15">
      <c r="A3812" s="110" t="s">
        <v>27</v>
      </c>
      <c r="B3812" s="20">
        <v>0</v>
      </c>
      <c r="C3812" s="20">
        <v>0</v>
      </c>
      <c r="D3812" s="20">
        <v>0</v>
      </c>
      <c r="E3812" s="20">
        <v>1175</v>
      </c>
      <c r="F3812" s="20">
        <f t="shared" si="122"/>
        <v>0</v>
      </c>
      <c r="G3812" s="136">
        <f t="shared" si="123"/>
        <v>0</v>
      </c>
    </row>
    <row r="3813" spans="1:7" s="8" customFormat="1" ht="12.75" x14ac:dyDescent="0.15">
      <c r="A3813" s="110" t="s">
        <v>41</v>
      </c>
      <c r="B3813" s="20">
        <v>1170.6199999999999</v>
      </c>
      <c r="C3813" s="20">
        <v>0</v>
      </c>
      <c r="D3813" s="20">
        <v>0</v>
      </c>
      <c r="E3813" s="20">
        <v>961.62</v>
      </c>
      <c r="F3813" s="20">
        <f t="shared" si="122"/>
        <v>82.146213117835003</v>
      </c>
      <c r="G3813" s="136">
        <f t="shared" si="123"/>
        <v>0</v>
      </c>
    </row>
    <row r="3814" spans="1:7" s="8" customFormat="1" ht="12.75" x14ac:dyDescent="0.15">
      <c r="A3814" s="110" t="s">
        <v>31</v>
      </c>
      <c r="B3814" s="20">
        <v>809.61</v>
      </c>
      <c r="C3814" s="20">
        <v>0</v>
      </c>
      <c r="D3814" s="20">
        <v>0</v>
      </c>
      <c r="E3814" s="20">
        <v>0</v>
      </c>
      <c r="F3814" s="20">
        <f t="shared" si="122"/>
        <v>0</v>
      </c>
      <c r="G3814" s="136">
        <f t="shared" si="123"/>
        <v>0</v>
      </c>
    </row>
    <row r="3815" spans="1:7" s="8" customFormat="1" ht="12.75" x14ac:dyDescent="0.15">
      <c r="A3815" s="110" t="s">
        <v>32</v>
      </c>
      <c r="B3815" s="20">
        <v>552.41999999999996</v>
      </c>
      <c r="C3815" s="20">
        <v>0</v>
      </c>
      <c r="D3815" s="20">
        <v>0</v>
      </c>
      <c r="E3815" s="20">
        <v>985.04</v>
      </c>
      <c r="F3815" s="20">
        <f t="shared" si="122"/>
        <v>178.31360196951596</v>
      </c>
      <c r="G3815" s="136">
        <f t="shared" si="123"/>
        <v>0</v>
      </c>
    </row>
    <row r="3816" spans="1:7" s="8" customFormat="1" ht="12.75" x14ac:dyDescent="0.15">
      <c r="A3816" s="110" t="s">
        <v>42</v>
      </c>
      <c r="B3816" s="20">
        <v>0</v>
      </c>
      <c r="C3816" s="20">
        <v>0</v>
      </c>
      <c r="D3816" s="20">
        <v>0</v>
      </c>
      <c r="E3816" s="20">
        <v>655</v>
      </c>
      <c r="F3816" s="20">
        <f t="shared" si="122"/>
        <v>0</v>
      </c>
      <c r="G3816" s="136">
        <f t="shared" si="123"/>
        <v>0</v>
      </c>
    </row>
    <row r="3817" spans="1:7" s="8" customFormat="1" ht="12.75" x14ac:dyDescent="0.15">
      <c r="A3817" s="110" t="s">
        <v>36</v>
      </c>
      <c r="B3817" s="20">
        <v>0</v>
      </c>
      <c r="C3817" s="20">
        <v>0</v>
      </c>
      <c r="D3817" s="20">
        <v>0</v>
      </c>
      <c r="E3817" s="20">
        <v>36.08</v>
      </c>
      <c r="F3817" s="20">
        <f t="shared" si="122"/>
        <v>0</v>
      </c>
      <c r="G3817" s="136">
        <f t="shared" si="123"/>
        <v>0</v>
      </c>
    </row>
    <row r="3818" spans="1:7" s="8" customFormat="1" ht="12.75" x14ac:dyDescent="0.15">
      <c r="A3818" s="108" t="s">
        <v>141</v>
      </c>
      <c r="B3818" s="19">
        <v>8471.91</v>
      </c>
      <c r="C3818" s="19">
        <v>15000</v>
      </c>
      <c r="D3818" s="19">
        <v>20000</v>
      </c>
      <c r="E3818" s="19">
        <v>20000</v>
      </c>
      <c r="F3818" s="19">
        <f t="shared" si="122"/>
        <v>236.07427368798773</v>
      </c>
      <c r="G3818" s="151">
        <f t="shared" si="123"/>
        <v>100</v>
      </c>
    </row>
    <row r="3819" spans="1:7" s="8" customFormat="1" ht="12.75" x14ac:dyDescent="0.15">
      <c r="A3819" s="110" t="s">
        <v>142</v>
      </c>
      <c r="B3819" s="20">
        <v>50.99</v>
      </c>
      <c r="C3819" s="20">
        <v>0</v>
      </c>
      <c r="D3819" s="20">
        <v>0</v>
      </c>
      <c r="E3819" s="20">
        <v>0</v>
      </c>
      <c r="F3819" s="20">
        <f t="shared" si="122"/>
        <v>0</v>
      </c>
      <c r="G3819" s="136">
        <f t="shared" si="123"/>
        <v>0</v>
      </c>
    </row>
    <row r="3820" spans="1:7" s="8" customFormat="1" ht="12.75" x14ac:dyDescent="0.15">
      <c r="A3820" s="110" t="s">
        <v>259</v>
      </c>
      <c r="B3820" s="20">
        <v>8420.92</v>
      </c>
      <c r="C3820" s="20">
        <v>0</v>
      </c>
      <c r="D3820" s="20">
        <v>0</v>
      </c>
      <c r="E3820" s="20">
        <v>20000</v>
      </c>
      <c r="F3820" s="20">
        <f t="shared" si="122"/>
        <v>237.50374068391577</v>
      </c>
      <c r="G3820" s="136">
        <f t="shared" si="123"/>
        <v>0</v>
      </c>
    </row>
    <row r="3821" spans="1:7" s="8" customFormat="1" ht="12.75" x14ac:dyDescent="0.15">
      <c r="A3821" s="108" t="s">
        <v>101</v>
      </c>
      <c r="B3821" s="19">
        <v>0</v>
      </c>
      <c r="C3821" s="19">
        <v>0</v>
      </c>
      <c r="D3821" s="19">
        <v>388.02</v>
      </c>
      <c r="E3821" s="19">
        <v>388.02</v>
      </c>
      <c r="F3821" s="19">
        <f t="shared" si="122"/>
        <v>0</v>
      </c>
      <c r="G3821" s="151">
        <f t="shared" si="123"/>
        <v>100</v>
      </c>
    </row>
    <row r="3822" spans="1:7" s="8" customFormat="1" ht="12.75" x14ac:dyDescent="0.15">
      <c r="A3822" s="110" t="s">
        <v>260</v>
      </c>
      <c r="B3822" s="20">
        <v>0</v>
      </c>
      <c r="C3822" s="20">
        <v>0</v>
      </c>
      <c r="D3822" s="20">
        <v>0</v>
      </c>
      <c r="E3822" s="20">
        <v>388.02</v>
      </c>
      <c r="F3822" s="20">
        <f t="shared" si="122"/>
        <v>0</v>
      </c>
      <c r="G3822" s="136">
        <f t="shared" si="123"/>
        <v>0</v>
      </c>
    </row>
    <row r="3823" spans="1:7" s="8" customFormat="1" ht="12.75" x14ac:dyDescent="0.15">
      <c r="A3823" s="108" t="s">
        <v>53</v>
      </c>
      <c r="B3823" s="19">
        <v>1075.8599999999999</v>
      </c>
      <c r="C3823" s="19">
        <v>11500</v>
      </c>
      <c r="D3823" s="19">
        <v>12000</v>
      </c>
      <c r="E3823" s="19">
        <v>11917.43</v>
      </c>
      <c r="F3823" s="19">
        <f t="shared" si="122"/>
        <v>1107.7119699589166</v>
      </c>
      <c r="G3823" s="151">
        <f t="shared" si="123"/>
        <v>99.311916666666662</v>
      </c>
    </row>
    <row r="3824" spans="1:7" s="8" customFormat="1" ht="12.75" x14ac:dyDescent="0.15">
      <c r="A3824" s="108" t="s">
        <v>56</v>
      </c>
      <c r="B3824" s="19">
        <v>1075.8599999999999</v>
      </c>
      <c r="C3824" s="19">
        <v>11500</v>
      </c>
      <c r="D3824" s="19">
        <v>12000</v>
      </c>
      <c r="E3824" s="19">
        <v>11917.43</v>
      </c>
      <c r="F3824" s="19">
        <f t="shared" si="122"/>
        <v>1107.7119699589166</v>
      </c>
      <c r="G3824" s="151">
        <f t="shared" si="123"/>
        <v>99.311916666666662</v>
      </c>
    </row>
    <row r="3825" spans="1:7" s="8" customFormat="1" ht="12.75" x14ac:dyDescent="0.15">
      <c r="A3825" s="110" t="s">
        <v>57</v>
      </c>
      <c r="B3825" s="20">
        <v>0</v>
      </c>
      <c r="C3825" s="20">
        <v>0</v>
      </c>
      <c r="D3825" s="20">
        <v>0</v>
      </c>
      <c r="E3825" s="20">
        <v>2000</v>
      </c>
      <c r="F3825" s="20">
        <f t="shared" si="122"/>
        <v>0</v>
      </c>
      <c r="G3825" s="136">
        <f t="shared" si="123"/>
        <v>0</v>
      </c>
    </row>
    <row r="3826" spans="1:7" s="8" customFormat="1" ht="12.75" x14ac:dyDescent="0.15">
      <c r="A3826" s="110" t="s">
        <v>252</v>
      </c>
      <c r="B3826" s="20">
        <v>1075.8599999999999</v>
      </c>
      <c r="C3826" s="20">
        <v>0</v>
      </c>
      <c r="D3826" s="20">
        <v>0</v>
      </c>
      <c r="E3826" s="20">
        <v>9917.43</v>
      </c>
      <c r="F3826" s="20">
        <f t="shared" si="122"/>
        <v>921.81417656572432</v>
      </c>
      <c r="G3826" s="136">
        <f t="shared" si="123"/>
        <v>0</v>
      </c>
    </row>
    <row r="3827" spans="1:7" s="7" customFormat="1" ht="12.75" x14ac:dyDescent="0.15">
      <c r="A3827" s="149" t="s">
        <v>261</v>
      </c>
      <c r="B3827" s="18">
        <v>0</v>
      </c>
      <c r="C3827" s="18">
        <v>0</v>
      </c>
      <c r="D3827" s="18">
        <v>3000</v>
      </c>
      <c r="E3827" s="18">
        <v>3000</v>
      </c>
      <c r="F3827" s="18">
        <f t="shared" si="122"/>
        <v>0</v>
      </c>
      <c r="G3827" s="150">
        <f t="shared" si="123"/>
        <v>100</v>
      </c>
    </row>
    <row r="3828" spans="1:7" s="8" customFormat="1" ht="12.75" x14ac:dyDescent="0.15">
      <c r="A3828" s="108" t="s">
        <v>82</v>
      </c>
      <c r="B3828" s="19">
        <v>0</v>
      </c>
      <c r="C3828" s="19">
        <v>0</v>
      </c>
      <c r="D3828" s="19">
        <v>3000</v>
      </c>
      <c r="E3828" s="19">
        <v>3000</v>
      </c>
      <c r="F3828" s="19">
        <f t="shared" si="122"/>
        <v>0</v>
      </c>
      <c r="G3828" s="151">
        <f t="shared" si="123"/>
        <v>100</v>
      </c>
    </row>
    <row r="3829" spans="1:7" s="6" customFormat="1" ht="12.75" x14ac:dyDescent="0.15">
      <c r="A3829" s="147" t="s">
        <v>212</v>
      </c>
      <c r="B3829" s="17">
        <v>0</v>
      </c>
      <c r="C3829" s="17">
        <v>0</v>
      </c>
      <c r="D3829" s="17">
        <v>3000</v>
      </c>
      <c r="E3829" s="17">
        <v>3000</v>
      </c>
      <c r="F3829" s="17">
        <f t="shared" si="122"/>
        <v>0</v>
      </c>
      <c r="G3829" s="148">
        <f t="shared" si="123"/>
        <v>100</v>
      </c>
    </row>
    <row r="3830" spans="1:7" s="8" customFormat="1" ht="12.75" x14ac:dyDescent="0.15">
      <c r="A3830" s="108" t="s">
        <v>6</v>
      </c>
      <c r="B3830" s="19">
        <v>0</v>
      </c>
      <c r="C3830" s="19">
        <v>0</v>
      </c>
      <c r="D3830" s="19">
        <v>3000</v>
      </c>
      <c r="E3830" s="19">
        <v>3000</v>
      </c>
      <c r="F3830" s="19">
        <f t="shared" si="122"/>
        <v>0</v>
      </c>
      <c r="G3830" s="151">
        <f t="shared" si="123"/>
        <v>100</v>
      </c>
    </row>
    <row r="3831" spans="1:7" s="8" customFormat="1" ht="12.75" x14ac:dyDescent="0.15">
      <c r="A3831" s="108" t="s">
        <v>12</v>
      </c>
      <c r="B3831" s="19">
        <v>0</v>
      </c>
      <c r="C3831" s="19">
        <v>0</v>
      </c>
      <c r="D3831" s="19">
        <v>3000</v>
      </c>
      <c r="E3831" s="19">
        <v>3000</v>
      </c>
      <c r="F3831" s="19">
        <f t="shared" si="122"/>
        <v>0</v>
      </c>
      <c r="G3831" s="151">
        <f t="shared" si="123"/>
        <v>100</v>
      </c>
    </row>
    <row r="3832" spans="1:7" s="8" customFormat="1" ht="12.75" x14ac:dyDescent="0.15">
      <c r="A3832" s="110" t="s">
        <v>18</v>
      </c>
      <c r="B3832" s="20">
        <v>0</v>
      </c>
      <c r="C3832" s="20">
        <v>0</v>
      </c>
      <c r="D3832" s="20">
        <v>0</v>
      </c>
      <c r="E3832" s="20">
        <v>3000</v>
      </c>
      <c r="F3832" s="20">
        <f t="shared" si="122"/>
        <v>0</v>
      </c>
      <c r="G3832" s="136">
        <f t="shared" si="123"/>
        <v>0</v>
      </c>
    </row>
    <row r="3833" spans="1:7" s="7" customFormat="1" ht="12.75" x14ac:dyDescent="0.15">
      <c r="A3833" s="149" t="s">
        <v>264</v>
      </c>
      <c r="B3833" s="18">
        <v>2101.5</v>
      </c>
      <c r="C3833" s="18">
        <v>1650</v>
      </c>
      <c r="D3833" s="18">
        <v>1275.57</v>
      </c>
      <c r="E3833" s="18">
        <v>1275.57</v>
      </c>
      <c r="F3833" s="18">
        <f t="shared" si="122"/>
        <v>60.698072805139184</v>
      </c>
      <c r="G3833" s="150">
        <f t="shared" si="123"/>
        <v>100</v>
      </c>
    </row>
    <row r="3834" spans="1:7" s="8" customFormat="1" ht="12.75" x14ac:dyDescent="0.15">
      <c r="A3834" s="108" t="s">
        <v>82</v>
      </c>
      <c r="B3834" s="19">
        <v>2101.5</v>
      </c>
      <c r="C3834" s="19">
        <v>1650</v>
      </c>
      <c r="D3834" s="19">
        <v>1275.57</v>
      </c>
      <c r="E3834" s="19">
        <v>1275.57</v>
      </c>
      <c r="F3834" s="19">
        <f t="shared" si="122"/>
        <v>60.698072805139184</v>
      </c>
      <c r="G3834" s="151">
        <f t="shared" si="123"/>
        <v>100</v>
      </c>
    </row>
    <row r="3835" spans="1:7" s="6" customFormat="1" ht="12.75" x14ac:dyDescent="0.15">
      <c r="A3835" s="147" t="s">
        <v>86</v>
      </c>
      <c r="B3835" s="17">
        <v>2101.5</v>
      </c>
      <c r="C3835" s="17">
        <v>1650</v>
      </c>
      <c r="D3835" s="17">
        <v>1275.57</v>
      </c>
      <c r="E3835" s="17">
        <v>1275.57</v>
      </c>
      <c r="F3835" s="17">
        <f t="shared" si="122"/>
        <v>60.698072805139184</v>
      </c>
      <c r="G3835" s="148">
        <f t="shared" si="123"/>
        <v>100</v>
      </c>
    </row>
    <row r="3836" spans="1:7" s="8" customFormat="1" ht="12.75" x14ac:dyDescent="0.15">
      <c r="A3836" s="108" t="s">
        <v>6</v>
      </c>
      <c r="B3836" s="19">
        <v>2101.5</v>
      </c>
      <c r="C3836" s="19">
        <v>1650</v>
      </c>
      <c r="D3836" s="19">
        <v>1275.57</v>
      </c>
      <c r="E3836" s="19">
        <v>1275.57</v>
      </c>
      <c r="F3836" s="19">
        <f t="shared" si="122"/>
        <v>60.698072805139184</v>
      </c>
      <c r="G3836" s="151">
        <f t="shared" si="123"/>
        <v>100</v>
      </c>
    </row>
    <row r="3837" spans="1:7" s="8" customFormat="1" ht="12.75" x14ac:dyDescent="0.15">
      <c r="A3837" s="108" t="s">
        <v>12</v>
      </c>
      <c r="B3837" s="19">
        <v>2101.5</v>
      </c>
      <c r="C3837" s="19">
        <v>1650</v>
      </c>
      <c r="D3837" s="19">
        <v>1275.57</v>
      </c>
      <c r="E3837" s="19">
        <v>1275.57</v>
      </c>
      <c r="F3837" s="19">
        <f t="shared" si="122"/>
        <v>60.698072805139184</v>
      </c>
      <c r="G3837" s="151">
        <f t="shared" si="123"/>
        <v>100</v>
      </c>
    </row>
    <row r="3838" spans="1:7" s="8" customFormat="1" ht="12.75" x14ac:dyDescent="0.15">
      <c r="A3838" s="110" t="s">
        <v>97</v>
      </c>
      <c r="B3838" s="20">
        <v>2101.5</v>
      </c>
      <c r="C3838" s="20">
        <v>0</v>
      </c>
      <c r="D3838" s="20">
        <v>0</v>
      </c>
      <c r="E3838" s="20">
        <v>1275.57</v>
      </c>
      <c r="F3838" s="20">
        <f t="shared" si="122"/>
        <v>60.698072805139184</v>
      </c>
      <c r="G3838" s="136">
        <f t="shared" si="123"/>
        <v>0</v>
      </c>
    </row>
    <row r="3839" spans="1:7" s="7" customFormat="1" ht="12.75" x14ac:dyDescent="0.15">
      <c r="A3839" s="149" t="s">
        <v>265</v>
      </c>
      <c r="B3839" s="18">
        <v>0</v>
      </c>
      <c r="C3839" s="18">
        <v>0</v>
      </c>
      <c r="D3839" s="18">
        <v>48000</v>
      </c>
      <c r="E3839" s="18">
        <v>45263.86</v>
      </c>
      <c r="F3839" s="18">
        <f t="shared" si="122"/>
        <v>0</v>
      </c>
      <c r="G3839" s="150">
        <f t="shared" si="123"/>
        <v>94.299708333333328</v>
      </c>
    </row>
    <row r="3840" spans="1:7" s="8" customFormat="1" ht="12.75" x14ac:dyDescent="0.15">
      <c r="A3840" s="108" t="s">
        <v>245</v>
      </c>
      <c r="B3840" s="19">
        <v>0</v>
      </c>
      <c r="C3840" s="19">
        <v>0</v>
      </c>
      <c r="D3840" s="19">
        <v>48000</v>
      </c>
      <c r="E3840" s="19">
        <v>45263.86</v>
      </c>
      <c r="F3840" s="19">
        <f t="shared" si="122"/>
        <v>0</v>
      </c>
      <c r="G3840" s="151">
        <f t="shared" si="123"/>
        <v>94.299708333333328</v>
      </c>
    </row>
    <row r="3841" spans="1:7" s="6" customFormat="1" ht="12.75" x14ac:dyDescent="0.15">
      <c r="A3841" s="147" t="s">
        <v>128</v>
      </c>
      <c r="B3841" s="17">
        <v>0</v>
      </c>
      <c r="C3841" s="17">
        <v>0</v>
      </c>
      <c r="D3841" s="17">
        <v>48000</v>
      </c>
      <c r="E3841" s="17">
        <v>45263.86</v>
      </c>
      <c r="F3841" s="17">
        <f t="shared" si="122"/>
        <v>0</v>
      </c>
      <c r="G3841" s="148">
        <f t="shared" si="123"/>
        <v>94.299708333333328</v>
      </c>
    </row>
    <row r="3842" spans="1:7" s="8" customFormat="1" ht="12.75" x14ac:dyDescent="0.15">
      <c r="A3842" s="108" t="s">
        <v>6</v>
      </c>
      <c r="B3842" s="19">
        <v>0</v>
      </c>
      <c r="C3842" s="19">
        <v>0</v>
      </c>
      <c r="D3842" s="19">
        <v>48000</v>
      </c>
      <c r="E3842" s="19">
        <v>45263.86</v>
      </c>
      <c r="F3842" s="19">
        <f t="shared" si="122"/>
        <v>0</v>
      </c>
      <c r="G3842" s="151">
        <f t="shared" si="123"/>
        <v>94.299708333333328</v>
      </c>
    </row>
    <row r="3843" spans="1:7" s="8" customFormat="1" ht="12.75" x14ac:dyDescent="0.15">
      <c r="A3843" s="108" t="s">
        <v>12</v>
      </c>
      <c r="B3843" s="19">
        <v>0</v>
      </c>
      <c r="C3843" s="19">
        <v>0</v>
      </c>
      <c r="D3843" s="19">
        <v>48000</v>
      </c>
      <c r="E3843" s="19">
        <v>45263.86</v>
      </c>
      <c r="F3843" s="19">
        <f t="shared" si="122"/>
        <v>0</v>
      </c>
      <c r="G3843" s="151">
        <f t="shared" si="123"/>
        <v>94.299708333333328</v>
      </c>
    </row>
    <row r="3844" spans="1:7" s="8" customFormat="1" ht="12.75" x14ac:dyDescent="0.15">
      <c r="A3844" s="110" t="s">
        <v>97</v>
      </c>
      <c r="B3844" s="20">
        <v>0</v>
      </c>
      <c r="C3844" s="20">
        <v>0</v>
      </c>
      <c r="D3844" s="20">
        <v>0</v>
      </c>
      <c r="E3844" s="20">
        <v>44478.87</v>
      </c>
      <c r="F3844" s="20">
        <f t="shared" si="122"/>
        <v>0</v>
      </c>
      <c r="G3844" s="136">
        <f t="shared" si="123"/>
        <v>0</v>
      </c>
    </row>
    <row r="3845" spans="1:7" s="8" customFormat="1" ht="12.75" x14ac:dyDescent="0.15">
      <c r="A3845" s="110" t="s">
        <v>23</v>
      </c>
      <c r="B3845" s="20">
        <v>0</v>
      </c>
      <c r="C3845" s="20">
        <v>0</v>
      </c>
      <c r="D3845" s="20">
        <v>0</v>
      </c>
      <c r="E3845" s="20">
        <v>784.99</v>
      </c>
      <c r="F3845" s="20">
        <f t="shared" si="122"/>
        <v>0</v>
      </c>
      <c r="G3845" s="136">
        <f t="shared" si="123"/>
        <v>0</v>
      </c>
    </row>
    <row r="3846" spans="1:7" s="6" customFormat="1" ht="12.75" x14ac:dyDescent="0.15">
      <c r="A3846" s="147" t="s">
        <v>266</v>
      </c>
      <c r="B3846" s="17">
        <v>21029.7</v>
      </c>
      <c r="C3846" s="17">
        <v>40550</v>
      </c>
      <c r="D3846" s="17">
        <v>26420</v>
      </c>
      <c r="E3846" s="17">
        <v>24731.96</v>
      </c>
      <c r="F3846" s="17">
        <f t="shared" ref="F3846:F3909" si="124">IFERROR(E3846/B3846*100,0)</f>
        <v>117.60491114946956</v>
      </c>
      <c r="G3846" s="148">
        <f t="shared" ref="G3846:G3909" si="125">IFERROR(E3846/D3846*100,0)</f>
        <v>93.610749432248298</v>
      </c>
    </row>
    <row r="3847" spans="1:7" s="7" customFormat="1" ht="12.75" x14ac:dyDescent="0.15">
      <c r="A3847" s="149" t="s">
        <v>267</v>
      </c>
      <c r="B3847" s="18">
        <v>21029.7</v>
      </c>
      <c r="C3847" s="18">
        <v>40550</v>
      </c>
      <c r="D3847" s="18">
        <v>26420</v>
      </c>
      <c r="E3847" s="18">
        <v>24731.96</v>
      </c>
      <c r="F3847" s="18">
        <f t="shared" si="124"/>
        <v>117.60491114946956</v>
      </c>
      <c r="G3847" s="150">
        <f t="shared" si="125"/>
        <v>93.610749432248298</v>
      </c>
    </row>
    <row r="3848" spans="1:7" s="8" customFormat="1" ht="12.75" x14ac:dyDescent="0.15">
      <c r="A3848" s="108" t="s">
        <v>82</v>
      </c>
      <c r="B3848" s="19">
        <v>21029.7</v>
      </c>
      <c r="C3848" s="19">
        <v>40550</v>
      </c>
      <c r="D3848" s="19">
        <v>26420</v>
      </c>
      <c r="E3848" s="19">
        <v>24731.96</v>
      </c>
      <c r="F3848" s="19">
        <f t="shared" si="124"/>
        <v>117.60491114946956</v>
      </c>
      <c r="G3848" s="151">
        <f t="shared" si="125"/>
        <v>93.610749432248298</v>
      </c>
    </row>
    <row r="3849" spans="1:7" s="6" customFormat="1" ht="12.75" x14ac:dyDescent="0.15">
      <c r="A3849" s="147" t="s">
        <v>5</v>
      </c>
      <c r="B3849" s="17">
        <v>0</v>
      </c>
      <c r="C3849" s="17">
        <v>0</v>
      </c>
      <c r="D3849" s="17">
        <v>3620</v>
      </c>
      <c r="E3849" s="17">
        <v>3452.85</v>
      </c>
      <c r="F3849" s="17">
        <f t="shared" si="124"/>
        <v>0</v>
      </c>
      <c r="G3849" s="148">
        <f t="shared" si="125"/>
        <v>95.382596685082859</v>
      </c>
    </row>
    <row r="3850" spans="1:7" s="8" customFormat="1" ht="12.75" x14ac:dyDescent="0.15">
      <c r="A3850" s="108" t="s">
        <v>6</v>
      </c>
      <c r="B3850" s="19">
        <v>0</v>
      </c>
      <c r="C3850" s="19">
        <v>0</v>
      </c>
      <c r="D3850" s="19">
        <v>3620</v>
      </c>
      <c r="E3850" s="19">
        <v>3452.85</v>
      </c>
      <c r="F3850" s="19">
        <f t="shared" si="124"/>
        <v>0</v>
      </c>
      <c r="G3850" s="151">
        <f t="shared" si="125"/>
        <v>95.382596685082859</v>
      </c>
    </row>
    <row r="3851" spans="1:7" s="8" customFormat="1" ht="12.75" x14ac:dyDescent="0.15">
      <c r="A3851" s="108" t="s">
        <v>7</v>
      </c>
      <c r="B3851" s="19">
        <v>0</v>
      </c>
      <c r="C3851" s="19">
        <v>0</v>
      </c>
      <c r="D3851" s="19">
        <v>2920</v>
      </c>
      <c r="E3851" s="19">
        <v>2813.48</v>
      </c>
      <c r="F3851" s="19">
        <f t="shared" si="124"/>
        <v>0</v>
      </c>
      <c r="G3851" s="151">
        <f t="shared" si="125"/>
        <v>96.352054794520541</v>
      </c>
    </row>
    <row r="3852" spans="1:7" s="8" customFormat="1" ht="12.75" x14ac:dyDescent="0.15">
      <c r="A3852" s="110" t="s">
        <v>8</v>
      </c>
      <c r="B3852" s="20">
        <v>0</v>
      </c>
      <c r="C3852" s="20">
        <v>0</v>
      </c>
      <c r="D3852" s="20">
        <v>0</v>
      </c>
      <c r="E3852" s="20">
        <v>1925.7</v>
      </c>
      <c r="F3852" s="20">
        <f t="shared" si="124"/>
        <v>0</v>
      </c>
      <c r="G3852" s="136">
        <f t="shared" si="125"/>
        <v>0</v>
      </c>
    </row>
    <row r="3853" spans="1:7" s="8" customFormat="1" ht="12.75" x14ac:dyDescent="0.15">
      <c r="A3853" s="110" t="s">
        <v>10</v>
      </c>
      <c r="B3853" s="20">
        <v>0</v>
      </c>
      <c r="C3853" s="20">
        <v>0</v>
      </c>
      <c r="D3853" s="20">
        <v>0</v>
      </c>
      <c r="E3853" s="20">
        <v>570</v>
      </c>
      <c r="F3853" s="20">
        <f t="shared" si="124"/>
        <v>0</v>
      </c>
      <c r="G3853" s="136">
        <f t="shared" si="125"/>
        <v>0</v>
      </c>
    </row>
    <row r="3854" spans="1:7" s="8" customFormat="1" ht="12.75" x14ac:dyDescent="0.15">
      <c r="A3854" s="110" t="s">
        <v>11</v>
      </c>
      <c r="B3854" s="20">
        <v>0</v>
      </c>
      <c r="C3854" s="20">
        <v>0</v>
      </c>
      <c r="D3854" s="20">
        <v>0</v>
      </c>
      <c r="E3854" s="20">
        <v>317.77999999999997</v>
      </c>
      <c r="F3854" s="20">
        <f t="shared" si="124"/>
        <v>0</v>
      </c>
      <c r="G3854" s="136">
        <f t="shared" si="125"/>
        <v>0</v>
      </c>
    </row>
    <row r="3855" spans="1:7" s="8" customFormat="1" ht="12.75" x14ac:dyDescent="0.15">
      <c r="A3855" s="108" t="s">
        <v>12</v>
      </c>
      <c r="B3855" s="19">
        <v>0</v>
      </c>
      <c r="C3855" s="19">
        <v>0</v>
      </c>
      <c r="D3855" s="19">
        <v>700</v>
      </c>
      <c r="E3855" s="19">
        <v>639.37</v>
      </c>
      <c r="F3855" s="19">
        <f t="shared" si="124"/>
        <v>0</v>
      </c>
      <c r="G3855" s="151">
        <f t="shared" si="125"/>
        <v>91.338571428571427</v>
      </c>
    </row>
    <row r="3856" spans="1:7" s="8" customFormat="1" ht="12.75" x14ac:dyDescent="0.15">
      <c r="A3856" s="110" t="s">
        <v>19</v>
      </c>
      <c r="B3856" s="20">
        <v>0</v>
      </c>
      <c r="C3856" s="20">
        <v>0</v>
      </c>
      <c r="D3856" s="20">
        <v>0</v>
      </c>
      <c r="E3856" s="20">
        <v>639.37</v>
      </c>
      <c r="F3856" s="20">
        <f t="shared" si="124"/>
        <v>0</v>
      </c>
      <c r="G3856" s="136">
        <f t="shared" si="125"/>
        <v>0</v>
      </c>
    </row>
    <row r="3857" spans="1:7" s="6" customFormat="1" ht="12.75" x14ac:dyDescent="0.15">
      <c r="A3857" s="147" t="s">
        <v>62</v>
      </c>
      <c r="B3857" s="17">
        <v>3148.48</v>
      </c>
      <c r="C3857" s="17">
        <v>9500</v>
      </c>
      <c r="D3857" s="17">
        <v>3750</v>
      </c>
      <c r="E3857" s="17">
        <v>3275.04</v>
      </c>
      <c r="F3857" s="17">
        <f t="shared" si="124"/>
        <v>104.01971745096046</v>
      </c>
      <c r="G3857" s="148">
        <f t="shared" si="125"/>
        <v>87.334400000000002</v>
      </c>
    </row>
    <row r="3858" spans="1:7" s="8" customFormat="1" ht="12.75" x14ac:dyDescent="0.15">
      <c r="A3858" s="108" t="s">
        <v>6</v>
      </c>
      <c r="B3858" s="19">
        <v>3148.48</v>
      </c>
      <c r="C3858" s="19">
        <v>9500</v>
      </c>
      <c r="D3858" s="19">
        <v>3750</v>
      </c>
      <c r="E3858" s="19">
        <v>3275.04</v>
      </c>
      <c r="F3858" s="19">
        <f t="shared" si="124"/>
        <v>104.01971745096046</v>
      </c>
      <c r="G3858" s="151">
        <f t="shared" si="125"/>
        <v>87.334400000000002</v>
      </c>
    </row>
    <row r="3859" spans="1:7" s="8" customFormat="1" ht="12.75" x14ac:dyDescent="0.15">
      <c r="A3859" s="108" t="s">
        <v>7</v>
      </c>
      <c r="B3859" s="19">
        <v>2782.14</v>
      </c>
      <c r="C3859" s="19">
        <v>8000</v>
      </c>
      <c r="D3859" s="19">
        <v>3350</v>
      </c>
      <c r="E3859" s="19">
        <v>2974.81</v>
      </c>
      <c r="F3859" s="19">
        <f t="shared" si="124"/>
        <v>106.92524459588661</v>
      </c>
      <c r="G3859" s="151">
        <f t="shared" si="125"/>
        <v>88.800298507462685</v>
      </c>
    </row>
    <row r="3860" spans="1:7" s="8" customFormat="1" ht="12.75" x14ac:dyDescent="0.15">
      <c r="A3860" s="110" t="s">
        <v>8</v>
      </c>
      <c r="B3860" s="20">
        <v>2217.21</v>
      </c>
      <c r="C3860" s="20">
        <v>0</v>
      </c>
      <c r="D3860" s="20">
        <v>0</v>
      </c>
      <c r="E3860" s="20">
        <v>2233.66</v>
      </c>
      <c r="F3860" s="20">
        <f t="shared" si="124"/>
        <v>100.7419234082473</v>
      </c>
      <c r="G3860" s="136">
        <f t="shared" si="125"/>
        <v>0</v>
      </c>
    </row>
    <row r="3861" spans="1:7" s="8" customFormat="1" ht="12.75" x14ac:dyDescent="0.15">
      <c r="A3861" s="110" t="s">
        <v>10</v>
      </c>
      <c r="B3861" s="20">
        <v>199.08</v>
      </c>
      <c r="C3861" s="20">
        <v>0</v>
      </c>
      <c r="D3861" s="20">
        <v>0</v>
      </c>
      <c r="E3861" s="20">
        <v>372.59</v>
      </c>
      <c r="F3861" s="20">
        <f t="shared" si="124"/>
        <v>187.15591721920833</v>
      </c>
      <c r="G3861" s="136">
        <f t="shared" si="125"/>
        <v>0</v>
      </c>
    </row>
    <row r="3862" spans="1:7" s="8" customFormat="1" ht="12.75" x14ac:dyDescent="0.15">
      <c r="A3862" s="110" t="s">
        <v>11</v>
      </c>
      <c r="B3862" s="20">
        <v>365.85</v>
      </c>
      <c r="C3862" s="20">
        <v>0</v>
      </c>
      <c r="D3862" s="20">
        <v>0</v>
      </c>
      <c r="E3862" s="20">
        <v>368.56</v>
      </c>
      <c r="F3862" s="20">
        <f t="shared" si="124"/>
        <v>100.74074074074073</v>
      </c>
      <c r="G3862" s="136">
        <f t="shared" si="125"/>
        <v>0</v>
      </c>
    </row>
    <row r="3863" spans="1:7" s="8" customFormat="1" ht="12.75" x14ac:dyDescent="0.15">
      <c r="A3863" s="108" t="s">
        <v>12</v>
      </c>
      <c r="B3863" s="19">
        <v>366.34</v>
      </c>
      <c r="C3863" s="19">
        <v>1500</v>
      </c>
      <c r="D3863" s="19">
        <v>400</v>
      </c>
      <c r="E3863" s="19">
        <v>300.23</v>
      </c>
      <c r="F3863" s="19">
        <f t="shared" si="124"/>
        <v>81.953922585576251</v>
      </c>
      <c r="G3863" s="151">
        <f t="shared" si="125"/>
        <v>75.057500000000005</v>
      </c>
    </row>
    <row r="3864" spans="1:7" s="8" customFormat="1" ht="12.75" x14ac:dyDescent="0.15">
      <c r="A3864" s="110" t="s">
        <v>18</v>
      </c>
      <c r="B3864" s="20">
        <v>19.91</v>
      </c>
      <c r="C3864" s="20">
        <v>0</v>
      </c>
      <c r="D3864" s="20">
        <v>0</v>
      </c>
      <c r="E3864" s="20">
        <v>17.91</v>
      </c>
      <c r="F3864" s="20">
        <f t="shared" si="124"/>
        <v>89.954796584630841</v>
      </c>
      <c r="G3864" s="136">
        <f t="shared" si="125"/>
        <v>0</v>
      </c>
    </row>
    <row r="3865" spans="1:7" s="8" customFormat="1" ht="12.75" x14ac:dyDescent="0.15">
      <c r="A3865" s="110" t="s">
        <v>19</v>
      </c>
      <c r="B3865" s="20">
        <v>327.77</v>
      </c>
      <c r="C3865" s="20">
        <v>0</v>
      </c>
      <c r="D3865" s="20">
        <v>0</v>
      </c>
      <c r="E3865" s="20">
        <v>282.32</v>
      </c>
      <c r="F3865" s="20">
        <f t="shared" si="124"/>
        <v>86.133569271135244</v>
      </c>
      <c r="G3865" s="136">
        <f t="shared" si="125"/>
        <v>0</v>
      </c>
    </row>
    <row r="3866" spans="1:7" s="8" customFormat="1" ht="12.75" x14ac:dyDescent="0.15">
      <c r="A3866" s="110" t="s">
        <v>20</v>
      </c>
      <c r="B3866" s="20">
        <v>18.66</v>
      </c>
      <c r="C3866" s="20">
        <v>0</v>
      </c>
      <c r="D3866" s="20">
        <v>0</v>
      </c>
      <c r="E3866" s="20">
        <v>0</v>
      </c>
      <c r="F3866" s="20">
        <f t="shared" si="124"/>
        <v>0</v>
      </c>
      <c r="G3866" s="136">
        <f t="shared" si="125"/>
        <v>0</v>
      </c>
    </row>
    <row r="3867" spans="1:7" s="6" customFormat="1" ht="12.75" x14ac:dyDescent="0.15">
      <c r="A3867" s="147" t="s">
        <v>86</v>
      </c>
      <c r="B3867" s="17">
        <v>17881.22</v>
      </c>
      <c r="C3867" s="17">
        <v>31050</v>
      </c>
      <c r="D3867" s="17">
        <v>19050</v>
      </c>
      <c r="E3867" s="17">
        <v>18004.07</v>
      </c>
      <c r="F3867" s="17">
        <f t="shared" si="124"/>
        <v>100.68703365877718</v>
      </c>
      <c r="G3867" s="148">
        <f t="shared" si="125"/>
        <v>94.509553805774274</v>
      </c>
    </row>
    <row r="3868" spans="1:7" s="8" customFormat="1" ht="12.75" x14ac:dyDescent="0.15">
      <c r="A3868" s="108" t="s">
        <v>6</v>
      </c>
      <c r="B3868" s="19">
        <v>17881.22</v>
      </c>
      <c r="C3868" s="19">
        <v>31050</v>
      </c>
      <c r="D3868" s="19">
        <v>19050</v>
      </c>
      <c r="E3868" s="19">
        <v>18004.07</v>
      </c>
      <c r="F3868" s="19">
        <f t="shared" si="124"/>
        <v>100.68703365877718</v>
      </c>
      <c r="G3868" s="151">
        <f t="shared" si="125"/>
        <v>94.509553805774274</v>
      </c>
    </row>
    <row r="3869" spans="1:7" s="8" customFormat="1" ht="12.75" x14ac:dyDescent="0.15">
      <c r="A3869" s="108" t="s">
        <v>7</v>
      </c>
      <c r="B3869" s="19">
        <v>15765.46</v>
      </c>
      <c r="C3869" s="19">
        <v>28250</v>
      </c>
      <c r="D3869" s="19">
        <v>17300</v>
      </c>
      <c r="E3869" s="19">
        <v>16303.33</v>
      </c>
      <c r="F3869" s="19">
        <f t="shared" si="124"/>
        <v>103.41169873888869</v>
      </c>
      <c r="G3869" s="151">
        <f t="shared" si="125"/>
        <v>94.238901734104047</v>
      </c>
    </row>
    <row r="3870" spans="1:7" s="8" customFormat="1" ht="12.75" x14ac:dyDescent="0.15">
      <c r="A3870" s="110" t="s">
        <v>8</v>
      </c>
      <c r="B3870" s="20">
        <v>12564.18</v>
      </c>
      <c r="C3870" s="20">
        <v>0</v>
      </c>
      <c r="D3870" s="20">
        <v>0</v>
      </c>
      <c r="E3870" s="20">
        <v>12657.39</v>
      </c>
      <c r="F3870" s="20">
        <f t="shared" si="124"/>
        <v>100.74187093785667</v>
      </c>
      <c r="G3870" s="136">
        <f t="shared" si="125"/>
        <v>0</v>
      </c>
    </row>
    <row r="3871" spans="1:7" s="8" customFormat="1" ht="12.75" x14ac:dyDescent="0.15">
      <c r="A3871" s="110" t="s">
        <v>10</v>
      </c>
      <c r="B3871" s="20">
        <v>1128.1400000000001</v>
      </c>
      <c r="C3871" s="20">
        <v>0</v>
      </c>
      <c r="D3871" s="20">
        <v>0</v>
      </c>
      <c r="E3871" s="20">
        <v>1557.41</v>
      </c>
      <c r="F3871" s="20">
        <f t="shared" si="124"/>
        <v>138.05112840604889</v>
      </c>
      <c r="G3871" s="136">
        <f t="shared" si="125"/>
        <v>0</v>
      </c>
    </row>
    <row r="3872" spans="1:7" s="8" customFormat="1" ht="12.75" x14ac:dyDescent="0.15">
      <c r="A3872" s="110" t="s">
        <v>11</v>
      </c>
      <c r="B3872" s="20">
        <v>2073.14</v>
      </c>
      <c r="C3872" s="20">
        <v>0</v>
      </c>
      <c r="D3872" s="20">
        <v>0</v>
      </c>
      <c r="E3872" s="20">
        <v>2088.5300000000002</v>
      </c>
      <c r="F3872" s="20">
        <f t="shared" si="124"/>
        <v>100.74235218074999</v>
      </c>
      <c r="G3872" s="136">
        <f t="shared" si="125"/>
        <v>0</v>
      </c>
    </row>
    <row r="3873" spans="1:7" s="8" customFormat="1" ht="12.75" x14ac:dyDescent="0.15">
      <c r="A3873" s="108" t="s">
        <v>12</v>
      </c>
      <c r="B3873" s="19">
        <v>2115.7600000000002</v>
      </c>
      <c r="C3873" s="19">
        <v>2800</v>
      </c>
      <c r="D3873" s="19">
        <v>1750</v>
      </c>
      <c r="E3873" s="19">
        <v>1700.74</v>
      </c>
      <c r="F3873" s="19">
        <f t="shared" si="124"/>
        <v>80.384353612886144</v>
      </c>
      <c r="G3873" s="151">
        <f t="shared" si="125"/>
        <v>97.185142857142864</v>
      </c>
    </row>
    <row r="3874" spans="1:7" s="8" customFormat="1" ht="12.75" x14ac:dyDescent="0.15">
      <c r="A3874" s="110" t="s">
        <v>18</v>
      </c>
      <c r="B3874" s="20">
        <v>152.62</v>
      </c>
      <c r="C3874" s="20">
        <v>0</v>
      </c>
      <c r="D3874" s="20">
        <v>0</v>
      </c>
      <c r="E3874" s="20">
        <v>101.58</v>
      </c>
      <c r="F3874" s="20">
        <f t="shared" si="124"/>
        <v>66.557462979950202</v>
      </c>
      <c r="G3874" s="136">
        <f t="shared" si="125"/>
        <v>0</v>
      </c>
    </row>
    <row r="3875" spans="1:7" s="8" customFormat="1" ht="12.75" x14ac:dyDescent="0.15">
      <c r="A3875" s="110" t="s">
        <v>19</v>
      </c>
      <c r="B3875" s="20">
        <v>1857.38</v>
      </c>
      <c r="C3875" s="20">
        <v>0</v>
      </c>
      <c r="D3875" s="20">
        <v>0</v>
      </c>
      <c r="E3875" s="20">
        <v>1599.16</v>
      </c>
      <c r="F3875" s="20">
        <f t="shared" si="124"/>
        <v>86.097621380654459</v>
      </c>
      <c r="G3875" s="136">
        <f t="shared" si="125"/>
        <v>0</v>
      </c>
    </row>
    <row r="3876" spans="1:7" s="8" customFormat="1" ht="12.75" x14ac:dyDescent="0.15">
      <c r="A3876" s="110" t="s">
        <v>20</v>
      </c>
      <c r="B3876" s="20">
        <v>105.76</v>
      </c>
      <c r="C3876" s="20">
        <v>0</v>
      </c>
      <c r="D3876" s="20">
        <v>0</v>
      </c>
      <c r="E3876" s="20">
        <v>0</v>
      </c>
      <c r="F3876" s="20">
        <f t="shared" si="124"/>
        <v>0</v>
      </c>
      <c r="G3876" s="136">
        <f t="shared" si="125"/>
        <v>0</v>
      </c>
    </row>
    <row r="3877" spans="1:7" s="6" customFormat="1" ht="12.75" x14ac:dyDescent="0.15">
      <c r="A3877" s="147" t="s">
        <v>268</v>
      </c>
      <c r="B3877" s="17">
        <v>7542.75</v>
      </c>
      <c r="C3877" s="17">
        <v>11950</v>
      </c>
      <c r="D3877" s="17">
        <v>4278.28</v>
      </c>
      <c r="E3877" s="17">
        <v>4278.28</v>
      </c>
      <c r="F3877" s="17">
        <f t="shared" si="124"/>
        <v>56.720426900003304</v>
      </c>
      <c r="G3877" s="148">
        <f t="shared" si="125"/>
        <v>100</v>
      </c>
    </row>
    <row r="3878" spans="1:7" s="7" customFormat="1" ht="12.75" x14ac:dyDescent="0.15">
      <c r="A3878" s="149" t="s">
        <v>269</v>
      </c>
      <c r="B3878" s="18">
        <v>7542.75</v>
      </c>
      <c r="C3878" s="18">
        <v>11950</v>
      </c>
      <c r="D3878" s="18">
        <v>4278.28</v>
      </c>
      <c r="E3878" s="18">
        <v>4278.28</v>
      </c>
      <c r="F3878" s="18">
        <f t="shared" si="124"/>
        <v>56.720426900003304</v>
      </c>
      <c r="G3878" s="150">
        <f t="shared" si="125"/>
        <v>100</v>
      </c>
    </row>
    <row r="3879" spans="1:7" s="8" customFormat="1" ht="12.75" x14ac:dyDescent="0.15">
      <c r="A3879" s="108" t="s">
        <v>82</v>
      </c>
      <c r="B3879" s="19">
        <v>7542.75</v>
      </c>
      <c r="C3879" s="19">
        <v>11950</v>
      </c>
      <c r="D3879" s="19">
        <v>4278.28</v>
      </c>
      <c r="E3879" s="19">
        <v>4278.28</v>
      </c>
      <c r="F3879" s="19">
        <f t="shared" si="124"/>
        <v>56.720426900003304</v>
      </c>
      <c r="G3879" s="151">
        <f t="shared" si="125"/>
        <v>100</v>
      </c>
    </row>
    <row r="3880" spans="1:7" s="6" customFormat="1" ht="12.75" x14ac:dyDescent="0.15">
      <c r="A3880" s="147" t="s">
        <v>62</v>
      </c>
      <c r="B3880" s="17">
        <v>1136.0899999999999</v>
      </c>
      <c r="C3880" s="17">
        <v>2000</v>
      </c>
      <c r="D3880" s="17">
        <v>641.74</v>
      </c>
      <c r="E3880" s="17">
        <v>641.74</v>
      </c>
      <c r="F3880" s="17">
        <f t="shared" si="124"/>
        <v>56.48672200265824</v>
      </c>
      <c r="G3880" s="148">
        <f t="shared" si="125"/>
        <v>100</v>
      </c>
    </row>
    <row r="3881" spans="1:7" s="8" customFormat="1" ht="12.75" x14ac:dyDescent="0.15">
      <c r="A3881" s="108" t="s">
        <v>6</v>
      </c>
      <c r="B3881" s="19">
        <v>1136.0899999999999</v>
      </c>
      <c r="C3881" s="19">
        <v>2000</v>
      </c>
      <c r="D3881" s="19">
        <v>641.74</v>
      </c>
      <c r="E3881" s="19">
        <v>641.74</v>
      </c>
      <c r="F3881" s="19">
        <f t="shared" si="124"/>
        <v>56.48672200265824</v>
      </c>
      <c r="G3881" s="151">
        <f t="shared" si="125"/>
        <v>100</v>
      </c>
    </row>
    <row r="3882" spans="1:7" s="8" customFormat="1" ht="12.75" x14ac:dyDescent="0.15">
      <c r="A3882" s="108" t="s">
        <v>12</v>
      </c>
      <c r="B3882" s="19">
        <v>1136.0899999999999</v>
      </c>
      <c r="C3882" s="19">
        <v>2000</v>
      </c>
      <c r="D3882" s="19">
        <v>641.74</v>
      </c>
      <c r="E3882" s="19">
        <v>641.74</v>
      </c>
      <c r="F3882" s="19">
        <f t="shared" si="124"/>
        <v>56.48672200265824</v>
      </c>
      <c r="G3882" s="151">
        <f t="shared" si="125"/>
        <v>100</v>
      </c>
    </row>
    <row r="3883" spans="1:7" s="8" customFormat="1" ht="12.75" x14ac:dyDescent="0.15">
      <c r="A3883" s="110" t="s">
        <v>97</v>
      </c>
      <c r="B3883" s="20">
        <v>1136.0899999999999</v>
      </c>
      <c r="C3883" s="20">
        <v>0</v>
      </c>
      <c r="D3883" s="20">
        <v>0</v>
      </c>
      <c r="E3883" s="20">
        <v>641.74</v>
      </c>
      <c r="F3883" s="20">
        <f t="shared" si="124"/>
        <v>56.48672200265824</v>
      </c>
      <c r="G3883" s="136">
        <f t="shared" si="125"/>
        <v>0</v>
      </c>
    </row>
    <row r="3884" spans="1:7" s="6" customFormat="1" ht="12.75" x14ac:dyDescent="0.15">
      <c r="A3884" s="147" t="s">
        <v>86</v>
      </c>
      <c r="B3884" s="17">
        <v>6406.66</v>
      </c>
      <c r="C3884" s="17">
        <v>9950</v>
      </c>
      <c r="D3884" s="17">
        <v>3636.54</v>
      </c>
      <c r="E3884" s="17">
        <v>3636.54</v>
      </c>
      <c r="F3884" s="17">
        <f t="shared" si="124"/>
        <v>56.761869679364906</v>
      </c>
      <c r="G3884" s="148">
        <f t="shared" si="125"/>
        <v>100</v>
      </c>
    </row>
    <row r="3885" spans="1:7" s="8" customFormat="1" ht="12.75" x14ac:dyDescent="0.15">
      <c r="A3885" s="108" t="s">
        <v>6</v>
      </c>
      <c r="B3885" s="19">
        <v>6406.66</v>
      </c>
      <c r="C3885" s="19">
        <v>9950</v>
      </c>
      <c r="D3885" s="19">
        <v>3636.54</v>
      </c>
      <c r="E3885" s="19">
        <v>3636.54</v>
      </c>
      <c r="F3885" s="19">
        <f t="shared" si="124"/>
        <v>56.761869679364906</v>
      </c>
      <c r="G3885" s="151">
        <f t="shared" si="125"/>
        <v>100</v>
      </c>
    </row>
    <row r="3886" spans="1:7" s="8" customFormat="1" ht="12.75" x14ac:dyDescent="0.15">
      <c r="A3886" s="108" t="s">
        <v>12</v>
      </c>
      <c r="B3886" s="19">
        <v>6406.66</v>
      </c>
      <c r="C3886" s="19">
        <v>9950</v>
      </c>
      <c r="D3886" s="19">
        <v>3636.54</v>
      </c>
      <c r="E3886" s="19">
        <v>3636.54</v>
      </c>
      <c r="F3886" s="19">
        <f t="shared" si="124"/>
        <v>56.761869679364906</v>
      </c>
      <c r="G3886" s="151">
        <f t="shared" si="125"/>
        <v>100</v>
      </c>
    </row>
    <row r="3887" spans="1:7" s="8" customFormat="1" ht="12.75" x14ac:dyDescent="0.15">
      <c r="A3887" s="110" t="s">
        <v>22</v>
      </c>
      <c r="B3887" s="20">
        <v>0.55000000000000004</v>
      </c>
      <c r="C3887" s="20">
        <v>0</v>
      </c>
      <c r="D3887" s="20">
        <v>0</v>
      </c>
      <c r="E3887" s="20">
        <v>0</v>
      </c>
      <c r="F3887" s="20">
        <f t="shared" si="124"/>
        <v>0</v>
      </c>
      <c r="G3887" s="136">
        <f t="shared" si="125"/>
        <v>0</v>
      </c>
    </row>
    <row r="3888" spans="1:7" s="8" customFormat="1" ht="12.75" x14ac:dyDescent="0.15">
      <c r="A3888" s="110" t="s">
        <v>97</v>
      </c>
      <c r="B3888" s="20">
        <v>6308.14</v>
      </c>
      <c r="C3888" s="20">
        <v>0</v>
      </c>
      <c r="D3888" s="20">
        <v>0</v>
      </c>
      <c r="E3888" s="20">
        <v>3636.54</v>
      </c>
      <c r="F3888" s="20">
        <f t="shared" si="124"/>
        <v>57.648371786295158</v>
      </c>
      <c r="G3888" s="136">
        <f t="shared" si="125"/>
        <v>0</v>
      </c>
    </row>
    <row r="3889" spans="1:7" s="8" customFormat="1" ht="12.75" x14ac:dyDescent="0.15">
      <c r="A3889" s="110" t="s">
        <v>23</v>
      </c>
      <c r="B3889" s="20">
        <v>97.97</v>
      </c>
      <c r="C3889" s="20">
        <v>0</v>
      </c>
      <c r="D3889" s="20">
        <v>0</v>
      </c>
      <c r="E3889" s="20">
        <v>0</v>
      </c>
      <c r="F3889" s="20">
        <f t="shared" si="124"/>
        <v>0</v>
      </c>
      <c r="G3889" s="136">
        <f t="shared" si="125"/>
        <v>0</v>
      </c>
    </row>
    <row r="3890" spans="1:7" s="6" customFormat="1" ht="12.75" x14ac:dyDescent="0.15">
      <c r="A3890" s="147" t="s">
        <v>270</v>
      </c>
      <c r="B3890" s="17">
        <v>507447.47</v>
      </c>
      <c r="C3890" s="17">
        <v>515000</v>
      </c>
      <c r="D3890" s="17">
        <v>690470</v>
      </c>
      <c r="E3890" s="17">
        <v>649858.53</v>
      </c>
      <c r="F3890" s="17">
        <f t="shared" si="124"/>
        <v>128.06419746264575</v>
      </c>
      <c r="G3890" s="148">
        <f t="shared" si="125"/>
        <v>94.118286094978785</v>
      </c>
    </row>
    <row r="3891" spans="1:7" s="7" customFormat="1" ht="12.75" x14ac:dyDescent="0.15">
      <c r="A3891" s="149" t="s">
        <v>271</v>
      </c>
      <c r="B3891" s="18">
        <v>507447.47</v>
      </c>
      <c r="C3891" s="18">
        <v>515000</v>
      </c>
      <c r="D3891" s="18">
        <v>690470</v>
      </c>
      <c r="E3891" s="18">
        <v>649858.53</v>
      </c>
      <c r="F3891" s="18">
        <f t="shared" si="124"/>
        <v>128.06419746264575</v>
      </c>
      <c r="G3891" s="150">
        <f t="shared" si="125"/>
        <v>94.118286094978785</v>
      </c>
    </row>
    <row r="3892" spans="1:7" s="8" customFormat="1" ht="12.75" x14ac:dyDescent="0.15">
      <c r="A3892" s="108" t="s">
        <v>245</v>
      </c>
      <c r="B3892" s="19">
        <v>507447.47</v>
      </c>
      <c r="C3892" s="19">
        <v>515000</v>
      </c>
      <c r="D3892" s="19">
        <v>690470</v>
      </c>
      <c r="E3892" s="19">
        <v>649858.53</v>
      </c>
      <c r="F3892" s="19">
        <f t="shared" si="124"/>
        <v>128.06419746264575</v>
      </c>
      <c r="G3892" s="151">
        <f t="shared" si="125"/>
        <v>94.118286094978785</v>
      </c>
    </row>
    <row r="3893" spans="1:7" s="6" customFormat="1" ht="12.75" x14ac:dyDescent="0.15">
      <c r="A3893" s="147" t="s">
        <v>272</v>
      </c>
      <c r="B3893" s="17">
        <v>507447.47</v>
      </c>
      <c r="C3893" s="17">
        <v>515000</v>
      </c>
      <c r="D3893" s="17">
        <v>690470</v>
      </c>
      <c r="E3893" s="17">
        <v>649858.53</v>
      </c>
      <c r="F3893" s="17">
        <f t="shared" si="124"/>
        <v>128.06419746264575</v>
      </c>
      <c r="G3893" s="148">
        <f t="shared" si="125"/>
        <v>94.118286094978785</v>
      </c>
    </row>
    <row r="3894" spans="1:7" s="8" customFormat="1" ht="12.75" x14ac:dyDescent="0.15">
      <c r="A3894" s="108" t="s">
        <v>6</v>
      </c>
      <c r="B3894" s="19">
        <v>507447.47</v>
      </c>
      <c r="C3894" s="19">
        <v>515000</v>
      </c>
      <c r="D3894" s="19">
        <v>690470</v>
      </c>
      <c r="E3894" s="19">
        <v>649858.53</v>
      </c>
      <c r="F3894" s="19">
        <f t="shared" si="124"/>
        <v>128.06419746264575</v>
      </c>
      <c r="G3894" s="151">
        <f t="shared" si="125"/>
        <v>94.118286094978785</v>
      </c>
    </row>
    <row r="3895" spans="1:7" s="8" customFormat="1" ht="12.75" x14ac:dyDescent="0.15">
      <c r="A3895" s="108" t="s">
        <v>7</v>
      </c>
      <c r="B3895" s="19">
        <v>483945.17</v>
      </c>
      <c r="C3895" s="19">
        <v>486000</v>
      </c>
      <c r="D3895" s="19">
        <v>663000</v>
      </c>
      <c r="E3895" s="19">
        <v>624354.88</v>
      </c>
      <c r="F3895" s="19">
        <f t="shared" si="124"/>
        <v>129.01355746561126</v>
      </c>
      <c r="G3895" s="151">
        <f t="shared" si="125"/>
        <v>94.171173453996985</v>
      </c>
    </row>
    <row r="3896" spans="1:7" s="8" customFormat="1" ht="12.75" x14ac:dyDescent="0.15">
      <c r="A3896" s="110" t="s">
        <v>8</v>
      </c>
      <c r="B3896" s="20">
        <v>399623.52</v>
      </c>
      <c r="C3896" s="20">
        <v>0</v>
      </c>
      <c r="D3896" s="20">
        <v>0</v>
      </c>
      <c r="E3896" s="20">
        <v>514943</v>
      </c>
      <c r="F3896" s="20">
        <f t="shared" si="124"/>
        <v>128.85703023685892</v>
      </c>
      <c r="G3896" s="136">
        <f t="shared" si="125"/>
        <v>0</v>
      </c>
    </row>
    <row r="3897" spans="1:7" s="8" customFormat="1" ht="12.75" x14ac:dyDescent="0.15">
      <c r="A3897" s="110" t="s">
        <v>10</v>
      </c>
      <c r="B3897" s="20">
        <v>18091.87</v>
      </c>
      <c r="C3897" s="20">
        <v>0</v>
      </c>
      <c r="D3897" s="20">
        <v>0</v>
      </c>
      <c r="E3897" s="20">
        <v>24307.03</v>
      </c>
      <c r="F3897" s="20">
        <f t="shared" si="124"/>
        <v>134.35333108186163</v>
      </c>
      <c r="G3897" s="136">
        <f t="shared" si="125"/>
        <v>0</v>
      </c>
    </row>
    <row r="3898" spans="1:7" s="8" customFormat="1" ht="12.75" x14ac:dyDescent="0.15">
      <c r="A3898" s="110" t="s">
        <v>11</v>
      </c>
      <c r="B3898" s="20">
        <v>66229.78</v>
      </c>
      <c r="C3898" s="20">
        <v>0</v>
      </c>
      <c r="D3898" s="20">
        <v>0</v>
      </c>
      <c r="E3898" s="20">
        <v>85104.85</v>
      </c>
      <c r="F3898" s="20">
        <f t="shared" si="124"/>
        <v>128.49936992090267</v>
      </c>
      <c r="G3898" s="136">
        <f t="shared" si="125"/>
        <v>0</v>
      </c>
    </row>
    <row r="3899" spans="1:7" s="8" customFormat="1" ht="12.75" x14ac:dyDescent="0.15">
      <c r="A3899" s="108" t="s">
        <v>12</v>
      </c>
      <c r="B3899" s="19">
        <v>23409.85</v>
      </c>
      <c r="C3899" s="19">
        <v>26000</v>
      </c>
      <c r="D3899" s="19">
        <v>27070</v>
      </c>
      <c r="E3899" s="19">
        <v>25112.07</v>
      </c>
      <c r="F3899" s="19">
        <f t="shared" si="124"/>
        <v>107.27138362697755</v>
      </c>
      <c r="G3899" s="151">
        <f t="shared" si="125"/>
        <v>92.767159216845215</v>
      </c>
    </row>
    <row r="3900" spans="1:7" s="8" customFormat="1" ht="12.75" x14ac:dyDescent="0.15">
      <c r="A3900" s="110" t="s">
        <v>19</v>
      </c>
      <c r="B3900" s="20">
        <v>21745.8</v>
      </c>
      <c r="C3900" s="20">
        <v>0</v>
      </c>
      <c r="D3900" s="20">
        <v>0</v>
      </c>
      <c r="E3900" s="20">
        <v>22227.34</v>
      </c>
      <c r="F3900" s="20">
        <f t="shared" si="124"/>
        <v>102.21440462066238</v>
      </c>
      <c r="G3900" s="136">
        <f t="shared" si="125"/>
        <v>0</v>
      </c>
    </row>
    <row r="3901" spans="1:7" s="8" customFormat="1" ht="12.75" x14ac:dyDescent="0.15">
      <c r="A3901" s="110" t="s">
        <v>97</v>
      </c>
      <c r="B3901" s="20">
        <v>0</v>
      </c>
      <c r="C3901" s="20">
        <v>0</v>
      </c>
      <c r="D3901" s="20">
        <v>0</v>
      </c>
      <c r="E3901" s="20">
        <v>280</v>
      </c>
      <c r="F3901" s="20">
        <f t="shared" si="124"/>
        <v>0</v>
      </c>
      <c r="G3901" s="136">
        <f t="shared" si="125"/>
        <v>0</v>
      </c>
    </row>
    <row r="3902" spans="1:7" s="8" customFormat="1" ht="12.75" x14ac:dyDescent="0.15">
      <c r="A3902" s="110" t="s">
        <v>99</v>
      </c>
      <c r="B3902" s="20">
        <v>0</v>
      </c>
      <c r="C3902" s="20">
        <v>0</v>
      </c>
      <c r="D3902" s="20">
        <v>0</v>
      </c>
      <c r="E3902" s="20">
        <v>551.08000000000004</v>
      </c>
      <c r="F3902" s="20">
        <f t="shared" si="124"/>
        <v>0</v>
      </c>
      <c r="G3902" s="136">
        <f t="shared" si="125"/>
        <v>0</v>
      </c>
    </row>
    <row r="3903" spans="1:7" s="8" customFormat="1" ht="12.75" x14ac:dyDescent="0.15">
      <c r="A3903" s="110" t="s">
        <v>13</v>
      </c>
      <c r="B3903" s="20">
        <v>1514.7</v>
      </c>
      <c r="C3903" s="20">
        <v>0</v>
      </c>
      <c r="D3903" s="20">
        <v>0</v>
      </c>
      <c r="E3903" s="20">
        <v>1483.96</v>
      </c>
      <c r="F3903" s="20">
        <f t="shared" si="124"/>
        <v>97.97055522545719</v>
      </c>
      <c r="G3903" s="136">
        <f t="shared" si="125"/>
        <v>0</v>
      </c>
    </row>
    <row r="3904" spans="1:7" s="8" customFormat="1" ht="12.75" x14ac:dyDescent="0.15">
      <c r="A3904" s="110" t="s">
        <v>206</v>
      </c>
      <c r="B3904" s="20">
        <v>149.35</v>
      </c>
      <c r="C3904" s="20">
        <v>0</v>
      </c>
      <c r="D3904" s="20">
        <v>0</v>
      </c>
      <c r="E3904" s="20">
        <v>569.69000000000005</v>
      </c>
      <c r="F3904" s="20">
        <f t="shared" si="124"/>
        <v>381.44626715768334</v>
      </c>
      <c r="G3904" s="136">
        <f t="shared" si="125"/>
        <v>0</v>
      </c>
    </row>
    <row r="3905" spans="1:7" s="8" customFormat="1" ht="12.75" x14ac:dyDescent="0.15">
      <c r="A3905" s="108" t="s">
        <v>37</v>
      </c>
      <c r="B3905" s="19">
        <v>92.45</v>
      </c>
      <c r="C3905" s="19">
        <v>3000</v>
      </c>
      <c r="D3905" s="19">
        <v>400</v>
      </c>
      <c r="E3905" s="19">
        <v>391.58</v>
      </c>
      <c r="F3905" s="19">
        <f t="shared" si="124"/>
        <v>423.55868036776639</v>
      </c>
      <c r="G3905" s="151">
        <f t="shared" si="125"/>
        <v>97.894999999999996</v>
      </c>
    </row>
    <row r="3906" spans="1:7" s="8" customFormat="1" ht="12.75" x14ac:dyDescent="0.15">
      <c r="A3906" s="110" t="s">
        <v>39</v>
      </c>
      <c r="B3906" s="20">
        <v>92.45</v>
      </c>
      <c r="C3906" s="20">
        <v>0</v>
      </c>
      <c r="D3906" s="20">
        <v>0</v>
      </c>
      <c r="E3906" s="20">
        <v>391.58</v>
      </c>
      <c r="F3906" s="20">
        <f t="shared" si="124"/>
        <v>423.55868036776639</v>
      </c>
      <c r="G3906" s="136">
        <f t="shared" si="125"/>
        <v>0</v>
      </c>
    </row>
    <row r="3907" spans="1:7" s="5" customFormat="1" ht="12.75" x14ac:dyDescent="0.15">
      <c r="A3907" s="145" t="s">
        <v>488</v>
      </c>
      <c r="B3907" s="16">
        <v>621375.86</v>
      </c>
      <c r="C3907" s="16">
        <v>1524642</v>
      </c>
      <c r="D3907" s="16">
        <v>724794.96</v>
      </c>
      <c r="E3907" s="16">
        <v>706695.69</v>
      </c>
      <c r="F3907" s="16">
        <f t="shared" si="124"/>
        <v>113.7307925029466</v>
      </c>
      <c r="G3907" s="146">
        <f t="shared" si="125"/>
        <v>97.502842734999149</v>
      </c>
    </row>
    <row r="3908" spans="1:7" s="6" customFormat="1" ht="12.75" x14ac:dyDescent="0.15">
      <c r="A3908" s="147" t="s">
        <v>243</v>
      </c>
      <c r="B3908" s="17">
        <v>100377.08</v>
      </c>
      <c r="C3908" s="17">
        <v>253992</v>
      </c>
      <c r="D3908" s="17">
        <v>94500.92</v>
      </c>
      <c r="E3908" s="17">
        <v>94498.62</v>
      </c>
      <c r="F3908" s="17">
        <f t="shared" si="124"/>
        <v>94.143623225541134</v>
      </c>
      <c r="G3908" s="148">
        <f t="shared" si="125"/>
        <v>99.99756616126065</v>
      </c>
    </row>
    <row r="3909" spans="1:7" s="7" customFormat="1" ht="12.75" x14ac:dyDescent="0.15">
      <c r="A3909" s="149" t="s">
        <v>244</v>
      </c>
      <c r="B3909" s="18">
        <v>15454.99</v>
      </c>
      <c r="C3909" s="18">
        <v>19224</v>
      </c>
      <c r="D3909" s="18">
        <v>19224</v>
      </c>
      <c r="E3909" s="18">
        <v>19223.12</v>
      </c>
      <c r="F3909" s="18">
        <f t="shared" si="124"/>
        <v>124.38131632566569</v>
      </c>
      <c r="G3909" s="150">
        <f t="shared" si="125"/>
        <v>99.995422388680808</v>
      </c>
    </row>
    <row r="3910" spans="1:7" s="8" customFormat="1" ht="12.75" x14ac:dyDescent="0.15">
      <c r="A3910" s="108" t="s">
        <v>245</v>
      </c>
      <c r="B3910" s="19">
        <v>15454.99</v>
      </c>
      <c r="C3910" s="19">
        <v>19224</v>
      </c>
      <c r="D3910" s="19">
        <v>19224</v>
      </c>
      <c r="E3910" s="19">
        <v>19223.12</v>
      </c>
      <c r="F3910" s="19">
        <f t="shared" ref="F3910:F3973" si="126">IFERROR(E3910/B3910*100,0)</f>
        <v>124.38131632566569</v>
      </c>
      <c r="G3910" s="151">
        <f t="shared" ref="G3910:G3973" si="127">IFERROR(E3910/D3910*100,0)</f>
        <v>99.995422388680808</v>
      </c>
    </row>
    <row r="3911" spans="1:7" s="6" customFormat="1" ht="12.75" x14ac:dyDescent="0.15">
      <c r="A3911" s="147" t="s">
        <v>62</v>
      </c>
      <c r="B3911" s="17">
        <v>15454.99</v>
      </c>
      <c r="C3911" s="17">
        <v>19224</v>
      </c>
      <c r="D3911" s="17">
        <v>19224</v>
      </c>
      <c r="E3911" s="17">
        <v>19223.12</v>
      </c>
      <c r="F3911" s="17">
        <f t="shared" si="126"/>
        <v>124.38131632566569</v>
      </c>
      <c r="G3911" s="148">
        <f t="shared" si="127"/>
        <v>99.995422388680808</v>
      </c>
    </row>
    <row r="3912" spans="1:7" s="8" customFormat="1" ht="12.75" x14ac:dyDescent="0.15">
      <c r="A3912" s="108" t="s">
        <v>6</v>
      </c>
      <c r="B3912" s="19">
        <v>15454.99</v>
      </c>
      <c r="C3912" s="19">
        <v>19224</v>
      </c>
      <c r="D3912" s="19">
        <v>19224</v>
      </c>
      <c r="E3912" s="19">
        <v>19223.12</v>
      </c>
      <c r="F3912" s="19">
        <f t="shared" si="126"/>
        <v>124.38131632566569</v>
      </c>
      <c r="G3912" s="151">
        <f t="shared" si="127"/>
        <v>99.995422388680808</v>
      </c>
    </row>
    <row r="3913" spans="1:7" s="8" customFormat="1" ht="12.75" x14ac:dyDescent="0.15">
      <c r="A3913" s="108" t="s">
        <v>12</v>
      </c>
      <c r="B3913" s="19">
        <v>15357.77</v>
      </c>
      <c r="C3913" s="19">
        <v>18944</v>
      </c>
      <c r="D3913" s="19">
        <v>19112</v>
      </c>
      <c r="E3913" s="19">
        <v>19111.12</v>
      </c>
      <c r="F3913" s="19">
        <f t="shared" si="126"/>
        <v>124.43942056691823</v>
      </c>
      <c r="G3913" s="151">
        <f t="shared" si="127"/>
        <v>99.995395562997075</v>
      </c>
    </row>
    <row r="3914" spans="1:7" s="8" customFormat="1" ht="12.75" x14ac:dyDescent="0.15">
      <c r="A3914" s="110" t="s">
        <v>18</v>
      </c>
      <c r="B3914" s="20">
        <v>1621.11</v>
      </c>
      <c r="C3914" s="20">
        <v>0</v>
      </c>
      <c r="D3914" s="20">
        <v>0</v>
      </c>
      <c r="E3914" s="20">
        <v>2485.89</v>
      </c>
      <c r="F3914" s="20">
        <f t="shared" si="126"/>
        <v>153.34493032551771</v>
      </c>
      <c r="G3914" s="136">
        <f t="shared" si="127"/>
        <v>0</v>
      </c>
    </row>
    <row r="3915" spans="1:7" s="8" customFormat="1" ht="12.75" x14ac:dyDescent="0.15">
      <c r="A3915" s="110" t="s">
        <v>20</v>
      </c>
      <c r="B3915" s="20">
        <v>228.95</v>
      </c>
      <c r="C3915" s="20">
        <v>0</v>
      </c>
      <c r="D3915" s="20">
        <v>0</v>
      </c>
      <c r="E3915" s="20">
        <v>190</v>
      </c>
      <c r="F3915" s="20">
        <f t="shared" si="126"/>
        <v>82.987551867219921</v>
      </c>
      <c r="G3915" s="136">
        <f t="shared" si="127"/>
        <v>0</v>
      </c>
    </row>
    <row r="3916" spans="1:7" s="8" customFormat="1" ht="12.75" x14ac:dyDescent="0.15">
      <c r="A3916" s="110" t="s">
        <v>21</v>
      </c>
      <c r="B3916" s="20">
        <v>151.29</v>
      </c>
      <c r="C3916" s="20">
        <v>0</v>
      </c>
      <c r="D3916" s="20">
        <v>0</v>
      </c>
      <c r="E3916" s="20">
        <v>0</v>
      </c>
      <c r="F3916" s="20">
        <f t="shared" si="126"/>
        <v>0</v>
      </c>
      <c r="G3916" s="136">
        <f t="shared" si="127"/>
        <v>0</v>
      </c>
    </row>
    <row r="3917" spans="1:7" s="8" customFormat="1" ht="12.75" x14ac:dyDescent="0.15">
      <c r="A3917" s="110" t="s">
        <v>22</v>
      </c>
      <c r="B3917" s="20">
        <v>4775.6499999999996</v>
      </c>
      <c r="C3917" s="20">
        <v>0</v>
      </c>
      <c r="D3917" s="20">
        <v>0</v>
      </c>
      <c r="E3917" s="20">
        <v>5938.39</v>
      </c>
      <c r="F3917" s="20">
        <f t="shared" si="126"/>
        <v>124.34726162930703</v>
      </c>
      <c r="G3917" s="136">
        <f t="shared" si="127"/>
        <v>0</v>
      </c>
    </row>
    <row r="3918" spans="1:7" s="8" customFormat="1" ht="12.75" x14ac:dyDescent="0.15">
      <c r="A3918" s="110" t="s">
        <v>23</v>
      </c>
      <c r="B3918" s="20">
        <v>65.61</v>
      </c>
      <c r="C3918" s="20">
        <v>0</v>
      </c>
      <c r="D3918" s="20">
        <v>0</v>
      </c>
      <c r="E3918" s="20">
        <v>28.9</v>
      </c>
      <c r="F3918" s="20">
        <f t="shared" si="126"/>
        <v>44.048163389727172</v>
      </c>
      <c r="G3918" s="136">
        <f t="shared" si="127"/>
        <v>0</v>
      </c>
    </row>
    <row r="3919" spans="1:7" s="8" customFormat="1" ht="12.75" x14ac:dyDescent="0.15">
      <c r="A3919" s="110" t="s">
        <v>24</v>
      </c>
      <c r="B3919" s="20">
        <v>394.42</v>
      </c>
      <c r="C3919" s="20">
        <v>0</v>
      </c>
      <c r="D3919" s="20">
        <v>0</v>
      </c>
      <c r="E3919" s="20">
        <v>225.81</v>
      </c>
      <c r="F3919" s="20">
        <f t="shared" si="126"/>
        <v>57.251153592617008</v>
      </c>
      <c r="G3919" s="136">
        <f t="shared" si="127"/>
        <v>0</v>
      </c>
    </row>
    <row r="3920" spans="1:7" s="8" customFormat="1" ht="12.75" x14ac:dyDescent="0.15">
      <c r="A3920" s="110" t="s">
        <v>25</v>
      </c>
      <c r="B3920" s="20">
        <v>1135.01</v>
      </c>
      <c r="C3920" s="20">
        <v>0</v>
      </c>
      <c r="D3920" s="20">
        <v>0</v>
      </c>
      <c r="E3920" s="20">
        <v>2321.2199999999998</v>
      </c>
      <c r="F3920" s="20">
        <f t="shared" si="126"/>
        <v>204.51097347159936</v>
      </c>
      <c r="G3920" s="136">
        <f t="shared" si="127"/>
        <v>0</v>
      </c>
    </row>
    <row r="3921" spans="1:7" s="8" customFormat="1" ht="12.75" x14ac:dyDescent="0.15">
      <c r="A3921" s="110" t="s">
        <v>26</v>
      </c>
      <c r="B3921" s="20">
        <v>0</v>
      </c>
      <c r="C3921" s="20">
        <v>0</v>
      </c>
      <c r="D3921" s="20">
        <v>0</v>
      </c>
      <c r="E3921" s="20">
        <v>211.38</v>
      </c>
      <c r="F3921" s="20">
        <f t="shared" si="126"/>
        <v>0</v>
      </c>
      <c r="G3921" s="136">
        <f t="shared" si="127"/>
        <v>0</v>
      </c>
    </row>
    <row r="3922" spans="1:7" s="8" customFormat="1" ht="12.75" x14ac:dyDescent="0.15">
      <c r="A3922" s="110" t="s">
        <v>27</v>
      </c>
      <c r="B3922" s="20">
        <v>1945.63</v>
      </c>
      <c r="C3922" s="20">
        <v>0</v>
      </c>
      <c r="D3922" s="20">
        <v>0</v>
      </c>
      <c r="E3922" s="20">
        <v>1782.51</v>
      </c>
      <c r="F3922" s="20">
        <f t="shared" si="126"/>
        <v>91.616083222400974</v>
      </c>
      <c r="G3922" s="136">
        <f t="shared" si="127"/>
        <v>0</v>
      </c>
    </row>
    <row r="3923" spans="1:7" s="8" customFormat="1" ht="12.75" x14ac:dyDescent="0.15">
      <c r="A3923" s="110" t="s">
        <v>28</v>
      </c>
      <c r="B3923" s="20">
        <v>316.88</v>
      </c>
      <c r="C3923" s="20">
        <v>0</v>
      </c>
      <c r="D3923" s="20">
        <v>0</v>
      </c>
      <c r="E3923" s="20">
        <v>1254.72</v>
      </c>
      <c r="F3923" s="20">
        <f t="shared" si="126"/>
        <v>395.96061600605907</v>
      </c>
      <c r="G3923" s="136">
        <f t="shared" si="127"/>
        <v>0</v>
      </c>
    </row>
    <row r="3924" spans="1:7" s="8" customFormat="1" ht="12.75" x14ac:dyDescent="0.15">
      <c r="A3924" s="110" t="s">
        <v>41</v>
      </c>
      <c r="B3924" s="20">
        <v>127.41</v>
      </c>
      <c r="C3924" s="20">
        <v>0</v>
      </c>
      <c r="D3924" s="20">
        <v>0</v>
      </c>
      <c r="E3924" s="20">
        <v>139.05000000000001</v>
      </c>
      <c r="F3924" s="20">
        <f t="shared" si="126"/>
        <v>109.13586060748766</v>
      </c>
      <c r="G3924" s="136">
        <f t="shared" si="127"/>
        <v>0</v>
      </c>
    </row>
    <row r="3925" spans="1:7" s="8" customFormat="1" ht="12.75" x14ac:dyDescent="0.15">
      <c r="A3925" s="110" t="s">
        <v>29</v>
      </c>
      <c r="B3925" s="20">
        <v>1736.92</v>
      </c>
      <c r="C3925" s="20">
        <v>0</v>
      </c>
      <c r="D3925" s="20">
        <v>0</v>
      </c>
      <c r="E3925" s="20">
        <v>2820.31</v>
      </c>
      <c r="F3925" s="20">
        <f t="shared" si="126"/>
        <v>162.37420261151922</v>
      </c>
      <c r="G3925" s="136">
        <f t="shared" si="127"/>
        <v>0</v>
      </c>
    </row>
    <row r="3926" spans="1:7" s="8" customFormat="1" ht="12.75" x14ac:dyDescent="0.15">
      <c r="A3926" s="110" t="s">
        <v>33</v>
      </c>
      <c r="B3926" s="20">
        <v>1372.83</v>
      </c>
      <c r="C3926" s="20">
        <v>0</v>
      </c>
      <c r="D3926" s="20">
        <v>0</v>
      </c>
      <c r="E3926" s="20">
        <v>1042.1099999999999</v>
      </c>
      <c r="F3926" s="20">
        <f t="shared" si="126"/>
        <v>75.909617359760489</v>
      </c>
      <c r="G3926" s="136">
        <f t="shared" si="127"/>
        <v>0</v>
      </c>
    </row>
    <row r="3927" spans="1:7" s="8" customFormat="1" ht="12.75" x14ac:dyDescent="0.15">
      <c r="A3927" s="110" t="s">
        <v>34</v>
      </c>
      <c r="B3927" s="20">
        <v>618.85</v>
      </c>
      <c r="C3927" s="20">
        <v>0</v>
      </c>
      <c r="D3927" s="20">
        <v>0</v>
      </c>
      <c r="E3927" s="20">
        <v>100.96</v>
      </c>
      <c r="F3927" s="20">
        <f t="shared" si="126"/>
        <v>16.314131049527347</v>
      </c>
      <c r="G3927" s="136">
        <f t="shared" si="127"/>
        <v>0</v>
      </c>
    </row>
    <row r="3928" spans="1:7" s="8" customFormat="1" ht="12.75" x14ac:dyDescent="0.15">
      <c r="A3928" s="110" t="s">
        <v>35</v>
      </c>
      <c r="B3928" s="20">
        <v>208.19</v>
      </c>
      <c r="C3928" s="20">
        <v>0</v>
      </c>
      <c r="D3928" s="20">
        <v>0</v>
      </c>
      <c r="E3928" s="20">
        <v>275.88</v>
      </c>
      <c r="F3928" s="20">
        <f t="shared" si="126"/>
        <v>132.51356933570295</v>
      </c>
      <c r="G3928" s="136">
        <f t="shared" si="127"/>
        <v>0</v>
      </c>
    </row>
    <row r="3929" spans="1:7" s="8" customFormat="1" ht="12.75" x14ac:dyDescent="0.15">
      <c r="A3929" s="110" t="s">
        <v>83</v>
      </c>
      <c r="B3929" s="20">
        <v>377.3</v>
      </c>
      <c r="C3929" s="20">
        <v>0</v>
      </c>
      <c r="D3929" s="20">
        <v>0</v>
      </c>
      <c r="E3929" s="20">
        <v>130.9</v>
      </c>
      <c r="F3929" s="20">
        <f t="shared" si="126"/>
        <v>34.693877551020407</v>
      </c>
      <c r="G3929" s="136">
        <f t="shared" si="127"/>
        <v>0</v>
      </c>
    </row>
    <row r="3930" spans="1:7" s="8" customFormat="1" ht="12.75" x14ac:dyDescent="0.15">
      <c r="A3930" s="110" t="s">
        <v>42</v>
      </c>
      <c r="B3930" s="20">
        <v>172.54</v>
      </c>
      <c r="C3930" s="20">
        <v>0</v>
      </c>
      <c r="D3930" s="20">
        <v>0</v>
      </c>
      <c r="E3930" s="20">
        <v>163.09</v>
      </c>
      <c r="F3930" s="20">
        <f t="shared" si="126"/>
        <v>94.523009157296869</v>
      </c>
      <c r="G3930" s="136">
        <f t="shared" si="127"/>
        <v>0</v>
      </c>
    </row>
    <row r="3931" spans="1:7" s="8" customFormat="1" ht="12.75" x14ac:dyDescent="0.15">
      <c r="A3931" s="110" t="s">
        <v>13</v>
      </c>
      <c r="B3931" s="20">
        <v>25.88</v>
      </c>
      <c r="C3931" s="20">
        <v>0</v>
      </c>
      <c r="D3931" s="20">
        <v>0</v>
      </c>
      <c r="E3931" s="20">
        <v>0</v>
      </c>
      <c r="F3931" s="20">
        <f t="shared" si="126"/>
        <v>0</v>
      </c>
      <c r="G3931" s="136">
        <f t="shared" si="127"/>
        <v>0</v>
      </c>
    </row>
    <row r="3932" spans="1:7" s="8" customFormat="1" ht="12.75" x14ac:dyDescent="0.15">
      <c r="A3932" s="110" t="s">
        <v>36</v>
      </c>
      <c r="B3932" s="20">
        <v>83.3</v>
      </c>
      <c r="C3932" s="20">
        <v>0</v>
      </c>
      <c r="D3932" s="20">
        <v>0</v>
      </c>
      <c r="E3932" s="20">
        <v>0</v>
      </c>
      <c r="F3932" s="20">
        <f t="shared" si="126"/>
        <v>0</v>
      </c>
      <c r="G3932" s="136">
        <f t="shared" si="127"/>
        <v>0</v>
      </c>
    </row>
    <row r="3933" spans="1:7" s="8" customFormat="1" ht="12.75" x14ac:dyDescent="0.15">
      <c r="A3933" s="108" t="s">
        <v>37</v>
      </c>
      <c r="B3933" s="19">
        <v>97.22</v>
      </c>
      <c r="C3933" s="19">
        <v>280</v>
      </c>
      <c r="D3933" s="19">
        <v>112</v>
      </c>
      <c r="E3933" s="19">
        <v>112</v>
      </c>
      <c r="F3933" s="19">
        <f t="shared" si="126"/>
        <v>115.20263320304464</v>
      </c>
      <c r="G3933" s="151">
        <f t="shared" si="127"/>
        <v>100</v>
      </c>
    </row>
    <row r="3934" spans="1:7" s="8" customFormat="1" ht="12.75" x14ac:dyDescent="0.15">
      <c r="A3934" s="110" t="s">
        <v>38</v>
      </c>
      <c r="B3934" s="20">
        <v>95.97</v>
      </c>
      <c r="C3934" s="20">
        <v>0</v>
      </c>
      <c r="D3934" s="20">
        <v>0</v>
      </c>
      <c r="E3934" s="20">
        <v>103.69</v>
      </c>
      <c r="F3934" s="20">
        <f t="shared" si="126"/>
        <v>108.0441804730645</v>
      </c>
      <c r="G3934" s="136">
        <f t="shared" si="127"/>
        <v>0</v>
      </c>
    </row>
    <row r="3935" spans="1:7" s="8" customFormat="1" ht="12.75" x14ac:dyDescent="0.15">
      <c r="A3935" s="110" t="s">
        <v>39</v>
      </c>
      <c r="B3935" s="20">
        <v>0</v>
      </c>
      <c r="C3935" s="20">
        <v>0</v>
      </c>
      <c r="D3935" s="20">
        <v>0</v>
      </c>
      <c r="E3935" s="20">
        <v>8.18</v>
      </c>
      <c r="F3935" s="20">
        <f t="shared" si="126"/>
        <v>0</v>
      </c>
      <c r="G3935" s="136">
        <f t="shared" si="127"/>
        <v>0</v>
      </c>
    </row>
    <row r="3936" spans="1:7" s="8" customFormat="1" ht="12.75" x14ac:dyDescent="0.15">
      <c r="A3936" s="110" t="s">
        <v>207</v>
      </c>
      <c r="B3936" s="20">
        <v>1.25</v>
      </c>
      <c r="C3936" s="20">
        <v>0</v>
      </c>
      <c r="D3936" s="20">
        <v>0</v>
      </c>
      <c r="E3936" s="20">
        <v>0.13</v>
      </c>
      <c r="F3936" s="20">
        <f t="shared" si="126"/>
        <v>10.4</v>
      </c>
      <c r="G3936" s="136">
        <f t="shared" si="127"/>
        <v>0</v>
      </c>
    </row>
    <row r="3937" spans="1:7" s="7" customFormat="1" ht="12.75" x14ac:dyDescent="0.15">
      <c r="A3937" s="149" t="s">
        <v>246</v>
      </c>
      <c r="B3937" s="18">
        <v>29862.03</v>
      </c>
      <c r="C3937" s="18">
        <v>35000</v>
      </c>
      <c r="D3937" s="18">
        <v>33750</v>
      </c>
      <c r="E3937" s="18">
        <v>33748.58</v>
      </c>
      <c r="F3937" s="18">
        <f t="shared" si="126"/>
        <v>113.01502275632301</v>
      </c>
      <c r="G3937" s="150">
        <f t="shared" si="127"/>
        <v>99.995792592592608</v>
      </c>
    </row>
    <row r="3938" spans="1:7" s="8" customFormat="1" ht="12.75" x14ac:dyDescent="0.15">
      <c r="A3938" s="108" t="s">
        <v>245</v>
      </c>
      <c r="B3938" s="19">
        <v>29862.03</v>
      </c>
      <c r="C3938" s="19">
        <v>35000</v>
      </c>
      <c r="D3938" s="19">
        <v>33750</v>
      </c>
      <c r="E3938" s="19">
        <v>33748.58</v>
      </c>
      <c r="F3938" s="19">
        <f t="shared" si="126"/>
        <v>113.01502275632301</v>
      </c>
      <c r="G3938" s="151">
        <f t="shared" si="127"/>
        <v>99.995792592592608</v>
      </c>
    </row>
    <row r="3939" spans="1:7" s="6" customFormat="1" ht="12.75" x14ac:dyDescent="0.15">
      <c r="A3939" s="147" t="s">
        <v>62</v>
      </c>
      <c r="B3939" s="17">
        <v>29862.03</v>
      </c>
      <c r="C3939" s="17">
        <v>35000</v>
      </c>
      <c r="D3939" s="17">
        <v>33750</v>
      </c>
      <c r="E3939" s="17">
        <v>33748.58</v>
      </c>
      <c r="F3939" s="17">
        <f t="shared" si="126"/>
        <v>113.01502275632301</v>
      </c>
      <c r="G3939" s="148">
        <f t="shared" si="127"/>
        <v>99.995792592592608</v>
      </c>
    </row>
    <row r="3940" spans="1:7" s="8" customFormat="1" ht="12.75" x14ac:dyDescent="0.15">
      <c r="A3940" s="108" t="s">
        <v>6</v>
      </c>
      <c r="B3940" s="19">
        <v>29862.03</v>
      </c>
      <c r="C3940" s="19">
        <v>35000</v>
      </c>
      <c r="D3940" s="19">
        <v>33750</v>
      </c>
      <c r="E3940" s="19">
        <v>33748.58</v>
      </c>
      <c r="F3940" s="19">
        <f t="shared" si="126"/>
        <v>113.01502275632301</v>
      </c>
      <c r="G3940" s="151">
        <f t="shared" si="127"/>
        <v>99.995792592592608</v>
      </c>
    </row>
    <row r="3941" spans="1:7" s="8" customFormat="1" ht="12.75" x14ac:dyDescent="0.15">
      <c r="A3941" s="108" t="s">
        <v>12</v>
      </c>
      <c r="B3941" s="19">
        <v>29862.03</v>
      </c>
      <c r="C3941" s="19">
        <v>35000</v>
      </c>
      <c r="D3941" s="19">
        <v>33750</v>
      </c>
      <c r="E3941" s="19">
        <v>33748.58</v>
      </c>
      <c r="F3941" s="19">
        <f t="shared" si="126"/>
        <v>113.01502275632301</v>
      </c>
      <c r="G3941" s="151">
        <f t="shared" si="127"/>
        <v>99.995792592592608</v>
      </c>
    </row>
    <row r="3942" spans="1:7" s="8" customFormat="1" ht="12.75" x14ac:dyDescent="0.15">
      <c r="A3942" s="110" t="s">
        <v>22</v>
      </c>
      <c r="B3942" s="20">
        <v>209.99</v>
      </c>
      <c r="C3942" s="20">
        <v>0</v>
      </c>
      <c r="D3942" s="20">
        <v>0</v>
      </c>
      <c r="E3942" s="20">
        <v>162.87</v>
      </c>
      <c r="F3942" s="20">
        <f t="shared" si="126"/>
        <v>77.560836230296687</v>
      </c>
      <c r="G3942" s="136">
        <f t="shared" si="127"/>
        <v>0</v>
      </c>
    </row>
    <row r="3943" spans="1:7" s="8" customFormat="1" ht="12.75" x14ac:dyDescent="0.15">
      <c r="A3943" s="110" t="s">
        <v>97</v>
      </c>
      <c r="B3943" s="20">
        <v>63.59</v>
      </c>
      <c r="C3943" s="20">
        <v>0</v>
      </c>
      <c r="D3943" s="20">
        <v>0</v>
      </c>
      <c r="E3943" s="20">
        <v>0</v>
      </c>
      <c r="F3943" s="20">
        <f t="shared" si="126"/>
        <v>0</v>
      </c>
      <c r="G3943" s="136">
        <f t="shared" si="127"/>
        <v>0</v>
      </c>
    </row>
    <row r="3944" spans="1:7" s="8" customFormat="1" ht="12.75" x14ac:dyDescent="0.15">
      <c r="A3944" s="110" t="s">
        <v>23</v>
      </c>
      <c r="B3944" s="20">
        <v>14856.24</v>
      </c>
      <c r="C3944" s="20">
        <v>0</v>
      </c>
      <c r="D3944" s="20">
        <v>0</v>
      </c>
      <c r="E3944" s="20">
        <v>15837.13</v>
      </c>
      <c r="F3944" s="20">
        <f t="shared" si="126"/>
        <v>106.60254546237809</v>
      </c>
      <c r="G3944" s="136">
        <f t="shared" si="127"/>
        <v>0</v>
      </c>
    </row>
    <row r="3945" spans="1:7" s="8" customFormat="1" ht="12.75" x14ac:dyDescent="0.15">
      <c r="A3945" s="110" t="s">
        <v>27</v>
      </c>
      <c r="B3945" s="20">
        <v>5553</v>
      </c>
      <c r="C3945" s="20">
        <v>0</v>
      </c>
      <c r="D3945" s="20">
        <v>0</v>
      </c>
      <c r="E3945" s="20">
        <v>5339.82</v>
      </c>
      <c r="F3945" s="20">
        <f t="shared" si="126"/>
        <v>96.160994057266336</v>
      </c>
      <c r="G3945" s="136">
        <f t="shared" si="127"/>
        <v>0</v>
      </c>
    </row>
    <row r="3946" spans="1:7" s="8" customFormat="1" ht="12.75" x14ac:dyDescent="0.15">
      <c r="A3946" s="110" t="s">
        <v>28</v>
      </c>
      <c r="B3946" s="20">
        <v>3065.79</v>
      </c>
      <c r="C3946" s="20">
        <v>0</v>
      </c>
      <c r="D3946" s="20">
        <v>0</v>
      </c>
      <c r="E3946" s="20">
        <v>5019.41</v>
      </c>
      <c r="F3946" s="20">
        <f t="shared" si="126"/>
        <v>163.72321652820315</v>
      </c>
      <c r="G3946" s="136">
        <f t="shared" si="127"/>
        <v>0</v>
      </c>
    </row>
    <row r="3947" spans="1:7" s="8" customFormat="1" ht="12.75" x14ac:dyDescent="0.15">
      <c r="A3947" s="110" t="s">
        <v>41</v>
      </c>
      <c r="B3947" s="20">
        <v>0</v>
      </c>
      <c r="C3947" s="20">
        <v>0</v>
      </c>
      <c r="D3947" s="20">
        <v>0</v>
      </c>
      <c r="E3947" s="20">
        <v>33</v>
      </c>
      <c r="F3947" s="20">
        <f t="shared" si="126"/>
        <v>0</v>
      </c>
      <c r="G3947" s="136">
        <f t="shared" si="127"/>
        <v>0</v>
      </c>
    </row>
    <row r="3948" spans="1:7" s="8" customFormat="1" ht="12.75" x14ac:dyDescent="0.15">
      <c r="A3948" s="110" t="s">
        <v>29</v>
      </c>
      <c r="B3948" s="20">
        <v>834.08</v>
      </c>
      <c r="C3948" s="20">
        <v>0</v>
      </c>
      <c r="D3948" s="20">
        <v>0</v>
      </c>
      <c r="E3948" s="20">
        <v>787.75</v>
      </c>
      <c r="F3948" s="20">
        <f t="shared" si="126"/>
        <v>94.445376942259728</v>
      </c>
      <c r="G3948" s="136">
        <f t="shared" si="127"/>
        <v>0</v>
      </c>
    </row>
    <row r="3949" spans="1:7" s="8" customFormat="1" ht="12.75" x14ac:dyDescent="0.15">
      <c r="A3949" s="110" t="s">
        <v>31</v>
      </c>
      <c r="B3949" s="20">
        <v>663.61</v>
      </c>
      <c r="C3949" s="20">
        <v>0</v>
      </c>
      <c r="D3949" s="20">
        <v>0</v>
      </c>
      <c r="E3949" s="20">
        <v>796.35</v>
      </c>
      <c r="F3949" s="20">
        <f t="shared" si="126"/>
        <v>120.00271243652145</v>
      </c>
      <c r="G3949" s="136">
        <f t="shared" si="127"/>
        <v>0</v>
      </c>
    </row>
    <row r="3950" spans="1:7" s="8" customFormat="1" ht="12.75" x14ac:dyDescent="0.15">
      <c r="A3950" s="110" t="s">
        <v>32</v>
      </c>
      <c r="B3950" s="20">
        <v>1634.22</v>
      </c>
      <c r="C3950" s="20">
        <v>0</v>
      </c>
      <c r="D3950" s="20">
        <v>0</v>
      </c>
      <c r="E3950" s="20">
        <v>1219.44</v>
      </c>
      <c r="F3950" s="20">
        <f t="shared" si="126"/>
        <v>74.619084333810619</v>
      </c>
      <c r="G3950" s="136">
        <f t="shared" si="127"/>
        <v>0</v>
      </c>
    </row>
    <row r="3951" spans="1:7" s="8" customFormat="1" ht="12.75" x14ac:dyDescent="0.15">
      <c r="A3951" s="110" t="s">
        <v>33</v>
      </c>
      <c r="B3951" s="20">
        <v>936.85</v>
      </c>
      <c r="C3951" s="20">
        <v>0</v>
      </c>
      <c r="D3951" s="20">
        <v>0</v>
      </c>
      <c r="E3951" s="20">
        <v>1131.3399999999999</v>
      </c>
      <c r="F3951" s="20">
        <f t="shared" si="126"/>
        <v>120.75999359555958</v>
      </c>
      <c r="G3951" s="136">
        <f t="shared" si="127"/>
        <v>0</v>
      </c>
    </row>
    <row r="3952" spans="1:7" s="8" customFormat="1" ht="12.75" x14ac:dyDescent="0.15">
      <c r="A3952" s="110" t="s">
        <v>34</v>
      </c>
      <c r="B3952" s="20">
        <v>2044.66</v>
      </c>
      <c r="C3952" s="20">
        <v>0</v>
      </c>
      <c r="D3952" s="20">
        <v>0</v>
      </c>
      <c r="E3952" s="20">
        <v>3421.47</v>
      </c>
      <c r="F3952" s="20">
        <f t="shared" si="126"/>
        <v>167.33686774329226</v>
      </c>
      <c r="G3952" s="136">
        <f t="shared" si="127"/>
        <v>0</v>
      </c>
    </row>
    <row r="3953" spans="1:7" s="7" customFormat="1" ht="12.75" x14ac:dyDescent="0.15">
      <c r="A3953" s="149" t="s">
        <v>247</v>
      </c>
      <c r="B3953" s="18">
        <v>3915.32</v>
      </c>
      <c r="C3953" s="18">
        <v>5000</v>
      </c>
      <c r="D3953" s="18">
        <v>4250</v>
      </c>
      <c r="E3953" s="18">
        <v>4250</v>
      </c>
      <c r="F3953" s="18">
        <f t="shared" si="126"/>
        <v>108.54796031997384</v>
      </c>
      <c r="G3953" s="150">
        <f t="shared" si="127"/>
        <v>100</v>
      </c>
    </row>
    <row r="3954" spans="1:7" s="8" customFormat="1" ht="12.75" x14ac:dyDescent="0.15">
      <c r="A3954" s="108" t="s">
        <v>245</v>
      </c>
      <c r="B3954" s="19">
        <v>3915.32</v>
      </c>
      <c r="C3954" s="19">
        <v>5000</v>
      </c>
      <c r="D3954" s="19">
        <v>4250</v>
      </c>
      <c r="E3954" s="19">
        <v>4250</v>
      </c>
      <c r="F3954" s="19">
        <f t="shared" si="126"/>
        <v>108.54796031997384</v>
      </c>
      <c r="G3954" s="151">
        <f t="shared" si="127"/>
        <v>100</v>
      </c>
    </row>
    <row r="3955" spans="1:7" s="6" customFormat="1" ht="12.75" x14ac:dyDescent="0.15">
      <c r="A3955" s="147" t="s">
        <v>62</v>
      </c>
      <c r="B3955" s="17">
        <v>3915.32</v>
      </c>
      <c r="C3955" s="17">
        <v>5000</v>
      </c>
      <c r="D3955" s="17">
        <v>4250</v>
      </c>
      <c r="E3955" s="17">
        <v>4250</v>
      </c>
      <c r="F3955" s="17">
        <f t="shared" si="126"/>
        <v>108.54796031997384</v>
      </c>
      <c r="G3955" s="148">
        <f t="shared" si="127"/>
        <v>100</v>
      </c>
    </row>
    <row r="3956" spans="1:7" s="8" customFormat="1" ht="12.75" x14ac:dyDescent="0.15">
      <c r="A3956" s="108" t="s">
        <v>6</v>
      </c>
      <c r="B3956" s="19">
        <v>3915.32</v>
      </c>
      <c r="C3956" s="19">
        <v>5000</v>
      </c>
      <c r="D3956" s="19">
        <v>4250</v>
      </c>
      <c r="E3956" s="19">
        <v>4250</v>
      </c>
      <c r="F3956" s="19">
        <f t="shared" si="126"/>
        <v>108.54796031997384</v>
      </c>
      <c r="G3956" s="151">
        <f t="shared" si="127"/>
        <v>100</v>
      </c>
    </row>
    <row r="3957" spans="1:7" s="8" customFormat="1" ht="12.75" x14ac:dyDescent="0.15">
      <c r="A3957" s="108" t="s">
        <v>12</v>
      </c>
      <c r="B3957" s="19">
        <v>3915.32</v>
      </c>
      <c r="C3957" s="19">
        <v>5000</v>
      </c>
      <c r="D3957" s="19">
        <v>4250</v>
      </c>
      <c r="E3957" s="19">
        <v>4250</v>
      </c>
      <c r="F3957" s="19">
        <f t="shared" si="126"/>
        <v>108.54796031997384</v>
      </c>
      <c r="G3957" s="151">
        <f t="shared" si="127"/>
        <v>100</v>
      </c>
    </row>
    <row r="3958" spans="1:7" s="8" customFormat="1" ht="12.75" x14ac:dyDescent="0.15">
      <c r="A3958" s="110" t="s">
        <v>28</v>
      </c>
      <c r="B3958" s="20">
        <v>3915.32</v>
      </c>
      <c r="C3958" s="20">
        <v>0</v>
      </c>
      <c r="D3958" s="20">
        <v>0</v>
      </c>
      <c r="E3958" s="20">
        <v>4250</v>
      </c>
      <c r="F3958" s="20">
        <f t="shared" si="126"/>
        <v>108.54796031997384</v>
      </c>
      <c r="G3958" s="136">
        <f t="shared" si="127"/>
        <v>0</v>
      </c>
    </row>
    <row r="3959" spans="1:7" s="7" customFormat="1" ht="12.75" x14ac:dyDescent="0.15">
      <c r="A3959" s="149" t="s">
        <v>248</v>
      </c>
      <c r="B3959" s="18">
        <v>19642.98</v>
      </c>
      <c r="C3959" s="18">
        <v>50000</v>
      </c>
      <c r="D3959" s="18">
        <v>28058.17</v>
      </c>
      <c r="E3959" s="18">
        <v>28058.17</v>
      </c>
      <c r="F3959" s="18">
        <f t="shared" si="126"/>
        <v>142.84069932362604</v>
      </c>
      <c r="G3959" s="150">
        <f t="shared" si="127"/>
        <v>100</v>
      </c>
    </row>
    <row r="3960" spans="1:7" s="8" customFormat="1" ht="12.75" x14ac:dyDescent="0.15">
      <c r="A3960" s="108" t="s">
        <v>245</v>
      </c>
      <c r="B3960" s="19">
        <v>19642.98</v>
      </c>
      <c r="C3960" s="19">
        <v>50000</v>
      </c>
      <c r="D3960" s="19">
        <v>28058.17</v>
      </c>
      <c r="E3960" s="19">
        <v>28058.17</v>
      </c>
      <c r="F3960" s="19">
        <f t="shared" si="126"/>
        <v>142.84069932362604</v>
      </c>
      <c r="G3960" s="151">
        <f t="shared" si="127"/>
        <v>100</v>
      </c>
    </row>
    <row r="3961" spans="1:7" s="6" customFormat="1" ht="12.75" x14ac:dyDescent="0.15">
      <c r="A3961" s="147" t="s">
        <v>62</v>
      </c>
      <c r="B3961" s="17">
        <v>19642.98</v>
      </c>
      <c r="C3961" s="17">
        <v>50000</v>
      </c>
      <c r="D3961" s="17">
        <v>28058.17</v>
      </c>
      <c r="E3961" s="17">
        <v>28058.17</v>
      </c>
      <c r="F3961" s="17">
        <f t="shared" si="126"/>
        <v>142.84069932362604</v>
      </c>
      <c r="G3961" s="148">
        <f t="shared" si="127"/>
        <v>100</v>
      </c>
    </row>
    <row r="3962" spans="1:7" s="8" customFormat="1" ht="12.75" x14ac:dyDescent="0.15">
      <c r="A3962" s="108" t="s">
        <v>6</v>
      </c>
      <c r="B3962" s="19">
        <v>19642.98</v>
      </c>
      <c r="C3962" s="19">
        <v>50000</v>
      </c>
      <c r="D3962" s="19">
        <v>28058.17</v>
      </c>
      <c r="E3962" s="19">
        <v>28058.17</v>
      </c>
      <c r="F3962" s="19">
        <f t="shared" si="126"/>
        <v>142.84069932362604</v>
      </c>
      <c r="G3962" s="151">
        <f t="shared" si="127"/>
        <v>100</v>
      </c>
    </row>
    <row r="3963" spans="1:7" s="8" customFormat="1" ht="12.75" x14ac:dyDescent="0.15">
      <c r="A3963" s="108" t="s">
        <v>12</v>
      </c>
      <c r="B3963" s="19">
        <v>19642.98</v>
      </c>
      <c r="C3963" s="19">
        <v>50000</v>
      </c>
      <c r="D3963" s="19">
        <v>28058.17</v>
      </c>
      <c r="E3963" s="19">
        <v>28058.17</v>
      </c>
      <c r="F3963" s="19">
        <f t="shared" si="126"/>
        <v>142.84069932362604</v>
      </c>
      <c r="G3963" s="151">
        <f t="shared" si="127"/>
        <v>100</v>
      </c>
    </row>
    <row r="3964" spans="1:7" s="8" customFormat="1" ht="12.75" x14ac:dyDescent="0.15">
      <c r="A3964" s="110" t="s">
        <v>27</v>
      </c>
      <c r="B3964" s="20">
        <v>19642.98</v>
      </c>
      <c r="C3964" s="20">
        <v>0</v>
      </c>
      <c r="D3964" s="20">
        <v>0</v>
      </c>
      <c r="E3964" s="20">
        <v>28058.17</v>
      </c>
      <c r="F3964" s="20">
        <f t="shared" si="126"/>
        <v>142.84069932362604</v>
      </c>
      <c r="G3964" s="136">
        <f t="shared" si="127"/>
        <v>0</v>
      </c>
    </row>
    <row r="3965" spans="1:7" s="7" customFormat="1" ht="12.75" x14ac:dyDescent="0.15">
      <c r="A3965" s="149" t="s">
        <v>249</v>
      </c>
      <c r="B3965" s="18">
        <v>31501.759999999998</v>
      </c>
      <c r="C3965" s="18">
        <v>144768</v>
      </c>
      <c r="D3965" s="18">
        <v>9218.75</v>
      </c>
      <c r="E3965" s="18">
        <v>9218.75</v>
      </c>
      <c r="F3965" s="18">
        <f t="shared" si="126"/>
        <v>29.264237934642384</v>
      </c>
      <c r="G3965" s="150">
        <f t="shared" si="127"/>
        <v>100</v>
      </c>
    </row>
    <row r="3966" spans="1:7" s="8" customFormat="1" ht="12.75" x14ac:dyDescent="0.15">
      <c r="A3966" s="108" t="s">
        <v>245</v>
      </c>
      <c r="B3966" s="19">
        <v>31501.759999999998</v>
      </c>
      <c r="C3966" s="19">
        <v>144768</v>
      </c>
      <c r="D3966" s="19">
        <v>9218.75</v>
      </c>
      <c r="E3966" s="19">
        <v>9218.75</v>
      </c>
      <c r="F3966" s="19">
        <f t="shared" si="126"/>
        <v>29.264237934642384</v>
      </c>
      <c r="G3966" s="151">
        <f t="shared" si="127"/>
        <v>100</v>
      </c>
    </row>
    <row r="3967" spans="1:7" s="6" customFormat="1" ht="12.75" x14ac:dyDescent="0.15">
      <c r="A3967" s="147" t="s">
        <v>62</v>
      </c>
      <c r="B3967" s="17">
        <v>31501.759999999998</v>
      </c>
      <c r="C3967" s="17">
        <v>144768</v>
      </c>
      <c r="D3967" s="17">
        <v>9218.75</v>
      </c>
      <c r="E3967" s="17">
        <v>9218.75</v>
      </c>
      <c r="F3967" s="17">
        <f t="shared" si="126"/>
        <v>29.264237934642384</v>
      </c>
      <c r="G3967" s="148">
        <f t="shared" si="127"/>
        <v>100</v>
      </c>
    </row>
    <row r="3968" spans="1:7" s="8" customFormat="1" ht="12.75" x14ac:dyDescent="0.15">
      <c r="A3968" s="108" t="s">
        <v>53</v>
      </c>
      <c r="B3968" s="19">
        <v>31501.759999999998</v>
      </c>
      <c r="C3968" s="19">
        <v>144768</v>
      </c>
      <c r="D3968" s="19">
        <v>9218.75</v>
      </c>
      <c r="E3968" s="19">
        <v>9218.75</v>
      </c>
      <c r="F3968" s="19">
        <f t="shared" si="126"/>
        <v>29.264237934642384</v>
      </c>
      <c r="G3968" s="151">
        <f t="shared" si="127"/>
        <v>100</v>
      </c>
    </row>
    <row r="3969" spans="1:7" s="8" customFormat="1" ht="12.75" x14ac:dyDescent="0.15">
      <c r="A3969" s="108" t="s">
        <v>56</v>
      </c>
      <c r="B3969" s="19">
        <v>31501.759999999998</v>
      </c>
      <c r="C3969" s="19">
        <v>144768</v>
      </c>
      <c r="D3969" s="19">
        <v>9218.75</v>
      </c>
      <c r="E3969" s="19">
        <v>9218.75</v>
      </c>
      <c r="F3969" s="19">
        <f t="shared" si="126"/>
        <v>29.264237934642384</v>
      </c>
      <c r="G3969" s="151">
        <f t="shared" si="127"/>
        <v>100</v>
      </c>
    </row>
    <row r="3970" spans="1:7" s="8" customFormat="1" ht="12.75" x14ac:dyDescent="0.15">
      <c r="A3970" s="110" t="s">
        <v>70</v>
      </c>
      <c r="B3970" s="20">
        <v>31501.759999999998</v>
      </c>
      <c r="C3970" s="20">
        <v>0</v>
      </c>
      <c r="D3970" s="20">
        <v>0</v>
      </c>
      <c r="E3970" s="20">
        <v>9218.75</v>
      </c>
      <c r="F3970" s="20">
        <f t="shared" si="126"/>
        <v>29.264237934642384</v>
      </c>
      <c r="G3970" s="136">
        <f t="shared" si="127"/>
        <v>0</v>
      </c>
    </row>
    <row r="3971" spans="1:7" s="6" customFormat="1" ht="12.75" x14ac:dyDescent="0.15">
      <c r="A3971" s="147" t="s">
        <v>253</v>
      </c>
      <c r="B3971" s="17">
        <v>7678.74</v>
      </c>
      <c r="C3971" s="17">
        <v>729300</v>
      </c>
      <c r="D3971" s="17">
        <v>40819.25</v>
      </c>
      <c r="E3971" s="17">
        <v>34572.910000000003</v>
      </c>
      <c r="F3971" s="17">
        <f t="shared" si="126"/>
        <v>450.24196678100844</v>
      </c>
      <c r="G3971" s="148">
        <f t="shared" si="127"/>
        <v>84.697563037047487</v>
      </c>
    </row>
    <row r="3972" spans="1:7" s="7" customFormat="1" ht="12.75" x14ac:dyDescent="0.15">
      <c r="A3972" s="149" t="s">
        <v>254</v>
      </c>
      <c r="B3972" s="18">
        <v>379.03</v>
      </c>
      <c r="C3972" s="18">
        <v>1010</v>
      </c>
      <c r="D3972" s="18">
        <v>4288.45</v>
      </c>
      <c r="E3972" s="18">
        <v>4288.45</v>
      </c>
      <c r="F3972" s="18">
        <f t="shared" si="126"/>
        <v>1131.4275914835237</v>
      </c>
      <c r="G3972" s="150">
        <f t="shared" si="127"/>
        <v>100</v>
      </c>
    </row>
    <row r="3973" spans="1:7" s="8" customFormat="1" ht="12.75" x14ac:dyDescent="0.15">
      <c r="A3973" s="108" t="s">
        <v>245</v>
      </c>
      <c r="B3973" s="19">
        <v>0</v>
      </c>
      <c r="C3973" s="19">
        <v>0</v>
      </c>
      <c r="D3973" s="19">
        <v>250</v>
      </c>
      <c r="E3973" s="19">
        <v>250</v>
      </c>
      <c r="F3973" s="19">
        <f t="shared" si="126"/>
        <v>0</v>
      </c>
      <c r="G3973" s="151">
        <f t="shared" si="127"/>
        <v>100</v>
      </c>
    </row>
    <row r="3974" spans="1:7" s="6" customFormat="1" ht="12.75" x14ac:dyDescent="0.15">
      <c r="A3974" s="147" t="s">
        <v>5</v>
      </c>
      <c r="B3974" s="17">
        <v>0</v>
      </c>
      <c r="C3974" s="17">
        <v>0</v>
      </c>
      <c r="D3974" s="17">
        <v>250</v>
      </c>
      <c r="E3974" s="17">
        <v>250</v>
      </c>
      <c r="F3974" s="17">
        <f t="shared" ref="F3974:F4037" si="128">IFERROR(E3974/B3974*100,0)</f>
        <v>0</v>
      </c>
      <c r="G3974" s="148">
        <f t="shared" ref="G3974:G4037" si="129">IFERROR(E3974/D3974*100,0)</f>
        <v>100</v>
      </c>
    </row>
    <row r="3975" spans="1:7" s="8" customFormat="1" ht="12.75" x14ac:dyDescent="0.15">
      <c r="A3975" s="108" t="s">
        <v>53</v>
      </c>
      <c r="B3975" s="19">
        <v>0</v>
      </c>
      <c r="C3975" s="19">
        <v>0</v>
      </c>
      <c r="D3975" s="19">
        <v>250</v>
      </c>
      <c r="E3975" s="19">
        <v>250</v>
      </c>
      <c r="F3975" s="19">
        <f t="shared" si="128"/>
        <v>0</v>
      </c>
      <c r="G3975" s="151">
        <f t="shared" si="129"/>
        <v>100</v>
      </c>
    </row>
    <row r="3976" spans="1:7" s="8" customFormat="1" ht="12.75" x14ac:dyDescent="0.15">
      <c r="A3976" s="108" t="s">
        <v>54</v>
      </c>
      <c r="B3976" s="19">
        <v>0</v>
      </c>
      <c r="C3976" s="19">
        <v>0</v>
      </c>
      <c r="D3976" s="19">
        <v>250</v>
      </c>
      <c r="E3976" s="19">
        <v>250</v>
      </c>
      <c r="F3976" s="19">
        <f t="shared" si="128"/>
        <v>0</v>
      </c>
      <c r="G3976" s="151">
        <f t="shared" si="129"/>
        <v>100</v>
      </c>
    </row>
    <row r="3977" spans="1:7" s="8" customFormat="1" ht="12.75" x14ac:dyDescent="0.15">
      <c r="A3977" s="110" t="s">
        <v>55</v>
      </c>
      <c r="B3977" s="20">
        <v>0</v>
      </c>
      <c r="C3977" s="20">
        <v>0</v>
      </c>
      <c r="D3977" s="20">
        <v>0</v>
      </c>
      <c r="E3977" s="20">
        <v>250</v>
      </c>
      <c r="F3977" s="20">
        <f t="shared" si="128"/>
        <v>0</v>
      </c>
      <c r="G3977" s="136">
        <f t="shared" si="129"/>
        <v>0</v>
      </c>
    </row>
    <row r="3978" spans="1:7" s="8" customFormat="1" ht="12.75" x14ac:dyDescent="0.15">
      <c r="A3978" s="108" t="s">
        <v>82</v>
      </c>
      <c r="B3978" s="19">
        <v>379.03</v>
      </c>
      <c r="C3978" s="19">
        <v>1010</v>
      </c>
      <c r="D3978" s="19">
        <v>4038.45</v>
      </c>
      <c r="E3978" s="19">
        <v>4038.45</v>
      </c>
      <c r="F3978" s="19">
        <f t="shared" si="128"/>
        <v>1065.4697517346913</v>
      </c>
      <c r="G3978" s="151">
        <f t="shared" si="129"/>
        <v>100</v>
      </c>
    </row>
    <row r="3979" spans="1:7" s="6" customFormat="1" ht="12.75" x14ac:dyDescent="0.15">
      <c r="A3979" s="147" t="s">
        <v>5</v>
      </c>
      <c r="B3979" s="17">
        <v>379.03</v>
      </c>
      <c r="C3979" s="17">
        <v>1010</v>
      </c>
      <c r="D3979" s="17">
        <v>4038.45</v>
      </c>
      <c r="E3979" s="17">
        <v>4038.45</v>
      </c>
      <c r="F3979" s="17">
        <f t="shared" si="128"/>
        <v>1065.4697517346913</v>
      </c>
      <c r="G3979" s="148">
        <f t="shared" si="129"/>
        <v>100</v>
      </c>
    </row>
    <row r="3980" spans="1:7" s="8" customFormat="1" ht="12.75" x14ac:dyDescent="0.15">
      <c r="A3980" s="108" t="s">
        <v>6</v>
      </c>
      <c r="B3980" s="19">
        <v>379.03</v>
      </c>
      <c r="C3980" s="19">
        <v>1010</v>
      </c>
      <c r="D3980" s="19">
        <v>4038.45</v>
      </c>
      <c r="E3980" s="19">
        <v>4038.45</v>
      </c>
      <c r="F3980" s="19">
        <f t="shared" si="128"/>
        <v>1065.4697517346913</v>
      </c>
      <c r="G3980" s="151">
        <f t="shared" si="129"/>
        <v>100</v>
      </c>
    </row>
    <row r="3981" spans="1:7" s="8" customFormat="1" ht="12.75" x14ac:dyDescent="0.15">
      <c r="A3981" s="108" t="s">
        <v>12</v>
      </c>
      <c r="B3981" s="19">
        <v>379.03</v>
      </c>
      <c r="C3981" s="19">
        <v>1010</v>
      </c>
      <c r="D3981" s="19">
        <v>4038.45</v>
      </c>
      <c r="E3981" s="19">
        <v>4038.45</v>
      </c>
      <c r="F3981" s="19">
        <f t="shared" si="128"/>
        <v>1065.4697517346913</v>
      </c>
      <c r="G3981" s="151">
        <f t="shared" si="129"/>
        <v>100</v>
      </c>
    </row>
    <row r="3982" spans="1:7" s="8" customFormat="1" ht="12.75" x14ac:dyDescent="0.15">
      <c r="A3982" s="110" t="s">
        <v>27</v>
      </c>
      <c r="B3982" s="20">
        <v>199.08</v>
      </c>
      <c r="C3982" s="20">
        <v>0</v>
      </c>
      <c r="D3982" s="20">
        <v>0</v>
      </c>
      <c r="E3982" s="20">
        <v>280</v>
      </c>
      <c r="F3982" s="20">
        <f t="shared" si="128"/>
        <v>140.64697609001405</v>
      </c>
      <c r="G3982" s="136">
        <f t="shared" si="129"/>
        <v>0</v>
      </c>
    </row>
    <row r="3983" spans="1:7" s="8" customFormat="1" ht="12.75" x14ac:dyDescent="0.15">
      <c r="A3983" s="110" t="s">
        <v>32</v>
      </c>
      <c r="B3983" s="20">
        <v>0</v>
      </c>
      <c r="C3983" s="20">
        <v>0</v>
      </c>
      <c r="D3983" s="20">
        <v>0</v>
      </c>
      <c r="E3983" s="20">
        <v>3250</v>
      </c>
      <c r="F3983" s="20">
        <f t="shared" si="128"/>
        <v>0</v>
      </c>
      <c r="G3983" s="136">
        <f t="shared" si="129"/>
        <v>0</v>
      </c>
    </row>
    <row r="3984" spans="1:7" s="8" customFormat="1" ht="12.75" x14ac:dyDescent="0.15">
      <c r="A3984" s="110" t="s">
        <v>34</v>
      </c>
      <c r="B3984" s="20">
        <v>0</v>
      </c>
      <c r="C3984" s="20">
        <v>0</v>
      </c>
      <c r="D3984" s="20">
        <v>0</v>
      </c>
      <c r="E3984" s="20">
        <v>158.44999999999999</v>
      </c>
      <c r="F3984" s="20">
        <f t="shared" si="128"/>
        <v>0</v>
      </c>
      <c r="G3984" s="136">
        <f t="shared" si="129"/>
        <v>0</v>
      </c>
    </row>
    <row r="3985" spans="1:7" s="8" customFormat="1" ht="12.75" x14ac:dyDescent="0.15">
      <c r="A3985" s="110" t="s">
        <v>35</v>
      </c>
      <c r="B3985" s="20">
        <v>67.290000000000006</v>
      </c>
      <c r="C3985" s="20">
        <v>0</v>
      </c>
      <c r="D3985" s="20">
        <v>0</v>
      </c>
      <c r="E3985" s="20">
        <v>0</v>
      </c>
      <c r="F3985" s="20">
        <f t="shared" si="128"/>
        <v>0</v>
      </c>
      <c r="G3985" s="136">
        <f t="shared" si="129"/>
        <v>0</v>
      </c>
    </row>
    <row r="3986" spans="1:7" s="8" customFormat="1" ht="12.75" x14ac:dyDescent="0.15">
      <c r="A3986" s="110" t="s">
        <v>83</v>
      </c>
      <c r="B3986" s="20">
        <v>112.66</v>
      </c>
      <c r="C3986" s="20">
        <v>0</v>
      </c>
      <c r="D3986" s="20">
        <v>0</v>
      </c>
      <c r="E3986" s="20">
        <v>350</v>
      </c>
      <c r="F3986" s="20">
        <f t="shared" si="128"/>
        <v>310.66927037102789</v>
      </c>
      <c r="G3986" s="136">
        <f t="shared" si="129"/>
        <v>0</v>
      </c>
    </row>
    <row r="3987" spans="1:7" s="7" customFormat="1" ht="12.75" x14ac:dyDescent="0.15">
      <c r="A3987" s="149" t="s">
        <v>274</v>
      </c>
      <c r="B3987" s="18">
        <v>0</v>
      </c>
      <c r="C3987" s="18">
        <v>300000</v>
      </c>
      <c r="D3987" s="18">
        <v>6000</v>
      </c>
      <c r="E3987" s="18">
        <v>0</v>
      </c>
      <c r="F3987" s="18">
        <f t="shared" si="128"/>
        <v>0</v>
      </c>
      <c r="G3987" s="150">
        <f t="shared" si="129"/>
        <v>0</v>
      </c>
    </row>
    <row r="3988" spans="1:7" s="8" customFormat="1" ht="12.75" x14ac:dyDescent="0.15">
      <c r="A3988" s="108" t="s">
        <v>245</v>
      </c>
      <c r="B3988" s="19">
        <v>0</v>
      </c>
      <c r="C3988" s="19">
        <v>300000</v>
      </c>
      <c r="D3988" s="19">
        <v>6000</v>
      </c>
      <c r="E3988" s="19">
        <v>0</v>
      </c>
      <c r="F3988" s="19">
        <f t="shared" si="128"/>
        <v>0</v>
      </c>
      <c r="G3988" s="151">
        <f t="shared" si="129"/>
        <v>0</v>
      </c>
    </row>
    <row r="3989" spans="1:7" s="6" customFormat="1" ht="12.75" x14ac:dyDescent="0.15">
      <c r="A3989" s="147" t="s">
        <v>5</v>
      </c>
      <c r="B3989" s="17">
        <v>0</v>
      </c>
      <c r="C3989" s="17">
        <v>300000</v>
      </c>
      <c r="D3989" s="17">
        <v>6000</v>
      </c>
      <c r="E3989" s="17">
        <v>0</v>
      </c>
      <c r="F3989" s="17">
        <f t="shared" si="128"/>
        <v>0</v>
      </c>
      <c r="G3989" s="148">
        <f t="shared" si="129"/>
        <v>0</v>
      </c>
    </row>
    <row r="3990" spans="1:7" s="8" customFormat="1" ht="12.75" x14ac:dyDescent="0.15">
      <c r="A3990" s="108" t="s">
        <v>53</v>
      </c>
      <c r="B3990" s="19">
        <v>0</v>
      </c>
      <c r="C3990" s="19">
        <v>300000</v>
      </c>
      <c r="D3990" s="19">
        <v>6000</v>
      </c>
      <c r="E3990" s="19">
        <v>0</v>
      </c>
      <c r="F3990" s="19">
        <f t="shared" si="128"/>
        <v>0</v>
      </c>
      <c r="G3990" s="151">
        <f t="shared" si="129"/>
        <v>0</v>
      </c>
    </row>
    <row r="3991" spans="1:7" s="8" customFormat="1" ht="12.75" x14ac:dyDescent="0.15">
      <c r="A3991" s="108" t="s">
        <v>56</v>
      </c>
      <c r="B3991" s="19">
        <v>0</v>
      </c>
      <c r="C3991" s="19">
        <v>300000</v>
      </c>
      <c r="D3991" s="19">
        <v>6000</v>
      </c>
      <c r="E3991" s="19">
        <v>0</v>
      </c>
      <c r="F3991" s="19">
        <f t="shared" si="128"/>
        <v>0</v>
      </c>
      <c r="G3991" s="151">
        <f t="shared" si="129"/>
        <v>0</v>
      </c>
    </row>
    <row r="3992" spans="1:7" s="6" customFormat="1" ht="12.75" x14ac:dyDescent="0.15">
      <c r="A3992" s="147" t="s">
        <v>62</v>
      </c>
      <c r="B3992" s="17">
        <v>0</v>
      </c>
      <c r="C3992" s="17">
        <v>0</v>
      </c>
      <c r="D3992" s="17">
        <v>0</v>
      </c>
      <c r="E3992" s="17">
        <v>0</v>
      </c>
      <c r="F3992" s="17">
        <f t="shared" si="128"/>
        <v>0</v>
      </c>
      <c r="G3992" s="148">
        <f t="shared" si="129"/>
        <v>0</v>
      </c>
    </row>
    <row r="3993" spans="1:7" s="8" customFormat="1" ht="12.75" x14ac:dyDescent="0.15">
      <c r="A3993" s="108" t="s">
        <v>53</v>
      </c>
      <c r="B3993" s="19">
        <v>0</v>
      </c>
      <c r="C3993" s="19">
        <v>0</v>
      </c>
      <c r="D3993" s="19">
        <v>0</v>
      </c>
      <c r="E3993" s="19">
        <v>0</v>
      </c>
      <c r="F3993" s="19">
        <f t="shared" si="128"/>
        <v>0</v>
      </c>
      <c r="G3993" s="151">
        <f t="shared" si="129"/>
        <v>0</v>
      </c>
    </row>
    <row r="3994" spans="1:7" s="8" customFormat="1" ht="12.75" x14ac:dyDescent="0.15">
      <c r="A3994" s="108" t="s">
        <v>56</v>
      </c>
      <c r="B3994" s="19">
        <v>0</v>
      </c>
      <c r="C3994" s="19">
        <v>0</v>
      </c>
      <c r="D3994" s="19">
        <v>0</v>
      </c>
      <c r="E3994" s="19">
        <v>0</v>
      </c>
      <c r="F3994" s="19">
        <f t="shared" si="128"/>
        <v>0</v>
      </c>
      <c r="G3994" s="151">
        <f t="shared" si="129"/>
        <v>0</v>
      </c>
    </row>
    <row r="3995" spans="1:7" s="7" customFormat="1" ht="12.75" x14ac:dyDescent="0.15">
      <c r="A3995" s="149" t="s">
        <v>255</v>
      </c>
      <c r="B3995" s="18">
        <v>0</v>
      </c>
      <c r="C3995" s="18">
        <v>1650</v>
      </c>
      <c r="D3995" s="18">
        <v>20</v>
      </c>
      <c r="E3995" s="18">
        <v>0</v>
      </c>
      <c r="F3995" s="18">
        <f t="shared" si="128"/>
        <v>0</v>
      </c>
      <c r="G3995" s="150">
        <f t="shared" si="129"/>
        <v>0</v>
      </c>
    </row>
    <row r="3996" spans="1:7" s="8" customFormat="1" ht="12.75" x14ac:dyDescent="0.15">
      <c r="A3996" s="108" t="s">
        <v>82</v>
      </c>
      <c r="B3996" s="19">
        <v>0</v>
      </c>
      <c r="C3996" s="19">
        <v>1650</v>
      </c>
      <c r="D3996" s="19">
        <v>20</v>
      </c>
      <c r="E3996" s="19">
        <v>0</v>
      </c>
      <c r="F3996" s="19">
        <f t="shared" si="128"/>
        <v>0</v>
      </c>
      <c r="G3996" s="151">
        <f t="shared" si="129"/>
        <v>0</v>
      </c>
    </row>
    <row r="3997" spans="1:7" s="6" customFormat="1" ht="12.75" x14ac:dyDescent="0.15">
      <c r="A3997" s="147" t="s">
        <v>127</v>
      </c>
      <c r="B3997" s="17">
        <v>0</v>
      </c>
      <c r="C3997" s="17">
        <v>1650</v>
      </c>
      <c r="D3997" s="17">
        <v>20</v>
      </c>
      <c r="E3997" s="17">
        <v>0</v>
      </c>
      <c r="F3997" s="17">
        <f t="shared" si="128"/>
        <v>0</v>
      </c>
      <c r="G3997" s="148">
        <f t="shared" si="129"/>
        <v>0</v>
      </c>
    </row>
    <row r="3998" spans="1:7" s="8" customFormat="1" ht="12.75" x14ac:dyDescent="0.15">
      <c r="A3998" s="108" t="s">
        <v>6</v>
      </c>
      <c r="B3998" s="19">
        <v>0</v>
      </c>
      <c r="C3998" s="19">
        <v>150</v>
      </c>
      <c r="D3998" s="19">
        <v>10</v>
      </c>
      <c r="E3998" s="19">
        <v>0</v>
      </c>
      <c r="F3998" s="19">
        <f t="shared" si="128"/>
        <v>0</v>
      </c>
      <c r="G3998" s="151">
        <f t="shared" si="129"/>
        <v>0</v>
      </c>
    </row>
    <row r="3999" spans="1:7" s="8" customFormat="1" ht="12.75" x14ac:dyDescent="0.15">
      <c r="A3999" s="108" t="s">
        <v>12</v>
      </c>
      <c r="B3999" s="19">
        <v>0</v>
      </c>
      <c r="C3999" s="19">
        <v>150</v>
      </c>
      <c r="D3999" s="19">
        <v>10</v>
      </c>
      <c r="E3999" s="19">
        <v>0</v>
      </c>
      <c r="F3999" s="19">
        <f t="shared" si="128"/>
        <v>0</v>
      </c>
      <c r="G3999" s="151">
        <f t="shared" si="129"/>
        <v>0</v>
      </c>
    </row>
    <row r="4000" spans="1:7" s="8" customFormat="1" ht="12.75" x14ac:dyDescent="0.15">
      <c r="A4000" s="108" t="s">
        <v>53</v>
      </c>
      <c r="B4000" s="19">
        <v>0</v>
      </c>
      <c r="C4000" s="19">
        <v>1500</v>
      </c>
      <c r="D4000" s="19">
        <v>10</v>
      </c>
      <c r="E4000" s="19">
        <v>0</v>
      </c>
      <c r="F4000" s="19">
        <f t="shared" si="128"/>
        <v>0</v>
      </c>
      <c r="G4000" s="151">
        <f t="shared" si="129"/>
        <v>0</v>
      </c>
    </row>
    <row r="4001" spans="1:7" s="8" customFormat="1" ht="12.75" x14ac:dyDescent="0.15">
      <c r="A4001" s="108" t="s">
        <v>56</v>
      </c>
      <c r="B4001" s="19">
        <v>0</v>
      </c>
      <c r="C4001" s="19">
        <v>1500</v>
      </c>
      <c r="D4001" s="19">
        <v>10</v>
      </c>
      <c r="E4001" s="19">
        <v>0</v>
      </c>
      <c r="F4001" s="19">
        <f t="shared" si="128"/>
        <v>0</v>
      </c>
      <c r="G4001" s="151">
        <f t="shared" si="129"/>
        <v>0</v>
      </c>
    </row>
    <row r="4002" spans="1:7" s="7" customFormat="1" ht="12.75" x14ac:dyDescent="0.15">
      <c r="A4002" s="149" t="s">
        <v>256</v>
      </c>
      <c r="B4002" s="18">
        <v>635.26</v>
      </c>
      <c r="C4002" s="18">
        <v>2670</v>
      </c>
      <c r="D4002" s="18">
        <v>880</v>
      </c>
      <c r="E4002" s="18">
        <v>816.26</v>
      </c>
      <c r="F4002" s="18">
        <f t="shared" si="128"/>
        <v>128.49227088121401</v>
      </c>
      <c r="G4002" s="150">
        <f t="shared" si="129"/>
        <v>92.756818181818176</v>
      </c>
    </row>
    <row r="4003" spans="1:7" s="8" customFormat="1" ht="12.75" x14ac:dyDescent="0.15">
      <c r="A4003" s="108" t="s">
        <v>82</v>
      </c>
      <c r="B4003" s="19">
        <v>635.26</v>
      </c>
      <c r="C4003" s="19">
        <v>2670</v>
      </c>
      <c r="D4003" s="19">
        <v>880</v>
      </c>
      <c r="E4003" s="19">
        <v>816.26</v>
      </c>
      <c r="F4003" s="19">
        <f t="shared" si="128"/>
        <v>128.49227088121401</v>
      </c>
      <c r="G4003" s="151">
        <f t="shared" si="129"/>
        <v>92.756818181818176</v>
      </c>
    </row>
    <row r="4004" spans="1:7" s="6" customFormat="1" ht="12.75" x14ac:dyDescent="0.15">
      <c r="A4004" s="147" t="s">
        <v>257</v>
      </c>
      <c r="B4004" s="17">
        <v>635.26</v>
      </c>
      <c r="C4004" s="17">
        <v>2670</v>
      </c>
      <c r="D4004" s="17">
        <v>880</v>
      </c>
      <c r="E4004" s="17">
        <v>816.26</v>
      </c>
      <c r="F4004" s="17">
        <f t="shared" si="128"/>
        <v>128.49227088121401</v>
      </c>
      <c r="G4004" s="148">
        <f t="shared" si="129"/>
        <v>92.756818181818176</v>
      </c>
    </row>
    <row r="4005" spans="1:7" s="8" customFormat="1" ht="12.75" x14ac:dyDescent="0.15">
      <c r="A4005" s="108" t="s">
        <v>6</v>
      </c>
      <c r="B4005" s="19">
        <v>635.26</v>
      </c>
      <c r="C4005" s="19">
        <v>2670</v>
      </c>
      <c r="D4005" s="19">
        <v>880</v>
      </c>
      <c r="E4005" s="19">
        <v>816.26</v>
      </c>
      <c r="F4005" s="19">
        <f t="shared" si="128"/>
        <v>128.49227088121401</v>
      </c>
      <c r="G4005" s="151">
        <f t="shared" si="129"/>
        <v>92.756818181818176</v>
      </c>
    </row>
    <row r="4006" spans="1:7" s="8" customFormat="1" ht="12.75" x14ac:dyDescent="0.15">
      <c r="A4006" s="108" t="s">
        <v>12</v>
      </c>
      <c r="B4006" s="19">
        <v>635.26</v>
      </c>
      <c r="C4006" s="19">
        <v>2670</v>
      </c>
      <c r="D4006" s="19">
        <v>880</v>
      </c>
      <c r="E4006" s="19">
        <v>816.26</v>
      </c>
      <c r="F4006" s="19">
        <f t="shared" si="128"/>
        <v>128.49227088121401</v>
      </c>
      <c r="G4006" s="151">
        <f t="shared" si="129"/>
        <v>92.756818181818176</v>
      </c>
    </row>
    <row r="4007" spans="1:7" s="8" customFormat="1" ht="12.75" x14ac:dyDescent="0.15">
      <c r="A4007" s="110" t="s">
        <v>18</v>
      </c>
      <c r="B4007" s="20">
        <v>10.62</v>
      </c>
      <c r="C4007" s="20">
        <v>0</v>
      </c>
      <c r="D4007" s="20">
        <v>0</v>
      </c>
      <c r="E4007" s="20">
        <v>0</v>
      </c>
      <c r="F4007" s="20">
        <f t="shared" si="128"/>
        <v>0</v>
      </c>
      <c r="G4007" s="136">
        <f t="shared" si="129"/>
        <v>0</v>
      </c>
    </row>
    <row r="4008" spans="1:7" s="8" customFormat="1" ht="12.75" x14ac:dyDescent="0.15">
      <c r="A4008" s="110" t="s">
        <v>21</v>
      </c>
      <c r="B4008" s="20">
        <v>57.34</v>
      </c>
      <c r="C4008" s="20">
        <v>0</v>
      </c>
      <c r="D4008" s="20">
        <v>0</v>
      </c>
      <c r="E4008" s="20">
        <v>0</v>
      </c>
      <c r="F4008" s="20">
        <f t="shared" si="128"/>
        <v>0</v>
      </c>
      <c r="G4008" s="136">
        <f t="shared" si="129"/>
        <v>0</v>
      </c>
    </row>
    <row r="4009" spans="1:7" s="8" customFormat="1" ht="12.75" x14ac:dyDescent="0.15">
      <c r="A4009" s="110" t="s">
        <v>22</v>
      </c>
      <c r="B4009" s="20">
        <v>14.84</v>
      </c>
      <c r="C4009" s="20">
        <v>0</v>
      </c>
      <c r="D4009" s="20">
        <v>0</v>
      </c>
      <c r="E4009" s="20">
        <v>0</v>
      </c>
      <c r="F4009" s="20">
        <f t="shared" si="128"/>
        <v>0</v>
      </c>
      <c r="G4009" s="136">
        <f t="shared" si="129"/>
        <v>0</v>
      </c>
    </row>
    <row r="4010" spans="1:7" s="8" customFormat="1" ht="12.75" x14ac:dyDescent="0.15">
      <c r="A4010" s="110" t="s">
        <v>24</v>
      </c>
      <c r="B4010" s="20">
        <v>87.93</v>
      </c>
      <c r="C4010" s="20">
        <v>0</v>
      </c>
      <c r="D4010" s="20">
        <v>0</v>
      </c>
      <c r="E4010" s="20">
        <v>0</v>
      </c>
      <c r="F4010" s="20">
        <f t="shared" si="128"/>
        <v>0</v>
      </c>
      <c r="G4010" s="136">
        <f t="shared" si="129"/>
        <v>0</v>
      </c>
    </row>
    <row r="4011" spans="1:7" s="8" customFormat="1" ht="12.75" x14ac:dyDescent="0.15">
      <c r="A4011" s="110" t="s">
        <v>27</v>
      </c>
      <c r="B4011" s="20">
        <v>464.53</v>
      </c>
      <c r="C4011" s="20">
        <v>0</v>
      </c>
      <c r="D4011" s="20">
        <v>0</v>
      </c>
      <c r="E4011" s="20">
        <v>425.65</v>
      </c>
      <c r="F4011" s="20">
        <f t="shared" si="128"/>
        <v>91.630249930036811</v>
      </c>
      <c r="G4011" s="136">
        <f t="shared" si="129"/>
        <v>0</v>
      </c>
    </row>
    <row r="4012" spans="1:7" s="8" customFormat="1" ht="12.75" x14ac:dyDescent="0.15">
      <c r="A4012" s="110" t="s">
        <v>28</v>
      </c>
      <c r="B4012" s="20">
        <v>0</v>
      </c>
      <c r="C4012" s="20">
        <v>0</v>
      </c>
      <c r="D4012" s="20">
        <v>0</v>
      </c>
      <c r="E4012" s="20">
        <v>390.61</v>
      </c>
      <c r="F4012" s="20">
        <f t="shared" si="128"/>
        <v>0</v>
      </c>
      <c r="G4012" s="136">
        <f t="shared" si="129"/>
        <v>0</v>
      </c>
    </row>
    <row r="4013" spans="1:7" s="7" customFormat="1" ht="12.75" x14ac:dyDescent="0.15">
      <c r="A4013" s="149" t="s">
        <v>258</v>
      </c>
      <c r="B4013" s="18">
        <v>6083.41</v>
      </c>
      <c r="C4013" s="18">
        <v>423300</v>
      </c>
      <c r="D4013" s="18">
        <v>6930.8</v>
      </c>
      <c r="E4013" s="18">
        <v>6843.09</v>
      </c>
      <c r="F4013" s="18">
        <f t="shared" si="128"/>
        <v>112.48773303130974</v>
      </c>
      <c r="G4013" s="150">
        <f t="shared" si="129"/>
        <v>98.734489525018759</v>
      </c>
    </row>
    <row r="4014" spans="1:7" s="8" customFormat="1" ht="12.75" x14ac:dyDescent="0.15">
      <c r="A4014" s="108" t="s">
        <v>245</v>
      </c>
      <c r="B4014" s="19">
        <v>6083.41</v>
      </c>
      <c r="C4014" s="19">
        <v>423300</v>
      </c>
      <c r="D4014" s="19">
        <v>6930.8</v>
      </c>
      <c r="E4014" s="19">
        <v>6843.09</v>
      </c>
      <c r="F4014" s="19">
        <f t="shared" si="128"/>
        <v>112.48773303130974</v>
      </c>
      <c r="G4014" s="151">
        <f t="shared" si="129"/>
        <v>98.734489525018759</v>
      </c>
    </row>
    <row r="4015" spans="1:7" s="6" customFormat="1" ht="12.75" x14ac:dyDescent="0.15">
      <c r="A4015" s="147" t="s">
        <v>128</v>
      </c>
      <c r="B4015" s="17">
        <v>6083.41</v>
      </c>
      <c r="C4015" s="17">
        <v>423300</v>
      </c>
      <c r="D4015" s="17">
        <v>6930.8</v>
      </c>
      <c r="E4015" s="17">
        <v>6843.09</v>
      </c>
      <c r="F4015" s="17">
        <f t="shared" si="128"/>
        <v>112.48773303130974</v>
      </c>
      <c r="G4015" s="148">
        <f t="shared" si="129"/>
        <v>98.734489525018759</v>
      </c>
    </row>
    <row r="4016" spans="1:7" s="8" customFormat="1" ht="12.75" x14ac:dyDescent="0.15">
      <c r="A4016" s="108" t="s">
        <v>6</v>
      </c>
      <c r="B4016" s="19">
        <v>883.72</v>
      </c>
      <c r="C4016" s="19">
        <v>9300</v>
      </c>
      <c r="D4016" s="19">
        <v>1500.8</v>
      </c>
      <c r="E4016" s="19">
        <v>1479.57</v>
      </c>
      <c r="F4016" s="19">
        <f t="shared" si="128"/>
        <v>167.42520255284478</v>
      </c>
      <c r="G4016" s="151">
        <f t="shared" si="129"/>
        <v>98.585421108741997</v>
      </c>
    </row>
    <row r="4017" spans="1:7" s="8" customFormat="1" ht="12.75" x14ac:dyDescent="0.15">
      <c r="A4017" s="108" t="s">
        <v>12</v>
      </c>
      <c r="B4017" s="19">
        <v>0</v>
      </c>
      <c r="C4017" s="19">
        <v>4650</v>
      </c>
      <c r="D4017" s="19">
        <v>1130</v>
      </c>
      <c r="E4017" s="19">
        <v>1118.75</v>
      </c>
      <c r="F4017" s="19">
        <f t="shared" si="128"/>
        <v>0</v>
      </c>
      <c r="G4017" s="151">
        <f t="shared" si="129"/>
        <v>99.004424778761063</v>
      </c>
    </row>
    <row r="4018" spans="1:7" s="8" customFormat="1" ht="12.75" x14ac:dyDescent="0.15">
      <c r="A4018" s="110" t="s">
        <v>27</v>
      </c>
      <c r="B4018" s="20">
        <v>0</v>
      </c>
      <c r="C4018" s="20">
        <v>0</v>
      </c>
      <c r="D4018" s="20">
        <v>0</v>
      </c>
      <c r="E4018" s="20">
        <v>920</v>
      </c>
      <c r="F4018" s="20">
        <f t="shared" si="128"/>
        <v>0</v>
      </c>
      <c r="G4018" s="136">
        <f t="shared" si="129"/>
        <v>0</v>
      </c>
    </row>
    <row r="4019" spans="1:7" s="8" customFormat="1" ht="12.75" x14ac:dyDescent="0.15">
      <c r="A4019" s="110" t="s">
        <v>35</v>
      </c>
      <c r="B4019" s="20">
        <v>0</v>
      </c>
      <c r="C4019" s="20">
        <v>0</v>
      </c>
      <c r="D4019" s="20">
        <v>0</v>
      </c>
      <c r="E4019" s="20">
        <v>198.75</v>
      </c>
      <c r="F4019" s="20">
        <f t="shared" si="128"/>
        <v>0</v>
      </c>
      <c r="G4019" s="136">
        <f t="shared" si="129"/>
        <v>0</v>
      </c>
    </row>
    <row r="4020" spans="1:7" s="8" customFormat="1" ht="12.75" x14ac:dyDescent="0.15">
      <c r="A4020" s="108" t="s">
        <v>141</v>
      </c>
      <c r="B4020" s="19">
        <v>883.72</v>
      </c>
      <c r="C4020" s="19">
        <v>4650</v>
      </c>
      <c r="D4020" s="19">
        <v>180</v>
      </c>
      <c r="E4020" s="19">
        <v>170.02</v>
      </c>
      <c r="F4020" s="19">
        <f t="shared" si="128"/>
        <v>19.239125514868963</v>
      </c>
      <c r="G4020" s="151">
        <f t="shared" si="129"/>
        <v>94.455555555555563</v>
      </c>
    </row>
    <row r="4021" spans="1:7" s="8" customFormat="1" ht="12.75" x14ac:dyDescent="0.15">
      <c r="A4021" s="110" t="s">
        <v>259</v>
      </c>
      <c r="B4021" s="20">
        <v>883.72</v>
      </c>
      <c r="C4021" s="20">
        <v>0</v>
      </c>
      <c r="D4021" s="20">
        <v>0</v>
      </c>
      <c r="E4021" s="20">
        <v>170.02</v>
      </c>
      <c r="F4021" s="20">
        <f t="shared" si="128"/>
        <v>19.239125514868963</v>
      </c>
      <c r="G4021" s="136">
        <f t="shared" si="129"/>
        <v>0</v>
      </c>
    </row>
    <row r="4022" spans="1:7" s="8" customFormat="1" ht="12.75" x14ac:dyDescent="0.15">
      <c r="A4022" s="108" t="s">
        <v>101</v>
      </c>
      <c r="B4022" s="19">
        <v>0</v>
      </c>
      <c r="C4022" s="19">
        <v>0</v>
      </c>
      <c r="D4022" s="19">
        <v>190.8</v>
      </c>
      <c r="E4022" s="19">
        <v>190.8</v>
      </c>
      <c r="F4022" s="19">
        <f t="shared" si="128"/>
        <v>0</v>
      </c>
      <c r="G4022" s="151">
        <f t="shared" si="129"/>
        <v>100</v>
      </c>
    </row>
    <row r="4023" spans="1:7" s="8" customFormat="1" ht="12.75" x14ac:dyDescent="0.15">
      <c r="A4023" s="110" t="s">
        <v>260</v>
      </c>
      <c r="B4023" s="20">
        <v>0</v>
      </c>
      <c r="C4023" s="20">
        <v>0</v>
      </c>
      <c r="D4023" s="20">
        <v>0</v>
      </c>
      <c r="E4023" s="20">
        <v>190.8</v>
      </c>
      <c r="F4023" s="20">
        <f t="shared" si="128"/>
        <v>0</v>
      </c>
      <c r="G4023" s="136">
        <f t="shared" si="129"/>
        <v>0</v>
      </c>
    </row>
    <row r="4024" spans="1:7" s="8" customFormat="1" ht="12.75" x14ac:dyDescent="0.15">
      <c r="A4024" s="108" t="s">
        <v>53</v>
      </c>
      <c r="B4024" s="19">
        <v>5199.6899999999996</v>
      </c>
      <c r="C4024" s="19">
        <v>414000</v>
      </c>
      <c r="D4024" s="19">
        <v>5430</v>
      </c>
      <c r="E4024" s="19">
        <v>5363.52</v>
      </c>
      <c r="F4024" s="19">
        <f t="shared" si="128"/>
        <v>103.15076475712976</v>
      </c>
      <c r="G4024" s="151">
        <f t="shared" si="129"/>
        <v>98.775690607734816</v>
      </c>
    </row>
    <row r="4025" spans="1:7" s="8" customFormat="1" ht="12.75" x14ac:dyDescent="0.15">
      <c r="A4025" s="108" t="s">
        <v>56</v>
      </c>
      <c r="B4025" s="19">
        <v>5199.6899999999996</v>
      </c>
      <c r="C4025" s="19">
        <v>414000</v>
      </c>
      <c r="D4025" s="19">
        <v>5430</v>
      </c>
      <c r="E4025" s="19">
        <v>5363.52</v>
      </c>
      <c r="F4025" s="19">
        <f t="shared" si="128"/>
        <v>103.15076475712976</v>
      </c>
      <c r="G4025" s="151">
        <f t="shared" si="129"/>
        <v>98.775690607734816</v>
      </c>
    </row>
    <row r="4026" spans="1:7" s="8" customFormat="1" ht="12.75" x14ac:dyDescent="0.15">
      <c r="A4026" s="110" t="s">
        <v>252</v>
      </c>
      <c r="B4026" s="20">
        <v>5199.6899999999996</v>
      </c>
      <c r="C4026" s="20">
        <v>0</v>
      </c>
      <c r="D4026" s="20">
        <v>0</v>
      </c>
      <c r="E4026" s="20">
        <v>5363.52</v>
      </c>
      <c r="F4026" s="20">
        <f t="shared" si="128"/>
        <v>103.15076475712976</v>
      </c>
      <c r="G4026" s="136">
        <f t="shared" si="129"/>
        <v>0</v>
      </c>
    </row>
    <row r="4027" spans="1:7" s="7" customFormat="1" ht="12.75" x14ac:dyDescent="0.15">
      <c r="A4027" s="149" t="s">
        <v>261</v>
      </c>
      <c r="B4027" s="18">
        <v>0</v>
      </c>
      <c r="C4027" s="18">
        <v>0</v>
      </c>
      <c r="D4027" s="18">
        <v>5250</v>
      </c>
      <c r="E4027" s="18">
        <v>3756.73</v>
      </c>
      <c r="F4027" s="18">
        <f t="shared" si="128"/>
        <v>0</v>
      </c>
      <c r="G4027" s="150">
        <f t="shared" si="129"/>
        <v>71.556761904761899</v>
      </c>
    </row>
    <row r="4028" spans="1:7" s="8" customFormat="1" ht="12.75" x14ac:dyDescent="0.15">
      <c r="A4028" s="108" t="s">
        <v>82</v>
      </c>
      <c r="B4028" s="19">
        <v>0</v>
      </c>
      <c r="C4028" s="19">
        <v>0</v>
      </c>
      <c r="D4028" s="19">
        <v>5250</v>
      </c>
      <c r="E4028" s="19">
        <v>3756.73</v>
      </c>
      <c r="F4028" s="19">
        <f t="shared" si="128"/>
        <v>0</v>
      </c>
      <c r="G4028" s="151">
        <f t="shared" si="129"/>
        <v>71.556761904761899</v>
      </c>
    </row>
    <row r="4029" spans="1:7" s="6" customFormat="1" ht="12.75" x14ac:dyDescent="0.15">
      <c r="A4029" s="147" t="s">
        <v>212</v>
      </c>
      <c r="B4029" s="17">
        <v>0</v>
      </c>
      <c r="C4029" s="17">
        <v>0</v>
      </c>
      <c r="D4029" s="17">
        <v>5250</v>
      </c>
      <c r="E4029" s="17">
        <v>3756.73</v>
      </c>
      <c r="F4029" s="17">
        <f t="shared" si="128"/>
        <v>0</v>
      </c>
      <c r="G4029" s="148">
        <f t="shared" si="129"/>
        <v>71.556761904761899</v>
      </c>
    </row>
    <row r="4030" spans="1:7" s="8" customFormat="1" ht="12.75" x14ac:dyDescent="0.15">
      <c r="A4030" s="108" t="s">
        <v>6</v>
      </c>
      <c r="B4030" s="19">
        <v>0</v>
      </c>
      <c r="C4030" s="19">
        <v>0</v>
      </c>
      <c r="D4030" s="19">
        <v>5240</v>
      </c>
      <c r="E4030" s="19">
        <v>3756.73</v>
      </c>
      <c r="F4030" s="19">
        <f t="shared" si="128"/>
        <v>0</v>
      </c>
      <c r="G4030" s="151">
        <f t="shared" si="129"/>
        <v>71.693320610687024</v>
      </c>
    </row>
    <row r="4031" spans="1:7" s="8" customFormat="1" ht="12.75" x14ac:dyDescent="0.15">
      <c r="A4031" s="108" t="s">
        <v>7</v>
      </c>
      <c r="B4031" s="19">
        <v>0</v>
      </c>
      <c r="C4031" s="19">
        <v>0</v>
      </c>
      <c r="D4031" s="19">
        <v>820</v>
      </c>
      <c r="E4031" s="19">
        <v>0</v>
      </c>
      <c r="F4031" s="19">
        <f t="shared" si="128"/>
        <v>0</v>
      </c>
      <c r="G4031" s="151">
        <f t="shared" si="129"/>
        <v>0</v>
      </c>
    </row>
    <row r="4032" spans="1:7" s="8" customFormat="1" ht="12.75" x14ac:dyDescent="0.15">
      <c r="A4032" s="108" t="s">
        <v>12</v>
      </c>
      <c r="B4032" s="19">
        <v>0</v>
      </c>
      <c r="C4032" s="19">
        <v>0</v>
      </c>
      <c r="D4032" s="19">
        <v>4420</v>
      </c>
      <c r="E4032" s="19">
        <v>3756.73</v>
      </c>
      <c r="F4032" s="19">
        <f t="shared" si="128"/>
        <v>0</v>
      </c>
      <c r="G4032" s="151">
        <f t="shared" si="129"/>
        <v>84.993891402714922</v>
      </c>
    </row>
    <row r="4033" spans="1:7" s="8" customFormat="1" ht="12.75" x14ac:dyDescent="0.15">
      <c r="A4033" s="110" t="s">
        <v>18</v>
      </c>
      <c r="B4033" s="20">
        <v>0</v>
      </c>
      <c r="C4033" s="20">
        <v>0</v>
      </c>
      <c r="D4033" s="20">
        <v>0</v>
      </c>
      <c r="E4033" s="20">
        <v>3670.67</v>
      </c>
      <c r="F4033" s="20">
        <f t="shared" si="128"/>
        <v>0</v>
      </c>
      <c r="G4033" s="136">
        <f t="shared" si="129"/>
        <v>0</v>
      </c>
    </row>
    <row r="4034" spans="1:7" s="8" customFormat="1" ht="12.75" x14ac:dyDescent="0.15">
      <c r="A4034" s="110" t="s">
        <v>35</v>
      </c>
      <c r="B4034" s="20">
        <v>0</v>
      </c>
      <c r="C4034" s="20">
        <v>0</v>
      </c>
      <c r="D4034" s="20">
        <v>0</v>
      </c>
      <c r="E4034" s="20">
        <v>86.06</v>
      </c>
      <c r="F4034" s="20">
        <f t="shared" si="128"/>
        <v>0</v>
      </c>
      <c r="G4034" s="136">
        <f t="shared" si="129"/>
        <v>0</v>
      </c>
    </row>
    <row r="4035" spans="1:7" s="8" customFormat="1" ht="12.75" x14ac:dyDescent="0.15">
      <c r="A4035" s="108" t="s">
        <v>53</v>
      </c>
      <c r="B4035" s="19">
        <v>0</v>
      </c>
      <c r="C4035" s="19">
        <v>0</v>
      </c>
      <c r="D4035" s="19">
        <v>10</v>
      </c>
      <c r="E4035" s="19">
        <v>0</v>
      </c>
      <c r="F4035" s="19">
        <f t="shared" si="128"/>
        <v>0</v>
      </c>
      <c r="G4035" s="151">
        <f t="shared" si="129"/>
        <v>0</v>
      </c>
    </row>
    <row r="4036" spans="1:7" s="8" customFormat="1" ht="12.75" x14ac:dyDescent="0.15">
      <c r="A4036" s="108" t="s">
        <v>56</v>
      </c>
      <c r="B4036" s="19">
        <v>0</v>
      </c>
      <c r="C4036" s="19">
        <v>0</v>
      </c>
      <c r="D4036" s="19">
        <v>10</v>
      </c>
      <c r="E4036" s="19">
        <v>0</v>
      </c>
      <c r="F4036" s="19">
        <f t="shared" si="128"/>
        <v>0</v>
      </c>
      <c r="G4036" s="151">
        <f t="shared" si="129"/>
        <v>0</v>
      </c>
    </row>
    <row r="4037" spans="1:7" s="7" customFormat="1" ht="12.75" x14ac:dyDescent="0.15">
      <c r="A4037" s="149" t="s">
        <v>288</v>
      </c>
      <c r="B4037" s="18">
        <v>0</v>
      </c>
      <c r="C4037" s="18">
        <v>0</v>
      </c>
      <c r="D4037" s="18">
        <v>0</v>
      </c>
      <c r="E4037" s="18">
        <v>0</v>
      </c>
      <c r="F4037" s="18">
        <f t="shared" si="128"/>
        <v>0</v>
      </c>
      <c r="G4037" s="150">
        <f t="shared" si="129"/>
        <v>0</v>
      </c>
    </row>
    <row r="4038" spans="1:7" s="8" customFormat="1" ht="12.75" x14ac:dyDescent="0.15">
      <c r="A4038" s="108" t="s">
        <v>82</v>
      </c>
      <c r="B4038" s="19">
        <v>0</v>
      </c>
      <c r="C4038" s="19">
        <v>0</v>
      </c>
      <c r="D4038" s="19">
        <v>0</v>
      </c>
      <c r="E4038" s="19">
        <v>0</v>
      </c>
      <c r="F4038" s="19">
        <f t="shared" ref="F4038:F4101" si="130">IFERROR(E4038/B4038*100,0)</f>
        <v>0</v>
      </c>
      <c r="G4038" s="151">
        <f t="shared" ref="G4038:G4101" si="131">IFERROR(E4038/D4038*100,0)</f>
        <v>0</v>
      </c>
    </row>
    <row r="4039" spans="1:7" s="6" customFormat="1" ht="12.75" x14ac:dyDescent="0.15">
      <c r="A4039" s="147" t="s">
        <v>210</v>
      </c>
      <c r="B4039" s="17">
        <v>0</v>
      </c>
      <c r="C4039" s="17">
        <v>0</v>
      </c>
      <c r="D4039" s="17">
        <v>0</v>
      </c>
      <c r="E4039" s="17">
        <v>0</v>
      </c>
      <c r="F4039" s="17">
        <f t="shared" si="130"/>
        <v>0</v>
      </c>
      <c r="G4039" s="148">
        <f t="shared" si="131"/>
        <v>0</v>
      </c>
    </row>
    <row r="4040" spans="1:7" s="8" customFormat="1" ht="12.75" x14ac:dyDescent="0.15">
      <c r="A4040" s="108" t="s">
        <v>6</v>
      </c>
      <c r="B4040" s="19">
        <v>0</v>
      </c>
      <c r="C4040" s="19">
        <v>0</v>
      </c>
      <c r="D4040" s="19">
        <v>0</v>
      </c>
      <c r="E4040" s="19">
        <v>0</v>
      </c>
      <c r="F4040" s="19">
        <f t="shared" si="130"/>
        <v>0</v>
      </c>
      <c r="G4040" s="151">
        <f t="shared" si="131"/>
        <v>0</v>
      </c>
    </row>
    <row r="4041" spans="1:7" s="8" customFormat="1" ht="12.75" x14ac:dyDescent="0.15">
      <c r="A4041" s="108" t="s">
        <v>12</v>
      </c>
      <c r="B4041" s="19">
        <v>0</v>
      </c>
      <c r="C4041" s="19">
        <v>0</v>
      </c>
      <c r="D4041" s="19">
        <v>0</v>
      </c>
      <c r="E4041" s="19">
        <v>0</v>
      </c>
      <c r="F4041" s="19">
        <f t="shared" si="130"/>
        <v>0</v>
      </c>
      <c r="G4041" s="151">
        <f t="shared" si="131"/>
        <v>0</v>
      </c>
    </row>
    <row r="4042" spans="1:7" s="8" customFormat="1" ht="12.75" x14ac:dyDescent="0.15">
      <c r="A4042" s="110" t="s">
        <v>18</v>
      </c>
      <c r="B4042" s="20">
        <v>0</v>
      </c>
      <c r="C4042" s="20">
        <v>0</v>
      </c>
      <c r="D4042" s="20">
        <v>0</v>
      </c>
      <c r="E4042" s="20">
        <v>0</v>
      </c>
      <c r="F4042" s="20">
        <f t="shared" si="130"/>
        <v>0</v>
      </c>
      <c r="G4042" s="136">
        <f t="shared" si="131"/>
        <v>0</v>
      </c>
    </row>
    <row r="4043" spans="1:7" s="8" customFormat="1" ht="12.75" x14ac:dyDescent="0.15">
      <c r="A4043" s="110" t="s">
        <v>35</v>
      </c>
      <c r="B4043" s="20">
        <v>0</v>
      </c>
      <c r="C4043" s="20">
        <v>0</v>
      </c>
      <c r="D4043" s="20">
        <v>0</v>
      </c>
      <c r="E4043" s="20">
        <v>0</v>
      </c>
      <c r="F4043" s="20">
        <f t="shared" si="130"/>
        <v>0</v>
      </c>
      <c r="G4043" s="136">
        <f t="shared" si="131"/>
        <v>0</v>
      </c>
    </row>
    <row r="4044" spans="1:7" s="8" customFormat="1" ht="12.75" x14ac:dyDescent="0.15">
      <c r="A4044" s="110" t="s">
        <v>36</v>
      </c>
      <c r="B4044" s="20">
        <v>0</v>
      </c>
      <c r="C4044" s="20">
        <v>0</v>
      </c>
      <c r="D4044" s="20">
        <v>0</v>
      </c>
      <c r="E4044" s="20">
        <v>0</v>
      </c>
      <c r="F4044" s="20">
        <f t="shared" si="130"/>
        <v>0</v>
      </c>
      <c r="G4044" s="136">
        <f t="shared" si="131"/>
        <v>0</v>
      </c>
    </row>
    <row r="4045" spans="1:7" s="7" customFormat="1" ht="12.75" x14ac:dyDescent="0.15">
      <c r="A4045" s="149" t="s">
        <v>264</v>
      </c>
      <c r="B4045" s="18">
        <v>581.04</v>
      </c>
      <c r="C4045" s="18">
        <v>670</v>
      </c>
      <c r="D4045" s="18">
        <v>450</v>
      </c>
      <c r="E4045" s="18">
        <v>344.55</v>
      </c>
      <c r="F4045" s="18">
        <f t="shared" si="130"/>
        <v>59.298843453118558</v>
      </c>
      <c r="G4045" s="150">
        <f t="shared" si="131"/>
        <v>76.566666666666677</v>
      </c>
    </row>
    <row r="4046" spans="1:7" s="8" customFormat="1" ht="12.75" x14ac:dyDescent="0.15">
      <c r="A4046" s="108" t="s">
        <v>82</v>
      </c>
      <c r="B4046" s="19">
        <v>581.04</v>
      </c>
      <c r="C4046" s="19">
        <v>670</v>
      </c>
      <c r="D4046" s="19">
        <v>450</v>
      </c>
      <c r="E4046" s="19">
        <v>344.55</v>
      </c>
      <c r="F4046" s="19">
        <f t="shared" si="130"/>
        <v>59.298843453118558</v>
      </c>
      <c r="G4046" s="151">
        <f t="shared" si="131"/>
        <v>76.566666666666677</v>
      </c>
    </row>
    <row r="4047" spans="1:7" s="6" customFormat="1" ht="12.75" x14ac:dyDescent="0.15">
      <c r="A4047" s="147" t="s">
        <v>86</v>
      </c>
      <c r="B4047" s="17">
        <v>581.04</v>
      </c>
      <c r="C4047" s="17">
        <v>670</v>
      </c>
      <c r="D4047" s="17">
        <v>450</v>
      </c>
      <c r="E4047" s="17">
        <v>344.55</v>
      </c>
      <c r="F4047" s="17">
        <f t="shared" si="130"/>
        <v>59.298843453118558</v>
      </c>
      <c r="G4047" s="148">
        <f t="shared" si="131"/>
        <v>76.566666666666677</v>
      </c>
    </row>
    <row r="4048" spans="1:7" s="8" customFormat="1" ht="12.75" x14ac:dyDescent="0.15">
      <c r="A4048" s="108" t="s">
        <v>6</v>
      </c>
      <c r="B4048" s="19">
        <v>581.04</v>
      </c>
      <c r="C4048" s="19">
        <v>670</v>
      </c>
      <c r="D4048" s="19">
        <v>450</v>
      </c>
      <c r="E4048" s="19">
        <v>344.55</v>
      </c>
      <c r="F4048" s="19">
        <f t="shared" si="130"/>
        <v>59.298843453118558</v>
      </c>
      <c r="G4048" s="151">
        <f t="shared" si="131"/>
        <v>76.566666666666677</v>
      </c>
    </row>
    <row r="4049" spans="1:7" s="8" customFormat="1" ht="12.75" x14ac:dyDescent="0.15">
      <c r="A4049" s="108" t="s">
        <v>12</v>
      </c>
      <c r="B4049" s="19">
        <v>581.04</v>
      </c>
      <c r="C4049" s="19">
        <v>670</v>
      </c>
      <c r="D4049" s="19">
        <v>450</v>
      </c>
      <c r="E4049" s="19">
        <v>344.55</v>
      </c>
      <c r="F4049" s="19">
        <f t="shared" si="130"/>
        <v>59.298843453118558</v>
      </c>
      <c r="G4049" s="151">
        <f t="shared" si="131"/>
        <v>76.566666666666677</v>
      </c>
    </row>
    <row r="4050" spans="1:7" s="8" customFormat="1" ht="12.75" x14ac:dyDescent="0.15">
      <c r="A4050" s="110" t="s">
        <v>97</v>
      </c>
      <c r="B4050" s="20">
        <v>581.04</v>
      </c>
      <c r="C4050" s="20">
        <v>0</v>
      </c>
      <c r="D4050" s="20">
        <v>0</v>
      </c>
      <c r="E4050" s="20">
        <v>344.55</v>
      </c>
      <c r="F4050" s="20">
        <f t="shared" si="130"/>
        <v>59.298843453118558</v>
      </c>
      <c r="G4050" s="136">
        <f t="shared" si="131"/>
        <v>0</v>
      </c>
    </row>
    <row r="4051" spans="1:7" s="7" customFormat="1" ht="12.75" x14ac:dyDescent="0.15">
      <c r="A4051" s="149" t="s">
        <v>265</v>
      </c>
      <c r="B4051" s="18">
        <v>0</v>
      </c>
      <c r="C4051" s="18">
        <v>0</v>
      </c>
      <c r="D4051" s="18">
        <v>17000</v>
      </c>
      <c r="E4051" s="18">
        <v>18523.830000000002</v>
      </c>
      <c r="F4051" s="18">
        <f t="shared" si="130"/>
        <v>0</v>
      </c>
      <c r="G4051" s="150">
        <f t="shared" si="131"/>
        <v>108.96370588235295</v>
      </c>
    </row>
    <row r="4052" spans="1:7" s="8" customFormat="1" ht="12.75" x14ac:dyDescent="0.15">
      <c r="A4052" s="108" t="s">
        <v>245</v>
      </c>
      <c r="B4052" s="19">
        <v>0</v>
      </c>
      <c r="C4052" s="19">
        <v>0</v>
      </c>
      <c r="D4052" s="19">
        <v>17000</v>
      </c>
      <c r="E4052" s="19">
        <v>18523.830000000002</v>
      </c>
      <c r="F4052" s="19">
        <f t="shared" si="130"/>
        <v>0</v>
      </c>
      <c r="G4052" s="151">
        <f t="shared" si="131"/>
        <v>108.96370588235295</v>
      </c>
    </row>
    <row r="4053" spans="1:7" s="6" customFormat="1" ht="12.75" x14ac:dyDescent="0.15">
      <c r="A4053" s="147" t="s">
        <v>128</v>
      </c>
      <c r="B4053" s="17">
        <v>0</v>
      </c>
      <c r="C4053" s="17">
        <v>0</v>
      </c>
      <c r="D4053" s="17">
        <v>17000</v>
      </c>
      <c r="E4053" s="17">
        <v>18523.830000000002</v>
      </c>
      <c r="F4053" s="17">
        <f t="shared" si="130"/>
        <v>0</v>
      </c>
      <c r="G4053" s="148">
        <f t="shared" si="131"/>
        <v>108.96370588235295</v>
      </c>
    </row>
    <row r="4054" spans="1:7" s="8" customFormat="1" ht="12.75" x14ac:dyDescent="0.15">
      <c r="A4054" s="108" t="s">
        <v>6</v>
      </c>
      <c r="B4054" s="19">
        <v>0</v>
      </c>
      <c r="C4054" s="19">
        <v>0</v>
      </c>
      <c r="D4054" s="19">
        <v>17000</v>
      </c>
      <c r="E4054" s="19">
        <v>18523.830000000002</v>
      </c>
      <c r="F4054" s="19">
        <f t="shared" si="130"/>
        <v>0</v>
      </c>
      <c r="G4054" s="151">
        <f t="shared" si="131"/>
        <v>108.96370588235295</v>
      </c>
    </row>
    <row r="4055" spans="1:7" s="8" customFormat="1" ht="12.75" x14ac:dyDescent="0.15">
      <c r="A4055" s="108" t="s">
        <v>12</v>
      </c>
      <c r="B4055" s="19">
        <v>0</v>
      </c>
      <c r="C4055" s="19">
        <v>0</v>
      </c>
      <c r="D4055" s="19">
        <v>17000</v>
      </c>
      <c r="E4055" s="19">
        <v>18523.830000000002</v>
      </c>
      <c r="F4055" s="19">
        <f t="shared" si="130"/>
        <v>0</v>
      </c>
      <c r="G4055" s="151">
        <f t="shared" si="131"/>
        <v>108.96370588235295</v>
      </c>
    </row>
    <row r="4056" spans="1:7" s="8" customFormat="1" ht="12.75" x14ac:dyDescent="0.15">
      <c r="A4056" s="110" t="s">
        <v>97</v>
      </c>
      <c r="B4056" s="20">
        <v>0</v>
      </c>
      <c r="C4056" s="20">
        <v>0</v>
      </c>
      <c r="D4056" s="20">
        <v>0</v>
      </c>
      <c r="E4056" s="20">
        <v>18523.830000000002</v>
      </c>
      <c r="F4056" s="20">
        <f t="shared" si="130"/>
        <v>0</v>
      </c>
      <c r="G4056" s="136">
        <f t="shared" si="131"/>
        <v>0</v>
      </c>
    </row>
    <row r="4057" spans="1:7" s="6" customFormat="1" ht="12.75" x14ac:dyDescent="0.15">
      <c r="A4057" s="147" t="s">
        <v>266</v>
      </c>
      <c r="B4057" s="17">
        <v>12198.65</v>
      </c>
      <c r="C4057" s="17">
        <v>16640</v>
      </c>
      <c r="D4057" s="17">
        <v>15860</v>
      </c>
      <c r="E4057" s="17">
        <v>14372.21</v>
      </c>
      <c r="F4057" s="17">
        <f t="shared" si="130"/>
        <v>117.81803724182593</v>
      </c>
      <c r="G4057" s="148">
        <f t="shared" si="131"/>
        <v>90.619230769230768</v>
      </c>
    </row>
    <row r="4058" spans="1:7" s="7" customFormat="1" ht="12.75" x14ac:dyDescent="0.15">
      <c r="A4058" s="149" t="s">
        <v>267</v>
      </c>
      <c r="B4058" s="18">
        <v>12198.65</v>
      </c>
      <c r="C4058" s="18">
        <v>16640</v>
      </c>
      <c r="D4058" s="18">
        <v>15860</v>
      </c>
      <c r="E4058" s="18">
        <v>14372.21</v>
      </c>
      <c r="F4058" s="18">
        <f t="shared" si="130"/>
        <v>117.81803724182593</v>
      </c>
      <c r="G4058" s="150">
        <f t="shared" si="131"/>
        <v>90.619230769230768</v>
      </c>
    </row>
    <row r="4059" spans="1:7" s="8" customFormat="1" ht="12.75" x14ac:dyDescent="0.15">
      <c r="A4059" s="108" t="s">
        <v>82</v>
      </c>
      <c r="B4059" s="19">
        <v>12198.65</v>
      </c>
      <c r="C4059" s="19">
        <v>16640</v>
      </c>
      <c r="D4059" s="19">
        <v>15860</v>
      </c>
      <c r="E4059" s="19">
        <v>14372.21</v>
      </c>
      <c r="F4059" s="19">
        <f t="shared" si="130"/>
        <v>117.81803724182593</v>
      </c>
      <c r="G4059" s="151">
        <f t="shared" si="131"/>
        <v>90.619230769230768</v>
      </c>
    </row>
    <row r="4060" spans="1:7" s="6" customFormat="1" ht="12.75" x14ac:dyDescent="0.15">
      <c r="A4060" s="147" t="s">
        <v>5</v>
      </c>
      <c r="B4060" s="17">
        <v>0</v>
      </c>
      <c r="C4060" s="17">
        <v>0</v>
      </c>
      <c r="D4060" s="17">
        <v>2600</v>
      </c>
      <c r="E4060" s="17">
        <v>2176.6999999999998</v>
      </c>
      <c r="F4060" s="17">
        <f t="shared" si="130"/>
        <v>0</v>
      </c>
      <c r="G4060" s="148">
        <f t="shared" si="131"/>
        <v>83.719230769230762</v>
      </c>
    </row>
    <row r="4061" spans="1:7" s="8" customFormat="1" ht="12.75" x14ac:dyDescent="0.15">
      <c r="A4061" s="108" t="s">
        <v>6</v>
      </c>
      <c r="B4061" s="19">
        <v>0</v>
      </c>
      <c r="C4061" s="19">
        <v>0</v>
      </c>
      <c r="D4061" s="19">
        <v>2600</v>
      </c>
      <c r="E4061" s="19">
        <v>2176.6999999999998</v>
      </c>
      <c r="F4061" s="19">
        <f t="shared" si="130"/>
        <v>0</v>
      </c>
      <c r="G4061" s="151">
        <f t="shared" si="131"/>
        <v>83.719230769230762</v>
      </c>
    </row>
    <row r="4062" spans="1:7" s="8" customFormat="1" ht="12.75" x14ac:dyDescent="0.15">
      <c r="A4062" s="108" t="s">
        <v>7</v>
      </c>
      <c r="B4062" s="19">
        <v>0</v>
      </c>
      <c r="C4062" s="19">
        <v>0</v>
      </c>
      <c r="D4062" s="19">
        <v>2450</v>
      </c>
      <c r="E4062" s="19">
        <v>2081.1799999999998</v>
      </c>
      <c r="F4062" s="19">
        <f t="shared" si="130"/>
        <v>0</v>
      </c>
      <c r="G4062" s="151">
        <f t="shared" si="131"/>
        <v>84.946122448979594</v>
      </c>
    </row>
    <row r="4063" spans="1:7" s="8" customFormat="1" ht="12.75" x14ac:dyDescent="0.15">
      <c r="A4063" s="110" t="s">
        <v>8</v>
      </c>
      <c r="B4063" s="20">
        <v>0</v>
      </c>
      <c r="C4063" s="20">
        <v>0</v>
      </c>
      <c r="D4063" s="20">
        <v>0</v>
      </c>
      <c r="E4063" s="20">
        <v>1269.25</v>
      </c>
      <c r="F4063" s="20">
        <f t="shared" si="130"/>
        <v>0</v>
      </c>
      <c r="G4063" s="136">
        <f t="shared" si="131"/>
        <v>0</v>
      </c>
    </row>
    <row r="4064" spans="1:7" s="8" customFormat="1" ht="12.75" x14ac:dyDescent="0.15">
      <c r="A4064" s="110" t="s">
        <v>10</v>
      </c>
      <c r="B4064" s="20">
        <v>0</v>
      </c>
      <c r="C4064" s="20">
        <v>0</v>
      </c>
      <c r="D4064" s="20">
        <v>0</v>
      </c>
      <c r="E4064" s="20">
        <v>596.11</v>
      </c>
      <c r="F4064" s="20">
        <f t="shared" si="130"/>
        <v>0</v>
      </c>
      <c r="G4064" s="136">
        <f t="shared" si="131"/>
        <v>0</v>
      </c>
    </row>
    <row r="4065" spans="1:7" s="8" customFormat="1" ht="12.75" x14ac:dyDescent="0.15">
      <c r="A4065" s="110" t="s">
        <v>11</v>
      </c>
      <c r="B4065" s="20">
        <v>0</v>
      </c>
      <c r="C4065" s="20">
        <v>0</v>
      </c>
      <c r="D4065" s="20">
        <v>0</v>
      </c>
      <c r="E4065" s="20">
        <v>215.82</v>
      </c>
      <c r="F4065" s="20">
        <f t="shared" si="130"/>
        <v>0</v>
      </c>
      <c r="G4065" s="136">
        <f t="shared" si="131"/>
        <v>0</v>
      </c>
    </row>
    <row r="4066" spans="1:7" s="8" customFormat="1" ht="12.75" x14ac:dyDescent="0.15">
      <c r="A4066" s="108" t="s">
        <v>12</v>
      </c>
      <c r="B4066" s="19">
        <v>0</v>
      </c>
      <c r="C4066" s="19">
        <v>0</v>
      </c>
      <c r="D4066" s="19">
        <v>150</v>
      </c>
      <c r="E4066" s="19">
        <v>95.52</v>
      </c>
      <c r="F4066" s="19">
        <f t="shared" si="130"/>
        <v>0</v>
      </c>
      <c r="G4066" s="151">
        <f t="shared" si="131"/>
        <v>63.679999999999993</v>
      </c>
    </row>
    <row r="4067" spans="1:7" s="8" customFormat="1" ht="12.75" x14ac:dyDescent="0.15">
      <c r="A4067" s="110" t="s">
        <v>19</v>
      </c>
      <c r="B4067" s="20">
        <v>0</v>
      </c>
      <c r="C4067" s="20">
        <v>0</v>
      </c>
      <c r="D4067" s="20">
        <v>0</v>
      </c>
      <c r="E4067" s="20">
        <v>95.52</v>
      </c>
      <c r="F4067" s="20">
        <f t="shared" si="130"/>
        <v>0</v>
      </c>
      <c r="G4067" s="136">
        <f t="shared" si="131"/>
        <v>0</v>
      </c>
    </row>
    <row r="4068" spans="1:7" s="6" customFormat="1" ht="12.75" x14ac:dyDescent="0.15">
      <c r="A4068" s="147" t="s">
        <v>62</v>
      </c>
      <c r="B4068" s="17">
        <v>1830.02</v>
      </c>
      <c r="C4068" s="17">
        <v>2830</v>
      </c>
      <c r="D4068" s="17">
        <v>2310</v>
      </c>
      <c r="E4068" s="17">
        <v>1952.44</v>
      </c>
      <c r="F4068" s="17">
        <f t="shared" si="130"/>
        <v>106.6895443765642</v>
      </c>
      <c r="G4068" s="148">
        <f t="shared" si="131"/>
        <v>84.521212121212116</v>
      </c>
    </row>
    <row r="4069" spans="1:7" s="8" customFormat="1" ht="12.75" x14ac:dyDescent="0.15">
      <c r="A4069" s="108" t="s">
        <v>6</v>
      </c>
      <c r="B4069" s="19">
        <v>1830.02</v>
      </c>
      <c r="C4069" s="19">
        <v>2830</v>
      </c>
      <c r="D4069" s="19">
        <v>2310</v>
      </c>
      <c r="E4069" s="19">
        <v>1952.44</v>
      </c>
      <c r="F4069" s="19">
        <f t="shared" si="130"/>
        <v>106.6895443765642</v>
      </c>
      <c r="G4069" s="151">
        <f t="shared" si="131"/>
        <v>84.521212121212116</v>
      </c>
    </row>
    <row r="4070" spans="1:7" s="8" customFormat="1" ht="12.75" x14ac:dyDescent="0.15">
      <c r="A4070" s="108" t="s">
        <v>7</v>
      </c>
      <c r="B4070" s="19">
        <v>1746.51</v>
      </c>
      <c r="C4070" s="19">
        <v>2470</v>
      </c>
      <c r="D4070" s="19">
        <v>2150</v>
      </c>
      <c r="E4070" s="19">
        <v>1827.11</v>
      </c>
      <c r="F4070" s="19">
        <f t="shared" si="130"/>
        <v>104.61491775025623</v>
      </c>
      <c r="G4070" s="151">
        <f t="shared" si="131"/>
        <v>84.98186046511627</v>
      </c>
    </row>
    <row r="4071" spans="1:7" s="8" customFormat="1" ht="12.75" x14ac:dyDescent="0.15">
      <c r="A4071" s="110" t="s">
        <v>8</v>
      </c>
      <c r="B4071" s="20">
        <v>1392.34</v>
      </c>
      <c r="C4071" s="20">
        <v>0</v>
      </c>
      <c r="D4071" s="20">
        <v>0</v>
      </c>
      <c r="E4071" s="20">
        <v>1308.31</v>
      </c>
      <c r="F4071" s="20">
        <f t="shared" si="130"/>
        <v>93.964836175072179</v>
      </c>
      <c r="G4071" s="136">
        <f t="shared" si="131"/>
        <v>0</v>
      </c>
    </row>
    <row r="4072" spans="1:7" s="8" customFormat="1" ht="12.75" x14ac:dyDescent="0.15">
      <c r="A4072" s="110" t="s">
        <v>10</v>
      </c>
      <c r="B4072" s="20">
        <v>124.43</v>
      </c>
      <c r="C4072" s="20">
        <v>0</v>
      </c>
      <c r="D4072" s="20">
        <v>0</v>
      </c>
      <c r="E4072" s="20">
        <v>303.89</v>
      </c>
      <c r="F4072" s="20">
        <f t="shared" si="130"/>
        <v>244.22566905087194</v>
      </c>
      <c r="G4072" s="136">
        <f t="shared" si="131"/>
        <v>0</v>
      </c>
    </row>
    <row r="4073" spans="1:7" s="8" customFormat="1" ht="12.75" x14ac:dyDescent="0.15">
      <c r="A4073" s="110" t="s">
        <v>11</v>
      </c>
      <c r="B4073" s="20">
        <v>229.74</v>
      </c>
      <c r="C4073" s="20">
        <v>0</v>
      </c>
      <c r="D4073" s="20">
        <v>0</v>
      </c>
      <c r="E4073" s="20">
        <v>214.91</v>
      </c>
      <c r="F4073" s="20">
        <f t="shared" si="130"/>
        <v>93.5448768172717</v>
      </c>
      <c r="G4073" s="136">
        <f t="shared" si="131"/>
        <v>0</v>
      </c>
    </row>
    <row r="4074" spans="1:7" s="8" customFormat="1" ht="12.75" x14ac:dyDescent="0.15">
      <c r="A4074" s="108" t="s">
        <v>12</v>
      </c>
      <c r="B4074" s="19">
        <v>83.51</v>
      </c>
      <c r="C4074" s="19">
        <v>360</v>
      </c>
      <c r="D4074" s="19">
        <v>160</v>
      </c>
      <c r="E4074" s="19">
        <v>125.33</v>
      </c>
      <c r="F4074" s="19">
        <f t="shared" si="130"/>
        <v>150.07783498982155</v>
      </c>
      <c r="G4074" s="151">
        <f t="shared" si="131"/>
        <v>78.331249999999997</v>
      </c>
    </row>
    <row r="4075" spans="1:7" s="8" customFormat="1" ht="12.75" x14ac:dyDescent="0.15">
      <c r="A4075" s="110" t="s">
        <v>19</v>
      </c>
      <c r="B4075" s="20">
        <v>83.51</v>
      </c>
      <c r="C4075" s="20">
        <v>0</v>
      </c>
      <c r="D4075" s="20">
        <v>0</v>
      </c>
      <c r="E4075" s="20">
        <v>125.33</v>
      </c>
      <c r="F4075" s="20">
        <f t="shared" si="130"/>
        <v>150.07783498982155</v>
      </c>
      <c r="G4075" s="136">
        <f t="shared" si="131"/>
        <v>0</v>
      </c>
    </row>
    <row r="4076" spans="1:7" s="6" customFormat="1" ht="12.75" x14ac:dyDescent="0.15">
      <c r="A4076" s="147" t="s">
        <v>86</v>
      </c>
      <c r="B4076" s="17">
        <v>10368.629999999999</v>
      </c>
      <c r="C4076" s="17">
        <v>13810</v>
      </c>
      <c r="D4076" s="17">
        <v>10950</v>
      </c>
      <c r="E4076" s="17">
        <v>10243.07</v>
      </c>
      <c r="F4076" s="17">
        <f t="shared" si="130"/>
        <v>98.789039632043966</v>
      </c>
      <c r="G4076" s="148">
        <f t="shared" si="131"/>
        <v>93.544018264840176</v>
      </c>
    </row>
    <row r="4077" spans="1:7" s="8" customFormat="1" ht="12.75" x14ac:dyDescent="0.15">
      <c r="A4077" s="108" t="s">
        <v>6</v>
      </c>
      <c r="B4077" s="19">
        <v>10368.629999999999</v>
      </c>
      <c r="C4077" s="19">
        <v>13810</v>
      </c>
      <c r="D4077" s="19">
        <v>10950</v>
      </c>
      <c r="E4077" s="19">
        <v>10243.07</v>
      </c>
      <c r="F4077" s="19">
        <f t="shared" si="130"/>
        <v>98.789039632043966</v>
      </c>
      <c r="G4077" s="151">
        <f t="shared" si="131"/>
        <v>93.544018264840176</v>
      </c>
    </row>
    <row r="4078" spans="1:7" s="8" customFormat="1" ht="12.75" x14ac:dyDescent="0.15">
      <c r="A4078" s="108" t="s">
        <v>7</v>
      </c>
      <c r="B4078" s="19">
        <v>9957.2999999999993</v>
      </c>
      <c r="C4078" s="19">
        <v>13070</v>
      </c>
      <c r="D4078" s="19">
        <v>10100</v>
      </c>
      <c r="E4078" s="19">
        <v>9532.94</v>
      </c>
      <c r="F4078" s="19">
        <f t="shared" si="130"/>
        <v>95.738202123065491</v>
      </c>
      <c r="G4078" s="151">
        <f t="shared" si="131"/>
        <v>94.38554455445545</v>
      </c>
    </row>
    <row r="4079" spans="1:7" s="8" customFormat="1" ht="12.75" x14ac:dyDescent="0.15">
      <c r="A4079" s="110" t="s">
        <v>8</v>
      </c>
      <c r="B4079" s="20">
        <v>7889.96</v>
      </c>
      <c r="C4079" s="20">
        <v>0</v>
      </c>
      <c r="D4079" s="20">
        <v>0</v>
      </c>
      <c r="E4079" s="20">
        <v>7414.89</v>
      </c>
      <c r="F4079" s="20">
        <f t="shared" si="130"/>
        <v>93.978803441335572</v>
      </c>
      <c r="G4079" s="136">
        <f t="shared" si="131"/>
        <v>0</v>
      </c>
    </row>
    <row r="4080" spans="1:7" s="8" customFormat="1" ht="12.75" x14ac:dyDescent="0.15">
      <c r="A4080" s="110" t="s">
        <v>10</v>
      </c>
      <c r="B4080" s="20">
        <v>705.09</v>
      </c>
      <c r="C4080" s="20">
        <v>0</v>
      </c>
      <c r="D4080" s="20">
        <v>0</v>
      </c>
      <c r="E4080" s="20">
        <v>900</v>
      </c>
      <c r="F4080" s="20">
        <f t="shared" si="130"/>
        <v>127.64327958133003</v>
      </c>
      <c r="G4080" s="136">
        <f t="shared" si="131"/>
        <v>0</v>
      </c>
    </row>
    <row r="4081" spans="1:7" s="8" customFormat="1" ht="12.75" x14ac:dyDescent="0.15">
      <c r="A4081" s="110" t="s">
        <v>11</v>
      </c>
      <c r="B4081" s="20">
        <v>1362.25</v>
      </c>
      <c r="C4081" s="20">
        <v>0</v>
      </c>
      <c r="D4081" s="20">
        <v>0</v>
      </c>
      <c r="E4081" s="20">
        <v>1218.05</v>
      </c>
      <c r="F4081" s="20">
        <f t="shared" si="130"/>
        <v>89.414571481005694</v>
      </c>
      <c r="G4081" s="136">
        <f t="shared" si="131"/>
        <v>0</v>
      </c>
    </row>
    <row r="4082" spans="1:7" s="8" customFormat="1" ht="12.75" x14ac:dyDescent="0.15">
      <c r="A4082" s="108" t="s">
        <v>12</v>
      </c>
      <c r="B4082" s="19">
        <v>411.33</v>
      </c>
      <c r="C4082" s="19">
        <v>740</v>
      </c>
      <c r="D4082" s="19">
        <v>850</v>
      </c>
      <c r="E4082" s="19">
        <v>710.13</v>
      </c>
      <c r="F4082" s="19">
        <f t="shared" si="130"/>
        <v>172.64240390926992</v>
      </c>
      <c r="G4082" s="151">
        <f t="shared" si="131"/>
        <v>83.544705882352943</v>
      </c>
    </row>
    <row r="4083" spans="1:7" s="8" customFormat="1" ht="12.75" x14ac:dyDescent="0.15">
      <c r="A4083" s="110" t="s">
        <v>19</v>
      </c>
      <c r="B4083" s="20">
        <v>411.33</v>
      </c>
      <c r="C4083" s="20">
        <v>0</v>
      </c>
      <c r="D4083" s="20">
        <v>0</v>
      </c>
      <c r="E4083" s="20">
        <v>710.13</v>
      </c>
      <c r="F4083" s="20">
        <f t="shared" si="130"/>
        <v>172.64240390926992</v>
      </c>
      <c r="G4083" s="136">
        <f t="shared" si="131"/>
        <v>0</v>
      </c>
    </row>
    <row r="4084" spans="1:7" s="6" customFormat="1" ht="12.75" x14ac:dyDescent="0.15">
      <c r="A4084" s="147" t="s">
        <v>268</v>
      </c>
      <c r="B4084" s="17">
        <v>1167.0899999999999</v>
      </c>
      <c r="C4084" s="17">
        <v>1860</v>
      </c>
      <c r="D4084" s="17">
        <v>1064.79</v>
      </c>
      <c r="E4084" s="17">
        <v>1064.79</v>
      </c>
      <c r="F4084" s="17">
        <f t="shared" si="130"/>
        <v>91.234609156106217</v>
      </c>
      <c r="G4084" s="148">
        <f t="shared" si="131"/>
        <v>100</v>
      </c>
    </row>
    <row r="4085" spans="1:7" s="7" customFormat="1" ht="12.75" x14ac:dyDescent="0.15">
      <c r="A4085" s="149" t="s">
        <v>269</v>
      </c>
      <c r="B4085" s="18">
        <v>1167.0899999999999</v>
      </c>
      <c r="C4085" s="18">
        <v>1860</v>
      </c>
      <c r="D4085" s="18">
        <v>1064.79</v>
      </c>
      <c r="E4085" s="18">
        <v>1064.79</v>
      </c>
      <c r="F4085" s="18">
        <f t="shared" si="130"/>
        <v>91.234609156106217</v>
      </c>
      <c r="G4085" s="150">
        <f t="shared" si="131"/>
        <v>100</v>
      </c>
    </row>
    <row r="4086" spans="1:7" s="8" customFormat="1" ht="12.75" x14ac:dyDescent="0.15">
      <c r="A4086" s="108" t="s">
        <v>82</v>
      </c>
      <c r="B4086" s="19">
        <v>1167.0899999999999</v>
      </c>
      <c r="C4086" s="19">
        <v>1860</v>
      </c>
      <c r="D4086" s="19">
        <v>1064.79</v>
      </c>
      <c r="E4086" s="19">
        <v>1064.79</v>
      </c>
      <c r="F4086" s="19">
        <f t="shared" si="130"/>
        <v>91.234609156106217</v>
      </c>
      <c r="G4086" s="151">
        <f t="shared" si="131"/>
        <v>100</v>
      </c>
    </row>
    <row r="4087" spans="1:7" s="6" customFormat="1" ht="12.75" x14ac:dyDescent="0.15">
      <c r="A4087" s="147" t="s">
        <v>62</v>
      </c>
      <c r="B4087" s="17">
        <v>175.06</v>
      </c>
      <c r="C4087" s="17">
        <v>280</v>
      </c>
      <c r="D4087" s="17">
        <v>159.72999999999999</v>
      </c>
      <c r="E4087" s="17">
        <v>159.72999999999999</v>
      </c>
      <c r="F4087" s="17">
        <f t="shared" si="130"/>
        <v>91.243002399177414</v>
      </c>
      <c r="G4087" s="148">
        <f t="shared" si="131"/>
        <v>100</v>
      </c>
    </row>
    <row r="4088" spans="1:7" s="8" customFormat="1" ht="12.75" x14ac:dyDescent="0.15">
      <c r="A4088" s="108" t="s">
        <v>6</v>
      </c>
      <c r="B4088" s="19">
        <v>175.06</v>
      </c>
      <c r="C4088" s="19">
        <v>280</v>
      </c>
      <c r="D4088" s="19">
        <v>159.72999999999999</v>
      </c>
      <c r="E4088" s="19">
        <v>159.72999999999999</v>
      </c>
      <c r="F4088" s="19">
        <f t="shared" si="130"/>
        <v>91.243002399177414</v>
      </c>
      <c r="G4088" s="151">
        <f t="shared" si="131"/>
        <v>100</v>
      </c>
    </row>
    <row r="4089" spans="1:7" s="8" customFormat="1" ht="12.75" x14ac:dyDescent="0.15">
      <c r="A4089" s="108" t="s">
        <v>12</v>
      </c>
      <c r="B4089" s="19">
        <v>175.06</v>
      </c>
      <c r="C4089" s="19">
        <v>280</v>
      </c>
      <c r="D4089" s="19">
        <v>159.72999999999999</v>
      </c>
      <c r="E4089" s="19">
        <v>159.72999999999999</v>
      </c>
      <c r="F4089" s="19">
        <f t="shared" si="130"/>
        <v>91.243002399177414</v>
      </c>
      <c r="G4089" s="151">
        <f t="shared" si="131"/>
        <v>100</v>
      </c>
    </row>
    <row r="4090" spans="1:7" s="8" customFormat="1" ht="12.75" x14ac:dyDescent="0.15">
      <c r="A4090" s="110" t="s">
        <v>97</v>
      </c>
      <c r="B4090" s="20">
        <v>175.06</v>
      </c>
      <c r="C4090" s="20">
        <v>0</v>
      </c>
      <c r="D4090" s="20">
        <v>0</v>
      </c>
      <c r="E4090" s="20">
        <v>159.72999999999999</v>
      </c>
      <c r="F4090" s="20">
        <f t="shared" si="130"/>
        <v>91.243002399177414</v>
      </c>
      <c r="G4090" s="136">
        <f t="shared" si="131"/>
        <v>0</v>
      </c>
    </row>
    <row r="4091" spans="1:7" s="6" customFormat="1" ht="12.75" x14ac:dyDescent="0.15">
      <c r="A4091" s="147" t="s">
        <v>86</v>
      </c>
      <c r="B4091" s="17">
        <v>992.03</v>
      </c>
      <c r="C4091" s="17">
        <v>1580</v>
      </c>
      <c r="D4091" s="17">
        <v>905.06</v>
      </c>
      <c r="E4091" s="17">
        <v>905.06</v>
      </c>
      <c r="F4091" s="17">
        <f t="shared" si="130"/>
        <v>91.233128030402298</v>
      </c>
      <c r="G4091" s="148">
        <f t="shared" si="131"/>
        <v>100</v>
      </c>
    </row>
    <row r="4092" spans="1:7" s="8" customFormat="1" ht="12.75" x14ac:dyDescent="0.15">
      <c r="A4092" s="108" t="s">
        <v>6</v>
      </c>
      <c r="B4092" s="19">
        <v>992.03</v>
      </c>
      <c r="C4092" s="19">
        <v>1580</v>
      </c>
      <c r="D4092" s="19">
        <v>905.06</v>
      </c>
      <c r="E4092" s="19">
        <v>905.06</v>
      </c>
      <c r="F4092" s="19">
        <f t="shared" si="130"/>
        <v>91.233128030402298</v>
      </c>
      <c r="G4092" s="151">
        <f t="shared" si="131"/>
        <v>100</v>
      </c>
    </row>
    <row r="4093" spans="1:7" s="8" customFormat="1" ht="12.75" x14ac:dyDescent="0.15">
      <c r="A4093" s="108" t="s">
        <v>12</v>
      </c>
      <c r="B4093" s="19">
        <v>992.03</v>
      </c>
      <c r="C4093" s="19">
        <v>1580</v>
      </c>
      <c r="D4093" s="19">
        <v>905.06</v>
      </c>
      <c r="E4093" s="19">
        <v>905.06</v>
      </c>
      <c r="F4093" s="19">
        <f t="shared" si="130"/>
        <v>91.233128030402298</v>
      </c>
      <c r="G4093" s="151">
        <f t="shared" si="131"/>
        <v>100</v>
      </c>
    </row>
    <row r="4094" spans="1:7" s="8" customFormat="1" ht="12.75" x14ac:dyDescent="0.15">
      <c r="A4094" s="110" t="s">
        <v>97</v>
      </c>
      <c r="B4094" s="20">
        <v>992.03</v>
      </c>
      <c r="C4094" s="20">
        <v>0</v>
      </c>
      <c r="D4094" s="20">
        <v>0</v>
      </c>
      <c r="E4094" s="20">
        <v>905.06</v>
      </c>
      <c r="F4094" s="20">
        <f t="shared" si="130"/>
        <v>91.233128030402298</v>
      </c>
      <c r="G4094" s="136">
        <f t="shared" si="131"/>
        <v>0</v>
      </c>
    </row>
    <row r="4095" spans="1:7" s="6" customFormat="1" ht="12.75" x14ac:dyDescent="0.15">
      <c r="A4095" s="147" t="s">
        <v>270</v>
      </c>
      <c r="B4095" s="17">
        <v>499954.3</v>
      </c>
      <c r="C4095" s="17">
        <v>522850</v>
      </c>
      <c r="D4095" s="17">
        <v>572550</v>
      </c>
      <c r="E4095" s="17">
        <v>562187.16</v>
      </c>
      <c r="F4095" s="17">
        <f t="shared" si="130"/>
        <v>112.44770972066848</v>
      </c>
      <c r="G4095" s="148">
        <f t="shared" si="131"/>
        <v>98.190055017029081</v>
      </c>
    </row>
    <row r="4096" spans="1:7" s="7" customFormat="1" ht="12.75" x14ac:dyDescent="0.15">
      <c r="A4096" s="149" t="s">
        <v>271</v>
      </c>
      <c r="B4096" s="18">
        <v>499954.3</v>
      </c>
      <c r="C4096" s="18">
        <v>522850</v>
      </c>
      <c r="D4096" s="18">
        <v>572550</v>
      </c>
      <c r="E4096" s="18">
        <v>562187.16</v>
      </c>
      <c r="F4096" s="18">
        <f t="shared" si="130"/>
        <v>112.44770972066848</v>
      </c>
      <c r="G4096" s="150">
        <f t="shared" si="131"/>
        <v>98.190055017029081</v>
      </c>
    </row>
    <row r="4097" spans="1:7" s="8" customFormat="1" ht="12.75" x14ac:dyDescent="0.15">
      <c r="A4097" s="108" t="s">
        <v>245</v>
      </c>
      <c r="B4097" s="19">
        <v>499954.3</v>
      </c>
      <c r="C4097" s="19">
        <v>522850</v>
      </c>
      <c r="D4097" s="19">
        <v>572550</v>
      </c>
      <c r="E4097" s="19">
        <v>562187.16</v>
      </c>
      <c r="F4097" s="19">
        <f t="shared" si="130"/>
        <v>112.44770972066848</v>
      </c>
      <c r="G4097" s="151">
        <f t="shared" si="131"/>
        <v>98.190055017029081</v>
      </c>
    </row>
    <row r="4098" spans="1:7" s="6" customFormat="1" ht="12.75" x14ac:dyDescent="0.15">
      <c r="A4098" s="147" t="s">
        <v>272</v>
      </c>
      <c r="B4098" s="17">
        <v>499954.3</v>
      </c>
      <c r="C4098" s="17">
        <v>522850</v>
      </c>
      <c r="D4098" s="17">
        <v>572550</v>
      </c>
      <c r="E4098" s="17">
        <v>562187.16</v>
      </c>
      <c r="F4098" s="17">
        <f t="shared" si="130"/>
        <v>112.44770972066848</v>
      </c>
      <c r="G4098" s="148">
        <f t="shared" si="131"/>
        <v>98.190055017029081</v>
      </c>
    </row>
    <row r="4099" spans="1:7" s="8" customFormat="1" ht="12.75" x14ac:dyDescent="0.15">
      <c r="A4099" s="108" t="s">
        <v>6</v>
      </c>
      <c r="B4099" s="19">
        <v>499954.3</v>
      </c>
      <c r="C4099" s="19">
        <v>522850</v>
      </c>
      <c r="D4099" s="19">
        <v>572550</v>
      </c>
      <c r="E4099" s="19">
        <v>562187.16</v>
      </c>
      <c r="F4099" s="19">
        <f t="shared" si="130"/>
        <v>112.44770972066848</v>
      </c>
      <c r="G4099" s="151">
        <f t="shared" si="131"/>
        <v>98.190055017029081</v>
      </c>
    </row>
    <row r="4100" spans="1:7" s="8" customFormat="1" ht="12.75" x14ac:dyDescent="0.15">
      <c r="A4100" s="108" t="s">
        <v>7</v>
      </c>
      <c r="B4100" s="19">
        <v>478401.35</v>
      </c>
      <c r="C4100" s="19">
        <v>499500</v>
      </c>
      <c r="D4100" s="19">
        <v>549500</v>
      </c>
      <c r="E4100" s="19">
        <v>539919.35999999999</v>
      </c>
      <c r="F4100" s="19">
        <f t="shared" si="130"/>
        <v>112.85907951555738</v>
      </c>
      <c r="G4100" s="151">
        <f t="shared" si="131"/>
        <v>98.256480436760683</v>
      </c>
    </row>
    <row r="4101" spans="1:7" s="8" customFormat="1" ht="12.75" x14ac:dyDescent="0.15">
      <c r="A4101" s="110" t="s">
        <v>8</v>
      </c>
      <c r="B4101" s="20">
        <v>395521.87</v>
      </c>
      <c r="C4101" s="20">
        <v>0</v>
      </c>
      <c r="D4101" s="20">
        <v>0</v>
      </c>
      <c r="E4101" s="20">
        <v>448492.22</v>
      </c>
      <c r="F4101" s="20">
        <f t="shared" si="130"/>
        <v>113.39252112658144</v>
      </c>
      <c r="G4101" s="136">
        <f t="shared" si="131"/>
        <v>0</v>
      </c>
    </row>
    <row r="4102" spans="1:7" s="8" customFormat="1" ht="12.75" x14ac:dyDescent="0.15">
      <c r="A4102" s="110" t="s">
        <v>10</v>
      </c>
      <c r="B4102" s="20">
        <v>18416.689999999999</v>
      </c>
      <c r="C4102" s="20">
        <v>0</v>
      </c>
      <c r="D4102" s="20">
        <v>0</v>
      </c>
      <c r="E4102" s="20">
        <v>20821.75</v>
      </c>
      <c r="F4102" s="20">
        <f t="shared" ref="F4102:F4165" si="132">IFERROR(E4102/B4102*100,0)</f>
        <v>113.05913277575938</v>
      </c>
      <c r="G4102" s="136">
        <f t="shared" ref="G4102:G4165" si="133">IFERROR(E4102/D4102*100,0)</f>
        <v>0</v>
      </c>
    </row>
    <row r="4103" spans="1:7" s="8" customFormat="1" ht="12.75" x14ac:dyDescent="0.15">
      <c r="A4103" s="110" t="s">
        <v>11</v>
      </c>
      <c r="B4103" s="20">
        <v>64462.79</v>
      </c>
      <c r="C4103" s="20">
        <v>0</v>
      </c>
      <c r="D4103" s="20">
        <v>0</v>
      </c>
      <c r="E4103" s="20">
        <v>70605.39</v>
      </c>
      <c r="F4103" s="20">
        <f t="shared" si="132"/>
        <v>109.52890807239339</v>
      </c>
      <c r="G4103" s="136">
        <f t="shared" si="133"/>
        <v>0</v>
      </c>
    </row>
    <row r="4104" spans="1:7" s="8" customFormat="1" ht="12.75" x14ac:dyDescent="0.15">
      <c r="A4104" s="108" t="s">
        <v>12</v>
      </c>
      <c r="B4104" s="19">
        <v>21552.95</v>
      </c>
      <c r="C4104" s="19">
        <v>23350</v>
      </c>
      <c r="D4104" s="19">
        <v>23050</v>
      </c>
      <c r="E4104" s="19">
        <v>22267.8</v>
      </c>
      <c r="F4104" s="19">
        <f t="shared" si="132"/>
        <v>103.31671534523115</v>
      </c>
      <c r="G4104" s="151">
        <f t="shared" si="133"/>
        <v>96.60650759219088</v>
      </c>
    </row>
    <row r="4105" spans="1:7" s="8" customFormat="1" ht="12.75" x14ac:dyDescent="0.15">
      <c r="A4105" s="110" t="s">
        <v>19</v>
      </c>
      <c r="B4105" s="20">
        <v>20071.43</v>
      </c>
      <c r="C4105" s="20">
        <v>0</v>
      </c>
      <c r="D4105" s="20">
        <v>0</v>
      </c>
      <c r="E4105" s="20">
        <v>20727.59</v>
      </c>
      <c r="F4105" s="20">
        <f t="shared" si="132"/>
        <v>103.26912432248226</v>
      </c>
      <c r="G4105" s="136">
        <f t="shared" si="133"/>
        <v>0</v>
      </c>
    </row>
    <row r="4106" spans="1:7" s="8" customFormat="1" ht="12.75" x14ac:dyDescent="0.15">
      <c r="A4106" s="110" t="s">
        <v>13</v>
      </c>
      <c r="B4106" s="20">
        <v>1481.52</v>
      </c>
      <c r="C4106" s="20">
        <v>0</v>
      </c>
      <c r="D4106" s="20">
        <v>0</v>
      </c>
      <c r="E4106" s="20">
        <v>1540.21</v>
      </c>
      <c r="F4106" s="20">
        <f t="shared" si="132"/>
        <v>103.96147200172796</v>
      </c>
      <c r="G4106" s="136">
        <f t="shared" si="133"/>
        <v>0</v>
      </c>
    </row>
    <row r="4107" spans="1:7" s="5" customFormat="1" ht="12.75" x14ac:dyDescent="0.15">
      <c r="A4107" s="145" t="s">
        <v>489</v>
      </c>
      <c r="B4107" s="16">
        <v>683769.58</v>
      </c>
      <c r="C4107" s="16">
        <v>722645</v>
      </c>
      <c r="D4107" s="16">
        <v>827101.58</v>
      </c>
      <c r="E4107" s="16">
        <v>800544.04</v>
      </c>
      <c r="F4107" s="16">
        <f t="shared" si="132"/>
        <v>117.07804257685757</v>
      </c>
      <c r="G4107" s="146">
        <f t="shared" si="133"/>
        <v>96.78908363347584</v>
      </c>
    </row>
    <row r="4108" spans="1:7" s="6" customFormat="1" ht="12.75" x14ac:dyDescent="0.15">
      <c r="A4108" s="147" t="s">
        <v>243</v>
      </c>
      <c r="B4108" s="17">
        <v>92537.59</v>
      </c>
      <c r="C4108" s="17">
        <v>112472</v>
      </c>
      <c r="D4108" s="17">
        <v>105031.77</v>
      </c>
      <c r="E4108" s="17">
        <v>105031.71</v>
      </c>
      <c r="F4108" s="17">
        <f t="shared" si="132"/>
        <v>113.50166997000895</v>
      </c>
      <c r="G4108" s="148">
        <f t="shared" si="133"/>
        <v>99.999942874427433</v>
      </c>
    </row>
    <row r="4109" spans="1:7" s="7" customFormat="1" ht="12.75" x14ac:dyDescent="0.15">
      <c r="A4109" s="149" t="s">
        <v>244</v>
      </c>
      <c r="B4109" s="18">
        <v>14249.51</v>
      </c>
      <c r="C4109" s="18">
        <v>17472</v>
      </c>
      <c r="D4109" s="18">
        <v>15912</v>
      </c>
      <c r="E4109" s="18">
        <v>15912</v>
      </c>
      <c r="F4109" s="18">
        <f t="shared" si="132"/>
        <v>111.66699767220065</v>
      </c>
      <c r="G4109" s="150">
        <f t="shared" si="133"/>
        <v>100</v>
      </c>
    </row>
    <row r="4110" spans="1:7" s="8" customFormat="1" ht="12.75" x14ac:dyDescent="0.15">
      <c r="A4110" s="108" t="s">
        <v>245</v>
      </c>
      <c r="B4110" s="19">
        <v>14249.51</v>
      </c>
      <c r="C4110" s="19">
        <v>17472</v>
      </c>
      <c r="D4110" s="19">
        <v>15912</v>
      </c>
      <c r="E4110" s="19">
        <v>15912</v>
      </c>
      <c r="F4110" s="19">
        <f t="shared" si="132"/>
        <v>111.66699767220065</v>
      </c>
      <c r="G4110" s="151">
        <f t="shared" si="133"/>
        <v>100</v>
      </c>
    </row>
    <row r="4111" spans="1:7" s="6" customFormat="1" ht="12.75" x14ac:dyDescent="0.15">
      <c r="A4111" s="147" t="s">
        <v>62</v>
      </c>
      <c r="B4111" s="17">
        <v>14249.51</v>
      </c>
      <c r="C4111" s="17">
        <v>17472</v>
      </c>
      <c r="D4111" s="17">
        <v>15912</v>
      </c>
      <c r="E4111" s="17">
        <v>15912</v>
      </c>
      <c r="F4111" s="17">
        <f t="shared" si="132"/>
        <v>111.66699767220065</v>
      </c>
      <c r="G4111" s="148">
        <f t="shared" si="133"/>
        <v>100</v>
      </c>
    </row>
    <row r="4112" spans="1:7" s="8" customFormat="1" ht="12.75" x14ac:dyDescent="0.15">
      <c r="A4112" s="108" t="s">
        <v>6</v>
      </c>
      <c r="B4112" s="19">
        <v>14249.51</v>
      </c>
      <c r="C4112" s="19">
        <v>17472</v>
      </c>
      <c r="D4112" s="19">
        <v>15912</v>
      </c>
      <c r="E4112" s="19">
        <v>15912</v>
      </c>
      <c r="F4112" s="19">
        <f t="shared" si="132"/>
        <v>111.66699767220065</v>
      </c>
      <c r="G4112" s="151">
        <f t="shared" si="133"/>
        <v>100</v>
      </c>
    </row>
    <row r="4113" spans="1:7" s="8" customFormat="1" ht="12.75" x14ac:dyDescent="0.15">
      <c r="A4113" s="108" t="s">
        <v>12</v>
      </c>
      <c r="B4113" s="19">
        <v>13733.58</v>
      </c>
      <c r="C4113" s="19">
        <v>16590</v>
      </c>
      <c r="D4113" s="19">
        <v>15482</v>
      </c>
      <c r="E4113" s="19">
        <v>15482</v>
      </c>
      <c r="F4113" s="19">
        <f t="shared" si="132"/>
        <v>112.73098492891147</v>
      </c>
      <c r="G4113" s="151">
        <f t="shared" si="133"/>
        <v>100</v>
      </c>
    </row>
    <row r="4114" spans="1:7" s="8" customFormat="1" ht="12.75" x14ac:dyDescent="0.15">
      <c r="A4114" s="110" t="s">
        <v>18</v>
      </c>
      <c r="B4114" s="20">
        <v>1428.11</v>
      </c>
      <c r="C4114" s="20">
        <v>0</v>
      </c>
      <c r="D4114" s="20">
        <v>0</v>
      </c>
      <c r="E4114" s="20">
        <v>1343.76</v>
      </c>
      <c r="F4114" s="20">
        <f t="shared" si="132"/>
        <v>94.093592230290398</v>
      </c>
      <c r="G4114" s="136">
        <f t="shared" si="133"/>
        <v>0</v>
      </c>
    </row>
    <row r="4115" spans="1:7" s="8" customFormat="1" ht="12.75" x14ac:dyDescent="0.15">
      <c r="A4115" s="110" t="s">
        <v>20</v>
      </c>
      <c r="B4115" s="20">
        <v>185.81</v>
      </c>
      <c r="C4115" s="20">
        <v>0</v>
      </c>
      <c r="D4115" s="20">
        <v>0</v>
      </c>
      <c r="E4115" s="20">
        <v>80</v>
      </c>
      <c r="F4115" s="20">
        <f t="shared" si="132"/>
        <v>43.054733329745439</v>
      </c>
      <c r="G4115" s="136">
        <f t="shared" si="133"/>
        <v>0</v>
      </c>
    </row>
    <row r="4116" spans="1:7" s="8" customFormat="1" ht="12.75" x14ac:dyDescent="0.15">
      <c r="A4116" s="110" t="s">
        <v>21</v>
      </c>
      <c r="B4116" s="20">
        <v>71.34</v>
      </c>
      <c r="C4116" s="20">
        <v>0</v>
      </c>
      <c r="D4116" s="20">
        <v>0</v>
      </c>
      <c r="E4116" s="20">
        <v>180.94</v>
      </c>
      <c r="F4116" s="20">
        <f t="shared" si="132"/>
        <v>253.63050182225959</v>
      </c>
      <c r="G4116" s="136">
        <f t="shared" si="133"/>
        <v>0</v>
      </c>
    </row>
    <row r="4117" spans="1:7" s="8" customFormat="1" ht="12.75" x14ac:dyDescent="0.15">
      <c r="A4117" s="110" t="s">
        <v>22</v>
      </c>
      <c r="B4117" s="20">
        <v>2828.73</v>
      </c>
      <c r="C4117" s="20">
        <v>0</v>
      </c>
      <c r="D4117" s="20">
        <v>0</v>
      </c>
      <c r="E4117" s="20">
        <v>4097.97</v>
      </c>
      <c r="F4117" s="20">
        <f t="shared" si="132"/>
        <v>144.86960579482667</v>
      </c>
      <c r="G4117" s="136">
        <f t="shared" si="133"/>
        <v>0</v>
      </c>
    </row>
    <row r="4118" spans="1:7" s="8" customFormat="1" ht="12.75" x14ac:dyDescent="0.15">
      <c r="A4118" s="110" t="s">
        <v>97</v>
      </c>
      <c r="B4118" s="20">
        <v>90.2</v>
      </c>
      <c r="C4118" s="20">
        <v>0</v>
      </c>
      <c r="D4118" s="20">
        <v>0</v>
      </c>
      <c r="E4118" s="20">
        <v>66.95</v>
      </c>
      <c r="F4118" s="20">
        <f t="shared" si="132"/>
        <v>74.22394678492239</v>
      </c>
      <c r="G4118" s="136">
        <f t="shared" si="133"/>
        <v>0</v>
      </c>
    </row>
    <row r="4119" spans="1:7" s="8" customFormat="1" ht="12.75" x14ac:dyDescent="0.15">
      <c r="A4119" s="110" t="s">
        <v>23</v>
      </c>
      <c r="B4119" s="20">
        <v>234.76</v>
      </c>
      <c r="C4119" s="20">
        <v>0</v>
      </c>
      <c r="D4119" s="20">
        <v>0</v>
      </c>
      <c r="E4119" s="20">
        <v>29.57</v>
      </c>
      <c r="F4119" s="20">
        <f t="shared" si="132"/>
        <v>12.59584256261714</v>
      </c>
      <c r="G4119" s="136">
        <f t="shared" si="133"/>
        <v>0</v>
      </c>
    </row>
    <row r="4120" spans="1:7" s="8" customFormat="1" ht="12.75" x14ac:dyDescent="0.15">
      <c r="A4120" s="110" t="s">
        <v>24</v>
      </c>
      <c r="B4120" s="20">
        <v>56.04</v>
      </c>
      <c r="C4120" s="20">
        <v>0</v>
      </c>
      <c r="D4120" s="20">
        <v>0</v>
      </c>
      <c r="E4120" s="20">
        <v>0</v>
      </c>
      <c r="F4120" s="20">
        <f t="shared" si="132"/>
        <v>0</v>
      </c>
      <c r="G4120" s="136">
        <f t="shared" si="133"/>
        <v>0</v>
      </c>
    </row>
    <row r="4121" spans="1:7" s="8" customFormat="1" ht="12.75" x14ac:dyDescent="0.15">
      <c r="A4121" s="110" t="s">
        <v>25</v>
      </c>
      <c r="B4121" s="20">
        <v>132.69999999999999</v>
      </c>
      <c r="C4121" s="20">
        <v>0</v>
      </c>
      <c r="D4121" s="20">
        <v>0</v>
      </c>
      <c r="E4121" s="20">
        <v>0</v>
      </c>
      <c r="F4121" s="20">
        <f t="shared" si="132"/>
        <v>0</v>
      </c>
      <c r="G4121" s="136">
        <f t="shared" si="133"/>
        <v>0</v>
      </c>
    </row>
    <row r="4122" spans="1:7" s="8" customFormat="1" ht="12.75" x14ac:dyDescent="0.15">
      <c r="A4122" s="110" t="s">
        <v>26</v>
      </c>
      <c r="B4122" s="20">
        <v>309.47000000000003</v>
      </c>
      <c r="C4122" s="20">
        <v>0</v>
      </c>
      <c r="D4122" s="20">
        <v>0</v>
      </c>
      <c r="E4122" s="20">
        <v>382.29</v>
      </c>
      <c r="F4122" s="20">
        <f t="shared" si="132"/>
        <v>123.53055223446536</v>
      </c>
      <c r="G4122" s="136">
        <f t="shared" si="133"/>
        <v>0</v>
      </c>
    </row>
    <row r="4123" spans="1:7" s="8" customFormat="1" ht="12.75" x14ac:dyDescent="0.15">
      <c r="A4123" s="110" t="s">
        <v>27</v>
      </c>
      <c r="B4123" s="20">
        <v>1119.3499999999999</v>
      </c>
      <c r="C4123" s="20">
        <v>0</v>
      </c>
      <c r="D4123" s="20">
        <v>0</v>
      </c>
      <c r="E4123" s="20">
        <v>1965.79</v>
      </c>
      <c r="F4123" s="20">
        <f t="shared" si="132"/>
        <v>175.61888596060214</v>
      </c>
      <c r="G4123" s="136">
        <f t="shared" si="133"/>
        <v>0</v>
      </c>
    </row>
    <row r="4124" spans="1:7" s="8" customFormat="1" ht="12.75" x14ac:dyDescent="0.15">
      <c r="A4124" s="110" t="s">
        <v>28</v>
      </c>
      <c r="B4124" s="20">
        <v>587.29999999999995</v>
      </c>
      <c r="C4124" s="20">
        <v>0</v>
      </c>
      <c r="D4124" s="20">
        <v>0</v>
      </c>
      <c r="E4124" s="20">
        <v>1124.57</v>
      </c>
      <c r="F4124" s="20">
        <f t="shared" si="132"/>
        <v>191.48135535501447</v>
      </c>
      <c r="G4124" s="136">
        <f t="shared" si="133"/>
        <v>0</v>
      </c>
    </row>
    <row r="4125" spans="1:7" s="8" customFormat="1" ht="12.75" x14ac:dyDescent="0.15">
      <c r="A4125" s="110" t="s">
        <v>41</v>
      </c>
      <c r="B4125" s="20">
        <v>95.56</v>
      </c>
      <c r="C4125" s="20">
        <v>0</v>
      </c>
      <c r="D4125" s="20">
        <v>0</v>
      </c>
      <c r="E4125" s="20">
        <v>120.03</v>
      </c>
      <c r="F4125" s="20">
        <f t="shared" si="132"/>
        <v>125.6069485140226</v>
      </c>
      <c r="G4125" s="136">
        <f t="shared" si="133"/>
        <v>0</v>
      </c>
    </row>
    <row r="4126" spans="1:7" s="8" customFormat="1" ht="12.75" x14ac:dyDescent="0.15">
      <c r="A4126" s="110" t="s">
        <v>29</v>
      </c>
      <c r="B4126" s="20">
        <v>3146.49</v>
      </c>
      <c r="C4126" s="20">
        <v>0</v>
      </c>
      <c r="D4126" s="20">
        <v>0</v>
      </c>
      <c r="E4126" s="20">
        <v>2905.61</v>
      </c>
      <c r="F4126" s="20">
        <f t="shared" si="132"/>
        <v>92.344485442508955</v>
      </c>
      <c r="G4126" s="136">
        <f t="shared" si="133"/>
        <v>0</v>
      </c>
    </row>
    <row r="4127" spans="1:7" s="8" customFormat="1" ht="12.75" x14ac:dyDescent="0.15">
      <c r="A4127" s="110" t="s">
        <v>31</v>
      </c>
      <c r="B4127" s="20">
        <v>341.88</v>
      </c>
      <c r="C4127" s="20">
        <v>0</v>
      </c>
      <c r="D4127" s="20">
        <v>0</v>
      </c>
      <c r="E4127" s="20">
        <v>440.94</v>
      </c>
      <c r="F4127" s="20">
        <f t="shared" si="132"/>
        <v>128.97507897507899</v>
      </c>
      <c r="G4127" s="136">
        <f t="shared" si="133"/>
        <v>0</v>
      </c>
    </row>
    <row r="4128" spans="1:7" s="8" customFormat="1" ht="12.75" x14ac:dyDescent="0.15">
      <c r="A4128" s="110" t="s">
        <v>32</v>
      </c>
      <c r="B4128" s="20">
        <v>548.80999999999995</v>
      </c>
      <c r="C4128" s="20">
        <v>0</v>
      </c>
      <c r="D4128" s="20">
        <v>0</v>
      </c>
      <c r="E4128" s="20">
        <v>149.55000000000001</v>
      </c>
      <c r="F4128" s="20">
        <f t="shared" si="132"/>
        <v>27.249867895993152</v>
      </c>
      <c r="G4128" s="136">
        <f t="shared" si="133"/>
        <v>0</v>
      </c>
    </row>
    <row r="4129" spans="1:7" s="8" customFormat="1" ht="12.75" x14ac:dyDescent="0.15">
      <c r="A4129" s="110" t="s">
        <v>33</v>
      </c>
      <c r="B4129" s="20">
        <v>1107.19</v>
      </c>
      <c r="C4129" s="20">
        <v>0</v>
      </c>
      <c r="D4129" s="20">
        <v>0</v>
      </c>
      <c r="E4129" s="20">
        <v>1017.94</v>
      </c>
      <c r="F4129" s="20">
        <f t="shared" si="132"/>
        <v>91.939052917746736</v>
      </c>
      <c r="G4129" s="136">
        <f t="shared" si="133"/>
        <v>0</v>
      </c>
    </row>
    <row r="4130" spans="1:7" s="8" customFormat="1" ht="12.75" x14ac:dyDescent="0.15">
      <c r="A4130" s="110" t="s">
        <v>34</v>
      </c>
      <c r="B4130" s="20">
        <v>626.22</v>
      </c>
      <c r="C4130" s="20">
        <v>0</v>
      </c>
      <c r="D4130" s="20">
        <v>0</v>
      </c>
      <c r="E4130" s="20">
        <v>1275.57</v>
      </c>
      <c r="F4130" s="20">
        <f t="shared" si="132"/>
        <v>203.69359011210116</v>
      </c>
      <c r="G4130" s="136">
        <f t="shared" si="133"/>
        <v>0</v>
      </c>
    </row>
    <row r="4131" spans="1:7" s="8" customFormat="1" ht="12.75" x14ac:dyDescent="0.15">
      <c r="A4131" s="110" t="s">
        <v>35</v>
      </c>
      <c r="B4131" s="20">
        <v>757.26</v>
      </c>
      <c r="C4131" s="20">
        <v>0</v>
      </c>
      <c r="D4131" s="20">
        <v>0</v>
      </c>
      <c r="E4131" s="20">
        <v>234.16</v>
      </c>
      <c r="F4131" s="20">
        <f t="shared" si="132"/>
        <v>30.922008293056546</v>
      </c>
      <c r="G4131" s="136">
        <f t="shared" si="133"/>
        <v>0</v>
      </c>
    </row>
    <row r="4132" spans="1:7" s="8" customFormat="1" ht="12.75" x14ac:dyDescent="0.15">
      <c r="A4132" s="110" t="s">
        <v>42</v>
      </c>
      <c r="B4132" s="20">
        <v>66.36</v>
      </c>
      <c r="C4132" s="20">
        <v>0</v>
      </c>
      <c r="D4132" s="20">
        <v>0</v>
      </c>
      <c r="E4132" s="20">
        <v>66.36</v>
      </c>
      <c r="F4132" s="20">
        <f t="shared" si="132"/>
        <v>100</v>
      </c>
      <c r="G4132" s="136">
        <f t="shared" si="133"/>
        <v>0</v>
      </c>
    </row>
    <row r="4133" spans="1:7" s="8" customFormat="1" ht="12.75" x14ac:dyDescent="0.15">
      <c r="A4133" s="108" t="s">
        <v>37</v>
      </c>
      <c r="B4133" s="19">
        <v>515.92999999999995</v>
      </c>
      <c r="C4133" s="19">
        <v>882</v>
      </c>
      <c r="D4133" s="19">
        <v>430</v>
      </c>
      <c r="E4133" s="19">
        <v>430</v>
      </c>
      <c r="F4133" s="19">
        <f t="shared" si="132"/>
        <v>83.344639776713905</v>
      </c>
      <c r="G4133" s="151">
        <f t="shared" si="133"/>
        <v>100</v>
      </c>
    </row>
    <row r="4134" spans="1:7" s="8" customFormat="1" ht="12.75" x14ac:dyDescent="0.15">
      <c r="A4134" s="110" t="s">
        <v>38</v>
      </c>
      <c r="B4134" s="20">
        <v>506.64</v>
      </c>
      <c r="C4134" s="20">
        <v>0</v>
      </c>
      <c r="D4134" s="20">
        <v>0</v>
      </c>
      <c r="E4134" s="20">
        <v>430</v>
      </c>
      <c r="F4134" s="20">
        <f t="shared" si="132"/>
        <v>84.872888046739305</v>
      </c>
      <c r="G4134" s="136">
        <f t="shared" si="133"/>
        <v>0</v>
      </c>
    </row>
    <row r="4135" spans="1:7" s="8" customFormat="1" ht="12.75" x14ac:dyDescent="0.15">
      <c r="A4135" s="110" t="s">
        <v>39</v>
      </c>
      <c r="B4135" s="20">
        <v>9.2899999999999991</v>
      </c>
      <c r="C4135" s="20">
        <v>0</v>
      </c>
      <c r="D4135" s="20">
        <v>0</v>
      </c>
      <c r="E4135" s="20">
        <v>0</v>
      </c>
      <c r="F4135" s="20">
        <f t="shared" si="132"/>
        <v>0</v>
      </c>
      <c r="G4135" s="136">
        <f t="shared" si="133"/>
        <v>0</v>
      </c>
    </row>
    <row r="4136" spans="1:7" s="7" customFormat="1" ht="12.75" x14ac:dyDescent="0.15">
      <c r="A4136" s="149" t="s">
        <v>246</v>
      </c>
      <c r="B4136" s="18">
        <v>30625.16</v>
      </c>
      <c r="C4136" s="18">
        <v>35000</v>
      </c>
      <c r="D4136" s="18">
        <v>35000</v>
      </c>
      <c r="E4136" s="18">
        <v>34999.94</v>
      </c>
      <c r="F4136" s="18">
        <f t="shared" si="132"/>
        <v>114.28492128694185</v>
      </c>
      <c r="G4136" s="150">
        <f t="shared" si="133"/>
        <v>99.999828571428566</v>
      </c>
    </row>
    <row r="4137" spans="1:7" s="8" customFormat="1" ht="12.75" x14ac:dyDescent="0.15">
      <c r="A4137" s="108" t="s">
        <v>245</v>
      </c>
      <c r="B4137" s="19">
        <v>30625.16</v>
      </c>
      <c r="C4137" s="19">
        <v>35000</v>
      </c>
      <c r="D4137" s="19">
        <v>35000</v>
      </c>
      <c r="E4137" s="19">
        <v>34999.94</v>
      </c>
      <c r="F4137" s="19">
        <f t="shared" si="132"/>
        <v>114.28492128694185</v>
      </c>
      <c r="G4137" s="151">
        <f t="shared" si="133"/>
        <v>99.999828571428566</v>
      </c>
    </row>
    <row r="4138" spans="1:7" s="6" customFormat="1" ht="12.75" x14ac:dyDescent="0.15">
      <c r="A4138" s="147" t="s">
        <v>62</v>
      </c>
      <c r="B4138" s="17">
        <v>30625.16</v>
      </c>
      <c r="C4138" s="17">
        <v>35000</v>
      </c>
      <c r="D4138" s="17">
        <v>35000</v>
      </c>
      <c r="E4138" s="17">
        <v>34999.94</v>
      </c>
      <c r="F4138" s="17">
        <f t="shared" si="132"/>
        <v>114.28492128694185</v>
      </c>
      <c r="G4138" s="148">
        <f t="shared" si="133"/>
        <v>99.999828571428566</v>
      </c>
    </row>
    <row r="4139" spans="1:7" s="8" customFormat="1" ht="12.75" x14ac:dyDescent="0.15">
      <c r="A4139" s="108" t="s">
        <v>6</v>
      </c>
      <c r="B4139" s="19">
        <v>30625.16</v>
      </c>
      <c r="C4139" s="19">
        <v>35000</v>
      </c>
      <c r="D4139" s="19">
        <v>35000</v>
      </c>
      <c r="E4139" s="19">
        <v>34999.94</v>
      </c>
      <c r="F4139" s="19">
        <f t="shared" si="132"/>
        <v>114.28492128694185</v>
      </c>
      <c r="G4139" s="151">
        <f t="shared" si="133"/>
        <v>99.999828571428566</v>
      </c>
    </row>
    <row r="4140" spans="1:7" s="8" customFormat="1" ht="12.75" x14ac:dyDescent="0.15">
      <c r="A4140" s="108" t="s">
        <v>12</v>
      </c>
      <c r="B4140" s="19">
        <v>30625.16</v>
      </c>
      <c r="C4140" s="19">
        <v>35000</v>
      </c>
      <c r="D4140" s="19">
        <v>35000</v>
      </c>
      <c r="E4140" s="19">
        <v>34999.94</v>
      </c>
      <c r="F4140" s="19">
        <f t="shared" si="132"/>
        <v>114.28492128694185</v>
      </c>
      <c r="G4140" s="151">
        <f t="shared" si="133"/>
        <v>99.999828571428566</v>
      </c>
    </row>
    <row r="4141" spans="1:7" s="8" customFormat="1" ht="12.75" x14ac:dyDescent="0.15">
      <c r="A4141" s="110" t="s">
        <v>22</v>
      </c>
      <c r="B4141" s="20">
        <v>623.89</v>
      </c>
      <c r="C4141" s="20">
        <v>0</v>
      </c>
      <c r="D4141" s="20">
        <v>0</v>
      </c>
      <c r="E4141" s="20">
        <v>1071.81</v>
      </c>
      <c r="F4141" s="20">
        <f t="shared" si="132"/>
        <v>171.79470740034299</v>
      </c>
      <c r="G4141" s="136">
        <f t="shared" si="133"/>
        <v>0</v>
      </c>
    </row>
    <row r="4142" spans="1:7" s="8" customFormat="1" ht="12.75" x14ac:dyDescent="0.15">
      <c r="A4142" s="110" t="s">
        <v>97</v>
      </c>
      <c r="B4142" s="20">
        <v>3.77</v>
      </c>
      <c r="C4142" s="20">
        <v>0</v>
      </c>
      <c r="D4142" s="20">
        <v>0</v>
      </c>
      <c r="E4142" s="20">
        <v>0</v>
      </c>
      <c r="F4142" s="20">
        <f t="shared" si="132"/>
        <v>0</v>
      </c>
      <c r="G4142" s="136">
        <f t="shared" si="133"/>
        <v>0</v>
      </c>
    </row>
    <row r="4143" spans="1:7" s="8" customFormat="1" ht="12.75" x14ac:dyDescent="0.15">
      <c r="A4143" s="110" t="s">
        <v>23</v>
      </c>
      <c r="B4143" s="20">
        <v>18174.830000000002</v>
      </c>
      <c r="C4143" s="20">
        <v>0</v>
      </c>
      <c r="D4143" s="20">
        <v>0</v>
      </c>
      <c r="E4143" s="20">
        <v>18879.13</v>
      </c>
      <c r="F4143" s="20">
        <f t="shared" si="132"/>
        <v>103.87513940983217</v>
      </c>
      <c r="G4143" s="136">
        <f t="shared" si="133"/>
        <v>0</v>
      </c>
    </row>
    <row r="4144" spans="1:7" s="8" customFormat="1" ht="12.75" x14ac:dyDescent="0.15">
      <c r="A4144" s="110" t="s">
        <v>25</v>
      </c>
      <c r="B4144" s="20">
        <v>860.51</v>
      </c>
      <c r="C4144" s="20">
        <v>0</v>
      </c>
      <c r="D4144" s="20">
        <v>0</v>
      </c>
      <c r="E4144" s="20">
        <v>49</v>
      </c>
      <c r="F4144" s="20">
        <f t="shared" si="132"/>
        <v>5.6942975677214669</v>
      </c>
      <c r="G4144" s="136">
        <f t="shared" si="133"/>
        <v>0</v>
      </c>
    </row>
    <row r="4145" spans="1:7" s="8" customFormat="1" ht="12.75" x14ac:dyDescent="0.15">
      <c r="A4145" s="110" t="s">
        <v>27</v>
      </c>
      <c r="B4145" s="20">
        <v>4656.2700000000004</v>
      </c>
      <c r="C4145" s="20">
        <v>0</v>
      </c>
      <c r="D4145" s="20">
        <v>0</v>
      </c>
      <c r="E4145" s="20">
        <v>4024.91</v>
      </c>
      <c r="F4145" s="20">
        <f t="shared" si="132"/>
        <v>86.440648845535151</v>
      </c>
      <c r="G4145" s="136">
        <f t="shared" si="133"/>
        <v>0</v>
      </c>
    </row>
    <row r="4146" spans="1:7" s="8" customFormat="1" ht="12.75" x14ac:dyDescent="0.15">
      <c r="A4146" s="110" t="s">
        <v>28</v>
      </c>
      <c r="B4146" s="20">
        <v>322.57</v>
      </c>
      <c r="C4146" s="20">
        <v>0</v>
      </c>
      <c r="D4146" s="20">
        <v>0</v>
      </c>
      <c r="E4146" s="20">
        <v>1901.38</v>
      </c>
      <c r="F4146" s="20">
        <f t="shared" si="132"/>
        <v>589.44725175930807</v>
      </c>
      <c r="G4146" s="136">
        <f t="shared" si="133"/>
        <v>0</v>
      </c>
    </row>
    <row r="4147" spans="1:7" s="8" customFormat="1" ht="12.75" x14ac:dyDescent="0.15">
      <c r="A4147" s="110" t="s">
        <v>41</v>
      </c>
      <c r="B4147" s="20">
        <v>80.760000000000005</v>
      </c>
      <c r="C4147" s="20">
        <v>0</v>
      </c>
      <c r="D4147" s="20">
        <v>0</v>
      </c>
      <c r="E4147" s="20">
        <v>14.91</v>
      </c>
      <c r="F4147" s="20">
        <f t="shared" si="132"/>
        <v>18.462109955423475</v>
      </c>
      <c r="G4147" s="136">
        <f t="shared" si="133"/>
        <v>0</v>
      </c>
    </row>
    <row r="4148" spans="1:7" s="8" customFormat="1" ht="12.75" x14ac:dyDescent="0.15">
      <c r="A4148" s="110" t="s">
        <v>29</v>
      </c>
      <c r="B4148" s="20">
        <v>1000.69</v>
      </c>
      <c r="C4148" s="20">
        <v>0</v>
      </c>
      <c r="D4148" s="20">
        <v>0</v>
      </c>
      <c r="E4148" s="20">
        <v>3883.11</v>
      </c>
      <c r="F4148" s="20">
        <f t="shared" si="132"/>
        <v>388.04325015739141</v>
      </c>
      <c r="G4148" s="136">
        <f t="shared" si="133"/>
        <v>0</v>
      </c>
    </row>
    <row r="4149" spans="1:7" s="8" customFormat="1" ht="12.75" x14ac:dyDescent="0.15">
      <c r="A4149" s="110" t="s">
        <v>31</v>
      </c>
      <c r="B4149" s="20">
        <v>370.63</v>
      </c>
      <c r="C4149" s="20">
        <v>0</v>
      </c>
      <c r="D4149" s="20">
        <v>0</v>
      </c>
      <c r="E4149" s="20">
        <v>2284.23</v>
      </c>
      <c r="F4149" s="20">
        <f t="shared" si="132"/>
        <v>616.31006664328311</v>
      </c>
      <c r="G4149" s="136">
        <f t="shared" si="133"/>
        <v>0</v>
      </c>
    </row>
    <row r="4150" spans="1:7" s="8" customFormat="1" ht="12.75" x14ac:dyDescent="0.15">
      <c r="A4150" s="110" t="s">
        <v>32</v>
      </c>
      <c r="B4150" s="20">
        <v>2022.97</v>
      </c>
      <c r="C4150" s="20">
        <v>0</v>
      </c>
      <c r="D4150" s="20">
        <v>0</v>
      </c>
      <c r="E4150" s="20">
        <v>1482.96</v>
      </c>
      <c r="F4150" s="20">
        <f t="shared" si="132"/>
        <v>73.306079674933386</v>
      </c>
      <c r="G4150" s="136">
        <f t="shared" si="133"/>
        <v>0</v>
      </c>
    </row>
    <row r="4151" spans="1:7" s="8" customFormat="1" ht="12.75" x14ac:dyDescent="0.15">
      <c r="A4151" s="110" t="s">
        <v>33</v>
      </c>
      <c r="B4151" s="20">
        <v>453.02</v>
      </c>
      <c r="C4151" s="20">
        <v>0</v>
      </c>
      <c r="D4151" s="20">
        <v>0</v>
      </c>
      <c r="E4151" s="20">
        <v>390.75</v>
      </c>
      <c r="F4151" s="20">
        <f t="shared" si="132"/>
        <v>86.254470001324449</v>
      </c>
      <c r="G4151" s="136">
        <f t="shared" si="133"/>
        <v>0</v>
      </c>
    </row>
    <row r="4152" spans="1:7" s="8" customFormat="1" ht="12.75" x14ac:dyDescent="0.15">
      <c r="A4152" s="110" t="s">
        <v>34</v>
      </c>
      <c r="B4152" s="20">
        <v>2055.25</v>
      </c>
      <c r="C4152" s="20">
        <v>0</v>
      </c>
      <c r="D4152" s="20">
        <v>0</v>
      </c>
      <c r="E4152" s="20">
        <v>1017.75</v>
      </c>
      <c r="F4152" s="20">
        <f t="shared" si="132"/>
        <v>49.519523172363463</v>
      </c>
      <c r="G4152" s="136">
        <f t="shared" si="133"/>
        <v>0</v>
      </c>
    </row>
    <row r="4153" spans="1:7" s="7" customFormat="1" ht="12.75" x14ac:dyDescent="0.15">
      <c r="A4153" s="149" t="s">
        <v>247</v>
      </c>
      <c r="B4153" s="18">
        <v>6701.17</v>
      </c>
      <c r="C4153" s="18">
        <v>5000</v>
      </c>
      <c r="D4153" s="18">
        <v>4696.3900000000003</v>
      </c>
      <c r="E4153" s="18">
        <v>4696.3900000000003</v>
      </c>
      <c r="F4153" s="18">
        <f t="shared" si="132"/>
        <v>70.083134736172937</v>
      </c>
      <c r="G4153" s="150">
        <f t="shared" si="133"/>
        <v>100</v>
      </c>
    </row>
    <row r="4154" spans="1:7" s="8" customFormat="1" ht="12.75" x14ac:dyDescent="0.15">
      <c r="A4154" s="108" t="s">
        <v>245</v>
      </c>
      <c r="B4154" s="19">
        <v>6701.17</v>
      </c>
      <c r="C4154" s="19">
        <v>5000</v>
      </c>
      <c r="D4154" s="19">
        <v>4696.3900000000003</v>
      </c>
      <c r="E4154" s="19">
        <v>4696.3900000000003</v>
      </c>
      <c r="F4154" s="19">
        <f t="shared" si="132"/>
        <v>70.083134736172937</v>
      </c>
      <c r="G4154" s="151">
        <f t="shared" si="133"/>
        <v>100</v>
      </c>
    </row>
    <row r="4155" spans="1:7" s="6" customFormat="1" ht="12.75" x14ac:dyDescent="0.15">
      <c r="A4155" s="147" t="s">
        <v>62</v>
      </c>
      <c r="B4155" s="17">
        <v>6701.17</v>
      </c>
      <c r="C4155" s="17">
        <v>5000</v>
      </c>
      <c r="D4155" s="17">
        <v>4696.3900000000003</v>
      </c>
      <c r="E4155" s="17">
        <v>4696.3900000000003</v>
      </c>
      <c r="F4155" s="17">
        <f t="shared" si="132"/>
        <v>70.083134736172937</v>
      </c>
      <c r="G4155" s="148">
        <f t="shared" si="133"/>
        <v>100</v>
      </c>
    </row>
    <row r="4156" spans="1:7" s="8" customFormat="1" ht="12.75" x14ac:dyDescent="0.15">
      <c r="A4156" s="108" t="s">
        <v>6</v>
      </c>
      <c r="B4156" s="19">
        <v>6701.17</v>
      </c>
      <c r="C4156" s="19">
        <v>5000</v>
      </c>
      <c r="D4156" s="19">
        <v>4696.3900000000003</v>
      </c>
      <c r="E4156" s="19">
        <v>4696.3900000000003</v>
      </c>
      <c r="F4156" s="19">
        <f t="shared" si="132"/>
        <v>70.083134736172937</v>
      </c>
      <c r="G4156" s="151">
        <f t="shared" si="133"/>
        <v>100</v>
      </c>
    </row>
    <row r="4157" spans="1:7" s="8" customFormat="1" ht="12.75" x14ac:dyDescent="0.15">
      <c r="A4157" s="108" t="s">
        <v>12</v>
      </c>
      <c r="B4157" s="19">
        <v>6701.17</v>
      </c>
      <c r="C4157" s="19">
        <v>5000</v>
      </c>
      <c r="D4157" s="19">
        <v>4696.3900000000003</v>
      </c>
      <c r="E4157" s="19">
        <v>4696.3900000000003</v>
      </c>
      <c r="F4157" s="19">
        <f t="shared" si="132"/>
        <v>70.083134736172937</v>
      </c>
      <c r="G4157" s="151">
        <f t="shared" si="133"/>
        <v>100</v>
      </c>
    </row>
    <row r="4158" spans="1:7" s="8" customFormat="1" ht="12.75" x14ac:dyDescent="0.15">
      <c r="A4158" s="110" t="s">
        <v>28</v>
      </c>
      <c r="B4158" s="20">
        <v>0</v>
      </c>
      <c r="C4158" s="20">
        <v>0</v>
      </c>
      <c r="D4158" s="20">
        <v>0</v>
      </c>
      <c r="E4158" s="20">
        <v>3896.39</v>
      </c>
      <c r="F4158" s="20">
        <f t="shared" si="132"/>
        <v>0</v>
      </c>
      <c r="G4158" s="136">
        <f t="shared" si="133"/>
        <v>0</v>
      </c>
    </row>
    <row r="4159" spans="1:7" s="8" customFormat="1" ht="12.75" x14ac:dyDescent="0.15">
      <c r="A4159" s="110" t="s">
        <v>32</v>
      </c>
      <c r="B4159" s="20">
        <v>0</v>
      </c>
      <c r="C4159" s="20">
        <v>0</v>
      </c>
      <c r="D4159" s="20">
        <v>0</v>
      </c>
      <c r="E4159" s="20">
        <v>800</v>
      </c>
      <c r="F4159" s="20">
        <f t="shared" si="132"/>
        <v>0</v>
      </c>
      <c r="G4159" s="136">
        <f t="shared" si="133"/>
        <v>0</v>
      </c>
    </row>
    <row r="4160" spans="1:7" s="8" customFormat="1" ht="12.75" x14ac:dyDescent="0.15">
      <c r="A4160" s="110" t="s">
        <v>34</v>
      </c>
      <c r="B4160" s="20">
        <v>6701.17</v>
      </c>
      <c r="C4160" s="20">
        <v>0</v>
      </c>
      <c r="D4160" s="20">
        <v>0</v>
      </c>
      <c r="E4160" s="20">
        <v>0</v>
      </c>
      <c r="F4160" s="20">
        <f t="shared" si="132"/>
        <v>0</v>
      </c>
      <c r="G4160" s="136">
        <f t="shared" si="133"/>
        <v>0</v>
      </c>
    </row>
    <row r="4161" spans="1:7" s="7" customFormat="1" ht="12.75" x14ac:dyDescent="0.15">
      <c r="A4161" s="149" t="s">
        <v>248</v>
      </c>
      <c r="B4161" s="18">
        <v>32202.87</v>
      </c>
      <c r="C4161" s="18">
        <v>55000</v>
      </c>
      <c r="D4161" s="18">
        <v>49423.38</v>
      </c>
      <c r="E4161" s="18">
        <v>49423.38</v>
      </c>
      <c r="F4161" s="18">
        <f t="shared" si="132"/>
        <v>153.47507846350342</v>
      </c>
      <c r="G4161" s="150">
        <f t="shared" si="133"/>
        <v>100</v>
      </c>
    </row>
    <row r="4162" spans="1:7" s="8" customFormat="1" ht="12.75" x14ac:dyDescent="0.15">
      <c r="A4162" s="108" t="s">
        <v>245</v>
      </c>
      <c r="B4162" s="19">
        <v>32202.87</v>
      </c>
      <c r="C4162" s="19">
        <v>55000</v>
      </c>
      <c r="D4162" s="19">
        <v>49423.38</v>
      </c>
      <c r="E4162" s="19">
        <v>49423.38</v>
      </c>
      <c r="F4162" s="19">
        <f t="shared" si="132"/>
        <v>153.47507846350342</v>
      </c>
      <c r="G4162" s="151">
        <f t="shared" si="133"/>
        <v>100</v>
      </c>
    </row>
    <row r="4163" spans="1:7" s="6" customFormat="1" ht="12.75" x14ac:dyDescent="0.15">
      <c r="A4163" s="147" t="s">
        <v>62</v>
      </c>
      <c r="B4163" s="17">
        <v>32202.87</v>
      </c>
      <c r="C4163" s="17">
        <v>55000</v>
      </c>
      <c r="D4163" s="17">
        <v>49423.38</v>
      </c>
      <c r="E4163" s="17">
        <v>49423.38</v>
      </c>
      <c r="F4163" s="17">
        <f t="shared" si="132"/>
        <v>153.47507846350342</v>
      </c>
      <c r="G4163" s="148">
        <f t="shared" si="133"/>
        <v>100</v>
      </c>
    </row>
    <row r="4164" spans="1:7" s="8" customFormat="1" ht="12.75" x14ac:dyDescent="0.15">
      <c r="A4164" s="108" t="s">
        <v>6</v>
      </c>
      <c r="B4164" s="19">
        <v>32202.87</v>
      </c>
      <c r="C4164" s="19">
        <v>55000</v>
      </c>
      <c r="D4164" s="19">
        <v>49423.38</v>
      </c>
      <c r="E4164" s="19">
        <v>49423.38</v>
      </c>
      <c r="F4164" s="19">
        <f t="shared" si="132"/>
        <v>153.47507846350342</v>
      </c>
      <c r="G4164" s="151">
        <f t="shared" si="133"/>
        <v>100</v>
      </c>
    </row>
    <row r="4165" spans="1:7" s="8" customFormat="1" ht="12.75" x14ac:dyDescent="0.15">
      <c r="A4165" s="108" t="s">
        <v>12</v>
      </c>
      <c r="B4165" s="19">
        <v>32202.87</v>
      </c>
      <c r="C4165" s="19">
        <v>55000</v>
      </c>
      <c r="D4165" s="19">
        <v>49423.38</v>
      </c>
      <c r="E4165" s="19">
        <v>49423.38</v>
      </c>
      <c r="F4165" s="19">
        <f t="shared" si="132"/>
        <v>153.47507846350342</v>
      </c>
      <c r="G4165" s="151">
        <f t="shared" si="133"/>
        <v>100</v>
      </c>
    </row>
    <row r="4166" spans="1:7" s="8" customFormat="1" ht="12.75" x14ac:dyDescent="0.15">
      <c r="A4166" s="110" t="s">
        <v>27</v>
      </c>
      <c r="B4166" s="20">
        <v>32202.87</v>
      </c>
      <c r="C4166" s="20">
        <v>0</v>
      </c>
      <c r="D4166" s="20">
        <v>0</v>
      </c>
      <c r="E4166" s="20">
        <v>49423.38</v>
      </c>
      <c r="F4166" s="20">
        <f t="shared" ref="F4166:F4229" si="134">IFERROR(E4166/B4166*100,0)</f>
        <v>153.47507846350342</v>
      </c>
      <c r="G4166" s="136">
        <f t="shared" ref="G4166:G4229" si="135">IFERROR(E4166/D4166*100,0)</f>
        <v>0</v>
      </c>
    </row>
    <row r="4167" spans="1:7" s="7" customFormat="1" ht="12.75" x14ac:dyDescent="0.15">
      <c r="A4167" s="149" t="s">
        <v>249</v>
      </c>
      <c r="B4167" s="18">
        <v>8758.8799999999992</v>
      </c>
      <c r="C4167" s="18">
        <v>0</v>
      </c>
      <c r="D4167" s="18">
        <v>0</v>
      </c>
      <c r="E4167" s="18">
        <v>0</v>
      </c>
      <c r="F4167" s="18">
        <f t="shared" si="134"/>
        <v>0</v>
      </c>
      <c r="G4167" s="150">
        <f t="shared" si="135"/>
        <v>0</v>
      </c>
    </row>
    <row r="4168" spans="1:7" s="8" customFormat="1" ht="12.75" x14ac:dyDescent="0.15">
      <c r="A4168" s="108" t="s">
        <v>245</v>
      </c>
      <c r="B4168" s="19">
        <v>8758.8799999999992</v>
      </c>
      <c r="C4168" s="19">
        <v>0</v>
      </c>
      <c r="D4168" s="19">
        <v>0</v>
      </c>
      <c r="E4168" s="19">
        <v>0</v>
      </c>
      <c r="F4168" s="19">
        <f t="shared" si="134"/>
        <v>0</v>
      </c>
      <c r="G4168" s="151">
        <f t="shared" si="135"/>
        <v>0</v>
      </c>
    </row>
    <row r="4169" spans="1:7" s="6" customFormat="1" ht="12.75" x14ac:dyDescent="0.15">
      <c r="A4169" s="147" t="s">
        <v>62</v>
      </c>
      <c r="B4169" s="17">
        <v>8758.8799999999992</v>
      </c>
      <c r="C4169" s="17">
        <v>0</v>
      </c>
      <c r="D4169" s="17">
        <v>0</v>
      </c>
      <c r="E4169" s="17">
        <v>0</v>
      </c>
      <c r="F4169" s="17">
        <f t="shared" si="134"/>
        <v>0</v>
      </c>
      <c r="G4169" s="148">
        <f t="shared" si="135"/>
        <v>0</v>
      </c>
    </row>
    <row r="4170" spans="1:7" s="8" customFormat="1" ht="12.75" x14ac:dyDescent="0.15">
      <c r="A4170" s="108" t="s">
        <v>53</v>
      </c>
      <c r="B4170" s="19">
        <v>8758.8799999999992</v>
      </c>
      <c r="C4170" s="19">
        <v>0</v>
      </c>
      <c r="D4170" s="19">
        <v>0</v>
      </c>
      <c r="E4170" s="19">
        <v>0</v>
      </c>
      <c r="F4170" s="19">
        <f t="shared" si="134"/>
        <v>0</v>
      </c>
      <c r="G4170" s="151">
        <f t="shared" si="135"/>
        <v>0</v>
      </c>
    </row>
    <row r="4171" spans="1:7" s="8" customFormat="1" ht="12.75" x14ac:dyDescent="0.15">
      <c r="A4171" s="108" t="s">
        <v>56</v>
      </c>
      <c r="B4171" s="19">
        <v>663.62</v>
      </c>
      <c r="C4171" s="19">
        <v>0</v>
      </c>
      <c r="D4171" s="19">
        <v>0</v>
      </c>
      <c r="E4171" s="19">
        <v>0</v>
      </c>
      <c r="F4171" s="19">
        <f t="shared" si="134"/>
        <v>0</v>
      </c>
      <c r="G4171" s="151">
        <f t="shared" si="135"/>
        <v>0</v>
      </c>
    </row>
    <row r="4172" spans="1:7" s="8" customFormat="1" ht="12.75" x14ac:dyDescent="0.15">
      <c r="A4172" s="110" t="s">
        <v>57</v>
      </c>
      <c r="B4172" s="20">
        <v>403.98</v>
      </c>
      <c r="C4172" s="20">
        <v>0</v>
      </c>
      <c r="D4172" s="20">
        <v>0</v>
      </c>
      <c r="E4172" s="20">
        <v>0</v>
      </c>
      <c r="F4172" s="20">
        <f t="shared" si="134"/>
        <v>0</v>
      </c>
      <c r="G4172" s="136">
        <f t="shared" si="135"/>
        <v>0</v>
      </c>
    </row>
    <row r="4173" spans="1:7" s="8" customFormat="1" ht="12.75" x14ac:dyDescent="0.15">
      <c r="A4173" s="110" t="s">
        <v>60</v>
      </c>
      <c r="B4173" s="20">
        <v>259.64</v>
      </c>
      <c r="C4173" s="20">
        <v>0</v>
      </c>
      <c r="D4173" s="20">
        <v>0</v>
      </c>
      <c r="E4173" s="20">
        <v>0</v>
      </c>
      <c r="F4173" s="20">
        <f t="shared" si="134"/>
        <v>0</v>
      </c>
      <c r="G4173" s="136">
        <f t="shared" si="135"/>
        <v>0</v>
      </c>
    </row>
    <row r="4174" spans="1:7" s="8" customFormat="1" ht="12.75" x14ac:dyDescent="0.15">
      <c r="A4174" s="108" t="s">
        <v>72</v>
      </c>
      <c r="B4174" s="19">
        <v>8095.26</v>
      </c>
      <c r="C4174" s="19">
        <v>0</v>
      </c>
      <c r="D4174" s="19">
        <v>0</v>
      </c>
      <c r="E4174" s="19">
        <v>0</v>
      </c>
      <c r="F4174" s="19">
        <f t="shared" si="134"/>
        <v>0</v>
      </c>
      <c r="G4174" s="151">
        <f t="shared" si="135"/>
        <v>0</v>
      </c>
    </row>
    <row r="4175" spans="1:7" s="8" customFormat="1" ht="12.75" x14ac:dyDescent="0.15">
      <c r="A4175" s="110" t="s">
        <v>73</v>
      </c>
      <c r="B4175" s="20">
        <v>8095.26</v>
      </c>
      <c r="C4175" s="20">
        <v>0</v>
      </c>
      <c r="D4175" s="20">
        <v>0</v>
      </c>
      <c r="E4175" s="20">
        <v>0</v>
      </c>
      <c r="F4175" s="20">
        <f t="shared" si="134"/>
        <v>0</v>
      </c>
      <c r="G4175" s="136">
        <f t="shared" si="135"/>
        <v>0</v>
      </c>
    </row>
    <row r="4176" spans="1:7" s="6" customFormat="1" ht="12.75" x14ac:dyDescent="0.15">
      <c r="A4176" s="147" t="s">
        <v>250</v>
      </c>
      <c r="B4176" s="17">
        <v>0</v>
      </c>
      <c r="C4176" s="17">
        <v>664</v>
      </c>
      <c r="D4176" s="17">
        <v>929.45</v>
      </c>
      <c r="E4176" s="17">
        <v>605.52</v>
      </c>
      <c r="F4176" s="17">
        <f t="shared" si="134"/>
        <v>0</v>
      </c>
      <c r="G4176" s="148">
        <f t="shared" si="135"/>
        <v>65.148205928237118</v>
      </c>
    </row>
    <row r="4177" spans="1:7" s="7" customFormat="1" ht="12.75" x14ac:dyDescent="0.15">
      <c r="A4177" s="149" t="s">
        <v>251</v>
      </c>
      <c r="B4177" s="18">
        <v>0</v>
      </c>
      <c r="C4177" s="18">
        <v>664</v>
      </c>
      <c r="D4177" s="18">
        <v>929.45</v>
      </c>
      <c r="E4177" s="18">
        <v>605.52</v>
      </c>
      <c r="F4177" s="18">
        <f t="shared" si="134"/>
        <v>0</v>
      </c>
      <c r="G4177" s="150">
        <f t="shared" si="135"/>
        <v>65.148205928237118</v>
      </c>
    </row>
    <row r="4178" spans="1:7" s="8" customFormat="1" ht="12.75" x14ac:dyDescent="0.15">
      <c r="A4178" s="108" t="s">
        <v>82</v>
      </c>
      <c r="B4178" s="19">
        <v>0</v>
      </c>
      <c r="C4178" s="19">
        <v>664</v>
      </c>
      <c r="D4178" s="19">
        <v>929.45</v>
      </c>
      <c r="E4178" s="19">
        <v>605.52</v>
      </c>
      <c r="F4178" s="19">
        <f t="shared" si="134"/>
        <v>0</v>
      </c>
      <c r="G4178" s="151">
        <f t="shared" si="135"/>
        <v>65.148205928237118</v>
      </c>
    </row>
    <row r="4179" spans="1:7" s="6" customFormat="1" ht="12.75" x14ac:dyDescent="0.15">
      <c r="A4179" s="147" t="s">
        <v>44</v>
      </c>
      <c r="B4179" s="17">
        <v>0</v>
      </c>
      <c r="C4179" s="17">
        <v>664</v>
      </c>
      <c r="D4179" s="17">
        <v>929.45</v>
      </c>
      <c r="E4179" s="17">
        <v>605.52</v>
      </c>
      <c r="F4179" s="17">
        <f t="shared" si="134"/>
        <v>0</v>
      </c>
      <c r="G4179" s="148">
        <f t="shared" si="135"/>
        <v>65.148205928237118</v>
      </c>
    </row>
    <row r="4180" spans="1:7" s="8" customFormat="1" ht="12.75" x14ac:dyDescent="0.15">
      <c r="A4180" s="108" t="s">
        <v>6</v>
      </c>
      <c r="B4180" s="19">
        <v>0</v>
      </c>
      <c r="C4180" s="19">
        <v>664</v>
      </c>
      <c r="D4180" s="19">
        <v>80.52</v>
      </c>
      <c r="E4180" s="19">
        <v>80.52</v>
      </c>
      <c r="F4180" s="19">
        <f t="shared" si="134"/>
        <v>0</v>
      </c>
      <c r="G4180" s="151">
        <f t="shared" si="135"/>
        <v>100</v>
      </c>
    </row>
    <row r="4181" spans="1:7" s="8" customFormat="1" ht="12.75" x14ac:dyDescent="0.15">
      <c r="A4181" s="108" t="s">
        <v>12</v>
      </c>
      <c r="B4181" s="19">
        <v>0</v>
      </c>
      <c r="C4181" s="19">
        <v>664</v>
      </c>
      <c r="D4181" s="19">
        <v>80.52</v>
      </c>
      <c r="E4181" s="19">
        <v>80.52</v>
      </c>
      <c r="F4181" s="19">
        <f t="shared" si="134"/>
        <v>0</v>
      </c>
      <c r="G4181" s="151">
        <f t="shared" si="135"/>
        <v>100</v>
      </c>
    </row>
    <row r="4182" spans="1:7" s="8" customFormat="1" ht="12.75" x14ac:dyDescent="0.15">
      <c r="A4182" s="110" t="s">
        <v>22</v>
      </c>
      <c r="B4182" s="20">
        <v>0</v>
      </c>
      <c r="C4182" s="20">
        <v>0</v>
      </c>
      <c r="D4182" s="20">
        <v>0</v>
      </c>
      <c r="E4182" s="20">
        <v>33.200000000000003</v>
      </c>
      <c r="F4182" s="20">
        <f t="shared" si="134"/>
        <v>0</v>
      </c>
      <c r="G4182" s="136">
        <f t="shared" si="135"/>
        <v>0</v>
      </c>
    </row>
    <row r="4183" spans="1:7" s="8" customFormat="1" ht="12.75" x14ac:dyDescent="0.15">
      <c r="A4183" s="110" t="s">
        <v>13</v>
      </c>
      <c r="B4183" s="20">
        <v>0</v>
      </c>
      <c r="C4183" s="20">
        <v>0</v>
      </c>
      <c r="D4183" s="20">
        <v>0</v>
      </c>
      <c r="E4183" s="20">
        <v>47.32</v>
      </c>
      <c r="F4183" s="20">
        <f t="shared" si="134"/>
        <v>0</v>
      </c>
      <c r="G4183" s="136">
        <f t="shared" si="135"/>
        <v>0</v>
      </c>
    </row>
    <row r="4184" spans="1:7" s="8" customFormat="1" ht="12.75" x14ac:dyDescent="0.15">
      <c r="A4184" s="108" t="s">
        <v>53</v>
      </c>
      <c r="B4184" s="19">
        <v>0</v>
      </c>
      <c r="C4184" s="19">
        <v>0</v>
      </c>
      <c r="D4184" s="19">
        <v>848.93</v>
      </c>
      <c r="E4184" s="19">
        <v>525</v>
      </c>
      <c r="F4184" s="19">
        <f t="shared" si="134"/>
        <v>0</v>
      </c>
      <c r="G4184" s="151">
        <f t="shared" si="135"/>
        <v>61.842554745385371</v>
      </c>
    </row>
    <row r="4185" spans="1:7" s="8" customFormat="1" ht="12.75" x14ac:dyDescent="0.15">
      <c r="A4185" s="108" t="s">
        <v>56</v>
      </c>
      <c r="B4185" s="19">
        <v>0</v>
      </c>
      <c r="C4185" s="19">
        <v>0</v>
      </c>
      <c r="D4185" s="19">
        <v>848.93</v>
      </c>
      <c r="E4185" s="19">
        <v>525</v>
      </c>
      <c r="F4185" s="19">
        <f t="shared" si="134"/>
        <v>0</v>
      </c>
      <c r="G4185" s="151">
        <f t="shared" si="135"/>
        <v>61.842554745385371</v>
      </c>
    </row>
    <row r="4186" spans="1:7" s="8" customFormat="1" ht="12.75" x14ac:dyDescent="0.15">
      <c r="A4186" s="110" t="s">
        <v>59</v>
      </c>
      <c r="B4186" s="20">
        <v>0</v>
      </c>
      <c r="C4186" s="20">
        <v>0</v>
      </c>
      <c r="D4186" s="20">
        <v>0</v>
      </c>
      <c r="E4186" s="20">
        <v>525</v>
      </c>
      <c r="F4186" s="20">
        <f t="shared" si="134"/>
        <v>0</v>
      </c>
      <c r="G4186" s="136">
        <f t="shared" si="135"/>
        <v>0</v>
      </c>
    </row>
    <row r="4187" spans="1:7" s="6" customFormat="1" ht="12.75" x14ac:dyDescent="0.15">
      <c r="A4187" s="147" t="s">
        <v>253</v>
      </c>
      <c r="B4187" s="17">
        <v>120965.44</v>
      </c>
      <c r="C4187" s="17">
        <v>122289</v>
      </c>
      <c r="D4187" s="17">
        <v>120926.77</v>
      </c>
      <c r="E4187" s="17">
        <v>114904.02</v>
      </c>
      <c r="F4187" s="17">
        <f t="shared" si="134"/>
        <v>94.989130779832649</v>
      </c>
      <c r="G4187" s="148">
        <f t="shared" si="135"/>
        <v>95.019506433521713</v>
      </c>
    </row>
    <row r="4188" spans="1:7" s="7" customFormat="1" ht="12.75" x14ac:dyDescent="0.15">
      <c r="A4188" s="149" t="s">
        <v>254</v>
      </c>
      <c r="B4188" s="18">
        <v>190.2</v>
      </c>
      <c r="C4188" s="18">
        <v>664</v>
      </c>
      <c r="D4188" s="18">
        <v>3830.93</v>
      </c>
      <c r="E4188" s="18">
        <v>3830.93</v>
      </c>
      <c r="F4188" s="18">
        <f t="shared" si="134"/>
        <v>2014.1587802313352</v>
      </c>
      <c r="G4188" s="150">
        <f t="shared" si="135"/>
        <v>100</v>
      </c>
    </row>
    <row r="4189" spans="1:7" s="8" customFormat="1" ht="12.75" x14ac:dyDescent="0.15">
      <c r="A4189" s="108" t="s">
        <v>245</v>
      </c>
      <c r="B4189" s="19">
        <v>0</v>
      </c>
      <c r="C4189" s="19">
        <v>0</v>
      </c>
      <c r="D4189" s="19">
        <v>250</v>
      </c>
      <c r="E4189" s="19">
        <v>250</v>
      </c>
      <c r="F4189" s="19">
        <f t="shared" si="134"/>
        <v>0</v>
      </c>
      <c r="G4189" s="151">
        <f t="shared" si="135"/>
        <v>100</v>
      </c>
    </row>
    <row r="4190" spans="1:7" s="6" customFormat="1" ht="12.75" x14ac:dyDescent="0.15">
      <c r="A4190" s="147" t="s">
        <v>5</v>
      </c>
      <c r="B4190" s="17">
        <v>0</v>
      </c>
      <c r="C4190" s="17">
        <v>0</v>
      </c>
      <c r="D4190" s="17">
        <v>250</v>
      </c>
      <c r="E4190" s="17">
        <v>250</v>
      </c>
      <c r="F4190" s="17">
        <f t="shared" si="134"/>
        <v>0</v>
      </c>
      <c r="G4190" s="148">
        <f t="shared" si="135"/>
        <v>100</v>
      </c>
    </row>
    <row r="4191" spans="1:7" s="8" customFormat="1" ht="12.75" x14ac:dyDescent="0.15">
      <c r="A4191" s="108" t="s">
        <v>53</v>
      </c>
      <c r="B4191" s="19">
        <v>0</v>
      </c>
      <c r="C4191" s="19">
        <v>0</v>
      </c>
      <c r="D4191" s="19">
        <v>250</v>
      </c>
      <c r="E4191" s="19">
        <v>250</v>
      </c>
      <c r="F4191" s="19">
        <f t="shared" si="134"/>
        <v>0</v>
      </c>
      <c r="G4191" s="151">
        <f t="shared" si="135"/>
        <v>100</v>
      </c>
    </row>
    <row r="4192" spans="1:7" s="8" customFormat="1" ht="12.75" x14ac:dyDescent="0.15">
      <c r="A4192" s="108" t="s">
        <v>54</v>
      </c>
      <c r="B4192" s="19">
        <v>0</v>
      </c>
      <c r="C4192" s="19">
        <v>0</v>
      </c>
      <c r="D4192" s="19">
        <v>250</v>
      </c>
      <c r="E4192" s="19">
        <v>250</v>
      </c>
      <c r="F4192" s="19">
        <f t="shared" si="134"/>
        <v>0</v>
      </c>
      <c r="G4192" s="151">
        <f t="shared" si="135"/>
        <v>100</v>
      </c>
    </row>
    <row r="4193" spans="1:7" s="8" customFormat="1" ht="12.75" x14ac:dyDescent="0.15">
      <c r="A4193" s="110" t="s">
        <v>55</v>
      </c>
      <c r="B4193" s="20">
        <v>0</v>
      </c>
      <c r="C4193" s="20">
        <v>0</v>
      </c>
      <c r="D4193" s="20">
        <v>0</v>
      </c>
      <c r="E4193" s="20">
        <v>250</v>
      </c>
      <c r="F4193" s="20">
        <f t="shared" si="134"/>
        <v>0</v>
      </c>
      <c r="G4193" s="136">
        <f t="shared" si="135"/>
        <v>0</v>
      </c>
    </row>
    <row r="4194" spans="1:7" s="8" customFormat="1" ht="12.75" x14ac:dyDescent="0.15">
      <c r="A4194" s="108" t="s">
        <v>82</v>
      </c>
      <c r="B4194" s="19">
        <v>190.2</v>
      </c>
      <c r="C4194" s="19">
        <v>664</v>
      </c>
      <c r="D4194" s="19">
        <v>3580.93</v>
      </c>
      <c r="E4194" s="19">
        <v>3580.93</v>
      </c>
      <c r="F4194" s="19">
        <f t="shared" si="134"/>
        <v>1882.7181913774975</v>
      </c>
      <c r="G4194" s="151">
        <f t="shared" si="135"/>
        <v>100</v>
      </c>
    </row>
    <row r="4195" spans="1:7" s="6" customFormat="1" ht="12.75" x14ac:dyDescent="0.15">
      <c r="A4195" s="147" t="s">
        <v>5</v>
      </c>
      <c r="B4195" s="17">
        <v>190.2</v>
      </c>
      <c r="C4195" s="17">
        <v>664</v>
      </c>
      <c r="D4195" s="17">
        <v>3580.93</v>
      </c>
      <c r="E4195" s="17">
        <v>3580.93</v>
      </c>
      <c r="F4195" s="17">
        <f t="shared" si="134"/>
        <v>1882.7181913774975</v>
      </c>
      <c r="G4195" s="148">
        <f t="shared" si="135"/>
        <v>100</v>
      </c>
    </row>
    <row r="4196" spans="1:7" s="8" customFormat="1" ht="12.75" x14ac:dyDescent="0.15">
      <c r="A4196" s="108" t="s">
        <v>6</v>
      </c>
      <c r="B4196" s="19">
        <v>190.2</v>
      </c>
      <c r="C4196" s="19">
        <v>664</v>
      </c>
      <c r="D4196" s="19">
        <v>3580.93</v>
      </c>
      <c r="E4196" s="19">
        <v>3580.93</v>
      </c>
      <c r="F4196" s="19">
        <f t="shared" si="134"/>
        <v>1882.7181913774975</v>
      </c>
      <c r="G4196" s="151">
        <f t="shared" si="135"/>
        <v>100</v>
      </c>
    </row>
    <row r="4197" spans="1:7" s="8" customFormat="1" ht="12.75" x14ac:dyDescent="0.15">
      <c r="A4197" s="108" t="s">
        <v>12</v>
      </c>
      <c r="B4197" s="19">
        <v>190.2</v>
      </c>
      <c r="C4197" s="19">
        <v>664</v>
      </c>
      <c r="D4197" s="19">
        <v>3580.93</v>
      </c>
      <c r="E4197" s="19">
        <v>3580.93</v>
      </c>
      <c r="F4197" s="19">
        <f t="shared" si="134"/>
        <v>1882.7181913774975</v>
      </c>
      <c r="G4197" s="151">
        <f t="shared" si="135"/>
        <v>100</v>
      </c>
    </row>
    <row r="4198" spans="1:7" s="8" customFormat="1" ht="12.75" x14ac:dyDescent="0.15">
      <c r="A4198" s="110" t="s">
        <v>22</v>
      </c>
      <c r="B4198" s="20">
        <v>0</v>
      </c>
      <c r="C4198" s="20">
        <v>0</v>
      </c>
      <c r="D4198" s="20">
        <v>0</v>
      </c>
      <c r="E4198" s="20">
        <v>230.93</v>
      </c>
      <c r="F4198" s="20">
        <f t="shared" si="134"/>
        <v>0</v>
      </c>
      <c r="G4198" s="136">
        <f t="shared" si="135"/>
        <v>0</v>
      </c>
    </row>
    <row r="4199" spans="1:7" s="8" customFormat="1" ht="12.75" x14ac:dyDescent="0.15">
      <c r="A4199" s="110" t="s">
        <v>27</v>
      </c>
      <c r="B4199" s="20">
        <v>99.54</v>
      </c>
      <c r="C4199" s="20">
        <v>0</v>
      </c>
      <c r="D4199" s="20">
        <v>0</v>
      </c>
      <c r="E4199" s="20">
        <v>100</v>
      </c>
      <c r="F4199" s="20">
        <f t="shared" si="134"/>
        <v>100.46212577858147</v>
      </c>
      <c r="G4199" s="136">
        <f t="shared" si="135"/>
        <v>0</v>
      </c>
    </row>
    <row r="4200" spans="1:7" s="8" customFormat="1" ht="12.75" x14ac:dyDescent="0.15">
      <c r="A4200" s="110" t="s">
        <v>32</v>
      </c>
      <c r="B4200" s="20">
        <v>0</v>
      </c>
      <c r="C4200" s="20">
        <v>0</v>
      </c>
      <c r="D4200" s="20">
        <v>0</v>
      </c>
      <c r="E4200" s="20">
        <v>3250</v>
      </c>
      <c r="F4200" s="20">
        <f t="shared" si="134"/>
        <v>0</v>
      </c>
      <c r="G4200" s="136">
        <f t="shared" si="135"/>
        <v>0</v>
      </c>
    </row>
    <row r="4201" spans="1:7" s="8" customFormat="1" ht="12.75" x14ac:dyDescent="0.15">
      <c r="A4201" s="110" t="s">
        <v>35</v>
      </c>
      <c r="B4201" s="20">
        <v>90.66</v>
      </c>
      <c r="C4201" s="20">
        <v>0</v>
      </c>
      <c r="D4201" s="20">
        <v>0</v>
      </c>
      <c r="E4201" s="20">
        <v>0</v>
      </c>
      <c r="F4201" s="20">
        <f t="shared" si="134"/>
        <v>0</v>
      </c>
      <c r="G4201" s="136">
        <f t="shared" si="135"/>
        <v>0</v>
      </c>
    </row>
    <row r="4202" spans="1:7" s="7" customFormat="1" ht="12.75" x14ac:dyDescent="0.15">
      <c r="A4202" s="149" t="s">
        <v>280</v>
      </c>
      <c r="B4202" s="18">
        <v>31626.38</v>
      </c>
      <c r="C4202" s="18">
        <v>13273</v>
      </c>
      <c r="D4202" s="18">
        <v>5370.1</v>
      </c>
      <c r="E4202" s="18">
        <v>5000</v>
      </c>
      <c r="F4202" s="18">
        <f t="shared" si="134"/>
        <v>15.809586806963047</v>
      </c>
      <c r="G4202" s="150">
        <f t="shared" si="135"/>
        <v>93.10813578890523</v>
      </c>
    </row>
    <row r="4203" spans="1:7" s="8" customFormat="1" ht="12.75" x14ac:dyDescent="0.15">
      <c r="A4203" s="108" t="s">
        <v>82</v>
      </c>
      <c r="B4203" s="19">
        <v>31626.38</v>
      </c>
      <c r="C4203" s="19">
        <v>13273</v>
      </c>
      <c r="D4203" s="19">
        <v>5370.1</v>
      </c>
      <c r="E4203" s="19">
        <v>5000</v>
      </c>
      <c r="F4203" s="19">
        <f t="shared" si="134"/>
        <v>15.809586806963047</v>
      </c>
      <c r="G4203" s="151">
        <f t="shared" si="135"/>
        <v>93.10813578890523</v>
      </c>
    </row>
    <row r="4204" spans="1:7" s="6" customFormat="1" ht="12.75" x14ac:dyDescent="0.15">
      <c r="A4204" s="147" t="s">
        <v>281</v>
      </c>
      <c r="B4204" s="17">
        <v>31626.38</v>
      </c>
      <c r="C4204" s="17">
        <v>13273</v>
      </c>
      <c r="D4204" s="17">
        <v>5370.1</v>
      </c>
      <c r="E4204" s="17">
        <v>5000</v>
      </c>
      <c r="F4204" s="17">
        <f t="shared" si="134"/>
        <v>15.809586806963047</v>
      </c>
      <c r="G4204" s="148">
        <f t="shared" si="135"/>
        <v>93.10813578890523</v>
      </c>
    </row>
    <row r="4205" spans="1:7" s="8" customFormat="1" ht="12.75" x14ac:dyDescent="0.15">
      <c r="A4205" s="108" t="s">
        <v>6</v>
      </c>
      <c r="B4205" s="19">
        <v>0</v>
      </c>
      <c r="C4205" s="19">
        <v>0</v>
      </c>
      <c r="D4205" s="19">
        <v>0</v>
      </c>
      <c r="E4205" s="19">
        <v>0</v>
      </c>
      <c r="F4205" s="19">
        <f t="shared" si="134"/>
        <v>0</v>
      </c>
      <c r="G4205" s="151">
        <f t="shared" si="135"/>
        <v>0</v>
      </c>
    </row>
    <row r="4206" spans="1:7" s="8" customFormat="1" ht="12.75" x14ac:dyDescent="0.15">
      <c r="A4206" s="108" t="s">
        <v>12</v>
      </c>
      <c r="B4206" s="19">
        <v>0</v>
      </c>
      <c r="C4206" s="19">
        <v>0</v>
      </c>
      <c r="D4206" s="19">
        <v>0</v>
      </c>
      <c r="E4206" s="19">
        <v>0</v>
      </c>
      <c r="F4206" s="19">
        <f t="shared" si="134"/>
        <v>0</v>
      </c>
      <c r="G4206" s="151">
        <f t="shared" si="135"/>
        <v>0</v>
      </c>
    </row>
    <row r="4207" spans="1:7" s="8" customFormat="1" ht="12.75" x14ac:dyDescent="0.15">
      <c r="A4207" s="108" t="s">
        <v>53</v>
      </c>
      <c r="B4207" s="19">
        <v>31626.38</v>
      </c>
      <c r="C4207" s="19">
        <v>13273</v>
      </c>
      <c r="D4207" s="19">
        <v>5370.1</v>
      </c>
      <c r="E4207" s="19">
        <v>5000</v>
      </c>
      <c r="F4207" s="19">
        <f t="shared" si="134"/>
        <v>15.809586806963047</v>
      </c>
      <c r="G4207" s="151">
        <f t="shared" si="135"/>
        <v>93.10813578890523</v>
      </c>
    </row>
    <row r="4208" spans="1:7" s="8" customFormat="1" ht="12.75" x14ac:dyDescent="0.15">
      <c r="A4208" s="108" t="s">
        <v>56</v>
      </c>
      <c r="B4208" s="19">
        <v>30599.439999999999</v>
      </c>
      <c r="C4208" s="19">
        <v>9291</v>
      </c>
      <c r="D4208" s="19">
        <v>0</v>
      </c>
      <c r="E4208" s="19">
        <v>0</v>
      </c>
      <c r="F4208" s="19">
        <f t="shared" si="134"/>
        <v>0</v>
      </c>
      <c r="G4208" s="151">
        <f t="shared" si="135"/>
        <v>0</v>
      </c>
    </row>
    <row r="4209" spans="1:7" s="8" customFormat="1" ht="12.75" x14ac:dyDescent="0.15">
      <c r="A4209" s="110" t="s">
        <v>60</v>
      </c>
      <c r="B4209" s="20">
        <v>30599.439999999999</v>
      </c>
      <c r="C4209" s="20">
        <v>0</v>
      </c>
      <c r="D4209" s="20">
        <v>0</v>
      </c>
      <c r="E4209" s="20">
        <v>0</v>
      </c>
      <c r="F4209" s="20">
        <f t="shared" si="134"/>
        <v>0</v>
      </c>
      <c r="G4209" s="136">
        <f t="shared" si="135"/>
        <v>0</v>
      </c>
    </row>
    <row r="4210" spans="1:7" s="8" customFormat="1" ht="12.75" x14ac:dyDescent="0.15">
      <c r="A4210" s="108" t="s">
        <v>72</v>
      </c>
      <c r="B4210" s="19">
        <v>1026.94</v>
      </c>
      <c r="C4210" s="19">
        <v>3982</v>
      </c>
      <c r="D4210" s="19">
        <v>5370.1</v>
      </c>
      <c r="E4210" s="19">
        <v>5000</v>
      </c>
      <c r="F4210" s="19">
        <f t="shared" si="134"/>
        <v>486.8833622217461</v>
      </c>
      <c r="G4210" s="151">
        <f t="shared" si="135"/>
        <v>93.10813578890523</v>
      </c>
    </row>
    <row r="4211" spans="1:7" s="8" customFormat="1" ht="12.75" x14ac:dyDescent="0.15">
      <c r="A4211" s="110" t="s">
        <v>73</v>
      </c>
      <c r="B4211" s="20">
        <v>1026.94</v>
      </c>
      <c r="C4211" s="20">
        <v>0</v>
      </c>
      <c r="D4211" s="20">
        <v>0</v>
      </c>
      <c r="E4211" s="20">
        <v>5000</v>
      </c>
      <c r="F4211" s="20">
        <f t="shared" si="134"/>
        <v>486.8833622217461</v>
      </c>
      <c r="G4211" s="136">
        <f t="shared" si="135"/>
        <v>0</v>
      </c>
    </row>
    <row r="4212" spans="1:7" s="7" customFormat="1" ht="12.75" x14ac:dyDescent="0.15">
      <c r="A4212" s="149" t="s">
        <v>255</v>
      </c>
      <c r="B4212" s="18">
        <v>5040.45</v>
      </c>
      <c r="C4212" s="18">
        <v>3714</v>
      </c>
      <c r="D4212" s="18">
        <v>5149.47</v>
      </c>
      <c r="E4212" s="18">
        <v>3984.86</v>
      </c>
      <c r="F4212" s="18">
        <f t="shared" si="134"/>
        <v>79.057623823269751</v>
      </c>
      <c r="G4212" s="150">
        <f t="shared" si="135"/>
        <v>77.383886108667483</v>
      </c>
    </row>
    <row r="4213" spans="1:7" s="8" customFormat="1" ht="12.75" x14ac:dyDescent="0.15">
      <c r="A4213" s="108" t="s">
        <v>82</v>
      </c>
      <c r="B4213" s="19">
        <v>5040.45</v>
      </c>
      <c r="C4213" s="19">
        <v>3714</v>
      </c>
      <c r="D4213" s="19">
        <v>5149.47</v>
      </c>
      <c r="E4213" s="19">
        <v>3984.86</v>
      </c>
      <c r="F4213" s="19">
        <f t="shared" si="134"/>
        <v>79.057623823269751</v>
      </c>
      <c r="G4213" s="151">
        <f t="shared" si="135"/>
        <v>77.383886108667483</v>
      </c>
    </row>
    <row r="4214" spans="1:7" s="6" customFormat="1" ht="12.75" x14ac:dyDescent="0.15">
      <c r="A4214" s="147" t="s">
        <v>127</v>
      </c>
      <c r="B4214" s="17">
        <v>5040.45</v>
      </c>
      <c r="C4214" s="17">
        <v>3714</v>
      </c>
      <c r="D4214" s="17">
        <v>5149.47</v>
      </c>
      <c r="E4214" s="17">
        <v>3984.86</v>
      </c>
      <c r="F4214" s="17">
        <f t="shared" si="134"/>
        <v>79.057623823269751</v>
      </c>
      <c r="G4214" s="148">
        <f t="shared" si="135"/>
        <v>77.383886108667483</v>
      </c>
    </row>
    <row r="4215" spans="1:7" s="8" customFormat="1" ht="12.75" x14ac:dyDescent="0.15">
      <c r="A4215" s="108" t="s">
        <v>6</v>
      </c>
      <c r="B4215" s="19">
        <v>1061.5899999999999</v>
      </c>
      <c r="C4215" s="19">
        <v>3184</v>
      </c>
      <c r="D4215" s="19">
        <v>1495.02</v>
      </c>
      <c r="E4215" s="19">
        <v>1330.4</v>
      </c>
      <c r="F4215" s="19">
        <f t="shared" si="134"/>
        <v>125.3214517845873</v>
      </c>
      <c r="G4215" s="151">
        <f t="shared" si="135"/>
        <v>88.988776069885361</v>
      </c>
    </row>
    <row r="4216" spans="1:7" s="8" customFormat="1" ht="12.75" x14ac:dyDescent="0.15">
      <c r="A4216" s="108" t="s">
        <v>12</v>
      </c>
      <c r="B4216" s="19">
        <v>1061.5899999999999</v>
      </c>
      <c r="C4216" s="19">
        <v>3184</v>
      </c>
      <c r="D4216" s="19">
        <v>1495.02</v>
      </c>
      <c r="E4216" s="19">
        <v>1330.4</v>
      </c>
      <c r="F4216" s="19">
        <f t="shared" si="134"/>
        <v>125.3214517845873</v>
      </c>
      <c r="G4216" s="151">
        <f t="shared" si="135"/>
        <v>88.988776069885361</v>
      </c>
    </row>
    <row r="4217" spans="1:7" s="8" customFormat="1" ht="12.75" x14ac:dyDescent="0.15">
      <c r="A4217" s="110" t="s">
        <v>22</v>
      </c>
      <c r="B4217" s="20">
        <v>663.42</v>
      </c>
      <c r="C4217" s="20">
        <v>0</v>
      </c>
      <c r="D4217" s="20">
        <v>0</v>
      </c>
      <c r="E4217" s="20">
        <v>3.12</v>
      </c>
      <c r="F4217" s="20">
        <f t="shared" si="134"/>
        <v>0.47029031382834408</v>
      </c>
      <c r="G4217" s="136">
        <f t="shared" si="135"/>
        <v>0</v>
      </c>
    </row>
    <row r="4218" spans="1:7" s="8" customFormat="1" ht="12.75" x14ac:dyDescent="0.15">
      <c r="A4218" s="110" t="s">
        <v>97</v>
      </c>
      <c r="B4218" s="20">
        <v>398.17</v>
      </c>
      <c r="C4218" s="20">
        <v>0</v>
      </c>
      <c r="D4218" s="20">
        <v>0</v>
      </c>
      <c r="E4218" s="20">
        <v>0</v>
      </c>
      <c r="F4218" s="20">
        <f t="shared" si="134"/>
        <v>0</v>
      </c>
      <c r="G4218" s="136">
        <f t="shared" si="135"/>
        <v>0</v>
      </c>
    </row>
    <row r="4219" spans="1:7" s="8" customFormat="1" ht="12.75" x14ac:dyDescent="0.15">
      <c r="A4219" s="110" t="s">
        <v>25</v>
      </c>
      <c r="B4219" s="20">
        <v>0</v>
      </c>
      <c r="C4219" s="20">
        <v>0</v>
      </c>
      <c r="D4219" s="20">
        <v>0</v>
      </c>
      <c r="E4219" s="20">
        <v>1327.28</v>
      </c>
      <c r="F4219" s="20">
        <f t="shared" si="134"/>
        <v>0</v>
      </c>
      <c r="G4219" s="136">
        <f t="shared" si="135"/>
        <v>0</v>
      </c>
    </row>
    <row r="4220" spans="1:7" s="8" customFormat="1" ht="12.75" x14ac:dyDescent="0.15">
      <c r="A4220" s="108" t="s">
        <v>53</v>
      </c>
      <c r="B4220" s="19">
        <v>3978.86</v>
      </c>
      <c r="C4220" s="19">
        <v>530</v>
      </c>
      <c r="D4220" s="19">
        <v>3654.45</v>
      </c>
      <c r="E4220" s="19">
        <v>2654.46</v>
      </c>
      <c r="F4220" s="19">
        <f t="shared" si="134"/>
        <v>66.714083933589023</v>
      </c>
      <c r="G4220" s="151">
        <f t="shared" si="135"/>
        <v>72.636374830685881</v>
      </c>
    </row>
    <row r="4221" spans="1:7" s="8" customFormat="1" ht="12.75" x14ac:dyDescent="0.15">
      <c r="A4221" s="108" t="s">
        <v>56</v>
      </c>
      <c r="B4221" s="19">
        <v>3978.86</v>
      </c>
      <c r="C4221" s="19">
        <v>530</v>
      </c>
      <c r="D4221" s="19">
        <v>3654.45</v>
      </c>
      <c r="E4221" s="19">
        <v>2654.46</v>
      </c>
      <c r="F4221" s="19">
        <f t="shared" si="134"/>
        <v>66.714083933589023</v>
      </c>
      <c r="G4221" s="151">
        <f t="shared" si="135"/>
        <v>72.636374830685881</v>
      </c>
    </row>
    <row r="4222" spans="1:7" s="8" customFormat="1" ht="12.75" x14ac:dyDescent="0.15">
      <c r="A4222" s="110" t="s">
        <v>57</v>
      </c>
      <c r="B4222" s="20">
        <v>2882.54</v>
      </c>
      <c r="C4222" s="20">
        <v>0</v>
      </c>
      <c r="D4222" s="20">
        <v>0</v>
      </c>
      <c r="E4222" s="20">
        <v>0</v>
      </c>
      <c r="F4222" s="20">
        <f t="shared" si="134"/>
        <v>0</v>
      </c>
      <c r="G4222" s="136">
        <f t="shared" si="135"/>
        <v>0</v>
      </c>
    </row>
    <row r="4223" spans="1:7" s="8" customFormat="1" ht="12.75" x14ac:dyDescent="0.15">
      <c r="A4223" s="110" t="s">
        <v>60</v>
      </c>
      <c r="B4223" s="20">
        <v>1096.32</v>
      </c>
      <c r="C4223" s="20">
        <v>0</v>
      </c>
      <c r="D4223" s="20">
        <v>0</v>
      </c>
      <c r="E4223" s="20">
        <v>2654.46</v>
      </c>
      <c r="F4223" s="20">
        <f t="shared" si="134"/>
        <v>242.12456217162872</v>
      </c>
      <c r="G4223" s="136">
        <f t="shared" si="135"/>
        <v>0</v>
      </c>
    </row>
    <row r="4224" spans="1:7" s="7" customFormat="1" ht="12.75" x14ac:dyDescent="0.15">
      <c r="A4224" s="149" t="s">
        <v>256</v>
      </c>
      <c r="B4224" s="18">
        <v>11659.61</v>
      </c>
      <c r="C4224" s="18">
        <v>11281</v>
      </c>
      <c r="D4224" s="18">
        <v>14524.81</v>
      </c>
      <c r="E4224" s="18">
        <v>12825.89</v>
      </c>
      <c r="F4224" s="18">
        <f t="shared" si="134"/>
        <v>110.00273594056746</v>
      </c>
      <c r="G4224" s="150">
        <f t="shared" si="135"/>
        <v>88.303323761205817</v>
      </c>
    </row>
    <row r="4225" spans="1:7" s="8" customFormat="1" ht="12.75" x14ac:dyDescent="0.15">
      <c r="A4225" s="108" t="s">
        <v>82</v>
      </c>
      <c r="B4225" s="19">
        <v>11659.61</v>
      </c>
      <c r="C4225" s="19">
        <v>11281</v>
      </c>
      <c r="D4225" s="19">
        <v>14524.81</v>
      </c>
      <c r="E4225" s="19">
        <v>12825.89</v>
      </c>
      <c r="F4225" s="19">
        <f t="shared" si="134"/>
        <v>110.00273594056746</v>
      </c>
      <c r="G4225" s="151">
        <f t="shared" si="135"/>
        <v>88.303323761205817</v>
      </c>
    </row>
    <row r="4226" spans="1:7" s="6" customFormat="1" ht="12.75" x14ac:dyDescent="0.15">
      <c r="A4226" s="147" t="s">
        <v>257</v>
      </c>
      <c r="B4226" s="17">
        <v>11659.61</v>
      </c>
      <c r="C4226" s="17">
        <v>11281</v>
      </c>
      <c r="D4226" s="17">
        <v>14524.81</v>
      </c>
      <c r="E4226" s="17">
        <v>12825.89</v>
      </c>
      <c r="F4226" s="17">
        <f t="shared" si="134"/>
        <v>110.00273594056746</v>
      </c>
      <c r="G4226" s="148">
        <f t="shared" si="135"/>
        <v>88.303323761205817</v>
      </c>
    </row>
    <row r="4227" spans="1:7" s="8" customFormat="1" ht="12.75" x14ac:dyDescent="0.15">
      <c r="A4227" s="108" t="s">
        <v>6</v>
      </c>
      <c r="B4227" s="19">
        <v>9863.34</v>
      </c>
      <c r="C4227" s="19">
        <v>10617</v>
      </c>
      <c r="D4227" s="19">
        <v>14000</v>
      </c>
      <c r="E4227" s="19">
        <v>12301.08</v>
      </c>
      <c r="F4227" s="19">
        <f t="shared" si="134"/>
        <v>124.71515734021132</v>
      </c>
      <c r="G4227" s="151">
        <f t="shared" si="135"/>
        <v>87.864857142857147</v>
      </c>
    </row>
    <row r="4228" spans="1:7" s="8" customFormat="1" ht="12.75" x14ac:dyDescent="0.15">
      <c r="A4228" s="108" t="s">
        <v>12</v>
      </c>
      <c r="B4228" s="19">
        <v>9863.34</v>
      </c>
      <c r="C4228" s="19">
        <v>10617</v>
      </c>
      <c r="D4228" s="19">
        <v>14000</v>
      </c>
      <c r="E4228" s="19">
        <v>12301.08</v>
      </c>
      <c r="F4228" s="19">
        <f t="shared" si="134"/>
        <v>124.71515734021132</v>
      </c>
      <c r="G4228" s="151">
        <f t="shared" si="135"/>
        <v>87.864857142857147</v>
      </c>
    </row>
    <row r="4229" spans="1:7" s="8" customFormat="1" ht="12.75" x14ac:dyDescent="0.15">
      <c r="A4229" s="110" t="s">
        <v>22</v>
      </c>
      <c r="B4229" s="20">
        <v>572.74</v>
      </c>
      <c r="C4229" s="20">
        <v>0</v>
      </c>
      <c r="D4229" s="20">
        <v>0</v>
      </c>
      <c r="E4229" s="20">
        <v>781.5</v>
      </c>
      <c r="F4229" s="20">
        <f t="shared" si="134"/>
        <v>136.44934874463107</v>
      </c>
      <c r="G4229" s="136">
        <f t="shared" si="135"/>
        <v>0</v>
      </c>
    </row>
    <row r="4230" spans="1:7" s="8" customFormat="1" ht="12.75" x14ac:dyDescent="0.15">
      <c r="A4230" s="110" t="s">
        <v>97</v>
      </c>
      <c r="B4230" s="20">
        <v>7910.14</v>
      </c>
      <c r="C4230" s="20">
        <v>0</v>
      </c>
      <c r="D4230" s="20">
        <v>0</v>
      </c>
      <c r="E4230" s="20">
        <v>8490.08</v>
      </c>
      <c r="F4230" s="20">
        <f t="shared" ref="F4230:F4293" si="136">IFERROR(E4230/B4230*100,0)</f>
        <v>107.33160222195815</v>
      </c>
      <c r="G4230" s="136">
        <f t="shared" ref="G4230:G4293" si="137">IFERROR(E4230/D4230*100,0)</f>
        <v>0</v>
      </c>
    </row>
    <row r="4231" spans="1:7" s="8" customFormat="1" ht="12.75" x14ac:dyDescent="0.15">
      <c r="A4231" s="110" t="s">
        <v>23</v>
      </c>
      <c r="B4231" s="20">
        <v>39.950000000000003</v>
      </c>
      <c r="C4231" s="20">
        <v>0</v>
      </c>
      <c r="D4231" s="20">
        <v>0</v>
      </c>
      <c r="E4231" s="20">
        <v>0</v>
      </c>
      <c r="F4231" s="20">
        <f t="shared" si="136"/>
        <v>0</v>
      </c>
      <c r="G4231" s="136">
        <f t="shared" si="137"/>
        <v>0</v>
      </c>
    </row>
    <row r="4232" spans="1:7" s="8" customFormat="1" ht="12.75" x14ac:dyDescent="0.15">
      <c r="A4232" s="110" t="s">
        <v>25</v>
      </c>
      <c r="B4232" s="20">
        <v>0</v>
      </c>
      <c r="C4232" s="20">
        <v>0</v>
      </c>
      <c r="D4232" s="20">
        <v>0</v>
      </c>
      <c r="E4232" s="20">
        <v>120</v>
      </c>
      <c r="F4232" s="20">
        <f t="shared" si="136"/>
        <v>0</v>
      </c>
      <c r="G4232" s="136">
        <f t="shared" si="137"/>
        <v>0</v>
      </c>
    </row>
    <row r="4233" spans="1:7" s="8" customFormat="1" ht="12.75" x14ac:dyDescent="0.15">
      <c r="A4233" s="110" t="s">
        <v>27</v>
      </c>
      <c r="B4233" s="20">
        <v>1340.51</v>
      </c>
      <c r="C4233" s="20">
        <v>0</v>
      </c>
      <c r="D4233" s="20">
        <v>0</v>
      </c>
      <c r="E4233" s="20">
        <v>2909.5</v>
      </c>
      <c r="F4233" s="20">
        <f t="shared" si="136"/>
        <v>217.04425927445524</v>
      </c>
      <c r="G4233" s="136">
        <f t="shared" si="137"/>
        <v>0</v>
      </c>
    </row>
    <row r="4234" spans="1:7" s="8" customFormat="1" ht="12.75" x14ac:dyDescent="0.15">
      <c r="A4234" s="108" t="s">
        <v>53</v>
      </c>
      <c r="B4234" s="19">
        <v>1796.27</v>
      </c>
      <c r="C4234" s="19">
        <v>664</v>
      </c>
      <c r="D4234" s="19">
        <v>524.80999999999995</v>
      </c>
      <c r="E4234" s="19">
        <v>524.80999999999995</v>
      </c>
      <c r="F4234" s="19">
        <f t="shared" si="136"/>
        <v>29.216654511849555</v>
      </c>
      <c r="G4234" s="151">
        <f t="shared" si="137"/>
        <v>100</v>
      </c>
    </row>
    <row r="4235" spans="1:7" s="8" customFormat="1" ht="12.75" x14ac:dyDescent="0.15">
      <c r="A4235" s="108" t="s">
        <v>56</v>
      </c>
      <c r="B4235" s="19">
        <v>1796.27</v>
      </c>
      <c r="C4235" s="19">
        <v>664</v>
      </c>
      <c r="D4235" s="19">
        <v>524.80999999999995</v>
      </c>
      <c r="E4235" s="19">
        <v>524.80999999999995</v>
      </c>
      <c r="F4235" s="19">
        <f t="shared" si="136"/>
        <v>29.216654511849555</v>
      </c>
      <c r="G4235" s="151">
        <f t="shared" si="137"/>
        <v>100</v>
      </c>
    </row>
    <row r="4236" spans="1:7" s="8" customFormat="1" ht="12.75" x14ac:dyDescent="0.15">
      <c r="A4236" s="110" t="s">
        <v>60</v>
      </c>
      <c r="B4236" s="20">
        <v>1796.27</v>
      </c>
      <c r="C4236" s="20">
        <v>0</v>
      </c>
      <c r="D4236" s="20">
        <v>0</v>
      </c>
      <c r="E4236" s="20">
        <v>524.80999999999995</v>
      </c>
      <c r="F4236" s="20">
        <f t="shared" si="136"/>
        <v>29.216654511849555</v>
      </c>
      <c r="G4236" s="136">
        <f t="shared" si="137"/>
        <v>0</v>
      </c>
    </row>
    <row r="4237" spans="1:7" s="7" customFormat="1" ht="12.75" x14ac:dyDescent="0.15">
      <c r="A4237" s="149" t="s">
        <v>258</v>
      </c>
      <c r="B4237" s="18">
        <v>25459.06</v>
      </c>
      <c r="C4237" s="18">
        <v>28800</v>
      </c>
      <c r="D4237" s="18">
        <v>20160</v>
      </c>
      <c r="E4237" s="18">
        <v>19528.59</v>
      </c>
      <c r="F4237" s="18">
        <f t="shared" si="136"/>
        <v>76.705856382757247</v>
      </c>
      <c r="G4237" s="150">
        <f t="shared" si="137"/>
        <v>96.868005952380955</v>
      </c>
    </row>
    <row r="4238" spans="1:7" s="8" customFormat="1" ht="12.75" x14ac:dyDescent="0.15">
      <c r="A4238" s="108" t="s">
        <v>245</v>
      </c>
      <c r="B4238" s="19">
        <v>25459.06</v>
      </c>
      <c r="C4238" s="19">
        <v>28800</v>
      </c>
      <c r="D4238" s="19">
        <v>20160</v>
      </c>
      <c r="E4238" s="19">
        <v>19528.59</v>
      </c>
      <c r="F4238" s="19">
        <f t="shared" si="136"/>
        <v>76.705856382757247</v>
      </c>
      <c r="G4238" s="151">
        <f t="shared" si="137"/>
        <v>96.868005952380955</v>
      </c>
    </row>
    <row r="4239" spans="1:7" s="6" customFormat="1" ht="12.75" x14ac:dyDescent="0.15">
      <c r="A4239" s="147" t="s">
        <v>128</v>
      </c>
      <c r="B4239" s="17">
        <v>25459.06</v>
      </c>
      <c r="C4239" s="17">
        <v>28800</v>
      </c>
      <c r="D4239" s="17">
        <v>20160</v>
      </c>
      <c r="E4239" s="17">
        <v>19528.59</v>
      </c>
      <c r="F4239" s="17">
        <f t="shared" si="136"/>
        <v>76.705856382757247</v>
      </c>
      <c r="G4239" s="148">
        <f t="shared" si="137"/>
        <v>96.868005952380955</v>
      </c>
    </row>
    <row r="4240" spans="1:7" s="8" customFormat="1" ht="12.75" x14ac:dyDescent="0.15">
      <c r="A4240" s="108" t="s">
        <v>6</v>
      </c>
      <c r="B4240" s="19">
        <v>7230.67</v>
      </c>
      <c r="C4240" s="19">
        <v>8626</v>
      </c>
      <c r="D4240" s="19">
        <v>17869.84</v>
      </c>
      <c r="E4240" s="19">
        <v>17238.43</v>
      </c>
      <c r="F4240" s="19">
        <f t="shared" si="136"/>
        <v>238.40709090582203</v>
      </c>
      <c r="G4240" s="151">
        <f t="shared" si="137"/>
        <v>96.466616377091228</v>
      </c>
    </row>
    <row r="4241" spans="1:7" s="8" customFormat="1" ht="12.75" x14ac:dyDescent="0.15">
      <c r="A4241" s="108" t="s">
        <v>12</v>
      </c>
      <c r="B4241" s="19">
        <v>3168.63</v>
      </c>
      <c r="C4241" s="19">
        <v>5972</v>
      </c>
      <c r="D4241" s="19">
        <v>4161.8599999999997</v>
      </c>
      <c r="E4241" s="19">
        <v>3530.45</v>
      </c>
      <c r="F4241" s="19">
        <f t="shared" si="136"/>
        <v>111.41881507149776</v>
      </c>
      <c r="G4241" s="151">
        <f t="shared" si="137"/>
        <v>84.828658340261327</v>
      </c>
    </row>
    <row r="4242" spans="1:7" s="8" customFormat="1" ht="12.75" x14ac:dyDescent="0.15">
      <c r="A4242" s="110" t="s">
        <v>18</v>
      </c>
      <c r="B4242" s="20">
        <v>0</v>
      </c>
      <c r="C4242" s="20">
        <v>0</v>
      </c>
      <c r="D4242" s="20">
        <v>0</v>
      </c>
      <c r="E4242" s="20">
        <v>254.66</v>
      </c>
      <c r="F4242" s="20">
        <f t="shared" si="136"/>
        <v>0</v>
      </c>
      <c r="G4242" s="136">
        <f t="shared" si="137"/>
        <v>0</v>
      </c>
    </row>
    <row r="4243" spans="1:7" s="8" customFormat="1" ht="12.75" x14ac:dyDescent="0.15">
      <c r="A4243" s="110" t="s">
        <v>21</v>
      </c>
      <c r="B4243" s="20">
        <v>0</v>
      </c>
      <c r="C4243" s="20">
        <v>0</v>
      </c>
      <c r="D4243" s="20">
        <v>0</v>
      </c>
      <c r="E4243" s="20">
        <v>907.2</v>
      </c>
      <c r="F4243" s="20">
        <f t="shared" si="136"/>
        <v>0</v>
      </c>
      <c r="G4243" s="136">
        <f t="shared" si="137"/>
        <v>0</v>
      </c>
    </row>
    <row r="4244" spans="1:7" s="8" customFormat="1" ht="12.75" x14ac:dyDescent="0.15">
      <c r="A4244" s="110" t="s">
        <v>22</v>
      </c>
      <c r="B4244" s="20">
        <v>141.36000000000001</v>
      </c>
      <c r="C4244" s="20">
        <v>0</v>
      </c>
      <c r="D4244" s="20">
        <v>0</v>
      </c>
      <c r="E4244" s="20">
        <v>831.63</v>
      </c>
      <c r="F4244" s="20">
        <f t="shared" si="136"/>
        <v>588.30645161290317</v>
      </c>
      <c r="G4244" s="136">
        <f t="shared" si="137"/>
        <v>0</v>
      </c>
    </row>
    <row r="4245" spans="1:7" s="8" customFormat="1" ht="12.75" x14ac:dyDescent="0.15">
      <c r="A4245" s="110" t="s">
        <v>97</v>
      </c>
      <c r="B4245" s="20">
        <v>1023.15</v>
      </c>
      <c r="C4245" s="20">
        <v>0</v>
      </c>
      <c r="D4245" s="20">
        <v>0</v>
      </c>
      <c r="E4245" s="20">
        <v>45.29</v>
      </c>
      <c r="F4245" s="20">
        <f t="shared" si="136"/>
        <v>4.4265259248399556</v>
      </c>
      <c r="G4245" s="136">
        <f t="shared" si="137"/>
        <v>0</v>
      </c>
    </row>
    <row r="4246" spans="1:7" s="8" customFormat="1" ht="12.75" x14ac:dyDescent="0.15">
      <c r="A4246" s="110" t="s">
        <v>25</v>
      </c>
      <c r="B4246" s="20">
        <v>0</v>
      </c>
      <c r="C4246" s="20">
        <v>0</v>
      </c>
      <c r="D4246" s="20">
        <v>0</v>
      </c>
      <c r="E4246" s="20">
        <v>464.88</v>
      </c>
      <c r="F4246" s="20">
        <f t="shared" si="136"/>
        <v>0</v>
      </c>
      <c r="G4246" s="136">
        <f t="shared" si="137"/>
        <v>0</v>
      </c>
    </row>
    <row r="4247" spans="1:7" s="8" customFormat="1" ht="12.75" x14ac:dyDescent="0.15">
      <c r="A4247" s="110" t="s">
        <v>41</v>
      </c>
      <c r="B4247" s="20">
        <v>0</v>
      </c>
      <c r="C4247" s="20">
        <v>0</v>
      </c>
      <c r="D4247" s="20">
        <v>0</v>
      </c>
      <c r="E4247" s="20">
        <v>6.33</v>
      </c>
      <c r="F4247" s="20">
        <f t="shared" si="136"/>
        <v>0</v>
      </c>
      <c r="G4247" s="136">
        <f t="shared" si="137"/>
        <v>0</v>
      </c>
    </row>
    <row r="4248" spans="1:7" s="8" customFormat="1" ht="12.75" x14ac:dyDescent="0.15">
      <c r="A4248" s="110" t="s">
        <v>31</v>
      </c>
      <c r="B4248" s="20">
        <v>278.72000000000003</v>
      </c>
      <c r="C4248" s="20">
        <v>0</v>
      </c>
      <c r="D4248" s="20">
        <v>0</v>
      </c>
      <c r="E4248" s="20">
        <v>0</v>
      </c>
      <c r="F4248" s="20">
        <f t="shared" si="136"/>
        <v>0</v>
      </c>
      <c r="G4248" s="136">
        <f t="shared" si="137"/>
        <v>0</v>
      </c>
    </row>
    <row r="4249" spans="1:7" s="8" customFormat="1" ht="12.75" x14ac:dyDescent="0.15">
      <c r="A4249" s="110" t="s">
        <v>33</v>
      </c>
      <c r="B4249" s="20">
        <v>0</v>
      </c>
      <c r="C4249" s="20">
        <v>0</v>
      </c>
      <c r="D4249" s="20">
        <v>0</v>
      </c>
      <c r="E4249" s="20">
        <v>186.15</v>
      </c>
      <c r="F4249" s="20">
        <f t="shared" si="136"/>
        <v>0</v>
      </c>
      <c r="G4249" s="136">
        <f t="shared" si="137"/>
        <v>0</v>
      </c>
    </row>
    <row r="4250" spans="1:7" s="8" customFormat="1" ht="12.75" x14ac:dyDescent="0.15">
      <c r="A4250" s="110" t="s">
        <v>34</v>
      </c>
      <c r="B4250" s="20">
        <v>1725.4</v>
      </c>
      <c r="C4250" s="20">
        <v>0</v>
      </c>
      <c r="D4250" s="20">
        <v>0</v>
      </c>
      <c r="E4250" s="20">
        <v>834.31</v>
      </c>
      <c r="F4250" s="20">
        <f t="shared" si="136"/>
        <v>48.354584444186848</v>
      </c>
      <c r="G4250" s="136">
        <f t="shared" si="137"/>
        <v>0</v>
      </c>
    </row>
    <row r="4251" spans="1:7" s="8" customFormat="1" ht="12.75" x14ac:dyDescent="0.15">
      <c r="A4251" s="108" t="s">
        <v>141</v>
      </c>
      <c r="B4251" s="19">
        <v>4062.04</v>
      </c>
      <c r="C4251" s="19">
        <v>2654</v>
      </c>
      <c r="D4251" s="19">
        <v>13542.96</v>
      </c>
      <c r="E4251" s="19">
        <v>13542.96</v>
      </c>
      <c r="F4251" s="19">
        <f t="shared" si="136"/>
        <v>333.40292069994388</v>
      </c>
      <c r="G4251" s="151">
        <f t="shared" si="137"/>
        <v>100</v>
      </c>
    </row>
    <row r="4252" spans="1:7" s="8" customFormat="1" ht="12.75" x14ac:dyDescent="0.15">
      <c r="A4252" s="110" t="s">
        <v>259</v>
      </c>
      <c r="B4252" s="20">
        <v>4062.04</v>
      </c>
      <c r="C4252" s="20">
        <v>0</v>
      </c>
      <c r="D4252" s="20">
        <v>0</v>
      </c>
      <c r="E4252" s="20">
        <v>13542.96</v>
      </c>
      <c r="F4252" s="20">
        <f t="shared" si="136"/>
        <v>333.40292069994388</v>
      </c>
      <c r="G4252" s="136">
        <f t="shared" si="137"/>
        <v>0</v>
      </c>
    </row>
    <row r="4253" spans="1:7" s="8" customFormat="1" ht="12.75" x14ac:dyDescent="0.15">
      <c r="A4253" s="108" t="s">
        <v>101</v>
      </c>
      <c r="B4253" s="19">
        <v>0</v>
      </c>
      <c r="C4253" s="19">
        <v>0</v>
      </c>
      <c r="D4253" s="19">
        <v>165.02</v>
      </c>
      <c r="E4253" s="19">
        <v>165.02</v>
      </c>
      <c r="F4253" s="19">
        <f t="shared" si="136"/>
        <v>0</v>
      </c>
      <c r="G4253" s="151">
        <f t="shared" si="137"/>
        <v>100</v>
      </c>
    </row>
    <row r="4254" spans="1:7" s="8" customFormat="1" ht="12.75" x14ac:dyDescent="0.15">
      <c r="A4254" s="110" t="s">
        <v>260</v>
      </c>
      <c r="B4254" s="20">
        <v>0</v>
      </c>
      <c r="C4254" s="20">
        <v>0</v>
      </c>
      <c r="D4254" s="20">
        <v>0</v>
      </c>
      <c r="E4254" s="20">
        <v>165.02</v>
      </c>
      <c r="F4254" s="20">
        <f t="shared" si="136"/>
        <v>0</v>
      </c>
      <c r="G4254" s="136">
        <f t="shared" si="137"/>
        <v>0</v>
      </c>
    </row>
    <row r="4255" spans="1:7" s="8" customFormat="1" ht="12.75" x14ac:dyDescent="0.15">
      <c r="A4255" s="108" t="s">
        <v>53</v>
      </c>
      <c r="B4255" s="19">
        <v>18228.39</v>
      </c>
      <c r="C4255" s="19">
        <v>20174</v>
      </c>
      <c r="D4255" s="19">
        <v>2290.16</v>
      </c>
      <c r="E4255" s="19">
        <v>2290.16</v>
      </c>
      <c r="F4255" s="19">
        <f t="shared" si="136"/>
        <v>12.563698713929206</v>
      </c>
      <c r="G4255" s="151">
        <f t="shared" si="137"/>
        <v>100</v>
      </c>
    </row>
    <row r="4256" spans="1:7" s="8" customFormat="1" ht="12.75" x14ac:dyDescent="0.15">
      <c r="A4256" s="108" t="s">
        <v>54</v>
      </c>
      <c r="B4256" s="19">
        <v>0</v>
      </c>
      <c r="C4256" s="19">
        <v>265</v>
      </c>
      <c r="D4256" s="19">
        <v>0</v>
      </c>
      <c r="E4256" s="19">
        <v>0</v>
      </c>
      <c r="F4256" s="19">
        <f t="shared" si="136"/>
        <v>0</v>
      </c>
      <c r="G4256" s="151">
        <f t="shared" si="137"/>
        <v>0</v>
      </c>
    </row>
    <row r="4257" spans="1:7" s="8" customFormat="1" ht="12.75" x14ac:dyDescent="0.15">
      <c r="A4257" s="108" t="s">
        <v>56</v>
      </c>
      <c r="B4257" s="19">
        <v>9574.86</v>
      </c>
      <c r="C4257" s="19">
        <v>11282</v>
      </c>
      <c r="D4257" s="19">
        <v>2290.16</v>
      </c>
      <c r="E4257" s="19">
        <v>2290.16</v>
      </c>
      <c r="F4257" s="19">
        <f t="shared" si="136"/>
        <v>23.918469826190666</v>
      </c>
      <c r="G4257" s="151">
        <f t="shared" si="137"/>
        <v>100</v>
      </c>
    </row>
    <row r="4258" spans="1:7" s="8" customFormat="1" ht="12.75" x14ac:dyDescent="0.15">
      <c r="A4258" s="110" t="s">
        <v>57</v>
      </c>
      <c r="B4258" s="20">
        <v>7940.97</v>
      </c>
      <c r="C4258" s="20">
        <v>0</v>
      </c>
      <c r="D4258" s="20">
        <v>0</v>
      </c>
      <c r="E4258" s="20">
        <v>1125.08</v>
      </c>
      <c r="F4258" s="20">
        <f t="shared" si="136"/>
        <v>14.168042443177594</v>
      </c>
      <c r="G4258" s="136">
        <f t="shared" si="137"/>
        <v>0</v>
      </c>
    </row>
    <row r="4259" spans="1:7" s="8" customFormat="1" ht="12.75" x14ac:dyDescent="0.15">
      <c r="A4259" s="110" t="s">
        <v>60</v>
      </c>
      <c r="B4259" s="20">
        <v>687.6</v>
      </c>
      <c r="C4259" s="20">
        <v>0</v>
      </c>
      <c r="D4259" s="20">
        <v>0</v>
      </c>
      <c r="E4259" s="20">
        <v>0</v>
      </c>
      <c r="F4259" s="20">
        <f t="shared" si="136"/>
        <v>0</v>
      </c>
      <c r="G4259" s="136">
        <f t="shared" si="137"/>
        <v>0</v>
      </c>
    </row>
    <row r="4260" spans="1:7" s="8" customFormat="1" ht="12.75" x14ac:dyDescent="0.15">
      <c r="A4260" s="110" t="s">
        <v>252</v>
      </c>
      <c r="B4260" s="20">
        <v>946.29</v>
      </c>
      <c r="C4260" s="20">
        <v>0</v>
      </c>
      <c r="D4260" s="20">
        <v>0</v>
      </c>
      <c r="E4260" s="20">
        <v>1165.08</v>
      </c>
      <c r="F4260" s="20">
        <f t="shared" si="136"/>
        <v>123.1208191991884</v>
      </c>
      <c r="G4260" s="136">
        <f t="shared" si="137"/>
        <v>0</v>
      </c>
    </row>
    <row r="4261" spans="1:7" s="8" customFormat="1" ht="12.75" x14ac:dyDescent="0.15">
      <c r="A4261" s="108" t="s">
        <v>72</v>
      </c>
      <c r="B4261" s="19">
        <v>8653.5300000000007</v>
      </c>
      <c r="C4261" s="19">
        <v>8627</v>
      </c>
      <c r="D4261" s="19">
        <v>0</v>
      </c>
      <c r="E4261" s="19">
        <v>0</v>
      </c>
      <c r="F4261" s="19">
        <f t="shared" si="136"/>
        <v>0</v>
      </c>
      <c r="G4261" s="151">
        <f t="shared" si="137"/>
        <v>0</v>
      </c>
    </row>
    <row r="4262" spans="1:7" s="8" customFormat="1" ht="12.75" x14ac:dyDescent="0.15">
      <c r="A4262" s="110" t="s">
        <v>73</v>
      </c>
      <c r="B4262" s="20">
        <v>8653.5300000000007</v>
      </c>
      <c r="C4262" s="20">
        <v>0</v>
      </c>
      <c r="D4262" s="20">
        <v>0</v>
      </c>
      <c r="E4262" s="20">
        <v>0</v>
      </c>
      <c r="F4262" s="20">
        <f t="shared" si="136"/>
        <v>0</v>
      </c>
      <c r="G4262" s="136">
        <f t="shared" si="137"/>
        <v>0</v>
      </c>
    </row>
    <row r="4263" spans="1:7" s="7" customFormat="1" ht="12.75" x14ac:dyDescent="0.15">
      <c r="A4263" s="149" t="s">
        <v>289</v>
      </c>
      <c r="B4263" s="18">
        <v>0</v>
      </c>
      <c r="C4263" s="18">
        <v>319</v>
      </c>
      <c r="D4263" s="18">
        <v>0</v>
      </c>
      <c r="E4263" s="18">
        <v>0</v>
      </c>
      <c r="F4263" s="18">
        <f t="shared" si="136"/>
        <v>0</v>
      </c>
      <c r="G4263" s="150">
        <f t="shared" si="137"/>
        <v>0</v>
      </c>
    </row>
    <row r="4264" spans="1:7" s="8" customFormat="1" ht="12.75" x14ac:dyDescent="0.15">
      <c r="A4264" s="108" t="s">
        <v>82</v>
      </c>
      <c r="B4264" s="19">
        <v>0</v>
      </c>
      <c r="C4264" s="19">
        <v>319</v>
      </c>
      <c r="D4264" s="19">
        <v>0</v>
      </c>
      <c r="E4264" s="19">
        <v>0</v>
      </c>
      <c r="F4264" s="19">
        <f t="shared" si="136"/>
        <v>0</v>
      </c>
      <c r="G4264" s="151">
        <f t="shared" si="137"/>
        <v>0</v>
      </c>
    </row>
    <row r="4265" spans="1:7" s="6" customFormat="1" ht="12.75" x14ac:dyDescent="0.15">
      <c r="A4265" s="147" t="s">
        <v>62</v>
      </c>
      <c r="B4265" s="17">
        <v>0</v>
      </c>
      <c r="C4265" s="17">
        <v>319</v>
      </c>
      <c r="D4265" s="17">
        <v>0</v>
      </c>
      <c r="E4265" s="17">
        <v>0</v>
      </c>
      <c r="F4265" s="17">
        <f t="shared" si="136"/>
        <v>0</v>
      </c>
      <c r="G4265" s="148">
        <f t="shared" si="137"/>
        <v>0</v>
      </c>
    </row>
    <row r="4266" spans="1:7" s="8" customFormat="1" ht="12.75" x14ac:dyDescent="0.15">
      <c r="A4266" s="108" t="s">
        <v>6</v>
      </c>
      <c r="B4266" s="19">
        <v>0</v>
      </c>
      <c r="C4266" s="19">
        <v>319</v>
      </c>
      <c r="D4266" s="19">
        <v>0</v>
      </c>
      <c r="E4266" s="19">
        <v>0</v>
      </c>
      <c r="F4266" s="19">
        <f t="shared" si="136"/>
        <v>0</v>
      </c>
      <c r="G4266" s="151">
        <f t="shared" si="137"/>
        <v>0</v>
      </c>
    </row>
    <row r="4267" spans="1:7" s="8" customFormat="1" ht="12.75" x14ac:dyDescent="0.15">
      <c r="A4267" s="108" t="s">
        <v>12</v>
      </c>
      <c r="B4267" s="19">
        <v>0</v>
      </c>
      <c r="C4267" s="19">
        <v>319</v>
      </c>
      <c r="D4267" s="19">
        <v>0</v>
      </c>
      <c r="E4267" s="19">
        <v>0</v>
      </c>
      <c r="F4267" s="19">
        <f t="shared" si="136"/>
        <v>0</v>
      </c>
      <c r="G4267" s="151">
        <f t="shared" si="137"/>
        <v>0</v>
      </c>
    </row>
    <row r="4268" spans="1:7" s="7" customFormat="1" ht="12.75" x14ac:dyDescent="0.15">
      <c r="A4268" s="149" t="s">
        <v>264</v>
      </c>
      <c r="B4268" s="18">
        <v>325.73</v>
      </c>
      <c r="C4268" s="18">
        <v>0</v>
      </c>
      <c r="D4268" s="18">
        <v>0</v>
      </c>
      <c r="E4268" s="18">
        <v>0</v>
      </c>
      <c r="F4268" s="18">
        <f t="shared" si="136"/>
        <v>0</v>
      </c>
      <c r="G4268" s="150">
        <f t="shared" si="137"/>
        <v>0</v>
      </c>
    </row>
    <row r="4269" spans="1:7" s="8" customFormat="1" ht="12.75" x14ac:dyDescent="0.15">
      <c r="A4269" s="108" t="s">
        <v>82</v>
      </c>
      <c r="B4269" s="19">
        <v>325.73</v>
      </c>
      <c r="C4269" s="19">
        <v>0</v>
      </c>
      <c r="D4269" s="19">
        <v>0</v>
      </c>
      <c r="E4269" s="19">
        <v>0</v>
      </c>
      <c r="F4269" s="19">
        <f t="shared" si="136"/>
        <v>0</v>
      </c>
      <c r="G4269" s="151">
        <f t="shared" si="137"/>
        <v>0</v>
      </c>
    </row>
    <row r="4270" spans="1:7" s="6" customFormat="1" ht="12.75" x14ac:dyDescent="0.15">
      <c r="A4270" s="147" t="s">
        <v>86</v>
      </c>
      <c r="B4270" s="17">
        <v>325.73</v>
      </c>
      <c r="C4270" s="17">
        <v>0</v>
      </c>
      <c r="D4270" s="17">
        <v>0</v>
      </c>
      <c r="E4270" s="17">
        <v>0</v>
      </c>
      <c r="F4270" s="17">
        <f t="shared" si="136"/>
        <v>0</v>
      </c>
      <c r="G4270" s="148">
        <f t="shared" si="137"/>
        <v>0</v>
      </c>
    </row>
    <row r="4271" spans="1:7" s="8" customFormat="1" ht="12.75" x14ac:dyDescent="0.15">
      <c r="A4271" s="108" t="s">
        <v>6</v>
      </c>
      <c r="B4271" s="19">
        <v>325.73</v>
      </c>
      <c r="C4271" s="19">
        <v>0</v>
      </c>
      <c r="D4271" s="19">
        <v>0</v>
      </c>
      <c r="E4271" s="19">
        <v>0</v>
      </c>
      <c r="F4271" s="19">
        <f t="shared" si="136"/>
        <v>0</v>
      </c>
      <c r="G4271" s="151">
        <f t="shared" si="137"/>
        <v>0</v>
      </c>
    </row>
    <row r="4272" spans="1:7" s="8" customFormat="1" ht="12.75" x14ac:dyDescent="0.15">
      <c r="A4272" s="108" t="s">
        <v>12</v>
      </c>
      <c r="B4272" s="19">
        <v>325.73</v>
      </c>
      <c r="C4272" s="19">
        <v>0</v>
      </c>
      <c r="D4272" s="19">
        <v>0</v>
      </c>
      <c r="E4272" s="19">
        <v>0</v>
      </c>
      <c r="F4272" s="19">
        <f t="shared" si="136"/>
        <v>0</v>
      </c>
      <c r="G4272" s="151">
        <f t="shared" si="137"/>
        <v>0</v>
      </c>
    </row>
    <row r="4273" spans="1:7" s="8" customFormat="1" ht="12.75" x14ac:dyDescent="0.15">
      <c r="A4273" s="110" t="s">
        <v>97</v>
      </c>
      <c r="B4273" s="20">
        <v>325.73</v>
      </c>
      <c r="C4273" s="20">
        <v>0</v>
      </c>
      <c r="D4273" s="20">
        <v>0</v>
      </c>
      <c r="E4273" s="20">
        <v>0</v>
      </c>
      <c r="F4273" s="20">
        <f t="shared" si="136"/>
        <v>0</v>
      </c>
      <c r="G4273" s="136">
        <f t="shared" si="137"/>
        <v>0</v>
      </c>
    </row>
    <row r="4274" spans="1:7" s="7" customFormat="1" ht="12.75" x14ac:dyDescent="0.15">
      <c r="A4274" s="149" t="s">
        <v>275</v>
      </c>
      <c r="B4274" s="18">
        <v>46664.01</v>
      </c>
      <c r="C4274" s="18">
        <v>64238</v>
      </c>
      <c r="D4274" s="18">
        <v>54191.46</v>
      </c>
      <c r="E4274" s="18">
        <v>52033.75</v>
      </c>
      <c r="F4274" s="18">
        <f t="shared" si="136"/>
        <v>111.50724080506582</v>
      </c>
      <c r="G4274" s="150">
        <f t="shared" si="137"/>
        <v>96.01835787410046</v>
      </c>
    </row>
    <row r="4275" spans="1:7" s="8" customFormat="1" ht="12.75" x14ac:dyDescent="0.15">
      <c r="A4275" s="108" t="s">
        <v>276</v>
      </c>
      <c r="B4275" s="19">
        <v>46664.01</v>
      </c>
      <c r="C4275" s="19">
        <v>64238</v>
      </c>
      <c r="D4275" s="19">
        <v>54191.46</v>
      </c>
      <c r="E4275" s="19">
        <v>52033.75</v>
      </c>
      <c r="F4275" s="19">
        <f t="shared" si="136"/>
        <v>111.50724080506582</v>
      </c>
      <c r="G4275" s="151">
        <f t="shared" si="137"/>
        <v>96.01835787410046</v>
      </c>
    </row>
    <row r="4276" spans="1:7" s="6" customFormat="1" ht="12.75" x14ac:dyDescent="0.15">
      <c r="A4276" s="147" t="s">
        <v>257</v>
      </c>
      <c r="B4276" s="17">
        <v>10412.11</v>
      </c>
      <c r="C4276" s="17">
        <v>16591</v>
      </c>
      <c r="D4276" s="17">
        <v>10500</v>
      </c>
      <c r="E4276" s="17">
        <v>10389.89</v>
      </c>
      <c r="F4276" s="17">
        <f t="shared" si="136"/>
        <v>99.786594647962787</v>
      </c>
      <c r="G4276" s="148">
        <f t="shared" si="137"/>
        <v>98.951333333333324</v>
      </c>
    </row>
    <row r="4277" spans="1:7" s="8" customFormat="1" ht="12.75" x14ac:dyDescent="0.15">
      <c r="A4277" s="108" t="s">
        <v>6</v>
      </c>
      <c r="B4277" s="19">
        <v>10412.11</v>
      </c>
      <c r="C4277" s="19">
        <v>16591</v>
      </c>
      <c r="D4277" s="19">
        <v>10500</v>
      </c>
      <c r="E4277" s="19">
        <v>10389.89</v>
      </c>
      <c r="F4277" s="19">
        <f t="shared" si="136"/>
        <v>99.786594647962787</v>
      </c>
      <c r="G4277" s="151">
        <f t="shared" si="137"/>
        <v>98.951333333333324</v>
      </c>
    </row>
    <row r="4278" spans="1:7" s="8" customFormat="1" ht="12.75" x14ac:dyDescent="0.15">
      <c r="A4278" s="108" t="s">
        <v>12</v>
      </c>
      <c r="B4278" s="19">
        <v>10412.11</v>
      </c>
      <c r="C4278" s="19">
        <v>16591</v>
      </c>
      <c r="D4278" s="19">
        <v>10500</v>
      </c>
      <c r="E4278" s="19">
        <v>10389.89</v>
      </c>
      <c r="F4278" s="19">
        <f t="shared" si="136"/>
        <v>99.786594647962787</v>
      </c>
      <c r="G4278" s="151">
        <f t="shared" si="137"/>
        <v>98.951333333333324</v>
      </c>
    </row>
    <row r="4279" spans="1:7" s="8" customFormat="1" ht="12.75" x14ac:dyDescent="0.15">
      <c r="A4279" s="110" t="s">
        <v>22</v>
      </c>
      <c r="B4279" s="20">
        <v>559.08000000000004</v>
      </c>
      <c r="C4279" s="20">
        <v>0</v>
      </c>
      <c r="D4279" s="20">
        <v>0</v>
      </c>
      <c r="E4279" s="20">
        <v>969.1</v>
      </c>
      <c r="F4279" s="20">
        <f t="shared" si="136"/>
        <v>173.33834156113613</v>
      </c>
      <c r="G4279" s="136">
        <f t="shared" si="137"/>
        <v>0</v>
      </c>
    </row>
    <row r="4280" spans="1:7" s="8" customFormat="1" ht="12.75" x14ac:dyDescent="0.15">
      <c r="A4280" s="110" t="s">
        <v>97</v>
      </c>
      <c r="B4280" s="20">
        <v>9853.0300000000007</v>
      </c>
      <c r="C4280" s="20">
        <v>0</v>
      </c>
      <c r="D4280" s="20">
        <v>0</v>
      </c>
      <c r="E4280" s="20">
        <v>9420.7900000000009</v>
      </c>
      <c r="F4280" s="20">
        <f t="shared" si="136"/>
        <v>95.61312611450488</v>
      </c>
      <c r="G4280" s="136">
        <f t="shared" si="137"/>
        <v>0</v>
      </c>
    </row>
    <row r="4281" spans="1:7" s="6" customFormat="1" ht="12.75" x14ac:dyDescent="0.15">
      <c r="A4281" s="147" t="s">
        <v>128</v>
      </c>
      <c r="B4281" s="17">
        <v>36251.9</v>
      </c>
      <c r="C4281" s="17">
        <v>47647</v>
      </c>
      <c r="D4281" s="17">
        <v>43691.46</v>
      </c>
      <c r="E4281" s="17">
        <v>41643.86</v>
      </c>
      <c r="F4281" s="17">
        <f t="shared" si="136"/>
        <v>114.87359283237568</v>
      </c>
      <c r="G4281" s="148">
        <f t="shared" si="137"/>
        <v>95.313500624607201</v>
      </c>
    </row>
    <row r="4282" spans="1:7" s="8" customFormat="1" ht="12.75" x14ac:dyDescent="0.15">
      <c r="A4282" s="108" t="s">
        <v>6</v>
      </c>
      <c r="B4282" s="19">
        <v>35354.69</v>
      </c>
      <c r="C4282" s="19">
        <v>46320</v>
      </c>
      <c r="D4282" s="19">
        <v>43691.46</v>
      </c>
      <c r="E4282" s="19">
        <v>41643.86</v>
      </c>
      <c r="F4282" s="19">
        <f t="shared" si="136"/>
        <v>117.78878558969122</v>
      </c>
      <c r="G4282" s="151">
        <f t="shared" si="137"/>
        <v>95.313500624607201</v>
      </c>
    </row>
    <row r="4283" spans="1:7" s="8" customFormat="1" ht="12.75" x14ac:dyDescent="0.15">
      <c r="A4283" s="108" t="s">
        <v>7</v>
      </c>
      <c r="B4283" s="19">
        <v>31205.759999999998</v>
      </c>
      <c r="C4283" s="19">
        <v>40082</v>
      </c>
      <c r="D4283" s="19">
        <v>38591.46</v>
      </c>
      <c r="E4283" s="19">
        <v>37191.300000000003</v>
      </c>
      <c r="F4283" s="19">
        <f t="shared" si="136"/>
        <v>119.18088199101706</v>
      </c>
      <c r="G4283" s="151">
        <f t="shared" si="137"/>
        <v>96.371839780096437</v>
      </c>
    </row>
    <row r="4284" spans="1:7" s="8" customFormat="1" ht="12.75" x14ac:dyDescent="0.15">
      <c r="A4284" s="110" t="s">
        <v>8</v>
      </c>
      <c r="B4284" s="20">
        <v>25788.03</v>
      </c>
      <c r="C4284" s="20">
        <v>0</v>
      </c>
      <c r="D4284" s="20">
        <v>0</v>
      </c>
      <c r="E4284" s="20">
        <v>29785.39</v>
      </c>
      <c r="F4284" s="20">
        <f t="shared" si="136"/>
        <v>115.50083507735953</v>
      </c>
      <c r="G4284" s="136">
        <f t="shared" si="137"/>
        <v>0</v>
      </c>
    </row>
    <row r="4285" spans="1:7" s="8" customFormat="1" ht="12.75" x14ac:dyDescent="0.15">
      <c r="A4285" s="110" t="s">
        <v>10</v>
      </c>
      <c r="B4285" s="20">
        <v>1162.7</v>
      </c>
      <c r="C4285" s="20">
        <v>0</v>
      </c>
      <c r="D4285" s="20">
        <v>0</v>
      </c>
      <c r="E4285" s="20">
        <v>2491.46</v>
      </c>
      <c r="F4285" s="20">
        <f t="shared" si="136"/>
        <v>214.28227401737337</v>
      </c>
      <c r="G4285" s="136">
        <f t="shared" si="137"/>
        <v>0</v>
      </c>
    </row>
    <row r="4286" spans="1:7" s="8" customFormat="1" ht="12.75" x14ac:dyDescent="0.15">
      <c r="A4286" s="110" t="s">
        <v>11</v>
      </c>
      <c r="B4286" s="20">
        <v>4255.03</v>
      </c>
      <c r="C4286" s="20">
        <v>0</v>
      </c>
      <c r="D4286" s="20">
        <v>0</v>
      </c>
      <c r="E4286" s="20">
        <v>4914.45</v>
      </c>
      <c r="F4286" s="20">
        <f t="shared" si="136"/>
        <v>115.49742304989626</v>
      </c>
      <c r="G4286" s="136">
        <f t="shared" si="137"/>
        <v>0</v>
      </c>
    </row>
    <row r="4287" spans="1:7" s="8" customFormat="1" ht="12.75" x14ac:dyDescent="0.15">
      <c r="A4287" s="108" t="s">
        <v>12</v>
      </c>
      <c r="B4287" s="19">
        <v>4148.93</v>
      </c>
      <c r="C4287" s="19">
        <v>6238</v>
      </c>
      <c r="D4287" s="19">
        <v>5100</v>
      </c>
      <c r="E4287" s="19">
        <v>4452.5600000000004</v>
      </c>
      <c r="F4287" s="19">
        <f t="shared" si="136"/>
        <v>107.31827242204616</v>
      </c>
      <c r="G4287" s="151">
        <f t="shared" si="137"/>
        <v>87.305098039215693</v>
      </c>
    </row>
    <row r="4288" spans="1:7" s="8" customFormat="1" ht="12.75" x14ac:dyDescent="0.15">
      <c r="A4288" s="110" t="s">
        <v>18</v>
      </c>
      <c r="B4288" s="20">
        <v>13.27</v>
      </c>
      <c r="C4288" s="20">
        <v>0</v>
      </c>
      <c r="D4288" s="20">
        <v>0</v>
      </c>
      <c r="E4288" s="20">
        <v>0</v>
      </c>
      <c r="F4288" s="20">
        <f t="shared" si="136"/>
        <v>0</v>
      </c>
      <c r="G4288" s="136">
        <f t="shared" si="137"/>
        <v>0</v>
      </c>
    </row>
    <row r="4289" spans="1:7" s="8" customFormat="1" ht="12.75" x14ac:dyDescent="0.15">
      <c r="A4289" s="110" t="s">
        <v>19</v>
      </c>
      <c r="B4289" s="20">
        <v>1634.18</v>
      </c>
      <c r="C4289" s="20">
        <v>0</v>
      </c>
      <c r="D4289" s="20">
        <v>0</v>
      </c>
      <c r="E4289" s="20">
        <v>1513.42</v>
      </c>
      <c r="F4289" s="20">
        <f t="shared" si="136"/>
        <v>92.610361159725358</v>
      </c>
      <c r="G4289" s="136">
        <f t="shared" si="137"/>
        <v>0</v>
      </c>
    </row>
    <row r="4290" spans="1:7" s="8" customFormat="1" ht="12.75" x14ac:dyDescent="0.15">
      <c r="A4290" s="110" t="s">
        <v>22</v>
      </c>
      <c r="B4290" s="20">
        <v>695.47</v>
      </c>
      <c r="C4290" s="20">
        <v>0</v>
      </c>
      <c r="D4290" s="20">
        <v>0</v>
      </c>
      <c r="E4290" s="20">
        <v>1345.2</v>
      </c>
      <c r="F4290" s="20">
        <f t="shared" si="136"/>
        <v>193.42315268811018</v>
      </c>
      <c r="G4290" s="136">
        <f t="shared" si="137"/>
        <v>0</v>
      </c>
    </row>
    <row r="4291" spans="1:7" s="8" customFormat="1" ht="12.75" x14ac:dyDescent="0.15">
      <c r="A4291" s="110" t="s">
        <v>97</v>
      </c>
      <c r="B4291" s="20">
        <v>693.86</v>
      </c>
      <c r="C4291" s="20">
        <v>0</v>
      </c>
      <c r="D4291" s="20">
        <v>0</v>
      </c>
      <c r="E4291" s="20">
        <v>0</v>
      </c>
      <c r="F4291" s="20">
        <f t="shared" si="136"/>
        <v>0</v>
      </c>
      <c r="G4291" s="136">
        <f t="shared" si="137"/>
        <v>0</v>
      </c>
    </row>
    <row r="4292" spans="1:7" s="8" customFormat="1" ht="12.75" x14ac:dyDescent="0.15">
      <c r="A4292" s="110" t="s">
        <v>26</v>
      </c>
      <c r="B4292" s="20">
        <v>0</v>
      </c>
      <c r="C4292" s="20">
        <v>0</v>
      </c>
      <c r="D4292" s="20">
        <v>0</v>
      </c>
      <c r="E4292" s="20">
        <v>96.35</v>
      </c>
      <c r="F4292" s="20">
        <f t="shared" si="136"/>
        <v>0</v>
      </c>
      <c r="G4292" s="136">
        <f t="shared" si="137"/>
        <v>0</v>
      </c>
    </row>
    <row r="4293" spans="1:7" s="8" customFormat="1" ht="12.75" x14ac:dyDescent="0.15">
      <c r="A4293" s="110" t="s">
        <v>31</v>
      </c>
      <c r="B4293" s="20">
        <v>0</v>
      </c>
      <c r="C4293" s="20">
        <v>0</v>
      </c>
      <c r="D4293" s="20">
        <v>0</v>
      </c>
      <c r="E4293" s="20">
        <v>284.39</v>
      </c>
      <c r="F4293" s="20">
        <f t="shared" si="136"/>
        <v>0</v>
      </c>
      <c r="G4293" s="136">
        <f t="shared" si="137"/>
        <v>0</v>
      </c>
    </row>
    <row r="4294" spans="1:7" s="8" customFormat="1" ht="12.75" x14ac:dyDescent="0.15">
      <c r="A4294" s="110" t="s">
        <v>32</v>
      </c>
      <c r="B4294" s="20">
        <v>1112.1500000000001</v>
      </c>
      <c r="C4294" s="20">
        <v>0</v>
      </c>
      <c r="D4294" s="20">
        <v>0</v>
      </c>
      <c r="E4294" s="20">
        <v>1213.2</v>
      </c>
      <c r="F4294" s="20">
        <f t="shared" ref="F4294:F4357" si="138">IFERROR(E4294/B4294*100,0)</f>
        <v>109.08600458571236</v>
      </c>
      <c r="G4294" s="136">
        <f t="shared" ref="G4294:G4357" si="139">IFERROR(E4294/D4294*100,0)</f>
        <v>0</v>
      </c>
    </row>
    <row r="4295" spans="1:7" s="8" customFormat="1" ht="12.75" x14ac:dyDescent="0.15">
      <c r="A4295" s="108" t="s">
        <v>53</v>
      </c>
      <c r="B4295" s="19">
        <v>897.21</v>
      </c>
      <c r="C4295" s="19">
        <v>1327</v>
      </c>
      <c r="D4295" s="19">
        <v>0</v>
      </c>
      <c r="E4295" s="19">
        <v>0</v>
      </c>
      <c r="F4295" s="19">
        <f t="shared" si="138"/>
        <v>0</v>
      </c>
      <c r="G4295" s="151">
        <f t="shared" si="139"/>
        <v>0</v>
      </c>
    </row>
    <row r="4296" spans="1:7" s="8" customFormat="1" ht="12.75" x14ac:dyDescent="0.15">
      <c r="A4296" s="108" t="s">
        <v>56</v>
      </c>
      <c r="B4296" s="19">
        <v>897.21</v>
      </c>
      <c r="C4296" s="19">
        <v>1327</v>
      </c>
      <c r="D4296" s="19">
        <v>0</v>
      </c>
      <c r="E4296" s="19">
        <v>0</v>
      </c>
      <c r="F4296" s="19">
        <f t="shared" si="138"/>
        <v>0</v>
      </c>
      <c r="G4296" s="151">
        <f t="shared" si="139"/>
        <v>0</v>
      </c>
    </row>
    <row r="4297" spans="1:7" s="8" customFormat="1" ht="12.75" x14ac:dyDescent="0.15">
      <c r="A4297" s="110" t="s">
        <v>60</v>
      </c>
      <c r="B4297" s="20">
        <v>897.21</v>
      </c>
      <c r="C4297" s="20">
        <v>0</v>
      </c>
      <c r="D4297" s="20">
        <v>0</v>
      </c>
      <c r="E4297" s="20">
        <v>0</v>
      </c>
      <c r="F4297" s="20">
        <f t="shared" si="138"/>
        <v>0</v>
      </c>
      <c r="G4297" s="136">
        <f t="shared" si="139"/>
        <v>0</v>
      </c>
    </row>
    <row r="4298" spans="1:7" s="7" customFormat="1" ht="12.75" x14ac:dyDescent="0.15">
      <c r="A4298" s="149" t="s">
        <v>265</v>
      </c>
      <c r="B4298" s="18">
        <v>0</v>
      </c>
      <c r="C4298" s="18">
        <v>0</v>
      </c>
      <c r="D4298" s="18">
        <v>17700</v>
      </c>
      <c r="E4298" s="18">
        <v>17700</v>
      </c>
      <c r="F4298" s="18">
        <f t="shared" si="138"/>
        <v>0</v>
      </c>
      <c r="G4298" s="150">
        <f t="shared" si="139"/>
        <v>100</v>
      </c>
    </row>
    <row r="4299" spans="1:7" s="8" customFormat="1" ht="12.75" x14ac:dyDescent="0.15">
      <c r="A4299" s="108" t="s">
        <v>245</v>
      </c>
      <c r="B4299" s="19">
        <v>0</v>
      </c>
      <c r="C4299" s="19">
        <v>0</v>
      </c>
      <c r="D4299" s="19">
        <v>17700</v>
      </c>
      <c r="E4299" s="19">
        <v>17700</v>
      </c>
      <c r="F4299" s="19">
        <f t="shared" si="138"/>
        <v>0</v>
      </c>
      <c r="G4299" s="151">
        <f t="shared" si="139"/>
        <v>100</v>
      </c>
    </row>
    <row r="4300" spans="1:7" s="6" customFormat="1" ht="12.75" x14ac:dyDescent="0.15">
      <c r="A4300" s="147" t="s">
        <v>128</v>
      </c>
      <c r="B4300" s="17">
        <v>0</v>
      </c>
      <c r="C4300" s="17">
        <v>0</v>
      </c>
      <c r="D4300" s="17">
        <v>17700</v>
      </c>
      <c r="E4300" s="17">
        <v>17700</v>
      </c>
      <c r="F4300" s="17">
        <f t="shared" si="138"/>
        <v>0</v>
      </c>
      <c r="G4300" s="148">
        <f t="shared" si="139"/>
        <v>100</v>
      </c>
    </row>
    <row r="4301" spans="1:7" s="8" customFormat="1" ht="12.75" x14ac:dyDescent="0.15">
      <c r="A4301" s="108" t="s">
        <v>6</v>
      </c>
      <c r="B4301" s="19">
        <v>0</v>
      </c>
      <c r="C4301" s="19">
        <v>0</v>
      </c>
      <c r="D4301" s="19">
        <v>17700</v>
      </c>
      <c r="E4301" s="19">
        <v>17700</v>
      </c>
      <c r="F4301" s="19">
        <f t="shared" si="138"/>
        <v>0</v>
      </c>
      <c r="G4301" s="151">
        <f t="shared" si="139"/>
        <v>100</v>
      </c>
    </row>
    <row r="4302" spans="1:7" s="8" customFormat="1" ht="12.75" x14ac:dyDescent="0.15">
      <c r="A4302" s="108" t="s">
        <v>12</v>
      </c>
      <c r="B4302" s="19">
        <v>0</v>
      </c>
      <c r="C4302" s="19">
        <v>0</v>
      </c>
      <c r="D4302" s="19">
        <v>17700</v>
      </c>
      <c r="E4302" s="19">
        <v>17700</v>
      </c>
      <c r="F4302" s="19">
        <f t="shared" si="138"/>
        <v>0</v>
      </c>
      <c r="G4302" s="151">
        <f t="shared" si="139"/>
        <v>100</v>
      </c>
    </row>
    <row r="4303" spans="1:7" s="8" customFormat="1" ht="12.75" x14ac:dyDescent="0.15">
      <c r="A4303" s="110" t="s">
        <v>97</v>
      </c>
      <c r="B4303" s="20">
        <v>0</v>
      </c>
      <c r="C4303" s="20">
        <v>0</v>
      </c>
      <c r="D4303" s="20">
        <v>0</v>
      </c>
      <c r="E4303" s="20">
        <v>17700</v>
      </c>
      <c r="F4303" s="20">
        <f t="shared" si="138"/>
        <v>0</v>
      </c>
      <c r="G4303" s="136">
        <f t="shared" si="139"/>
        <v>0</v>
      </c>
    </row>
    <row r="4304" spans="1:7" s="6" customFormat="1" ht="12.75" x14ac:dyDescent="0.15">
      <c r="A4304" s="147" t="s">
        <v>266</v>
      </c>
      <c r="B4304" s="17">
        <v>14184.45</v>
      </c>
      <c r="C4304" s="17">
        <v>23413</v>
      </c>
      <c r="D4304" s="17">
        <v>14961.37</v>
      </c>
      <c r="E4304" s="17">
        <v>14961.37</v>
      </c>
      <c r="F4304" s="17">
        <f t="shared" si="138"/>
        <v>105.47726559718565</v>
      </c>
      <c r="G4304" s="148">
        <f t="shared" si="139"/>
        <v>100</v>
      </c>
    </row>
    <row r="4305" spans="1:7" s="7" customFormat="1" ht="12.75" x14ac:dyDescent="0.15">
      <c r="A4305" s="149" t="s">
        <v>267</v>
      </c>
      <c r="B4305" s="18">
        <v>14184.45</v>
      </c>
      <c r="C4305" s="18">
        <v>23413</v>
      </c>
      <c r="D4305" s="18">
        <v>14961.37</v>
      </c>
      <c r="E4305" s="18">
        <v>14961.37</v>
      </c>
      <c r="F4305" s="18">
        <f t="shared" si="138"/>
        <v>105.47726559718565</v>
      </c>
      <c r="G4305" s="150">
        <f t="shared" si="139"/>
        <v>100</v>
      </c>
    </row>
    <row r="4306" spans="1:7" s="8" customFormat="1" ht="12.75" x14ac:dyDescent="0.15">
      <c r="A4306" s="108" t="s">
        <v>82</v>
      </c>
      <c r="B4306" s="19">
        <v>14184.45</v>
      </c>
      <c r="C4306" s="19">
        <v>23413</v>
      </c>
      <c r="D4306" s="19">
        <v>14961.37</v>
      </c>
      <c r="E4306" s="19">
        <v>14961.37</v>
      </c>
      <c r="F4306" s="19">
        <f t="shared" si="138"/>
        <v>105.47726559718565</v>
      </c>
      <c r="G4306" s="151">
        <f t="shared" si="139"/>
        <v>100</v>
      </c>
    </row>
    <row r="4307" spans="1:7" s="6" customFormat="1" ht="12.75" x14ac:dyDescent="0.15">
      <c r="A4307" s="147" t="s">
        <v>5</v>
      </c>
      <c r="B4307" s="17">
        <v>0</v>
      </c>
      <c r="C4307" s="17">
        <v>0</v>
      </c>
      <c r="D4307" s="17">
        <v>2275.64</v>
      </c>
      <c r="E4307" s="17">
        <v>2275.64</v>
      </c>
      <c r="F4307" s="17">
        <f t="shared" si="138"/>
        <v>0</v>
      </c>
      <c r="G4307" s="148">
        <f t="shared" si="139"/>
        <v>100</v>
      </c>
    </row>
    <row r="4308" spans="1:7" s="8" customFormat="1" ht="12.75" x14ac:dyDescent="0.15">
      <c r="A4308" s="108" t="s">
        <v>6</v>
      </c>
      <c r="B4308" s="19">
        <v>0</v>
      </c>
      <c r="C4308" s="19">
        <v>0</v>
      </c>
      <c r="D4308" s="19">
        <v>2275.64</v>
      </c>
      <c r="E4308" s="19">
        <v>2275.64</v>
      </c>
      <c r="F4308" s="19">
        <f t="shared" si="138"/>
        <v>0</v>
      </c>
      <c r="G4308" s="151">
        <f t="shared" si="139"/>
        <v>100</v>
      </c>
    </row>
    <row r="4309" spans="1:7" s="8" customFormat="1" ht="12.75" x14ac:dyDescent="0.15">
      <c r="A4309" s="108" t="s">
        <v>7</v>
      </c>
      <c r="B4309" s="19">
        <v>0</v>
      </c>
      <c r="C4309" s="19">
        <v>0</v>
      </c>
      <c r="D4309" s="19">
        <v>2186.84</v>
      </c>
      <c r="E4309" s="19">
        <v>2186.84</v>
      </c>
      <c r="F4309" s="19">
        <f t="shared" si="138"/>
        <v>0</v>
      </c>
      <c r="G4309" s="151">
        <f t="shared" si="139"/>
        <v>100</v>
      </c>
    </row>
    <row r="4310" spans="1:7" s="8" customFormat="1" ht="12.75" x14ac:dyDescent="0.15">
      <c r="A4310" s="110" t="s">
        <v>8</v>
      </c>
      <c r="B4310" s="20">
        <v>0</v>
      </c>
      <c r="C4310" s="20">
        <v>0</v>
      </c>
      <c r="D4310" s="20">
        <v>0</v>
      </c>
      <c r="E4310" s="20">
        <v>1531.81</v>
      </c>
      <c r="F4310" s="20">
        <f t="shared" si="138"/>
        <v>0</v>
      </c>
      <c r="G4310" s="136">
        <f t="shared" si="139"/>
        <v>0</v>
      </c>
    </row>
    <row r="4311" spans="1:7" s="8" customFormat="1" ht="12.75" x14ac:dyDescent="0.15">
      <c r="A4311" s="110" t="s">
        <v>10</v>
      </c>
      <c r="B4311" s="20">
        <v>0</v>
      </c>
      <c r="C4311" s="20">
        <v>0</v>
      </c>
      <c r="D4311" s="20">
        <v>0</v>
      </c>
      <c r="E4311" s="20">
        <v>402.29</v>
      </c>
      <c r="F4311" s="20">
        <f t="shared" si="138"/>
        <v>0</v>
      </c>
      <c r="G4311" s="136">
        <f t="shared" si="139"/>
        <v>0</v>
      </c>
    </row>
    <row r="4312" spans="1:7" s="8" customFormat="1" ht="12.75" x14ac:dyDescent="0.15">
      <c r="A4312" s="110" t="s">
        <v>11</v>
      </c>
      <c r="B4312" s="20">
        <v>0</v>
      </c>
      <c r="C4312" s="20">
        <v>0</v>
      </c>
      <c r="D4312" s="20">
        <v>0</v>
      </c>
      <c r="E4312" s="20">
        <v>252.74</v>
      </c>
      <c r="F4312" s="20">
        <f t="shared" si="138"/>
        <v>0</v>
      </c>
      <c r="G4312" s="136">
        <f t="shared" si="139"/>
        <v>0</v>
      </c>
    </row>
    <row r="4313" spans="1:7" s="8" customFormat="1" ht="12.75" x14ac:dyDescent="0.15">
      <c r="A4313" s="108" t="s">
        <v>12</v>
      </c>
      <c r="B4313" s="19">
        <v>0</v>
      </c>
      <c r="C4313" s="19">
        <v>0</v>
      </c>
      <c r="D4313" s="19">
        <v>88.8</v>
      </c>
      <c r="E4313" s="19">
        <v>88.8</v>
      </c>
      <c r="F4313" s="19">
        <f t="shared" si="138"/>
        <v>0</v>
      </c>
      <c r="G4313" s="151">
        <f t="shared" si="139"/>
        <v>100</v>
      </c>
    </row>
    <row r="4314" spans="1:7" s="8" customFormat="1" ht="12.75" x14ac:dyDescent="0.15">
      <c r="A4314" s="110" t="s">
        <v>18</v>
      </c>
      <c r="B4314" s="20">
        <v>0</v>
      </c>
      <c r="C4314" s="20">
        <v>0</v>
      </c>
      <c r="D4314" s="20">
        <v>0</v>
      </c>
      <c r="E4314" s="20">
        <v>50</v>
      </c>
      <c r="F4314" s="20">
        <f t="shared" si="138"/>
        <v>0</v>
      </c>
      <c r="G4314" s="136">
        <f t="shared" si="139"/>
        <v>0</v>
      </c>
    </row>
    <row r="4315" spans="1:7" s="8" customFormat="1" ht="12.75" x14ac:dyDescent="0.15">
      <c r="A4315" s="110" t="s">
        <v>19</v>
      </c>
      <c r="B4315" s="20">
        <v>0</v>
      </c>
      <c r="C4315" s="20">
        <v>0</v>
      </c>
      <c r="D4315" s="20">
        <v>0</v>
      </c>
      <c r="E4315" s="20">
        <v>38.799999999999997</v>
      </c>
      <c r="F4315" s="20">
        <f t="shared" si="138"/>
        <v>0</v>
      </c>
      <c r="G4315" s="136">
        <f t="shared" si="139"/>
        <v>0</v>
      </c>
    </row>
    <row r="4316" spans="1:7" s="6" customFormat="1" ht="12.75" x14ac:dyDescent="0.15">
      <c r="A4316" s="147" t="s">
        <v>62</v>
      </c>
      <c r="B4316" s="17">
        <v>2045.22</v>
      </c>
      <c r="C4316" s="17">
        <v>3512</v>
      </c>
      <c r="D4316" s="17">
        <v>1902.84</v>
      </c>
      <c r="E4316" s="17">
        <v>1902.84</v>
      </c>
      <c r="F4316" s="17">
        <f t="shared" si="138"/>
        <v>93.038401736732482</v>
      </c>
      <c r="G4316" s="148">
        <f t="shared" si="139"/>
        <v>100</v>
      </c>
    </row>
    <row r="4317" spans="1:7" s="8" customFormat="1" ht="12.75" x14ac:dyDescent="0.15">
      <c r="A4317" s="108" t="s">
        <v>6</v>
      </c>
      <c r="B4317" s="19">
        <v>2045.22</v>
      </c>
      <c r="C4317" s="19">
        <v>3512</v>
      </c>
      <c r="D4317" s="19">
        <v>1902.84</v>
      </c>
      <c r="E4317" s="19">
        <v>1902.84</v>
      </c>
      <c r="F4317" s="19">
        <f t="shared" si="138"/>
        <v>93.038401736732482</v>
      </c>
      <c r="G4317" s="151">
        <f t="shared" si="139"/>
        <v>100</v>
      </c>
    </row>
    <row r="4318" spans="1:7" s="8" customFormat="1" ht="12.75" x14ac:dyDescent="0.15">
      <c r="A4318" s="108" t="s">
        <v>7</v>
      </c>
      <c r="B4318" s="19">
        <v>1750.33</v>
      </c>
      <c r="C4318" s="19">
        <v>3062</v>
      </c>
      <c r="D4318" s="19">
        <v>1738.61</v>
      </c>
      <c r="E4318" s="19">
        <v>1738.61</v>
      </c>
      <c r="F4318" s="19">
        <f t="shared" si="138"/>
        <v>99.330411979455306</v>
      </c>
      <c r="G4318" s="151">
        <f t="shared" si="139"/>
        <v>100</v>
      </c>
    </row>
    <row r="4319" spans="1:7" s="8" customFormat="1" ht="12.75" x14ac:dyDescent="0.15">
      <c r="A4319" s="110" t="s">
        <v>8</v>
      </c>
      <c r="B4319" s="20">
        <v>1352.9</v>
      </c>
      <c r="C4319" s="20">
        <v>0</v>
      </c>
      <c r="D4319" s="20">
        <v>0</v>
      </c>
      <c r="E4319" s="20">
        <v>1428.28</v>
      </c>
      <c r="F4319" s="20">
        <f t="shared" si="138"/>
        <v>105.57173479192845</v>
      </c>
      <c r="G4319" s="136">
        <f t="shared" si="139"/>
        <v>0</v>
      </c>
    </row>
    <row r="4320" spans="1:7" s="8" customFormat="1" ht="12.75" x14ac:dyDescent="0.15">
      <c r="A4320" s="110" t="s">
        <v>10</v>
      </c>
      <c r="B4320" s="20">
        <v>174.2</v>
      </c>
      <c r="C4320" s="20">
        <v>0</v>
      </c>
      <c r="D4320" s="20">
        <v>0</v>
      </c>
      <c r="E4320" s="20">
        <v>74.66</v>
      </c>
      <c r="F4320" s="20">
        <f t="shared" si="138"/>
        <v>42.858783008036738</v>
      </c>
      <c r="G4320" s="136">
        <f t="shared" si="139"/>
        <v>0</v>
      </c>
    </row>
    <row r="4321" spans="1:7" s="8" customFormat="1" ht="12.75" x14ac:dyDescent="0.15">
      <c r="A4321" s="110" t="s">
        <v>11</v>
      </c>
      <c r="B4321" s="20">
        <v>223.23</v>
      </c>
      <c r="C4321" s="20">
        <v>0</v>
      </c>
      <c r="D4321" s="20">
        <v>0</v>
      </c>
      <c r="E4321" s="20">
        <v>235.67</v>
      </c>
      <c r="F4321" s="20">
        <f t="shared" si="138"/>
        <v>105.57272767997132</v>
      </c>
      <c r="G4321" s="136">
        <f t="shared" si="139"/>
        <v>0</v>
      </c>
    </row>
    <row r="4322" spans="1:7" s="8" customFormat="1" ht="12.75" x14ac:dyDescent="0.15">
      <c r="A4322" s="108" t="s">
        <v>12</v>
      </c>
      <c r="B4322" s="19">
        <v>294.89</v>
      </c>
      <c r="C4322" s="19">
        <v>450</v>
      </c>
      <c r="D4322" s="19">
        <v>164.23</v>
      </c>
      <c r="E4322" s="19">
        <v>164.23</v>
      </c>
      <c r="F4322" s="19">
        <f t="shared" si="138"/>
        <v>55.69195293160162</v>
      </c>
      <c r="G4322" s="151">
        <f t="shared" si="139"/>
        <v>100</v>
      </c>
    </row>
    <row r="4323" spans="1:7" s="8" customFormat="1" ht="12.75" x14ac:dyDescent="0.15">
      <c r="A4323" s="110" t="s">
        <v>18</v>
      </c>
      <c r="B4323" s="20">
        <v>5.97</v>
      </c>
      <c r="C4323" s="20">
        <v>0</v>
      </c>
      <c r="D4323" s="20">
        <v>0</v>
      </c>
      <c r="E4323" s="20">
        <v>7.96</v>
      </c>
      <c r="F4323" s="20">
        <f t="shared" si="138"/>
        <v>133.33333333333334</v>
      </c>
      <c r="G4323" s="136">
        <f t="shared" si="139"/>
        <v>0</v>
      </c>
    </row>
    <row r="4324" spans="1:7" s="8" customFormat="1" ht="12.75" x14ac:dyDescent="0.15">
      <c r="A4324" s="110" t="s">
        <v>19</v>
      </c>
      <c r="B4324" s="20">
        <v>288.92</v>
      </c>
      <c r="C4324" s="20">
        <v>0</v>
      </c>
      <c r="D4324" s="20">
        <v>0</v>
      </c>
      <c r="E4324" s="20">
        <v>156.27000000000001</v>
      </c>
      <c r="F4324" s="20">
        <f t="shared" si="138"/>
        <v>54.087636716045964</v>
      </c>
      <c r="G4324" s="136">
        <f t="shared" si="139"/>
        <v>0</v>
      </c>
    </row>
    <row r="4325" spans="1:7" s="6" customFormat="1" ht="12.75" x14ac:dyDescent="0.15">
      <c r="A4325" s="147" t="s">
        <v>86</v>
      </c>
      <c r="B4325" s="17">
        <v>12139.23</v>
      </c>
      <c r="C4325" s="17">
        <v>19901</v>
      </c>
      <c r="D4325" s="17">
        <v>10782.89</v>
      </c>
      <c r="E4325" s="17">
        <v>10782.89</v>
      </c>
      <c r="F4325" s="17">
        <f t="shared" si="138"/>
        <v>88.826803677004236</v>
      </c>
      <c r="G4325" s="148">
        <f t="shared" si="139"/>
        <v>100</v>
      </c>
    </row>
    <row r="4326" spans="1:7" s="8" customFormat="1" ht="12.75" x14ac:dyDescent="0.15">
      <c r="A4326" s="108" t="s">
        <v>6</v>
      </c>
      <c r="B4326" s="19">
        <v>12139.23</v>
      </c>
      <c r="C4326" s="19">
        <v>19901</v>
      </c>
      <c r="D4326" s="19">
        <v>10782.89</v>
      </c>
      <c r="E4326" s="19">
        <v>10782.89</v>
      </c>
      <c r="F4326" s="19">
        <f t="shared" si="138"/>
        <v>88.826803677004236</v>
      </c>
      <c r="G4326" s="151">
        <f t="shared" si="139"/>
        <v>100</v>
      </c>
    </row>
    <row r="4327" spans="1:7" s="8" customFormat="1" ht="12.75" x14ac:dyDescent="0.15">
      <c r="A4327" s="108" t="s">
        <v>7</v>
      </c>
      <c r="B4327" s="19">
        <v>11174.85</v>
      </c>
      <c r="C4327" s="19">
        <v>17351</v>
      </c>
      <c r="D4327" s="19">
        <v>9852.18</v>
      </c>
      <c r="E4327" s="19">
        <v>9852.18</v>
      </c>
      <c r="F4327" s="19">
        <f t="shared" si="138"/>
        <v>88.163867971382174</v>
      </c>
      <c r="G4327" s="151">
        <f t="shared" si="139"/>
        <v>100</v>
      </c>
    </row>
    <row r="4328" spans="1:7" s="8" customFormat="1" ht="12.75" x14ac:dyDescent="0.15">
      <c r="A4328" s="110" t="s">
        <v>8</v>
      </c>
      <c r="B4328" s="20">
        <v>8744.82</v>
      </c>
      <c r="C4328" s="20">
        <v>0</v>
      </c>
      <c r="D4328" s="20">
        <v>0</v>
      </c>
      <c r="E4328" s="20">
        <v>8093.61</v>
      </c>
      <c r="F4328" s="20">
        <f t="shared" si="138"/>
        <v>92.553191489361694</v>
      </c>
      <c r="G4328" s="136">
        <f t="shared" si="139"/>
        <v>0</v>
      </c>
    </row>
    <row r="4329" spans="1:7" s="8" customFormat="1" ht="12.75" x14ac:dyDescent="0.15">
      <c r="A4329" s="110" t="s">
        <v>10</v>
      </c>
      <c r="B4329" s="20">
        <v>987.12</v>
      </c>
      <c r="C4329" s="20">
        <v>0</v>
      </c>
      <c r="D4329" s="20">
        <v>0</v>
      </c>
      <c r="E4329" s="20">
        <v>423.05</v>
      </c>
      <c r="F4329" s="20">
        <f t="shared" si="138"/>
        <v>42.856998135991567</v>
      </c>
      <c r="G4329" s="136">
        <f t="shared" si="139"/>
        <v>0</v>
      </c>
    </row>
    <row r="4330" spans="1:7" s="8" customFormat="1" ht="12.75" x14ac:dyDescent="0.15">
      <c r="A4330" s="110" t="s">
        <v>11</v>
      </c>
      <c r="B4330" s="20">
        <v>1442.91</v>
      </c>
      <c r="C4330" s="20">
        <v>0</v>
      </c>
      <c r="D4330" s="20">
        <v>0</v>
      </c>
      <c r="E4330" s="20">
        <v>1335.52</v>
      </c>
      <c r="F4330" s="20">
        <f t="shared" si="138"/>
        <v>92.557401362524345</v>
      </c>
      <c r="G4330" s="136">
        <f t="shared" si="139"/>
        <v>0</v>
      </c>
    </row>
    <row r="4331" spans="1:7" s="8" customFormat="1" ht="12.75" x14ac:dyDescent="0.15">
      <c r="A4331" s="108" t="s">
        <v>12</v>
      </c>
      <c r="B4331" s="19">
        <v>964.38</v>
      </c>
      <c r="C4331" s="19">
        <v>2550</v>
      </c>
      <c r="D4331" s="19">
        <v>930.71</v>
      </c>
      <c r="E4331" s="19">
        <v>930.71</v>
      </c>
      <c r="F4331" s="19">
        <f t="shared" si="138"/>
        <v>96.508637673945969</v>
      </c>
      <c r="G4331" s="151">
        <f t="shared" si="139"/>
        <v>100</v>
      </c>
    </row>
    <row r="4332" spans="1:7" s="8" customFormat="1" ht="12.75" x14ac:dyDescent="0.15">
      <c r="A4332" s="110" t="s">
        <v>18</v>
      </c>
      <c r="B4332" s="20">
        <v>33.840000000000003</v>
      </c>
      <c r="C4332" s="20">
        <v>0</v>
      </c>
      <c r="D4332" s="20">
        <v>0</v>
      </c>
      <c r="E4332" s="20">
        <v>45.14</v>
      </c>
      <c r="F4332" s="20">
        <f t="shared" si="138"/>
        <v>133.39243498817964</v>
      </c>
      <c r="G4332" s="136">
        <f t="shared" si="139"/>
        <v>0</v>
      </c>
    </row>
    <row r="4333" spans="1:7" s="8" customFormat="1" ht="12.75" x14ac:dyDescent="0.15">
      <c r="A4333" s="110" t="s">
        <v>19</v>
      </c>
      <c r="B4333" s="20">
        <v>930.54</v>
      </c>
      <c r="C4333" s="20">
        <v>0</v>
      </c>
      <c r="D4333" s="20">
        <v>0</v>
      </c>
      <c r="E4333" s="20">
        <v>885.57</v>
      </c>
      <c r="F4333" s="20">
        <f t="shared" si="138"/>
        <v>95.167322200012904</v>
      </c>
      <c r="G4333" s="136">
        <f t="shared" si="139"/>
        <v>0</v>
      </c>
    </row>
    <row r="4334" spans="1:7" s="6" customFormat="1" ht="12.75" x14ac:dyDescent="0.15">
      <c r="A4334" s="147" t="s">
        <v>268</v>
      </c>
      <c r="B4334" s="17">
        <v>3950.13</v>
      </c>
      <c r="C4334" s="17">
        <v>6178</v>
      </c>
      <c r="D4334" s="17">
        <v>2972.22</v>
      </c>
      <c r="E4334" s="17">
        <v>2972.22</v>
      </c>
      <c r="F4334" s="17">
        <f t="shared" si="138"/>
        <v>75.243599577735409</v>
      </c>
      <c r="G4334" s="148">
        <f t="shared" si="139"/>
        <v>100</v>
      </c>
    </row>
    <row r="4335" spans="1:7" s="7" customFormat="1" ht="12.75" x14ac:dyDescent="0.15">
      <c r="A4335" s="149" t="s">
        <v>269</v>
      </c>
      <c r="B4335" s="18">
        <v>3950.13</v>
      </c>
      <c r="C4335" s="18">
        <v>6178</v>
      </c>
      <c r="D4335" s="18">
        <v>2972.22</v>
      </c>
      <c r="E4335" s="18">
        <v>2972.22</v>
      </c>
      <c r="F4335" s="18">
        <f t="shared" si="138"/>
        <v>75.243599577735409</v>
      </c>
      <c r="G4335" s="150">
        <f t="shared" si="139"/>
        <v>100</v>
      </c>
    </row>
    <row r="4336" spans="1:7" s="8" customFormat="1" ht="12.75" x14ac:dyDescent="0.15">
      <c r="A4336" s="108" t="s">
        <v>82</v>
      </c>
      <c r="B4336" s="19">
        <v>3950.13</v>
      </c>
      <c r="C4336" s="19">
        <v>6178</v>
      </c>
      <c r="D4336" s="19">
        <v>2972.22</v>
      </c>
      <c r="E4336" s="19">
        <v>2972.22</v>
      </c>
      <c r="F4336" s="19">
        <f t="shared" si="138"/>
        <v>75.243599577735409</v>
      </c>
      <c r="G4336" s="151">
        <f t="shared" si="139"/>
        <v>100</v>
      </c>
    </row>
    <row r="4337" spans="1:7" s="6" customFormat="1" ht="12.75" x14ac:dyDescent="0.15">
      <c r="A4337" s="147" t="s">
        <v>62</v>
      </c>
      <c r="B4337" s="17">
        <v>592.52</v>
      </c>
      <c r="C4337" s="17">
        <v>927</v>
      </c>
      <c r="D4337" s="17">
        <v>445.83</v>
      </c>
      <c r="E4337" s="17">
        <v>445.83</v>
      </c>
      <c r="F4337" s="17">
        <f t="shared" si="138"/>
        <v>75.243029771146965</v>
      </c>
      <c r="G4337" s="148">
        <f t="shared" si="139"/>
        <v>100</v>
      </c>
    </row>
    <row r="4338" spans="1:7" s="8" customFormat="1" ht="12.75" x14ac:dyDescent="0.15">
      <c r="A4338" s="108" t="s">
        <v>6</v>
      </c>
      <c r="B4338" s="19">
        <v>592.52</v>
      </c>
      <c r="C4338" s="19">
        <v>927</v>
      </c>
      <c r="D4338" s="19">
        <v>445.83</v>
      </c>
      <c r="E4338" s="19">
        <v>445.83</v>
      </c>
      <c r="F4338" s="19">
        <f t="shared" si="138"/>
        <v>75.243029771146965</v>
      </c>
      <c r="G4338" s="151">
        <f t="shared" si="139"/>
        <v>100</v>
      </c>
    </row>
    <row r="4339" spans="1:7" s="8" customFormat="1" ht="12.75" x14ac:dyDescent="0.15">
      <c r="A4339" s="108" t="s">
        <v>12</v>
      </c>
      <c r="B4339" s="19">
        <v>592.52</v>
      </c>
      <c r="C4339" s="19">
        <v>927</v>
      </c>
      <c r="D4339" s="19">
        <v>445.83</v>
      </c>
      <c r="E4339" s="19">
        <v>445.83</v>
      </c>
      <c r="F4339" s="19">
        <f t="shared" si="138"/>
        <v>75.243029771146965</v>
      </c>
      <c r="G4339" s="151">
        <f t="shared" si="139"/>
        <v>100</v>
      </c>
    </row>
    <row r="4340" spans="1:7" s="8" customFormat="1" ht="12.75" x14ac:dyDescent="0.15">
      <c r="A4340" s="110" t="s">
        <v>97</v>
      </c>
      <c r="B4340" s="20">
        <v>592.52</v>
      </c>
      <c r="C4340" s="20">
        <v>0</v>
      </c>
      <c r="D4340" s="20">
        <v>0</v>
      </c>
      <c r="E4340" s="20">
        <v>445.83</v>
      </c>
      <c r="F4340" s="20">
        <f t="shared" si="138"/>
        <v>75.243029771146965</v>
      </c>
      <c r="G4340" s="136">
        <f t="shared" si="139"/>
        <v>0</v>
      </c>
    </row>
    <row r="4341" spans="1:7" s="6" customFormat="1" ht="12.75" x14ac:dyDescent="0.15">
      <c r="A4341" s="147" t="s">
        <v>86</v>
      </c>
      <c r="B4341" s="17">
        <v>3357.61</v>
      </c>
      <c r="C4341" s="17">
        <v>5251</v>
      </c>
      <c r="D4341" s="17">
        <v>2526.39</v>
      </c>
      <c r="E4341" s="17">
        <v>2526.39</v>
      </c>
      <c r="F4341" s="17">
        <f t="shared" si="138"/>
        <v>75.243700131939079</v>
      </c>
      <c r="G4341" s="148">
        <f t="shared" si="139"/>
        <v>100</v>
      </c>
    </row>
    <row r="4342" spans="1:7" s="8" customFormat="1" ht="12.75" x14ac:dyDescent="0.15">
      <c r="A4342" s="108" t="s">
        <v>6</v>
      </c>
      <c r="B4342" s="19">
        <v>3357.61</v>
      </c>
      <c r="C4342" s="19">
        <v>5251</v>
      </c>
      <c r="D4342" s="19">
        <v>2526.39</v>
      </c>
      <c r="E4342" s="19">
        <v>2526.39</v>
      </c>
      <c r="F4342" s="19">
        <f t="shared" si="138"/>
        <v>75.243700131939079</v>
      </c>
      <c r="G4342" s="151">
        <f t="shared" si="139"/>
        <v>100</v>
      </c>
    </row>
    <row r="4343" spans="1:7" s="8" customFormat="1" ht="12.75" x14ac:dyDescent="0.15">
      <c r="A4343" s="108" t="s">
        <v>12</v>
      </c>
      <c r="B4343" s="19">
        <v>3357.61</v>
      </c>
      <c r="C4343" s="19">
        <v>5251</v>
      </c>
      <c r="D4343" s="19">
        <v>2526.39</v>
      </c>
      <c r="E4343" s="19">
        <v>2526.39</v>
      </c>
      <c r="F4343" s="19">
        <f t="shared" si="138"/>
        <v>75.243700131939079</v>
      </c>
      <c r="G4343" s="151">
        <f t="shared" si="139"/>
        <v>100</v>
      </c>
    </row>
    <row r="4344" spans="1:7" s="8" customFormat="1" ht="12.75" x14ac:dyDescent="0.15">
      <c r="A4344" s="110" t="s">
        <v>97</v>
      </c>
      <c r="B4344" s="20">
        <v>3357.61</v>
      </c>
      <c r="C4344" s="20">
        <v>0</v>
      </c>
      <c r="D4344" s="20">
        <v>0</v>
      </c>
      <c r="E4344" s="20">
        <v>2526.39</v>
      </c>
      <c r="F4344" s="20">
        <f t="shared" si="138"/>
        <v>75.243700131939079</v>
      </c>
      <c r="G4344" s="136">
        <f t="shared" si="139"/>
        <v>0</v>
      </c>
    </row>
    <row r="4345" spans="1:7" s="6" customFormat="1" ht="12.75" x14ac:dyDescent="0.15">
      <c r="A4345" s="147" t="s">
        <v>270</v>
      </c>
      <c r="B4345" s="17">
        <v>452131.97</v>
      </c>
      <c r="C4345" s="17">
        <v>457629</v>
      </c>
      <c r="D4345" s="17">
        <v>582280</v>
      </c>
      <c r="E4345" s="17">
        <v>562069.19999999995</v>
      </c>
      <c r="F4345" s="17">
        <f t="shared" si="138"/>
        <v>124.31529670419015</v>
      </c>
      <c r="G4345" s="148">
        <f t="shared" si="139"/>
        <v>96.529023837329106</v>
      </c>
    </row>
    <row r="4346" spans="1:7" s="7" customFormat="1" ht="12.75" x14ac:dyDescent="0.15">
      <c r="A4346" s="149" t="s">
        <v>271</v>
      </c>
      <c r="B4346" s="18">
        <v>452131.97</v>
      </c>
      <c r="C4346" s="18">
        <v>457629</v>
      </c>
      <c r="D4346" s="18">
        <v>582280</v>
      </c>
      <c r="E4346" s="18">
        <v>562069.19999999995</v>
      </c>
      <c r="F4346" s="18">
        <f t="shared" si="138"/>
        <v>124.31529670419015</v>
      </c>
      <c r="G4346" s="150">
        <f t="shared" si="139"/>
        <v>96.529023837329106</v>
      </c>
    </row>
    <row r="4347" spans="1:7" s="8" customFormat="1" ht="12.75" x14ac:dyDescent="0.15">
      <c r="A4347" s="108" t="s">
        <v>245</v>
      </c>
      <c r="B4347" s="19">
        <v>452131.97</v>
      </c>
      <c r="C4347" s="19">
        <v>457629</v>
      </c>
      <c r="D4347" s="19">
        <v>582280</v>
      </c>
      <c r="E4347" s="19">
        <v>562069.19999999995</v>
      </c>
      <c r="F4347" s="19">
        <f t="shared" si="138"/>
        <v>124.31529670419015</v>
      </c>
      <c r="G4347" s="151">
        <f t="shared" si="139"/>
        <v>96.529023837329106</v>
      </c>
    </row>
    <row r="4348" spans="1:7" s="6" customFormat="1" ht="12.75" x14ac:dyDescent="0.15">
      <c r="A4348" s="147" t="s">
        <v>272</v>
      </c>
      <c r="B4348" s="17">
        <v>452131.97</v>
      </c>
      <c r="C4348" s="17">
        <v>457629</v>
      </c>
      <c r="D4348" s="17">
        <v>582280</v>
      </c>
      <c r="E4348" s="17">
        <v>562069.19999999995</v>
      </c>
      <c r="F4348" s="17">
        <f t="shared" si="138"/>
        <v>124.31529670419015</v>
      </c>
      <c r="G4348" s="148">
        <f t="shared" si="139"/>
        <v>96.529023837329106</v>
      </c>
    </row>
    <row r="4349" spans="1:7" s="8" customFormat="1" ht="12.75" x14ac:dyDescent="0.15">
      <c r="A4349" s="108" t="s">
        <v>6</v>
      </c>
      <c r="B4349" s="19">
        <v>452131.97</v>
      </c>
      <c r="C4349" s="19">
        <v>457629</v>
      </c>
      <c r="D4349" s="19">
        <v>582280</v>
      </c>
      <c r="E4349" s="19">
        <v>562069.19999999995</v>
      </c>
      <c r="F4349" s="19">
        <f t="shared" si="138"/>
        <v>124.31529670419015</v>
      </c>
      <c r="G4349" s="151">
        <f t="shared" si="139"/>
        <v>96.529023837329106</v>
      </c>
    </row>
    <row r="4350" spans="1:7" s="8" customFormat="1" ht="12.75" x14ac:dyDescent="0.15">
      <c r="A4350" s="108" t="s">
        <v>7</v>
      </c>
      <c r="B4350" s="19">
        <v>423270.63</v>
      </c>
      <c r="C4350" s="19">
        <v>422059</v>
      </c>
      <c r="D4350" s="19">
        <v>547000</v>
      </c>
      <c r="E4350" s="19">
        <v>529719.34</v>
      </c>
      <c r="F4350" s="19">
        <f t="shared" si="138"/>
        <v>125.14908960255522</v>
      </c>
      <c r="G4350" s="151">
        <f t="shared" si="139"/>
        <v>96.840829981718457</v>
      </c>
    </row>
    <row r="4351" spans="1:7" s="8" customFormat="1" ht="12.75" x14ac:dyDescent="0.15">
      <c r="A4351" s="110" t="s">
        <v>8</v>
      </c>
      <c r="B4351" s="20">
        <v>351957.98</v>
      </c>
      <c r="C4351" s="20">
        <v>0</v>
      </c>
      <c r="D4351" s="20">
        <v>0</v>
      </c>
      <c r="E4351" s="20">
        <v>435760.71</v>
      </c>
      <c r="F4351" s="20">
        <f t="shared" si="138"/>
        <v>123.81043612081193</v>
      </c>
      <c r="G4351" s="136">
        <f t="shared" si="139"/>
        <v>0</v>
      </c>
    </row>
    <row r="4352" spans="1:7" s="8" customFormat="1" ht="12.75" x14ac:dyDescent="0.15">
      <c r="A4352" s="110" t="s">
        <v>10</v>
      </c>
      <c r="B4352" s="20">
        <v>15594.94</v>
      </c>
      <c r="C4352" s="20">
        <v>0</v>
      </c>
      <c r="D4352" s="20">
        <v>0</v>
      </c>
      <c r="E4352" s="20">
        <v>22000</v>
      </c>
      <c r="F4352" s="20">
        <f t="shared" si="138"/>
        <v>141.07139879986715</v>
      </c>
      <c r="G4352" s="136">
        <f t="shared" si="139"/>
        <v>0</v>
      </c>
    </row>
    <row r="4353" spans="1:7" s="8" customFormat="1" ht="12.75" x14ac:dyDescent="0.15">
      <c r="A4353" s="110" t="s">
        <v>11</v>
      </c>
      <c r="B4353" s="20">
        <v>55637.61</v>
      </c>
      <c r="C4353" s="20">
        <v>0</v>
      </c>
      <c r="D4353" s="20">
        <v>0</v>
      </c>
      <c r="E4353" s="20">
        <v>71922.17</v>
      </c>
      <c r="F4353" s="20">
        <f t="shared" si="138"/>
        <v>129.26897830442391</v>
      </c>
      <c r="G4353" s="136">
        <f t="shared" si="139"/>
        <v>0</v>
      </c>
    </row>
    <row r="4354" spans="1:7" s="8" customFormat="1" ht="12.75" x14ac:dyDescent="0.15">
      <c r="A4354" s="110" t="s">
        <v>278</v>
      </c>
      <c r="B4354" s="20">
        <v>80.099999999999994</v>
      </c>
      <c r="C4354" s="20">
        <v>0</v>
      </c>
      <c r="D4354" s="20">
        <v>0</v>
      </c>
      <c r="E4354" s="20">
        <v>36.46</v>
      </c>
      <c r="F4354" s="20">
        <f t="shared" si="138"/>
        <v>45.51810237203496</v>
      </c>
      <c r="G4354" s="136">
        <f t="shared" si="139"/>
        <v>0</v>
      </c>
    </row>
    <row r="4355" spans="1:7" s="8" customFormat="1" ht="12.75" x14ac:dyDescent="0.15">
      <c r="A4355" s="108" t="s">
        <v>12</v>
      </c>
      <c r="B4355" s="19">
        <v>28861.34</v>
      </c>
      <c r="C4355" s="19">
        <v>35570</v>
      </c>
      <c r="D4355" s="19">
        <v>35280</v>
      </c>
      <c r="E4355" s="19">
        <v>32349.86</v>
      </c>
      <c r="F4355" s="19">
        <f t="shared" si="138"/>
        <v>112.08717266765854</v>
      </c>
      <c r="G4355" s="151">
        <f t="shared" si="139"/>
        <v>91.694614512471659</v>
      </c>
    </row>
    <row r="4356" spans="1:7" s="8" customFormat="1" ht="12.75" x14ac:dyDescent="0.15">
      <c r="A4356" s="110" t="s">
        <v>19</v>
      </c>
      <c r="B4356" s="20">
        <v>24164.17</v>
      </c>
      <c r="C4356" s="20">
        <v>0</v>
      </c>
      <c r="D4356" s="20">
        <v>0</v>
      </c>
      <c r="E4356" s="20">
        <v>29614.36</v>
      </c>
      <c r="F4356" s="20">
        <f t="shared" si="138"/>
        <v>122.55484049317648</v>
      </c>
      <c r="G4356" s="136">
        <f t="shared" si="139"/>
        <v>0</v>
      </c>
    </row>
    <row r="4357" spans="1:7" s="8" customFormat="1" ht="12.75" x14ac:dyDescent="0.15">
      <c r="A4357" s="110" t="s">
        <v>97</v>
      </c>
      <c r="B4357" s="20">
        <v>0</v>
      </c>
      <c r="C4357" s="20">
        <v>0</v>
      </c>
      <c r="D4357" s="20">
        <v>0</v>
      </c>
      <c r="E4357" s="20">
        <v>280</v>
      </c>
      <c r="F4357" s="20">
        <f t="shared" si="138"/>
        <v>0</v>
      </c>
      <c r="G4357" s="136">
        <f t="shared" si="139"/>
        <v>0</v>
      </c>
    </row>
    <row r="4358" spans="1:7" s="8" customFormat="1" ht="12.75" x14ac:dyDescent="0.15">
      <c r="A4358" s="110" t="s">
        <v>32</v>
      </c>
      <c r="B4358" s="20">
        <v>2558.67</v>
      </c>
      <c r="C4358" s="20">
        <v>0</v>
      </c>
      <c r="D4358" s="20">
        <v>0</v>
      </c>
      <c r="E4358" s="20">
        <v>888.71</v>
      </c>
      <c r="F4358" s="20">
        <f t="shared" ref="F4358:F4421" si="140">IFERROR(E4358/B4358*100,0)</f>
        <v>34.733279399062795</v>
      </c>
      <c r="G4358" s="136">
        <f t="shared" ref="G4358:G4421" si="141">IFERROR(E4358/D4358*100,0)</f>
        <v>0</v>
      </c>
    </row>
    <row r="4359" spans="1:7" s="8" customFormat="1" ht="12.75" x14ac:dyDescent="0.15">
      <c r="A4359" s="110" t="s">
        <v>13</v>
      </c>
      <c r="B4359" s="20">
        <v>2138.5</v>
      </c>
      <c r="C4359" s="20">
        <v>0</v>
      </c>
      <c r="D4359" s="20">
        <v>0</v>
      </c>
      <c r="E4359" s="20">
        <v>1384.43</v>
      </c>
      <c r="F4359" s="20">
        <f t="shared" si="140"/>
        <v>64.738368014963768</v>
      </c>
      <c r="G4359" s="136">
        <f t="shared" si="141"/>
        <v>0</v>
      </c>
    </row>
    <row r="4360" spans="1:7" s="8" customFormat="1" ht="12.75" x14ac:dyDescent="0.15">
      <c r="A4360" s="110" t="s">
        <v>36</v>
      </c>
      <c r="B4360" s="20">
        <v>0</v>
      </c>
      <c r="C4360" s="20">
        <v>0</v>
      </c>
      <c r="D4360" s="20">
        <v>0</v>
      </c>
      <c r="E4360" s="20">
        <v>182.36</v>
      </c>
      <c r="F4360" s="20">
        <f t="shared" si="140"/>
        <v>0</v>
      </c>
      <c r="G4360" s="136">
        <f t="shared" si="141"/>
        <v>0</v>
      </c>
    </row>
    <row r="4361" spans="1:7" s="5" customFormat="1" ht="12.75" x14ac:dyDescent="0.15">
      <c r="A4361" s="145" t="s">
        <v>490</v>
      </c>
      <c r="B4361" s="16">
        <v>1425998.92</v>
      </c>
      <c r="C4361" s="16">
        <v>1007365</v>
      </c>
      <c r="D4361" s="16">
        <v>1091579.73</v>
      </c>
      <c r="E4361" s="16">
        <v>1075068.8799999999</v>
      </c>
      <c r="F4361" s="16">
        <f t="shared" si="140"/>
        <v>75.390581642235745</v>
      </c>
      <c r="G4361" s="146">
        <f t="shared" si="141"/>
        <v>98.487435269616071</v>
      </c>
    </row>
    <row r="4362" spans="1:7" s="6" customFormat="1" ht="12.75" x14ac:dyDescent="0.15">
      <c r="A4362" s="147" t="s">
        <v>243</v>
      </c>
      <c r="B4362" s="17">
        <v>294138.77</v>
      </c>
      <c r="C4362" s="17">
        <v>138340</v>
      </c>
      <c r="D4362" s="17">
        <v>174569.38</v>
      </c>
      <c r="E4362" s="17">
        <v>174565.48</v>
      </c>
      <c r="F4362" s="17">
        <f t="shared" si="140"/>
        <v>59.348000945268112</v>
      </c>
      <c r="G4362" s="148">
        <f t="shared" si="141"/>
        <v>99.997765931230319</v>
      </c>
    </row>
    <row r="4363" spans="1:7" s="7" customFormat="1" ht="12.75" x14ac:dyDescent="0.15">
      <c r="A4363" s="149" t="s">
        <v>244</v>
      </c>
      <c r="B4363" s="18">
        <v>17630.87</v>
      </c>
      <c r="C4363" s="18">
        <v>23340</v>
      </c>
      <c r="D4363" s="18">
        <v>24012</v>
      </c>
      <c r="E4363" s="18">
        <v>24011.91</v>
      </c>
      <c r="F4363" s="18">
        <f t="shared" si="140"/>
        <v>136.19242839406112</v>
      </c>
      <c r="G4363" s="150">
        <f t="shared" si="141"/>
        <v>99.999625187406295</v>
      </c>
    </row>
    <row r="4364" spans="1:7" s="8" customFormat="1" ht="12.75" x14ac:dyDescent="0.15">
      <c r="A4364" s="108" t="s">
        <v>245</v>
      </c>
      <c r="B4364" s="19">
        <v>17630.87</v>
      </c>
      <c r="C4364" s="19">
        <v>23340</v>
      </c>
      <c r="D4364" s="19">
        <v>24012</v>
      </c>
      <c r="E4364" s="19">
        <v>24011.91</v>
      </c>
      <c r="F4364" s="19">
        <f t="shared" si="140"/>
        <v>136.19242839406112</v>
      </c>
      <c r="G4364" s="151">
        <f t="shared" si="141"/>
        <v>99.999625187406295</v>
      </c>
    </row>
    <row r="4365" spans="1:7" s="6" customFormat="1" ht="12.75" x14ac:dyDescent="0.15">
      <c r="A4365" s="147" t="s">
        <v>62</v>
      </c>
      <c r="B4365" s="17">
        <v>17630.87</v>
      </c>
      <c r="C4365" s="17">
        <v>23340</v>
      </c>
      <c r="D4365" s="17">
        <v>24012</v>
      </c>
      <c r="E4365" s="17">
        <v>24011.91</v>
      </c>
      <c r="F4365" s="17">
        <f t="shared" si="140"/>
        <v>136.19242839406112</v>
      </c>
      <c r="G4365" s="148">
        <f t="shared" si="141"/>
        <v>99.999625187406295</v>
      </c>
    </row>
    <row r="4366" spans="1:7" s="8" customFormat="1" ht="12.75" x14ac:dyDescent="0.15">
      <c r="A4366" s="108" t="s">
        <v>6</v>
      </c>
      <c r="B4366" s="19">
        <v>17630.87</v>
      </c>
      <c r="C4366" s="19">
        <v>23340</v>
      </c>
      <c r="D4366" s="19">
        <v>24012</v>
      </c>
      <c r="E4366" s="19">
        <v>24011.91</v>
      </c>
      <c r="F4366" s="19">
        <f t="shared" si="140"/>
        <v>136.19242839406112</v>
      </c>
      <c r="G4366" s="151">
        <f t="shared" si="141"/>
        <v>99.999625187406295</v>
      </c>
    </row>
    <row r="4367" spans="1:7" s="8" customFormat="1" ht="12.75" x14ac:dyDescent="0.15">
      <c r="A4367" s="108" t="s">
        <v>12</v>
      </c>
      <c r="B4367" s="19">
        <v>17330.919999999998</v>
      </c>
      <c r="C4367" s="19">
        <v>23010</v>
      </c>
      <c r="D4367" s="19">
        <v>23702</v>
      </c>
      <c r="E4367" s="19">
        <v>23701.91</v>
      </c>
      <c r="F4367" s="19">
        <f t="shared" si="140"/>
        <v>136.76082977706898</v>
      </c>
      <c r="G4367" s="151">
        <f t="shared" si="141"/>
        <v>99.999620285207996</v>
      </c>
    </row>
    <row r="4368" spans="1:7" s="8" customFormat="1" ht="12.75" x14ac:dyDescent="0.15">
      <c r="A4368" s="110" t="s">
        <v>18</v>
      </c>
      <c r="B4368" s="20">
        <v>1191.1400000000001</v>
      </c>
      <c r="C4368" s="20">
        <v>0</v>
      </c>
      <c r="D4368" s="20">
        <v>0</v>
      </c>
      <c r="E4368" s="20">
        <v>1890.24</v>
      </c>
      <c r="F4368" s="20">
        <f t="shared" si="140"/>
        <v>158.69167352284364</v>
      </c>
      <c r="G4368" s="136">
        <f t="shared" si="141"/>
        <v>0</v>
      </c>
    </row>
    <row r="4369" spans="1:7" s="8" customFormat="1" ht="12.75" x14ac:dyDescent="0.15">
      <c r="A4369" s="110" t="s">
        <v>20</v>
      </c>
      <c r="B4369" s="20">
        <v>70.34</v>
      </c>
      <c r="C4369" s="20">
        <v>0</v>
      </c>
      <c r="D4369" s="20">
        <v>0</v>
      </c>
      <c r="E4369" s="20">
        <v>185</v>
      </c>
      <c r="F4369" s="20">
        <f t="shared" si="140"/>
        <v>263.0082456639181</v>
      </c>
      <c r="G4369" s="136">
        <f t="shared" si="141"/>
        <v>0</v>
      </c>
    </row>
    <row r="4370" spans="1:7" s="8" customFormat="1" ht="12.75" x14ac:dyDescent="0.15">
      <c r="A4370" s="110" t="s">
        <v>22</v>
      </c>
      <c r="B4370" s="20">
        <v>3983.86</v>
      </c>
      <c r="C4370" s="20">
        <v>0</v>
      </c>
      <c r="D4370" s="20">
        <v>0</v>
      </c>
      <c r="E4370" s="20">
        <v>6012.53</v>
      </c>
      <c r="F4370" s="20">
        <f t="shared" si="140"/>
        <v>150.92222116239023</v>
      </c>
      <c r="G4370" s="136">
        <f t="shared" si="141"/>
        <v>0</v>
      </c>
    </row>
    <row r="4371" spans="1:7" s="8" customFormat="1" ht="12.75" x14ac:dyDescent="0.15">
      <c r="A4371" s="110" t="s">
        <v>23</v>
      </c>
      <c r="B4371" s="20">
        <v>300.76</v>
      </c>
      <c r="C4371" s="20">
        <v>0</v>
      </c>
      <c r="D4371" s="20">
        <v>0</v>
      </c>
      <c r="E4371" s="20">
        <v>222.25</v>
      </c>
      <c r="F4371" s="20">
        <f t="shared" si="140"/>
        <v>73.896129804495274</v>
      </c>
      <c r="G4371" s="136">
        <f t="shared" si="141"/>
        <v>0</v>
      </c>
    </row>
    <row r="4372" spans="1:7" s="8" customFormat="1" ht="12.75" x14ac:dyDescent="0.15">
      <c r="A4372" s="110" t="s">
        <v>24</v>
      </c>
      <c r="B4372" s="20">
        <v>547.37</v>
      </c>
      <c r="C4372" s="20">
        <v>0</v>
      </c>
      <c r="D4372" s="20">
        <v>0</v>
      </c>
      <c r="E4372" s="20">
        <v>974.03</v>
      </c>
      <c r="F4372" s="20">
        <f t="shared" si="140"/>
        <v>177.9472751520909</v>
      </c>
      <c r="G4372" s="136">
        <f t="shared" si="141"/>
        <v>0</v>
      </c>
    </row>
    <row r="4373" spans="1:7" s="8" customFormat="1" ht="12.75" x14ac:dyDescent="0.15">
      <c r="A4373" s="110" t="s">
        <v>25</v>
      </c>
      <c r="B4373" s="20">
        <v>1268.6199999999999</v>
      </c>
      <c r="C4373" s="20">
        <v>0</v>
      </c>
      <c r="D4373" s="20">
        <v>0</v>
      </c>
      <c r="E4373" s="20">
        <v>1589.78</v>
      </c>
      <c r="F4373" s="20">
        <f t="shared" si="140"/>
        <v>125.31569737194748</v>
      </c>
      <c r="G4373" s="136">
        <f t="shared" si="141"/>
        <v>0</v>
      </c>
    </row>
    <row r="4374" spans="1:7" s="8" customFormat="1" ht="12.75" x14ac:dyDescent="0.15">
      <c r="A4374" s="110" t="s">
        <v>26</v>
      </c>
      <c r="B4374" s="20">
        <v>0</v>
      </c>
      <c r="C4374" s="20">
        <v>0</v>
      </c>
      <c r="D4374" s="20">
        <v>0</v>
      </c>
      <c r="E4374" s="20">
        <v>328.32</v>
      </c>
      <c r="F4374" s="20">
        <f t="shared" si="140"/>
        <v>0</v>
      </c>
      <c r="G4374" s="136">
        <f t="shared" si="141"/>
        <v>0</v>
      </c>
    </row>
    <row r="4375" spans="1:7" s="8" customFormat="1" ht="12.75" x14ac:dyDescent="0.15">
      <c r="A4375" s="110" t="s">
        <v>27</v>
      </c>
      <c r="B4375" s="20">
        <v>2734.45</v>
      </c>
      <c r="C4375" s="20">
        <v>0</v>
      </c>
      <c r="D4375" s="20">
        <v>0</v>
      </c>
      <c r="E4375" s="20">
        <v>2647.5</v>
      </c>
      <c r="F4375" s="20">
        <f t="shared" si="140"/>
        <v>96.820201503044487</v>
      </c>
      <c r="G4375" s="136">
        <f t="shared" si="141"/>
        <v>0</v>
      </c>
    </row>
    <row r="4376" spans="1:7" s="8" customFormat="1" ht="12.75" x14ac:dyDescent="0.15">
      <c r="A4376" s="110" t="s">
        <v>28</v>
      </c>
      <c r="B4376" s="20">
        <v>1664.63</v>
      </c>
      <c r="C4376" s="20">
        <v>0</v>
      </c>
      <c r="D4376" s="20">
        <v>0</v>
      </c>
      <c r="E4376" s="20">
        <v>2626.96</v>
      </c>
      <c r="F4376" s="20">
        <f t="shared" si="140"/>
        <v>157.81044436301158</v>
      </c>
      <c r="G4376" s="136">
        <f t="shared" si="141"/>
        <v>0</v>
      </c>
    </row>
    <row r="4377" spans="1:7" s="8" customFormat="1" ht="12.75" x14ac:dyDescent="0.15">
      <c r="A4377" s="110" t="s">
        <v>41</v>
      </c>
      <c r="B4377" s="20">
        <v>1024.0899999999999</v>
      </c>
      <c r="C4377" s="20">
        <v>0</v>
      </c>
      <c r="D4377" s="20">
        <v>0</v>
      </c>
      <c r="E4377" s="20">
        <v>254.88</v>
      </c>
      <c r="F4377" s="20">
        <f t="shared" si="140"/>
        <v>24.888437539669368</v>
      </c>
      <c r="G4377" s="136">
        <f t="shared" si="141"/>
        <v>0</v>
      </c>
    </row>
    <row r="4378" spans="1:7" s="8" customFormat="1" ht="12.75" x14ac:dyDescent="0.15">
      <c r="A4378" s="110" t="s">
        <v>29</v>
      </c>
      <c r="B4378" s="20">
        <v>1858.2</v>
      </c>
      <c r="C4378" s="20">
        <v>0</v>
      </c>
      <c r="D4378" s="20">
        <v>0</v>
      </c>
      <c r="E4378" s="20">
        <v>3055.4</v>
      </c>
      <c r="F4378" s="20">
        <f t="shared" si="140"/>
        <v>164.42794101818964</v>
      </c>
      <c r="G4378" s="136">
        <f t="shared" si="141"/>
        <v>0</v>
      </c>
    </row>
    <row r="4379" spans="1:7" s="8" customFormat="1" ht="12.75" x14ac:dyDescent="0.15">
      <c r="A4379" s="110" t="s">
        <v>30</v>
      </c>
      <c r="B4379" s="20">
        <v>71.63</v>
      </c>
      <c r="C4379" s="20">
        <v>0</v>
      </c>
      <c r="D4379" s="20">
        <v>0</v>
      </c>
      <c r="E4379" s="20">
        <v>100</v>
      </c>
      <c r="F4379" s="20">
        <f t="shared" si="140"/>
        <v>139.60631020522129</v>
      </c>
      <c r="G4379" s="136">
        <f t="shared" si="141"/>
        <v>0</v>
      </c>
    </row>
    <row r="4380" spans="1:7" s="8" customFormat="1" ht="12.75" x14ac:dyDescent="0.15">
      <c r="A4380" s="110" t="s">
        <v>32</v>
      </c>
      <c r="B4380" s="20">
        <v>187.14</v>
      </c>
      <c r="C4380" s="20">
        <v>0</v>
      </c>
      <c r="D4380" s="20">
        <v>0</v>
      </c>
      <c r="E4380" s="20">
        <v>157</v>
      </c>
      <c r="F4380" s="20">
        <f t="shared" si="140"/>
        <v>83.894410601688591</v>
      </c>
      <c r="G4380" s="136">
        <f t="shared" si="141"/>
        <v>0</v>
      </c>
    </row>
    <row r="4381" spans="1:7" s="8" customFormat="1" ht="12.75" x14ac:dyDescent="0.15">
      <c r="A4381" s="110" t="s">
        <v>33</v>
      </c>
      <c r="B4381" s="20">
        <v>955.33</v>
      </c>
      <c r="C4381" s="20">
        <v>0</v>
      </c>
      <c r="D4381" s="20">
        <v>0</v>
      </c>
      <c r="E4381" s="20">
        <v>701.03</v>
      </c>
      <c r="F4381" s="20">
        <f t="shared" si="140"/>
        <v>73.380925962756322</v>
      </c>
      <c r="G4381" s="136">
        <f t="shared" si="141"/>
        <v>0</v>
      </c>
    </row>
    <row r="4382" spans="1:7" s="8" customFormat="1" ht="12.75" x14ac:dyDescent="0.15">
      <c r="A4382" s="110" t="s">
        <v>34</v>
      </c>
      <c r="B4382" s="20">
        <v>25.35</v>
      </c>
      <c r="C4382" s="20">
        <v>0</v>
      </c>
      <c r="D4382" s="20">
        <v>0</v>
      </c>
      <c r="E4382" s="20">
        <v>1156.99</v>
      </c>
      <c r="F4382" s="20">
        <f t="shared" si="140"/>
        <v>4564.0631163708085</v>
      </c>
      <c r="G4382" s="136">
        <f t="shared" si="141"/>
        <v>0</v>
      </c>
    </row>
    <row r="4383" spans="1:7" s="8" customFormat="1" ht="12.75" x14ac:dyDescent="0.15">
      <c r="A4383" s="110" t="s">
        <v>35</v>
      </c>
      <c r="B4383" s="20">
        <v>566.03</v>
      </c>
      <c r="C4383" s="20">
        <v>0</v>
      </c>
      <c r="D4383" s="20">
        <v>0</v>
      </c>
      <c r="E4383" s="20">
        <v>488.04</v>
      </c>
      <c r="F4383" s="20">
        <f t="shared" si="140"/>
        <v>86.221578361570948</v>
      </c>
      <c r="G4383" s="136">
        <f t="shared" si="141"/>
        <v>0</v>
      </c>
    </row>
    <row r="4384" spans="1:7" s="8" customFormat="1" ht="12.75" x14ac:dyDescent="0.15">
      <c r="A4384" s="110" t="s">
        <v>42</v>
      </c>
      <c r="B4384" s="20">
        <v>349.53</v>
      </c>
      <c r="C4384" s="20">
        <v>0</v>
      </c>
      <c r="D4384" s="20">
        <v>0</v>
      </c>
      <c r="E4384" s="20">
        <v>507.27</v>
      </c>
      <c r="F4384" s="20">
        <f t="shared" si="140"/>
        <v>145.12917346150547</v>
      </c>
      <c r="G4384" s="136">
        <f t="shared" si="141"/>
        <v>0</v>
      </c>
    </row>
    <row r="4385" spans="1:7" s="8" customFormat="1" ht="12.75" x14ac:dyDescent="0.15">
      <c r="A4385" s="110" t="s">
        <v>13</v>
      </c>
      <c r="B4385" s="20">
        <v>410.78</v>
      </c>
      <c r="C4385" s="20">
        <v>0</v>
      </c>
      <c r="D4385" s="20">
        <v>0</v>
      </c>
      <c r="E4385" s="20">
        <v>257.57</v>
      </c>
      <c r="F4385" s="20">
        <f t="shared" si="140"/>
        <v>62.702663226057744</v>
      </c>
      <c r="G4385" s="136">
        <f t="shared" si="141"/>
        <v>0</v>
      </c>
    </row>
    <row r="4386" spans="1:7" s="8" customFormat="1" ht="12.75" x14ac:dyDescent="0.15">
      <c r="A4386" s="110" t="s">
        <v>36</v>
      </c>
      <c r="B4386" s="20">
        <v>121.67</v>
      </c>
      <c r="C4386" s="20">
        <v>0</v>
      </c>
      <c r="D4386" s="20">
        <v>0</v>
      </c>
      <c r="E4386" s="20">
        <v>547.12</v>
      </c>
      <c r="F4386" s="20">
        <f t="shared" si="140"/>
        <v>449.67535136023668</v>
      </c>
      <c r="G4386" s="136">
        <f t="shared" si="141"/>
        <v>0</v>
      </c>
    </row>
    <row r="4387" spans="1:7" s="8" customFormat="1" ht="12.75" x14ac:dyDescent="0.15">
      <c r="A4387" s="108" t="s">
        <v>37</v>
      </c>
      <c r="B4387" s="19">
        <v>299.95</v>
      </c>
      <c r="C4387" s="19">
        <v>330</v>
      </c>
      <c r="D4387" s="19">
        <v>310</v>
      </c>
      <c r="E4387" s="19">
        <v>310</v>
      </c>
      <c r="F4387" s="19">
        <f t="shared" si="140"/>
        <v>103.35055842640442</v>
      </c>
      <c r="G4387" s="151">
        <f t="shared" si="141"/>
        <v>100</v>
      </c>
    </row>
    <row r="4388" spans="1:7" s="8" customFormat="1" ht="12.75" x14ac:dyDescent="0.15">
      <c r="A4388" s="110" t="s">
        <v>38</v>
      </c>
      <c r="B4388" s="20">
        <v>228.17</v>
      </c>
      <c r="C4388" s="20">
        <v>0</v>
      </c>
      <c r="D4388" s="20">
        <v>0</v>
      </c>
      <c r="E4388" s="20">
        <v>222.51</v>
      </c>
      <c r="F4388" s="20">
        <f t="shared" si="140"/>
        <v>97.519393434719731</v>
      </c>
      <c r="G4388" s="136">
        <f t="shared" si="141"/>
        <v>0</v>
      </c>
    </row>
    <row r="4389" spans="1:7" s="8" customFormat="1" ht="12.75" x14ac:dyDescent="0.15">
      <c r="A4389" s="110" t="s">
        <v>39</v>
      </c>
      <c r="B4389" s="20">
        <v>0</v>
      </c>
      <c r="C4389" s="20">
        <v>0</v>
      </c>
      <c r="D4389" s="20">
        <v>0</v>
      </c>
      <c r="E4389" s="20">
        <v>87.49</v>
      </c>
      <c r="F4389" s="20">
        <f t="shared" si="140"/>
        <v>0</v>
      </c>
      <c r="G4389" s="136">
        <f t="shared" si="141"/>
        <v>0</v>
      </c>
    </row>
    <row r="4390" spans="1:7" s="8" customFormat="1" ht="12.75" x14ac:dyDescent="0.15">
      <c r="A4390" s="110" t="s">
        <v>207</v>
      </c>
      <c r="B4390" s="20">
        <v>71.78</v>
      </c>
      <c r="C4390" s="20">
        <v>0</v>
      </c>
      <c r="D4390" s="20">
        <v>0</v>
      </c>
      <c r="E4390" s="20">
        <v>0</v>
      </c>
      <c r="F4390" s="20">
        <f t="shared" si="140"/>
        <v>0</v>
      </c>
      <c r="G4390" s="136">
        <f t="shared" si="141"/>
        <v>0</v>
      </c>
    </row>
    <row r="4391" spans="1:7" s="7" customFormat="1" ht="12.75" x14ac:dyDescent="0.15">
      <c r="A4391" s="149" t="s">
        <v>246</v>
      </c>
      <c r="B4391" s="18">
        <v>39816.879999999997</v>
      </c>
      <c r="C4391" s="18">
        <v>40000</v>
      </c>
      <c r="D4391" s="18">
        <v>52740</v>
      </c>
      <c r="E4391" s="18">
        <v>52736.29</v>
      </c>
      <c r="F4391" s="18">
        <f t="shared" si="140"/>
        <v>132.44706767581991</v>
      </c>
      <c r="G4391" s="150">
        <f t="shared" si="141"/>
        <v>99.992965491088356</v>
      </c>
    </row>
    <row r="4392" spans="1:7" s="8" customFormat="1" ht="12.75" x14ac:dyDescent="0.15">
      <c r="A4392" s="108" t="s">
        <v>245</v>
      </c>
      <c r="B4392" s="19">
        <v>39816.879999999997</v>
      </c>
      <c r="C4392" s="19">
        <v>40000</v>
      </c>
      <c r="D4392" s="19">
        <v>52740</v>
      </c>
      <c r="E4392" s="19">
        <v>52736.29</v>
      </c>
      <c r="F4392" s="19">
        <f t="shared" si="140"/>
        <v>132.44706767581991</v>
      </c>
      <c r="G4392" s="151">
        <f t="shared" si="141"/>
        <v>99.992965491088356</v>
      </c>
    </row>
    <row r="4393" spans="1:7" s="6" customFormat="1" ht="12.75" x14ac:dyDescent="0.15">
      <c r="A4393" s="147" t="s">
        <v>62</v>
      </c>
      <c r="B4393" s="17">
        <v>39816.879999999997</v>
      </c>
      <c r="C4393" s="17">
        <v>40000</v>
      </c>
      <c r="D4393" s="17">
        <v>52740</v>
      </c>
      <c r="E4393" s="17">
        <v>52736.29</v>
      </c>
      <c r="F4393" s="17">
        <f t="shared" si="140"/>
        <v>132.44706767581991</v>
      </c>
      <c r="G4393" s="148">
        <f t="shared" si="141"/>
        <v>99.992965491088356</v>
      </c>
    </row>
    <row r="4394" spans="1:7" s="8" customFormat="1" ht="12.75" x14ac:dyDescent="0.15">
      <c r="A4394" s="108" t="s">
        <v>6</v>
      </c>
      <c r="B4394" s="19">
        <v>39816.879999999997</v>
      </c>
      <c r="C4394" s="19">
        <v>40000</v>
      </c>
      <c r="D4394" s="19">
        <v>52740</v>
      </c>
      <c r="E4394" s="19">
        <v>52736.29</v>
      </c>
      <c r="F4394" s="19">
        <f t="shared" si="140"/>
        <v>132.44706767581991</v>
      </c>
      <c r="G4394" s="151">
        <f t="shared" si="141"/>
        <v>99.992965491088356</v>
      </c>
    </row>
    <row r="4395" spans="1:7" s="8" customFormat="1" ht="12.75" x14ac:dyDescent="0.15">
      <c r="A4395" s="108" t="s">
        <v>12</v>
      </c>
      <c r="B4395" s="19">
        <v>39816.879999999997</v>
      </c>
      <c r="C4395" s="19">
        <v>40000</v>
      </c>
      <c r="D4395" s="19">
        <v>52740</v>
      </c>
      <c r="E4395" s="19">
        <v>52736.29</v>
      </c>
      <c r="F4395" s="19">
        <f t="shared" si="140"/>
        <v>132.44706767581991</v>
      </c>
      <c r="G4395" s="151">
        <f t="shared" si="141"/>
        <v>99.992965491088356</v>
      </c>
    </row>
    <row r="4396" spans="1:7" s="8" customFormat="1" ht="12.75" x14ac:dyDescent="0.15">
      <c r="A4396" s="110" t="s">
        <v>22</v>
      </c>
      <c r="B4396" s="20">
        <v>1338.31</v>
      </c>
      <c r="C4396" s="20">
        <v>0</v>
      </c>
      <c r="D4396" s="20">
        <v>0</v>
      </c>
      <c r="E4396" s="20">
        <v>54.13</v>
      </c>
      <c r="F4396" s="20">
        <f t="shared" si="140"/>
        <v>4.044653331440399</v>
      </c>
      <c r="G4396" s="136">
        <f t="shared" si="141"/>
        <v>0</v>
      </c>
    </row>
    <row r="4397" spans="1:7" s="8" customFormat="1" ht="12.75" x14ac:dyDescent="0.15">
      <c r="A4397" s="110" t="s">
        <v>97</v>
      </c>
      <c r="B4397" s="20">
        <v>434.99</v>
      </c>
      <c r="C4397" s="20">
        <v>0</v>
      </c>
      <c r="D4397" s="20">
        <v>0</v>
      </c>
      <c r="E4397" s="20">
        <v>0</v>
      </c>
      <c r="F4397" s="20">
        <f t="shared" si="140"/>
        <v>0</v>
      </c>
      <c r="G4397" s="136">
        <f t="shared" si="141"/>
        <v>0</v>
      </c>
    </row>
    <row r="4398" spans="1:7" s="8" customFormat="1" ht="12.75" x14ac:dyDescent="0.15">
      <c r="A4398" s="110" t="s">
        <v>23</v>
      </c>
      <c r="B4398" s="20">
        <v>19984.14</v>
      </c>
      <c r="C4398" s="20">
        <v>0</v>
      </c>
      <c r="D4398" s="20">
        <v>0</v>
      </c>
      <c r="E4398" s="20">
        <v>27245.87</v>
      </c>
      <c r="F4398" s="20">
        <f t="shared" si="140"/>
        <v>136.33746561022889</v>
      </c>
      <c r="G4398" s="136">
        <f t="shared" si="141"/>
        <v>0</v>
      </c>
    </row>
    <row r="4399" spans="1:7" s="8" customFormat="1" ht="12.75" x14ac:dyDescent="0.15">
      <c r="A4399" s="110" t="s">
        <v>24</v>
      </c>
      <c r="B4399" s="20">
        <v>335.84</v>
      </c>
      <c r="C4399" s="20">
        <v>0</v>
      </c>
      <c r="D4399" s="20">
        <v>0</v>
      </c>
      <c r="E4399" s="20">
        <v>0</v>
      </c>
      <c r="F4399" s="20">
        <f t="shared" si="140"/>
        <v>0</v>
      </c>
      <c r="G4399" s="136">
        <f t="shared" si="141"/>
        <v>0</v>
      </c>
    </row>
    <row r="4400" spans="1:7" s="8" customFormat="1" ht="12.75" x14ac:dyDescent="0.15">
      <c r="A4400" s="110" t="s">
        <v>25</v>
      </c>
      <c r="B4400" s="20">
        <v>805.43</v>
      </c>
      <c r="C4400" s="20">
        <v>0</v>
      </c>
      <c r="D4400" s="20">
        <v>0</v>
      </c>
      <c r="E4400" s="20">
        <v>0</v>
      </c>
      <c r="F4400" s="20">
        <f t="shared" si="140"/>
        <v>0</v>
      </c>
      <c r="G4400" s="136">
        <f t="shared" si="141"/>
        <v>0</v>
      </c>
    </row>
    <row r="4401" spans="1:7" s="8" customFormat="1" ht="12.75" x14ac:dyDescent="0.15">
      <c r="A4401" s="110" t="s">
        <v>26</v>
      </c>
      <c r="B4401" s="20">
        <v>593.25</v>
      </c>
      <c r="C4401" s="20">
        <v>0</v>
      </c>
      <c r="D4401" s="20">
        <v>0</v>
      </c>
      <c r="E4401" s="20">
        <v>0</v>
      </c>
      <c r="F4401" s="20">
        <f t="shared" si="140"/>
        <v>0</v>
      </c>
      <c r="G4401" s="136">
        <f t="shared" si="141"/>
        <v>0</v>
      </c>
    </row>
    <row r="4402" spans="1:7" s="8" customFormat="1" ht="12.75" x14ac:dyDescent="0.15">
      <c r="A4402" s="110" t="s">
        <v>27</v>
      </c>
      <c r="B4402" s="20">
        <v>5859.49</v>
      </c>
      <c r="C4402" s="20">
        <v>0</v>
      </c>
      <c r="D4402" s="20">
        <v>0</v>
      </c>
      <c r="E4402" s="20">
        <v>7156</v>
      </c>
      <c r="F4402" s="20">
        <f t="shared" si="140"/>
        <v>122.12666972722883</v>
      </c>
      <c r="G4402" s="136">
        <f t="shared" si="141"/>
        <v>0</v>
      </c>
    </row>
    <row r="4403" spans="1:7" s="8" customFormat="1" ht="12.75" x14ac:dyDescent="0.15">
      <c r="A4403" s="110" t="s">
        <v>28</v>
      </c>
      <c r="B4403" s="20">
        <v>829.63</v>
      </c>
      <c r="C4403" s="20">
        <v>0</v>
      </c>
      <c r="D4403" s="20">
        <v>0</v>
      </c>
      <c r="E4403" s="20">
        <v>9655.02</v>
      </c>
      <c r="F4403" s="20">
        <f t="shared" si="140"/>
        <v>1163.7742126007981</v>
      </c>
      <c r="G4403" s="136">
        <f t="shared" si="141"/>
        <v>0</v>
      </c>
    </row>
    <row r="4404" spans="1:7" s="8" customFormat="1" ht="12.75" x14ac:dyDescent="0.15">
      <c r="A4404" s="110" t="s">
        <v>29</v>
      </c>
      <c r="B4404" s="20">
        <v>2820.69</v>
      </c>
      <c r="C4404" s="20">
        <v>0</v>
      </c>
      <c r="D4404" s="20">
        <v>0</v>
      </c>
      <c r="E4404" s="20">
        <v>3035.18</v>
      </c>
      <c r="F4404" s="20">
        <f t="shared" si="140"/>
        <v>107.60416777455161</v>
      </c>
      <c r="G4404" s="136">
        <f t="shared" si="141"/>
        <v>0</v>
      </c>
    </row>
    <row r="4405" spans="1:7" s="8" customFormat="1" ht="12.75" x14ac:dyDescent="0.15">
      <c r="A4405" s="110" t="s">
        <v>31</v>
      </c>
      <c r="B4405" s="20">
        <v>711.23</v>
      </c>
      <c r="C4405" s="20">
        <v>0</v>
      </c>
      <c r="D4405" s="20">
        <v>0</v>
      </c>
      <c r="E4405" s="20">
        <v>592.19000000000005</v>
      </c>
      <c r="F4405" s="20">
        <f t="shared" si="140"/>
        <v>83.262798250917442</v>
      </c>
      <c r="G4405" s="136">
        <f t="shared" si="141"/>
        <v>0</v>
      </c>
    </row>
    <row r="4406" spans="1:7" s="8" customFormat="1" ht="12.75" x14ac:dyDescent="0.15">
      <c r="A4406" s="110" t="s">
        <v>32</v>
      </c>
      <c r="B4406" s="20">
        <v>1951.14</v>
      </c>
      <c r="C4406" s="20">
        <v>0</v>
      </c>
      <c r="D4406" s="20">
        <v>0</v>
      </c>
      <c r="E4406" s="20">
        <v>2379.11</v>
      </c>
      <c r="F4406" s="20">
        <f t="shared" si="140"/>
        <v>121.93435632502026</v>
      </c>
      <c r="G4406" s="136">
        <f t="shared" si="141"/>
        <v>0</v>
      </c>
    </row>
    <row r="4407" spans="1:7" s="8" customFormat="1" ht="12.75" x14ac:dyDescent="0.15">
      <c r="A4407" s="110" t="s">
        <v>33</v>
      </c>
      <c r="B4407" s="20">
        <v>257.32</v>
      </c>
      <c r="C4407" s="20">
        <v>0</v>
      </c>
      <c r="D4407" s="20">
        <v>0</v>
      </c>
      <c r="E4407" s="20">
        <v>523.86</v>
      </c>
      <c r="F4407" s="20">
        <f t="shared" si="140"/>
        <v>203.58308720659105</v>
      </c>
      <c r="G4407" s="136">
        <f t="shared" si="141"/>
        <v>0</v>
      </c>
    </row>
    <row r="4408" spans="1:7" s="8" customFormat="1" ht="12.75" x14ac:dyDescent="0.15">
      <c r="A4408" s="110" t="s">
        <v>34</v>
      </c>
      <c r="B4408" s="20">
        <v>3895.42</v>
      </c>
      <c r="C4408" s="20">
        <v>0</v>
      </c>
      <c r="D4408" s="20">
        <v>0</v>
      </c>
      <c r="E4408" s="20">
        <v>2094.9299999999998</v>
      </c>
      <c r="F4408" s="20">
        <f t="shared" si="140"/>
        <v>53.779310061559471</v>
      </c>
      <c r="G4408" s="136">
        <f t="shared" si="141"/>
        <v>0</v>
      </c>
    </row>
    <row r="4409" spans="1:7" s="7" customFormat="1" ht="12.75" x14ac:dyDescent="0.15">
      <c r="A4409" s="149" t="s">
        <v>247</v>
      </c>
      <c r="B4409" s="18">
        <v>3318.07</v>
      </c>
      <c r="C4409" s="18">
        <v>5000</v>
      </c>
      <c r="D4409" s="18">
        <v>24000</v>
      </c>
      <c r="E4409" s="18">
        <v>24000</v>
      </c>
      <c r="F4409" s="18">
        <f t="shared" si="140"/>
        <v>723.31204585798366</v>
      </c>
      <c r="G4409" s="150">
        <f t="shared" si="141"/>
        <v>100</v>
      </c>
    </row>
    <row r="4410" spans="1:7" s="8" customFormat="1" ht="12.75" x14ac:dyDescent="0.15">
      <c r="A4410" s="108" t="s">
        <v>245</v>
      </c>
      <c r="B4410" s="19">
        <v>3318.07</v>
      </c>
      <c r="C4410" s="19">
        <v>5000</v>
      </c>
      <c r="D4410" s="19">
        <v>24000</v>
      </c>
      <c r="E4410" s="19">
        <v>24000</v>
      </c>
      <c r="F4410" s="19">
        <f t="shared" si="140"/>
        <v>723.31204585798366</v>
      </c>
      <c r="G4410" s="151">
        <f t="shared" si="141"/>
        <v>100</v>
      </c>
    </row>
    <row r="4411" spans="1:7" s="6" customFormat="1" ht="12.75" x14ac:dyDescent="0.15">
      <c r="A4411" s="147" t="s">
        <v>62</v>
      </c>
      <c r="B4411" s="17">
        <v>3318.07</v>
      </c>
      <c r="C4411" s="17">
        <v>5000</v>
      </c>
      <c r="D4411" s="17">
        <v>24000</v>
      </c>
      <c r="E4411" s="17">
        <v>24000</v>
      </c>
      <c r="F4411" s="17">
        <f t="shared" si="140"/>
        <v>723.31204585798366</v>
      </c>
      <c r="G4411" s="148">
        <f t="shared" si="141"/>
        <v>100</v>
      </c>
    </row>
    <row r="4412" spans="1:7" s="8" customFormat="1" ht="12.75" x14ac:dyDescent="0.15">
      <c r="A4412" s="108" t="s">
        <v>6</v>
      </c>
      <c r="B4412" s="19">
        <v>3318.07</v>
      </c>
      <c r="C4412" s="19">
        <v>5000</v>
      </c>
      <c r="D4412" s="19">
        <v>24000</v>
      </c>
      <c r="E4412" s="19">
        <v>24000</v>
      </c>
      <c r="F4412" s="19">
        <f t="shared" si="140"/>
        <v>723.31204585798366</v>
      </c>
      <c r="G4412" s="151">
        <f t="shared" si="141"/>
        <v>100</v>
      </c>
    </row>
    <row r="4413" spans="1:7" s="8" customFormat="1" ht="12.75" x14ac:dyDescent="0.15">
      <c r="A4413" s="108" t="s">
        <v>12</v>
      </c>
      <c r="B4413" s="19">
        <v>3318.07</v>
      </c>
      <c r="C4413" s="19">
        <v>5000</v>
      </c>
      <c r="D4413" s="19">
        <v>24000</v>
      </c>
      <c r="E4413" s="19">
        <v>24000</v>
      </c>
      <c r="F4413" s="19">
        <f t="shared" si="140"/>
        <v>723.31204585798366</v>
      </c>
      <c r="G4413" s="151">
        <f t="shared" si="141"/>
        <v>100</v>
      </c>
    </row>
    <row r="4414" spans="1:7" s="8" customFormat="1" ht="12.75" x14ac:dyDescent="0.15">
      <c r="A4414" s="110" t="s">
        <v>28</v>
      </c>
      <c r="B4414" s="20">
        <v>3318.07</v>
      </c>
      <c r="C4414" s="20">
        <v>0</v>
      </c>
      <c r="D4414" s="20">
        <v>0</v>
      </c>
      <c r="E4414" s="20">
        <v>24000</v>
      </c>
      <c r="F4414" s="20">
        <f t="shared" si="140"/>
        <v>723.31204585798366</v>
      </c>
      <c r="G4414" s="136">
        <f t="shared" si="141"/>
        <v>0</v>
      </c>
    </row>
    <row r="4415" spans="1:7" s="7" customFormat="1" ht="12.75" x14ac:dyDescent="0.15">
      <c r="A4415" s="149" t="s">
        <v>248</v>
      </c>
      <c r="B4415" s="18">
        <v>54549.07</v>
      </c>
      <c r="C4415" s="18">
        <v>70000</v>
      </c>
      <c r="D4415" s="18">
        <v>73817.38</v>
      </c>
      <c r="E4415" s="18">
        <v>73817.279999999999</v>
      </c>
      <c r="F4415" s="18">
        <f t="shared" si="140"/>
        <v>135.32271035968165</v>
      </c>
      <c r="G4415" s="150">
        <f t="shared" si="141"/>
        <v>99.999864530548223</v>
      </c>
    </row>
    <row r="4416" spans="1:7" s="8" customFormat="1" ht="12.75" x14ac:dyDescent="0.15">
      <c r="A4416" s="108" t="s">
        <v>245</v>
      </c>
      <c r="B4416" s="19">
        <v>54549.07</v>
      </c>
      <c r="C4416" s="19">
        <v>70000</v>
      </c>
      <c r="D4416" s="19">
        <v>73817.38</v>
      </c>
      <c r="E4416" s="19">
        <v>73817.279999999999</v>
      </c>
      <c r="F4416" s="19">
        <f t="shared" si="140"/>
        <v>135.32271035968165</v>
      </c>
      <c r="G4416" s="151">
        <f t="shared" si="141"/>
        <v>99.999864530548223</v>
      </c>
    </row>
    <row r="4417" spans="1:7" s="6" customFormat="1" ht="12.75" x14ac:dyDescent="0.15">
      <c r="A4417" s="147" t="s">
        <v>62</v>
      </c>
      <c r="B4417" s="17">
        <v>54549.07</v>
      </c>
      <c r="C4417" s="17">
        <v>70000</v>
      </c>
      <c r="D4417" s="17">
        <v>73817.38</v>
      </c>
      <c r="E4417" s="17">
        <v>73817.279999999999</v>
      </c>
      <c r="F4417" s="17">
        <f t="shared" si="140"/>
        <v>135.32271035968165</v>
      </c>
      <c r="G4417" s="148">
        <f t="shared" si="141"/>
        <v>99.999864530548223</v>
      </c>
    </row>
    <row r="4418" spans="1:7" s="8" customFormat="1" ht="12.75" x14ac:dyDescent="0.15">
      <c r="A4418" s="108" t="s">
        <v>6</v>
      </c>
      <c r="B4418" s="19">
        <v>54549.07</v>
      </c>
      <c r="C4418" s="19">
        <v>70000</v>
      </c>
      <c r="D4418" s="19">
        <v>73817.38</v>
      </c>
      <c r="E4418" s="19">
        <v>73817.279999999999</v>
      </c>
      <c r="F4418" s="19">
        <f t="shared" si="140"/>
        <v>135.32271035968165</v>
      </c>
      <c r="G4418" s="151">
        <f t="shared" si="141"/>
        <v>99.999864530548223</v>
      </c>
    </row>
    <row r="4419" spans="1:7" s="8" customFormat="1" ht="12.75" x14ac:dyDescent="0.15">
      <c r="A4419" s="108" t="s">
        <v>12</v>
      </c>
      <c r="B4419" s="19">
        <v>54549.07</v>
      </c>
      <c r="C4419" s="19">
        <v>70000</v>
      </c>
      <c r="D4419" s="19">
        <v>73817.38</v>
      </c>
      <c r="E4419" s="19">
        <v>73817.279999999999</v>
      </c>
      <c r="F4419" s="19">
        <f t="shared" si="140"/>
        <v>135.32271035968165</v>
      </c>
      <c r="G4419" s="151">
        <f t="shared" si="141"/>
        <v>99.999864530548223</v>
      </c>
    </row>
    <row r="4420" spans="1:7" s="8" customFormat="1" ht="12.75" x14ac:dyDescent="0.15">
      <c r="A4420" s="110" t="s">
        <v>27</v>
      </c>
      <c r="B4420" s="20">
        <v>54549.07</v>
      </c>
      <c r="C4420" s="20">
        <v>0</v>
      </c>
      <c r="D4420" s="20">
        <v>0</v>
      </c>
      <c r="E4420" s="20">
        <v>73817.279999999999</v>
      </c>
      <c r="F4420" s="20">
        <f t="shared" si="140"/>
        <v>135.32271035968165</v>
      </c>
      <c r="G4420" s="136">
        <f t="shared" si="141"/>
        <v>0</v>
      </c>
    </row>
    <row r="4421" spans="1:7" s="7" customFormat="1" ht="12.75" x14ac:dyDescent="0.15">
      <c r="A4421" s="149" t="s">
        <v>249</v>
      </c>
      <c r="B4421" s="18">
        <v>178823.88</v>
      </c>
      <c r="C4421" s="18">
        <v>0</v>
      </c>
      <c r="D4421" s="18">
        <v>0</v>
      </c>
      <c r="E4421" s="18">
        <v>0</v>
      </c>
      <c r="F4421" s="18">
        <f t="shared" si="140"/>
        <v>0</v>
      </c>
      <c r="G4421" s="150">
        <f t="shared" si="141"/>
        <v>0</v>
      </c>
    </row>
    <row r="4422" spans="1:7" s="8" customFormat="1" ht="12.75" x14ac:dyDescent="0.15">
      <c r="A4422" s="108" t="s">
        <v>245</v>
      </c>
      <c r="B4422" s="19">
        <v>178823.88</v>
      </c>
      <c r="C4422" s="19">
        <v>0</v>
      </c>
      <c r="D4422" s="19">
        <v>0</v>
      </c>
      <c r="E4422" s="19">
        <v>0</v>
      </c>
      <c r="F4422" s="19">
        <f t="shared" ref="F4422:F4485" si="142">IFERROR(E4422/B4422*100,0)</f>
        <v>0</v>
      </c>
      <c r="G4422" s="151">
        <f t="shared" ref="G4422:G4485" si="143">IFERROR(E4422/D4422*100,0)</f>
        <v>0</v>
      </c>
    </row>
    <row r="4423" spans="1:7" s="6" customFormat="1" ht="12.75" x14ac:dyDescent="0.15">
      <c r="A4423" s="147" t="s">
        <v>62</v>
      </c>
      <c r="B4423" s="17">
        <v>178823.88</v>
      </c>
      <c r="C4423" s="17">
        <v>0</v>
      </c>
      <c r="D4423" s="17">
        <v>0</v>
      </c>
      <c r="E4423" s="17">
        <v>0</v>
      </c>
      <c r="F4423" s="17">
        <f t="shared" si="142"/>
        <v>0</v>
      </c>
      <c r="G4423" s="148">
        <f t="shared" si="143"/>
        <v>0</v>
      </c>
    </row>
    <row r="4424" spans="1:7" s="8" customFormat="1" ht="12.75" x14ac:dyDescent="0.15">
      <c r="A4424" s="108" t="s">
        <v>53</v>
      </c>
      <c r="B4424" s="19">
        <v>178823.88</v>
      </c>
      <c r="C4424" s="19">
        <v>0</v>
      </c>
      <c r="D4424" s="19">
        <v>0</v>
      </c>
      <c r="E4424" s="19">
        <v>0</v>
      </c>
      <c r="F4424" s="19">
        <f t="shared" si="142"/>
        <v>0</v>
      </c>
      <c r="G4424" s="151">
        <f t="shared" si="143"/>
        <v>0</v>
      </c>
    </row>
    <row r="4425" spans="1:7" s="8" customFormat="1" ht="12.75" x14ac:dyDescent="0.15">
      <c r="A4425" s="108" t="s">
        <v>56</v>
      </c>
      <c r="B4425" s="19">
        <v>55998.38</v>
      </c>
      <c r="C4425" s="19">
        <v>0</v>
      </c>
      <c r="D4425" s="19">
        <v>0</v>
      </c>
      <c r="E4425" s="19">
        <v>0</v>
      </c>
      <c r="F4425" s="19">
        <f t="shared" si="142"/>
        <v>0</v>
      </c>
      <c r="G4425" s="151">
        <f t="shared" si="143"/>
        <v>0</v>
      </c>
    </row>
    <row r="4426" spans="1:7" s="8" customFormat="1" ht="12.75" x14ac:dyDescent="0.15">
      <c r="A4426" s="110" t="s">
        <v>283</v>
      </c>
      <c r="B4426" s="20">
        <v>2731.48</v>
      </c>
      <c r="C4426" s="20">
        <v>0</v>
      </c>
      <c r="D4426" s="20">
        <v>0</v>
      </c>
      <c r="E4426" s="20">
        <v>0</v>
      </c>
      <c r="F4426" s="20">
        <f t="shared" si="142"/>
        <v>0</v>
      </c>
      <c r="G4426" s="136">
        <f t="shared" si="143"/>
        <v>0</v>
      </c>
    </row>
    <row r="4427" spans="1:7" s="8" customFormat="1" ht="12.75" x14ac:dyDescent="0.15">
      <c r="A4427" s="110" t="s">
        <v>60</v>
      </c>
      <c r="B4427" s="20">
        <v>53266.9</v>
      </c>
      <c r="C4427" s="20">
        <v>0</v>
      </c>
      <c r="D4427" s="20">
        <v>0</v>
      </c>
      <c r="E4427" s="20">
        <v>0</v>
      </c>
      <c r="F4427" s="20">
        <f t="shared" si="142"/>
        <v>0</v>
      </c>
      <c r="G4427" s="136">
        <f t="shared" si="143"/>
        <v>0</v>
      </c>
    </row>
    <row r="4428" spans="1:7" s="8" customFormat="1" ht="12.75" x14ac:dyDescent="0.15">
      <c r="A4428" s="108" t="s">
        <v>72</v>
      </c>
      <c r="B4428" s="19">
        <v>122825.5</v>
      </c>
      <c r="C4428" s="19">
        <v>0</v>
      </c>
      <c r="D4428" s="19">
        <v>0</v>
      </c>
      <c r="E4428" s="19">
        <v>0</v>
      </c>
      <c r="F4428" s="19">
        <f t="shared" si="142"/>
        <v>0</v>
      </c>
      <c r="G4428" s="151">
        <f t="shared" si="143"/>
        <v>0</v>
      </c>
    </row>
    <row r="4429" spans="1:7" s="8" customFormat="1" ht="12.75" x14ac:dyDescent="0.15">
      <c r="A4429" s="110" t="s">
        <v>73</v>
      </c>
      <c r="B4429" s="20">
        <v>122825.5</v>
      </c>
      <c r="C4429" s="20">
        <v>0</v>
      </c>
      <c r="D4429" s="20">
        <v>0</v>
      </c>
      <c r="E4429" s="20">
        <v>0</v>
      </c>
      <c r="F4429" s="20">
        <f t="shared" si="142"/>
        <v>0</v>
      </c>
      <c r="G4429" s="136">
        <f t="shared" si="143"/>
        <v>0</v>
      </c>
    </row>
    <row r="4430" spans="1:7" s="6" customFormat="1" ht="12.75" x14ac:dyDescent="0.15">
      <c r="A4430" s="147" t="s">
        <v>250</v>
      </c>
      <c r="B4430" s="17">
        <v>0</v>
      </c>
      <c r="C4430" s="17">
        <v>330</v>
      </c>
      <c r="D4430" s="17">
        <v>500</v>
      </c>
      <c r="E4430" s="17">
        <v>81.96</v>
      </c>
      <c r="F4430" s="17">
        <f t="shared" si="142"/>
        <v>0</v>
      </c>
      <c r="G4430" s="148">
        <f t="shared" si="143"/>
        <v>16.391999999999999</v>
      </c>
    </row>
    <row r="4431" spans="1:7" s="7" customFormat="1" ht="12.75" x14ac:dyDescent="0.15">
      <c r="A4431" s="149" t="s">
        <v>251</v>
      </c>
      <c r="B4431" s="18">
        <v>0</v>
      </c>
      <c r="C4431" s="18">
        <v>330</v>
      </c>
      <c r="D4431" s="18">
        <v>500</v>
      </c>
      <c r="E4431" s="18">
        <v>81.96</v>
      </c>
      <c r="F4431" s="18">
        <f t="shared" si="142"/>
        <v>0</v>
      </c>
      <c r="G4431" s="150">
        <f t="shared" si="143"/>
        <v>16.391999999999999</v>
      </c>
    </row>
    <row r="4432" spans="1:7" s="8" customFormat="1" ht="12.75" x14ac:dyDescent="0.15">
      <c r="A4432" s="108" t="s">
        <v>82</v>
      </c>
      <c r="B4432" s="19">
        <v>0</v>
      </c>
      <c r="C4432" s="19">
        <v>330</v>
      </c>
      <c r="D4432" s="19">
        <v>500</v>
      </c>
      <c r="E4432" s="19">
        <v>81.96</v>
      </c>
      <c r="F4432" s="19">
        <f t="shared" si="142"/>
        <v>0</v>
      </c>
      <c r="G4432" s="151">
        <f t="shared" si="143"/>
        <v>16.391999999999999</v>
      </c>
    </row>
    <row r="4433" spans="1:7" s="6" customFormat="1" ht="12.75" x14ac:dyDescent="0.15">
      <c r="A4433" s="147" t="s">
        <v>44</v>
      </c>
      <c r="B4433" s="17">
        <v>0</v>
      </c>
      <c r="C4433" s="17">
        <v>330</v>
      </c>
      <c r="D4433" s="17">
        <v>500</v>
      </c>
      <c r="E4433" s="17">
        <v>81.96</v>
      </c>
      <c r="F4433" s="17">
        <f t="shared" si="142"/>
        <v>0</v>
      </c>
      <c r="G4433" s="148">
        <f t="shared" si="143"/>
        <v>16.391999999999999</v>
      </c>
    </row>
    <row r="4434" spans="1:7" s="8" customFormat="1" ht="12.75" x14ac:dyDescent="0.15">
      <c r="A4434" s="108" t="s">
        <v>6</v>
      </c>
      <c r="B4434" s="19">
        <v>0</v>
      </c>
      <c r="C4434" s="19">
        <v>330</v>
      </c>
      <c r="D4434" s="19">
        <v>500</v>
      </c>
      <c r="E4434" s="19">
        <v>81.96</v>
      </c>
      <c r="F4434" s="19">
        <f t="shared" si="142"/>
        <v>0</v>
      </c>
      <c r="G4434" s="151">
        <f t="shared" si="143"/>
        <v>16.391999999999999</v>
      </c>
    </row>
    <row r="4435" spans="1:7" s="8" customFormat="1" ht="12.75" x14ac:dyDescent="0.15">
      <c r="A4435" s="108" t="s">
        <v>12</v>
      </c>
      <c r="B4435" s="19">
        <v>0</v>
      </c>
      <c r="C4435" s="19">
        <v>330</v>
      </c>
      <c r="D4435" s="19">
        <v>500</v>
      </c>
      <c r="E4435" s="19">
        <v>81.96</v>
      </c>
      <c r="F4435" s="19">
        <f t="shared" si="142"/>
        <v>0</v>
      </c>
      <c r="G4435" s="151">
        <f t="shared" si="143"/>
        <v>16.391999999999999</v>
      </c>
    </row>
    <row r="4436" spans="1:7" s="8" customFormat="1" ht="12.75" x14ac:dyDescent="0.15">
      <c r="A4436" s="110" t="s">
        <v>22</v>
      </c>
      <c r="B4436" s="20">
        <v>0</v>
      </c>
      <c r="C4436" s="20">
        <v>0</v>
      </c>
      <c r="D4436" s="20">
        <v>0</v>
      </c>
      <c r="E4436" s="20">
        <v>81.96</v>
      </c>
      <c r="F4436" s="20">
        <f t="shared" si="142"/>
        <v>0</v>
      </c>
      <c r="G4436" s="136">
        <f t="shared" si="143"/>
        <v>0</v>
      </c>
    </row>
    <row r="4437" spans="1:7" s="6" customFormat="1" ht="12.75" x14ac:dyDescent="0.15">
      <c r="A4437" s="147" t="s">
        <v>253</v>
      </c>
      <c r="B4437" s="17">
        <v>415093.27</v>
      </c>
      <c r="C4437" s="17">
        <v>69825</v>
      </c>
      <c r="D4437" s="17">
        <v>47666</v>
      </c>
      <c r="E4437" s="17">
        <v>47086.94</v>
      </c>
      <c r="F4437" s="17">
        <f t="shared" si="142"/>
        <v>11.343701139746255</v>
      </c>
      <c r="G4437" s="148">
        <f t="shared" si="143"/>
        <v>98.785171820584907</v>
      </c>
    </row>
    <row r="4438" spans="1:7" s="7" customFormat="1" ht="12.75" x14ac:dyDescent="0.15">
      <c r="A4438" s="149" t="s">
        <v>254</v>
      </c>
      <c r="B4438" s="18">
        <v>434.07</v>
      </c>
      <c r="C4438" s="18">
        <v>780</v>
      </c>
      <c r="D4438" s="18">
        <v>3911</v>
      </c>
      <c r="E4438" s="18">
        <v>3910.48</v>
      </c>
      <c r="F4438" s="18">
        <f t="shared" si="142"/>
        <v>900.88695371714243</v>
      </c>
      <c r="G4438" s="150">
        <f t="shared" si="143"/>
        <v>99.986704167732043</v>
      </c>
    </row>
    <row r="4439" spans="1:7" s="8" customFormat="1" ht="12.75" x14ac:dyDescent="0.15">
      <c r="A4439" s="108" t="s">
        <v>245</v>
      </c>
      <c r="B4439" s="19">
        <v>0</v>
      </c>
      <c r="C4439" s="19">
        <v>0</v>
      </c>
      <c r="D4439" s="19">
        <v>250</v>
      </c>
      <c r="E4439" s="19">
        <v>250</v>
      </c>
      <c r="F4439" s="19">
        <f t="shared" si="142"/>
        <v>0</v>
      </c>
      <c r="G4439" s="151">
        <f t="shared" si="143"/>
        <v>100</v>
      </c>
    </row>
    <row r="4440" spans="1:7" s="6" customFormat="1" ht="12.75" x14ac:dyDescent="0.15">
      <c r="A4440" s="147" t="s">
        <v>5</v>
      </c>
      <c r="B4440" s="17">
        <v>0</v>
      </c>
      <c r="C4440" s="17">
        <v>0</v>
      </c>
      <c r="D4440" s="17">
        <v>250</v>
      </c>
      <c r="E4440" s="17">
        <v>250</v>
      </c>
      <c r="F4440" s="17">
        <f t="shared" si="142"/>
        <v>0</v>
      </c>
      <c r="G4440" s="148">
        <f t="shared" si="143"/>
        <v>100</v>
      </c>
    </row>
    <row r="4441" spans="1:7" s="8" customFormat="1" ht="12.75" x14ac:dyDescent="0.15">
      <c r="A4441" s="108" t="s">
        <v>53</v>
      </c>
      <c r="B4441" s="19">
        <v>0</v>
      </c>
      <c r="C4441" s="19">
        <v>0</v>
      </c>
      <c r="D4441" s="19">
        <v>250</v>
      </c>
      <c r="E4441" s="19">
        <v>250</v>
      </c>
      <c r="F4441" s="19">
        <f t="shared" si="142"/>
        <v>0</v>
      </c>
      <c r="G4441" s="151">
        <f t="shared" si="143"/>
        <v>100</v>
      </c>
    </row>
    <row r="4442" spans="1:7" s="8" customFormat="1" ht="12.75" x14ac:dyDescent="0.15">
      <c r="A4442" s="108" t="s">
        <v>54</v>
      </c>
      <c r="B4442" s="19">
        <v>0</v>
      </c>
      <c r="C4442" s="19">
        <v>0</v>
      </c>
      <c r="D4442" s="19">
        <v>250</v>
      </c>
      <c r="E4442" s="19">
        <v>250</v>
      </c>
      <c r="F4442" s="19">
        <f t="shared" si="142"/>
        <v>0</v>
      </c>
      <c r="G4442" s="151">
        <f t="shared" si="143"/>
        <v>100</v>
      </c>
    </row>
    <row r="4443" spans="1:7" s="8" customFormat="1" ht="12.75" x14ac:dyDescent="0.15">
      <c r="A4443" s="110" t="s">
        <v>55</v>
      </c>
      <c r="B4443" s="20">
        <v>0</v>
      </c>
      <c r="C4443" s="20">
        <v>0</v>
      </c>
      <c r="D4443" s="20">
        <v>0</v>
      </c>
      <c r="E4443" s="20">
        <v>250</v>
      </c>
      <c r="F4443" s="20">
        <f t="shared" si="142"/>
        <v>0</v>
      </c>
      <c r="G4443" s="136">
        <f t="shared" si="143"/>
        <v>0</v>
      </c>
    </row>
    <row r="4444" spans="1:7" s="8" customFormat="1" ht="12.75" x14ac:dyDescent="0.15">
      <c r="A4444" s="108" t="s">
        <v>82</v>
      </c>
      <c r="B4444" s="19">
        <v>434.07</v>
      </c>
      <c r="C4444" s="19">
        <v>780</v>
      </c>
      <c r="D4444" s="19">
        <v>3661</v>
      </c>
      <c r="E4444" s="19">
        <v>3660.48</v>
      </c>
      <c r="F4444" s="19">
        <f t="shared" si="142"/>
        <v>843.29255650010373</v>
      </c>
      <c r="G4444" s="151">
        <f t="shared" si="143"/>
        <v>99.985796230538099</v>
      </c>
    </row>
    <row r="4445" spans="1:7" s="6" customFormat="1" ht="12.75" x14ac:dyDescent="0.15">
      <c r="A4445" s="147" t="s">
        <v>5</v>
      </c>
      <c r="B4445" s="17">
        <v>434.07</v>
      </c>
      <c r="C4445" s="17">
        <v>780</v>
      </c>
      <c r="D4445" s="17">
        <v>3661</v>
      </c>
      <c r="E4445" s="17">
        <v>3660.48</v>
      </c>
      <c r="F4445" s="17">
        <f t="shared" si="142"/>
        <v>843.29255650010373</v>
      </c>
      <c r="G4445" s="148">
        <f t="shared" si="143"/>
        <v>99.985796230538099</v>
      </c>
    </row>
    <row r="4446" spans="1:7" s="8" customFormat="1" ht="12.75" x14ac:dyDescent="0.15">
      <c r="A4446" s="108" t="s">
        <v>6</v>
      </c>
      <c r="B4446" s="19">
        <v>434.07</v>
      </c>
      <c r="C4446" s="19">
        <v>780</v>
      </c>
      <c r="D4446" s="19">
        <v>3661</v>
      </c>
      <c r="E4446" s="19">
        <v>3660.48</v>
      </c>
      <c r="F4446" s="19">
        <f t="shared" si="142"/>
        <v>843.29255650010373</v>
      </c>
      <c r="G4446" s="151">
        <f t="shared" si="143"/>
        <v>99.985796230538099</v>
      </c>
    </row>
    <row r="4447" spans="1:7" s="8" customFormat="1" ht="12.75" x14ac:dyDescent="0.15">
      <c r="A4447" s="108" t="s">
        <v>12</v>
      </c>
      <c r="B4447" s="19">
        <v>434.07</v>
      </c>
      <c r="C4447" s="19">
        <v>780</v>
      </c>
      <c r="D4447" s="19">
        <v>3661</v>
      </c>
      <c r="E4447" s="19">
        <v>3660.48</v>
      </c>
      <c r="F4447" s="19">
        <f t="shared" si="142"/>
        <v>843.29255650010373</v>
      </c>
      <c r="G4447" s="151">
        <f t="shared" si="143"/>
        <v>99.985796230538099</v>
      </c>
    </row>
    <row r="4448" spans="1:7" s="8" customFormat="1" ht="12.75" x14ac:dyDescent="0.15">
      <c r="A4448" s="110" t="s">
        <v>27</v>
      </c>
      <c r="B4448" s="20">
        <v>298.63</v>
      </c>
      <c r="C4448" s="20">
        <v>0</v>
      </c>
      <c r="D4448" s="20">
        <v>0</v>
      </c>
      <c r="E4448" s="20">
        <v>320</v>
      </c>
      <c r="F4448" s="20">
        <f t="shared" si="142"/>
        <v>107.15601245688644</v>
      </c>
      <c r="G4448" s="136">
        <f t="shared" si="143"/>
        <v>0</v>
      </c>
    </row>
    <row r="4449" spans="1:7" s="8" customFormat="1" ht="12.75" x14ac:dyDescent="0.15">
      <c r="A4449" s="110" t="s">
        <v>32</v>
      </c>
      <c r="B4449" s="20">
        <v>0</v>
      </c>
      <c r="C4449" s="20">
        <v>0</v>
      </c>
      <c r="D4449" s="20">
        <v>0</v>
      </c>
      <c r="E4449" s="20">
        <v>3050</v>
      </c>
      <c r="F4449" s="20">
        <f t="shared" si="142"/>
        <v>0</v>
      </c>
      <c r="G4449" s="136">
        <f t="shared" si="143"/>
        <v>0</v>
      </c>
    </row>
    <row r="4450" spans="1:7" s="8" customFormat="1" ht="12.75" x14ac:dyDescent="0.15">
      <c r="A4450" s="110" t="s">
        <v>34</v>
      </c>
      <c r="B4450" s="20">
        <v>0</v>
      </c>
      <c r="C4450" s="20">
        <v>0</v>
      </c>
      <c r="D4450" s="20">
        <v>0</v>
      </c>
      <c r="E4450" s="20">
        <v>290.48</v>
      </c>
      <c r="F4450" s="20">
        <f t="shared" si="142"/>
        <v>0</v>
      </c>
      <c r="G4450" s="136">
        <f t="shared" si="143"/>
        <v>0</v>
      </c>
    </row>
    <row r="4451" spans="1:7" s="8" customFormat="1" ht="12.75" x14ac:dyDescent="0.15">
      <c r="A4451" s="110" t="s">
        <v>35</v>
      </c>
      <c r="B4451" s="20">
        <v>135.44</v>
      </c>
      <c r="C4451" s="20">
        <v>0</v>
      </c>
      <c r="D4451" s="20">
        <v>0</v>
      </c>
      <c r="E4451" s="20">
        <v>0</v>
      </c>
      <c r="F4451" s="20">
        <f t="shared" si="142"/>
        <v>0</v>
      </c>
      <c r="G4451" s="136">
        <f t="shared" si="143"/>
        <v>0</v>
      </c>
    </row>
    <row r="4452" spans="1:7" s="7" customFormat="1" ht="12.75" x14ac:dyDescent="0.15">
      <c r="A4452" s="149" t="s">
        <v>274</v>
      </c>
      <c r="B4452" s="18">
        <v>92905.97</v>
      </c>
      <c r="C4452" s="18">
        <v>0</v>
      </c>
      <c r="D4452" s="18">
        <v>0</v>
      </c>
      <c r="E4452" s="18">
        <v>0</v>
      </c>
      <c r="F4452" s="18">
        <f t="shared" si="142"/>
        <v>0</v>
      </c>
      <c r="G4452" s="150">
        <f t="shared" si="143"/>
        <v>0</v>
      </c>
    </row>
    <row r="4453" spans="1:7" s="8" customFormat="1" ht="12.75" x14ac:dyDescent="0.15">
      <c r="A4453" s="108" t="s">
        <v>245</v>
      </c>
      <c r="B4453" s="19">
        <v>92905.97</v>
      </c>
      <c r="C4453" s="19">
        <v>0</v>
      </c>
      <c r="D4453" s="19">
        <v>0</v>
      </c>
      <c r="E4453" s="19">
        <v>0</v>
      </c>
      <c r="F4453" s="19">
        <f t="shared" si="142"/>
        <v>0</v>
      </c>
      <c r="G4453" s="151">
        <f t="shared" si="143"/>
        <v>0</v>
      </c>
    </row>
    <row r="4454" spans="1:7" s="6" customFormat="1" ht="12.75" x14ac:dyDescent="0.15">
      <c r="A4454" s="147" t="s">
        <v>62</v>
      </c>
      <c r="B4454" s="17">
        <v>92905.97</v>
      </c>
      <c r="C4454" s="17">
        <v>0</v>
      </c>
      <c r="D4454" s="17">
        <v>0</v>
      </c>
      <c r="E4454" s="17">
        <v>0</v>
      </c>
      <c r="F4454" s="17">
        <f t="shared" si="142"/>
        <v>0</v>
      </c>
      <c r="G4454" s="148">
        <f t="shared" si="143"/>
        <v>0</v>
      </c>
    </row>
    <row r="4455" spans="1:7" s="8" customFormat="1" ht="12.75" x14ac:dyDescent="0.15">
      <c r="A4455" s="108" t="s">
        <v>53</v>
      </c>
      <c r="B4455" s="19">
        <v>92905.97</v>
      </c>
      <c r="C4455" s="19">
        <v>0</v>
      </c>
      <c r="D4455" s="19">
        <v>0</v>
      </c>
      <c r="E4455" s="19">
        <v>0</v>
      </c>
      <c r="F4455" s="19">
        <f t="shared" si="142"/>
        <v>0</v>
      </c>
      <c r="G4455" s="151">
        <f t="shared" si="143"/>
        <v>0</v>
      </c>
    </row>
    <row r="4456" spans="1:7" s="8" customFormat="1" ht="12.75" x14ac:dyDescent="0.15">
      <c r="A4456" s="108" t="s">
        <v>72</v>
      </c>
      <c r="B4456" s="19">
        <v>92905.97</v>
      </c>
      <c r="C4456" s="19">
        <v>0</v>
      </c>
      <c r="D4456" s="19">
        <v>0</v>
      </c>
      <c r="E4456" s="19">
        <v>0</v>
      </c>
      <c r="F4456" s="19">
        <f t="shared" si="142"/>
        <v>0</v>
      </c>
      <c r="G4456" s="151">
        <f t="shared" si="143"/>
        <v>0</v>
      </c>
    </row>
    <row r="4457" spans="1:7" s="8" customFormat="1" ht="12.75" x14ac:dyDescent="0.15">
      <c r="A4457" s="110" t="s">
        <v>73</v>
      </c>
      <c r="B4457" s="20">
        <v>92905.97</v>
      </c>
      <c r="C4457" s="20">
        <v>0</v>
      </c>
      <c r="D4457" s="20">
        <v>0</v>
      </c>
      <c r="E4457" s="20">
        <v>0</v>
      </c>
      <c r="F4457" s="20">
        <f t="shared" si="142"/>
        <v>0</v>
      </c>
      <c r="G4457" s="136">
        <f t="shared" si="143"/>
        <v>0</v>
      </c>
    </row>
    <row r="4458" spans="1:7" s="7" customFormat="1" ht="12.75" x14ac:dyDescent="0.15">
      <c r="A4458" s="149" t="s">
        <v>280</v>
      </c>
      <c r="B4458" s="18">
        <v>0</v>
      </c>
      <c r="C4458" s="18">
        <v>8300</v>
      </c>
      <c r="D4458" s="18">
        <v>20</v>
      </c>
      <c r="E4458" s="18">
        <v>0</v>
      </c>
      <c r="F4458" s="18">
        <f t="shared" si="142"/>
        <v>0</v>
      </c>
      <c r="G4458" s="150">
        <f t="shared" si="143"/>
        <v>0</v>
      </c>
    </row>
    <row r="4459" spans="1:7" s="8" customFormat="1" ht="12.75" x14ac:dyDescent="0.15">
      <c r="A4459" s="108" t="s">
        <v>82</v>
      </c>
      <c r="B4459" s="19">
        <v>0</v>
      </c>
      <c r="C4459" s="19">
        <v>8300</v>
      </c>
      <c r="D4459" s="19">
        <v>20</v>
      </c>
      <c r="E4459" s="19">
        <v>0</v>
      </c>
      <c r="F4459" s="19">
        <f t="shared" si="142"/>
        <v>0</v>
      </c>
      <c r="G4459" s="151">
        <f t="shared" si="143"/>
        <v>0</v>
      </c>
    </row>
    <row r="4460" spans="1:7" s="6" customFormat="1" ht="12.75" x14ac:dyDescent="0.15">
      <c r="A4460" s="147" t="s">
        <v>281</v>
      </c>
      <c r="B4460" s="17">
        <v>0</v>
      </c>
      <c r="C4460" s="17">
        <v>8300</v>
      </c>
      <c r="D4460" s="17">
        <v>20</v>
      </c>
      <c r="E4460" s="17">
        <v>0</v>
      </c>
      <c r="F4460" s="17">
        <f t="shared" si="142"/>
        <v>0</v>
      </c>
      <c r="G4460" s="148">
        <f t="shared" si="143"/>
        <v>0</v>
      </c>
    </row>
    <row r="4461" spans="1:7" s="8" customFormat="1" ht="12.75" x14ac:dyDescent="0.15">
      <c r="A4461" s="108" t="s">
        <v>6</v>
      </c>
      <c r="B4461" s="19">
        <v>0</v>
      </c>
      <c r="C4461" s="19">
        <v>2300</v>
      </c>
      <c r="D4461" s="19">
        <v>10</v>
      </c>
      <c r="E4461" s="19">
        <v>0</v>
      </c>
      <c r="F4461" s="19">
        <f t="shared" si="142"/>
        <v>0</v>
      </c>
      <c r="G4461" s="151">
        <f t="shared" si="143"/>
        <v>0</v>
      </c>
    </row>
    <row r="4462" spans="1:7" s="8" customFormat="1" ht="12.75" x14ac:dyDescent="0.15">
      <c r="A4462" s="108" t="s">
        <v>12</v>
      </c>
      <c r="B4462" s="19">
        <v>0</v>
      </c>
      <c r="C4462" s="19">
        <v>2300</v>
      </c>
      <c r="D4462" s="19">
        <v>10</v>
      </c>
      <c r="E4462" s="19">
        <v>0</v>
      </c>
      <c r="F4462" s="19">
        <f t="shared" si="142"/>
        <v>0</v>
      </c>
      <c r="G4462" s="151">
        <f t="shared" si="143"/>
        <v>0</v>
      </c>
    </row>
    <row r="4463" spans="1:7" s="8" customFormat="1" ht="12.75" x14ac:dyDescent="0.15">
      <c r="A4463" s="108" t="s">
        <v>53</v>
      </c>
      <c r="B4463" s="19">
        <v>0</v>
      </c>
      <c r="C4463" s="19">
        <v>6000</v>
      </c>
      <c r="D4463" s="19">
        <v>10</v>
      </c>
      <c r="E4463" s="19">
        <v>0</v>
      </c>
      <c r="F4463" s="19">
        <f t="shared" si="142"/>
        <v>0</v>
      </c>
      <c r="G4463" s="151">
        <f t="shared" si="143"/>
        <v>0</v>
      </c>
    </row>
    <row r="4464" spans="1:7" s="8" customFormat="1" ht="12.75" x14ac:dyDescent="0.15">
      <c r="A4464" s="108" t="s">
        <v>56</v>
      </c>
      <c r="B4464" s="19">
        <v>0</v>
      </c>
      <c r="C4464" s="19">
        <v>6000</v>
      </c>
      <c r="D4464" s="19">
        <v>10</v>
      </c>
      <c r="E4464" s="19">
        <v>0</v>
      </c>
      <c r="F4464" s="19">
        <f t="shared" si="142"/>
        <v>0</v>
      </c>
      <c r="G4464" s="151">
        <f t="shared" si="143"/>
        <v>0</v>
      </c>
    </row>
    <row r="4465" spans="1:7" s="7" customFormat="1" ht="12.75" x14ac:dyDescent="0.15">
      <c r="A4465" s="149" t="s">
        <v>255</v>
      </c>
      <c r="B4465" s="18">
        <v>357.67</v>
      </c>
      <c r="C4465" s="18">
        <v>1380</v>
      </c>
      <c r="D4465" s="18">
        <v>20</v>
      </c>
      <c r="E4465" s="18">
        <v>0</v>
      </c>
      <c r="F4465" s="18">
        <f t="shared" si="142"/>
        <v>0</v>
      </c>
      <c r="G4465" s="150">
        <f t="shared" si="143"/>
        <v>0</v>
      </c>
    </row>
    <row r="4466" spans="1:7" s="8" customFormat="1" ht="12.75" x14ac:dyDescent="0.15">
      <c r="A4466" s="108" t="s">
        <v>82</v>
      </c>
      <c r="B4466" s="19">
        <v>357.67</v>
      </c>
      <c r="C4466" s="19">
        <v>1380</v>
      </c>
      <c r="D4466" s="19">
        <v>20</v>
      </c>
      <c r="E4466" s="19">
        <v>0</v>
      </c>
      <c r="F4466" s="19">
        <f t="shared" si="142"/>
        <v>0</v>
      </c>
      <c r="G4466" s="151">
        <f t="shared" si="143"/>
        <v>0</v>
      </c>
    </row>
    <row r="4467" spans="1:7" s="6" customFormat="1" ht="12.75" x14ac:dyDescent="0.15">
      <c r="A4467" s="147" t="s">
        <v>127</v>
      </c>
      <c r="B4467" s="17">
        <v>357.67</v>
      </c>
      <c r="C4467" s="17">
        <v>1380</v>
      </c>
      <c r="D4467" s="17">
        <v>20</v>
      </c>
      <c r="E4467" s="17">
        <v>0</v>
      </c>
      <c r="F4467" s="17">
        <f t="shared" si="142"/>
        <v>0</v>
      </c>
      <c r="G4467" s="148">
        <f t="shared" si="143"/>
        <v>0</v>
      </c>
    </row>
    <row r="4468" spans="1:7" s="8" customFormat="1" ht="12.75" x14ac:dyDescent="0.15">
      <c r="A4468" s="108" t="s">
        <v>6</v>
      </c>
      <c r="B4468" s="19">
        <v>357.67</v>
      </c>
      <c r="C4468" s="19">
        <v>1380</v>
      </c>
      <c r="D4468" s="19">
        <v>20</v>
      </c>
      <c r="E4468" s="19">
        <v>0</v>
      </c>
      <c r="F4468" s="19">
        <f t="shared" si="142"/>
        <v>0</v>
      </c>
      <c r="G4468" s="151">
        <f t="shared" si="143"/>
        <v>0</v>
      </c>
    </row>
    <row r="4469" spans="1:7" s="8" customFormat="1" ht="12.75" x14ac:dyDescent="0.15">
      <c r="A4469" s="108" t="s">
        <v>12</v>
      </c>
      <c r="B4469" s="19">
        <v>357.67</v>
      </c>
      <c r="C4469" s="19">
        <v>1380</v>
      </c>
      <c r="D4469" s="19">
        <v>20</v>
      </c>
      <c r="E4469" s="19">
        <v>0</v>
      </c>
      <c r="F4469" s="19">
        <f t="shared" si="142"/>
        <v>0</v>
      </c>
      <c r="G4469" s="151">
        <f t="shared" si="143"/>
        <v>0</v>
      </c>
    </row>
    <row r="4470" spans="1:7" s="8" customFormat="1" ht="12.75" x14ac:dyDescent="0.15">
      <c r="A4470" s="110" t="s">
        <v>18</v>
      </c>
      <c r="B4470" s="20">
        <v>357.67</v>
      </c>
      <c r="C4470" s="20">
        <v>0</v>
      </c>
      <c r="D4470" s="20">
        <v>0</v>
      </c>
      <c r="E4470" s="20">
        <v>0</v>
      </c>
      <c r="F4470" s="20">
        <f t="shared" si="142"/>
        <v>0</v>
      </c>
      <c r="G4470" s="136">
        <f t="shared" si="143"/>
        <v>0</v>
      </c>
    </row>
    <row r="4471" spans="1:7" s="7" customFormat="1" ht="12.75" x14ac:dyDescent="0.15">
      <c r="A4471" s="149" t="s">
        <v>256</v>
      </c>
      <c r="B4471" s="18">
        <v>3172.59</v>
      </c>
      <c r="C4471" s="18">
        <v>9500</v>
      </c>
      <c r="D4471" s="18">
        <v>20</v>
      </c>
      <c r="E4471" s="18">
        <v>0</v>
      </c>
      <c r="F4471" s="18">
        <f t="shared" si="142"/>
        <v>0</v>
      </c>
      <c r="G4471" s="150">
        <f t="shared" si="143"/>
        <v>0</v>
      </c>
    </row>
    <row r="4472" spans="1:7" s="8" customFormat="1" ht="12.75" x14ac:dyDescent="0.15">
      <c r="A4472" s="108" t="s">
        <v>245</v>
      </c>
      <c r="B4472" s="19">
        <v>3172.59</v>
      </c>
      <c r="C4472" s="19">
        <v>9500</v>
      </c>
      <c r="D4472" s="19">
        <v>20</v>
      </c>
      <c r="E4472" s="19">
        <v>0</v>
      </c>
      <c r="F4472" s="19">
        <f t="shared" si="142"/>
        <v>0</v>
      </c>
      <c r="G4472" s="151">
        <f t="shared" si="143"/>
        <v>0</v>
      </c>
    </row>
    <row r="4473" spans="1:7" s="6" customFormat="1" ht="12.75" x14ac:dyDescent="0.15">
      <c r="A4473" s="147" t="s">
        <v>257</v>
      </c>
      <c r="B4473" s="17">
        <v>3172.59</v>
      </c>
      <c r="C4473" s="17">
        <v>9500</v>
      </c>
      <c r="D4473" s="17">
        <v>20</v>
      </c>
      <c r="E4473" s="17">
        <v>0</v>
      </c>
      <c r="F4473" s="17">
        <f t="shared" si="142"/>
        <v>0</v>
      </c>
      <c r="G4473" s="148">
        <f t="shared" si="143"/>
        <v>0</v>
      </c>
    </row>
    <row r="4474" spans="1:7" s="8" customFormat="1" ht="12.75" x14ac:dyDescent="0.15">
      <c r="A4474" s="108" t="s">
        <v>6</v>
      </c>
      <c r="B4474" s="19">
        <v>3172.59</v>
      </c>
      <c r="C4474" s="19">
        <v>9500</v>
      </c>
      <c r="D4474" s="19">
        <v>20</v>
      </c>
      <c r="E4474" s="19">
        <v>0</v>
      </c>
      <c r="F4474" s="19">
        <f t="shared" si="142"/>
        <v>0</v>
      </c>
      <c r="G4474" s="151">
        <f t="shared" si="143"/>
        <v>0</v>
      </c>
    </row>
    <row r="4475" spans="1:7" s="8" customFormat="1" ht="12.75" x14ac:dyDescent="0.15">
      <c r="A4475" s="108" t="s">
        <v>12</v>
      </c>
      <c r="B4475" s="19">
        <v>3172.59</v>
      </c>
      <c r="C4475" s="19">
        <v>9500</v>
      </c>
      <c r="D4475" s="19">
        <v>20</v>
      </c>
      <c r="E4475" s="19">
        <v>0</v>
      </c>
      <c r="F4475" s="19">
        <f t="shared" si="142"/>
        <v>0</v>
      </c>
      <c r="G4475" s="151">
        <f t="shared" si="143"/>
        <v>0</v>
      </c>
    </row>
    <row r="4476" spans="1:7" s="8" customFormat="1" ht="12.75" x14ac:dyDescent="0.15">
      <c r="A4476" s="110" t="s">
        <v>22</v>
      </c>
      <c r="B4476" s="20">
        <v>0.06</v>
      </c>
      <c r="C4476" s="20">
        <v>0</v>
      </c>
      <c r="D4476" s="20">
        <v>0</v>
      </c>
      <c r="E4476" s="20">
        <v>0</v>
      </c>
      <c r="F4476" s="20">
        <f t="shared" si="142"/>
        <v>0</v>
      </c>
      <c r="G4476" s="136">
        <f t="shared" si="143"/>
        <v>0</v>
      </c>
    </row>
    <row r="4477" spans="1:7" s="8" customFormat="1" ht="12.75" x14ac:dyDescent="0.15">
      <c r="A4477" s="110" t="s">
        <v>97</v>
      </c>
      <c r="B4477" s="20">
        <v>3172.53</v>
      </c>
      <c r="C4477" s="20">
        <v>0</v>
      </c>
      <c r="D4477" s="20">
        <v>0</v>
      </c>
      <c r="E4477" s="20">
        <v>0</v>
      </c>
      <c r="F4477" s="20">
        <f t="shared" si="142"/>
        <v>0</v>
      </c>
      <c r="G4477" s="136">
        <f t="shared" si="143"/>
        <v>0</v>
      </c>
    </row>
    <row r="4478" spans="1:7" s="7" customFormat="1" ht="12.75" x14ac:dyDescent="0.15">
      <c r="A4478" s="149" t="s">
        <v>258</v>
      </c>
      <c r="B4478" s="18">
        <v>317782.89</v>
      </c>
      <c r="C4478" s="18">
        <v>49200</v>
      </c>
      <c r="D4478" s="18">
        <v>19245</v>
      </c>
      <c r="E4478" s="18">
        <v>18761.66</v>
      </c>
      <c r="F4478" s="18">
        <f t="shared" si="142"/>
        <v>5.9039239022591801</v>
      </c>
      <c r="G4478" s="150">
        <f t="shared" si="143"/>
        <v>97.488490517017397</v>
      </c>
    </row>
    <row r="4479" spans="1:7" s="8" customFormat="1" ht="12.75" x14ac:dyDescent="0.15">
      <c r="A4479" s="108" t="s">
        <v>245</v>
      </c>
      <c r="B4479" s="19">
        <v>317782.89</v>
      </c>
      <c r="C4479" s="19">
        <v>49200</v>
      </c>
      <c r="D4479" s="19">
        <v>19245</v>
      </c>
      <c r="E4479" s="19">
        <v>18761.66</v>
      </c>
      <c r="F4479" s="19">
        <f t="shared" si="142"/>
        <v>5.9039239022591801</v>
      </c>
      <c r="G4479" s="151">
        <f t="shared" si="143"/>
        <v>97.488490517017397</v>
      </c>
    </row>
    <row r="4480" spans="1:7" s="6" customFormat="1" ht="12.75" x14ac:dyDescent="0.15">
      <c r="A4480" s="147" t="s">
        <v>257</v>
      </c>
      <c r="B4480" s="17">
        <v>0</v>
      </c>
      <c r="C4480" s="17">
        <v>7500</v>
      </c>
      <c r="D4480" s="17">
        <v>50</v>
      </c>
      <c r="E4480" s="17">
        <v>0</v>
      </c>
      <c r="F4480" s="17">
        <f t="shared" si="142"/>
        <v>0</v>
      </c>
      <c r="G4480" s="148">
        <f t="shared" si="143"/>
        <v>0</v>
      </c>
    </row>
    <row r="4481" spans="1:7" s="8" customFormat="1" ht="12.75" x14ac:dyDescent="0.15">
      <c r="A4481" s="108" t="s">
        <v>53</v>
      </c>
      <c r="B4481" s="19">
        <v>0</v>
      </c>
      <c r="C4481" s="19">
        <v>7500</v>
      </c>
      <c r="D4481" s="19">
        <v>50</v>
      </c>
      <c r="E4481" s="19">
        <v>0</v>
      </c>
      <c r="F4481" s="19">
        <f t="shared" si="142"/>
        <v>0</v>
      </c>
      <c r="G4481" s="151">
        <f t="shared" si="143"/>
        <v>0</v>
      </c>
    </row>
    <row r="4482" spans="1:7" s="8" customFormat="1" ht="12.75" x14ac:dyDescent="0.15">
      <c r="A4482" s="108" t="s">
        <v>56</v>
      </c>
      <c r="B4482" s="19">
        <v>0</v>
      </c>
      <c r="C4482" s="19">
        <v>7500</v>
      </c>
      <c r="D4482" s="19">
        <v>50</v>
      </c>
      <c r="E4482" s="19">
        <v>0</v>
      </c>
      <c r="F4482" s="19">
        <f t="shared" si="142"/>
        <v>0</v>
      </c>
      <c r="G4482" s="151">
        <f t="shared" si="143"/>
        <v>0</v>
      </c>
    </row>
    <row r="4483" spans="1:7" s="6" customFormat="1" ht="12.75" x14ac:dyDescent="0.15">
      <c r="A4483" s="147" t="s">
        <v>128</v>
      </c>
      <c r="B4483" s="17">
        <v>317782.89</v>
      </c>
      <c r="C4483" s="17">
        <v>41700</v>
      </c>
      <c r="D4483" s="17">
        <v>19195</v>
      </c>
      <c r="E4483" s="17">
        <v>18761.66</v>
      </c>
      <c r="F4483" s="17">
        <f t="shared" si="142"/>
        <v>5.9039239022591801</v>
      </c>
      <c r="G4483" s="148">
        <f t="shared" si="143"/>
        <v>97.742432925240948</v>
      </c>
    </row>
    <row r="4484" spans="1:7" s="8" customFormat="1" ht="12.75" x14ac:dyDescent="0.15">
      <c r="A4484" s="108" t="s">
        <v>6</v>
      </c>
      <c r="B4484" s="19">
        <v>11494.63</v>
      </c>
      <c r="C4484" s="19">
        <v>21900</v>
      </c>
      <c r="D4484" s="19">
        <v>11635</v>
      </c>
      <c r="E4484" s="19">
        <v>11611.61</v>
      </c>
      <c r="F4484" s="19">
        <f t="shared" si="142"/>
        <v>101.0176926095055</v>
      </c>
      <c r="G4484" s="151">
        <f t="shared" si="143"/>
        <v>99.798968629136226</v>
      </c>
    </row>
    <row r="4485" spans="1:7" s="8" customFormat="1" ht="12.75" x14ac:dyDescent="0.15">
      <c r="A4485" s="108" t="s">
        <v>12</v>
      </c>
      <c r="B4485" s="19">
        <v>5062.17</v>
      </c>
      <c r="C4485" s="19">
        <v>16400</v>
      </c>
      <c r="D4485" s="19">
        <v>4920</v>
      </c>
      <c r="E4485" s="19">
        <v>4915</v>
      </c>
      <c r="F4485" s="19">
        <f t="shared" si="142"/>
        <v>97.092748761894597</v>
      </c>
      <c r="G4485" s="151">
        <f t="shared" si="143"/>
        <v>99.898373983739845</v>
      </c>
    </row>
    <row r="4486" spans="1:7" s="8" customFormat="1" ht="12.75" x14ac:dyDescent="0.15">
      <c r="A4486" s="110" t="s">
        <v>22</v>
      </c>
      <c r="B4486" s="20">
        <v>505.63</v>
      </c>
      <c r="C4486" s="20">
        <v>0</v>
      </c>
      <c r="D4486" s="20">
        <v>0</v>
      </c>
      <c r="E4486" s="20">
        <v>366.17</v>
      </c>
      <c r="F4486" s="20">
        <f t="shared" ref="F4486:F4549" si="144">IFERROR(E4486/B4486*100,0)</f>
        <v>72.418566936297296</v>
      </c>
      <c r="G4486" s="136">
        <f t="shared" ref="G4486:G4549" si="145">IFERROR(E4486/D4486*100,0)</f>
        <v>0</v>
      </c>
    </row>
    <row r="4487" spans="1:7" s="8" customFormat="1" ht="12.75" x14ac:dyDescent="0.15">
      <c r="A4487" s="110" t="s">
        <v>97</v>
      </c>
      <c r="B4487" s="20">
        <v>0</v>
      </c>
      <c r="C4487" s="20">
        <v>0</v>
      </c>
      <c r="D4487" s="20">
        <v>0</v>
      </c>
      <c r="E4487" s="20">
        <v>133.83000000000001</v>
      </c>
      <c r="F4487" s="20">
        <f t="shared" si="144"/>
        <v>0</v>
      </c>
      <c r="G4487" s="136">
        <f t="shared" si="145"/>
        <v>0</v>
      </c>
    </row>
    <row r="4488" spans="1:7" s="8" customFormat="1" ht="12.75" x14ac:dyDescent="0.15">
      <c r="A4488" s="110" t="s">
        <v>27</v>
      </c>
      <c r="B4488" s="20">
        <v>2734.09</v>
      </c>
      <c r="C4488" s="20">
        <v>0</v>
      </c>
      <c r="D4488" s="20">
        <v>0</v>
      </c>
      <c r="E4488" s="20">
        <v>3400</v>
      </c>
      <c r="F4488" s="20">
        <f t="shared" si="144"/>
        <v>124.35581857217575</v>
      </c>
      <c r="G4488" s="136">
        <f t="shared" si="145"/>
        <v>0</v>
      </c>
    </row>
    <row r="4489" spans="1:7" s="8" customFormat="1" ht="12.75" x14ac:dyDescent="0.15">
      <c r="A4489" s="110" t="s">
        <v>28</v>
      </c>
      <c r="B4489" s="20">
        <v>298.79000000000002</v>
      </c>
      <c r="C4489" s="20">
        <v>0</v>
      </c>
      <c r="D4489" s="20">
        <v>0</v>
      </c>
      <c r="E4489" s="20">
        <v>0</v>
      </c>
      <c r="F4489" s="20">
        <f t="shared" si="144"/>
        <v>0</v>
      </c>
      <c r="G4489" s="136">
        <f t="shared" si="145"/>
        <v>0</v>
      </c>
    </row>
    <row r="4490" spans="1:7" s="8" customFormat="1" ht="12.75" x14ac:dyDescent="0.15">
      <c r="A4490" s="110" t="s">
        <v>31</v>
      </c>
      <c r="B4490" s="20">
        <v>809.61</v>
      </c>
      <c r="C4490" s="20">
        <v>0</v>
      </c>
      <c r="D4490" s="20">
        <v>0</v>
      </c>
      <c r="E4490" s="20">
        <v>0</v>
      </c>
      <c r="F4490" s="20">
        <f t="shared" si="144"/>
        <v>0</v>
      </c>
      <c r="G4490" s="136">
        <f t="shared" si="145"/>
        <v>0</v>
      </c>
    </row>
    <row r="4491" spans="1:7" s="8" customFormat="1" ht="12.75" x14ac:dyDescent="0.15">
      <c r="A4491" s="110" t="s">
        <v>34</v>
      </c>
      <c r="B4491" s="20">
        <v>398.17</v>
      </c>
      <c r="C4491" s="20">
        <v>0</v>
      </c>
      <c r="D4491" s="20">
        <v>0</v>
      </c>
      <c r="E4491" s="20">
        <v>400</v>
      </c>
      <c r="F4491" s="20">
        <f t="shared" si="144"/>
        <v>100.45960268227138</v>
      </c>
      <c r="G4491" s="136">
        <f t="shared" si="145"/>
        <v>0</v>
      </c>
    </row>
    <row r="4492" spans="1:7" s="8" customFormat="1" ht="12.75" x14ac:dyDescent="0.15">
      <c r="A4492" s="110" t="s">
        <v>35</v>
      </c>
      <c r="B4492" s="20">
        <v>315.88</v>
      </c>
      <c r="C4492" s="20">
        <v>0</v>
      </c>
      <c r="D4492" s="20">
        <v>0</v>
      </c>
      <c r="E4492" s="20">
        <v>615</v>
      </c>
      <c r="F4492" s="20">
        <f t="shared" si="144"/>
        <v>194.69418766620237</v>
      </c>
      <c r="G4492" s="136">
        <f t="shared" si="145"/>
        <v>0</v>
      </c>
    </row>
    <row r="4493" spans="1:7" s="8" customFormat="1" ht="12.75" x14ac:dyDescent="0.15">
      <c r="A4493" s="108" t="s">
        <v>141</v>
      </c>
      <c r="B4493" s="19">
        <v>6432.46</v>
      </c>
      <c r="C4493" s="19">
        <v>5500</v>
      </c>
      <c r="D4493" s="19">
        <v>6450</v>
      </c>
      <c r="E4493" s="19">
        <v>6432.92</v>
      </c>
      <c r="F4493" s="19">
        <f t="shared" si="144"/>
        <v>100.00715122985608</v>
      </c>
      <c r="G4493" s="151">
        <f t="shared" si="145"/>
        <v>99.735193798449615</v>
      </c>
    </row>
    <row r="4494" spans="1:7" s="8" customFormat="1" ht="12.75" x14ac:dyDescent="0.15">
      <c r="A4494" s="110" t="s">
        <v>142</v>
      </c>
      <c r="B4494" s="20">
        <v>0</v>
      </c>
      <c r="C4494" s="20">
        <v>0</v>
      </c>
      <c r="D4494" s="20">
        <v>0</v>
      </c>
      <c r="E4494" s="20">
        <v>0</v>
      </c>
      <c r="F4494" s="20">
        <f t="shared" si="144"/>
        <v>0</v>
      </c>
      <c r="G4494" s="136">
        <f t="shared" si="145"/>
        <v>0</v>
      </c>
    </row>
    <row r="4495" spans="1:7" s="8" customFormat="1" ht="12.75" x14ac:dyDescent="0.15">
      <c r="A4495" s="110" t="s">
        <v>259</v>
      </c>
      <c r="B4495" s="20">
        <v>6432.46</v>
      </c>
      <c r="C4495" s="20">
        <v>0</v>
      </c>
      <c r="D4495" s="20">
        <v>0</v>
      </c>
      <c r="E4495" s="20">
        <v>6432.92</v>
      </c>
      <c r="F4495" s="20">
        <f t="shared" si="144"/>
        <v>100.00715122985608</v>
      </c>
      <c r="G4495" s="136">
        <f t="shared" si="145"/>
        <v>0</v>
      </c>
    </row>
    <row r="4496" spans="1:7" s="8" customFormat="1" ht="12.75" x14ac:dyDescent="0.15">
      <c r="A4496" s="108" t="s">
        <v>101</v>
      </c>
      <c r="B4496" s="19">
        <v>0</v>
      </c>
      <c r="C4496" s="19">
        <v>0</v>
      </c>
      <c r="D4496" s="19">
        <v>265</v>
      </c>
      <c r="E4496" s="19">
        <v>263.69</v>
      </c>
      <c r="F4496" s="19">
        <f t="shared" si="144"/>
        <v>0</v>
      </c>
      <c r="G4496" s="151">
        <f t="shared" si="145"/>
        <v>99.505660377358481</v>
      </c>
    </row>
    <row r="4497" spans="1:7" s="8" customFormat="1" ht="12.75" x14ac:dyDescent="0.15">
      <c r="A4497" s="110" t="s">
        <v>260</v>
      </c>
      <c r="B4497" s="20">
        <v>0</v>
      </c>
      <c r="C4497" s="20">
        <v>0</v>
      </c>
      <c r="D4497" s="20">
        <v>0</v>
      </c>
      <c r="E4497" s="20">
        <v>263.69</v>
      </c>
      <c r="F4497" s="20">
        <f t="shared" si="144"/>
        <v>0</v>
      </c>
      <c r="G4497" s="136">
        <f t="shared" si="145"/>
        <v>0</v>
      </c>
    </row>
    <row r="4498" spans="1:7" s="8" customFormat="1" ht="12.75" x14ac:dyDescent="0.15">
      <c r="A4498" s="108" t="s">
        <v>53</v>
      </c>
      <c r="B4498" s="19">
        <v>306288.26</v>
      </c>
      <c r="C4498" s="19">
        <v>19800</v>
      </c>
      <c r="D4498" s="19">
        <v>7560</v>
      </c>
      <c r="E4498" s="19">
        <v>7150.05</v>
      </c>
      <c r="F4498" s="19">
        <f t="shared" si="144"/>
        <v>2.3344185637412287</v>
      </c>
      <c r="G4498" s="151">
        <f t="shared" si="145"/>
        <v>94.577380952380949</v>
      </c>
    </row>
    <row r="4499" spans="1:7" s="8" customFormat="1" ht="12.75" x14ac:dyDescent="0.15">
      <c r="A4499" s="108" t="s">
        <v>56</v>
      </c>
      <c r="B4499" s="19">
        <v>28775.35</v>
      </c>
      <c r="C4499" s="19">
        <v>16800</v>
      </c>
      <c r="D4499" s="19">
        <v>7550</v>
      </c>
      <c r="E4499" s="19">
        <v>7150.05</v>
      </c>
      <c r="F4499" s="19">
        <f t="shared" si="144"/>
        <v>24.847829826570315</v>
      </c>
      <c r="G4499" s="151">
        <f t="shared" si="145"/>
        <v>94.702649006622522</v>
      </c>
    </row>
    <row r="4500" spans="1:7" s="8" customFormat="1" ht="12.75" x14ac:dyDescent="0.15">
      <c r="A4500" s="110" t="s">
        <v>283</v>
      </c>
      <c r="B4500" s="20">
        <v>21214.75</v>
      </c>
      <c r="C4500" s="20">
        <v>0</v>
      </c>
      <c r="D4500" s="20">
        <v>0</v>
      </c>
      <c r="E4500" s="20">
        <v>0</v>
      </c>
      <c r="F4500" s="20">
        <f t="shared" si="144"/>
        <v>0</v>
      </c>
      <c r="G4500" s="136">
        <f t="shared" si="145"/>
        <v>0</v>
      </c>
    </row>
    <row r="4501" spans="1:7" s="8" customFormat="1" ht="12.75" x14ac:dyDescent="0.15">
      <c r="A4501" s="110" t="s">
        <v>252</v>
      </c>
      <c r="B4501" s="20">
        <v>7560.6</v>
      </c>
      <c r="C4501" s="20">
        <v>0</v>
      </c>
      <c r="D4501" s="20">
        <v>0</v>
      </c>
      <c r="E4501" s="20">
        <v>7150.05</v>
      </c>
      <c r="F4501" s="20">
        <f t="shared" si="144"/>
        <v>94.569875406713749</v>
      </c>
      <c r="G4501" s="136">
        <f t="shared" si="145"/>
        <v>0</v>
      </c>
    </row>
    <row r="4502" spans="1:7" s="8" customFormat="1" ht="12.75" x14ac:dyDescent="0.15">
      <c r="A4502" s="108" t="s">
        <v>72</v>
      </c>
      <c r="B4502" s="19">
        <v>277512.90999999997</v>
      </c>
      <c r="C4502" s="19">
        <v>3000</v>
      </c>
      <c r="D4502" s="19">
        <v>10</v>
      </c>
      <c r="E4502" s="19">
        <v>0</v>
      </c>
      <c r="F4502" s="19">
        <f t="shared" si="144"/>
        <v>0</v>
      </c>
      <c r="G4502" s="151">
        <f t="shared" si="145"/>
        <v>0</v>
      </c>
    </row>
    <row r="4503" spans="1:7" s="8" customFormat="1" ht="12.75" x14ac:dyDescent="0.15">
      <c r="A4503" s="110" t="s">
        <v>73</v>
      </c>
      <c r="B4503" s="20">
        <v>277512.90999999997</v>
      </c>
      <c r="C4503" s="20">
        <v>0</v>
      </c>
      <c r="D4503" s="20">
        <v>0</v>
      </c>
      <c r="E4503" s="20">
        <v>0</v>
      </c>
      <c r="F4503" s="20">
        <f t="shared" si="144"/>
        <v>0</v>
      </c>
      <c r="G4503" s="136">
        <f t="shared" si="145"/>
        <v>0</v>
      </c>
    </row>
    <row r="4504" spans="1:7" s="7" customFormat="1" ht="12.75" x14ac:dyDescent="0.15">
      <c r="A4504" s="149" t="s">
        <v>264</v>
      </c>
      <c r="B4504" s="18">
        <v>440.08</v>
      </c>
      <c r="C4504" s="18">
        <v>665</v>
      </c>
      <c r="D4504" s="18">
        <v>650</v>
      </c>
      <c r="E4504" s="18">
        <v>631.38</v>
      </c>
      <c r="F4504" s="18">
        <f t="shared" si="144"/>
        <v>143.46936920559898</v>
      </c>
      <c r="G4504" s="150">
        <f t="shared" si="145"/>
        <v>97.135384615384609</v>
      </c>
    </row>
    <row r="4505" spans="1:7" s="8" customFormat="1" ht="12.75" x14ac:dyDescent="0.15">
      <c r="A4505" s="108" t="s">
        <v>82</v>
      </c>
      <c r="B4505" s="19">
        <v>440.08</v>
      </c>
      <c r="C4505" s="19">
        <v>665</v>
      </c>
      <c r="D4505" s="19">
        <v>650</v>
      </c>
      <c r="E4505" s="19">
        <v>631.38</v>
      </c>
      <c r="F4505" s="19">
        <f t="shared" si="144"/>
        <v>143.46936920559898</v>
      </c>
      <c r="G4505" s="151">
        <f t="shared" si="145"/>
        <v>97.135384615384609</v>
      </c>
    </row>
    <row r="4506" spans="1:7" s="6" customFormat="1" ht="12.75" x14ac:dyDescent="0.15">
      <c r="A4506" s="147" t="s">
        <v>86</v>
      </c>
      <c r="B4506" s="17">
        <v>440.08</v>
      </c>
      <c r="C4506" s="17">
        <v>665</v>
      </c>
      <c r="D4506" s="17">
        <v>650</v>
      </c>
      <c r="E4506" s="17">
        <v>631.38</v>
      </c>
      <c r="F4506" s="17">
        <f t="shared" si="144"/>
        <v>143.46936920559898</v>
      </c>
      <c r="G4506" s="148">
        <f t="shared" si="145"/>
        <v>97.135384615384609</v>
      </c>
    </row>
    <row r="4507" spans="1:7" s="8" customFormat="1" ht="12.75" x14ac:dyDescent="0.15">
      <c r="A4507" s="108" t="s">
        <v>6</v>
      </c>
      <c r="B4507" s="19">
        <v>440.08</v>
      </c>
      <c r="C4507" s="19">
        <v>665</v>
      </c>
      <c r="D4507" s="19">
        <v>650</v>
      </c>
      <c r="E4507" s="19">
        <v>631.38</v>
      </c>
      <c r="F4507" s="19">
        <f t="shared" si="144"/>
        <v>143.46936920559898</v>
      </c>
      <c r="G4507" s="151">
        <f t="shared" si="145"/>
        <v>97.135384615384609</v>
      </c>
    </row>
    <row r="4508" spans="1:7" s="8" customFormat="1" ht="12.75" x14ac:dyDescent="0.15">
      <c r="A4508" s="108" t="s">
        <v>12</v>
      </c>
      <c r="B4508" s="19">
        <v>440.08</v>
      </c>
      <c r="C4508" s="19">
        <v>665</v>
      </c>
      <c r="D4508" s="19">
        <v>650</v>
      </c>
      <c r="E4508" s="19">
        <v>631.38</v>
      </c>
      <c r="F4508" s="19">
        <f t="shared" si="144"/>
        <v>143.46936920559898</v>
      </c>
      <c r="G4508" s="151">
        <f t="shared" si="145"/>
        <v>97.135384615384609</v>
      </c>
    </row>
    <row r="4509" spans="1:7" s="8" customFormat="1" ht="12.75" x14ac:dyDescent="0.15">
      <c r="A4509" s="110" t="s">
        <v>97</v>
      </c>
      <c r="B4509" s="20">
        <v>440.08</v>
      </c>
      <c r="C4509" s="20">
        <v>0</v>
      </c>
      <c r="D4509" s="20">
        <v>0</v>
      </c>
      <c r="E4509" s="20">
        <v>631.38</v>
      </c>
      <c r="F4509" s="20">
        <f t="shared" si="144"/>
        <v>143.46936920559898</v>
      </c>
      <c r="G4509" s="136">
        <f t="shared" si="145"/>
        <v>0</v>
      </c>
    </row>
    <row r="4510" spans="1:7" s="7" customFormat="1" ht="12.75" x14ac:dyDescent="0.15">
      <c r="A4510" s="149" t="s">
        <v>265</v>
      </c>
      <c r="B4510" s="18">
        <v>0</v>
      </c>
      <c r="C4510" s="18">
        <v>0</v>
      </c>
      <c r="D4510" s="18">
        <v>23800</v>
      </c>
      <c r="E4510" s="18">
        <v>23783.42</v>
      </c>
      <c r="F4510" s="18">
        <f t="shared" si="144"/>
        <v>0</v>
      </c>
      <c r="G4510" s="150">
        <f t="shared" si="145"/>
        <v>99.930336134453782</v>
      </c>
    </row>
    <row r="4511" spans="1:7" s="8" customFormat="1" ht="12.75" x14ac:dyDescent="0.15">
      <c r="A4511" s="108" t="s">
        <v>245</v>
      </c>
      <c r="B4511" s="19">
        <v>0</v>
      </c>
      <c r="C4511" s="19">
        <v>0</v>
      </c>
      <c r="D4511" s="19">
        <v>23800</v>
      </c>
      <c r="E4511" s="19">
        <v>23783.42</v>
      </c>
      <c r="F4511" s="19">
        <f t="shared" si="144"/>
        <v>0</v>
      </c>
      <c r="G4511" s="151">
        <f t="shared" si="145"/>
        <v>99.930336134453782</v>
      </c>
    </row>
    <row r="4512" spans="1:7" s="6" customFormat="1" ht="12.75" x14ac:dyDescent="0.15">
      <c r="A4512" s="147" t="s">
        <v>128</v>
      </c>
      <c r="B4512" s="17">
        <v>0</v>
      </c>
      <c r="C4512" s="17">
        <v>0</v>
      </c>
      <c r="D4512" s="17">
        <v>23800</v>
      </c>
      <c r="E4512" s="17">
        <v>23783.42</v>
      </c>
      <c r="F4512" s="17">
        <f t="shared" si="144"/>
        <v>0</v>
      </c>
      <c r="G4512" s="148">
        <f t="shared" si="145"/>
        <v>99.930336134453782</v>
      </c>
    </row>
    <row r="4513" spans="1:7" s="8" customFormat="1" ht="12.75" x14ac:dyDescent="0.15">
      <c r="A4513" s="108" t="s">
        <v>6</v>
      </c>
      <c r="B4513" s="19">
        <v>0</v>
      </c>
      <c r="C4513" s="19">
        <v>0</v>
      </c>
      <c r="D4513" s="19">
        <v>23800</v>
      </c>
      <c r="E4513" s="19">
        <v>23783.42</v>
      </c>
      <c r="F4513" s="19">
        <f t="shared" si="144"/>
        <v>0</v>
      </c>
      <c r="G4513" s="151">
        <f t="shared" si="145"/>
        <v>99.930336134453782</v>
      </c>
    </row>
    <row r="4514" spans="1:7" s="8" customFormat="1" ht="12.75" x14ac:dyDescent="0.15">
      <c r="A4514" s="108" t="s">
        <v>12</v>
      </c>
      <c r="B4514" s="19">
        <v>0</v>
      </c>
      <c r="C4514" s="19">
        <v>0</v>
      </c>
      <c r="D4514" s="19">
        <v>23800</v>
      </c>
      <c r="E4514" s="19">
        <v>23783.42</v>
      </c>
      <c r="F4514" s="19">
        <f t="shared" si="144"/>
        <v>0</v>
      </c>
      <c r="G4514" s="151">
        <f t="shared" si="145"/>
        <v>99.930336134453782</v>
      </c>
    </row>
    <row r="4515" spans="1:7" s="8" customFormat="1" ht="12.75" x14ac:dyDescent="0.15">
      <c r="A4515" s="110" t="s">
        <v>22</v>
      </c>
      <c r="B4515" s="20">
        <v>0</v>
      </c>
      <c r="C4515" s="20">
        <v>0</v>
      </c>
      <c r="D4515" s="20">
        <v>0</v>
      </c>
      <c r="E4515" s="20">
        <v>0</v>
      </c>
      <c r="F4515" s="20">
        <f t="shared" si="144"/>
        <v>0</v>
      </c>
      <c r="G4515" s="136">
        <f t="shared" si="145"/>
        <v>0</v>
      </c>
    </row>
    <row r="4516" spans="1:7" s="8" customFormat="1" ht="12.75" x14ac:dyDescent="0.15">
      <c r="A4516" s="110" t="s">
        <v>97</v>
      </c>
      <c r="B4516" s="20">
        <v>0</v>
      </c>
      <c r="C4516" s="20">
        <v>0</v>
      </c>
      <c r="D4516" s="20">
        <v>0</v>
      </c>
      <c r="E4516" s="20">
        <v>23783.42</v>
      </c>
      <c r="F4516" s="20">
        <f t="shared" si="144"/>
        <v>0</v>
      </c>
      <c r="G4516" s="136">
        <f t="shared" si="145"/>
        <v>0</v>
      </c>
    </row>
    <row r="4517" spans="1:7" s="6" customFormat="1" ht="12.75" x14ac:dyDescent="0.15">
      <c r="A4517" s="147" t="s">
        <v>266</v>
      </c>
      <c r="B4517" s="17">
        <v>15505.45</v>
      </c>
      <c r="C4517" s="17">
        <v>23810</v>
      </c>
      <c r="D4517" s="17">
        <v>16895</v>
      </c>
      <c r="E4517" s="17">
        <v>16246.91</v>
      </c>
      <c r="F4517" s="17">
        <f t="shared" si="144"/>
        <v>104.781931514403</v>
      </c>
      <c r="G4517" s="148">
        <f t="shared" si="145"/>
        <v>96.164013021604021</v>
      </c>
    </row>
    <row r="4518" spans="1:7" s="7" customFormat="1" ht="12.75" x14ac:dyDescent="0.15">
      <c r="A4518" s="149" t="s">
        <v>267</v>
      </c>
      <c r="B4518" s="18">
        <v>15505.45</v>
      </c>
      <c r="C4518" s="18">
        <v>23810</v>
      </c>
      <c r="D4518" s="18">
        <v>16895</v>
      </c>
      <c r="E4518" s="18">
        <v>16246.91</v>
      </c>
      <c r="F4518" s="18">
        <f t="shared" si="144"/>
        <v>104.781931514403</v>
      </c>
      <c r="G4518" s="150">
        <f t="shared" si="145"/>
        <v>96.164013021604021</v>
      </c>
    </row>
    <row r="4519" spans="1:7" s="8" customFormat="1" ht="12.75" x14ac:dyDescent="0.15">
      <c r="A4519" s="108" t="s">
        <v>82</v>
      </c>
      <c r="B4519" s="19">
        <v>15505.45</v>
      </c>
      <c r="C4519" s="19">
        <v>23810</v>
      </c>
      <c r="D4519" s="19">
        <v>16895</v>
      </c>
      <c r="E4519" s="19">
        <v>16246.91</v>
      </c>
      <c r="F4519" s="19">
        <f t="shared" si="144"/>
        <v>104.781931514403</v>
      </c>
      <c r="G4519" s="151">
        <f t="shared" si="145"/>
        <v>96.164013021604021</v>
      </c>
    </row>
    <row r="4520" spans="1:7" s="6" customFormat="1" ht="12.75" x14ac:dyDescent="0.15">
      <c r="A4520" s="147" t="s">
        <v>5</v>
      </c>
      <c r="B4520" s="17">
        <v>0</v>
      </c>
      <c r="C4520" s="17">
        <v>0</v>
      </c>
      <c r="D4520" s="17">
        <v>2770</v>
      </c>
      <c r="E4520" s="17">
        <v>2583.6999999999998</v>
      </c>
      <c r="F4520" s="17">
        <f t="shared" si="144"/>
        <v>0</v>
      </c>
      <c r="G4520" s="148">
        <f t="shared" si="145"/>
        <v>93.274368231046921</v>
      </c>
    </row>
    <row r="4521" spans="1:7" s="8" customFormat="1" ht="12.75" x14ac:dyDescent="0.15">
      <c r="A4521" s="108" t="s">
        <v>6</v>
      </c>
      <c r="B4521" s="19">
        <v>0</v>
      </c>
      <c r="C4521" s="19">
        <v>0</v>
      </c>
      <c r="D4521" s="19">
        <v>2770</v>
      </c>
      <c r="E4521" s="19">
        <v>2583.6999999999998</v>
      </c>
      <c r="F4521" s="19">
        <f t="shared" si="144"/>
        <v>0</v>
      </c>
      <c r="G4521" s="151">
        <f t="shared" si="145"/>
        <v>93.274368231046921</v>
      </c>
    </row>
    <row r="4522" spans="1:7" s="8" customFormat="1" ht="12.75" x14ac:dyDescent="0.15">
      <c r="A4522" s="108" t="s">
        <v>7</v>
      </c>
      <c r="B4522" s="19">
        <v>0</v>
      </c>
      <c r="C4522" s="19">
        <v>0</v>
      </c>
      <c r="D4522" s="19">
        <v>2120</v>
      </c>
      <c r="E4522" s="19">
        <v>1995.57</v>
      </c>
      <c r="F4522" s="19">
        <f t="shared" si="144"/>
        <v>0</v>
      </c>
      <c r="G4522" s="151">
        <f t="shared" si="145"/>
        <v>94.130660377358481</v>
      </c>
    </row>
    <row r="4523" spans="1:7" s="8" customFormat="1" ht="12.75" x14ac:dyDescent="0.15">
      <c r="A4523" s="110" t="s">
        <v>8</v>
      </c>
      <c r="B4523" s="20">
        <v>0</v>
      </c>
      <c r="C4523" s="20">
        <v>0</v>
      </c>
      <c r="D4523" s="20">
        <v>0</v>
      </c>
      <c r="E4523" s="20">
        <v>1131.47</v>
      </c>
      <c r="F4523" s="20">
        <f t="shared" si="144"/>
        <v>0</v>
      </c>
      <c r="G4523" s="136">
        <f t="shared" si="145"/>
        <v>0</v>
      </c>
    </row>
    <row r="4524" spans="1:7" s="8" customFormat="1" ht="12.75" x14ac:dyDescent="0.15">
      <c r="A4524" s="110" t="s">
        <v>10</v>
      </c>
      <c r="B4524" s="20">
        <v>0</v>
      </c>
      <c r="C4524" s="20">
        <v>0</v>
      </c>
      <c r="D4524" s="20">
        <v>0</v>
      </c>
      <c r="E4524" s="20">
        <v>670.49</v>
      </c>
      <c r="F4524" s="20">
        <f t="shared" si="144"/>
        <v>0</v>
      </c>
      <c r="G4524" s="136">
        <f t="shared" si="145"/>
        <v>0</v>
      </c>
    </row>
    <row r="4525" spans="1:7" s="8" customFormat="1" ht="12.75" x14ac:dyDescent="0.15">
      <c r="A4525" s="110" t="s">
        <v>11</v>
      </c>
      <c r="B4525" s="20">
        <v>0</v>
      </c>
      <c r="C4525" s="20">
        <v>0</v>
      </c>
      <c r="D4525" s="20">
        <v>0</v>
      </c>
      <c r="E4525" s="20">
        <v>193.61</v>
      </c>
      <c r="F4525" s="20">
        <f t="shared" si="144"/>
        <v>0</v>
      </c>
      <c r="G4525" s="136">
        <f t="shared" si="145"/>
        <v>0</v>
      </c>
    </row>
    <row r="4526" spans="1:7" s="8" customFormat="1" ht="12.75" x14ac:dyDescent="0.15">
      <c r="A4526" s="108" t="s">
        <v>12</v>
      </c>
      <c r="B4526" s="19">
        <v>0</v>
      </c>
      <c r="C4526" s="19">
        <v>0</v>
      </c>
      <c r="D4526" s="19">
        <v>650</v>
      </c>
      <c r="E4526" s="19">
        <v>588.13</v>
      </c>
      <c r="F4526" s="19">
        <f t="shared" si="144"/>
        <v>0</v>
      </c>
      <c r="G4526" s="151">
        <f t="shared" si="145"/>
        <v>90.481538461538463</v>
      </c>
    </row>
    <row r="4527" spans="1:7" s="8" customFormat="1" ht="12.75" x14ac:dyDescent="0.15">
      <c r="A4527" s="110" t="s">
        <v>19</v>
      </c>
      <c r="B4527" s="20">
        <v>0</v>
      </c>
      <c r="C4527" s="20">
        <v>0</v>
      </c>
      <c r="D4527" s="20">
        <v>0</v>
      </c>
      <c r="E4527" s="20">
        <v>588.13</v>
      </c>
      <c r="F4527" s="20">
        <f t="shared" si="144"/>
        <v>0</v>
      </c>
      <c r="G4527" s="136">
        <f t="shared" si="145"/>
        <v>0</v>
      </c>
    </row>
    <row r="4528" spans="1:7" s="6" customFormat="1" ht="12.75" x14ac:dyDescent="0.15">
      <c r="A4528" s="147" t="s">
        <v>62</v>
      </c>
      <c r="B4528" s="17">
        <v>2325.8200000000002</v>
      </c>
      <c r="C4528" s="17">
        <v>4530</v>
      </c>
      <c r="D4528" s="17">
        <v>2285</v>
      </c>
      <c r="E4528" s="17">
        <v>2043.18</v>
      </c>
      <c r="F4528" s="17">
        <f t="shared" si="144"/>
        <v>87.84772682322793</v>
      </c>
      <c r="G4528" s="148">
        <f t="shared" si="145"/>
        <v>89.417067833698042</v>
      </c>
    </row>
    <row r="4529" spans="1:7" s="8" customFormat="1" ht="12.75" x14ac:dyDescent="0.15">
      <c r="A4529" s="108" t="s">
        <v>6</v>
      </c>
      <c r="B4529" s="19">
        <v>2325.8200000000002</v>
      </c>
      <c r="C4529" s="19">
        <v>4530</v>
      </c>
      <c r="D4529" s="19">
        <v>2285</v>
      </c>
      <c r="E4529" s="19">
        <v>2043.18</v>
      </c>
      <c r="F4529" s="19">
        <f t="shared" si="144"/>
        <v>87.84772682322793</v>
      </c>
      <c r="G4529" s="151">
        <f t="shared" si="145"/>
        <v>89.417067833698042</v>
      </c>
    </row>
    <row r="4530" spans="1:7" s="8" customFormat="1" ht="12.75" x14ac:dyDescent="0.15">
      <c r="A4530" s="108" t="s">
        <v>7</v>
      </c>
      <c r="B4530" s="19">
        <v>2078.96</v>
      </c>
      <c r="C4530" s="19">
        <v>4140</v>
      </c>
      <c r="D4530" s="19">
        <v>2075</v>
      </c>
      <c r="E4530" s="19">
        <v>1837.18</v>
      </c>
      <c r="F4530" s="19">
        <f t="shared" si="144"/>
        <v>88.370146611767424</v>
      </c>
      <c r="G4530" s="151">
        <f t="shared" si="145"/>
        <v>88.5387951807229</v>
      </c>
    </row>
    <row r="4531" spans="1:7" s="8" customFormat="1" ht="12.75" x14ac:dyDescent="0.15">
      <c r="A4531" s="110" t="s">
        <v>8</v>
      </c>
      <c r="B4531" s="20">
        <v>1634.98</v>
      </c>
      <c r="C4531" s="20">
        <v>0</v>
      </c>
      <c r="D4531" s="20">
        <v>0</v>
      </c>
      <c r="E4531" s="20">
        <v>1457.29</v>
      </c>
      <c r="F4531" s="20">
        <f t="shared" si="144"/>
        <v>89.131977149567575</v>
      </c>
      <c r="G4531" s="136">
        <f t="shared" si="145"/>
        <v>0</v>
      </c>
    </row>
    <row r="4532" spans="1:7" s="8" customFormat="1" ht="12.75" x14ac:dyDescent="0.15">
      <c r="A4532" s="110" t="s">
        <v>10</v>
      </c>
      <c r="B4532" s="20">
        <v>174.2</v>
      </c>
      <c r="C4532" s="20">
        <v>0</v>
      </c>
      <c r="D4532" s="20">
        <v>0</v>
      </c>
      <c r="E4532" s="20">
        <v>139.41999999999999</v>
      </c>
      <c r="F4532" s="20">
        <f t="shared" si="144"/>
        <v>80.034443168771531</v>
      </c>
      <c r="G4532" s="136">
        <f t="shared" si="145"/>
        <v>0</v>
      </c>
    </row>
    <row r="4533" spans="1:7" s="8" customFormat="1" ht="12.75" x14ac:dyDescent="0.15">
      <c r="A4533" s="110" t="s">
        <v>11</v>
      </c>
      <c r="B4533" s="20">
        <v>269.77999999999997</v>
      </c>
      <c r="C4533" s="20">
        <v>0</v>
      </c>
      <c r="D4533" s="20">
        <v>0</v>
      </c>
      <c r="E4533" s="20">
        <v>240.47</v>
      </c>
      <c r="F4533" s="20">
        <f t="shared" si="144"/>
        <v>89.135591963822378</v>
      </c>
      <c r="G4533" s="136">
        <f t="shared" si="145"/>
        <v>0</v>
      </c>
    </row>
    <row r="4534" spans="1:7" s="8" customFormat="1" ht="12.75" x14ac:dyDescent="0.15">
      <c r="A4534" s="108" t="s">
        <v>12</v>
      </c>
      <c r="B4534" s="19">
        <v>246.86</v>
      </c>
      <c r="C4534" s="19">
        <v>390</v>
      </c>
      <c r="D4534" s="19">
        <v>210</v>
      </c>
      <c r="E4534" s="19">
        <v>206</v>
      </c>
      <c r="F4534" s="19">
        <f t="shared" si="144"/>
        <v>83.448108239487965</v>
      </c>
      <c r="G4534" s="151">
        <f t="shared" si="145"/>
        <v>98.095238095238088</v>
      </c>
    </row>
    <row r="4535" spans="1:7" s="8" customFormat="1" ht="12.75" x14ac:dyDescent="0.15">
      <c r="A4535" s="110" t="s">
        <v>19</v>
      </c>
      <c r="B4535" s="20">
        <v>246.86</v>
      </c>
      <c r="C4535" s="20">
        <v>0</v>
      </c>
      <c r="D4535" s="20">
        <v>0</v>
      </c>
      <c r="E4535" s="20">
        <v>206</v>
      </c>
      <c r="F4535" s="20">
        <f t="shared" si="144"/>
        <v>83.448108239487965</v>
      </c>
      <c r="G4535" s="136">
        <f t="shared" si="145"/>
        <v>0</v>
      </c>
    </row>
    <row r="4536" spans="1:7" s="6" customFormat="1" ht="12.75" x14ac:dyDescent="0.15">
      <c r="A4536" s="147" t="s">
        <v>86</v>
      </c>
      <c r="B4536" s="17">
        <v>13179.63</v>
      </c>
      <c r="C4536" s="17">
        <v>19280</v>
      </c>
      <c r="D4536" s="17">
        <v>11840</v>
      </c>
      <c r="E4536" s="17">
        <v>11620.03</v>
      </c>
      <c r="F4536" s="17">
        <f t="shared" si="144"/>
        <v>88.166587377642628</v>
      </c>
      <c r="G4536" s="148">
        <f t="shared" si="145"/>
        <v>98.142145270270277</v>
      </c>
    </row>
    <row r="4537" spans="1:7" s="8" customFormat="1" ht="12.75" x14ac:dyDescent="0.15">
      <c r="A4537" s="108" t="s">
        <v>6</v>
      </c>
      <c r="B4537" s="19">
        <v>13179.63</v>
      </c>
      <c r="C4537" s="19">
        <v>19280</v>
      </c>
      <c r="D4537" s="19">
        <v>11840</v>
      </c>
      <c r="E4537" s="19">
        <v>11620.03</v>
      </c>
      <c r="F4537" s="19">
        <f t="shared" si="144"/>
        <v>88.166587377642628</v>
      </c>
      <c r="G4537" s="151">
        <f t="shared" si="145"/>
        <v>98.142145270270277</v>
      </c>
    </row>
    <row r="4538" spans="1:7" s="8" customFormat="1" ht="12.75" x14ac:dyDescent="0.15">
      <c r="A4538" s="108" t="s">
        <v>7</v>
      </c>
      <c r="B4538" s="19">
        <v>11780.73</v>
      </c>
      <c r="C4538" s="19">
        <v>17330</v>
      </c>
      <c r="D4538" s="19">
        <v>10670</v>
      </c>
      <c r="E4538" s="19">
        <v>10452.700000000001</v>
      </c>
      <c r="F4538" s="19">
        <f t="shared" si="144"/>
        <v>88.72709925446047</v>
      </c>
      <c r="G4538" s="151">
        <f t="shared" si="145"/>
        <v>97.963448922211811</v>
      </c>
    </row>
    <row r="4539" spans="1:7" s="8" customFormat="1" ht="12.75" x14ac:dyDescent="0.15">
      <c r="A4539" s="110" t="s">
        <v>8</v>
      </c>
      <c r="B4539" s="20">
        <v>9264.8799999999992</v>
      </c>
      <c r="C4539" s="20">
        <v>0</v>
      </c>
      <c r="D4539" s="20">
        <v>0</v>
      </c>
      <c r="E4539" s="20">
        <v>8300</v>
      </c>
      <c r="F4539" s="20">
        <f t="shared" si="144"/>
        <v>89.585617946481776</v>
      </c>
      <c r="G4539" s="136">
        <f t="shared" si="145"/>
        <v>0</v>
      </c>
    </row>
    <row r="4540" spans="1:7" s="8" customFormat="1" ht="12.75" x14ac:dyDescent="0.15">
      <c r="A4540" s="110" t="s">
        <v>10</v>
      </c>
      <c r="B4540" s="20">
        <v>987.12</v>
      </c>
      <c r="C4540" s="20">
        <v>0</v>
      </c>
      <c r="D4540" s="20">
        <v>0</v>
      </c>
      <c r="E4540" s="20">
        <v>790.09</v>
      </c>
      <c r="F4540" s="20">
        <f t="shared" si="144"/>
        <v>80.039914093524601</v>
      </c>
      <c r="G4540" s="136">
        <f t="shared" si="145"/>
        <v>0</v>
      </c>
    </row>
    <row r="4541" spans="1:7" s="8" customFormat="1" ht="12.75" x14ac:dyDescent="0.15">
      <c r="A4541" s="110" t="s">
        <v>11</v>
      </c>
      <c r="B4541" s="20">
        <v>1528.73</v>
      </c>
      <c r="C4541" s="20">
        <v>0</v>
      </c>
      <c r="D4541" s="20">
        <v>0</v>
      </c>
      <c r="E4541" s="20">
        <v>1362.61</v>
      </c>
      <c r="F4541" s="20">
        <f t="shared" si="144"/>
        <v>89.133463724791156</v>
      </c>
      <c r="G4541" s="136">
        <f t="shared" si="145"/>
        <v>0</v>
      </c>
    </row>
    <row r="4542" spans="1:7" s="8" customFormat="1" ht="12.75" x14ac:dyDescent="0.15">
      <c r="A4542" s="108" t="s">
        <v>12</v>
      </c>
      <c r="B4542" s="19">
        <v>1398.9</v>
      </c>
      <c r="C4542" s="19">
        <v>1950</v>
      </c>
      <c r="D4542" s="19">
        <v>1170</v>
      </c>
      <c r="E4542" s="19">
        <v>1167.33</v>
      </c>
      <c r="F4542" s="19">
        <f t="shared" si="144"/>
        <v>83.446279219386653</v>
      </c>
      <c r="G4542" s="151">
        <f t="shared" si="145"/>
        <v>99.771794871794867</v>
      </c>
    </row>
    <row r="4543" spans="1:7" s="8" customFormat="1" ht="12.75" x14ac:dyDescent="0.15">
      <c r="A4543" s="110" t="s">
        <v>19</v>
      </c>
      <c r="B4543" s="20">
        <v>1398.9</v>
      </c>
      <c r="C4543" s="20">
        <v>0</v>
      </c>
      <c r="D4543" s="20">
        <v>0</v>
      </c>
      <c r="E4543" s="20">
        <v>1167.33</v>
      </c>
      <c r="F4543" s="20">
        <f t="shared" si="144"/>
        <v>83.446279219386653</v>
      </c>
      <c r="G4543" s="136">
        <f t="shared" si="145"/>
        <v>0</v>
      </c>
    </row>
    <row r="4544" spans="1:7" s="6" customFormat="1" ht="12.75" x14ac:dyDescent="0.15">
      <c r="A4544" s="147" t="s">
        <v>268</v>
      </c>
      <c r="B4544" s="17">
        <v>1892.67</v>
      </c>
      <c r="C4544" s="17">
        <v>3460</v>
      </c>
      <c r="D4544" s="17">
        <v>1149.3499999999999</v>
      </c>
      <c r="E4544" s="17">
        <v>1149.3499999999999</v>
      </c>
      <c r="F4544" s="17">
        <f t="shared" si="144"/>
        <v>60.726381249768835</v>
      </c>
      <c r="G4544" s="148">
        <f t="shared" si="145"/>
        <v>100</v>
      </c>
    </row>
    <row r="4545" spans="1:7" s="7" customFormat="1" ht="12.75" x14ac:dyDescent="0.15">
      <c r="A4545" s="149" t="s">
        <v>269</v>
      </c>
      <c r="B4545" s="18">
        <v>1892.67</v>
      </c>
      <c r="C4545" s="18">
        <v>3460</v>
      </c>
      <c r="D4545" s="18">
        <v>1149.3499999999999</v>
      </c>
      <c r="E4545" s="18">
        <v>1149.3499999999999</v>
      </c>
      <c r="F4545" s="18">
        <f t="shared" si="144"/>
        <v>60.726381249768835</v>
      </c>
      <c r="G4545" s="150">
        <f t="shared" si="145"/>
        <v>100</v>
      </c>
    </row>
    <row r="4546" spans="1:7" s="8" customFormat="1" ht="12.75" x14ac:dyDescent="0.15">
      <c r="A4546" s="108" t="s">
        <v>82</v>
      </c>
      <c r="B4546" s="19">
        <v>1892.67</v>
      </c>
      <c r="C4546" s="19">
        <v>3460</v>
      </c>
      <c r="D4546" s="19">
        <v>1149.3499999999999</v>
      </c>
      <c r="E4546" s="19">
        <v>1149.3499999999999</v>
      </c>
      <c r="F4546" s="19">
        <f t="shared" si="144"/>
        <v>60.726381249768835</v>
      </c>
      <c r="G4546" s="151">
        <f t="shared" si="145"/>
        <v>100</v>
      </c>
    </row>
    <row r="4547" spans="1:7" s="6" customFormat="1" ht="12.75" x14ac:dyDescent="0.15">
      <c r="A4547" s="147" t="s">
        <v>62</v>
      </c>
      <c r="B4547" s="17">
        <v>283.89999999999998</v>
      </c>
      <c r="C4547" s="17">
        <v>860</v>
      </c>
      <c r="D4547" s="17">
        <v>172.4</v>
      </c>
      <c r="E4547" s="17">
        <v>172.4</v>
      </c>
      <c r="F4547" s="17">
        <f t="shared" si="144"/>
        <v>60.725607608312792</v>
      </c>
      <c r="G4547" s="148">
        <f t="shared" si="145"/>
        <v>100</v>
      </c>
    </row>
    <row r="4548" spans="1:7" s="8" customFormat="1" ht="12.75" x14ac:dyDescent="0.15">
      <c r="A4548" s="108" t="s">
        <v>6</v>
      </c>
      <c r="B4548" s="19">
        <v>283.89999999999998</v>
      </c>
      <c r="C4548" s="19">
        <v>860</v>
      </c>
      <c r="D4548" s="19">
        <v>172.4</v>
      </c>
      <c r="E4548" s="19">
        <v>172.4</v>
      </c>
      <c r="F4548" s="19">
        <f t="shared" si="144"/>
        <v>60.725607608312792</v>
      </c>
      <c r="G4548" s="151">
        <f t="shared" si="145"/>
        <v>100</v>
      </c>
    </row>
    <row r="4549" spans="1:7" s="8" customFormat="1" ht="12.75" x14ac:dyDescent="0.15">
      <c r="A4549" s="108" t="s">
        <v>12</v>
      </c>
      <c r="B4549" s="19">
        <v>283.89999999999998</v>
      </c>
      <c r="C4549" s="19">
        <v>860</v>
      </c>
      <c r="D4549" s="19">
        <v>172.4</v>
      </c>
      <c r="E4549" s="19">
        <v>172.4</v>
      </c>
      <c r="F4549" s="19">
        <f t="shared" si="144"/>
        <v>60.725607608312792</v>
      </c>
      <c r="G4549" s="151">
        <f t="shared" si="145"/>
        <v>100</v>
      </c>
    </row>
    <row r="4550" spans="1:7" s="8" customFormat="1" ht="12.75" x14ac:dyDescent="0.15">
      <c r="A4550" s="110" t="s">
        <v>97</v>
      </c>
      <c r="B4550" s="20">
        <v>283.89999999999998</v>
      </c>
      <c r="C4550" s="20">
        <v>0</v>
      </c>
      <c r="D4550" s="20">
        <v>0</v>
      </c>
      <c r="E4550" s="20">
        <v>172.4</v>
      </c>
      <c r="F4550" s="20">
        <f t="shared" ref="F4550:F4613" si="146">IFERROR(E4550/B4550*100,0)</f>
        <v>60.725607608312792</v>
      </c>
      <c r="G4550" s="136">
        <f t="shared" ref="G4550:G4613" si="147">IFERROR(E4550/D4550*100,0)</f>
        <v>0</v>
      </c>
    </row>
    <row r="4551" spans="1:7" s="6" customFormat="1" ht="12.75" x14ac:dyDescent="0.15">
      <c r="A4551" s="147" t="s">
        <v>86</v>
      </c>
      <c r="B4551" s="17">
        <v>1608.77</v>
      </c>
      <c r="C4551" s="17">
        <v>2600</v>
      </c>
      <c r="D4551" s="17">
        <v>976.95</v>
      </c>
      <c r="E4551" s="17">
        <v>976.95</v>
      </c>
      <c r="F4551" s="17">
        <f t="shared" si="146"/>
        <v>60.726517774448808</v>
      </c>
      <c r="G4551" s="148">
        <f t="shared" si="147"/>
        <v>100</v>
      </c>
    </row>
    <row r="4552" spans="1:7" s="8" customFormat="1" ht="12.75" x14ac:dyDescent="0.15">
      <c r="A4552" s="108" t="s">
        <v>6</v>
      </c>
      <c r="B4552" s="19">
        <v>1608.77</v>
      </c>
      <c r="C4552" s="19">
        <v>2600</v>
      </c>
      <c r="D4552" s="19">
        <v>976.95</v>
      </c>
      <c r="E4552" s="19">
        <v>976.95</v>
      </c>
      <c r="F4552" s="19">
        <f t="shared" si="146"/>
        <v>60.726517774448808</v>
      </c>
      <c r="G4552" s="151">
        <f t="shared" si="147"/>
        <v>100</v>
      </c>
    </row>
    <row r="4553" spans="1:7" s="8" customFormat="1" ht="12.75" x14ac:dyDescent="0.15">
      <c r="A4553" s="108" t="s">
        <v>12</v>
      </c>
      <c r="B4553" s="19">
        <v>1608.77</v>
      </c>
      <c r="C4553" s="19">
        <v>2600</v>
      </c>
      <c r="D4553" s="19">
        <v>976.95</v>
      </c>
      <c r="E4553" s="19">
        <v>976.95</v>
      </c>
      <c r="F4553" s="19">
        <f t="shared" si="146"/>
        <v>60.726517774448808</v>
      </c>
      <c r="G4553" s="151">
        <f t="shared" si="147"/>
        <v>100</v>
      </c>
    </row>
    <row r="4554" spans="1:7" s="8" customFormat="1" ht="12.75" x14ac:dyDescent="0.15">
      <c r="A4554" s="110" t="s">
        <v>97</v>
      </c>
      <c r="B4554" s="20">
        <v>1608.77</v>
      </c>
      <c r="C4554" s="20">
        <v>0</v>
      </c>
      <c r="D4554" s="20">
        <v>0</v>
      </c>
      <c r="E4554" s="20">
        <v>976.95</v>
      </c>
      <c r="F4554" s="20">
        <f t="shared" si="146"/>
        <v>60.726517774448808</v>
      </c>
      <c r="G4554" s="136">
        <f t="shared" si="147"/>
        <v>0</v>
      </c>
    </row>
    <row r="4555" spans="1:7" s="6" customFormat="1" ht="12.75" x14ac:dyDescent="0.15">
      <c r="A4555" s="147" t="s">
        <v>270</v>
      </c>
      <c r="B4555" s="17">
        <v>699368.76</v>
      </c>
      <c r="C4555" s="17">
        <v>771600</v>
      </c>
      <c r="D4555" s="17">
        <v>850800</v>
      </c>
      <c r="E4555" s="17">
        <v>835938.24</v>
      </c>
      <c r="F4555" s="17">
        <f t="shared" si="146"/>
        <v>119.52753508749805</v>
      </c>
      <c r="G4555" s="148">
        <f t="shared" si="147"/>
        <v>98.253201692524684</v>
      </c>
    </row>
    <row r="4556" spans="1:7" s="7" customFormat="1" ht="12.75" x14ac:dyDescent="0.15">
      <c r="A4556" s="149" t="s">
        <v>271</v>
      </c>
      <c r="B4556" s="18">
        <v>699368.76</v>
      </c>
      <c r="C4556" s="18">
        <v>771600</v>
      </c>
      <c r="D4556" s="18">
        <v>850800</v>
      </c>
      <c r="E4556" s="18">
        <v>835938.24</v>
      </c>
      <c r="F4556" s="18">
        <f t="shared" si="146"/>
        <v>119.52753508749805</v>
      </c>
      <c r="G4556" s="150">
        <f t="shared" si="147"/>
        <v>98.253201692524684</v>
      </c>
    </row>
    <row r="4557" spans="1:7" s="8" customFormat="1" ht="12.75" x14ac:dyDescent="0.15">
      <c r="A4557" s="108" t="s">
        <v>245</v>
      </c>
      <c r="B4557" s="19">
        <v>699368.76</v>
      </c>
      <c r="C4557" s="19">
        <v>771600</v>
      </c>
      <c r="D4557" s="19">
        <v>850800</v>
      </c>
      <c r="E4557" s="19">
        <v>835938.24</v>
      </c>
      <c r="F4557" s="19">
        <f t="shared" si="146"/>
        <v>119.52753508749805</v>
      </c>
      <c r="G4557" s="151">
        <f t="shared" si="147"/>
        <v>98.253201692524684</v>
      </c>
    </row>
    <row r="4558" spans="1:7" s="6" customFormat="1" ht="12.75" x14ac:dyDescent="0.15">
      <c r="A4558" s="147" t="s">
        <v>272</v>
      </c>
      <c r="B4558" s="17">
        <v>699368.76</v>
      </c>
      <c r="C4558" s="17">
        <v>771600</v>
      </c>
      <c r="D4558" s="17">
        <v>850800</v>
      </c>
      <c r="E4558" s="17">
        <v>835938.24</v>
      </c>
      <c r="F4558" s="17">
        <f t="shared" si="146"/>
        <v>119.52753508749805</v>
      </c>
      <c r="G4558" s="148">
        <f t="shared" si="147"/>
        <v>98.253201692524684</v>
      </c>
    </row>
    <row r="4559" spans="1:7" s="8" customFormat="1" ht="12.75" x14ac:dyDescent="0.15">
      <c r="A4559" s="108" t="s">
        <v>6</v>
      </c>
      <c r="B4559" s="19">
        <v>699368.76</v>
      </c>
      <c r="C4559" s="19">
        <v>771600</v>
      </c>
      <c r="D4559" s="19">
        <v>850800</v>
      </c>
      <c r="E4559" s="19">
        <v>835938.24</v>
      </c>
      <c r="F4559" s="19">
        <f t="shared" si="146"/>
        <v>119.52753508749805</v>
      </c>
      <c r="G4559" s="151">
        <f t="shared" si="147"/>
        <v>98.253201692524684</v>
      </c>
    </row>
    <row r="4560" spans="1:7" s="8" customFormat="1" ht="12.75" x14ac:dyDescent="0.15">
      <c r="A4560" s="108" t="s">
        <v>7</v>
      </c>
      <c r="B4560" s="19">
        <v>639792.81000000006</v>
      </c>
      <c r="C4560" s="19">
        <v>698600</v>
      </c>
      <c r="D4560" s="19">
        <v>774500</v>
      </c>
      <c r="E4560" s="19">
        <v>762365.96</v>
      </c>
      <c r="F4560" s="19">
        <f t="shared" si="146"/>
        <v>119.15825687381512</v>
      </c>
      <c r="G4560" s="151">
        <f t="shared" si="147"/>
        <v>98.433306649451254</v>
      </c>
    </row>
    <row r="4561" spans="1:7" s="8" customFormat="1" ht="12.75" x14ac:dyDescent="0.15">
      <c r="A4561" s="110" t="s">
        <v>8</v>
      </c>
      <c r="B4561" s="20">
        <v>532360.25</v>
      </c>
      <c r="C4561" s="20">
        <v>0</v>
      </c>
      <c r="D4561" s="20">
        <v>0</v>
      </c>
      <c r="E4561" s="20">
        <v>637575.38</v>
      </c>
      <c r="F4561" s="20">
        <f t="shared" si="146"/>
        <v>119.7638967221914</v>
      </c>
      <c r="G4561" s="136">
        <f t="shared" si="147"/>
        <v>0</v>
      </c>
    </row>
    <row r="4562" spans="1:7" s="8" customFormat="1" ht="12.75" x14ac:dyDescent="0.15">
      <c r="A4562" s="110" t="s">
        <v>10</v>
      </c>
      <c r="B4562" s="20">
        <v>20440.23</v>
      </c>
      <c r="C4562" s="20">
        <v>0</v>
      </c>
      <c r="D4562" s="20">
        <v>0</v>
      </c>
      <c r="E4562" s="20">
        <v>28637.67</v>
      </c>
      <c r="F4562" s="20">
        <f t="shared" si="146"/>
        <v>140.10444109484089</v>
      </c>
      <c r="G4562" s="136">
        <f t="shared" si="147"/>
        <v>0</v>
      </c>
    </row>
    <row r="4563" spans="1:7" s="8" customFormat="1" ht="12.75" x14ac:dyDescent="0.15">
      <c r="A4563" s="110" t="s">
        <v>11</v>
      </c>
      <c r="B4563" s="20">
        <v>86992.33</v>
      </c>
      <c r="C4563" s="20">
        <v>0</v>
      </c>
      <c r="D4563" s="20">
        <v>0</v>
      </c>
      <c r="E4563" s="20">
        <v>96152.91</v>
      </c>
      <c r="F4563" s="20">
        <f t="shared" si="146"/>
        <v>110.53033066248486</v>
      </c>
      <c r="G4563" s="136">
        <f t="shared" si="147"/>
        <v>0</v>
      </c>
    </row>
    <row r="4564" spans="1:7" s="8" customFormat="1" ht="12.75" x14ac:dyDescent="0.15">
      <c r="A4564" s="108" t="s">
        <v>12</v>
      </c>
      <c r="B4564" s="19">
        <v>57720.72</v>
      </c>
      <c r="C4564" s="19">
        <v>68000</v>
      </c>
      <c r="D4564" s="19">
        <v>73150</v>
      </c>
      <c r="E4564" s="19">
        <v>70467.679999999993</v>
      </c>
      <c r="F4564" s="19">
        <f t="shared" si="146"/>
        <v>122.0838548098499</v>
      </c>
      <c r="G4564" s="151">
        <f t="shared" si="147"/>
        <v>96.333123718386872</v>
      </c>
    </row>
    <row r="4565" spans="1:7" s="8" customFormat="1" ht="12.75" x14ac:dyDescent="0.15">
      <c r="A4565" s="110" t="s">
        <v>19</v>
      </c>
      <c r="B4565" s="20">
        <v>51448.67</v>
      </c>
      <c r="C4565" s="20">
        <v>0</v>
      </c>
      <c r="D4565" s="20">
        <v>0</v>
      </c>
      <c r="E4565" s="20">
        <v>63541.599999999999</v>
      </c>
      <c r="F4565" s="20">
        <f t="shared" si="146"/>
        <v>123.50484473165196</v>
      </c>
      <c r="G4565" s="136">
        <f t="shared" si="147"/>
        <v>0</v>
      </c>
    </row>
    <row r="4566" spans="1:7" s="8" customFormat="1" ht="12.75" x14ac:dyDescent="0.15">
      <c r="A4566" s="110" t="s">
        <v>13</v>
      </c>
      <c r="B4566" s="20">
        <v>3161.36</v>
      </c>
      <c r="C4566" s="20">
        <v>0</v>
      </c>
      <c r="D4566" s="20">
        <v>0</v>
      </c>
      <c r="E4566" s="20">
        <v>2431.8000000000002</v>
      </c>
      <c r="F4566" s="20">
        <f t="shared" si="146"/>
        <v>76.92259027760204</v>
      </c>
      <c r="G4566" s="136">
        <f t="shared" si="147"/>
        <v>0</v>
      </c>
    </row>
    <row r="4567" spans="1:7" s="8" customFormat="1" ht="12.75" x14ac:dyDescent="0.15">
      <c r="A4567" s="110" t="s">
        <v>206</v>
      </c>
      <c r="B4567" s="20">
        <v>3110.69</v>
      </c>
      <c r="C4567" s="20">
        <v>0</v>
      </c>
      <c r="D4567" s="20">
        <v>0</v>
      </c>
      <c r="E4567" s="20">
        <v>4494.28</v>
      </c>
      <c r="F4567" s="20">
        <f t="shared" si="146"/>
        <v>144.47855620457199</v>
      </c>
      <c r="G4567" s="136">
        <f t="shared" si="147"/>
        <v>0</v>
      </c>
    </row>
    <row r="4568" spans="1:7" s="8" customFormat="1" ht="12.75" x14ac:dyDescent="0.15">
      <c r="A4568" s="108" t="s">
        <v>37</v>
      </c>
      <c r="B4568" s="19">
        <v>1855.23</v>
      </c>
      <c r="C4568" s="19">
        <v>5000</v>
      </c>
      <c r="D4568" s="19">
        <v>3150</v>
      </c>
      <c r="E4568" s="19">
        <v>3104.6</v>
      </c>
      <c r="F4568" s="19">
        <f t="shared" si="146"/>
        <v>167.34313265740636</v>
      </c>
      <c r="G4568" s="151">
        <f t="shared" si="147"/>
        <v>98.558730158730157</v>
      </c>
    </row>
    <row r="4569" spans="1:7" s="8" customFormat="1" ht="12.75" x14ac:dyDescent="0.15">
      <c r="A4569" s="110" t="s">
        <v>39</v>
      </c>
      <c r="B4569" s="20">
        <v>1855.23</v>
      </c>
      <c r="C4569" s="20">
        <v>0</v>
      </c>
      <c r="D4569" s="20">
        <v>0</v>
      </c>
      <c r="E4569" s="20">
        <v>3104.6</v>
      </c>
      <c r="F4569" s="20">
        <f t="shared" si="146"/>
        <v>167.34313265740636</v>
      </c>
      <c r="G4569" s="136">
        <f t="shared" si="147"/>
        <v>0</v>
      </c>
    </row>
    <row r="4570" spans="1:7" s="5" customFormat="1" ht="12.75" x14ac:dyDescent="0.15">
      <c r="A4570" s="145" t="s">
        <v>491</v>
      </c>
      <c r="B4570" s="16">
        <v>1589416.81</v>
      </c>
      <c r="C4570" s="16">
        <v>1680559</v>
      </c>
      <c r="D4570" s="16">
        <v>1990666.22</v>
      </c>
      <c r="E4570" s="16">
        <v>1912760.75</v>
      </c>
      <c r="F4570" s="16">
        <f t="shared" si="146"/>
        <v>120.34355859115394</v>
      </c>
      <c r="G4570" s="146">
        <f t="shared" si="147"/>
        <v>96.086462450746765</v>
      </c>
    </row>
    <row r="4571" spans="1:7" s="6" customFormat="1" ht="12.75" x14ac:dyDescent="0.15">
      <c r="A4571" s="147" t="s">
        <v>243</v>
      </c>
      <c r="B4571" s="17">
        <v>217077.38</v>
      </c>
      <c r="C4571" s="17">
        <v>175448</v>
      </c>
      <c r="D4571" s="17">
        <v>170010.22</v>
      </c>
      <c r="E4571" s="17">
        <v>170010.22</v>
      </c>
      <c r="F4571" s="17">
        <f t="shared" si="146"/>
        <v>78.317796170195166</v>
      </c>
      <c r="G4571" s="148">
        <f t="shared" si="147"/>
        <v>100</v>
      </c>
    </row>
    <row r="4572" spans="1:7" s="7" customFormat="1" ht="12.75" x14ac:dyDescent="0.15">
      <c r="A4572" s="149" t="s">
        <v>244</v>
      </c>
      <c r="B4572" s="18">
        <v>27976.83</v>
      </c>
      <c r="C4572" s="18">
        <v>35448</v>
      </c>
      <c r="D4572" s="18">
        <v>35208</v>
      </c>
      <c r="E4572" s="18">
        <v>35208</v>
      </c>
      <c r="F4572" s="18">
        <f t="shared" si="146"/>
        <v>125.84699553165959</v>
      </c>
      <c r="G4572" s="150">
        <f t="shared" si="147"/>
        <v>100</v>
      </c>
    </row>
    <row r="4573" spans="1:7" s="8" customFormat="1" ht="12.75" x14ac:dyDescent="0.15">
      <c r="A4573" s="108" t="s">
        <v>245</v>
      </c>
      <c r="B4573" s="19">
        <v>27976.83</v>
      </c>
      <c r="C4573" s="19">
        <v>35448</v>
      </c>
      <c r="D4573" s="19">
        <v>35208</v>
      </c>
      <c r="E4573" s="19">
        <v>35208</v>
      </c>
      <c r="F4573" s="19">
        <f t="shared" si="146"/>
        <v>125.84699553165959</v>
      </c>
      <c r="G4573" s="151">
        <f t="shared" si="147"/>
        <v>100</v>
      </c>
    </row>
    <row r="4574" spans="1:7" s="6" customFormat="1" ht="12.75" x14ac:dyDescent="0.15">
      <c r="A4574" s="147" t="s">
        <v>62</v>
      </c>
      <c r="B4574" s="17">
        <v>27976.83</v>
      </c>
      <c r="C4574" s="17">
        <v>35448</v>
      </c>
      <c r="D4574" s="17">
        <v>35208</v>
      </c>
      <c r="E4574" s="17">
        <v>35208</v>
      </c>
      <c r="F4574" s="17">
        <f t="shared" si="146"/>
        <v>125.84699553165959</v>
      </c>
      <c r="G4574" s="148">
        <f t="shared" si="147"/>
        <v>100</v>
      </c>
    </row>
    <row r="4575" spans="1:7" s="8" customFormat="1" ht="12.75" x14ac:dyDescent="0.15">
      <c r="A4575" s="108" t="s">
        <v>6</v>
      </c>
      <c r="B4575" s="19">
        <v>27976.83</v>
      </c>
      <c r="C4575" s="19">
        <v>35448</v>
      </c>
      <c r="D4575" s="19">
        <v>35208</v>
      </c>
      <c r="E4575" s="19">
        <v>35208</v>
      </c>
      <c r="F4575" s="19">
        <f t="shared" si="146"/>
        <v>125.84699553165959</v>
      </c>
      <c r="G4575" s="151">
        <f t="shared" si="147"/>
        <v>100</v>
      </c>
    </row>
    <row r="4576" spans="1:7" s="8" customFormat="1" ht="12.75" x14ac:dyDescent="0.15">
      <c r="A4576" s="108" t="s">
        <v>12</v>
      </c>
      <c r="B4576" s="19">
        <v>27363.65</v>
      </c>
      <c r="C4576" s="19">
        <v>34650</v>
      </c>
      <c r="D4576" s="19">
        <v>34618</v>
      </c>
      <c r="E4576" s="19">
        <v>34618</v>
      </c>
      <c r="F4576" s="19">
        <f t="shared" si="146"/>
        <v>126.51090040985029</v>
      </c>
      <c r="G4576" s="151">
        <f t="shared" si="147"/>
        <v>100</v>
      </c>
    </row>
    <row r="4577" spans="1:7" s="8" customFormat="1" ht="12.75" x14ac:dyDescent="0.15">
      <c r="A4577" s="110" t="s">
        <v>18</v>
      </c>
      <c r="B4577" s="20">
        <v>2795.31</v>
      </c>
      <c r="C4577" s="20">
        <v>0</v>
      </c>
      <c r="D4577" s="20">
        <v>0</v>
      </c>
      <c r="E4577" s="20">
        <v>7186.92</v>
      </c>
      <c r="F4577" s="20">
        <f t="shared" si="146"/>
        <v>257.10636745119501</v>
      </c>
      <c r="G4577" s="136">
        <f t="shared" si="147"/>
        <v>0</v>
      </c>
    </row>
    <row r="4578" spans="1:7" s="8" customFormat="1" ht="12.75" x14ac:dyDescent="0.15">
      <c r="A4578" s="110" t="s">
        <v>20</v>
      </c>
      <c r="B4578" s="20">
        <v>761.46</v>
      </c>
      <c r="C4578" s="20">
        <v>0</v>
      </c>
      <c r="D4578" s="20">
        <v>0</v>
      </c>
      <c r="E4578" s="20">
        <v>913.08</v>
      </c>
      <c r="F4578" s="20">
        <f t="shared" si="146"/>
        <v>119.91174848317705</v>
      </c>
      <c r="G4578" s="136">
        <f t="shared" si="147"/>
        <v>0</v>
      </c>
    </row>
    <row r="4579" spans="1:7" s="8" customFormat="1" ht="12.75" x14ac:dyDescent="0.15">
      <c r="A4579" s="110" t="s">
        <v>21</v>
      </c>
      <c r="B4579" s="20">
        <v>245.66</v>
      </c>
      <c r="C4579" s="20">
        <v>0</v>
      </c>
      <c r="D4579" s="20">
        <v>0</v>
      </c>
      <c r="E4579" s="20">
        <v>0</v>
      </c>
      <c r="F4579" s="20">
        <f t="shared" si="146"/>
        <v>0</v>
      </c>
      <c r="G4579" s="136">
        <f t="shared" si="147"/>
        <v>0</v>
      </c>
    </row>
    <row r="4580" spans="1:7" s="8" customFormat="1" ht="12.75" x14ac:dyDescent="0.15">
      <c r="A4580" s="110" t="s">
        <v>22</v>
      </c>
      <c r="B4580" s="20">
        <v>3767.31</v>
      </c>
      <c r="C4580" s="20">
        <v>0</v>
      </c>
      <c r="D4580" s="20">
        <v>0</v>
      </c>
      <c r="E4580" s="20">
        <v>4594.8599999999997</v>
      </c>
      <c r="F4580" s="20">
        <f t="shared" si="146"/>
        <v>121.96660216440908</v>
      </c>
      <c r="G4580" s="136">
        <f t="shared" si="147"/>
        <v>0</v>
      </c>
    </row>
    <row r="4581" spans="1:7" s="8" customFormat="1" ht="12.75" x14ac:dyDescent="0.15">
      <c r="A4581" s="110" t="s">
        <v>97</v>
      </c>
      <c r="B4581" s="20">
        <v>129.96</v>
      </c>
      <c r="C4581" s="20">
        <v>0</v>
      </c>
      <c r="D4581" s="20">
        <v>0</v>
      </c>
      <c r="E4581" s="20">
        <v>5.9</v>
      </c>
      <c r="F4581" s="20">
        <f t="shared" si="146"/>
        <v>4.5398584179747612</v>
      </c>
      <c r="G4581" s="136">
        <f t="shared" si="147"/>
        <v>0</v>
      </c>
    </row>
    <row r="4582" spans="1:7" s="8" customFormat="1" ht="12.75" x14ac:dyDescent="0.15">
      <c r="A4582" s="110" t="s">
        <v>23</v>
      </c>
      <c r="B4582" s="20">
        <v>1977.68</v>
      </c>
      <c r="C4582" s="20">
        <v>0</v>
      </c>
      <c r="D4582" s="20">
        <v>0</v>
      </c>
      <c r="E4582" s="20">
        <v>1930.07</v>
      </c>
      <c r="F4582" s="20">
        <f t="shared" si="146"/>
        <v>97.592633793131341</v>
      </c>
      <c r="G4582" s="136">
        <f t="shared" si="147"/>
        <v>0</v>
      </c>
    </row>
    <row r="4583" spans="1:7" s="8" customFormat="1" ht="12.75" x14ac:dyDescent="0.15">
      <c r="A4583" s="110" t="s">
        <v>24</v>
      </c>
      <c r="B4583" s="20">
        <v>1169.7</v>
      </c>
      <c r="C4583" s="20">
        <v>0</v>
      </c>
      <c r="D4583" s="20">
        <v>0</v>
      </c>
      <c r="E4583" s="20">
        <v>2754.8</v>
      </c>
      <c r="F4583" s="20">
        <f t="shared" si="146"/>
        <v>235.51337949901682</v>
      </c>
      <c r="G4583" s="136">
        <f t="shared" si="147"/>
        <v>0</v>
      </c>
    </row>
    <row r="4584" spans="1:7" s="8" customFormat="1" ht="12.75" x14ac:dyDescent="0.15">
      <c r="A4584" s="110" t="s">
        <v>25</v>
      </c>
      <c r="B4584" s="20">
        <v>1410.55</v>
      </c>
      <c r="C4584" s="20">
        <v>0</v>
      </c>
      <c r="D4584" s="20">
        <v>0</v>
      </c>
      <c r="E4584" s="20">
        <v>420.9</v>
      </c>
      <c r="F4584" s="20">
        <f t="shared" si="146"/>
        <v>29.839424338024173</v>
      </c>
      <c r="G4584" s="136">
        <f t="shared" si="147"/>
        <v>0</v>
      </c>
    </row>
    <row r="4585" spans="1:7" s="8" customFormat="1" ht="12.75" x14ac:dyDescent="0.15">
      <c r="A4585" s="110" t="s">
        <v>26</v>
      </c>
      <c r="B4585" s="20">
        <v>304.5</v>
      </c>
      <c r="C4585" s="20">
        <v>0</v>
      </c>
      <c r="D4585" s="20">
        <v>0</v>
      </c>
      <c r="E4585" s="20">
        <v>101.47</v>
      </c>
      <c r="F4585" s="20">
        <f t="shared" si="146"/>
        <v>33.32348111658456</v>
      </c>
      <c r="G4585" s="136">
        <f t="shared" si="147"/>
        <v>0</v>
      </c>
    </row>
    <row r="4586" spans="1:7" s="8" customFormat="1" ht="12.75" x14ac:dyDescent="0.15">
      <c r="A4586" s="110" t="s">
        <v>27</v>
      </c>
      <c r="B4586" s="20">
        <v>2954.33</v>
      </c>
      <c r="C4586" s="20">
        <v>0</v>
      </c>
      <c r="D4586" s="20">
        <v>0</v>
      </c>
      <c r="E4586" s="20">
        <v>3603.47</v>
      </c>
      <c r="F4586" s="20">
        <f t="shared" si="146"/>
        <v>121.97249460960691</v>
      </c>
      <c r="G4586" s="136">
        <f t="shared" si="147"/>
        <v>0</v>
      </c>
    </row>
    <row r="4587" spans="1:7" s="8" customFormat="1" ht="12.75" x14ac:dyDescent="0.15">
      <c r="A4587" s="110" t="s">
        <v>28</v>
      </c>
      <c r="B4587" s="20">
        <v>1071.4000000000001</v>
      </c>
      <c r="C4587" s="20">
        <v>0</v>
      </c>
      <c r="D4587" s="20">
        <v>0</v>
      </c>
      <c r="E4587" s="20">
        <v>2569.02</v>
      </c>
      <c r="F4587" s="20">
        <f t="shared" si="146"/>
        <v>239.78159417584467</v>
      </c>
      <c r="G4587" s="136">
        <f t="shared" si="147"/>
        <v>0</v>
      </c>
    </row>
    <row r="4588" spans="1:7" s="8" customFormat="1" ht="12.75" x14ac:dyDescent="0.15">
      <c r="A4588" s="110" t="s">
        <v>41</v>
      </c>
      <c r="B4588" s="20">
        <v>21.57</v>
      </c>
      <c r="C4588" s="20">
        <v>0</v>
      </c>
      <c r="D4588" s="20">
        <v>0</v>
      </c>
      <c r="E4588" s="20">
        <v>114.96</v>
      </c>
      <c r="F4588" s="20">
        <f t="shared" si="146"/>
        <v>532.962447844228</v>
      </c>
      <c r="G4588" s="136">
        <f t="shared" si="147"/>
        <v>0</v>
      </c>
    </row>
    <row r="4589" spans="1:7" s="8" customFormat="1" ht="12.75" x14ac:dyDescent="0.15">
      <c r="A4589" s="110" t="s">
        <v>29</v>
      </c>
      <c r="B4589" s="20">
        <v>7528.7</v>
      </c>
      <c r="C4589" s="20">
        <v>0</v>
      </c>
      <c r="D4589" s="20">
        <v>0</v>
      </c>
      <c r="E4589" s="20">
        <v>5918.01</v>
      </c>
      <c r="F4589" s="20">
        <f t="shared" si="146"/>
        <v>78.606001036035451</v>
      </c>
      <c r="G4589" s="136">
        <f t="shared" si="147"/>
        <v>0</v>
      </c>
    </row>
    <row r="4590" spans="1:7" s="8" customFormat="1" ht="12.75" x14ac:dyDescent="0.15">
      <c r="A4590" s="110" t="s">
        <v>30</v>
      </c>
      <c r="B4590" s="20">
        <v>0</v>
      </c>
      <c r="C4590" s="20">
        <v>0</v>
      </c>
      <c r="D4590" s="20">
        <v>0</v>
      </c>
      <c r="E4590" s="20">
        <v>156.25</v>
      </c>
      <c r="F4590" s="20">
        <f t="shared" si="146"/>
        <v>0</v>
      </c>
      <c r="G4590" s="136">
        <f t="shared" si="147"/>
        <v>0</v>
      </c>
    </row>
    <row r="4591" spans="1:7" s="8" customFormat="1" ht="12.75" x14ac:dyDescent="0.15">
      <c r="A4591" s="110" t="s">
        <v>32</v>
      </c>
      <c r="B4591" s="20">
        <v>327.66000000000003</v>
      </c>
      <c r="C4591" s="20">
        <v>0</v>
      </c>
      <c r="D4591" s="20">
        <v>0</v>
      </c>
      <c r="E4591" s="20">
        <v>615.41</v>
      </c>
      <c r="F4591" s="20">
        <f t="shared" si="146"/>
        <v>187.81969114325824</v>
      </c>
      <c r="G4591" s="136">
        <f t="shared" si="147"/>
        <v>0</v>
      </c>
    </row>
    <row r="4592" spans="1:7" s="8" customFormat="1" ht="12.75" x14ac:dyDescent="0.15">
      <c r="A4592" s="110" t="s">
        <v>33</v>
      </c>
      <c r="B4592" s="20">
        <v>1092.17</v>
      </c>
      <c r="C4592" s="20">
        <v>0</v>
      </c>
      <c r="D4592" s="20">
        <v>0</v>
      </c>
      <c r="E4592" s="20">
        <v>1690.45</v>
      </c>
      <c r="F4592" s="20">
        <f t="shared" si="146"/>
        <v>154.77901791845591</v>
      </c>
      <c r="G4592" s="136">
        <f t="shared" si="147"/>
        <v>0</v>
      </c>
    </row>
    <row r="4593" spans="1:7" s="8" customFormat="1" ht="12.75" x14ac:dyDescent="0.15">
      <c r="A4593" s="110" t="s">
        <v>34</v>
      </c>
      <c r="B4593" s="20">
        <v>248.86</v>
      </c>
      <c r="C4593" s="20">
        <v>0</v>
      </c>
      <c r="D4593" s="20">
        <v>0</v>
      </c>
      <c r="E4593" s="20">
        <v>638.42999999999995</v>
      </c>
      <c r="F4593" s="20">
        <f t="shared" si="146"/>
        <v>256.54183074821179</v>
      </c>
      <c r="G4593" s="136">
        <f t="shared" si="147"/>
        <v>0</v>
      </c>
    </row>
    <row r="4594" spans="1:7" s="8" customFormat="1" ht="12.75" x14ac:dyDescent="0.15">
      <c r="A4594" s="110" t="s">
        <v>35</v>
      </c>
      <c r="B4594" s="20">
        <v>1157.6099999999999</v>
      </c>
      <c r="C4594" s="20">
        <v>0</v>
      </c>
      <c r="D4594" s="20">
        <v>0</v>
      </c>
      <c r="E4594" s="20">
        <v>530.51</v>
      </c>
      <c r="F4594" s="20">
        <f t="shared" si="146"/>
        <v>45.828042259482906</v>
      </c>
      <c r="G4594" s="136">
        <f t="shared" si="147"/>
        <v>0</v>
      </c>
    </row>
    <row r="4595" spans="1:7" s="8" customFormat="1" ht="12.75" x14ac:dyDescent="0.15">
      <c r="A4595" s="110" t="s">
        <v>83</v>
      </c>
      <c r="B4595" s="20">
        <v>0</v>
      </c>
      <c r="C4595" s="20">
        <v>0</v>
      </c>
      <c r="D4595" s="20">
        <v>0</v>
      </c>
      <c r="E4595" s="20">
        <v>214.82</v>
      </c>
      <c r="F4595" s="20">
        <f t="shared" si="146"/>
        <v>0</v>
      </c>
      <c r="G4595" s="136">
        <f t="shared" si="147"/>
        <v>0</v>
      </c>
    </row>
    <row r="4596" spans="1:7" s="8" customFormat="1" ht="12.75" x14ac:dyDescent="0.15">
      <c r="A4596" s="110" t="s">
        <v>42</v>
      </c>
      <c r="B4596" s="20">
        <v>159.27000000000001</v>
      </c>
      <c r="C4596" s="20">
        <v>0</v>
      </c>
      <c r="D4596" s="20">
        <v>0</v>
      </c>
      <c r="E4596" s="20">
        <v>163.09</v>
      </c>
      <c r="F4596" s="20">
        <f t="shared" si="146"/>
        <v>102.39844289571167</v>
      </c>
      <c r="G4596" s="136">
        <f t="shared" si="147"/>
        <v>0</v>
      </c>
    </row>
    <row r="4597" spans="1:7" s="8" customFormat="1" ht="12.75" x14ac:dyDescent="0.15">
      <c r="A4597" s="110" t="s">
        <v>13</v>
      </c>
      <c r="B4597" s="20">
        <v>135.9</v>
      </c>
      <c r="C4597" s="20">
        <v>0</v>
      </c>
      <c r="D4597" s="20">
        <v>0</v>
      </c>
      <c r="E4597" s="20">
        <v>180.84</v>
      </c>
      <c r="F4597" s="20">
        <f t="shared" si="146"/>
        <v>133.06843267108169</v>
      </c>
      <c r="G4597" s="136">
        <f t="shared" si="147"/>
        <v>0</v>
      </c>
    </row>
    <row r="4598" spans="1:7" s="8" customFormat="1" ht="12.75" x14ac:dyDescent="0.15">
      <c r="A4598" s="110" t="s">
        <v>36</v>
      </c>
      <c r="B4598" s="20">
        <v>104.05</v>
      </c>
      <c r="C4598" s="20">
        <v>0</v>
      </c>
      <c r="D4598" s="20">
        <v>0</v>
      </c>
      <c r="E4598" s="20">
        <v>314.74</v>
      </c>
      <c r="F4598" s="20">
        <f t="shared" si="146"/>
        <v>302.48918789043728</v>
      </c>
      <c r="G4598" s="136">
        <f t="shared" si="147"/>
        <v>0</v>
      </c>
    </row>
    <row r="4599" spans="1:7" s="8" customFormat="1" ht="12.75" x14ac:dyDescent="0.15">
      <c r="A4599" s="108" t="s">
        <v>37</v>
      </c>
      <c r="B4599" s="19">
        <v>613.17999999999995</v>
      </c>
      <c r="C4599" s="19">
        <v>798</v>
      </c>
      <c r="D4599" s="19">
        <v>590</v>
      </c>
      <c r="E4599" s="19">
        <v>590</v>
      </c>
      <c r="F4599" s="19">
        <f t="shared" si="146"/>
        <v>96.219707100688225</v>
      </c>
      <c r="G4599" s="151">
        <f t="shared" si="147"/>
        <v>100</v>
      </c>
    </row>
    <row r="4600" spans="1:7" s="8" customFormat="1" ht="12.75" x14ac:dyDescent="0.15">
      <c r="A4600" s="110" t="s">
        <v>38</v>
      </c>
      <c r="B4600" s="20">
        <v>580.83000000000004</v>
      </c>
      <c r="C4600" s="20">
        <v>0</v>
      </c>
      <c r="D4600" s="20">
        <v>0</v>
      </c>
      <c r="E4600" s="20">
        <v>557.64</v>
      </c>
      <c r="F4600" s="20">
        <f t="shared" si="146"/>
        <v>96.007437632353685</v>
      </c>
      <c r="G4600" s="136">
        <f t="shared" si="147"/>
        <v>0</v>
      </c>
    </row>
    <row r="4601" spans="1:7" s="8" customFormat="1" ht="12.75" x14ac:dyDescent="0.15">
      <c r="A4601" s="110" t="s">
        <v>207</v>
      </c>
      <c r="B4601" s="20">
        <v>32.35</v>
      </c>
      <c r="C4601" s="20">
        <v>0</v>
      </c>
      <c r="D4601" s="20">
        <v>0</v>
      </c>
      <c r="E4601" s="20">
        <v>32.36</v>
      </c>
      <c r="F4601" s="20">
        <f t="shared" si="146"/>
        <v>100.03091190108191</v>
      </c>
      <c r="G4601" s="136">
        <f t="shared" si="147"/>
        <v>0</v>
      </c>
    </row>
    <row r="4602" spans="1:7" s="7" customFormat="1" ht="12.75" x14ac:dyDescent="0.15">
      <c r="A4602" s="149" t="s">
        <v>246</v>
      </c>
      <c r="B4602" s="18">
        <v>75652.009999999995</v>
      </c>
      <c r="C4602" s="18">
        <v>80000</v>
      </c>
      <c r="D4602" s="18">
        <v>80000</v>
      </c>
      <c r="E4602" s="18">
        <v>80000</v>
      </c>
      <c r="F4602" s="18">
        <f t="shared" si="146"/>
        <v>105.74735555605199</v>
      </c>
      <c r="G4602" s="150">
        <f t="shared" si="147"/>
        <v>100</v>
      </c>
    </row>
    <row r="4603" spans="1:7" s="8" customFormat="1" ht="12.75" x14ac:dyDescent="0.15">
      <c r="A4603" s="108" t="s">
        <v>245</v>
      </c>
      <c r="B4603" s="19">
        <v>75652.009999999995</v>
      </c>
      <c r="C4603" s="19">
        <v>80000</v>
      </c>
      <c r="D4603" s="19">
        <v>80000</v>
      </c>
      <c r="E4603" s="19">
        <v>80000</v>
      </c>
      <c r="F4603" s="19">
        <f t="shared" si="146"/>
        <v>105.74735555605199</v>
      </c>
      <c r="G4603" s="151">
        <f t="shared" si="147"/>
        <v>100</v>
      </c>
    </row>
    <row r="4604" spans="1:7" s="6" customFormat="1" ht="12.75" x14ac:dyDescent="0.15">
      <c r="A4604" s="147" t="s">
        <v>62</v>
      </c>
      <c r="B4604" s="17">
        <v>75652.009999999995</v>
      </c>
      <c r="C4604" s="17">
        <v>80000</v>
      </c>
      <c r="D4604" s="17">
        <v>80000</v>
      </c>
      <c r="E4604" s="17">
        <v>80000</v>
      </c>
      <c r="F4604" s="17">
        <f t="shared" si="146"/>
        <v>105.74735555605199</v>
      </c>
      <c r="G4604" s="148">
        <f t="shared" si="147"/>
        <v>100</v>
      </c>
    </row>
    <row r="4605" spans="1:7" s="8" customFormat="1" ht="12.75" x14ac:dyDescent="0.15">
      <c r="A4605" s="108" t="s">
        <v>6</v>
      </c>
      <c r="B4605" s="19">
        <v>75652.009999999995</v>
      </c>
      <c r="C4605" s="19">
        <v>80000</v>
      </c>
      <c r="D4605" s="19">
        <v>80000</v>
      </c>
      <c r="E4605" s="19">
        <v>80000</v>
      </c>
      <c r="F4605" s="19">
        <f t="shared" si="146"/>
        <v>105.74735555605199</v>
      </c>
      <c r="G4605" s="151">
        <f t="shared" si="147"/>
        <v>100</v>
      </c>
    </row>
    <row r="4606" spans="1:7" s="8" customFormat="1" ht="12.75" x14ac:dyDescent="0.15">
      <c r="A4606" s="108" t="s">
        <v>12</v>
      </c>
      <c r="B4606" s="19">
        <v>75652.009999999995</v>
      </c>
      <c r="C4606" s="19">
        <v>80000</v>
      </c>
      <c r="D4606" s="19">
        <v>80000</v>
      </c>
      <c r="E4606" s="19">
        <v>80000</v>
      </c>
      <c r="F4606" s="19">
        <f t="shared" si="146"/>
        <v>105.74735555605199</v>
      </c>
      <c r="G4606" s="151">
        <f t="shared" si="147"/>
        <v>100</v>
      </c>
    </row>
    <row r="4607" spans="1:7" s="8" customFormat="1" ht="12.75" x14ac:dyDescent="0.15">
      <c r="A4607" s="110" t="s">
        <v>22</v>
      </c>
      <c r="B4607" s="20">
        <v>2247.62</v>
      </c>
      <c r="C4607" s="20">
        <v>0</v>
      </c>
      <c r="D4607" s="20">
        <v>0</v>
      </c>
      <c r="E4607" s="20">
        <v>2808.22</v>
      </c>
      <c r="F4607" s="20">
        <f t="shared" si="146"/>
        <v>124.94193858392433</v>
      </c>
      <c r="G4607" s="136">
        <f t="shared" si="147"/>
        <v>0</v>
      </c>
    </row>
    <row r="4608" spans="1:7" s="8" customFormat="1" ht="12.75" x14ac:dyDescent="0.15">
      <c r="A4608" s="110" t="s">
        <v>97</v>
      </c>
      <c r="B4608" s="20">
        <v>96.21</v>
      </c>
      <c r="C4608" s="20">
        <v>0</v>
      </c>
      <c r="D4608" s="20">
        <v>0</v>
      </c>
      <c r="E4608" s="20">
        <v>0</v>
      </c>
      <c r="F4608" s="20">
        <f t="shared" si="146"/>
        <v>0</v>
      </c>
      <c r="G4608" s="136">
        <f t="shared" si="147"/>
        <v>0</v>
      </c>
    </row>
    <row r="4609" spans="1:7" s="8" customFormat="1" ht="12.75" x14ac:dyDescent="0.15">
      <c r="A4609" s="110" t="s">
        <v>23</v>
      </c>
      <c r="B4609" s="20">
        <v>50690.38</v>
      </c>
      <c r="C4609" s="20">
        <v>0</v>
      </c>
      <c r="D4609" s="20">
        <v>0</v>
      </c>
      <c r="E4609" s="20">
        <v>55043.88</v>
      </c>
      <c r="F4609" s="20">
        <f t="shared" si="146"/>
        <v>108.58841460647956</v>
      </c>
      <c r="G4609" s="136">
        <f t="shared" si="147"/>
        <v>0</v>
      </c>
    </row>
    <row r="4610" spans="1:7" s="8" customFormat="1" ht="12.75" x14ac:dyDescent="0.15">
      <c r="A4610" s="110" t="s">
        <v>24</v>
      </c>
      <c r="B4610" s="20">
        <v>1779.99</v>
      </c>
      <c r="C4610" s="20">
        <v>0</v>
      </c>
      <c r="D4610" s="20">
        <v>0</v>
      </c>
      <c r="E4610" s="20">
        <v>85.69</v>
      </c>
      <c r="F4610" s="20">
        <f t="shared" si="146"/>
        <v>4.814071989168478</v>
      </c>
      <c r="G4610" s="136">
        <f t="shared" si="147"/>
        <v>0</v>
      </c>
    </row>
    <row r="4611" spans="1:7" s="8" customFormat="1" ht="12.75" x14ac:dyDescent="0.15">
      <c r="A4611" s="110" t="s">
        <v>25</v>
      </c>
      <c r="B4611" s="20">
        <v>197.43</v>
      </c>
      <c r="C4611" s="20">
        <v>0</v>
      </c>
      <c r="D4611" s="20">
        <v>0</v>
      </c>
      <c r="E4611" s="20">
        <v>1062.21</v>
      </c>
      <c r="F4611" s="20">
        <f t="shared" si="146"/>
        <v>538.01853821607665</v>
      </c>
      <c r="G4611" s="136">
        <f t="shared" si="147"/>
        <v>0</v>
      </c>
    </row>
    <row r="4612" spans="1:7" s="8" customFormat="1" ht="12.75" x14ac:dyDescent="0.15">
      <c r="A4612" s="110" t="s">
        <v>26</v>
      </c>
      <c r="B4612" s="20">
        <v>201.07</v>
      </c>
      <c r="C4612" s="20">
        <v>0</v>
      </c>
      <c r="D4612" s="20">
        <v>0</v>
      </c>
      <c r="E4612" s="20">
        <v>0</v>
      </c>
      <c r="F4612" s="20">
        <f t="shared" si="146"/>
        <v>0</v>
      </c>
      <c r="G4612" s="136">
        <f t="shared" si="147"/>
        <v>0</v>
      </c>
    </row>
    <row r="4613" spans="1:7" s="8" customFormat="1" ht="12.75" x14ac:dyDescent="0.15">
      <c r="A4613" s="110" t="s">
        <v>27</v>
      </c>
      <c r="B4613" s="20">
        <v>3790.19</v>
      </c>
      <c r="C4613" s="20">
        <v>0</v>
      </c>
      <c r="D4613" s="20">
        <v>0</v>
      </c>
      <c r="E4613" s="20">
        <v>3316.83</v>
      </c>
      <c r="F4613" s="20">
        <f t="shared" si="146"/>
        <v>87.51091633928641</v>
      </c>
      <c r="G4613" s="136">
        <f t="shared" si="147"/>
        <v>0</v>
      </c>
    </row>
    <row r="4614" spans="1:7" s="8" customFormat="1" ht="12.75" x14ac:dyDescent="0.15">
      <c r="A4614" s="110" t="s">
        <v>28</v>
      </c>
      <c r="B4614" s="20">
        <v>3799.47</v>
      </c>
      <c r="C4614" s="20">
        <v>0</v>
      </c>
      <c r="D4614" s="20">
        <v>0</v>
      </c>
      <c r="E4614" s="20">
        <v>4750.88</v>
      </c>
      <c r="F4614" s="20">
        <f t="shared" ref="F4614:F4677" si="148">IFERROR(E4614/B4614*100,0)</f>
        <v>125.04059776758338</v>
      </c>
      <c r="G4614" s="136">
        <f t="shared" ref="G4614:G4677" si="149">IFERROR(E4614/D4614*100,0)</f>
        <v>0</v>
      </c>
    </row>
    <row r="4615" spans="1:7" s="8" customFormat="1" ht="12.75" x14ac:dyDescent="0.15">
      <c r="A4615" s="110" t="s">
        <v>41</v>
      </c>
      <c r="B4615" s="20">
        <v>3.46</v>
      </c>
      <c r="C4615" s="20">
        <v>0</v>
      </c>
      <c r="D4615" s="20">
        <v>0</v>
      </c>
      <c r="E4615" s="20">
        <v>0</v>
      </c>
      <c r="F4615" s="20">
        <f t="shared" si="148"/>
        <v>0</v>
      </c>
      <c r="G4615" s="136">
        <f t="shared" si="149"/>
        <v>0</v>
      </c>
    </row>
    <row r="4616" spans="1:7" s="8" customFormat="1" ht="12.75" x14ac:dyDescent="0.15">
      <c r="A4616" s="110" t="s">
        <v>29</v>
      </c>
      <c r="B4616" s="20">
        <v>5494.9</v>
      </c>
      <c r="C4616" s="20">
        <v>0</v>
      </c>
      <c r="D4616" s="20">
        <v>0</v>
      </c>
      <c r="E4616" s="20">
        <v>5647.9</v>
      </c>
      <c r="F4616" s="20">
        <f t="shared" si="148"/>
        <v>102.78440008007425</v>
      </c>
      <c r="G4616" s="136">
        <f t="shared" si="149"/>
        <v>0</v>
      </c>
    </row>
    <row r="4617" spans="1:7" s="8" customFormat="1" ht="12.75" x14ac:dyDescent="0.15">
      <c r="A4617" s="110" t="s">
        <v>31</v>
      </c>
      <c r="B4617" s="20">
        <v>1027.0999999999999</v>
      </c>
      <c r="C4617" s="20">
        <v>0</v>
      </c>
      <c r="D4617" s="20">
        <v>0</v>
      </c>
      <c r="E4617" s="20">
        <v>1378.48</v>
      </c>
      <c r="F4617" s="20">
        <f t="shared" si="148"/>
        <v>134.21088501606465</v>
      </c>
      <c r="G4617" s="136">
        <f t="shared" si="149"/>
        <v>0</v>
      </c>
    </row>
    <row r="4618" spans="1:7" s="8" customFormat="1" ht="12.75" x14ac:dyDescent="0.15">
      <c r="A4618" s="110" t="s">
        <v>32</v>
      </c>
      <c r="B4618" s="20">
        <v>2778.63</v>
      </c>
      <c r="C4618" s="20">
        <v>0</v>
      </c>
      <c r="D4618" s="20">
        <v>0</v>
      </c>
      <c r="E4618" s="20">
        <v>2765.22</v>
      </c>
      <c r="F4618" s="20">
        <f t="shared" si="148"/>
        <v>99.517388065341535</v>
      </c>
      <c r="G4618" s="136">
        <f t="shared" si="149"/>
        <v>0</v>
      </c>
    </row>
    <row r="4619" spans="1:7" s="8" customFormat="1" ht="12.75" x14ac:dyDescent="0.15">
      <c r="A4619" s="110" t="s">
        <v>33</v>
      </c>
      <c r="B4619" s="20">
        <v>754.8</v>
      </c>
      <c r="C4619" s="20">
        <v>0</v>
      </c>
      <c r="D4619" s="20">
        <v>0</v>
      </c>
      <c r="E4619" s="20">
        <v>438.61</v>
      </c>
      <c r="F4619" s="20">
        <f t="shared" si="148"/>
        <v>58.109432962374143</v>
      </c>
      <c r="G4619" s="136">
        <f t="shared" si="149"/>
        <v>0</v>
      </c>
    </row>
    <row r="4620" spans="1:7" s="8" customFormat="1" ht="12.75" x14ac:dyDescent="0.15">
      <c r="A4620" s="110" t="s">
        <v>34</v>
      </c>
      <c r="B4620" s="20">
        <v>2790.76</v>
      </c>
      <c r="C4620" s="20">
        <v>0</v>
      </c>
      <c r="D4620" s="20">
        <v>0</v>
      </c>
      <c r="E4620" s="20">
        <v>2702.08</v>
      </c>
      <c r="F4620" s="20">
        <f t="shared" si="148"/>
        <v>96.822370967048386</v>
      </c>
      <c r="G4620" s="136">
        <f t="shared" si="149"/>
        <v>0</v>
      </c>
    </row>
    <row r="4621" spans="1:7" s="7" customFormat="1" ht="12.75" x14ac:dyDescent="0.15">
      <c r="A4621" s="149" t="s">
        <v>247</v>
      </c>
      <c r="B4621" s="18">
        <v>3824.24</v>
      </c>
      <c r="C4621" s="18">
        <v>5000</v>
      </c>
      <c r="D4621" s="18">
        <v>5000</v>
      </c>
      <c r="E4621" s="18">
        <v>5000</v>
      </c>
      <c r="F4621" s="18">
        <f t="shared" si="148"/>
        <v>130.74493232642303</v>
      </c>
      <c r="G4621" s="150">
        <f t="shared" si="149"/>
        <v>100</v>
      </c>
    </row>
    <row r="4622" spans="1:7" s="8" customFormat="1" ht="12.75" x14ac:dyDescent="0.15">
      <c r="A4622" s="108" t="s">
        <v>245</v>
      </c>
      <c r="B4622" s="19">
        <v>3824.24</v>
      </c>
      <c r="C4622" s="19">
        <v>5000</v>
      </c>
      <c r="D4622" s="19">
        <v>5000</v>
      </c>
      <c r="E4622" s="19">
        <v>5000</v>
      </c>
      <c r="F4622" s="19">
        <f t="shared" si="148"/>
        <v>130.74493232642303</v>
      </c>
      <c r="G4622" s="151">
        <f t="shared" si="149"/>
        <v>100</v>
      </c>
    </row>
    <row r="4623" spans="1:7" s="6" customFormat="1" ht="12.75" x14ac:dyDescent="0.15">
      <c r="A4623" s="147" t="s">
        <v>62</v>
      </c>
      <c r="B4623" s="17">
        <v>3824.24</v>
      </c>
      <c r="C4623" s="17">
        <v>5000</v>
      </c>
      <c r="D4623" s="17">
        <v>5000</v>
      </c>
      <c r="E4623" s="17">
        <v>5000</v>
      </c>
      <c r="F4623" s="17">
        <f t="shared" si="148"/>
        <v>130.74493232642303</v>
      </c>
      <c r="G4623" s="148">
        <f t="shared" si="149"/>
        <v>100</v>
      </c>
    </row>
    <row r="4624" spans="1:7" s="8" customFormat="1" ht="12.75" x14ac:dyDescent="0.15">
      <c r="A4624" s="108" t="s">
        <v>6</v>
      </c>
      <c r="B4624" s="19">
        <v>3824.24</v>
      </c>
      <c r="C4624" s="19">
        <v>5000</v>
      </c>
      <c r="D4624" s="19">
        <v>5000</v>
      </c>
      <c r="E4624" s="19">
        <v>5000</v>
      </c>
      <c r="F4624" s="19">
        <f t="shared" si="148"/>
        <v>130.74493232642303</v>
      </c>
      <c r="G4624" s="151">
        <f t="shared" si="149"/>
        <v>100</v>
      </c>
    </row>
    <row r="4625" spans="1:7" s="8" customFormat="1" ht="12.75" x14ac:dyDescent="0.15">
      <c r="A4625" s="108" t="s">
        <v>12</v>
      </c>
      <c r="B4625" s="19">
        <v>3824.24</v>
      </c>
      <c r="C4625" s="19">
        <v>5000</v>
      </c>
      <c r="D4625" s="19">
        <v>5000</v>
      </c>
      <c r="E4625" s="19">
        <v>5000</v>
      </c>
      <c r="F4625" s="19">
        <f t="shared" si="148"/>
        <v>130.74493232642303</v>
      </c>
      <c r="G4625" s="151">
        <f t="shared" si="149"/>
        <v>100</v>
      </c>
    </row>
    <row r="4626" spans="1:7" s="8" customFormat="1" ht="12.75" x14ac:dyDescent="0.15">
      <c r="A4626" s="110" t="s">
        <v>28</v>
      </c>
      <c r="B4626" s="20">
        <v>3824.24</v>
      </c>
      <c r="C4626" s="20">
        <v>0</v>
      </c>
      <c r="D4626" s="20">
        <v>0</v>
      </c>
      <c r="E4626" s="20">
        <v>5000</v>
      </c>
      <c r="F4626" s="20">
        <f t="shared" si="148"/>
        <v>130.74493232642303</v>
      </c>
      <c r="G4626" s="136">
        <f t="shared" si="149"/>
        <v>0</v>
      </c>
    </row>
    <row r="4627" spans="1:7" s="7" customFormat="1" ht="12.75" x14ac:dyDescent="0.15">
      <c r="A4627" s="149" t="s">
        <v>248</v>
      </c>
      <c r="B4627" s="18">
        <v>32030.66</v>
      </c>
      <c r="C4627" s="18">
        <v>55000</v>
      </c>
      <c r="D4627" s="18">
        <v>49802.22</v>
      </c>
      <c r="E4627" s="18">
        <v>49802.22</v>
      </c>
      <c r="F4627" s="18">
        <f t="shared" si="148"/>
        <v>155.48296538379165</v>
      </c>
      <c r="G4627" s="150">
        <f t="shared" si="149"/>
        <v>100</v>
      </c>
    </row>
    <row r="4628" spans="1:7" s="8" customFormat="1" ht="12.75" x14ac:dyDescent="0.15">
      <c r="A4628" s="108" t="s">
        <v>245</v>
      </c>
      <c r="B4628" s="19">
        <v>32030.66</v>
      </c>
      <c r="C4628" s="19">
        <v>55000</v>
      </c>
      <c r="D4628" s="19">
        <v>49802.22</v>
      </c>
      <c r="E4628" s="19">
        <v>49802.22</v>
      </c>
      <c r="F4628" s="19">
        <f t="shared" si="148"/>
        <v>155.48296538379165</v>
      </c>
      <c r="G4628" s="151">
        <f t="shared" si="149"/>
        <v>100</v>
      </c>
    </row>
    <row r="4629" spans="1:7" s="6" customFormat="1" ht="12.75" x14ac:dyDescent="0.15">
      <c r="A4629" s="147" t="s">
        <v>62</v>
      </c>
      <c r="B4629" s="17">
        <v>32030.66</v>
      </c>
      <c r="C4629" s="17">
        <v>55000</v>
      </c>
      <c r="D4629" s="17">
        <v>49802.22</v>
      </c>
      <c r="E4629" s="17">
        <v>49802.22</v>
      </c>
      <c r="F4629" s="17">
        <f t="shared" si="148"/>
        <v>155.48296538379165</v>
      </c>
      <c r="G4629" s="148">
        <f t="shared" si="149"/>
        <v>100</v>
      </c>
    </row>
    <row r="4630" spans="1:7" s="8" customFormat="1" ht="12.75" x14ac:dyDescent="0.15">
      <c r="A4630" s="108" t="s">
        <v>6</v>
      </c>
      <c r="B4630" s="19">
        <v>32030.66</v>
      </c>
      <c r="C4630" s="19">
        <v>55000</v>
      </c>
      <c r="D4630" s="19">
        <v>49802.22</v>
      </c>
      <c r="E4630" s="19">
        <v>49802.22</v>
      </c>
      <c r="F4630" s="19">
        <f t="shared" si="148"/>
        <v>155.48296538379165</v>
      </c>
      <c r="G4630" s="151">
        <f t="shared" si="149"/>
        <v>100</v>
      </c>
    </row>
    <row r="4631" spans="1:7" s="8" customFormat="1" ht="12.75" x14ac:dyDescent="0.15">
      <c r="A4631" s="108" t="s">
        <v>12</v>
      </c>
      <c r="B4631" s="19">
        <v>32030.66</v>
      </c>
      <c r="C4631" s="19">
        <v>55000</v>
      </c>
      <c r="D4631" s="19">
        <v>49802.22</v>
      </c>
      <c r="E4631" s="19">
        <v>49802.22</v>
      </c>
      <c r="F4631" s="19">
        <f t="shared" si="148"/>
        <v>155.48296538379165</v>
      </c>
      <c r="G4631" s="151">
        <f t="shared" si="149"/>
        <v>100</v>
      </c>
    </row>
    <row r="4632" spans="1:7" s="8" customFormat="1" ht="12.75" x14ac:dyDescent="0.15">
      <c r="A4632" s="110" t="s">
        <v>27</v>
      </c>
      <c r="B4632" s="20">
        <v>32030.66</v>
      </c>
      <c r="C4632" s="20">
        <v>0</v>
      </c>
      <c r="D4632" s="20">
        <v>0</v>
      </c>
      <c r="E4632" s="20">
        <v>49802.22</v>
      </c>
      <c r="F4632" s="20">
        <f t="shared" si="148"/>
        <v>155.48296538379165</v>
      </c>
      <c r="G4632" s="136">
        <f t="shared" si="149"/>
        <v>0</v>
      </c>
    </row>
    <row r="4633" spans="1:7" s="7" customFormat="1" ht="12.75" x14ac:dyDescent="0.15">
      <c r="A4633" s="149" t="s">
        <v>249</v>
      </c>
      <c r="B4633" s="18">
        <v>77593.64</v>
      </c>
      <c r="C4633" s="18">
        <v>0</v>
      </c>
      <c r="D4633" s="18">
        <v>0</v>
      </c>
      <c r="E4633" s="18">
        <v>0</v>
      </c>
      <c r="F4633" s="18">
        <f t="shared" si="148"/>
        <v>0</v>
      </c>
      <c r="G4633" s="150">
        <f t="shared" si="149"/>
        <v>0</v>
      </c>
    </row>
    <row r="4634" spans="1:7" s="8" customFormat="1" ht="12.75" x14ac:dyDescent="0.15">
      <c r="A4634" s="108" t="s">
        <v>245</v>
      </c>
      <c r="B4634" s="19">
        <v>77593.64</v>
      </c>
      <c r="C4634" s="19">
        <v>0</v>
      </c>
      <c r="D4634" s="19">
        <v>0</v>
      </c>
      <c r="E4634" s="19">
        <v>0</v>
      </c>
      <c r="F4634" s="19">
        <f t="shared" si="148"/>
        <v>0</v>
      </c>
      <c r="G4634" s="151">
        <f t="shared" si="149"/>
        <v>0</v>
      </c>
    </row>
    <row r="4635" spans="1:7" s="6" customFormat="1" ht="12.75" x14ac:dyDescent="0.15">
      <c r="A4635" s="147" t="s">
        <v>62</v>
      </c>
      <c r="B4635" s="17">
        <v>77593.64</v>
      </c>
      <c r="C4635" s="17">
        <v>0</v>
      </c>
      <c r="D4635" s="17">
        <v>0</v>
      </c>
      <c r="E4635" s="17">
        <v>0</v>
      </c>
      <c r="F4635" s="17">
        <f t="shared" si="148"/>
        <v>0</v>
      </c>
      <c r="G4635" s="148">
        <f t="shared" si="149"/>
        <v>0</v>
      </c>
    </row>
    <row r="4636" spans="1:7" s="8" customFormat="1" ht="12.75" x14ac:dyDescent="0.15">
      <c r="A4636" s="108" t="s">
        <v>53</v>
      </c>
      <c r="B4636" s="19">
        <v>77593.64</v>
      </c>
      <c r="C4636" s="19">
        <v>0</v>
      </c>
      <c r="D4636" s="19">
        <v>0</v>
      </c>
      <c r="E4636" s="19">
        <v>0</v>
      </c>
      <c r="F4636" s="19">
        <f t="shared" si="148"/>
        <v>0</v>
      </c>
      <c r="G4636" s="151">
        <f t="shared" si="149"/>
        <v>0</v>
      </c>
    </row>
    <row r="4637" spans="1:7" s="8" customFormat="1" ht="12.75" x14ac:dyDescent="0.15">
      <c r="A4637" s="108" t="s">
        <v>72</v>
      </c>
      <c r="B4637" s="19">
        <v>77593.64</v>
      </c>
      <c r="C4637" s="19">
        <v>0</v>
      </c>
      <c r="D4637" s="19">
        <v>0</v>
      </c>
      <c r="E4637" s="19">
        <v>0</v>
      </c>
      <c r="F4637" s="19">
        <f t="shared" si="148"/>
        <v>0</v>
      </c>
      <c r="G4637" s="151">
        <f t="shared" si="149"/>
        <v>0</v>
      </c>
    </row>
    <row r="4638" spans="1:7" s="8" customFormat="1" ht="12.75" x14ac:dyDescent="0.15">
      <c r="A4638" s="110" t="s">
        <v>73</v>
      </c>
      <c r="B4638" s="20">
        <v>77593.64</v>
      </c>
      <c r="C4638" s="20">
        <v>0</v>
      </c>
      <c r="D4638" s="20">
        <v>0</v>
      </c>
      <c r="E4638" s="20">
        <v>0</v>
      </c>
      <c r="F4638" s="20">
        <f t="shared" si="148"/>
        <v>0</v>
      </c>
      <c r="G4638" s="136">
        <f t="shared" si="149"/>
        <v>0</v>
      </c>
    </row>
    <row r="4639" spans="1:7" s="6" customFormat="1" ht="12.75" x14ac:dyDescent="0.15">
      <c r="A4639" s="147" t="s">
        <v>250</v>
      </c>
      <c r="B4639" s="17">
        <v>2240.67</v>
      </c>
      <c r="C4639" s="17">
        <v>9052</v>
      </c>
      <c r="D4639" s="17">
        <v>1000</v>
      </c>
      <c r="E4639" s="17">
        <v>114.62</v>
      </c>
      <c r="F4639" s="17">
        <f t="shared" si="148"/>
        <v>5.1154342227994301</v>
      </c>
      <c r="G4639" s="148">
        <f t="shared" si="149"/>
        <v>11.462</v>
      </c>
    </row>
    <row r="4640" spans="1:7" s="7" customFormat="1" ht="12.75" x14ac:dyDescent="0.15">
      <c r="A4640" s="149" t="s">
        <v>251</v>
      </c>
      <c r="B4640" s="18">
        <v>2240.67</v>
      </c>
      <c r="C4640" s="18">
        <v>9052</v>
      </c>
      <c r="D4640" s="18">
        <v>1000</v>
      </c>
      <c r="E4640" s="18">
        <v>114.62</v>
      </c>
      <c r="F4640" s="18">
        <f t="shared" si="148"/>
        <v>5.1154342227994301</v>
      </c>
      <c r="G4640" s="150">
        <f t="shared" si="149"/>
        <v>11.462</v>
      </c>
    </row>
    <row r="4641" spans="1:7" s="8" customFormat="1" ht="12.75" x14ac:dyDescent="0.15">
      <c r="A4641" s="108" t="s">
        <v>82</v>
      </c>
      <c r="B4641" s="19">
        <v>2240.67</v>
      </c>
      <c r="C4641" s="19">
        <v>9052</v>
      </c>
      <c r="D4641" s="19">
        <v>1000</v>
      </c>
      <c r="E4641" s="19">
        <v>114.62</v>
      </c>
      <c r="F4641" s="19">
        <f t="shared" si="148"/>
        <v>5.1154342227994301</v>
      </c>
      <c r="G4641" s="151">
        <f t="shared" si="149"/>
        <v>11.462</v>
      </c>
    </row>
    <row r="4642" spans="1:7" s="6" customFormat="1" ht="12.75" x14ac:dyDescent="0.15">
      <c r="A4642" s="147" t="s">
        <v>44</v>
      </c>
      <c r="B4642" s="17">
        <v>2240.67</v>
      </c>
      <c r="C4642" s="17">
        <v>9052</v>
      </c>
      <c r="D4642" s="17">
        <v>1000</v>
      </c>
      <c r="E4642" s="17">
        <v>114.62</v>
      </c>
      <c r="F4642" s="17">
        <f t="shared" si="148"/>
        <v>5.1154342227994301</v>
      </c>
      <c r="G4642" s="148">
        <f t="shared" si="149"/>
        <v>11.462</v>
      </c>
    </row>
    <row r="4643" spans="1:7" s="8" customFormat="1" ht="12.75" x14ac:dyDescent="0.15">
      <c r="A4643" s="108" t="s">
        <v>6</v>
      </c>
      <c r="B4643" s="19">
        <v>1577.05</v>
      </c>
      <c r="C4643" s="19">
        <v>6402</v>
      </c>
      <c r="D4643" s="19">
        <v>900</v>
      </c>
      <c r="E4643" s="19">
        <v>114.62</v>
      </c>
      <c r="F4643" s="19">
        <f t="shared" si="148"/>
        <v>7.2680003804571829</v>
      </c>
      <c r="G4643" s="151">
        <f t="shared" si="149"/>
        <v>12.735555555555555</v>
      </c>
    </row>
    <row r="4644" spans="1:7" s="8" customFormat="1" ht="12.75" x14ac:dyDescent="0.15">
      <c r="A4644" s="108" t="s">
        <v>12</v>
      </c>
      <c r="B4644" s="19">
        <v>1574.4</v>
      </c>
      <c r="C4644" s="19">
        <v>6164</v>
      </c>
      <c r="D4644" s="19">
        <v>800</v>
      </c>
      <c r="E4644" s="19">
        <v>94.71</v>
      </c>
      <c r="F4644" s="19">
        <f t="shared" si="148"/>
        <v>6.0156249999999991</v>
      </c>
      <c r="G4644" s="151">
        <f t="shared" si="149"/>
        <v>11.838749999999999</v>
      </c>
    </row>
    <row r="4645" spans="1:7" s="8" customFormat="1" ht="12.75" x14ac:dyDescent="0.15">
      <c r="A4645" s="110" t="s">
        <v>18</v>
      </c>
      <c r="B4645" s="20">
        <v>1079.5999999999999</v>
      </c>
      <c r="C4645" s="20">
        <v>0</v>
      </c>
      <c r="D4645" s="20">
        <v>0</v>
      </c>
      <c r="E4645" s="20">
        <v>10.8</v>
      </c>
      <c r="F4645" s="20">
        <f t="shared" si="148"/>
        <v>1.0003705075954059</v>
      </c>
      <c r="G4645" s="136">
        <f t="shared" si="149"/>
        <v>0</v>
      </c>
    </row>
    <row r="4646" spans="1:7" s="8" customFormat="1" ht="12.75" x14ac:dyDescent="0.15">
      <c r="A4646" s="110" t="s">
        <v>19</v>
      </c>
      <c r="B4646" s="20">
        <v>0</v>
      </c>
      <c r="C4646" s="20">
        <v>0</v>
      </c>
      <c r="D4646" s="20">
        <v>0</v>
      </c>
      <c r="E4646" s="20">
        <v>81.260000000000005</v>
      </c>
      <c r="F4646" s="20">
        <f t="shared" si="148"/>
        <v>0</v>
      </c>
      <c r="G4646" s="136">
        <f t="shared" si="149"/>
        <v>0</v>
      </c>
    </row>
    <row r="4647" spans="1:7" s="8" customFormat="1" ht="12.75" x14ac:dyDescent="0.15">
      <c r="A4647" s="110" t="s">
        <v>22</v>
      </c>
      <c r="B4647" s="20">
        <v>9.9499999999999993</v>
      </c>
      <c r="C4647" s="20">
        <v>0</v>
      </c>
      <c r="D4647" s="20">
        <v>0</v>
      </c>
      <c r="E4647" s="20">
        <v>0</v>
      </c>
      <c r="F4647" s="20">
        <f t="shared" si="148"/>
        <v>0</v>
      </c>
      <c r="G4647" s="136">
        <f t="shared" si="149"/>
        <v>0</v>
      </c>
    </row>
    <row r="4648" spans="1:7" s="8" customFormat="1" ht="12.75" x14ac:dyDescent="0.15">
      <c r="A4648" s="110" t="s">
        <v>97</v>
      </c>
      <c r="B4648" s="20">
        <v>20.51</v>
      </c>
      <c r="C4648" s="20">
        <v>0</v>
      </c>
      <c r="D4648" s="20">
        <v>0</v>
      </c>
      <c r="E4648" s="20">
        <v>0</v>
      </c>
      <c r="F4648" s="20">
        <f t="shared" si="148"/>
        <v>0</v>
      </c>
      <c r="G4648" s="136">
        <f t="shared" si="149"/>
        <v>0</v>
      </c>
    </row>
    <row r="4649" spans="1:7" s="8" customFormat="1" ht="12.75" x14ac:dyDescent="0.15">
      <c r="A4649" s="110" t="s">
        <v>24</v>
      </c>
      <c r="B4649" s="20">
        <v>205.28</v>
      </c>
      <c r="C4649" s="20">
        <v>0</v>
      </c>
      <c r="D4649" s="20">
        <v>0</v>
      </c>
      <c r="E4649" s="20">
        <v>0</v>
      </c>
      <c r="F4649" s="20">
        <f t="shared" si="148"/>
        <v>0</v>
      </c>
      <c r="G4649" s="136">
        <f t="shared" si="149"/>
        <v>0</v>
      </c>
    </row>
    <row r="4650" spans="1:7" s="8" customFormat="1" ht="12.75" x14ac:dyDescent="0.15">
      <c r="A4650" s="110" t="s">
        <v>26</v>
      </c>
      <c r="B4650" s="20">
        <v>66.89</v>
      </c>
      <c r="C4650" s="20">
        <v>0</v>
      </c>
      <c r="D4650" s="20">
        <v>0</v>
      </c>
      <c r="E4650" s="20">
        <v>0</v>
      </c>
      <c r="F4650" s="20">
        <f t="shared" si="148"/>
        <v>0</v>
      </c>
      <c r="G4650" s="136">
        <f t="shared" si="149"/>
        <v>0</v>
      </c>
    </row>
    <row r="4651" spans="1:7" s="8" customFormat="1" ht="12.75" x14ac:dyDescent="0.15">
      <c r="A4651" s="110" t="s">
        <v>32</v>
      </c>
      <c r="B4651" s="20">
        <v>185.53</v>
      </c>
      <c r="C4651" s="20">
        <v>0</v>
      </c>
      <c r="D4651" s="20">
        <v>0</v>
      </c>
      <c r="E4651" s="20">
        <v>0</v>
      </c>
      <c r="F4651" s="20">
        <f t="shared" si="148"/>
        <v>0</v>
      </c>
      <c r="G4651" s="136">
        <f t="shared" si="149"/>
        <v>0</v>
      </c>
    </row>
    <row r="4652" spans="1:7" s="8" customFormat="1" ht="12.75" x14ac:dyDescent="0.15">
      <c r="A4652" s="110" t="s">
        <v>34</v>
      </c>
      <c r="B4652" s="20">
        <v>6.64</v>
      </c>
      <c r="C4652" s="20">
        <v>0</v>
      </c>
      <c r="D4652" s="20">
        <v>0</v>
      </c>
      <c r="E4652" s="20">
        <v>0</v>
      </c>
      <c r="F4652" s="20">
        <f t="shared" si="148"/>
        <v>0</v>
      </c>
      <c r="G4652" s="136">
        <f t="shared" si="149"/>
        <v>0</v>
      </c>
    </row>
    <row r="4653" spans="1:7" s="8" customFormat="1" ht="12.75" x14ac:dyDescent="0.15">
      <c r="A4653" s="110" t="s">
        <v>13</v>
      </c>
      <c r="B4653" s="20">
        <v>0</v>
      </c>
      <c r="C4653" s="20">
        <v>0</v>
      </c>
      <c r="D4653" s="20">
        <v>0</v>
      </c>
      <c r="E4653" s="20">
        <v>2.65</v>
      </c>
      <c r="F4653" s="20">
        <f t="shared" si="148"/>
        <v>0</v>
      </c>
      <c r="G4653" s="136">
        <f t="shared" si="149"/>
        <v>0</v>
      </c>
    </row>
    <row r="4654" spans="1:7" s="8" customFormat="1" ht="12.75" x14ac:dyDescent="0.15">
      <c r="A4654" s="108" t="s">
        <v>37</v>
      </c>
      <c r="B4654" s="19">
        <v>2.65</v>
      </c>
      <c r="C4654" s="19">
        <v>238</v>
      </c>
      <c r="D4654" s="19">
        <v>100</v>
      </c>
      <c r="E4654" s="19">
        <v>19.91</v>
      </c>
      <c r="F4654" s="19">
        <f t="shared" si="148"/>
        <v>751.32075471698113</v>
      </c>
      <c r="G4654" s="151">
        <f t="shared" si="149"/>
        <v>19.91</v>
      </c>
    </row>
    <row r="4655" spans="1:7" s="8" customFormat="1" ht="12.75" x14ac:dyDescent="0.15">
      <c r="A4655" s="110" t="s">
        <v>38</v>
      </c>
      <c r="B4655" s="20">
        <v>0</v>
      </c>
      <c r="C4655" s="20">
        <v>0</v>
      </c>
      <c r="D4655" s="20">
        <v>0</v>
      </c>
      <c r="E4655" s="20">
        <v>17.260000000000002</v>
      </c>
      <c r="F4655" s="20">
        <f t="shared" si="148"/>
        <v>0</v>
      </c>
      <c r="G4655" s="136">
        <f t="shared" si="149"/>
        <v>0</v>
      </c>
    </row>
    <row r="4656" spans="1:7" s="8" customFormat="1" ht="12.75" x14ac:dyDescent="0.15">
      <c r="A4656" s="110" t="s">
        <v>207</v>
      </c>
      <c r="B4656" s="20">
        <v>2.65</v>
      </c>
      <c r="C4656" s="20">
        <v>0</v>
      </c>
      <c r="D4656" s="20">
        <v>0</v>
      </c>
      <c r="E4656" s="20">
        <v>2.65</v>
      </c>
      <c r="F4656" s="20">
        <f t="shared" si="148"/>
        <v>100</v>
      </c>
      <c r="G4656" s="136">
        <f t="shared" si="149"/>
        <v>0</v>
      </c>
    </row>
    <row r="4657" spans="1:7" s="8" customFormat="1" ht="12.75" x14ac:dyDescent="0.15">
      <c r="A4657" s="108" t="s">
        <v>53</v>
      </c>
      <c r="B4657" s="19">
        <v>663.62</v>
      </c>
      <c r="C4657" s="19">
        <v>2650</v>
      </c>
      <c r="D4657" s="19">
        <v>100</v>
      </c>
      <c r="E4657" s="19">
        <v>0</v>
      </c>
      <c r="F4657" s="19">
        <f t="shared" si="148"/>
        <v>0</v>
      </c>
      <c r="G4657" s="151">
        <f t="shared" si="149"/>
        <v>0</v>
      </c>
    </row>
    <row r="4658" spans="1:7" s="8" customFormat="1" ht="12.75" x14ac:dyDescent="0.15">
      <c r="A4658" s="108" t="s">
        <v>56</v>
      </c>
      <c r="B4658" s="19">
        <v>663.62</v>
      </c>
      <c r="C4658" s="19">
        <v>2650</v>
      </c>
      <c r="D4658" s="19">
        <v>100</v>
      </c>
      <c r="E4658" s="19">
        <v>0</v>
      </c>
      <c r="F4658" s="19">
        <f t="shared" si="148"/>
        <v>0</v>
      </c>
      <c r="G4658" s="151">
        <f t="shared" si="149"/>
        <v>0</v>
      </c>
    </row>
    <row r="4659" spans="1:7" s="8" customFormat="1" ht="12.75" x14ac:dyDescent="0.15">
      <c r="A4659" s="110" t="s">
        <v>60</v>
      </c>
      <c r="B4659" s="20">
        <v>663.62</v>
      </c>
      <c r="C4659" s="20">
        <v>0</v>
      </c>
      <c r="D4659" s="20">
        <v>0</v>
      </c>
      <c r="E4659" s="20">
        <v>0</v>
      </c>
      <c r="F4659" s="20">
        <f t="shared" si="148"/>
        <v>0</v>
      </c>
      <c r="G4659" s="136">
        <f t="shared" si="149"/>
        <v>0</v>
      </c>
    </row>
    <row r="4660" spans="1:7" s="6" customFormat="1" ht="12.75" x14ac:dyDescent="0.15">
      <c r="A4660" s="147" t="s">
        <v>253</v>
      </c>
      <c r="B4660" s="17">
        <v>145687.20000000001</v>
      </c>
      <c r="C4660" s="17">
        <v>207547</v>
      </c>
      <c r="D4660" s="17">
        <v>260237</v>
      </c>
      <c r="E4660" s="17">
        <v>241429.91</v>
      </c>
      <c r="F4660" s="17">
        <f t="shared" si="148"/>
        <v>165.71799718849698</v>
      </c>
      <c r="G4660" s="148">
        <f t="shared" si="149"/>
        <v>92.773091451254047</v>
      </c>
    </row>
    <row r="4661" spans="1:7" s="7" customFormat="1" ht="12.75" x14ac:dyDescent="0.15">
      <c r="A4661" s="149" t="s">
        <v>254</v>
      </c>
      <c r="B4661" s="18">
        <v>12879.53</v>
      </c>
      <c r="C4661" s="18">
        <v>2400</v>
      </c>
      <c r="D4661" s="18">
        <v>25360</v>
      </c>
      <c r="E4661" s="18">
        <v>22549.5</v>
      </c>
      <c r="F4661" s="18">
        <f t="shared" si="148"/>
        <v>175.08014655814304</v>
      </c>
      <c r="G4661" s="150">
        <f t="shared" si="149"/>
        <v>88.917586750788644</v>
      </c>
    </row>
    <row r="4662" spans="1:7" s="8" customFormat="1" ht="12.75" x14ac:dyDescent="0.15">
      <c r="A4662" s="108" t="s">
        <v>245</v>
      </c>
      <c r="B4662" s="19">
        <v>12076.12</v>
      </c>
      <c r="C4662" s="19">
        <v>0</v>
      </c>
      <c r="D4662" s="19">
        <v>250</v>
      </c>
      <c r="E4662" s="19">
        <v>250</v>
      </c>
      <c r="F4662" s="19">
        <f t="shared" si="148"/>
        <v>2.0702013560646959</v>
      </c>
      <c r="G4662" s="151">
        <f t="shared" si="149"/>
        <v>100</v>
      </c>
    </row>
    <row r="4663" spans="1:7" s="6" customFormat="1" ht="12.75" x14ac:dyDescent="0.15">
      <c r="A4663" s="147" t="s">
        <v>5</v>
      </c>
      <c r="B4663" s="17">
        <v>12076.12</v>
      </c>
      <c r="C4663" s="17">
        <v>0</v>
      </c>
      <c r="D4663" s="17">
        <v>250</v>
      </c>
      <c r="E4663" s="17">
        <v>250</v>
      </c>
      <c r="F4663" s="17">
        <f t="shared" si="148"/>
        <v>2.0702013560646959</v>
      </c>
      <c r="G4663" s="148">
        <f t="shared" si="149"/>
        <v>100</v>
      </c>
    </row>
    <row r="4664" spans="1:7" s="8" customFormat="1" ht="12.75" x14ac:dyDescent="0.15">
      <c r="A4664" s="108" t="s">
        <v>53</v>
      </c>
      <c r="B4664" s="19">
        <v>12076.12</v>
      </c>
      <c r="C4664" s="19">
        <v>0</v>
      </c>
      <c r="D4664" s="19">
        <v>250</v>
      </c>
      <c r="E4664" s="19">
        <v>250</v>
      </c>
      <c r="F4664" s="19">
        <f t="shared" si="148"/>
        <v>2.0702013560646959</v>
      </c>
      <c r="G4664" s="151">
        <f t="shared" si="149"/>
        <v>100</v>
      </c>
    </row>
    <row r="4665" spans="1:7" s="8" customFormat="1" ht="12.75" x14ac:dyDescent="0.15">
      <c r="A4665" s="108" t="s">
        <v>54</v>
      </c>
      <c r="B4665" s="19">
        <v>0</v>
      </c>
      <c r="C4665" s="19">
        <v>0</v>
      </c>
      <c r="D4665" s="19">
        <v>250</v>
      </c>
      <c r="E4665" s="19">
        <v>250</v>
      </c>
      <c r="F4665" s="19">
        <f t="shared" si="148"/>
        <v>0</v>
      </c>
      <c r="G4665" s="151">
        <f t="shared" si="149"/>
        <v>100</v>
      </c>
    </row>
    <row r="4666" spans="1:7" s="8" customFormat="1" ht="12.75" x14ac:dyDescent="0.15">
      <c r="A4666" s="110" t="s">
        <v>55</v>
      </c>
      <c r="B4666" s="20">
        <v>0</v>
      </c>
      <c r="C4666" s="20">
        <v>0</v>
      </c>
      <c r="D4666" s="20">
        <v>0</v>
      </c>
      <c r="E4666" s="20">
        <v>250</v>
      </c>
      <c r="F4666" s="20">
        <f t="shared" si="148"/>
        <v>0</v>
      </c>
      <c r="G4666" s="136">
        <f t="shared" si="149"/>
        <v>0</v>
      </c>
    </row>
    <row r="4667" spans="1:7" s="8" customFormat="1" ht="12.75" x14ac:dyDescent="0.15">
      <c r="A4667" s="108" t="s">
        <v>72</v>
      </c>
      <c r="B4667" s="19">
        <v>12076.12</v>
      </c>
      <c r="C4667" s="19">
        <v>0</v>
      </c>
      <c r="D4667" s="19">
        <v>0</v>
      </c>
      <c r="E4667" s="19">
        <v>0</v>
      </c>
      <c r="F4667" s="19">
        <f t="shared" si="148"/>
        <v>0</v>
      </c>
      <c r="G4667" s="151">
        <f t="shared" si="149"/>
        <v>0</v>
      </c>
    </row>
    <row r="4668" spans="1:7" s="8" customFormat="1" ht="12.75" x14ac:dyDescent="0.15">
      <c r="A4668" s="110" t="s">
        <v>279</v>
      </c>
      <c r="B4668" s="20">
        <v>12076.12</v>
      </c>
      <c r="C4668" s="20">
        <v>0</v>
      </c>
      <c r="D4668" s="20">
        <v>0</v>
      </c>
      <c r="E4668" s="20">
        <v>0</v>
      </c>
      <c r="F4668" s="20">
        <f t="shared" si="148"/>
        <v>0</v>
      </c>
      <c r="G4668" s="136">
        <f t="shared" si="149"/>
        <v>0</v>
      </c>
    </row>
    <row r="4669" spans="1:7" s="8" customFormat="1" ht="12.75" x14ac:dyDescent="0.15">
      <c r="A4669" s="108" t="s">
        <v>82</v>
      </c>
      <c r="B4669" s="19">
        <v>803.41</v>
      </c>
      <c r="C4669" s="19">
        <v>2400</v>
      </c>
      <c r="D4669" s="19">
        <v>25110</v>
      </c>
      <c r="E4669" s="19">
        <v>22299.5</v>
      </c>
      <c r="F4669" s="19">
        <f t="shared" si="148"/>
        <v>2775.6064773901248</v>
      </c>
      <c r="G4669" s="151">
        <f t="shared" si="149"/>
        <v>88.807248108323378</v>
      </c>
    </row>
    <row r="4670" spans="1:7" s="6" customFormat="1" ht="12.75" x14ac:dyDescent="0.15">
      <c r="A4670" s="147" t="s">
        <v>5</v>
      </c>
      <c r="B4670" s="17">
        <v>803.41</v>
      </c>
      <c r="C4670" s="17">
        <v>2400</v>
      </c>
      <c r="D4670" s="17">
        <v>25110</v>
      </c>
      <c r="E4670" s="17">
        <v>22299.5</v>
      </c>
      <c r="F4670" s="17">
        <f t="shared" si="148"/>
        <v>2775.6064773901248</v>
      </c>
      <c r="G4670" s="148">
        <f t="shared" si="149"/>
        <v>88.807248108323378</v>
      </c>
    </row>
    <row r="4671" spans="1:7" s="8" customFormat="1" ht="12.75" x14ac:dyDescent="0.15">
      <c r="A4671" s="108" t="s">
        <v>6</v>
      </c>
      <c r="B4671" s="19">
        <v>803.41</v>
      </c>
      <c r="C4671" s="19">
        <v>2400</v>
      </c>
      <c r="D4671" s="19">
        <v>25110</v>
      </c>
      <c r="E4671" s="19">
        <v>22299.5</v>
      </c>
      <c r="F4671" s="19">
        <f t="shared" si="148"/>
        <v>2775.6064773901248</v>
      </c>
      <c r="G4671" s="151">
        <f t="shared" si="149"/>
        <v>88.807248108323378</v>
      </c>
    </row>
    <row r="4672" spans="1:7" s="8" customFormat="1" ht="12.75" x14ac:dyDescent="0.15">
      <c r="A4672" s="108" t="s">
        <v>12</v>
      </c>
      <c r="B4672" s="19">
        <v>803.41</v>
      </c>
      <c r="C4672" s="19">
        <v>2400</v>
      </c>
      <c r="D4672" s="19">
        <v>25110</v>
      </c>
      <c r="E4672" s="19">
        <v>22299.5</v>
      </c>
      <c r="F4672" s="19">
        <f t="shared" si="148"/>
        <v>2775.6064773901248</v>
      </c>
      <c r="G4672" s="151">
        <f t="shared" si="149"/>
        <v>88.807248108323378</v>
      </c>
    </row>
    <row r="4673" spans="1:7" s="8" customFormat="1" ht="12.75" x14ac:dyDescent="0.15">
      <c r="A4673" s="110" t="s">
        <v>22</v>
      </c>
      <c r="B4673" s="20">
        <v>198.79</v>
      </c>
      <c r="C4673" s="20">
        <v>0</v>
      </c>
      <c r="D4673" s="20">
        <v>0</v>
      </c>
      <c r="E4673" s="20">
        <v>0</v>
      </c>
      <c r="F4673" s="20">
        <f t="shared" si="148"/>
        <v>0</v>
      </c>
      <c r="G4673" s="136">
        <f t="shared" si="149"/>
        <v>0</v>
      </c>
    </row>
    <row r="4674" spans="1:7" s="8" customFormat="1" ht="12.75" x14ac:dyDescent="0.15">
      <c r="A4674" s="110" t="s">
        <v>97</v>
      </c>
      <c r="B4674" s="20">
        <v>199.05</v>
      </c>
      <c r="C4674" s="20">
        <v>0</v>
      </c>
      <c r="D4674" s="20">
        <v>0</v>
      </c>
      <c r="E4674" s="20">
        <v>0</v>
      </c>
      <c r="F4674" s="20">
        <f t="shared" si="148"/>
        <v>0</v>
      </c>
      <c r="G4674" s="136">
        <f t="shared" si="149"/>
        <v>0</v>
      </c>
    </row>
    <row r="4675" spans="1:7" s="8" customFormat="1" ht="12.75" x14ac:dyDescent="0.15">
      <c r="A4675" s="110" t="s">
        <v>25</v>
      </c>
      <c r="B4675" s="20">
        <v>190.99</v>
      </c>
      <c r="C4675" s="20">
        <v>0</v>
      </c>
      <c r="D4675" s="20">
        <v>0</v>
      </c>
      <c r="E4675" s="20">
        <v>0</v>
      </c>
      <c r="F4675" s="20">
        <f t="shared" si="148"/>
        <v>0</v>
      </c>
      <c r="G4675" s="136">
        <f t="shared" si="149"/>
        <v>0</v>
      </c>
    </row>
    <row r="4676" spans="1:7" s="8" customFormat="1" ht="12.75" x14ac:dyDescent="0.15">
      <c r="A4676" s="110" t="s">
        <v>32</v>
      </c>
      <c r="B4676" s="20">
        <v>0</v>
      </c>
      <c r="C4676" s="20">
        <v>0</v>
      </c>
      <c r="D4676" s="20">
        <v>0</v>
      </c>
      <c r="E4676" s="20">
        <v>21279.5</v>
      </c>
      <c r="F4676" s="20">
        <f t="shared" si="148"/>
        <v>0</v>
      </c>
      <c r="G4676" s="136">
        <f t="shared" si="149"/>
        <v>0</v>
      </c>
    </row>
    <row r="4677" spans="1:7" s="8" customFormat="1" ht="12.75" x14ac:dyDescent="0.15">
      <c r="A4677" s="110" t="s">
        <v>34</v>
      </c>
      <c r="B4677" s="20">
        <v>0</v>
      </c>
      <c r="C4677" s="20">
        <v>0</v>
      </c>
      <c r="D4677" s="20">
        <v>0</v>
      </c>
      <c r="E4677" s="20">
        <v>1020</v>
      </c>
      <c r="F4677" s="20">
        <f t="shared" si="148"/>
        <v>0</v>
      </c>
      <c r="G4677" s="136">
        <f t="shared" si="149"/>
        <v>0</v>
      </c>
    </row>
    <row r="4678" spans="1:7" s="8" customFormat="1" ht="12.75" x14ac:dyDescent="0.15">
      <c r="A4678" s="110" t="s">
        <v>35</v>
      </c>
      <c r="B4678" s="20">
        <v>214.58</v>
      </c>
      <c r="C4678" s="20">
        <v>0</v>
      </c>
      <c r="D4678" s="20">
        <v>0</v>
      </c>
      <c r="E4678" s="20">
        <v>0</v>
      </c>
      <c r="F4678" s="20">
        <f t="shared" ref="F4678:F4741" si="150">IFERROR(E4678/B4678*100,0)</f>
        <v>0</v>
      </c>
      <c r="G4678" s="136">
        <f t="shared" ref="G4678:G4741" si="151">IFERROR(E4678/D4678*100,0)</f>
        <v>0</v>
      </c>
    </row>
    <row r="4679" spans="1:7" s="7" customFormat="1" ht="12.75" x14ac:dyDescent="0.15">
      <c r="A4679" s="149" t="s">
        <v>280</v>
      </c>
      <c r="B4679" s="18">
        <v>341.27</v>
      </c>
      <c r="C4679" s="18">
        <v>7300</v>
      </c>
      <c r="D4679" s="18">
        <v>2300</v>
      </c>
      <c r="E4679" s="18">
        <v>1393.46</v>
      </c>
      <c r="F4679" s="18">
        <f t="shared" si="150"/>
        <v>408.31599613209482</v>
      </c>
      <c r="G4679" s="150">
        <f t="shared" si="151"/>
        <v>60.585217391304347</v>
      </c>
    </row>
    <row r="4680" spans="1:7" s="8" customFormat="1" ht="12.75" x14ac:dyDescent="0.15">
      <c r="A4680" s="108" t="s">
        <v>82</v>
      </c>
      <c r="B4680" s="19">
        <v>341.27</v>
      </c>
      <c r="C4680" s="19">
        <v>7300</v>
      </c>
      <c r="D4680" s="19">
        <v>2300</v>
      </c>
      <c r="E4680" s="19">
        <v>1393.46</v>
      </c>
      <c r="F4680" s="19">
        <f t="shared" si="150"/>
        <v>408.31599613209482</v>
      </c>
      <c r="G4680" s="151">
        <f t="shared" si="151"/>
        <v>60.585217391304347</v>
      </c>
    </row>
    <row r="4681" spans="1:7" s="6" customFormat="1" ht="12.75" x14ac:dyDescent="0.15">
      <c r="A4681" s="147" t="s">
        <v>281</v>
      </c>
      <c r="B4681" s="17">
        <v>341.27</v>
      </c>
      <c r="C4681" s="17">
        <v>7300</v>
      </c>
      <c r="D4681" s="17">
        <v>2300</v>
      </c>
      <c r="E4681" s="17">
        <v>1393.46</v>
      </c>
      <c r="F4681" s="17">
        <f t="shared" si="150"/>
        <v>408.31599613209482</v>
      </c>
      <c r="G4681" s="148">
        <f t="shared" si="151"/>
        <v>60.585217391304347</v>
      </c>
    </row>
    <row r="4682" spans="1:7" s="8" customFormat="1" ht="12.75" x14ac:dyDescent="0.15">
      <c r="A4682" s="108" t="s">
        <v>6</v>
      </c>
      <c r="B4682" s="19">
        <v>341.27</v>
      </c>
      <c r="C4682" s="19">
        <v>5970</v>
      </c>
      <c r="D4682" s="19">
        <v>2000</v>
      </c>
      <c r="E4682" s="19">
        <v>1393.46</v>
      </c>
      <c r="F4682" s="19">
        <f t="shared" si="150"/>
        <v>408.31599613209482</v>
      </c>
      <c r="G4682" s="151">
        <f t="shared" si="151"/>
        <v>69.673000000000002</v>
      </c>
    </row>
    <row r="4683" spans="1:7" s="8" customFormat="1" ht="12.75" x14ac:dyDescent="0.15">
      <c r="A4683" s="108" t="s">
        <v>12</v>
      </c>
      <c r="B4683" s="19">
        <v>341.27</v>
      </c>
      <c r="C4683" s="19">
        <v>5970</v>
      </c>
      <c r="D4683" s="19">
        <v>2000</v>
      </c>
      <c r="E4683" s="19">
        <v>1393.46</v>
      </c>
      <c r="F4683" s="19">
        <f t="shared" si="150"/>
        <v>408.31599613209482</v>
      </c>
      <c r="G4683" s="151">
        <f t="shared" si="151"/>
        <v>69.673000000000002</v>
      </c>
    </row>
    <row r="4684" spans="1:7" s="8" customFormat="1" ht="12.75" x14ac:dyDescent="0.15">
      <c r="A4684" s="110" t="s">
        <v>28</v>
      </c>
      <c r="B4684" s="20">
        <v>341.27</v>
      </c>
      <c r="C4684" s="20">
        <v>0</v>
      </c>
      <c r="D4684" s="20">
        <v>0</v>
      </c>
      <c r="E4684" s="20">
        <v>1393.46</v>
      </c>
      <c r="F4684" s="20">
        <f t="shared" si="150"/>
        <v>408.31599613209482</v>
      </c>
      <c r="G4684" s="136">
        <f t="shared" si="151"/>
        <v>0</v>
      </c>
    </row>
    <row r="4685" spans="1:7" s="8" customFormat="1" ht="12.75" x14ac:dyDescent="0.15">
      <c r="A4685" s="108" t="s">
        <v>53</v>
      </c>
      <c r="B4685" s="19">
        <v>0</v>
      </c>
      <c r="C4685" s="19">
        <v>1330</v>
      </c>
      <c r="D4685" s="19">
        <v>300</v>
      </c>
      <c r="E4685" s="19">
        <v>0</v>
      </c>
      <c r="F4685" s="19">
        <f t="shared" si="150"/>
        <v>0</v>
      </c>
      <c r="G4685" s="151">
        <f t="shared" si="151"/>
        <v>0</v>
      </c>
    </row>
    <row r="4686" spans="1:7" s="8" customFormat="1" ht="12.75" x14ac:dyDescent="0.15">
      <c r="A4686" s="108" t="s">
        <v>72</v>
      </c>
      <c r="B4686" s="19">
        <v>0</v>
      </c>
      <c r="C4686" s="19">
        <v>1330</v>
      </c>
      <c r="D4686" s="19">
        <v>300</v>
      </c>
      <c r="E4686" s="19">
        <v>0</v>
      </c>
      <c r="F4686" s="19">
        <f t="shared" si="150"/>
        <v>0</v>
      </c>
      <c r="G4686" s="151">
        <f t="shared" si="151"/>
        <v>0</v>
      </c>
    </row>
    <row r="4687" spans="1:7" s="7" customFormat="1" ht="12.75" x14ac:dyDescent="0.15">
      <c r="A4687" s="149" t="s">
        <v>255</v>
      </c>
      <c r="B4687" s="18">
        <v>1425.15</v>
      </c>
      <c r="C4687" s="18">
        <v>3985</v>
      </c>
      <c r="D4687" s="18">
        <v>800</v>
      </c>
      <c r="E4687" s="18">
        <v>404.82</v>
      </c>
      <c r="F4687" s="18">
        <f t="shared" si="150"/>
        <v>28.405431007262393</v>
      </c>
      <c r="G4687" s="150">
        <f t="shared" si="151"/>
        <v>50.602499999999992</v>
      </c>
    </row>
    <row r="4688" spans="1:7" s="8" customFormat="1" ht="12.75" x14ac:dyDescent="0.15">
      <c r="A4688" s="108" t="s">
        <v>82</v>
      </c>
      <c r="B4688" s="19">
        <v>1425.15</v>
      </c>
      <c r="C4688" s="19">
        <v>3985</v>
      </c>
      <c r="D4688" s="19">
        <v>800</v>
      </c>
      <c r="E4688" s="19">
        <v>404.82</v>
      </c>
      <c r="F4688" s="19">
        <f t="shared" si="150"/>
        <v>28.405431007262393</v>
      </c>
      <c r="G4688" s="151">
        <f t="shared" si="151"/>
        <v>50.602499999999992</v>
      </c>
    </row>
    <row r="4689" spans="1:7" s="6" customFormat="1" ht="12.75" x14ac:dyDescent="0.15">
      <c r="A4689" s="147" t="s">
        <v>127</v>
      </c>
      <c r="B4689" s="17">
        <v>1425.15</v>
      </c>
      <c r="C4689" s="17">
        <v>3985</v>
      </c>
      <c r="D4689" s="17">
        <v>800</v>
      </c>
      <c r="E4689" s="17">
        <v>404.82</v>
      </c>
      <c r="F4689" s="17">
        <f t="shared" si="150"/>
        <v>28.405431007262393</v>
      </c>
      <c r="G4689" s="148">
        <f t="shared" si="151"/>
        <v>50.602499999999992</v>
      </c>
    </row>
    <row r="4690" spans="1:7" s="8" customFormat="1" ht="12.75" x14ac:dyDescent="0.15">
      <c r="A4690" s="108" t="s">
        <v>6</v>
      </c>
      <c r="B4690" s="19">
        <v>1047.1400000000001</v>
      </c>
      <c r="C4690" s="19">
        <v>2385</v>
      </c>
      <c r="D4690" s="19">
        <v>700</v>
      </c>
      <c r="E4690" s="19">
        <v>404.82</v>
      </c>
      <c r="F4690" s="19">
        <f t="shared" si="150"/>
        <v>38.659587065721865</v>
      </c>
      <c r="G4690" s="151">
        <f t="shared" si="151"/>
        <v>57.831428571428567</v>
      </c>
    </row>
    <row r="4691" spans="1:7" s="8" customFormat="1" ht="12.75" x14ac:dyDescent="0.15">
      <c r="A4691" s="108" t="s">
        <v>7</v>
      </c>
      <c r="B4691" s="19">
        <v>0</v>
      </c>
      <c r="C4691" s="19">
        <v>398</v>
      </c>
      <c r="D4691" s="19">
        <v>100</v>
      </c>
      <c r="E4691" s="19">
        <v>0</v>
      </c>
      <c r="F4691" s="19">
        <f t="shared" si="150"/>
        <v>0</v>
      </c>
      <c r="G4691" s="151">
        <f t="shared" si="151"/>
        <v>0</v>
      </c>
    </row>
    <row r="4692" spans="1:7" s="8" customFormat="1" ht="12.75" x14ac:dyDescent="0.15">
      <c r="A4692" s="108" t="s">
        <v>12</v>
      </c>
      <c r="B4692" s="19">
        <v>1047.1400000000001</v>
      </c>
      <c r="C4692" s="19">
        <v>1987</v>
      </c>
      <c r="D4692" s="19">
        <v>600</v>
      </c>
      <c r="E4692" s="19">
        <v>404.82</v>
      </c>
      <c r="F4692" s="19">
        <f t="shared" si="150"/>
        <v>38.659587065721865</v>
      </c>
      <c r="G4692" s="151">
        <f t="shared" si="151"/>
        <v>67.47</v>
      </c>
    </row>
    <row r="4693" spans="1:7" s="8" customFormat="1" ht="12.75" x14ac:dyDescent="0.15">
      <c r="A4693" s="110" t="s">
        <v>22</v>
      </c>
      <c r="B4693" s="20">
        <v>159.12</v>
      </c>
      <c r="C4693" s="20">
        <v>0</v>
      </c>
      <c r="D4693" s="20">
        <v>0</v>
      </c>
      <c r="E4693" s="20">
        <v>73.39</v>
      </c>
      <c r="F4693" s="20">
        <f t="shared" si="150"/>
        <v>46.122423328305679</v>
      </c>
      <c r="G4693" s="136">
        <f t="shared" si="151"/>
        <v>0</v>
      </c>
    </row>
    <row r="4694" spans="1:7" s="8" customFormat="1" ht="12.75" x14ac:dyDescent="0.15">
      <c r="A4694" s="110" t="s">
        <v>97</v>
      </c>
      <c r="B4694" s="20">
        <v>0</v>
      </c>
      <c r="C4694" s="20">
        <v>0</v>
      </c>
      <c r="D4694" s="20">
        <v>0</v>
      </c>
      <c r="E4694" s="20">
        <v>331.43</v>
      </c>
      <c r="F4694" s="20">
        <f t="shared" si="150"/>
        <v>0</v>
      </c>
      <c r="G4694" s="136">
        <f t="shared" si="151"/>
        <v>0</v>
      </c>
    </row>
    <row r="4695" spans="1:7" s="8" customFormat="1" ht="12.75" x14ac:dyDescent="0.15">
      <c r="A4695" s="110" t="s">
        <v>24</v>
      </c>
      <c r="B4695" s="20">
        <v>236.81</v>
      </c>
      <c r="C4695" s="20">
        <v>0</v>
      </c>
      <c r="D4695" s="20">
        <v>0</v>
      </c>
      <c r="E4695" s="20">
        <v>0</v>
      </c>
      <c r="F4695" s="20">
        <f t="shared" si="150"/>
        <v>0</v>
      </c>
      <c r="G4695" s="136">
        <f t="shared" si="151"/>
        <v>0</v>
      </c>
    </row>
    <row r="4696" spans="1:7" s="8" customFormat="1" ht="12.75" x14ac:dyDescent="0.15">
      <c r="A4696" s="110" t="s">
        <v>25</v>
      </c>
      <c r="B4696" s="20">
        <v>253.04</v>
      </c>
      <c r="C4696" s="20">
        <v>0</v>
      </c>
      <c r="D4696" s="20">
        <v>0</v>
      </c>
      <c r="E4696" s="20">
        <v>0</v>
      </c>
      <c r="F4696" s="20">
        <f t="shared" si="150"/>
        <v>0</v>
      </c>
      <c r="G4696" s="136">
        <f t="shared" si="151"/>
        <v>0</v>
      </c>
    </row>
    <row r="4697" spans="1:7" s="8" customFormat="1" ht="12.75" x14ac:dyDescent="0.15">
      <c r="A4697" s="110" t="s">
        <v>32</v>
      </c>
      <c r="B4697" s="20">
        <v>398.17</v>
      </c>
      <c r="C4697" s="20">
        <v>0</v>
      </c>
      <c r="D4697" s="20">
        <v>0</v>
      </c>
      <c r="E4697" s="20">
        <v>0</v>
      </c>
      <c r="F4697" s="20">
        <f t="shared" si="150"/>
        <v>0</v>
      </c>
      <c r="G4697" s="136">
        <f t="shared" si="151"/>
        <v>0</v>
      </c>
    </row>
    <row r="4698" spans="1:7" s="8" customFormat="1" ht="12.75" x14ac:dyDescent="0.15">
      <c r="A4698" s="110" t="s">
        <v>33</v>
      </c>
      <c r="B4698" s="20">
        <v>0</v>
      </c>
      <c r="C4698" s="20">
        <v>0</v>
      </c>
      <c r="D4698" s="20">
        <v>0</v>
      </c>
      <c r="E4698" s="20">
        <v>0</v>
      </c>
      <c r="F4698" s="20">
        <f t="shared" si="150"/>
        <v>0</v>
      </c>
      <c r="G4698" s="136">
        <f t="shared" si="151"/>
        <v>0</v>
      </c>
    </row>
    <row r="4699" spans="1:7" s="8" customFormat="1" ht="12.75" x14ac:dyDescent="0.15">
      <c r="A4699" s="108" t="s">
        <v>53</v>
      </c>
      <c r="B4699" s="19">
        <v>378.01</v>
      </c>
      <c r="C4699" s="19">
        <v>1600</v>
      </c>
      <c r="D4699" s="19">
        <v>100</v>
      </c>
      <c r="E4699" s="19">
        <v>0</v>
      </c>
      <c r="F4699" s="19">
        <f t="shared" si="150"/>
        <v>0</v>
      </c>
      <c r="G4699" s="151">
        <f t="shared" si="151"/>
        <v>0</v>
      </c>
    </row>
    <row r="4700" spans="1:7" s="8" customFormat="1" ht="12.75" x14ac:dyDescent="0.15">
      <c r="A4700" s="108" t="s">
        <v>56</v>
      </c>
      <c r="B4700" s="19">
        <v>378.01</v>
      </c>
      <c r="C4700" s="19">
        <v>1600</v>
      </c>
      <c r="D4700" s="19">
        <v>100</v>
      </c>
      <c r="E4700" s="19">
        <v>0</v>
      </c>
      <c r="F4700" s="19">
        <f t="shared" si="150"/>
        <v>0</v>
      </c>
      <c r="G4700" s="151">
        <f t="shared" si="151"/>
        <v>0</v>
      </c>
    </row>
    <row r="4701" spans="1:7" s="8" customFormat="1" ht="12.75" x14ac:dyDescent="0.15">
      <c r="A4701" s="110" t="s">
        <v>60</v>
      </c>
      <c r="B4701" s="20">
        <v>378.01</v>
      </c>
      <c r="C4701" s="20">
        <v>0</v>
      </c>
      <c r="D4701" s="20">
        <v>0</v>
      </c>
      <c r="E4701" s="20">
        <v>0</v>
      </c>
      <c r="F4701" s="20">
        <f t="shared" si="150"/>
        <v>0</v>
      </c>
      <c r="G4701" s="136">
        <f t="shared" si="151"/>
        <v>0</v>
      </c>
    </row>
    <row r="4702" spans="1:7" s="7" customFormat="1" ht="12.75" x14ac:dyDescent="0.15">
      <c r="A4702" s="149" t="s">
        <v>256</v>
      </c>
      <c r="B4702" s="18">
        <v>28661.43</v>
      </c>
      <c r="C4702" s="18">
        <v>37682</v>
      </c>
      <c r="D4702" s="18">
        <v>9730</v>
      </c>
      <c r="E4702" s="18">
        <v>8360.5499999999993</v>
      </c>
      <c r="F4702" s="18">
        <f t="shared" si="150"/>
        <v>29.170037922043662</v>
      </c>
      <c r="G4702" s="150">
        <f t="shared" si="151"/>
        <v>85.92548818088386</v>
      </c>
    </row>
    <row r="4703" spans="1:7" s="8" customFormat="1" ht="12.75" x14ac:dyDescent="0.15">
      <c r="A4703" s="108" t="s">
        <v>82</v>
      </c>
      <c r="B4703" s="19">
        <v>28661.43</v>
      </c>
      <c r="C4703" s="19">
        <v>37682</v>
      </c>
      <c r="D4703" s="19">
        <v>9730</v>
      </c>
      <c r="E4703" s="19">
        <v>8360.5499999999993</v>
      </c>
      <c r="F4703" s="19">
        <f t="shared" si="150"/>
        <v>29.170037922043662</v>
      </c>
      <c r="G4703" s="151">
        <f t="shared" si="151"/>
        <v>85.92548818088386</v>
      </c>
    </row>
    <row r="4704" spans="1:7" s="6" customFormat="1" ht="12.75" x14ac:dyDescent="0.15">
      <c r="A4704" s="147" t="s">
        <v>257</v>
      </c>
      <c r="B4704" s="17">
        <v>28661.43</v>
      </c>
      <c r="C4704" s="17">
        <v>37682</v>
      </c>
      <c r="D4704" s="17">
        <v>9730</v>
      </c>
      <c r="E4704" s="17">
        <v>8360.5499999999993</v>
      </c>
      <c r="F4704" s="17">
        <f t="shared" si="150"/>
        <v>29.170037922043662</v>
      </c>
      <c r="G4704" s="148">
        <f t="shared" si="151"/>
        <v>85.92548818088386</v>
      </c>
    </row>
    <row r="4705" spans="1:7" s="8" customFormat="1" ht="12.75" x14ac:dyDescent="0.15">
      <c r="A4705" s="108" t="s">
        <v>6</v>
      </c>
      <c r="B4705" s="19">
        <v>27334.2</v>
      </c>
      <c r="C4705" s="19">
        <v>34282</v>
      </c>
      <c r="D4705" s="19">
        <v>6920</v>
      </c>
      <c r="E4705" s="19">
        <v>5768.33</v>
      </c>
      <c r="F4705" s="19">
        <f t="shared" si="150"/>
        <v>21.102977222673427</v>
      </c>
      <c r="G4705" s="151">
        <f t="shared" si="151"/>
        <v>83.357369942196542</v>
      </c>
    </row>
    <row r="4706" spans="1:7" s="8" customFormat="1" ht="12.75" x14ac:dyDescent="0.15">
      <c r="A4706" s="108" t="s">
        <v>7</v>
      </c>
      <c r="B4706" s="19">
        <v>962.06</v>
      </c>
      <c r="C4706" s="19">
        <v>700</v>
      </c>
      <c r="D4706" s="19">
        <v>70</v>
      </c>
      <c r="E4706" s="19">
        <v>17.87</v>
      </c>
      <c r="F4706" s="19">
        <f t="shared" si="150"/>
        <v>1.8574725069122511</v>
      </c>
      <c r="G4706" s="151">
        <f t="shared" si="151"/>
        <v>25.528571428571428</v>
      </c>
    </row>
    <row r="4707" spans="1:7" s="8" customFormat="1" ht="12.75" x14ac:dyDescent="0.15">
      <c r="A4707" s="110" t="s">
        <v>8</v>
      </c>
      <c r="B4707" s="20">
        <v>825.8</v>
      </c>
      <c r="C4707" s="20">
        <v>0</v>
      </c>
      <c r="D4707" s="20">
        <v>0</v>
      </c>
      <c r="E4707" s="20">
        <v>0</v>
      </c>
      <c r="F4707" s="20">
        <f t="shared" si="150"/>
        <v>0</v>
      </c>
      <c r="G4707" s="136">
        <f t="shared" si="151"/>
        <v>0</v>
      </c>
    </row>
    <row r="4708" spans="1:7" s="8" customFormat="1" ht="12.75" x14ac:dyDescent="0.15">
      <c r="A4708" s="110" t="s">
        <v>10</v>
      </c>
      <c r="B4708" s="20">
        <v>0</v>
      </c>
      <c r="C4708" s="20">
        <v>0</v>
      </c>
      <c r="D4708" s="20">
        <v>0</v>
      </c>
      <c r="E4708" s="20">
        <v>17.87</v>
      </c>
      <c r="F4708" s="20">
        <f t="shared" si="150"/>
        <v>0</v>
      </c>
      <c r="G4708" s="136">
        <f t="shared" si="151"/>
        <v>0</v>
      </c>
    </row>
    <row r="4709" spans="1:7" s="8" customFormat="1" ht="12.75" x14ac:dyDescent="0.15">
      <c r="A4709" s="110" t="s">
        <v>11</v>
      </c>
      <c r="B4709" s="20">
        <v>136.26</v>
      </c>
      <c r="C4709" s="20">
        <v>0</v>
      </c>
      <c r="D4709" s="20">
        <v>0</v>
      </c>
      <c r="E4709" s="20">
        <v>0</v>
      </c>
      <c r="F4709" s="20">
        <f t="shared" si="150"/>
        <v>0</v>
      </c>
      <c r="G4709" s="136">
        <f t="shared" si="151"/>
        <v>0</v>
      </c>
    </row>
    <row r="4710" spans="1:7" s="8" customFormat="1" ht="12.75" x14ac:dyDescent="0.15">
      <c r="A4710" s="108" t="s">
        <v>12</v>
      </c>
      <c r="B4710" s="19">
        <v>26372.14</v>
      </c>
      <c r="C4710" s="19">
        <v>33582</v>
      </c>
      <c r="D4710" s="19">
        <v>6850</v>
      </c>
      <c r="E4710" s="19">
        <v>5750.46</v>
      </c>
      <c r="F4710" s="19">
        <f t="shared" si="150"/>
        <v>21.805056396636754</v>
      </c>
      <c r="G4710" s="151">
        <f t="shared" si="151"/>
        <v>83.948321167883208</v>
      </c>
    </row>
    <row r="4711" spans="1:7" s="8" customFormat="1" ht="12.75" x14ac:dyDescent="0.15">
      <c r="A4711" s="110" t="s">
        <v>18</v>
      </c>
      <c r="B4711" s="20">
        <v>202.07</v>
      </c>
      <c r="C4711" s="20">
        <v>0</v>
      </c>
      <c r="D4711" s="20">
        <v>0</v>
      </c>
      <c r="E4711" s="20">
        <v>192.3</v>
      </c>
      <c r="F4711" s="20">
        <f t="shared" si="150"/>
        <v>95.165041817192076</v>
      </c>
      <c r="G4711" s="136">
        <f t="shared" si="151"/>
        <v>0</v>
      </c>
    </row>
    <row r="4712" spans="1:7" s="8" customFormat="1" ht="12.75" x14ac:dyDescent="0.15">
      <c r="A4712" s="110" t="s">
        <v>20</v>
      </c>
      <c r="B4712" s="20">
        <v>13.27</v>
      </c>
      <c r="C4712" s="20">
        <v>0</v>
      </c>
      <c r="D4712" s="20">
        <v>0</v>
      </c>
      <c r="E4712" s="20">
        <v>0</v>
      </c>
      <c r="F4712" s="20">
        <f t="shared" si="150"/>
        <v>0</v>
      </c>
      <c r="G4712" s="136">
        <f t="shared" si="151"/>
        <v>0</v>
      </c>
    </row>
    <row r="4713" spans="1:7" s="8" customFormat="1" ht="12.75" x14ac:dyDescent="0.15">
      <c r="A4713" s="110" t="s">
        <v>22</v>
      </c>
      <c r="B4713" s="20">
        <v>506.3</v>
      </c>
      <c r="C4713" s="20">
        <v>0</v>
      </c>
      <c r="D4713" s="20">
        <v>0</v>
      </c>
      <c r="E4713" s="20">
        <v>269.98</v>
      </c>
      <c r="F4713" s="20">
        <f t="shared" si="150"/>
        <v>53.324116136677858</v>
      </c>
      <c r="G4713" s="136">
        <f t="shared" si="151"/>
        <v>0</v>
      </c>
    </row>
    <row r="4714" spans="1:7" s="8" customFormat="1" ht="12.75" x14ac:dyDescent="0.15">
      <c r="A4714" s="110" t="s">
        <v>97</v>
      </c>
      <c r="B4714" s="20">
        <v>22416.71</v>
      </c>
      <c r="C4714" s="20">
        <v>0</v>
      </c>
      <c r="D4714" s="20">
        <v>0</v>
      </c>
      <c r="E4714" s="20">
        <v>2973.16</v>
      </c>
      <c r="F4714" s="20">
        <f t="shared" si="150"/>
        <v>13.263141647458527</v>
      </c>
      <c r="G4714" s="136">
        <f t="shared" si="151"/>
        <v>0</v>
      </c>
    </row>
    <row r="4715" spans="1:7" s="8" customFormat="1" ht="12.75" x14ac:dyDescent="0.15">
      <c r="A4715" s="110" t="s">
        <v>23</v>
      </c>
      <c r="B4715" s="20">
        <v>143.97999999999999</v>
      </c>
      <c r="C4715" s="20">
        <v>0</v>
      </c>
      <c r="D4715" s="20">
        <v>0</v>
      </c>
      <c r="E4715" s="20">
        <v>51.9</v>
      </c>
      <c r="F4715" s="20">
        <f t="shared" si="150"/>
        <v>36.04667314904848</v>
      </c>
      <c r="G4715" s="136">
        <f t="shared" si="151"/>
        <v>0</v>
      </c>
    </row>
    <row r="4716" spans="1:7" s="8" customFormat="1" ht="12.75" x14ac:dyDescent="0.15">
      <c r="A4716" s="110" t="s">
        <v>25</v>
      </c>
      <c r="B4716" s="20">
        <v>408.16</v>
      </c>
      <c r="C4716" s="20">
        <v>0</v>
      </c>
      <c r="D4716" s="20">
        <v>0</v>
      </c>
      <c r="E4716" s="20">
        <v>25.2</v>
      </c>
      <c r="F4716" s="20">
        <f t="shared" si="150"/>
        <v>6.1740493923951387</v>
      </c>
      <c r="G4716" s="136">
        <f t="shared" si="151"/>
        <v>0</v>
      </c>
    </row>
    <row r="4717" spans="1:7" s="8" customFormat="1" ht="12.75" x14ac:dyDescent="0.15">
      <c r="A4717" s="110" t="s">
        <v>27</v>
      </c>
      <c r="B4717" s="20">
        <v>610.52</v>
      </c>
      <c r="C4717" s="20">
        <v>0</v>
      </c>
      <c r="D4717" s="20">
        <v>0</v>
      </c>
      <c r="E4717" s="20">
        <v>0</v>
      </c>
      <c r="F4717" s="20">
        <f t="shared" si="150"/>
        <v>0</v>
      </c>
      <c r="G4717" s="136">
        <f t="shared" si="151"/>
        <v>0</v>
      </c>
    </row>
    <row r="4718" spans="1:7" s="8" customFormat="1" ht="12.75" x14ac:dyDescent="0.15">
      <c r="A4718" s="110" t="s">
        <v>28</v>
      </c>
      <c r="B4718" s="20">
        <v>199.08</v>
      </c>
      <c r="C4718" s="20">
        <v>0</v>
      </c>
      <c r="D4718" s="20">
        <v>0</v>
      </c>
      <c r="E4718" s="20">
        <v>127.5</v>
      </c>
      <c r="F4718" s="20">
        <f t="shared" si="150"/>
        <v>64.044605183845675</v>
      </c>
      <c r="G4718" s="136">
        <f t="shared" si="151"/>
        <v>0</v>
      </c>
    </row>
    <row r="4719" spans="1:7" s="8" customFormat="1" ht="12.75" x14ac:dyDescent="0.15">
      <c r="A4719" s="110" t="s">
        <v>41</v>
      </c>
      <c r="B4719" s="20">
        <v>0</v>
      </c>
      <c r="C4719" s="20">
        <v>0</v>
      </c>
      <c r="D4719" s="20">
        <v>0</v>
      </c>
      <c r="E4719" s="20">
        <v>43.18</v>
      </c>
      <c r="F4719" s="20">
        <f t="shared" si="150"/>
        <v>0</v>
      </c>
      <c r="G4719" s="136">
        <f t="shared" si="151"/>
        <v>0</v>
      </c>
    </row>
    <row r="4720" spans="1:7" s="8" customFormat="1" ht="12.75" x14ac:dyDescent="0.15">
      <c r="A4720" s="110" t="s">
        <v>29</v>
      </c>
      <c r="B4720" s="20">
        <v>17.52</v>
      </c>
      <c r="C4720" s="20">
        <v>0</v>
      </c>
      <c r="D4720" s="20">
        <v>0</v>
      </c>
      <c r="E4720" s="20">
        <v>0</v>
      </c>
      <c r="F4720" s="20">
        <f t="shared" si="150"/>
        <v>0</v>
      </c>
      <c r="G4720" s="136">
        <f t="shared" si="151"/>
        <v>0</v>
      </c>
    </row>
    <row r="4721" spans="1:7" s="8" customFormat="1" ht="12.75" x14ac:dyDescent="0.15">
      <c r="A4721" s="110" t="s">
        <v>31</v>
      </c>
      <c r="B4721" s="20">
        <v>73</v>
      </c>
      <c r="C4721" s="20">
        <v>0</v>
      </c>
      <c r="D4721" s="20">
        <v>0</v>
      </c>
      <c r="E4721" s="20">
        <v>0</v>
      </c>
      <c r="F4721" s="20">
        <f t="shared" si="150"/>
        <v>0</v>
      </c>
      <c r="G4721" s="136">
        <f t="shared" si="151"/>
        <v>0</v>
      </c>
    </row>
    <row r="4722" spans="1:7" s="8" customFormat="1" ht="12.75" x14ac:dyDescent="0.15">
      <c r="A4722" s="110" t="s">
        <v>32</v>
      </c>
      <c r="B4722" s="20">
        <v>6.64</v>
      </c>
      <c r="C4722" s="20">
        <v>0</v>
      </c>
      <c r="D4722" s="20">
        <v>0</v>
      </c>
      <c r="E4722" s="20">
        <v>0</v>
      </c>
      <c r="F4722" s="20">
        <f t="shared" si="150"/>
        <v>0</v>
      </c>
      <c r="G4722" s="136">
        <f t="shared" si="151"/>
        <v>0</v>
      </c>
    </row>
    <row r="4723" spans="1:7" s="8" customFormat="1" ht="12.75" x14ac:dyDescent="0.15">
      <c r="A4723" s="110" t="s">
        <v>34</v>
      </c>
      <c r="B4723" s="20">
        <v>49.49</v>
      </c>
      <c r="C4723" s="20">
        <v>0</v>
      </c>
      <c r="D4723" s="20">
        <v>0</v>
      </c>
      <c r="E4723" s="20">
        <v>675</v>
      </c>
      <c r="F4723" s="20">
        <f t="shared" si="150"/>
        <v>1363.9119013942211</v>
      </c>
      <c r="G4723" s="136">
        <f t="shared" si="151"/>
        <v>0</v>
      </c>
    </row>
    <row r="4724" spans="1:7" s="8" customFormat="1" ht="12.75" x14ac:dyDescent="0.15">
      <c r="A4724" s="110" t="s">
        <v>35</v>
      </c>
      <c r="B4724" s="20">
        <v>981.77</v>
      </c>
      <c r="C4724" s="20">
        <v>0</v>
      </c>
      <c r="D4724" s="20">
        <v>0</v>
      </c>
      <c r="E4724" s="20">
        <v>1059.01</v>
      </c>
      <c r="F4724" s="20">
        <f t="shared" si="150"/>
        <v>107.86742312354218</v>
      </c>
      <c r="G4724" s="136">
        <f t="shared" si="151"/>
        <v>0</v>
      </c>
    </row>
    <row r="4725" spans="1:7" s="8" customFormat="1" ht="12.75" x14ac:dyDescent="0.15">
      <c r="A4725" s="110" t="s">
        <v>83</v>
      </c>
      <c r="B4725" s="20">
        <v>730.36</v>
      </c>
      <c r="C4725" s="20">
        <v>0</v>
      </c>
      <c r="D4725" s="20">
        <v>0</v>
      </c>
      <c r="E4725" s="20">
        <v>319.95999999999998</v>
      </c>
      <c r="F4725" s="20">
        <f t="shared" si="150"/>
        <v>43.808532778355875</v>
      </c>
      <c r="G4725" s="136">
        <f t="shared" si="151"/>
        <v>0</v>
      </c>
    </row>
    <row r="4726" spans="1:7" s="8" customFormat="1" ht="12.75" x14ac:dyDescent="0.15">
      <c r="A4726" s="110" t="s">
        <v>42</v>
      </c>
      <c r="B4726" s="20">
        <v>13.27</v>
      </c>
      <c r="C4726" s="20">
        <v>0</v>
      </c>
      <c r="D4726" s="20">
        <v>0</v>
      </c>
      <c r="E4726" s="20">
        <v>13.27</v>
      </c>
      <c r="F4726" s="20">
        <f t="shared" si="150"/>
        <v>100</v>
      </c>
      <c r="G4726" s="136">
        <f t="shared" si="151"/>
        <v>0</v>
      </c>
    </row>
    <row r="4727" spans="1:7" s="8" customFormat="1" ht="12.75" x14ac:dyDescent="0.15">
      <c r="A4727" s="108" t="s">
        <v>53</v>
      </c>
      <c r="B4727" s="19">
        <v>1327.23</v>
      </c>
      <c r="C4727" s="19">
        <v>3400</v>
      </c>
      <c r="D4727" s="19">
        <v>2810</v>
      </c>
      <c r="E4727" s="19">
        <v>2592.2199999999998</v>
      </c>
      <c r="F4727" s="19">
        <f t="shared" si="150"/>
        <v>195.3105339692442</v>
      </c>
      <c r="G4727" s="151">
        <f t="shared" si="151"/>
        <v>92.249822064056929</v>
      </c>
    </row>
    <row r="4728" spans="1:7" s="8" customFormat="1" ht="12.75" x14ac:dyDescent="0.15">
      <c r="A4728" s="108" t="s">
        <v>56</v>
      </c>
      <c r="B4728" s="19">
        <v>1327.23</v>
      </c>
      <c r="C4728" s="19">
        <v>3400</v>
      </c>
      <c r="D4728" s="19">
        <v>2810</v>
      </c>
      <c r="E4728" s="19">
        <v>2592.2199999999998</v>
      </c>
      <c r="F4728" s="19">
        <f t="shared" si="150"/>
        <v>195.3105339692442</v>
      </c>
      <c r="G4728" s="151">
        <f t="shared" si="151"/>
        <v>92.249822064056929</v>
      </c>
    </row>
    <row r="4729" spans="1:7" s="8" customFormat="1" ht="12.75" x14ac:dyDescent="0.15">
      <c r="A4729" s="110" t="s">
        <v>57</v>
      </c>
      <c r="B4729" s="20">
        <v>0</v>
      </c>
      <c r="C4729" s="20">
        <v>0</v>
      </c>
      <c r="D4729" s="20">
        <v>0</v>
      </c>
      <c r="E4729" s="20">
        <v>164.09</v>
      </c>
      <c r="F4729" s="20">
        <f t="shared" si="150"/>
        <v>0</v>
      </c>
      <c r="G4729" s="136">
        <f t="shared" si="151"/>
        <v>0</v>
      </c>
    </row>
    <row r="4730" spans="1:7" s="8" customFormat="1" ht="12.75" x14ac:dyDescent="0.15">
      <c r="A4730" s="110" t="s">
        <v>59</v>
      </c>
      <c r="B4730" s="20">
        <v>1188.06</v>
      </c>
      <c r="C4730" s="20">
        <v>0</v>
      </c>
      <c r="D4730" s="20">
        <v>0</v>
      </c>
      <c r="E4730" s="20">
        <v>2428.13</v>
      </c>
      <c r="F4730" s="20">
        <f t="shared" si="150"/>
        <v>204.37772503072239</v>
      </c>
      <c r="G4730" s="136">
        <f t="shared" si="151"/>
        <v>0</v>
      </c>
    </row>
    <row r="4731" spans="1:7" s="8" customFormat="1" ht="12.75" x14ac:dyDescent="0.15">
      <c r="A4731" s="110" t="s">
        <v>60</v>
      </c>
      <c r="B4731" s="20">
        <v>139.16999999999999</v>
      </c>
      <c r="C4731" s="20">
        <v>0</v>
      </c>
      <c r="D4731" s="20">
        <v>0</v>
      </c>
      <c r="E4731" s="20">
        <v>0</v>
      </c>
      <c r="F4731" s="20">
        <f t="shared" si="150"/>
        <v>0</v>
      </c>
      <c r="G4731" s="136">
        <f t="shared" si="151"/>
        <v>0</v>
      </c>
    </row>
    <row r="4732" spans="1:7" s="7" customFormat="1" ht="12.75" x14ac:dyDescent="0.15">
      <c r="A4732" s="149" t="s">
        <v>258</v>
      </c>
      <c r="B4732" s="18">
        <v>32958.050000000003</v>
      </c>
      <c r="C4732" s="18">
        <v>55005</v>
      </c>
      <c r="D4732" s="18">
        <v>63926</v>
      </c>
      <c r="E4732" s="18">
        <v>62146.01</v>
      </c>
      <c r="F4732" s="18">
        <f t="shared" si="150"/>
        <v>188.56094338105561</v>
      </c>
      <c r="G4732" s="150">
        <f t="shared" si="151"/>
        <v>97.215546100178329</v>
      </c>
    </row>
    <row r="4733" spans="1:7" s="8" customFormat="1" ht="12.75" x14ac:dyDescent="0.15">
      <c r="A4733" s="108" t="s">
        <v>245</v>
      </c>
      <c r="B4733" s="19">
        <v>32958.050000000003</v>
      </c>
      <c r="C4733" s="19">
        <v>55005</v>
      </c>
      <c r="D4733" s="19">
        <v>63926</v>
      </c>
      <c r="E4733" s="19">
        <v>62146.01</v>
      </c>
      <c r="F4733" s="19">
        <f t="shared" si="150"/>
        <v>188.56094338105561</v>
      </c>
      <c r="G4733" s="151">
        <f t="shared" si="151"/>
        <v>97.215546100178329</v>
      </c>
    </row>
    <row r="4734" spans="1:7" s="6" customFormat="1" ht="12.75" x14ac:dyDescent="0.15">
      <c r="A4734" s="147" t="s">
        <v>128</v>
      </c>
      <c r="B4734" s="17">
        <v>32958.050000000003</v>
      </c>
      <c r="C4734" s="17">
        <v>55005</v>
      </c>
      <c r="D4734" s="17">
        <v>63926</v>
      </c>
      <c r="E4734" s="17">
        <v>62146.01</v>
      </c>
      <c r="F4734" s="17">
        <f t="shared" si="150"/>
        <v>188.56094338105561</v>
      </c>
      <c r="G4734" s="148">
        <f t="shared" si="151"/>
        <v>97.215546100178329</v>
      </c>
    </row>
    <row r="4735" spans="1:7" s="8" customFormat="1" ht="12.75" x14ac:dyDescent="0.15">
      <c r="A4735" s="108" t="s">
        <v>6</v>
      </c>
      <c r="B4735" s="19">
        <v>16617.009999999998</v>
      </c>
      <c r="C4735" s="19">
        <v>25505</v>
      </c>
      <c r="D4735" s="19">
        <v>43726</v>
      </c>
      <c r="E4735" s="19">
        <v>43714.25</v>
      </c>
      <c r="F4735" s="19">
        <f t="shared" si="150"/>
        <v>263.06928863856979</v>
      </c>
      <c r="G4735" s="151">
        <f t="shared" si="151"/>
        <v>99.973128115995053</v>
      </c>
    </row>
    <row r="4736" spans="1:7" s="8" customFormat="1" ht="12.75" x14ac:dyDescent="0.15">
      <c r="A4736" s="108" t="s">
        <v>7</v>
      </c>
      <c r="B4736" s="19">
        <v>3849.6</v>
      </c>
      <c r="C4736" s="19">
        <v>3615</v>
      </c>
      <c r="D4736" s="19">
        <v>183</v>
      </c>
      <c r="E4736" s="19">
        <v>172.01</v>
      </c>
      <c r="F4736" s="19">
        <f t="shared" si="150"/>
        <v>4.468256442227764</v>
      </c>
      <c r="G4736" s="151">
        <f t="shared" si="151"/>
        <v>93.994535519125677</v>
      </c>
    </row>
    <row r="4737" spans="1:7" s="8" customFormat="1" ht="12.75" x14ac:dyDescent="0.15">
      <c r="A4737" s="110" t="s">
        <v>8</v>
      </c>
      <c r="B4737" s="20">
        <v>3303.2</v>
      </c>
      <c r="C4737" s="20">
        <v>0</v>
      </c>
      <c r="D4737" s="20">
        <v>0</v>
      </c>
      <c r="E4737" s="20">
        <v>147.65</v>
      </c>
      <c r="F4737" s="20">
        <f t="shared" si="150"/>
        <v>4.4699079680310003</v>
      </c>
      <c r="G4737" s="136">
        <f t="shared" si="151"/>
        <v>0</v>
      </c>
    </row>
    <row r="4738" spans="1:7" s="8" customFormat="1" ht="12.75" x14ac:dyDescent="0.15">
      <c r="A4738" s="110" t="s">
        <v>10</v>
      </c>
      <c r="B4738" s="20">
        <v>1.37</v>
      </c>
      <c r="C4738" s="20">
        <v>0</v>
      </c>
      <c r="D4738" s="20">
        <v>0</v>
      </c>
      <c r="E4738" s="20">
        <v>0</v>
      </c>
      <c r="F4738" s="20">
        <f t="shared" si="150"/>
        <v>0</v>
      </c>
      <c r="G4738" s="136">
        <f t="shared" si="151"/>
        <v>0</v>
      </c>
    </row>
    <row r="4739" spans="1:7" s="8" customFormat="1" ht="12.75" x14ac:dyDescent="0.15">
      <c r="A4739" s="110" t="s">
        <v>11</v>
      </c>
      <c r="B4739" s="20">
        <v>545.03</v>
      </c>
      <c r="C4739" s="20">
        <v>0</v>
      </c>
      <c r="D4739" s="20">
        <v>0</v>
      </c>
      <c r="E4739" s="20">
        <v>24.36</v>
      </c>
      <c r="F4739" s="20">
        <f t="shared" si="150"/>
        <v>4.4694787442893054</v>
      </c>
      <c r="G4739" s="136">
        <f t="shared" si="151"/>
        <v>0</v>
      </c>
    </row>
    <row r="4740" spans="1:7" s="8" customFormat="1" ht="12.75" x14ac:dyDescent="0.15">
      <c r="A4740" s="108" t="s">
        <v>12</v>
      </c>
      <c r="B4740" s="19">
        <v>603.89</v>
      </c>
      <c r="C4740" s="19">
        <v>1890</v>
      </c>
      <c r="D4740" s="19">
        <v>15800</v>
      </c>
      <c r="E4740" s="19">
        <v>15800</v>
      </c>
      <c r="F4740" s="19">
        <f t="shared" si="150"/>
        <v>2616.3705310569808</v>
      </c>
      <c r="G4740" s="151">
        <f t="shared" si="151"/>
        <v>100</v>
      </c>
    </row>
    <row r="4741" spans="1:7" s="8" customFormat="1" ht="12.75" x14ac:dyDescent="0.15">
      <c r="A4741" s="110" t="s">
        <v>18</v>
      </c>
      <c r="B4741" s="20">
        <v>0</v>
      </c>
      <c r="C4741" s="20">
        <v>0</v>
      </c>
      <c r="D4741" s="20">
        <v>0</v>
      </c>
      <c r="E4741" s="20">
        <v>1010.85</v>
      </c>
      <c r="F4741" s="20">
        <f t="shared" si="150"/>
        <v>0</v>
      </c>
      <c r="G4741" s="136">
        <f t="shared" si="151"/>
        <v>0</v>
      </c>
    </row>
    <row r="4742" spans="1:7" s="8" customFormat="1" ht="12.75" x14ac:dyDescent="0.15">
      <c r="A4742" s="110" t="s">
        <v>21</v>
      </c>
      <c r="B4742" s="20">
        <v>0</v>
      </c>
      <c r="C4742" s="20">
        <v>0</v>
      </c>
      <c r="D4742" s="20">
        <v>0</v>
      </c>
      <c r="E4742" s="20">
        <v>289.14999999999998</v>
      </c>
      <c r="F4742" s="20">
        <f t="shared" ref="F4742:F4805" si="152">IFERROR(E4742/B4742*100,0)</f>
        <v>0</v>
      </c>
      <c r="G4742" s="136">
        <f t="shared" ref="G4742:G4805" si="153">IFERROR(E4742/D4742*100,0)</f>
        <v>0</v>
      </c>
    </row>
    <row r="4743" spans="1:7" s="8" customFormat="1" ht="12.75" x14ac:dyDescent="0.15">
      <c r="A4743" s="110" t="s">
        <v>22</v>
      </c>
      <c r="B4743" s="20">
        <v>0</v>
      </c>
      <c r="C4743" s="20">
        <v>0</v>
      </c>
      <c r="D4743" s="20">
        <v>0</v>
      </c>
      <c r="E4743" s="20">
        <v>6578.94</v>
      </c>
      <c r="F4743" s="20">
        <f t="shared" si="152"/>
        <v>0</v>
      </c>
      <c r="G4743" s="136">
        <f t="shared" si="153"/>
        <v>0</v>
      </c>
    </row>
    <row r="4744" spans="1:7" s="8" customFormat="1" ht="12.75" x14ac:dyDescent="0.15">
      <c r="A4744" s="110" t="s">
        <v>24</v>
      </c>
      <c r="B4744" s="20">
        <v>0</v>
      </c>
      <c r="C4744" s="20">
        <v>0</v>
      </c>
      <c r="D4744" s="20">
        <v>0</v>
      </c>
      <c r="E4744" s="20">
        <v>192.95</v>
      </c>
      <c r="F4744" s="20">
        <f t="shared" si="152"/>
        <v>0</v>
      </c>
      <c r="G4744" s="136">
        <f t="shared" si="153"/>
        <v>0</v>
      </c>
    </row>
    <row r="4745" spans="1:7" s="8" customFormat="1" ht="12.75" x14ac:dyDescent="0.15">
      <c r="A4745" s="110" t="s">
        <v>25</v>
      </c>
      <c r="B4745" s="20">
        <v>0</v>
      </c>
      <c r="C4745" s="20">
        <v>0</v>
      </c>
      <c r="D4745" s="20">
        <v>0</v>
      </c>
      <c r="E4745" s="20">
        <v>228.11</v>
      </c>
      <c r="F4745" s="20">
        <f t="shared" si="152"/>
        <v>0</v>
      </c>
      <c r="G4745" s="136">
        <f t="shared" si="153"/>
        <v>0</v>
      </c>
    </row>
    <row r="4746" spans="1:7" s="8" customFormat="1" ht="12.75" x14ac:dyDescent="0.15">
      <c r="A4746" s="110" t="s">
        <v>31</v>
      </c>
      <c r="B4746" s="20">
        <v>603.89</v>
      </c>
      <c r="C4746" s="20">
        <v>0</v>
      </c>
      <c r="D4746" s="20">
        <v>0</v>
      </c>
      <c r="E4746" s="20">
        <v>0</v>
      </c>
      <c r="F4746" s="20">
        <f t="shared" si="152"/>
        <v>0</v>
      </c>
      <c r="G4746" s="136">
        <f t="shared" si="153"/>
        <v>0</v>
      </c>
    </row>
    <row r="4747" spans="1:7" s="8" customFormat="1" ht="12.75" x14ac:dyDescent="0.15">
      <c r="A4747" s="110" t="s">
        <v>32</v>
      </c>
      <c r="B4747" s="20">
        <v>0</v>
      </c>
      <c r="C4747" s="20">
        <v>0</v>
      </c>
      <c r="D4747" s="20">
        <v>0</v>
      </c>
      <c r="E4747" s="20">
        <v>5556.3</v>
      </c>
      <c r="F4747" s="20">
        <f t="shared" si="152"/>
        <v>0</v>
      </c>
      <c r="G4747" s="136">
        <f t="shared" si="153"/>
        <v>0</v>
      </c>
    </row>
    <row r="4748" spans="1:7" s="8" customFormat="1" ht="12.75" x14ac:dyDescent="0.15">
      <c r="A4748" s="110" t="s">
        <v>33</v>
      </c>
      <c r="B4748" s="20">
        <v>0</v>
      </c>
      <c r="C4748" s="20">
        <v>0</v>
      </c>
      <c r="D4748" s="20">
        <v>0</v>
      </c>
      <c r="E4748" s="20">
        <v>551.07000000000005</v>
      </c>
      <c r="F4748" s="20">
        <f t="shared" si="152"/>
        <v>0</v>
      </c>
      <c r="G4748" s="136">
        <f t="shared" si="153"/>
        <v>0</v>
      </c>
    </row>
    <row r="4749" spans="1:7" s="8" customFormat="1" ht="12.75" x14ac:dyDescent="0.15">
      <c r="A4749" s="110" t="s">
        <v>34</v>
      </c>
      <c r="B4749" s="20">
        <v>0</v>
      </c>
      <c r="C4749" s="20">
        <v>0</v>
      </c>
      <c r="D4749" s="20">
        <v>0</v>
      </c>
      <c r="E4749" s="20">
        <v>892.63</v>
      </c>
      <c r="F4749" s="20">
        <f t="shared" si="152"/>
        <v>0</v>
      </c>
      <c r="G4749" s="136">
        <f t="shared" si="153"/>
        <v>0</v>
      </c>
    </row>
    <row r="4750" spans="1:7" s="8" customFormat="1" ht="12.75" x14ac:dyDescent="0.15">
      <c r="A4750" s="110" t="s">
        <v>83</v>
      </c>
      <c r="B4750" s="20">
        <v>0</v>
      </c>
      <c r="C4750" s="20">
        <v>0</v>
      </c>
      <c r="D4750" s="20">
        <v>0</v>
      </c>
      <c r="E4750" s="20">
        <v>500</v>
      </c>
      <c r="F4750" s="20">
        <f t="shared" si="152"/>
        <v>0</v>
      </c>
      <c r="G4750" s="136">
        <f t="shared" si="153"/>
        <v>0</v>
      </c>
    </row>
    <row r="4751" spans="1:7" s="8" customFormat="1" ht="12.75" x14ac:dyDescent="0.15">
      <c r="A4751" s="108" t="s">
        <v>141</v>
      </c>
      <c r="B4751" s="19">
        <v>12163.52</v>
      </c>
      <c r="C4751" s="19">
        <v>20000</v>
      </c>
      <c r="D4751" s="19">
        <v>27100</v>
      </c>
      <c r="E4751" s="19">
        <v>27100</v>
      </c>
      <c r="F4751" s="19">
        <f t="shared" si="152"/>
        <v>222.79734813606589</v>
      </c>
      <c r="G4751" s="151">
        <f t="shared" si="153"/>
        <v>100</v>
      </c>
    </row>
    <row r="4752" spans="1:7" s="8" customFormat="1" ht="12.75" x14ac:dyDescent="0.15">
      <c r="A4752" s="110" t="s">
        <v>259</v>
      </c>
      <c r="B4752" s="20">
        <v>12163.52</v>
      </c>
      <c r="C4752" s="20">
        <v>0</v>
      </c>
      <c r="D4752" s="20">
        <v>0</v>
      </c>
      <c r="E4752" s="20">
        <v>27100</v>
      </c>
      <c r="F4752" s="20">
        <f t="shared" si="152"/>
        <v>222.79734813606589</v>
      </c>
      <c r="G4752" s="136">
        <f t="shared" si="153"/>
        <v>0</v>
      </c>
    </row>
    <row r="4753" spans="1:7" s="8" customFormat="1" ht="12.75" x14ac:dyDescent="0.15">
      <c r="A4753" s="108" t="s">
        <v>101</v>
      </c>
      <c r="B4753" s="19">
        <v>0</v>
      </c>
      <c r="C4753" s="19">
        <v>0</v>
      </c>
      <c r="D4753" s="19">
        <v>643</v>
      </c>
      <c r="E4753" s="19">
        <v>642.24</v>
      </c>
      <c r="F4753" s="19">
        <f t="shared" si="152"/>
        <v>0</v>
      </c>
      <c r="G4753" s="151">
        <f t="shared" si="153"/>
        <v>99.881804043545884</v>
      </c>
    </row>
    <row r="4754" spans="1:7" s="8" customFormat="1" ht="12.75" x14ac:dyDescent="0.15">
      <c r="A4754" s="110" t="s">
        <v>260</v>
      </c>
      <c r="B4754" s="20">
        <v>0</v>
      </c>
      <c r="C4754" s="20">
        <v>0</v>
      </c>
      <c r="D4754" s="20">
        <v>0</v>
      </c>
      <c r="E4754" s="20">
        <v>642.24</v>
      </c>
      <c r="F4754" s="20">
        <f t="shared" si="152"/>
        <v>0</v>
      </c>
      <c r="G4754" s="136">
        <f t="shared" si="153"/>
        <v>0</v>
      </c>
    </row>
    <row r="4755" spans="1:7" s="8" customFormat="1" ht="12.75" x14ac:dyDescent="0.15">
      <c r="A4755" s="108" t="s">
        <v>53</v>
      </c>
      <c r="B4755" s="19">
        <v>16341.04</v>
      </c>
      <c r="C4755" s="19">
        <v>29500</v>
      </c>
      <c r="D4755" s="19">
        <v>20200</v>
      </c>
      <c r="E4755" s="19">
        <v>18431.759999999998</v>
      </c>
      <c r="F4755" s="19">
        <f t="shared" si="152"/>
        <v>112.79428971473051</v>
      </c>
      <c r="G4755" s="151">
        <f t="shared" si="153"/>
        <v>91.246336633663361</v>
      </c>
    </row>
    <row r="4756" spans="1:7" s="8" customFormat="1" ht="12.75" x14ac:dyDescent="0.15">
      <c r="A4756" s="108" t="s">
        <v>54</v>
      </c>
      <c r="B4756" s="19">
        <v>0</v>
      </c>
      <c r="C4756" s="19">
        <v>200</v>
      </c>
      <c r="D4756" s="19">
        <v>200</v>
      </c>
      <c r="E4756" s="19">
        <v>0</v>
      </c>
      <c r="F4756" s="19">
        <f t="shared" si="152"/>
        <v>0</v>
      </c>
      <c r="G4756" s="151">
        <f t="shared" si="153"/>
        <v>0</v>
      </c>
    </row>
    <row r="4757" spans="1:7" s="8" customFormat="1" ht="12.75" x14ac:dyDescent="0.15">
      <c r="A4757" s="108" t="s">
        <v>56</v>
      </c>
      <c r="B4757" s="19">
        <v>16341.04</v>
      </c>
      <c r="C4757" s="19">
        <v>29300</v>
      </c>
      <c r="D4757" s="19">
        <v>19000</v>
      </c>
      <c r="E4757" s="19">
        <v>18431.759999999998</v>
      </c>
      <c r="F4757" s="19">
        <f t="shared" si="152"/>
        <v>112.79428971473051</v>
      </c>
      <c r="G4757" s="151">
        <f t="shared" si="153"/>
        <v>97.009263157894736</v>
      </c>
    </row>
    <row r="4758" spans="1:7" s="8" customFormat="1" ht="12.75" x14ac:dyDescent="0.15">
      <c r="A4758" s="110" t="s">
        <v>252</v>
      </c>
      <c r="B4758" s="20">
        <v>16341.04</v>
      </c>
      <c r="C4758" s="20">
        <v>0</v>
      </c>
      <c r="D4758" s="20">
        <v>0</v>
      </c>
      <c r="E4758" s="20">
        <v>18431.759999999998</v>
      </c>
      <c r="F4758" s="20">
        <f t="shared" si="152"/>
        <v>112.79428971473051</v>
      </c>
      <c r="G4758" s="136">
        <f t="shared" si="153"/>
        <v>0</v>
      </c>
    </row>
    <row r="4759" spans="1:7" s="8" customFormat="1" ht="12.75" x14ac:dyDescent="0.15">
      <c r="A4759" s="108" t="s">
        <v>72</v>
      </c>
      <c r="B4759" s="19">
        <v>0</v>
      </c>
      <c r="C4759" s="19">
        <v>0</v>
      </c>
      <c r="D4759" s="19">
        <v>1000</v>
      </c>
      <c r="E4759" s="19">
        <v>0</v>
      </c>
      <c r="F4759" s="19">
        <f t="shared" si="152"/>
        <v>0</v>
      </c>
      <c r="G4759" s="151">
        <f t="shared" si="153"/>
        <v>0</v>
      </c>
    </row>
    <row r="4760" spans="1:7" s="7" customFormat="1" ht="12.75" x14ac:dyDescent="0.15">
      <c r="A4760" s="149" t="s">
        <v>264</v>
      </c>
      <c r="B4760" s="18">
        <v>4000.86</v>
      </c>
      <c r="C4760" s="18">
        <v>4000</v>
      </c>
      <c r="D4760" s="18">
        <v>3400</v>
      </c>
      <c r="E4760" s="18">
        <v>2937.03</v>
      </c>
      <c r="F4760" s="18">
        <f t="shared" si="152"/>
        <v>73.409966857125724</v>
      </c>
      <c r="G4760" s="150">
        <f t="shared" si="153"/>
        <v>86.383235294117654</v>
      </c>
    </row>
    <row r="4761" spans="1:7" s="8" customFormat="1" ht="12.75" x14ac:dyDescent="0.15">
      <c r="A4761" s="108" t="s">
        <v>82</v>
      </c>
      <c r="B4761" s="19">
        <v>4000.86</v>
      </c>
      <c r="C4761" s="19">
        <v>4000</v>
      </c>
      <c r="D4761" s="19">
        <v>3400</v>
      </c>
      <c r="E4761" s="19">
        <v>2937.03</v>
      </c>
      <c r="F4761" s="19">
        <f t="shared" si="152"/>
        <v>73.409966857125724</v>
      </c>
      <c r="G4761" s="151">
        <f t="shared" si="153"/>
        <v>86.383235294117654</v>
      </c>
    </row>
    <row r="4762" spans="1:7" s="6" customFormat="1" ht="12.75" x14ac:dyDescent="0.15">
      <c r="A4762" s="147" t="s">
        <v>86</v>
      </c>
      <c r="B4762" s="17">
        <v>4000.86</v>
      </c>
      <c r="C4762" s="17">
        <v>4000</v>
      </c>
      <c r="D4762" s="17">
        <v>3400</v>
      </c>
      <c r="E4762" s="17">
        <v>2937.03</v>
      </c>
      <c r="F4762" s="17">
        <f t="shared" si="152"/>
        <v>73.409966857125724</v>
      </c>
      <c r="G4762" s="148">
        <f t="shared" si="153"/>
        <v>86.383235294117654</v>
      </c>
    </row>
    <row r="4763" spans="1:7" s="8" customFormat="1" ht="12.75" x14ac:dyDescent="0.15">
      <c r="A4763" s="108" t="s">
        <v>6</v>
      </c>
      <c r="B4763" s="19">
        <v>4000.86</v>
      </c>
      <c r="C4763" s="19">
        <v>4000</v>
      </c>
      <c r="D4763" s="19">
        <v>3400</v>
      </c>
      <c r="E4763" s="19">
        <v>2937.03</v>
      </c>
      <c r="F4763" s="19">
        <f t="shared" si="152"/>
        <v>73.409966857125724</v>
      </c>
      <c r="G4763" s="151">
        <f t="shared" si="153"/>
        <v>86.383235294117654</v>
      </c>
    </row>
    <row r="4764" spans="1:7" s="8" customFormat="1" ht="12.75" x14ac:dyDescent="0.15">
      <c r="A4764" s="108" t="s">
        <v>12</v>
      </c>
      <c r="B4764" s="19">
        <v>4000.86</v>
      </c>
      <c r="C4764" s="19">
        <v>4000</v>
      </c>
      <c r="D4764" s="19">
        <v>3400</v>
      </c>
      <c r="E4764" s="19">
        <v>2937.03</v>
      </c>
      <c r="F4764" s="19">
        <f t="shared" si="152"/>
        <v>73.409966857125724</v>
      </c>
      <c r="G4764" s="151">
        <f t="shared" si="153"/>
        <v>86.383235294117654</v>
      </c>
    </row>
    <row r="4765" spans="1:7" s="8" customFormat="1" ht="12.75" x14ac:dyDescent="0.15">
      <c r="A4765" s="110" t="s">
        <v>97</v>
      </c>
      <c r="B4765" s="20">
        <v>4000.86</v>
      </c>
      <c r="C4765" s="20">
        <v>0</v>
      </c>
      <c r="D4765" s="20">
        <v>0</v>
      </c>
      <c r="E4765" s="20">
        <v>2937.03</v>
      </c>
      <c r="F4765" s="20">
        <f t="shared" si="152"/>
        <v>73.409966857125724</v>
      </c>
      <c r="G4765" s="136">
        <f t="shared" si="153"/>
        <v>0</v>
      </c>
    </row>
    <row r="4766" spans="1:7" s="7" customFormat="1" ht="12.75" x14ac:dyDescent="0.15">
      <c r="A4766" s="149" t="s">
        <v>275</v>
      </c>
      <c r="B4766" s="18">
        <v>51397.279999999999</v>
      </c>
      <c r="C4766" s="18">
        <v>64175</v>
      </c>
      <c r="D4766" s="18">
        <v>55060</v>
      </c>
      <c r="E4766" s="18">
        <v>47404.41</v>
      </c>
      <c r="F4766" s="18">
        <f t="shared" si="152"/>
        <v>92.231359324851439</v>
      </c>
      <c r="G4766" s="150">
        <f t="shared" si="153"/>
        <v>86.095913548855791</v>
      </c>
    </row>
    <row r="4767" spans="1:7" s="8" customFormat="1" ht="12.75" x14ac:dyDescent="0.15">
      <c r="A4767" s="108" t="s">
        <v>276</v>
      </c>
      <c r="B4767" s="19">
        <v>51049.77</v>
      </c>
      <c r="C4767" s="19">
        <v>62450</v>
      </c>
      <c r="D4767" s="19">
        <v>53960</v>
      </c>
      <c r="E4767" s="19">
        <v>46404.41</v>
      </c>
      <c r="F4767" s="19">
        <f t="shared" si="152"/>
        <v>90.90033118660476</v>
      </c>
      <c r="G4767" s="151">
        <f t="shared" si="153"/>
        <v>85.997794662713119</v>
      </c>
    </row>
    <row r="4768" spans="1:7" s="6" customFormat="1" ht="12.75" x14ac:dyDescent="0.15">
      <c r="A4768" s="147" t="s">
        <v>257</v>
      </c>
      <c r="B4768" s="17">
        <v>11478.24</v>
      </c>
      <c r="C4768" s="17">
        <v>16980</v>
      </c>
      <c r="D4768" s="17">
        <v>13650</v>
      </c>
      <c r="E4768" s="17">
        <v>9482.64</v>
      </c>
      <c r="F4768" s="17">
        <f t="shared" si="152"/>
        <v>82.614059298289632</v>
      </c>
      <c r="G4768" s="148">
        <f t="shared" si="153"/>
        <v>69.469890109890116</v>
      </c>
    </row>
    <row r="4769" spans="1:7" s="8" customFormat="1" ht="12.75" x14ac:dyDescent="0.15">
      <c r="A4769" s="108" t="s">
        <v>6</v>
      </c>
      <c r="B4769" s="19">
        <v>9056.19</v>
      </c>
      <c r="C4769" s="19">
        <v>12980</v>
      </c>
      <c r="D4769" s="19">
        <v>8650</v>
      </c>
      <c r="E4769" s="19">
        <v>5770.54</v>
      </c>
      <c r="F4769" s="19">
        <f t="shared" si="152"/>
        <v>63.719290341744149</v>
      </c>
      <c r="G4769" s="151">
        <f t="shared" si="153"/>
        <v>66.711445086705197</v>
      </c>
    </row>
    <row r="4770" spans="1:7" s="8" customFormat="1" ht="12.75" x14ac:dyDescent="0.15">
      <c r="A4770" s="108" t="s">
        <v>7</v>
      </c>
      <c r="B4770" s="19">
        <v>0</v>
      </c>
      <c r="C4770" s="19">
        <v>0</v>
      </c>
      <c r="D4770" s="19">
        <v>1050</v>
      </c>
      <c r="E4770" s="19">
        <v>0</v>
      </c>
      <c r="F4770" s="19">
        <f t="shared" si="152"/>
        <v>0</v>
      </c>
      <c r="G4770" s="151">
        <f t="shared" si="153"/>
        <v>0</v>
      </c>
    </row>
    <row r="4771" spans="1:7" s="8" customFormat="1" ht="12.75" x14ac:dyDescent="0.15">
      <c r="A4771" s="108" t="s">
        <v>12</v>
      </c>
      <c r="B4771" s="19">
        <v>9056.19</v>
      </c>
      <c r="C4771" s="19">
        <v>12980</v>
      </c>
      <c r="D4771" s="19">
        <v>7600</v>
      </c>
      <c r="E4771" s="19">
        <v>5770.54</v>
      </c>
      <c r="F4771" s="19">
        <f t="shared" si="152"/>
        <v>63.719290341744149</v>
      </c>
      <c r="G4771" s="151">
        <f t="shared" si="153"/>
        <v>75.928157894736842</v>
      </c>
    </row>
    <row r="4772" spans="1:7" s="8" customFormat="1" ht="12.75" x14ac:dyDescent="0.15">
      <c r="A4772" s="110" t="s">
        <v>18</v>
      </c>
      <c r="B4772" s="20">
        <v>0</v>
      </c>
      <c r="C4772" s="20">
        <v>0</v>
      </c>
      <c r="D4772" s="20">
        <v>0</v>
      </c>
      <c r="E4772" s="20">
        <v>7.24</v>
      </c>
      <c r="F4772" s="20">
        <f t="shared" si="152"/>
        <v>0</v>
      </c>
      <c r="G4772" s="136">
        <f t="shared" si="153"/>
        <v>0</v>
      </c>
    </row>
    <row r="4773" spans="1:7" s="8" customFormat="1" ht="12.75" x14ac:dyDescent="0.15">
      <c r="A4773" s="110" t="s">
        <v>22</v>
      </c>
      <c r="B4773" s="20">
        <v>1690.83</v>
      </c>
      <c r="C4773" s="20">
        <v>0</v>
      </c>
      <c r="D4773" s="20">
        <v>0</v>
      </c>
      <c r="E4773" s="20">
        <v>813.91</v>
      </c>
      <c r="F4773" s="20">
        <f t="shared" si="152"/>
        <v>48.136713921565146</v>
      </c>
      <c r="G4773" s="136">
        <f t="shared" si="153"/>
        <v>0</v>
      </c>
    </row>
    <row r="4774" spans="1:7" s="8" customFormat="1" ht="12.75" x14ac:dyDescent="0.15">
      <c r="A4774" s="110" t="s">
        <v>97</v>
      </c>
      <c r="B4774" s="20">
        <v>4343.75</v>
      </c>
      <c r="C4774" s="20">
        <v>0</v>
      </c>
      <c r="D4774" s="20">
        <v>0</v>
      </c>
      <c r="E4774" s="20">
        <v>4008.22</v>
      </c>
      <c r="F4774" s="20">
        <f t="shared" si="152"/>
        <v>92.275568345323734</v>
      </c>
      <c r="G4774" s="136">
        <f t="shared" si="153"/>
        <v>0</v>
      </c>
    </row>
    <row r="4775" spans="1:7" s="8" customFormat="1" ht="12.75" x14ac:dyDescent="0.15">
      <c r="A4775" s="110" t="s">
        <v>23</v>
      </c>
      <c r="B4775" s="20">
        <v>715.69</v>
      </c>
      <c r="C4775" s="20">
        <v>0</v>
      </c>
      <c r="D4775" s="20">
        <v>0</v>
      </c>
      <c r="E4775" s="20">
        <v>60.17</v>
      </c>
      <c r="F4775" s="20">
        <f t="shared" si="152"/>
        <v>8.4072713046151257</v>
      </c>
      <c r="G4775" s="136">
        <f t="shared" si="153"/>
        <v>0</v>
      </c>
    </row>
    <row r="4776" spans="1:7" s="8" customFormat="1" ht="12.75" x14ac:dyDescent="0.15">
      <c r="A4776" s="110" t="s">
        <v>24</v>
      </c>
      <c r="B4776" s="20">
        <v>491.01</v>
      </c>
      <c r="C4776" s="20">
        <v>0</v>
      </c>
      <c r="D4776" s="20">
        <v>0</v>
      </c>
      <c r="E4776" s="20">
        <v>0</v>
      </c>
      <c r="F4776" s="20">
        <f t="shared" si="152"/>
        <v>0</v>
      </c>
      <c r="G4776" s="136">
        <f t="shared" si="153"/>
        <v>0</v>
      </c>
    </row>
    <row r="4777" spans="1:7" s="8" customFormat="1" ht="12.75" x14ac:dyDescent="0.15">
      <c r="A4777" s="110" t="s">
        <v>25</v>
      </c>
      <c r="B4777" s="20">
        <v>111.82</v>
      </c>
      <c r="C4777" s="20">
        <v>0</v>
      </c>
      <c r="D4777" s="20">
        <v>0</v>
      </c>
      <c r="E4777" s="20">
        <v>37.93</v>
      </c>
      <c r="F4777" s="20">
        <f t="shared" si="152"/>
        <v>33.920586657127529</v>
      </c>
      <c r="G4777" s="136">
        <f t="shared" si="153"/>
        <v>0</v>
      </c>
    </row>
    <row r="4778" spans="1:7" s="8" customFormat="1" ht="12.75" x14ac:dyDescent="0.15">
      <c r="A4778" s="110" t="s">
        <v>28</v>
      </c>
      <c r="B4778" s="20">
        <v>431.35</v>
      </c>
      <c r="C4778" s="20">
        <v>0</v>
      </c>
      <c r="D4778" s="20">
        <v>0</v>
      </c>
      <c r="E4778" s="20">
        <v>297.38</v>
      </c>
      <c r="F4778" s="20">
        <f t="shared" si="152"/>
        <v>68.941694679494603</v>
      </c>
      <c r="G4778" s="136">
        <f t="shared" si="153"/>
        <v>0</v>
      </c>
    </row>
    <row r="4779" spans="1:7" s="8" customFormat="1" ht="12.75" x14ac:dyDescent="0.15">
      <c r="A4779" s="110" t="s">
        <v>41</v>
      </c>
      <c r="B4779" s="20">
        <v>0</v>
      </c>
      <c r="C4779" s="20">
        <v>0</v>
      </c>
      <c r="D4779" s="20">
        <v>0</v>
      </c>
      <c r="E4779" s="20">
        <v>1.89</v>
      </c>
      <c r="F4779" s="20">
        <f t="shared" si="152"/>
        <v>0</v>
      </c>
      <c r="G4779" s="136">
        <f t="shared" si="153"/>
        <v>0</v>
      </c>
    </row>
    <row r="4780" spans="1:7" s="8" customFormat="1" ht="12.75" x14ac:dyDescent="0.15">
      <c r="A4780" s="110" t="s">
        <v>29</v>
      </c>
      <c r="B4780" s="20">
        <v>950.76</v>
      </c>
      <c r="C4780" s="20">
        <v>0</v>
      </c>
      <c r="D4780" s="20">
        <v>0</v>
      </c>
      <c r="E4780" s="20">
        <v>0</v>
      </c>
      <c r="F4780" s="20">
        <f t="shared" si="152"/>
        <v>0</v>
      </c>
      <c r="G4780" s="136">
        <f t="shared" si="153"/>
        <v>0</v>
      </c>
    </row>
    <row r="4781" spans="1:7" s="8" customFormat="1" ht="12.75" x14ac:dyDescent="0.15">
      <c r="A4781" s="110" t="s">
        <v>31</v>
      </c>
      <c r="B4781" s="20">
        <v>0</v>
      </c>
      <c r="C4781" s="20">
        <v>0</v>
      </c>
      <c r="D4781" s="20">
        <v>0</v>
      </c>
      <c r="E4781" s="20">
        <v>43.8</v>
      </c>
      <c r="F4781" s="20">
        <f t="shared" si="152"/>
        <v>0</v>
      </c>
      <c r="G4781" s="136">
        <f t="shared" si="153"/>
        <v>0</v>
      </c>
    </row>
    <row r="4782" spans="1:7" s="8" customFormat="1" ht="12.75" x14ac:dyDescent="0.15">
      <c r="A4782" s="110" t="s">
        <v>32</v>
      </c>
      <c r="B4782" s="20">
        <v>33.18</v>
      </c>
      <c r="C4782" s="20">
        <v>0</v>
      </c>
      <c r="D4782" s="20">
        <v>0</v>
      </c>
      <c r="E4782" s="20">
        <v>0</v>
      </c>
      <c r="F4782" s="20">
        <f t="shared" si="152"/>
        <v>0</v>
      </c>
      <c r="G4782" s="136">
        <f t="shared" si="153"/>
        <v>0</v>
      </c>
    </row>
    <row r="4783" spans="1:7" s="8" customFormat="1" ht="12.75" x14ac:dyDescent="0.15">
      <c r="A4783" s="110" t="s">
        <v>34</v>
      </c>
      <c r="B4783" s="20">
        <v>109.1</v>
      </c>
      <c r="C4783" s="20">
        <v>0</v>
      </c>
      <c r="D4783" s="20">
        <v>0</v>
      </c>
      <c r="E4783" s="20">
        <v>0</v>
      </c>
      <c r="F4783" s="20">
        <f t="shared" si="152"/>
        <v>0</v>
      </c>
      <c r="G4783" s="136">
        <f t="shared" si="153"/>
        <v>0</v>
      </c>
    </row>
    <row r="4784" spans="1:7" s="8" customFormat="1" ht="12.75" x14ac:dyDescent="0.15">
      <c r="A4784" s="110" t="s">
        <v>35</v>
      </c>
      <c r="B4784" s="20">
        <v>99.54</v>
      </c>
      <c r="C4784" s="20">
        <v>0</v>
      </c>
      <c r="D4784" s="20">
        <v>0</v>
      </c>
      <c r="E4784" s="20">
        <v>75.63</v>
      </c>
      <c r="F4784" s="20">
        <f t="shared" si="152"/>
        <v>75.979505726341159</v>
      </c>
      <c r="G4784" s="136">
        <f t="shared" si="153"/>
        <v>0</v>
      </c>
    </row>
    <row r="4785" spans="1:7" s="8" customFormat="1" ht="12.75" x14ac:dyDescent="0.15">
      <c r="A4785" s="110" t="s">
        <v>83</v>
      </c>
      <c r="B4785" s="20">
        <v>13.08</v>
      </c>
      <c r="C4785" s="20">
        <v>0</v>
      </c>
      <c r="D4785" s="20">
        <v>0</v>
      </c>
      <c r="E4785" s="20">
        <v>337.24</v>
      </c>
      <c r="F4785" s="20">
        <f t="shared" si="152"/>
        <v>2578.2874617737002</v>
      </c>
      <c r="G4785" s="136">
        <f t="shared" si="153"/>
        <v>0</v>
      </c>
    </row>
    <row r="4786" spans="1:7" s="8" customFormat="1" ht="12.75" x14ac:dyDescent="0.15">
      <c r="A4786" s="110" t="s">
        <v>36</v>
      </c>
      <c r="B4786" s="20">
        <v>66.08</v>
      </c>
      <c r="C4786" s="20">
        <v>0</v>
      </c>
      <c r="D4786" s="20">
        <v>0</v>
      </c>
      <c r="E4786" s="20">
        <v>87.13</v>
      </c>
      <c r="F4786" s="20">
        <f t="shared" si="152"/>
        <v>131.85532687651332</v>
      </c>
      <c r="G4786" s="136">
        <f t="shared" si="153"/>
        <v>0</v>
      </c>
    </row>
    <row r="4787" spans="1:7" s="8" customFormat="1" ht="12.75" x14ac:dyDescent="0.15">
      <c r="A4787" s="108" t="s">
        <v>53</v>
      </c>
      <c r="B4787" s="19">
        <v>2422.0500000000002</v>
      </c>
      <c r="C4787" s="19">
        <v>4000</v>
      </c>
      <c r="D4787" s="19">
        <v>5000</v>
      </c>
      <c r="E4787" s="19">
        <v>3712.1</v>
      </c>
      <c r="F4787" s="19">
        <f t="shared" si="152"/>
        <v>153.26273198323733</v>
      </c>
      <c r="G4787" s="151">
        <f t="shared" si="153"/>
        <v>74.24199999999999</v>
      </c>
    </row>
    <row r="4788" spans="1:7" s="8" customFormat="1" ht="12.75" x14ac:dyDescent="0.15">
      <c r="A4788" s="108" t="s">
        <v>56</v>
      </c>
      <c r="B4788" s="19">
        <v>2422.0500000000002</v>
      </c>
      <c r="C4788" s="19">
        <v>4000</v>
      </c>
      <c r="D4788" s="19">
        <v>5000</v>
      </c>
      <c r="E4788" s="19">
        <v>3712.1</v>
      </c>
      <c r="F4788" s="19">
        <f t="shared" si="152"/>
        <v>153.26273198323733</v>
      </c>
      <c r="G4788" s="151">
        <f t="shared" si="153"/>
        <v>74.24199999999999</v>
      </c>
    </row>
    <row r="4789" spans="1:7" s="8" customFormat="1" ht="12.75" x14ac:dyDescent="0.15">
      <c r="A4789" s="110" t="s">
        <v>57</v>
      </c>
      <c r="B4789" s="20">
        <v>0</v>
      </c>
      <c r="C4789" s="20">
        <v>0</v>
      </c>
      <c r="D4789" s="20">
        <v>0</v>
      </c>
      <c r="E4789" s="20">
        <v>2647.1</v>
      </c>
      <c r="F4789" s="20">
        <f t="shared" si="152"/>
        <v>0</v>
      </c>
      <c r="G4789" s="136">
        <f t="shared" si="153"/>
        <v>0</v>
      </c>
    </row>
    <row r="4790" spans="1:7" s="8" customFormat="1" ht="12.75" x14ac:dyDescent="0.15">
      <c r="A4790" s="110" t="s">
        <v>59</v>
      </c>
      <c r="B4790" s="20">
        <v>2189</v>
      </c>
      <c r="C4790" s="20">
        <v>0</v>
      </c>
      <c r="D4790" s="20">
        <v>0</v>
      </c>
      <c r="E4790" s="20">
        <v>0</v>
      </c>
      <c r="F4790" s="20">
        <f t="shared" si="152"/>
        <v>0</v>
      </c>
      <c r="G4790" s="136">
        <f t="shared" si="153"/>
        <v>0</v>
      </c>
    </row>
    <row r="4791" spans="1:7" s="8" customFormat="1" ht="12.75" x14ac:dyDescent="0.15">
      <c r="A4791" s="110" t="s">
        <v>60</v>
      </c>
      <c r="B4791" s="20">
        <v>233.05</v>
      </c>
      <c r="C4791" s="20">
        <v>0</v>
      </c>
      <c r="D4791" s="20">
        <v>0</v>
      </c>
      <c r="E4791" s="20">
        <v>1065</v>
      </c>
      <c r="F4791" s="20">
        <f t="shared" si="152"/>
        <v>456.98347993992707</v>
      </c>
      <c r="G4791" s="136">
        <f t="shared" si="153"/>
        <v>0</v>
      </c>
    </row>
    <row r="4792" spans="1:7" s="6" customFormat="1" ht="12.75" x14ac:dyDescent="0.15">
      <c r="A4792" s="147" t="s">
        <v>128</v>
      </c>
      <c r="B4792" s="17">
        <v>39571.53</v>
      </c>
      <c r="C4792" s="17">
        <v>45470</v>
      </c>
      <c r="D4792" s="17">
        <v>40310</v>
      </c>
      <c r="E4792" s="17">
        <v>36921.769999999997</v>
      </c>
      <c r="F4792" s="17">
        <f t="shared" si="152"/>
        <v>93.30387275902649</v>
      </c>
      <c r="G4792" s="148">
        <f t="shared" si="153"/>
        <v>91.594567104936729</v>
      </c>
    </row>
    <row r="4793" spans="1:7" s="8" customFormat="1" ht="12.75" x14ac:dyDescent="0.15">
      <c r="A4793" s="108" t="s">
        <v>6</v>
      </c>
      <c r="B4793" s="19">
        <v>36424.51</v>
      </c>
      <c r="C4793" s="19">
        <v>40170</v>
      </c>
      <c r="D4793" s="19">
        <v>37410</v>
      </c>
      <c r="E4793" s="19">
        <v>36921.769999999997</v>
      </c>
      <c r="F4793" s="19">
        <f t="shared" si="152"/>
        <v>101.36517965512782</v>
      </c>
      <c r="G4793" s="151">
        <f t="shared" si="153"/>
        <v>98.694921144079117</v>
      </c>
    </row>
    <row r="4794" spans="1:7" s="8" customFormat="1" ht="12.75" x14ac:dyDescent="0.15">
      <c r="A4794" s="108" t="s">
        <v>7</v>
      </c>
      <c r="B4794" s="19">
        <v>35367.97</v>
      </c>
      <c r="C4794" s="19">
        <v>37710</v>
      </c>
      <c r="D4794" s="19">
        <v>36600</v>
      </c>
      <c r="E4794" s="19">
        <v>36121.769999999997</v>
      </c>
      <c r="F4794" s="19">
        <f t="shared" si="152"/>
        <v>102.13130694241144</v>
      </c>
      <c r="G4794" s="151">
        <f t="shared" si="153"/>
        <v>98.693360655737692</v>
      </c>
    </row>
    <row r="4795" spans="1:7" s="8" customFormat="1" ht="12.75" x14ac:dyDescent="0.15">
      <c r="A4795" s="110" t="s">
        <v>8</v>
      </c>
      <c r="B4795" s="20">
        <v>29105.599999999999</v>
      </c>
      <c r="C4795" s="20">
        <v>0</v>
      </c>
      <c r="D4795" s="20">
        <v>0</v>
      </c>
      <c r="E4795" s="20">
        <v>29718.23</v>
      </c>
      <c r="F4795" s="20">
        <f t="shared" si="152"/>
        <v>102.10485267439944</v>
      </c>
      <c r="G4795" s="136">
        <f t="shared" si="153"/>
        <v>0</v>
      </c>
    </row>
    <row r="4796" spans="1:7" s="8" customFormat="1" ht="12.75" x14ac:dyDescent="0.15">
      <c r="A4796" s="110" t="s">
        <v>10</v>
      </c>
      <c r="B4796" s="20">
        <v>1459.95</v>
      </c>
      <c r="C4796" s="20">
        <v>0</v>
      </c>
      <c r="D4796" s="20">
        <v>0</v>
      </c>
      <c r="E4796" s="20">
        <v>1500</v>
      </c>
      <c r="F4796" s="20">
        <f t="shared" si="152"/>
        <v>102.74324463166546</v>
      </c>
      <c r="G4796" s="136">
        <f t="shared" si="153"/>
        <v>0</v>
      </c>
    </row>
    <row r="4797" spans="1:7" s="8" customFormat="1" ht="12.75" x14ac:dyDescent="0.15">
      <c r="A4797" s="110" t="s">
        <v>11</v>
      </c>
      <c r="B4797" s="20">
        <v>4802.42</v>
      </c>
      <c r="C4797" s="20">
        <v>0</v>
      </c>
      <c r="D4797" s="20">
        <v>0</v>
      </c>
      <c r="E4797" s="20">
        <v>4903.54</v>
      </c>
      <c r="F4797" s="20">
        <f t="shared" si="152"/>
        <v>102.10560509076674</v>
      </c>
      <c r="G4797" s="136">
        <f t="shared" si="153"/>
        <v>0</v>
      </c>
    </row>
    <row r="4798" spans="1:7" s="8" customFormat="1" ht="12.75" x14ac:dyDescent="0.15">
      <c r="A4798" s="108" t="s">
        <v>12</v>
      </c>
      <c r="B4798" s="19">
        <v>1056.54</v>
      </c>
      <c r="C4798" s="19">
        <v>2460</v>
      </c>
      <c r="D4798" s="19">
        <v>810</v>
      </c>
      <c r="E4798" s="19">
        <v>800</v>
      </c>
      <c r="F4798" s="19">
        <f t="shared" si="152"/>
        <v>75.718855888087532</v>
      </c>
      <c r="G4798" s="151">
        <f t="shared" si="153"/>
        <v>98.76543209876543</v>
      </c>
    </row>
    <row r="4799" spans="1:7" s="8" customFormat="1" ht="12.75" x14ac:dyDescent="0.15">
      <c r="A4799" s="110" t="s">
        <v>18</v>
      </c>
      <c r="B4799" s="20">
        <v>164.17</v>
      </c>
      <c r="C4799" s="20">
        <v>0</v>
      </c>
      <c r="D4799" s="20">
        <v>0</v>
      </c>
      <c r="E4799" s="20">
        <v>0</v>
      </c>
      <c r="F4799" s="20">
        <f t="shared" si="152"/>
        <v>0</v>
      </c>
      <c r="G4799" s="136">
        <f t="shared" si="153"/>
        <v>0</v>
      </c>
    </row>
    <row r="4800" spans="1:7" s="8" customFormat="1" ht="12.75" x14ac:dyDescent="0.15">
      <c r="A4800" s="110" t="s">
        <v>19</v>
      </c>
      <c r="B4800" s="20">
        <v>731.69</v>
      </c>
      <c r="C4800" s="20">
        <v>0</v>
      </c>
      <c r="D4800" s="20">
        <v>0</v>
      </c>
      <c r="E4800" s="20">
        <v>800</v>
      </c>
      <c r="F4800" s="20">
        <f t="shared" si="152"/>
        <v>109.33592095012914</v>
      </c>
      <c r="G4800" s="136">
        <f t="shared" si="153"/>
        <v>0</v>
      </c>
    </row>
    <row r="4801" spans="1:7" s="8" customFormat="1" ht="12.75" x14ac:dyDescent="0.15">
      <c r="A4801" s="110" t="s">
        <v>20</v>
      </c>
      <c r="B4801" s="20">
        <v>66.36</v>
      </c>
      <c r="C4801" s="20">
        <v>0</v>
      </c>
      <c r="D4801" s="20">
        <v>0</v>
      </c>
      <c r="E4801" s="20">
        <v>0</v>
      </c>
      <c r="F4801" s="20">
        <f t="shared" si="152"/>
        <v>0</v>
      </c>
      <c r="G4801" s="136">
        <f t="shared" si="153"/>
        <v>0</v>
      </c>
    </row>
    <row r="4802" spans="1:7" s="8" customFormat="1" ht="12.75" x14ac:dyDescent="0.15">
      <c r="A4802" s="110" t="s">
        <v>22</v>
      </c>
      <c r="B4802" s="20">
        <v>70.430000000000007</v>
      </c>
      <c r="C4802" s="20">
        <v>0</v>
      </c>
      <c r="D4802" s="20">
        <v>0</v>
      </c>
      <c r="E4802" s="20">
        <v>0</v>
      </c>
      <c r="F4802" s="20">
        <f t="shared" si="152"/>
        <v>0</v>
      </c>
      <c r="G4802" s="136">
        <f t="shared" si="153"/>
        <v>0</v>
      </c>
    </row>
    <row r="4803" spans="1:7" s="8" customFormat="1" ht="12.75" x14ac:dyDescent="0.15">
      <c r="A4803" s="110" t="s">
        <v>24</v>
      </c>
      <c r="B4803" s="20">
        <v>23.89</v>
      </c>
      <c r="C4803" s="20">
        <v>0</v>
      </c>
      <c r="D4803" s="20">
        <v>0</v>
      </c>
      <c r="E4803" s="20">
        <v>0</v>
      </c>
      <c r="F4803" s="20">
        <f t="shared" si="152"/>
        <v>0</v>
      </c>
      <c r="G4803" s="136">
        <f t="shared" si="153"/>
        <v>0</v>
      </c>
    </row>
    <row r="4804" spans="1:7" s="8" customFormat="1" ht="12.75" x14ac:dyDescent="0.15">
      <c r="A4804" s="108" t="s">
        <v>53</v>
      </c>
      <c r="B4804" s="19">
        <v>3147.02</v>
      </c>
      <c r="C4804" s="19">
        <v>5300</v>
      </c>
      <c r="D4804" s="19">
        <v>2900</v>
      </c>
      <c r="E4804" s="19">
        <v>0</v>
      </c>
      <c r="F4804" s="19">
        <f t="shared" si="152"/>
        <v>0</v>
      </c>
      <c r="G4804" s="151">
        <f t="shared" si="153"/>
        <v>0</v>
      </c>
    </row>
    <row r="4805" spans="1:7" s="8" customFormat="1" ht="12.75" x14ac:dyDescent="0.15">
      <c r="A4805" s="108" t="s">
        <v>56</v>
      </c>
      <c r="B4805" s="19">
        <v>3147.02</v>
      </c>
      <c r="C4805" s="19">
        <v>5300</v>
      </c>
      <c r="D4805" s="19">
        <v>2900</v>
      </c>
      <c r="E4805" s="19">
        <v>0</v>
      </c>
      <c r="F4805" s="19">
        <f t="shared" si="152"/>
        <v>0</v>
      </c>
      <c r="G4805" s="151">
        <f t="shared" si="153"/>
        <v>0</v>
      </c>
    </row>
    <row r="4806" spans="1:7" s="8" customFormat="1" ht="12.75" x14ac:dyDescent="0.15">
      <c r="A4806" s="110" t="s">
        <v>59</v>
      </c>
      <c r="B4806" s="20">
        <v>3147.02</v>
      </c>
      <c r="C4806" s="20">
        <v>0</v>
      </c>
      <c r="D4806" s="20">
        <v>0</v>
      </c>
      <c r="E4806" s="20">
        <v>0</v>
      </c>
      <c r="F4806" s="20">
        <f t="shared" ref="F4806:F4869" si="154">IFERROR(E4806/B4806*100,0)</f>
        <v>0</v>
      </c>
      <c r="G4806" s="136">
        <f t="shared" ref="G4806:G4869" si="155">IFERROR(E4806/D4806*100,0)</f>
        <v>0</v>
      </c>
    </row>
    <row r="4807" spans="1:7" s="8" customFormat="1" ht="12.75" x14ac:dyDescent="0.15">
      <c r="A4807" s="108" t="s">
        <v>245</v>
      </c>
      <c r="B4807" s="19">
        <v>347.51</v>
      </c>
      <c r="C4807" s="19">
        <v>1725</v>
      </c>
      <c r="D4807" s="19">
        <v>1100</v>
      </c>
      <c r="E4807" s="19">
        <v>1000</v>
      </c>
      <c r="F4807" s="19">
        <f t="shared" si="154"/>
        <v>287.76150326609309</v>
      </c>
      <c r="G4807" s="151">
        <f t="shared" si="155"/>
        <v>90.909090909090907</v>
      </c>
    </row>
    <row r="4808" spans="1:7" s="6" customFormat="1" ht="12.75" x14ac:dyDescent="0.15">
      <c r="A4808" s="147" t="s">
        <v>128</v>
      </c>
      <c r="B4808" s="17">
        <v>347.51</v>
      </c>
      <c r="C4808" s="17">
        <v>1725</v>
      </c>
      <c r="D4808" s="17">
        <v>1100</v>
      </c>
      <c r="E4808" s="17">
        <v>1000</v>
      </c>
      <c r="F4808" s="17">
        <f t="shared" si="154"/>
        <v>287.76150326609309</v>
      </c>
      <c r="G4808" s="148">
        <f t="shared" si="155"/>
        <v>90.909090909090907</v>
      </c>
    </row>
    <row r="4809" spans="1:7" s="8" customFormat="1" ht="12.75" x14ac:dyDescent="0.15">
      <c r="A4809" s="108" t="s">
        <v>6</v>
      </c>
      <c r="B4809" s="19">
        <v>347.51</v>
      </c>
      <c r="C4809" s="19">
        <v>1725</v>
      </c>
      <c r="D4809" s="19">
        <v>1100</v>
      </c>
      <c r="E4809" s="19">
        <v>1000</v>
      </c>
      <c r="F4809" s="19">
        <f t="shared" si="154"/>
        <v>287.76150326609309</v>
      </c>
      <c r="G4809" s="151">
        <f t="shared" si="155"/>
        <v>90.909090909090907</v>
      </c>
    </row>
    <row r="4810" spans="1:7" s="8" customFormat="1" ht="12.75" x14ac:dyDescent="0.15">
      <c r="A4810" s="108" t="s">
        <v>12</v>
      </c>
      <c r="B4810" s="19">
        <v>347.51</v>
      </c>
      <c r="C4810" s="19">
        <v>1725</v>
      </c>
      <c r="D4810" s="19">
        <v>1100</v>
      </c>
      <c r="E4810" s="19">
        <v>1000</v>
      </c>
      <c r="F4810" s="19">
        <f t="shared" si="154"/>
        <v>287.76150326609309</v>
      </c>
      <c r="G4810" s="151">
        <f t="shared" si="155"/>
        <v>90.909090909090907</v>
      </c>
    </row>
    <row r="4811" spans="1:7" s="8" customFormat="1" ht="12.75" x14ac:dyDescent="0.15">
      <c r="A4811" s="110" t="s">
        <v>28</v>
      </c>
      <c r="B4811" s="20">
        <v>222.48</v>
      </c>
      <c r="C4811" s="20">
        <v>0</v>
      </c>
      <c r="D4811" s="20">
        <v>0</v>
      </c>
      <c r="E4811" s="20">
        <v>0</v>
      </c>
      <c r="F4811" s="20">
        <f t="shared" si="154"/>
        <v>0</v>
      </c>
      <c r="G4811" s="136">
        <f t="shared" si="155"/>
        <v>0</v>
      </c>
    </row>
    <row r="4812" spans="1:7" s="8" customFormat="1" ht="12.75" x14ac:dyDescent="0.15">
      <c r="A4812" s="110" t="s">
        <v>29</v>
      </c>
      <c r="B4812" s="20">
        <v>17.52</v>
      </c>
      <c r="C4812" s="20">
        <v>0</v>
      </c>
      <c r="D4812" s="20">
        <v>0</v>
      </c>
      <c r="E4812" s="20">
        <v>0</v>
      </c>
      <c r="F4812" s="20">
        <f t="shared" si="154"/>
        <v>0</v>
      </c>
      <c r="G4812" s="136">
        <f t="shared" si="155"/>
        <v>0</v>
      </c>
    </row>
    <row r="4813" spans="1:7" s="8" customFormat="1" ht="12.75" x14ac:dyDescent="0.15">
      <c r="A4813" s="110" t="s">
        <v>31</v>
      </c>
      <c r="B4813" s="20">
        <v>107.51</v>
      </c>
      <c r="C4813" s="20">
        <v>0</v>
      </c>
      <c r="D4813" s="20">
        <v>0</v>
      </c>
      <c r="E4813" s="20">
        <v>43.8</v>
      </c>
      <c r="F4813" s="20">
        <f t="shared" si="154"/>
        <v>40.740396242210018</v>
      </c>
      <c r="G4813" s="136">
        <f t="shared" si="155"/>
        <v>0</v>
      </c>
    </row>
    <row r="4814" spans="1:7" s="8" customFormat="1" ht="12.75" x14ac:dyDescent="0.15">
      <c r="A4814" s="110" t="s">
        <v>34</v>
      </c>
      <c r="B4814" s="20">
        <v>0</v>
      </c>
      <c r="C4814" s="20">
        <v>0</v>
      </c>
      <c r="D4814" s="20">
        <v>0</v>
      </c>
      <c r="E4814" s="20">
        <v>956.2</v>
      </c>
      <c r="F4814" s="20">
        <f t="shared" si="154"/>
        <v>0</v>
      </c>
      <c r="G4814" s="136">
        <f t="shared" si="155"/>
        <v>0</v>
      </c>
    </row>
    <row r="4815" spans="1:7" s="7" customFormat="1" ht="12.75" x14ac:dyDescent="0.15">
      <c r="A4815" s="149" t="s">
        <v>277</v>
      </c>
      <c r="B4815" s="18">
        <v>14023.63</v>
      </c>
      <c r="C4815" s="18">
        <v>33000</v>
      </c>
      <c r="D4815" s="18">
        <v>18661</v>
      </c>
      <c r="E4815" s="18">
        <v>18389.599999999999</v>
      </c>
      <c r="F4815" s="18">
        <f t="shared" si="154"/>
        <v>131.13295202454714</v>
      </c>
      <c r="G4815" s="150">
        <f t="shared" si="155"/>
        <v>98.545629923369589</v>
      </c>
    </row>
    <row r="4816" spans="1:7" s="8" customFormat="1" ht="12.75" x14ac:dyDescent="0.15">
      <c r="A4816" s="108" t="s">
        <v>82</v>
      </c>
      <c r="B4816" s="19">
        <v>14023.63</v>
      </c>
      <c r="C4816" s="19">
        <v>33000</v>
      </c>
      <c r="D4816" s="19">
        <v>18661</v>
      </c>
      <c r="E4816" s="19">
        <v>18389.599999999999</v>
      </c>
      <c r="F4816" s="19">
        <f t="shared" si="154"/>
        <v>131.13295202454714</v>
      </c>
      <c r="G4816" s="151">
        <f t="shared" si="155"/>
        <v>98.545629923369589</v>
      </c>
    </row>
    <row r="4817" spans="1:7" s="6" customFormat="1" ht="12.75" x14ac:dyDescent="0.15">
      <c r="A4817" s="147" t="s">
        <v>257</v>
      </c>
      <c r="B4817" s="17">
        <v>4720.34</v>
      </c>
      <c r="C4817" s="17">
        <v>12390</v>
      </c>
      <c r="D4817" s="17">
        <v>4265</v>
      </c>
      <c r="E4817" s="17">
        <v>4251.72</v>
      </c>
      <c r="F4817" s="17">
        <f t="shared" si="154"/>
        <v>90.07232529860137</v>
      </c>
      <c r="G4817" s="148">
        <f t="shared" si="155"/>
        <v>99.688628370457209</v>
      </c>
    </row>
    <row r="4818" spans="1:7" s="8" customFormat="1" ht="12.75" x14ac:dyDescent="0.15">
      <c r="A4818" s="108" t="s">
        <v>6</v>
      </c>
      <c r="B4818" s="19">
        <v>4720.34</v>
      </c>
      <c r="C4818" s="19">
        <v>12390</v>
      </c>
      <c r="D4818" s="19">
        <v>4265</v>
      </c>
      <c r="E4818" s="19">
        <v>4251.72</v>
      </c>
      <c r="F4818" s="19">
        <f t="shared" si="154"/>
        <v>90.07232529860137</v>
      </c>
      <c r="G4818" s="151">
        <f t="shared" si="155"/>
        <v>99.688628370457209</v>
      </c>
    </row>
    <row r="4819" spans="1:7" s="8" customFormat="1" ht="12.75" x14ac:dyDescent="0.15">
      <c r="A4819" s="108" t="s">
        <v>7</v>
      </c>
      <c r="B4819" s="19">
        <v>2278.37</v>
      </c>
      <c r="C4819" s="19">
        <v>7700</v>
      </c>
      <c r="D4819" s="19">
        <v>3381</v>
      </c>
      <c r="E4819" s="19">
        <v>3379.38</v>
      </c>
      <c r="F4819" s="19">
        <f t="shared" si="154"/>
        <v>148.32446003063595</v>
      </c>
      <c r="G4819" s="151">
        <f t="shared" si="155"/>
        <v>99.952085181898852</v>
      </c>
    </row>
    <row r="4820" spans="1:7" s="8" customFormat="1" ht="12.75" x14ac:dyDescent="0.15">
      <c r="A4820" s="110" t="s">
        <v>8</v>
      </c>
      <c r="B4820" s="20">
        <v>1790.25</v>
      </c>
      <c r="C4820" s="20">
        <v>0</v>
      </c>
      <c r="D4820" s="20">
        <v>0</v>
      </c>
      <c r="E4820" s="20">
        <v>2815.09</v>
      </c>
      <c r="F4820" s="20">
        <f t="shared" si="154"/>
        <v>157.24563608434576</v>
      </c>
      <c r="G4820" s="136">
        <f t="shared" si="155"/>
        <v>0</v>
      </c>
    </row>
    <row r="4821" spans="1:7" s="8" customFormat="1" ht="12.75" x14ac:dyDescent="0.15">
      <c r="A4821" s="110" t="s">
        <v>10</v>
      </c>
      <c r="B4821" s="20">
        <v>192.73</v>
      </c>
      <c r="C4821" s="20">
        <v>0</v>
      </c>
      <c r="D4821" s="20">
        <v>0</v>
      </c>
      <c r="E4821" s="20">
        <v>99.82</v>
      </c>
      <c r="F4821" s="20">
        <f t="shared" si="154"/>
        <v>51.792663311368237</v>
      </c>
      <c r="G4821" s="136">
        <f t="shared" si="155"/>
        <v>0</v>
      </c>
    </row>
    <row r="4822" spans="1:7" s="8" customFormat="1" ht="12.75" x14ac:dyDescent="0.15">
      <c r="A4822" s="110" t="s">
        <v>11</v>
      </c>
      <c r="B4822" s="20">
        <v>295.39</v>
      </c>
      <c r="C4822" s="20">
        <v>0</v>
      </c>
      <c r="D4822" s="20">
        <v>0</v>
      </c>
      <c r="E4822" s="20">
        <v>464.47</v>
      </c>
      <c r="F4822" s="20">
        <f t="shared" si="154"/>
        <v>157.23958157012765</v>
      </c>
      <c r="G4822" s="136">
        <f t="shared" si="155"/>
        <v>0</v>
      </c>
    </row>
    <row r="4823" spans="1:7" s="8" customFormat="1" ht="12.75" x14ac:dyDescent="0.15">
      <c r="A4823" s="108" t="s">
        <v>12</v>
      </c>
      <c r="B4823" s="19">
        <v>2441.9699999999998</v>
      </c>
      <c r="C4823" s="19">
        <v>4690</v>
      </c>
      <c r="D4823" s="19">
        <v>884</v>
      </c>
      <c r="E4823" s="19">
        <v>872.34</v>
      </c>
      <c r="F4823" s="19">
        <f t="shared" si="154"/>
        <v>35.722797577365817</v>
      </c>
      <c r="G4823" s="151">
        <f t="shared" si="155"/>
        <v>98.680995475113136</v>
      </c>
    </row>
    <row r="4824" spans="1:7" s="8" customFormat="1" ht="12.75" x14ac:dyDescent="0.15">
      <c r="A4824" s="110" t="s">
        <v>19</v>
      </c>
      <c r="B4824" s="20">
        <v>47.46</v>
      </c>
      <c r="C4824" s="20">
        <v>0</v>
      </c>
      <c r="D4824" s="20">
        <v>0</v>
      </c>
      <c r="E4824" s="20">
        <v>91.29</v>
      </c>
      <c r="F4824" s="20">
        <f t="shared" si="154"/>
        <v>192.35145385587865</v>
      </c>
      <c r="G4824" s="136">
        <f t="shared" si="155"/>
        <v>0</v>
      </c>
    </row>
    <row r="4825" spans="1:7" s="8" customFormat="1" ht="12.75" x14ac:dyDescent="0.15">
      <c r="A4825" s="110" t="s">
        <v>22</v>
      </c>
      <c r="B4825" s="20">
        <v>50.81</v>
      </c>
      <c r="C4825" s="20">
        <v>0</v>
      </c>
      <c r="D4825" s="20">
        <v>0</v>
      </c>
      <c r="E4825" s="20">
        <v>32.06</v>
      </c>
      <c r="F4825" s="20">
        <f t="shared" si="154"/>
        <v>63.09781539067113</v>
      </c>
      <c r="G4825" s="136">
        <f t="shared" si="155"/>
        <v>0</v>
      </c>
    </row>
    <row r="4826" spans="1:7" s="8" customFormat="1" ht="12.75" x14ac:dyDescent="0.15">
      <c r="A4826" s="110" t="s">
        <v>97</v>
      </c>
      <c r="B4826" s="20">
        <v>2343.6999999999998</v>
      </c>
      <c r="C4826" s="20">
        <v>0</v>
      </c>
      <c r="D4826" s="20">
        <v>0</v>
      </c>
      <c r="E4826" s="20">
        <v>731.09</v>
      </c>
      <c r="F4826" s="20">
        <f t="shared" si="154"/>
        <v>31.193838801894447</v>
      </c>
      <c r="G4826" s="136">
        <f t="shared" si="155"/>
        <v>0</v>
      </c>
    </row>
    <row r="4827" spans="1:7" s="8" customFormat="1" ht="12.75" x14ac:dyDescent="0.15">
      <c r="A4827" s="110" t="s">
        <v>23</v>
      </c>
      <c r="B4827" s="20">
        <v>0</v>
      </c>
      <c r="C4827" s="20">
        <v>0</v>
      </c>
      <c r="D4827" s="20">
        <v>0</v>
      </c>
      <c r="E4827" s="20">
        <v>17.899999999999999</v>
      </c>
      <c r="F4827" s="20">
        <f t="shared" si="154"/>
        <v>0</v>
      </c>
      <c r="G4827" s="136">
        <f t="shared" si="155"/>
        <v>0</v>
      </c>
    </row>
    <row r="4828" spans="1:7" s="6" customFormat="1" ht="12.75" x14ac:dyDescent="0.15">
      <c r="A4828" s="147" t="s">
        <v>128</v>
      </c>
      <c r="B4828" s="17">
        <v>9303.2900000000009</v>
      </c>
      <c r="C4828" s="17">
        <v>20610</v>
      </c>
      <c r="D4828" s="17">
        <v>14396</v>
      </c>
      <c r="E4828" s="17">
        <v>14137.88</v>
      </c>
      <c r="F4828" s="17">
        <f t="shared" si="154"/>
        <v>151.96645487779051</v>
      </c>
      <c r="G4828" s="148">
        <f t="shared" si="155"/>
        <v>98.207001944984711</v>
      </c>
    </row>
    <row r="4829" spans="1:7" s="8" customFormat="1" ht="12.75" x14ac:dyDescent="0.15">
      <c r="A4829" s="108" t="s">
        <v>6</v>
      </c>
      <c r="B4829" s="19">
        <v>9303.2900000000009</v>
      </c>
      <c r="C4829" s="19">
        <v>20610</v>
      </c>
      <c r="D4829" s="19">
        <v>14396</v>
      </c>
      <c r="E4829" s="19">
        <v>14137.88</v>
      </c>
      <c r="F4829" s="19">
        <f t="shared" si="154"/>
        <v>151.96645487779051</v>
      </c>
      <c r="G4829" s="151">
        <f t="shared" si="155"/>
        <v>98.207001944984711</v>
      </c>
    </row>
    <row r="4830" spans="1:7" s="8" customFormat="1" ht="12.75" x14ac:dyDescent="0.15">
      <c r="A4830" s="108" t="s">
        <v>7</v>
      </c>
      <c r="B4830" s="19">
        <v>9113.4699999999993</v>
      </c>
      <c r="C4830" s="19">
        <v>15630</v>
      </c>
      <c r="D4830" s="19">
        <v>13520</v>
      </c>
      <c r="E4830" s="19">
        <v>13517.68</v>
      </c>
      <c r="F4830" s="19">
        <f t="shared" si="154"/>
        <v>148.32637842665858</v>
      </c>
      <c r="G4830" s="151">
        <f t="shared" si="155"/>
        <v>99.982840236686386</v>
      </c>
    </row>
    <row r="4831" spans="1:7" s="8" customFormat="1" ht="12.75" x14ac:dyDescent="0.15">
      <c r="A4831" s="110" t="s">
        <v>8</v>
      </c>
      <c r="B4831" s="20">
        <v>7161.01</v>
      </c>
      <c r="C4831" s="20">
        <v>0</v>
      </c>
      <c r="D4831" s="20">
        <v>0</v>
      </c>
      <c r="E4831" s="20">
        <v>11260.42</v>
      </c>
      <c r="F4831" s="20">
        <f t="shared" si="154"/>
        <v>157.24625436914624</v>
      </c>
      <c r="G4831" s="136">
        <f t="shared" si="155"/>
        <v>0</v>
      </c>
    </row>
    <row r="4832" spans="1:7" s="8" customFormat="1" ht="12.75" x14ac:dyDescent="0.15">
      <c r="A4832" s="110" t="s">
        <v>10</v>
      </c>
      <c r="B4832" s="20">
        <v>770.89</v>
      </c>
      <c r="C4832" s="20">
        <v>0</v>
      </c>
      <c r="D4832" s="20">
        <v>0</v>
      </c>
      <c r="E4832" s="20">
        <v>399.26</v>
      </c>
      <c r="F4832" s="20">
        <f t="shared" si="154"/>
        <v>51.792084473790034</v>
      </c>
      <c r="G4832" s="136">
        <f t="shared" si="155"/>
        <v>0</v>
      </c>
    </row>
    <row r="4833" spans="1:7" s="8" customFormat="1" ht="12.75" x14ac:dyDescent="0.15">
      <c r="A4833" s="110" t="s">
        <v>11</v>
      </c>
      <c r="B4833" s="20">
        <v>1181.57</v>
      </c>
      <c r="C4833" s="20">
        <v>0</v>
      </c>
      <c r="D4833" s="20">
        <v>0</v>
      </c>
      <c r="E4833" s="20">
        <v>1858</v>
      </c>
      <c r="F4833" s="20">
        <f t="shared" si="154"/>
        <v>157.24840678080861</v>
      </c>
      <c r="G4833" s="136">
        <f t="shared" si="155"/>
        <v>0</v>
      </c>
    </row>
    <row r="4834" spans="1:7" s="8" customFormat="1" ht="12.75" x14ac:dyDescent="0.15">
      <c r="A4834" s="108" t="s">
        <v>12</v>
      </c>
      <c r="B4834" s="19">
        <v>189.82</v>
      </c>
      <c r="C4834" s="19">
        <v>4980</v>
      </c>
      <c r="D4834" s="19">
        <v>876</v>
      </c>
      <c r="E4834" s="19">
        <v>620.20000000000005</v>
      </c>
      <c r="F4834" s="19">
        <f t="shared" si="154"/>
        <v>326.73058687177326</v>
      </c>
      <c r="G4834" s="151">
        <f t="shared" si="155"/>
        <v>70.799086757990864</v>
      </c>
    </row>
    <row r="4835" spans="1:7" s="8" customFormat="1" ht="12.75" x14ac:dyDescent="0.15">
      <c r="A4835" s="110" t="s">
        <v>19</v>
      </c>
      <c r="B4835" s="20">
        <v>189.82</v>
      </c>
      <c r="C4835" s="20">
        <v>0</v>
      </c>
      <c r="D4835" s="20">
        <v>0</v>
      </c>
      <c r="E4835" s="20">
        <v>365.15</v>
      </c>
      <c r="F4835" s="20">
        <f t="shared" si="154"/>
        <v>192.36645242861658</v>
      </c>
      <c r="G4835" s="136">
        <f t="shared" si="155"/>
        <v>0</v>
      </c>
    </row>
    <row r="4836" spans="1:7" s="8" customFormat="1" ht="12.75" x14ac:dyDescent="0.15">
      <c r="A4836" s="110" t="s">
        <v>34</v>
      </c>
      <c r="B4836" s="20">
        <v>0</v>
      </c>
      <c r="C4836" s="20">
        <v>0</v>
      </c>
      <c r="D4836" s="20">
        <v>0</v>
      </c>
      <c r="E4836" s="20">
        <v>255.05</v>
      </c>
      <c r="F4836" s="20">
        <f t="shared" si="154"/>
        <v>0</v>
      </c>
      <c r="G4836" s="136">
        <f t="shared" si="155"/>
        <v>0</v>
      </c>
    </row>
    <row r="4837" spans="1:7" s="7" customFormat="1" ht="12.75" x14ac:dyDescent="0.15">
      <c r="A4837" s="149" t="s">
        <v>265</v>
      </c>
      <c r="B4837" s="18">
        <v>0</v>
      </c>
      <c r="C4837" s="18">
        <v>0</v>
      </c>
      <c r="D4837" s="18">
        <v>81000</v>
      </c>
      <c r="E4837" s="18">
        <v>77844.53</v>
      </c>
      <c r="F4837" s="18">
        <f t="shared" si="154"/>
        <v>0</v>
      </c>
      <c r="G4837" s="150">
        <f t="shared" si="155"/>
        <v>96.104358024691365</v>
      </c>
    </row>
    <row r="4838" spans="1:7" s="8" customFormat="1" ht="12.75" x14ac:dyDescent="0.15">
      <c r="A4838" s="108" t="s">
        <v>245</v>
      </c>
      <c r="B4838" s="19">
        <v>0</v>
      </c>
      <c r="C4838" s="19">
        <v>0</v>
      </c>
      <c r="D4838" s="19">
        <v>81000</v>
      </c>
      <c r="E4838" s="19">
        <v>77844.53</v>
      </c>
      <c r="F4838" s="19">
        <f t="shared" si="154"/>
        <v>0</v>
      </c>
      <c r="G4838" s="151">
        <f t="shared" si="155"/>
        <v>96.104358024691365</v>
      </c>
    </row>
    <row r="4839" spans="1:7" s="6" customFormat="1" ht="12.75" x14ac:dyDescent="0.15">
      <c r="A4839" s="147" t="s">
        <v>128</v>
      </c>
      <c r="B4839" s="17">
        <v>0</v>
      </c>
      <c r="C4839" s="17">
        <v>0</v>
      </c>
      <c r="D4839" s="17">
        <v>81000</v>
      </c>
      <c r="E4839" s="17">
        <v>77844.53</v>
      </c>
      <c r="F4839" s="17">
        <f t="shared" si="154"/>
        <v>0</v>
      </c>
      <c r="G4839" s="148">
        <f t="shared" si="155"/>
        <v>96.104358024691365</v>
      </c>
    </row>
    <row r="4840" spans="1:7" s="8" customFormat="1" ht="12.75" x14ac:dyDescent="0.15">
      <c r="A4840" s="108" t="s">
        <v>6</v>
      </c>
      <c r="B4840" s="19">
        <v>0</v>
      </c>
      <c r="C4840" s="19">
        <v>0</v>
      </c>
      <c r="D4840" s="19">
        <v>81000</v>
      </c>
      <c r="E4840" s="19">
        <v>77844.53</v>
      </c>
      <c r="F4840" s="19">
        <f t="shared" si="154"/>
        <v>0</v>
      </c>
      <c r="G4840" s="151">
        <f t="shared" si="155"/>
        <v>96.104358024691365</v>
      </c>
    </row>
    <row r="4841" spans="1:7" s="8" customFormat="1" ht="12.75" x14ac:dyDescent="0.15">
      <c r="A4841" s="108" t="s">
        <v>12</v>
      </c>
      <c r="B4841" s="19">
        <v>0</v>
      </c>
      <c r="C4841" s="19">
        <v>0</v>
      </c>
      <c r="D4841" s="19">
        <v>81000</v>
      </c>
      <c r="E4841" s="19">
        <v>77844.53</v>
      </c>
      <c r="F4841" s="19">
        <f t="shared" si="154"/>
        <v>0</v>
      </c>
      <c r="G4841" s="151">
        <f t="shared" si="155"/>
        <v>96.104358024691365</v>
      </c>
    </row>
    <row r="4842" spans="1:7" s="8" customFormat="1" ht="12.75" x14ac:dyDescent="0.15">
      <c r="A4842" s="110" t="s">
        <v>97</v>
      </c>
      <c r="B4842" s="20">
        <v>0</v>
      </c>
      <c r="C4842" s="20">
        <v>0</v>
      </c>
      <c r="D4842" s="20">
        <v>0</v>
      </c>
      <c r="E4842" s="20">
        <v>77844.53</v>
      </c>
      <c r="F4842" s="20">
        <f t="shared" si="154"/>
        <v>0</v>
      </c>
      <c r="G4842" s="136">
        <f t="shared" si="155"/>
        <v>0</v>
      </c>
    </row>
    <row r="4843" spans="1:7" s="6" customFormat="1" ht="12.75" x14ac:dyDescent="0.15">
      <c r="A4843" s="147" t="s">
        <v>266</v>
      </c>
      <c r="B4843" s="17">
        <v>13821.27</v>
      </c>
      <c r="C4843" s="17">
        <v>19782</v>
      </c>
      <c r="D4843" s="17">
        <v>20160</v>
      </c>
      <c r="E4843" s="17">
        <v>19858.11</v>
      </c>
      <c r="F4843" s="17">
        <f t="shared" si="154"/>
        <v>143.67789645958729</v>
      </c>
      <c r="G4843" s="148">
        <f t="shared" si="155"/>
        <v>98.502529761904768</v>
      </c>
    </row>
    <row r="4844" spans="1:7" s="7" customFormat="1" ht="12.75" x14ac:dyDescent="0.15">
      <c r="A4844" s="149" t="s">
        <v>267</v>
      </c>
      <c r="B4844" s="18">
        <v>13821.27</v>
      </c>
      <c r="C4844" s="18">
        <v>19782</v>
      </c>
      <c r="D4844" s="18">
        <v>20160</v>
      </c>
      <c r="E4844" s="18">
        <v>19858.11</v>
      </c>
      <c r="F4844" s="18">
        <f t="shared" si="154"/>
        <v>143.67789645958729</v>
      </c>
      <c r="G4844" s="150">
        <f t="shared" si="155"/>
        <v>98.502529761904768</v>
      </c>
    </row>
    <row r="4845" spans="1:7" s="8" customFormat="1" ht="12.75" x14ac:dyDescent="0.15">
      <c r="A4845" s="108" t="s">
        <v>82</v>
      </c>
      <c r="B4845" s="19">
        <v>13821.27</v>
      </c>
      <c r="C4845" s="19">
        <v>19782</v>
      </c>
      <c r="D4845" s="19">
        <v>20160</v>
      </c>
      <c r="E4845" s="19">
        <v>19858.11</v>
      </c>
      <c r="F4845" s="19">
        <f t="shared" si="154"/>
        <v>143.67789645958729</v>
      </c>
      <c r="G4845" s="151">
        <f t="shared" si="155"/>
        <v>98.502529761904768</v>
      </c>
    </row>
    <row r="4846" spans="1:7" s="6" customFormat="1" ht="12.75" x14ac:dyDescent="0.15">
      <c r="A4846" s="147" t="s">
        <v>5</v>
      </c>
      <c r="B4846" s="17">
        <v>0</v>
      </c>
      <c r="C4846" s="17">
        <v>0</v>
      </c>
      <c r="D4846" s="17">
        <v>2180</v>
      </c>
      <c r="E4846" s="17">
        <v>1967.51</v>
      </c>
      <c r="F4846" s="17">
        <f t="shared" si="154"/>
        <v>0</v>
      </c>
      <c r="G4846" s="148">
        <f t="shared" si="155"/>
        <v>90.25275229357797</v>
      </c>
    </row>
    <row r="4847" spans="1:7" s="8" customFormat="1" ht="12.75" x14ac:dyDescent="0.15">
      <c r="A4847" s="108" t="s">
        <v>6</v>
      </c>
      <c r="B4847" s="19">
        <v>0</v>
      </c>
      <c r="C4847" s="19">
        <v>0</v>
      </c>
      <c r="D4847" s="19">
        <v>2180</v>
      </c>
      <c r="E4847" s="19">
        <v>1967.51</v>
      </c>
      <c r="F4847" s="19">
        <f t="shared" si="154"/>
        <v>0</v>
      </c>
      <c r="G4847" s="151">
        <f t="shared" si="155"/>
        <v>90.25275229357797</v>
      </c>
    </row>
    <row r="4848" spans="1:7" s="8" customFormat="1" ht="12.75" x14ac:dyDescent="0.15">
      <c r="A4848" s="108" t="s">
        <v>7</v>
      </c>
      <c r="B4848" s="19">
        <v>0</v>
      </c>
      <c r="C4848" s="19">
        <v>0</v>
      </c>
      <c r="D4848" s="19">
        <v>2130</v>
      </c>
      <c r="E4848" s="19">
        <v>1934.87</v>
      </c>
      <c r="F4848" s="19">
        <f t="shared" si="154"/>
        <v>0</v>
      </c>
      <c r="G4848" s="151">
        <f t="shared" si="155"/>
        <v>90.838967136150231</v>
      </c>
    </row>
    <row r="4849" spans="1:7" s="8" customFormat="1" ht="12.75" x14ac:dyDescent="0.15">
      <c r="A4849" s="110" t="s">
        <v>8</v>
      </c>
      <c r="B4849" s="20">
        <v>0</v>
      </c>
      <c r="C4849" s="20">
        <v>0</v>
      </c>
      <c r="D4849" s="20">
        <v>0</v>
      </c>
      <c r="E4849" s="20">
        <v>1431.11</v>
      </c>
      <c r="F4849" s="20">
        <f t="shared" si="154"/>
        <v>0</v>
      </c>
      <c r="G4849" s="136">
        <f t="shared" si="155"/>
        <v>0</v>
      </c>
    </row>
    <row r="4850" spans="1:7" s="8" customFormat="1" ht="12.75" x14ac:dyDescent="0.15">
      <c r="A4850" s="110" t="s">
        <v>10</v>
      </c>
      <c r="B4850" s="20">
        <v>0</v>
      </c>
      <c r="C4850" s="20">
        <v>0</v>
      </c>
      <c r="D4850" s="20">
        <v>0</v>
      </c>
      <c r="E4850" s="20">
        <v>266.81</v>
      </c>
      <c r="F4850" s="20">
        <f t="shared" si="154"/>
        <v>0</v>
      </c>
      <c r="G4850" s="136">
        <f t="shared" si="155"/>
        <v>0</v>
      </c>
    </row>
    <row r="4851" spans="1:7" s="8" customFormat="1" ht="12.75" x14ac:dyDescent="0.15">
      <c r="A4851" s="110" t="s">
        <v>11</v>
      </c>
      <c r="B4851" s="20">
        <v>0</v>
      </c>
      <c r="C4851" s="20">
        <v>0</v>
      </c>
      <c r="D4851" s="20">
        <v>0</v>
      </c>
      <c r="E4851" s="20">
        <v>236.95</v>
      </c>
      <c r="F4851" s="20">
        <f t="shared" si="154"/>
        <v>0</v>
      </c>
      <c r="G4851" s="136">
        <f t="shared" si="155"/>
        <v>0</v>
      </c>
    </row>
    <row r="4852" spans="1:7" s="8" customFormat="1" ht="12.75" x14ac:dyDescent="0.15">
      <c r="A4852" s="108" t="s">
        <v>12</v>
      </c>
      <c r="B4852" s="19">
        <v>0</v>
      </c>
      <c r="C4852" s="19">
        <v>0</v>
      </c>
      <c r="D4852" s="19">
        <v>50</v>
      </c>
      <c r="E4852" s="19">
        <v>32.64</v>
      </c>
      <c r="F4852" s="19">
        <f t="shared" si="154"/>
        <v>0</v>
      </c>
      <c r="G4852" s="151">
        <f t="shared" si="155"/>
        <v>65.28</v>
      </c>
    </row>
    <row r="4853" spans="1:7" s="8" customFormat="1" ht="12.75" x14ac:dyDescent="0.15">
      <c r="A4853" s="110" t="s">
        <v>19</v>
      </c>
      <c r="B4853" s="20">
        <v>0</v>
      </c>
      <c r="C4853" s="20">
        <v>0</v>
      </c>
      <c r="D4853" s="20">
        <v>0</v>
      </c>
      <c r="E4853" s="20">
        <v>32.64</v>
      </c>
      <c r="F4853" s="20">
        <f t="shared" si="154"/>
        <v>0</v>
      </c>
      <c r="G4853" s="136">
        <f t="shared" si="155"/>
        <v>0</v>
      </c>
    </row>
    <row r="4854" spans="1:7" s="6" customFormat="1" ht="12.75" x14ac:dyDescent="0.15">
      <c r="A4854" s="147" t="s">
        <v>62</v>
      </c>
      <c r="B4854" s="17">
        <v>2073.1999999999998</v>
      </c>
      <c r="C4854" s="17">
        <v>3250</v>
      </c>
      <c r="D4854" s="17">
        <v>2790</v>
      </c>
      <c r="E4854" s="17">
        <v>2761.51</v>
      </c>
      <c r="F4854" s="17">
        <f t="shared" si="154"/>
        <v>133.20036658306003</v>
      </c>
      <c r="G4854" s="148">
        <f t="shared" si="155"/>
        <v>98.978853046594992</v>
      </c>
    </row>
    <row r="4855" spans="1:7" s="8" customFormat="1" ht="12.75" x14ac:dyDescent="0.15">
      <c r="A4855" s="108" t="s">
        <v>6</v>
      </c>
      <c r="B4855" s="19">
        <v>2073.1999999999998</v>
      </c>
      <c r="C4855" s="19">
        <v>3250</v>
      </c>
      <c r="D4855" s="19">
        <v>2790</v>
      </c>
      <c r="E4855" s="19">
        <v>2761.51</v>
      </c>
      <c r="F4855" s="19">
        <f t="shared" si="154"/>
        <v>133.20036658306003</v>
      </c>
      <c r="G4855" s="151">
        <f t="shared" si="155"/>
        <v>98.978853046594992</v>
      </c>
    </row>
    <row r="4856" spans="1:7" s="8" customFormat="1" ht="12.75" x14ac:dyDescent="0.15">
      <c r="A4856" s="108" t="s">
        <v>7</v>
      </c>
      <c r="B4856" s="19">
        <v>1956.67</v>
      </c>
      <c r="C4856" s="19">
        <v>2985</v>
      </c>
      <c r="D4856" s="19">
        <v>2680</v>
      </c>
      <c r="E4856" s="19">
        <v>2662.25</v>
      </c>
      <c r="F4856" s="19">
        <f t="shared" si="154"/>
        <v>136.06024521252945</v>
      </c>
      <c r="G4856" s="151">
        <f t="shared" si="155"/>
        <v>99.33768656716417</v>
      </c>
    </row>
    <row r="4857" spans="1:7" s="8" customFormat="1" ht="12.75" x14ac:dyDescent="0.15">
      <c r="A4857" s="110" t="s">
        <v>8</v>
      </c>
      <c r="B4857" s="20">
        <v>1551.37</v>
      </c>
      <c r="C4857" s="20">
        <v>0</v>
      </c>
      <c r="D4857" s="20">
        <v>0</v>
      </c>
      <c r="E4857" s="20">
        <v>2000</v>
      </c>
      <c r="F4857" s="20">
        <f t="shared" si="154"/>
        <v>128.91831091229045</v>
      </c>
      <c r="G4857" s="136">
        <f t="shared" si="155"/>
        <v>0</v>
      </c>
    </row>
    <row r="4858" spans="1:7" s="8" customFormat="1" ht="12.75" x14ac:dyDescent="0.15">
      <c r="A4858" s="110" t="s">
        <v>10</v>
      </c>
      <c r="B4858" s="20">
        <v>149.32</v>
      </c>
      <c r="C4858" s="20">
        <v>0</v>
      </c>
      <c r="D4858" s="20">
        <v>0</v>
      </c>
      <c r="E4858" s="20">
        <v>337.4</v>
      </c>
      <c r="F4858" s="20">
        <f t="shared" si="154"/>
        <v>225.9576747923922</v>
      </c>
      <c r="G4858" s="136">
        <f t="shared" si="155"/>
        <v>0</v>
      </c>
    </row>
    <row r="4859" spans="1:7" s="8" customFormat="1" ht="12.75" x14ac:dyDescent="0.15">
      <c r="A4859" s="110" t="s">
        <v>11</v>
      </c>
      <c r="B4859" s="20">
        <v>255.98</v>
      </c>
      <c r="C4859" s="20">
        <v>0</v>
      </c>
      <c r="D4859" s="20">
        <v>0</v>
      </c>
      <c r="E4859" s="20">
        <v>324.85000000000002</v>
      </c>
      <c r="F4859" s="20">
        <f t="shared" si="154"/>
        <v>126.90444565981718</v>
      </c>
      <c r="G4859" s="136">
        <f t="shared" si="155"/>
        <v>0</v>
      </c>
    </row>
    <row r="4860" spans="1:7" s="8" customFormat="1" ht="12.75" x14ac:dyDescent="0.15">
      <c r="A4860" s="108" t="s">
        <v>12</v>
      </c>
      <c r="B4860" s="19">
        <v>116.53</v>
      </c>
      <c r="C4860" s="19">
        <v>265</v>
      </c>
      <c r="D4860" s="19">
        <v>110</v>
      </c>
      <c r="E4860" s="19">
        <v>99.26</v>
      </c>
      <c r="F4860" s="19">
        <f t="shared" si="154"/>
        <v>85.179782030378448</v>
      </c>
      <c r="G4860" s="151">
        <f t="shared" si="155"/>
        <v>90.236363636363635</v>
      </c>
    </row>
    <row r="4861" spans="1:7" s="8" customFormat="1" ht="12.75" x14ac:dyDescent="0.15">
      <c r="A4861" s="110" t="s">
        <v>18</v>
      </c>
      <c r="B4861" s="20">
        <v>7.96</v>
      </c>
      <c r="C4861" s="20">
        <v>0</v>
      </c>
      <c r="D4861" s="20">
        <v>0</v>
      </c>
      <c r="E4861" s="20">
        <v>3.98</v>
      </c>
      <c r="F4861" s="20">
        <f t="shared" si="154"/>
        <v>50</v>
      </c>
      <c r="G4861" s="136">
        <f t="shared" si="155"/>
        <v>0</v>
      </c>
    </row>
    <row r="4862" spans="1:7" s="8" customFormat="1" ht="12.75" x14ac:dyDescent="0.15">
      <c r="A4862" s="110" t="s">
        <v>19</v>
      </c>
      <c r="B4862" s="20">
        <v>108.57</v>
      </c>
      <c r="C4862" s="20">
        <v>0</v>
      </c>
      <c r="D4862" s="20">
        <v>0</v>
      </c>
      <c r="E4862" s="20">
        <v>95.28</v>
      </c>
      <c r="F4862" s="20">
        <f t="shared" si="154"/>
        <v>87.759049461177128</v>
      </c>
      <c r="G4862" s="136">
        <f t="shared" si="155"/>
        <v>0</v>
      </c>
    </row>
    <row r="4863" spans="1:7" s="6" customFormat="1" ht="12.75" x14ac:dyDescent="0.15">
      <c r="A4863" s="147" t="s">
        <v>86</v>
      </c>
      <c r="B4863" s="17">
        <v>11748.07</v>
      </c>
      <c r="C4863" s="17">
        <v>16532</v>
      </c>
      <c r="D4863" s="17">
        <v>15190</v>
      </c>
      <c r="E4863" s="17">
        <v>15129.09</v>
      </c>
      <c r="F4863" s="17">
        <f t="shared" si="154"/>
        <v>128.77936546173117</v>
      </c>
      <c r="G4863" s="148">
        <f t="shared" si="155"/>
        <v>99.599012508229094</v>
      </c>
    </row>
    <row r="4864" spans="1:7" s="8" customFormat="1" ht="12.75" x14ac:dyDescent="0.15">
      <c r="A4864" s="108" t="s">
        <v>6</v>
      </c>
      <c r="B4864" s="19">
        <v>11748.07</v>
      </c>
      <c r="C4864" s="19">
        <v>16532</v>
      </c>
      <c r="D4864" s="19">
        <v>15190</v>
      </c>
      <c r="E4864" s="19">
        <v>15129.09</v>
      </c>
      <c r="F4864" s="19">
        <f t="shared" si="154"/>
        <v>128.77936546173117</v>
      </c>
      <c r="G4864" s="151">
        <f t="shared" si="155"/>
        <v>99.599012508229094</v>
      </c>
    </row>
    <row r="4865" spans="1:7" s="8" customFormat="1" ht="12.75" x14ac:dyDescent="0.15">
      <c r="A4865" s="108" t="s">
        <v>7</v>
      </c>
      <c r="B4865" s="19">
        <v>11087.7</v>
      </c>
      <c r="C4865" s="19">
        <v>15337</v>
      </c>
      <c r="D4865" s="19">
        <v>14610</v>
      </c>
      <c r="E4865" s="19">
        <v>14566.61</v>
      </c>
      <c r="F4865" s="19">
        <f t="shared" si="154"/>
        <v>131.37629986381305</v>
      </c>
      <c r="G4865" s="151">
        <f t="shared" si="155"/>
        <v>99.703011635865849</v>
      </c>
    </row>
    <row r="4866" spans="1:7" s="8" customFormat="1" ht="12.75" x14ac:dyDescent="0.15">
      <c r="A4866" s="110" t="s">
        <v>8</v>
      </c>
      <c r="B4866" s="20">
        <v>8791.06</v>
      </c>
      <c r="C4866" s="20">
        <v>0</v>
      </c>
      <c r="D4866" s="20">
        <v>0</v>
      </c>
      <c r="E4866" s="20">
        <v>11130</v>
      </c>
      <c r="F4866" s="20">
        <f t="shared" si="154"/>
        <v>126.60589280473573</v>
      </c>
      <c r="G4866" s="136">
        <f t="shared" si="155"/>
        <v>0</v>
      </c>
    </row>
    <row r="4867" spans="1:7" s="8" customFormat="1" ht="12.75" x14ac:dyDescent="0.15">
      <c r="A4867" s="110" t="s">
        <v>10</v>
      </c>
      <c r="B4867" s="20">
        <v>846.1</v>
      </c>
      <c r="C4867" s="20">
        <v>0</v>
      </c>
      <c r="D4867" s="20">
        <v>0</v>
      </c>
      <c r="E4867" s="20">
        <v>1595.79</v>
      </c>
      <c r="F4867" s="20">
        <f t="shared" si="154"/>
        <v>188.6053657960052</v>
      </c>
      <c r="G4867" s="136">
        <f t="shared" si="155"/>
        <v>0</v>
      </c>
    </row>
    <row r="4868" spans="1:7" s="8" customFormat="1" ht="12.75" x14ac:dyDescent="0.15">
      <c r="A4868" s="110" t="s">
        <v>11</v>
      </c>
      <c r="B4868" s="20">
        <v>1450.54</v>
      </c>
      <c r="C4868" s="20">
        <v>0</v>
      </c>
      <c r="D4868" s="20">
        <v>0</v>
      </c>
      <c r="E4868" s="20">
        <v>1840.82</v>
      </c>
      <c r="F4868" s="20">
        <f t="shared" si="154"/>
        <v>126.9058419623037</v>
      </c>
      <c r="G4868" s="136">
        <f t="shared" si="155"/>
        <v>0</v>
      </c>
    </row>
    <row r="4869" spans="1:7" s="8" customFormat="1" ht="12.75" x14ac:dyDescent="0.15">
      <c r="A4869" s="108" t="s">
        <v>12</v>
      </c>
      <c r="B4869" s="19">
        <v>660.37</v>
      </c>
      <c r="C4869" s="19">
        <v>1195</v>
      </c>
      <c r="D4869" s="19">
        <v>580</v>
      </c>
      <c r="E4869" s="19">
        <v>562.48</v>
      </c>
      <c r="F4869" s="19">
        <f t="shared" si="154"/>
        <v>85.176491966624766</v>
      </c>
      <c r="G4869" s="151">
        <f t="shared" si="155"/>
        <v>96.979310344827582</v>
      </c>
    </row>
    <row r="4870" spans="1:7" s="8" customFormat="1" ht="12.75" x14ac:dyDescent="0.15">
      <c r="A4870" s="110" t="s">
        <v>18</v>
      </c>
      <c r="B4870" s="20">
        <v>45.13</v>
      </c>
      <c r="C4870" s="20">
        <v>0</v>
      </c>
      <c r="D4870" s="20">
        <v>0</v>
      </c>
      <c r="E4870" s="20">
        <v>22.57</v>
      </c>
      <c r="F4870" s="20">
        <f t="shared" ref="F4870:F4933" si="156">IFERROR(E4870/B4870*100,0)</f>
        <v>50.011079104808331</v>
      </c>
      <c r="G4870" s="136">
        <f t="shared" ref="G4870:G4933" si="157">IFERROR(E4870/D4870*100,0)</f>
        <v>0</v>
      </c>
    </row>
    <row r="4871" spans="1:7" s="8" customFormat="1" ht="12.75" x14ac:dyDescent="0.15">
      <c r="A4871" s="110" t="s">
        <v>19</v>
      </c>
      <c r="B4871" s="20">
        <v>615.24</v>
      </c>
      <c r="C4871" s="20">
        <v>0</v>
      </c>
      <c r="D4871" s="20">
        <v>0</v>
      </c>
      <c r="E4871" s="20">
        <v>539.91</v>
      </c>
      <c r="F4871" s="20">
        <f t="shared" si="156"/>
        <v>87.755997659449974</v>
      </c>
      <c r="G4871" s="136">
        <f t="shared" si="157"/>
        <v>0</v>
      </c>
    </row>
    <row r="4872" spans="1:7" s="6" customFormat="1" ht="12.75" x14ac:dyDescent="0.15">
      <c r="A4872" s="147" t="s">
        <v>268</v>
      </c>
      <c r="B4872" s="17">
        <v>11016.96</v>
      </c>
      <c r="C4872" s="17">
        <v>11430</v>
      </c>
      <c r="D4872" s="17">
        <v>6279</v>
      </c>
      <c r="E4872" s="17">
        <v>6278.38</v>
      </c>
      <c r="F4872" s="17">
        <f t="shared" si="156"/>
        <v>56.988316196119449</v>
      </c>
      <c r="G4872" s="148">
        <f t="shared" si="157"/>
        <v>99.990125816212768</v>
      </c>
    </row>
    <row r="4873" spans="1:7" s="7" customFormat="1" ht="12.75" x14ac:dyDescent="0.15">
      <c r="A4873" s="149" t="s">
        <v>269</v>
      </c>
      <c r="B4873" s="18">
        <v>11016.96</v>
      </c>
      <c r="C4873" s="18">
        <v>11430</v>
      </c>
      <c r="D4873" s="18">
        <v>6279</v>
      </c>
      <c r="E4873" s="18">
        <v>6278.38</v>
      </c>
      <c r="F4873" s="18">
        <f t="shared" si="156"/>
        <v>56.988316196119449</v>
      </c>
      <c r="G4873" s="150">
        <f t="shared" si="157"/>
        <v>99.990125816212768</v>
      </c>
    </row>
    <row r="4874" spans="1:7" s="8" customFormat="1" ht="12.75" x14ac:dyDescent="0.15">
      <c r="A4874" s="108" t="s">
        <v>82</v>
      </c>
      <c r="B4874" s="19">
        <v>11016.96</v>
      </c>
      <c r="C4874" s="19">
        <v>11430</v>
      </c>
      <c r="D4874" s="19">
        <v>6279</v>
      </c>
      <c r="E4874" s="19">
        <v>6278.38</v>
      </c>
      <c r="F4874" s="19">
        <f t="shared" si="156"/>
        <v>56.988316196119449</v>
      </c>
      <c r="G4874" s="151">
        <f t="shared" si="157"/>
        <v>99.990125816212768</v>
      </c>
    </row>
    <row r="4875" spans="1:7" s="6" customFormat="1" ht="12.75" x14ac:dyDescent="0.15">
      <c r="A4875" s="147" t="s">
        <v>62</v>
      </c>
      <c r="B4875" s="17">
        <v>1652.52</v>
      </c>
      <c r="C4875" s="17">
        <v>1730</v>
      </c>
      <c r="D4875" s="17">
        <v>942</v>
      </c>
      <c r="E4875" s="17">
        <v>941.76</v>
      </c>
      <c r="F4875" s="17">
        <f t="shared" si="156"/>
        <v>56.989325393943787</v>
      </c>
      <c r="G4875" s="148">
        <f t="shared" si="157"/>
        <v>99.974522292993626</v>
      </c>
    </row>
    <row r="4876" spans="1:7" s="8" customFormat="1" ht="12.75" x14ac:dyDescent="0.15">
      <c r="A4876" s="108" t="s">
        <v>6</v>
      </c>
      <c r="B4876" s="19">
        <v>1652.52</v>
      </c>
      <c r="C4876" s="19">
        <v>1730</v>
      </c>
      <c r="D4876" s="19">
        <v>942</v>
      </c>
      <c r="E4876" s="19">
        <v>941.76</v>
      </c>
      <c r="F4876" s="19">
        <f t="shared" si="156"/>
        <v>56.989325393943787</v>
      </c>
      <c r="G4876" s="151">
        <f t="shared" si="157"/>
        <v>99.974522292993626</v>
      </c>
    </row>
    <row r="4877" spans="1:7" s="8" customFormat="1" ht="12.75" x14ac:dyDescent="0.15">
      <c r="A4877" s="108" t="s">
        <v>12</v>
      </c>
      <c r="B4877" s="19">
        <v>1652.52</v>
      </c>
      <c r="C4877" s="19">
        <v>1730</v>
      </c>
      <c r="D4877" s="19">
        <v>942</v>
      </c>
      <c r="E4877" s="19">
        <v>941.76</v>
      </c>
      <c r="F4877" s="19">
        <f t="shared" si="156"/>
        <v>56.989325393943787</v>
      </c>
      <c r="G4877" s="151">
        <f t="shared" si="157"/>
        <v>99.974522292993626</v>
      </c>
    </row>
    <row r="4878" spans="1:7" s="8" customFormat="1" ht="12.75" x14ac:dyDescent="0.15">
      <c r="A4878" s="110" t="s">
        <v>97</v>
      </c>
      <c r="B4878" s="20">
        <v>1652.52</v>
      </c>
      <c r="C4878" s="20">
        <v>0</v>
      </c>
      <c r="D4878" s="20">
        <v>0</v>
      </c>
      <c r="E4878" s="20">
        <v>941.76</v>
      </c>
      <c r="F4878" s="20">
        <f t="shared" si="156"/>
        <v>56.989325393943787</v>
      </c>
      <c r="G4878" s="136">
        <f t="shared" si="157"/>
        <v>0</v>
      </c>
    </row>
    <row r="4879" spans="1:7" s="6" customFormat="1" ht="12.75" x14ac:dyDescent="0.15">
      <c r="A4879" s="147" t="s">
        <v>86</v>
      </c>
      <c r="B4879" s="17">
        <v>9364.44</v>
      </c>
      <c r="C4879" s="17">
        <v>9700</v>
      </c>
      <c r="D4879" s="17">
        <v>5337</v>
      </c>
      <c r="E4879" s="17">
        <v>5336.62</v>
      </c>
      <c r="F4879" s="17">
        <f t="shared" si="156"/>
        <v>56.988138105428618</v>
      </c>
      <c r="G4879" s="148">
        <f t="shared" si="157"/>
        <v>99.992879895072136</v>
      </c>
    </row>
    <row r="4880" spans="1:7" s="8" customFormat="1" ht="12.75" x14ac:dyDescent="0.15">
      <c r="A4880" s="108" t="s">
        <v>6</v>
      </c>
      <c r="B4880" s="19">
        <v>9364.44</v>
      </c>
      <c r="C4880" s="19">
        <v>9700</v>
      </c>
      <c r="D4880" s="19">
        <v>5337</v>
      </c>
      <c r="E4880" s="19">
        <v>5336.62</v>
      </c>
      <c r="F4880" s="19">
        <f t="shared" si="156"/>
        <v>56.988138105428618</v>
      </c>
      <c r="G4880" s="151">
        <f t="shared" si="157"/>
        <v>99.992879895072136</v>
      </c>
    </row>
    <row r="4881" spans="1:7" s="8" customFormat="1" ht="12.75" x14ac:dyDescent="0.15">
      <c r="A4881" s="108" t="s">
        <v>12</v>
      </c>
      <c r="B4881" s="19">
        <v>9364.44</v>
      </c>
      <c r="C4881" s="19">
        <v>9700</v>
      </c>
      <c r="D4881" s="19">
        <v>5337</v>
      </c>
      <c r="E4881" s="19">
        <v>5336.62</v>
      </c>
      <c r="F4881" s="19">
        <f t="shared" si="156"/>
        <v>56.988138105428618</v>
      </c>
      <c r="G4881" s="151">
        <f t="shared" si="157"/>
        <v>99.992879895072136</v>
      </c>
    </row>
    <row r="4882" spans="1:7" s="8" customFormat="1" ht="12.75" x14ac:dyDescent="0.15">
      <c r="A4882" s="110" t="s">
        <v>97</v>
      </c>
      <c r="B4882" s="20">
        <v>9364.44</v>
      </c>
      <c r="C4882" s="20">
        <v>0</v>
      </c>
      <c r="D4882" s="20">
        <v>0</v>
      </c>
      <c r="E4882" s="20">
        <v>5336.62</v>
      </c>
      <c r="F4882" s="20">
        <f t="shared" si="156"/>
        <v>56.988138105428618</v>
      </c>
      <c r="G4882" s="136">
        <f t="shared" si="157"/>
        <v>0</v>
      </c>
    </row>
    <row r="4883" spans="1:7" s="6" customFormat="1" ht="12.75" x14ac:dyDescent="0.15">
      <c r="A4883" s="147" t="s">
        <v>270</v>
      </c>
      <c r="B4883" s="17">
        <v>1199573.33</v>
      </c>
      <c r="C4883" s="17">
        <v>1257300</v>
      </c>
      <c r="D4883" s="17">
        <v>1532980</v>
      </c>
      <c r="E4883" s="17">
        <v>1475069.51</v>
      </c>
      <c r="F4883" s="17">
        <f t="shared" si="156"/>
        <v>122.9661808169743</v>
      </c>
      <c r="G4883" s="148">
        <f t="shared" si="157"/>
        <v>96.222358413025617</v>
      </c>
    </row>
    <row r="4884" spans="1:7" s="7" customFormat="1" ht="12.75" x14ac:dyDescent="0.15">
      <c r="A4884" s="149" t="s">
        <v>271</v>
      </c>
      <c r="B4884" s="18">
        <v>1199573.33</v>
      </c>
      <c r="C4884" s="18">
        <v>1257300</v>
      </c>
      <c r="D4884" s="18">
        <v>1532980</v>
      </c>
      <c r="E4884" s="18">
        <v>1475069.51</v>
      </c>
      <c r="F4884" s="18">
        <f t="shared" si="156"/>
        <v>122.9661808169743</v>
      </c>
      <c r="G4884" s="150">
        <f t="shared" si="157"/>
        <v>96.222358413025617</v>
      </c>
    </row>
    <row r="4885" spans="1:7" s="8" customFormat="1" ht="12.75" x14ac:dyDescent="0.15">
      <c r="A4885" s="108" t="s">
        <v>245</v>
      </c>
      <c r="B4885" s="19">
        <v>1199573.33</v>
      </c>
      <c r="C4885" s="19">
        <v>1257300</v>
      </c>
      <c r="D4885" s="19">
        <v>1532980</v>
      </c>
      <c r="E4885" s="19">
        <v>1475069.51</v>
      </c>
      <c r="F4885" s="19">
        <f t="shared" si="156"/>
        <v>122.9661808169743</v>
      </c>
      <c r="G4885" s="151">
        <f t="shared" si="157"/>
        <v>96.222358413025617</v>
      </c>
    </row>
    <row r="4886" spans="1:7" s="6" customFormat="1" ht="12.75" x14ac:dyDescent="0.15">
      <c r="A4886" s="147" t="s">
        <v>272</v>
      </c>
      <c r="B4886" s="17">
        <v>1199573.33</v>
      </c>
      <c r="C4886" s="17">
        <v>1257300</v>
      </c>
      <c r="D4886" s="17">
        <v>1532980</v>
      </c>
      <c r="E4886" s="17">
        <v>1475069.51</v>
      </c>
      <c r="F4886" s="17">
        <f t="shared" si="156"/>
        <v>122.9661808169743</v>
      </c>
      <c r="G4886" s="148">
        <f t="shared" si="157"/>
        <v>96.222358413025617</v>
      </c>
    </row>
    <row r="4887" spans="1:7" s="8" customFormat="1" ht="12.75" x14ac:dyDescent="0.15">
      <c r="A4887" s="108" t="s">
        <v>6</v>
      </c>
      <c r="B4887" s="19">
        <v>1199573.33</v>
      </c>
      <c r="C4887" s="19">
        <v>1257300</v>
      </c>
      <c r="D4887" s="19">
        <v>1532980</v>
      </c>
      <c r="E4887" s="19">
        <v>1475069.51</v>
      </c>
      <c r="F4887" s="19">
        <f t="shared" si="156"/>
        <v>122.9661808169743</v>
      </c>
      <c r="G4887" s="151">
        <f t="shared" si="157"/>
        <v>96.222358413025617</v>
      </c>
    </row>
    <row r="4888" spans="1:7" s="8" customFormat="1" ht="12.75" x14ac:dyDescent="0.15">
      <c r="A4888" s="108" t="s">
        <v>7</v>
      </c>
      <c r="B4888" s="19">
        <v>1143874.45</v>
      </c>
      <c r="C4888" s="19">
        <v>1198000</v>
      </c>
      <c r="D4888" s="19">
        <v>1469300</v>
      </c>
      <c r="E4888" s="19">
        <v>1416663.76</v>
      </c>
      <c r="F4888" s="19">
        <f t="shared" si="156"/>
        <v>123.84783662227967</v>
      </c>
      <c r="G4888" s="151">
        <f t="shared" si="157"/>
        <v>96.417597495405971</v>
      </c>
    </row>
    <row r="4889" spans="1:7" s="8" customFormat="1" ht="12.75" x14ac:dyDescent="0.15">
      <c r="A4889" s="110" t="s">
        <v>8</v>
      </c>
      <c r="B4889" s="20">
        <v>946418.97</v>
      </c>
      <c r="C4889" s="20">
        <v>0</v>
      </c>
      <c r="D4889" s="20">
        <v>0</v>
      </c>
      <c r="E4889" s="20">
        <v>1171066.54</v>
      </c>
      <c r="F4889" s="20">
        <f t="shared" si="156"/>
        <v>123.73658782431211</v>
      </c>
      <c r="G4889" s="136">
        <f t="shared" si="157"/>
        <v>0</v>
      </c>
    </row>
    <row r="4890" spans="1:7" s="8" customFormat="1" ht="12.75" x14ac:dyDescent="0.15">
      <c r="A4890" s="110" t="s">
        <v>10</v>
      </c>
      <c r="B4890" s="20">
        <v>41505.54</v>
      </c>
      <c r="C4890" s="20">
        <v>0</v>
      </c>
      <c r="D4890" s="20">
        <v>0</v>
      </c>
      <c r="E4890" s="20">
        <v>52206.2</v>
      </c>
      <c r="F4890" s="20">
        <f t="shared" si="156"/>
        <v>125.78128124582886</v>
      </c>
      <c r="G4890" s="136">
        <f t="shared" si="157"/>
        <v>0</v>
      </c>
    </row>
    <row r="4891" spans="1:7" s="8" customFormat="1" ht="12.75" x14ac:dyDescent="0.15">
      <c r="A4891" s="110" t="s">
        <v>11</v>
      </c>
      <c r="B4891" s="20">
        <v>155949.94</v>
      </c>
      <c r="C4891" s="20">
        <v>0</v>
      </c>
      <c r="D4891" s="20">
        <v>0</v>
      </c>
      <c r="E4891" s="20">
        <v>193391.02</v>
      </c>
      <c r="F4891" s="20">
        <f t="shared" si="156"/>
        <v>124.00839654058218</v>
      </c>
      <c r="G4891" s="136">
        <f t="shared" si="157"/>
        <v>0</v>
      </c>
    </row>
    <row r="4892" spans="1:7" s="8" customFormat="1" ht="12.75" x14ac:dyDescent="0.15">
      <c r="A4892" s="108" t="s">
        <v>12</v>
      </c>
      <c r="B4892" s="19">
        <v>52723.58</v>
      </c>
      <c r="C4892" s="19">
        <v>53300</v>
      </c>
      <c r="D4892" s="19">
        <v>61680</v>
      </c>
      <c r="E4892" s="19">
        <v>57644.91</v>
      </c>
      <c r="F4892" s="19">
        <f t="shared" si="156"/>
        <v>109.33421061316398</v>
      </c>
      <c r="G4892" s="151">
        <f t="shared" si="157"/>
        <v>93.45802529182879</v>
      </c>
    </row>
    <row r="4893" spans="1:7" s="8" customFormat="1" ht="12.75" x14ac:dyDescent="0.15">
      <c r="A4893" s="110" t="s">
        <v>19</v>
      </c>
      <c r="B4893" s="20">
        <v>47205.96</v>
      </c>
      <c r="C4893" s="20">
        <v>0</v>
      </c>
      <c r="D4893" s="20">
        <v>0</v>
      </c>
      <c r="E4893" s="20">
        <v>52000</v>
      </c>
      <c r="F4893" s="20">
        <f t="shared" si="156"/>
        <v>110.15558204938529</v>
      </c>
      <c r="G4893" s="136">
        <f t="shared" si="157"/>
        <v>0</v>
      </c>
    </row>
    <row r="4894" spans="1:7" s="8" customFormat="1" ht="12.75" x14ac:dyDescent="0.15">
      <c r="A4894" s="110" t="s">
        <v>13</v>
      </c>
      <c r="B4894" s="20">
        <v>2664.9</v>
      </c>
      <c r="C4894" s="20">
        <v>0</v>
      </c>
      <c r="D4894" s="20">
        <v>0</v>
      </c>
      <c r="E4894" s="20">
        <v>2955</v>
      </c>
      <c r="F4894" s="20">
        <f t="shared" si="156"/>
        <v>110.88596194979172</v>
      </c>
      <c r="G4894" s="136">
        <f t="shared" si="157"/>
        <v>0</v>
      </c>
    </row>
    <row r="4895" spans="1:7" s="8" customFormat="1" ht="12.75" x14ac:dyDescent="0.15">
      <c r="A4895" s="110" t="s">
        <v>206</v>
      </c>
      <c r="B4895" s="20">
        <v>2852.72</v>
      </c>
      <c r="C4895" s="20">
        <v>0</v>
      </c>
      <c r="D4895" s="20">
        <v>0</v>
      </c>
      <c r="E4895" s="20">
        <v>2689.91</v>
      </c>
      <c r="F4895" s="20">
        <f t="shared" si="156"/>
        <v>94.292815278050426</v>
      </c>
      <c r="G4895" s="136">
        <f t="shared" si="157"/>
        <v>0</v>
      </c>
    </row>
    <row r="4896" spans="1:7" s="8" customFormat="1" ht="12.75" x14ac:dyDescent="0.15">
      <c r="A4896" s="108" t="s">
        <v>37</v>
      </c>
      <c r="B4896" s="19">
        <v>2975.3</v>
      </c>
      <c r="C4896" s="19">
        <v>6000</v>
      </c>
      <c r="D4896" s="19">
        <v>2000</v>
      </c>
      <c r="E4896" s="19">
        <v>760.84</v>
      </c>
      <c r="F4896" s="19">
        <f t="shared" si="156"/>
        <v>25.571875105031427</v>
      </c>
      <c r="G4896" s="151">
        <f t="shared" si="157"/>
        <v>38.042000000000002</v>
      </c>
    </row>
    <row r="4897" spans="1:7" s="8" customFormat="1" ht="12.75" x14ac:dyDescent="0.15">
      <c r="A4897" s="110" t="s">
        <v>39</v>
      </c>
      <c r="B4897" s="20">
        <v>2975.3</v>
      </c>
      <c r="C4897" s="20">
        <v>0</v>
      </c>
      <c r="D4897" s="20">
        <v>0</v>
      </c>
      <c r="E4897" s="20">
        <v>760.84</v>
      </c>
      <c r="F4897" s="20">
        <f t="shared" si="156"/>
        <v>25.571875105031427</v>
      </c>
      <c r="G4897" s="136">
        <f t="shared" si="157"/>
        <v>0</v>
      </c>
    </row>
    <row r="4898" spans="1:7" s="5" customFormat="1" ht="12.75" x14ac:dyDescent="0.15">
      <c r="A4898" s="145" t="s">
        <v>492</v>
      </c>
      <c r="B4898" s="16">
        <v>861386.29</v>
      </c>
      <c r="C4898" s="16">
        <v>991352</v>
      </c>
      <c r="D4898" s="16">
        <v>1244708.77</v>
      </c>
      <c r="E4898" s="16">
        <v>1210543.05</v>
      </c>
      <c r="F4898" s="16">
        <f t="shared" si="156"/>
        <v>140.53428340495179</v>
      </c>
      <c r="G4898" s="146">
        <f t="shared" si="157"/>
        <v>97.255123381190614</v>
      </c>
    </row>
    <row r="4899" spans="1:7" s="6" customFormat="1" ht="12.75" x14ac:dyDescent="0.15">
      <c r="A4899" s="147" t="s">
        <v>243</v>
      </c>
      <c r="B4899" s="17">
        <v>137657.74</v>
      </c>
      <c r="C4899" s="17">
        <v>111732</v>
      </c>
      <c r="D4899" s="17">
        <v>214828.34</v>
      </c>
      <c r="E4899" s="17">
        <v>214828.34</v>
      </c>
      <c r="F4899" s="17">
        <f t="shared" si="156"/>
        <v>156.05976096948854</v>
      </c>
      <c r="G4899" s="148">
        <f t="shared" si="157"/>
        <v>100</v>
      </c>
    </row>
    <row r="4900" spans="1:7" s="7" customFormat="1" ht="12.75" x14ac:dyDescent="0.15">
      <c r="A4900" s="149" t="s">
        <v>244</v>
      </c>
      <c r="B4900" s="18">
        <v>17685.03</v>
      </c>
      <c r="C4900" s="18">
        <v>21732</v>
      </c>
      <c r="D4900" s="18">
        <v>21252</v>
      </c>
      <c r="E4900" s="18">
        <v>21252</v>
      </c>
      <c r="F4900" s="18">
        <f t="shared" si="156"/>
        <v>120.16943143438266</v>
      </c>
      <c r="G4900" s="150">
        <f t="shared" si="157"/>
        <v>100</v>
      </c>
    </row>
    <row r="4901" spans="1:7" s="8" customFormat="1" ht="12.75" x14ac:dyDescent="0.15">
      <c r="A4901" s="108" t="s">
        <v>245</v>
      </c>
      <c r="B4901" s="19">
        <v>17685.03</v>
      </c>
      <c r="C4901" s="19">
        <v>21732</v>
      </c>
      <c r="D4901" s="19">
        <v>21252</v>
      </c>
      <c r="E4901" s="19">
        <v>21252</v>
      </c>
      <c r="F4901" s="19">
        <f t="shared" si="156"/>
        <v>120.16943143438266</v>
      </c>
      <c r="G4901" s="151">
        <f t="shared" si="157"/>
        <v>100</v>
      </c>
    </row>
    <row r="4902" spans="1:7" s="6" customFormat="1" ht="12.75" x14ac:dyDescent="0.15">
      <c r="A4902" s="147" t="s">
        <v>62</v>
      </c>
      <c r="B4902" s="17">
        <v>17685.03</v>
      </c>
      <c r="C4902" s="17">
        <v>21732</v>
      </c>
      <c r="D4902" s="17">
        <v>21252</v>
      </c>
      <c r="E4902" s="17">
        <v>21252</v>
      </c>
      <c r="F4902" s="17">
        <f t="shared" si="156"/>
        <v>120.16943143438266</v>
      </c>
      <c r="G4902" s="148">
        <f t="shared" si="157"/>
        <v>100</v>
      </c>
    </row>
    <row r="4903" spans="1:7" s="8" customFormat="1" ht="12.75" x14ac:dyDescent="0.15">
      <c r="A4903" s="108" t="s">
        <v>6</v>
      </c>
      <c r="B4903" s="19">
        <v>17685.03</v>
      </c>
      <c r="C4903" s="19">
        <v>21732</v>
      </c>
      <c r="D4903" s="19">
        <v>21252</v>
      </c>
      <c r="E4903" s="19">
        <v>21252</v>
      </c>
      <c r="F4903" s="19">
        <f t="shared" si="156"/>
        <v>120.16943143438266</v>
      </c>
      <c r="G4903" s="151">
        <f t="shared" si="157"/>
        <v>100</v>
      </c>
    </row>
    <row r="4904" spans="1:7" s="8" customFormat="1" ht="12.75" x14ac:dyDescent="0.15">
      <c r="A4904" s="108" t="s">
        <v>12</v>
      </c>
      <c r="B4904" s="19">
        <v>17021.41</v>
      </c>
      <c r="C4904" s="19">
        <v>21000</v>
      </c>
      <c r="D4904" s="19">
        <v>20398</v>
      </c>
      <c r="E4904" s="19">
        <v>20398</v>
      </c>
      <c r="F4904" s="19">
        <f t="shared" si="156"/>
        <v>119.8373107750768</v>
      </c>
      <c r="G4904" s="151">
        <f t="shared" si="157"/>
        <v>100</v>
      </c>
    </row>
    <row r="4905" spans="1:7" s="8" customFormat="1" ht="12.75" x14ac:dyDescent="0.15">
      <c r="A4905" s="110" t="s">
        <v>18</v>
      </c>
      <c r="B4905" s="20">
        <v>2196.6799999999998</v>
      </c>
      <c r="C4905" s="20">
        <v>0</v>
      </c>
      <c r="D4905" s="20">
        <v>0</v>
      </c>
      <c r="E4905" s="20">
        <v>3820.5</v>
      </c>
      <c r="F4905" s="20">
        <f t="shared" si="156"/>
        <v>173.9215543456489</v>
      </c>
      <c r="G4905" s="136">
        <f t="shared" si="157"/>
        <v>0</v>
      </c>
    </row>
    <row r="4906" spans="1:7" s="8" customFormat="1" ht="12.75" x14ac:dyDescent="0.15">
      <c r="A4906" s="110" t="s">
        <v>20</v>
      </c>
      <c r="B4906" s="20">
        <v>994.76</v>
      </c>
      <c r="C4906" s="20">
        <v>0</v>
      </c>
      <c r="D4906" s="20">
        <v>0</v>
      </c>
      <c r="E4906" s="20">
        <v>274.5</v>
      </c>
      <c r="F4906" s="20">
        <f t="shared" si="156"/>
        <v>27.594595681370382</v>
      </c>
      <c r="G4906" s="136">
        <f t="shared" si="157"/>
        <v>0</v>
      </c>
    </row>
    <row r="4907" spans="1:7" s="8" customFormat="1" ht="12.75" x14ac:dyDescent="0.15">
      <c r="A4907" s="110" t="s">
        <v>21</v>
      </c>
      <c r="B4907" s="20">
        <v>33.049999999999997</v>
      </c>
      <c r="C4907" s="20">
        <v>0</v>
      </c>
      <c r="D4907" s="20">
        <v>0</v>
      </c>
      <c r="E4907" s="20">
        <v>0</v>
      </c>
      <c r="F4907" s="20">
        <f t="shared" si="156"/>
        <v>0</v>
      </c>
      <c r="G4907" s="136">
        <f t="shared" si="157"/>
        <v>0</v>
      </c>
    </row>
    <row r="4908" spans="1:7" s="8" customFormat="1" ht="12.75" x14ac:dyDescent="0.15">
      <c r="A4908" s="110" t="s">
        <v>22</v>
      </c>
      <c r="B4908" s="20">
        <v>3732.46</v>
      </c>
      <c r="C4908" s="20">
        <v>0</v>
      </c>
      <c r="D4908" s="20">
        <v>0</v>
      </c>
      <c r="E4908" s="20">
        <v>4708.92</v>
      </c>
      <c r="F4908" s="20">
        <f t="shared" si="156"/>
        <v>126.16129844660091</v>
      </c>
      <c r="G4908" s="136">
        <f t="shared" si="157"/>
        <v>0</v>
      </c>
    </row>
    <row r="4909" spans="1:7" s="8" customFormat="1" ht="12.75" x14ac:dyDescent="0.15">
      <c r="A4909" s="110" t="s">
        <v>97</v>
      </c>
      <c r="B4909" s="20">
        <v>0</v>
      </c>
      <c r="C4909" s="20">
        <v>0</v>
      </c>
      <c r="D4909" s="20">
        <v>0</v>
      </c>
      <c r="E4909" s="20">
        <v>33.04</v>
      </c>
      <c r="F4909" s="20">
        <f t="shared" si="156"/>
        <v>0</v>
      </c>
      <c r="G4909" s="136">
        <f t="shared" si="157"/>
        <v>0</v>
      </c>
    </row>
    <row r="4910" spans="1:7" s="8" customFormat="1" ht="12.75" x14ac:dyDescent="0.15">
      <c r="A4910" s="110" t="s">
        <v>23</v>
      </c>
      <c r="B4910" s="20">
        <v>48.47</v>
      </c>
      <c r="C4910" s="20">
        <v>0</v>
      </c>
      <c r="D4910" s="20">
        <v>0</v>
      </c>
      <c r="E4910" s="20">
        <v>15.95</v>
      </c>
      <c r="F4910" s="20">
        <f t="shared" si="156"/>
        <v>32.906952754281001</v>
      </c>
      <c r="G4910" s="136">
        <f t="shared" si="157"/>
        <v>0</v>
      </c>
    </row>
    <row r="4911" spans="1:7" s="8" customFormat="1" ht="12.75" x14ac:dyDescent="0.15">
      <c r="A4911" s="110" t="s">
        <v>24</v>
      </c>
      <c r="B4911" s="20">
        <v>411.5</v>
      </c>
      <c r="C4911" s="20">
        <v>0</v>
      </c>
      <c r="D4911" s="20">
        <v>0</v>
      </c>
      <c r="E4911" s="20">
        <v>467.13</v>
      </c>
      <c r="F4911" s="20">
        <f t="shared" si="156"/>
        <v>113.51883353584446</v>
      </c>
      <c r="G4911" s="136">
        <f t="shared" si="157"/>
        <v>0</v>
      </c>
    </row>
    <row r="4912" spans="1:7" s="8" customFormat="1" ht="12.75" x14ac:dyDescent="0.15">
      <c r="A4912" s="110" t="s">
        <v>25</v>
      </c>
      <c r="B4912" s="20">
        <v>410.31</v>
      </c>
      <c r="C4912" s="20">
        <v>0</v>
      </c>
      <c r="D4912" s="20">
        <v>0</v>
      </c>
      <c r="E4912" s="20">
        <v>490.74</v>
      </c>
      <c r="F4912" s="20">
        <f t="shared" si="156"/>
        <v>119.60225195583827</v>
      </c>
      <c r="G4912" s="136">
        <f t="shared" si="157"/>
        <v>0</v>
      </c>
    </row>
    <row r="4913" spans="1:7" s="8" customFormat="1" ht="12.75" x14ac:dyDescent="0.15">
      <c r="A4913" s="110" t="s">
        <v>26</v>
      </c>
      <c r="B4913" s="20">
        <v>179.97</v>
      </c>
      <c r="C4913" s="20">
        <v>0</v>
      </c>
      <c r="D4913" s="20">
        <v>0</v>
      </c>
      <c r="E4913" s="20">
        <v>294.22000000000003</v>
      </c>
      <c r="F4913" s="20">
        <f t="shared" si="156"/>
        <v>163.48280268933712</v>
      </c>
      <c r="G4913" s="136">
        <f t="shared" si="157"/>
        <v>0</v>
      </c>
    </row>
    <row r="4914" spans="1:7" s="8" customFormat="1" ht="12.75" x14ac:dyDescent="0.15">
      <c r="A4914" s="110" t="s">
        <v>27</v>
      </c>
      <c r="B4914" s="20">
        <v>1865.45</v>
      </c>
      <c r="C4914" s="20">
        <v>0</v>
      </c>
      <c r="D4914" s="20">
        <v>0</v>
      </c>
      <c r="E4914" s="20">
        <v>1903.89</v>
      </c>
      <c r="F4914" s="20">
        <f t="shared" si="156"/>
        <v>102.06062880270177</v>
      </c>
      <c r="G4914" s="136">
        <f t="shared" si="157"/>
        <v>0</v>
      </c>
    </row>
    <row r="4915" spans="1:7" s="8" customFormat="1" ht="12.75" x14ac:dyDescent="0.15">
      <c r="A4915" s="110" t="s">
        <v>28</v>
      </c>
      <c r="B4915" s="20">
        <v>55.6</v>
      </c>
      <c r="C4915" s="20">
        <v>0</v>
      </c>
      <c r="D4915" s="20">
        <v>0</v>
      </c>
      <c r="E4915" s="20">
        <v>0</v>
      </c>
      <c r="F4915" s="20">
        <f t="shared" si="156"/>
        <v>0</v>
      </c>
      <c r="G4915" s="136">
        <f t="shared" si="157"/>
        <v>0</v>
      </c>
    </row>
    <row r="4916" spans="1:7" s="8" customFormat="1" ht="12.75" x14ac:dyDescent="0.15">
      <c r="A4916" s="110" t="s">
        <v>29</v>
      </c>
      <c r="B4916" s="20">
        <v>2949.2</v>
      </c>
      <c r="C4916" s="20">
        <v>0</v>
      </c>
      <c r="D4916" s="20">
        <v>0</v>
      </c>
      <c r="E4916" s="20">
        <v>3430.73</v>
      </c>
      <c r="F4916" s="20">
        <f t="shared" si="156"/>
        <v>116.3274786382748</v>
      </c>
      <c r="G4916" s="136">
        <f t="shared" si="157"/>
        <v>0</v>
      </c>
    </row>
    <row r="4917" spans="1:7" s="8" customFormat="1" ht="12.75" x14ac:dyDescent="0.15">
      <c r="A4917" s="110" t="s">
        <v>32</v>
      </c>
      <c r="B4917" s="20">
        <v>1360.41</v>
      </c>
      <c r="C4917" s="20">
        <v>0</v>
      </c>
      <c r="D4917" s="20">
        <v>0</v>
      </c>
      <c r="E4917" s="20">
        <v>1466.58</v>
      </c>
      <c r="F4917" s="20">
        <f t="shared" si="156"/>
        <v>107.80426489073145</v>
      </c>
      <c r="G4917" s="136">
        <f t="shared" si="157"/>
        <v>0</v>
      </c>
    </row>
    <row r="4918" spans="1:7" s="8" customFormat="1" ht="12.75" x14ac:dyDescent="0.15">
      <c r="A4918" s="110" t="s">
        <v>33</v>
      </c>
      <c r="B4918" s="20">
        <v>1544.99</v>
      </c>
      <c r="C4918" s="20">
        <v>0</v>
      </c>
      <c r="D4918" s="20">
        <v>0</v>
      </c>
      <c r="E4918" s="20">
        <v>1853.74</v>
      </c>
      <c r="F4918" s="20">
        <f t="shared" si="156"/>
        <v>119.98394811616903</v>
      </c>
      <c r="G4918" s="136">
        <f t="shared" si="157"/>
        <v>0</v>
      </c>
    </row>
    <row r="4919" spans="1:7" s="8" customFormat="1" ht="12.75" x14ac:dyDescent="0.15">
      <c r="A4919" s="110" t="s">
        <v>34</v>
      </c>
      <c r="B4919" s="20">
        <v>54.98</v>
      </c>
      <c r="C4919" s="20">
        <v>0</v>
      </c>
      <c r="D4919" s="20">
        <v>0</v>
      </c>
      <c r="E4919" s="20">
        <v>438.06</v>
      </c>
      <c r="F4919" s="20">
        <f t="shared" si="156"/>
        <v>796.76245907602765</v>
      </c>
      <c r="G4919" s="136">
        <f t="shared" si="157"/>
        <v>0</v>
      </c>
    </row>
    <row r="4920" spans="1:7" s="8" customFormat="1" ht="12.75" x14ac:dyDescent="0.15">
      <c r="A4920" s="110" t="s">
        <v>35</v>
      </c>
      <c r="B4920" s="20">
        <v>820.18</v>
      </c>
      <c r="C4920" s="20">
        <v>0</v>
      </c>
      <c r="D4920" s="20">
        <v>0</v>
      </c>
      <c r="E4920" s="20">
        <v>559.46</v>
      </c>
      <c r="F4920" s="20">
        <f t="shared" si="156"/>
        <v>68.211855934063266</v>
      </c>
      <c r="G4920" s="136">
        <f t="shared" si="157"/>
        <v>0</v>
      </c>
    </row>
    <row r="4921" spans="1:7" s="8" customFormat="1" ht="12.75" x14ac:dyDescent="0.15">
      <c r="A4921" s="110" t="s">
        <v>83</v>
      </c>
      <c r="B4921" s="20">
        <v>137.77000000000001</v>
      </c>
      <c r="C4921" s="20">
        <v>0</v>
      </c>
      <c r="D4921" s="20">
        <v>0</v>
      </c>
      <c r="E4921" s="20">
        <v>314.08999999999997</v>
      </c>
      <c r="F4921" s="20">
        <f t="shared" si="156"/>
        <v>227.98141830587207</v>
      </c>
      <c r="G4921" s="136">
        <f t="shared" si="157"/>
        <v>0</v>
      </c>
    </row>
    <row r="4922" spans="1:7" s="8" customFormat="1" ht="12.75" x14ac:dyDescent="0.15">
      <c r="A4922" s="110" t="s">
        <v>42</v>
      </c>
      <c r="B4922" s="20">
        <v>159.27000000000001</v>
      </c>
      <c r="C4922" s="20">
        <v>0</v>
      </c>
      <c r="D4922" s="20">
        <v>0</v>
      </c>
      <c r="E4922" s="20">
        <v>163.09</v>
      </c>
      <c r="F4922" s="20">
        <f t="shared" si="156"/>
        <v>102.39844289571167</v>
      </c>
      <c r="G4922" s="136">
        <f t="shared" si="157"/>
        <v>0</v>
      </c>
    </row>
    <row r="4923" spans="1:7" s="8" customFormat="1" ht="12.75" x14ac:dyDescent="0.15">
      <c r="A4923" s="110" t="s">
        <v>13</v>
      </c>
      <c r="B4923" s="20">
        <v>0</v>
      </c>
      <c r="C4923" s="20">
        <v>0</v>
      </c>
      <c r="D4923" s="20">
        <v>0</v>
      </c>
      <c r="E4923" s="20">
        <v>26.54</v>
      </c>
      <c r="F4923" s="20">
        <f t="shared" si="156"/>
        <v>0</v>
      </c>
      <c r="G4923" s="136">
        <f t="shared" si="157"/>
        <v>0</v>
      </c>
    </row>
    <row r="4924" spans="1:7" s="8" customFormat="1" ht="12.75" x14ac:dyDescent="0.15">
      <c r="A4924" s="110" t="s">
        <v>36</v>
      </c>
      <c r="B4924" s="20">
        <v>66.36</v>
      </c>
      <c r="C4924" s="20">
        <v>0</v>
      </c>
      <c r="D4924" s="20">
        <v>0</v>
      </c>
      <c r="E4924" s="20">
        <v>136.82</v>
      </c>
      <c r="F4924" s="20">
        <f t="shared" si="156"/>
        <v>206.17842073538276</v>
      </c>
      <c r="G4924" s="136">
        <f t="shared" si="157"/>
        <v>0</v>
      </c>
    </row>
    <row r="4925" spans="1:7" s="8" customFormat="1" ht="12.75" x14ac:dyDescent="0.15">
      <c r="A4925" s="108" t="s">
        <v>37</v>
      </c>
      <c r="B4925" s="19">
        <v>663.62</v>
      </c>
      <c r="C4925" s="19">
        <v>732</v>
      </c>
      <c r="D4925" s="19">
        <v>854</v>
      </c>
      <c r="E4925" s="19">
        <v>854</v>
      </c>
      <c r="F4925" s="19">
        <f t="shared" si="156"/>
        <v>128.68810463819656</v>
      </c>
      <c r="G4925" s="151">
        <f t="shared" si="157"/>
        <v>100</v>
      </c>
    </row>
    <row r="4926" spans="1:7" s="8" customFormat="1" ht="12.75" x14ac:dyDescent="0.15">
      <c r="A4926" s="110" t="s">
        <v>38</v>
      </c>
      <c r="B4926" s="20">
        <v>663.62</v>
      </c>
      <c r="C4926" s="20">
        <v>0</v>
      </c>
      <c r="D4926" s="20">
        <v>0</v>
      </c>
      <c r="E4926" s="20">
        <v>854</v>
      </c>
      <c r="F4926" s="20">
        <f t="shared" si="156"/>
        <v>128.68810463819656</v>
      </c>
      <c r="G4926" s="136">
        <f t="shared" si="157"/>
        <v>0</v>
      </c>
    </row>
    <row r="4927" spans="1:7" s="7" customFormat="1" ht="12.75" x14ac:dyDescent="0.15">
      <c r="A4927" s="149" t="s">
        <v>246</v>
      </c>
      <c r="B4927" s="18">
        <v>55404.34</v>
      </c>
      <c r="C4927" s="18">
        <v>45000</v>
      </c>
      <c r="D4927" s="18">
        <v>45000</v>
      </c>
      <c r="E4927" s="18">
        <v>45000</v>
      </c>
      <c r="F4927" s="18">
        <f t="shared" si="156"/>
        <v>81.221074016945252</v>
      </c>
      <c r="G4927" s="150">
        <f t="shared" si="157"/>
        <v>100</v>
      </c>
    </row>
    <row r="4928" spans="1:7" s="8" customFormat="1" ht="12.75" x14ac:dyDescent="0.15">
      <c r="A4928" s="108" t="s">
        <v>245</v>
      </c>
      <c r="B4928" s="19">
        <v>55404.34</v>
      </c>
      <c r="C4928" s="19">
        <v>45000</v>
      </c>
      <c r="D4928" s="19">
        <v>45000</v>
      </c>
      <c r="E4928" s="19">
        <v>45000</v>
      </c>
      <c r="F4928" s="19">
        <f t="shared" si="156"/>
        <v>81.221074016945252</v>
      </c>
      <c r="G4928" s="151">
        <f t="shared" si="157"/>
        <v>100</v>
      </c>
    </row>
    <row r="4929" spans="1:7" s="6" customFormat="1" ht="12.75" x14ac:dyDescent="0.15">
      <c r="A4929" s="147" t="s">
        <v>62</v>
      </c>
      <c r="B4929" s="17">
        <v>55404.34</v>
      </c>
      <c r="C4929" s="17">
        <v>45000</v>
      </c>
      <c r="D4929" s="17">
        <v>45000</v>
      </c>
      <c r="E4929" s="17">
        <v>45000</v>
      </c>
      <c r="F4929" s="17">
        <f t="shared" si="156"/>
        <v>81.221074016945252</v>
      </c>
      <c r="G4929" s="148">
        <f t="shared" si="157"/>
        <v>100</v>
      </c>
    </row>
    <row r="4930" spans="1:7" s="8" customFormat="1" ht="12.75" x14ac:dyDescent="0.15">
      <c r="A4930" s="108" t="s">
        <v>6</v>
      </c>
      <c r="B4930" s="19">
        <v>55404.34</v>
      </c>
      <c r="C4930" s="19">
        <v>45000</v>
      </c>
      <c r="D4930" s="19">
        <v>45000</v>
      </c>
      <c r="E4930" s="19">
        <v>45000</v>
      </c>
      <c r="F4930" s="19">
        <f t="shared" si="156"/>
        <v>81.221074016945252</v>
      </c>
      <c r="G4930" s="151">
        <f t="shared" si="157"/>
        <v>100</v>
      </c>
    </row>
    <row r="4931" spans="1:7" s="8" customFormat="1" ht="12.75" x14ac:dyDescent="0.15">
      <c r="A4931" s="108" t="s">
        <v>12</v>
      </c>
      <c r="B4931" s="19">
        <v>55404.34</v>
      </c>
      <c r="C4931" s="19">
        <v>45000</v>
      </c>
      <c r="D4931" s="19">
        <v>45000</v>
      </c>
      <c r="E4931" s="19">
        <v>45000</v>
      </c>
      <c r="F4931" s="19">
        <f t="shared" si="156"/>
        <v>81.221074016945252</v>
      </c>
      <c r="G4931" s="151">
        <f t="shared" si="157"/>
        <v>100</v>
      </c>
    </row>
    <row r="4932" spans="1:7" s="8" customFormat="1" ht="12.75" x14ac:dyDescent="0.15">
      <c r="A4932" s="110" t="s">
        <v>22</v>
      </c>
      <c r="B4932" s="20">
        <v>156.97999999999999</v>
      </c>
      <c r="C4932" s="20">
        <v>0</v>
      </c>
      <c r="D4932" s="20">
        <v>0</v>
      </c>
      <c r="E4932" s="20">
        <v>285.94</v>
      </c>
      <c r="F4932" s="20">
        <f t="shared" si="156"/>
        <v>182.15059243215697</v>
      </c>
      <c r="G4932" s="136">
        <f t="shared" si="157"/>
        <v>0</v>
      </c>
    </row>
    <row r="4933" spans="1:7" s="8" customFormat="1" ht="12.75" x14ac:dyDescent="0.15">
      <c r="A4933" s="110" t="s">
        <v>23</v>
      </c>
      <c r="B4933" s="20">
        <v>41354</v>
      </c>
      <c r="C4933" s="20">
        <v>0</v>
      </c>
      <c r="D4933" s="20">
        <v>0</v>
      </c>
      <c r="E4933" s="20">
        <v>29386.81</v>
      </c>
      <c r="F4933" s="20">
        <f t="shared" si="156"/>
        <v>71.061590172655613</v>
      </c>
      <c r="G4933" s="136">
        <f t="shared" si="157"/>
        <v>0</v>
      </c>
    </row>
    <row r="4934" spans="1:7" s="8" customFormat="1" ht="12.75" x14ac:dyDescent="0.15">
      <c r="A4934" s="110" t="s">
        <v>24</v>
      </c>
      <c r="B4934" s="20">
        <v>355.65</v>
      </c>
      <c r="C4934" s="20">
        <v>0</v>
      </c>
      <c r="D4934" s="20">
        <v>0</v>
      </c>
      <c r="E4934" s="20">
        <v>321.44</v>
      </c>
      <c r="F4934" s="20">
        <f t="shared" ref="F4934:F4997" si="158">IFERROR(E4934/B4934*100,0)</f>
        <v>90.380992548854209</v>
      </c>
      <c r="G4934" s="136">
        <f t="shared" ref="G4934:G4997" si="159">IFERROR(E4934/D4934*100,0)</f>
        <v>0</v>
      </c>
    </row>
    <row r="4935" spans="1:7" s="8" customFormat="1" ht="12.75" x14ac:dyDescent="0.15">
      <c r="A4935" s="110" t="s">
        <v>25</v>
      </c>
      <c r="B4935" s="20">
        <v>0</v>
      </c>
      <c r="C4935" s="20">
        <v>0</v>
      </c>
      <c r="D4935" s="20">
        <v>0</v>
      </c>
      <c r="E4935" s="20">
        <v>1055.81</v>
      </c>
      <c r="F4935" s="20">
        <f t="shared" si="158"/>
        <v>0</v>
      </c>
      <c r="G4935" s="136">
        <f t="shared" si="159"/>
        <v>0</v>
      </c>
    </row>
    <row r="4936" spans="1:7" s="8" customFormat="1" ht="12.75" x14ac:dyDescent="0.15">
      <c r="A4936" s="110" t="s">
        <v>27</v>
      </c>
      <c r="B4936" s="20">
        <v>3812.81</v>
      </c>
      <c r="C4936" s="20">
        <v>0</v>
      </c>
      <c r="D4936" s="20">
        <v>0</v>
      </c>
      <c r="E4936" s="20">
        <v>3999.67</v>
      </c>
      <c r="F4936" s="20">
        <f t="shared" si="158"/>
        <v>104.90084740650596</v>
      </c>
      <c r="G4936" s="136">
        <f t="shared" si="159"/>
        <v>0</v>
      </c>
    </row>
    <row r="4937" spans="1:7" s="8" customFormat="1" ht="12.75" x14ac:dyDescent="0.15">
      <c r="A4937" s="110" t="s">
        <v>28</v>
      </c>
      <c r="B4937" s="20">
        <v>2280.0300000000002</v>
      </c>
      <c r="C4937" s="20">
        <v>0</v>
      </c>
      <c r="D4937" s="20">
        <v>0</v>
      </c>
      <c r="E4937" s="20">
        <v>5706.76</v>
      </c>
      <c r="F4937" s="20">
        <f t="shared" si="158"/>
        <v>250.2931978965189</v>
      </c>
      <c r="G4937" s="136">
        <f t="shared" si="159"/>
        <v>0</v>
      </c>
    </row>
    <row r="4938" spans="1:7" s="8" customFormat="1" ht="12.75" x14ac:dyDescent="0.15">
      <c r="A4938" s="110" t="s">
        <v>29</v>
      </c>
      <c r="B4938" s="20">
        <v>663.8</v>
      </c>
      <c r="C4938" s="20">
        <v>0</v>
      </c>
      <c r="D4938" s="20">
        <v>0</v>
      </c>
      <c r="E4938" s="20">
        <v>626</v>
      </c>
      <c r="F4938" s="20">
        <f t="shared" si="158"/>
        <v>94.305513708948482</v>
      </c>
      <c r="G4938" s="136">
        <f t="shared" si="159"/>
        <v>0</v>
      </c>
    </row>
    <row r="4939" spans="1:7" s="8" customFormat="1" ht="12.75" x14ac:dyDescent="0.15">
      <c r="A4939" s="110" t="s">
        <v>31</v>
      </c>
      <c r="B4939" s="20">
        <v>1533.94</v>
      </c>
      <c r="C4939" s="20">
        <v>0</v>
      </c>
      <c r="D4939" s="20">
        <v>0</v>
      </c>
      <c r="E4939" s="20">
        <v>669.39</v>
      </c>
      <c r="F4939" s="20">
        <f t="shared" si="158"/>
        <v>43.638603856734939</v>
      </c>
      <c r="G4939" s="136">
        <f t="shared" si="159"/>
        <v>0</v>
      </c>
    </row>
    <row r="4940" spans="1:7" s="8" customFormat="1" ht="12.75" x14ac:dyDescent="0.15">
      <c r="A4940" s="110" t="s">
        <v>32</v>
      </c>
      <c r="B4940" s="20">
        <v>5187.74</v>
      </c>
      <c r="C4940" s="20">
        <v>0</v>
      </c>
      <c r="D4940" s="20">
        <v>0</v>
      </c>
      <c r="E4940" s="20">
        <v>2798.36</v>
      </c>
      <c r="F4940" s="20">
        <f t="shared" si="158"/>
        <v>53.941793536299045</v>
      </c>
      <c r="G4940" s="136">
        <f t="shared" si="159"/>
        <v>0</v>
      </c>
    </row>
    <row r="4941" spans="1:7" s="8" customFormat="1" ht="12.75" x14ac:dyDescent="0.15">
      <c r="A4941" s="110" t="s">
        <v>33</v>
      </c>
      <c r="B4941" s="20">
        <v>0</v>
      </c>
      <c r="C4941" s="20">
        <v>0</v>
      </c>
      <c r="D4941" s="20">
        <v>0</v>
      </c>
      <c r="E4941" s="20">
        <v>149.82</v>
      </c>
      <c r="F4941" s="20">
        <f t="shared" si="158"/>
        <v>0</v>
      </c>
      <c r="G4941" s="136">
        <f t="shared" si="159"/>
        <v>0</v>
      </c>
    </row>
    <row r="4942" spans="1:7" s="8" customFormat="1" ht="12.75" x14ac:dyDescent="0.15">
      <c r="A4942" s="110" t="s">
        <v>34</v>
      </c>
      <c r="B4942" s="20">
        <v>59.39</v>
      </c>
      <c r="C4942" s="20">
        <v>0</v>
      </c>
      <c r="D4942" s="20">
        <v>0</v>
      </c>
      <c r="E4942" s="20">
        <v>0</v>
      </c>
      <c r="F4942" s="20">
        <f t="shared" si="158"/>
        <v>0</v>
      </c>
      <c r="G4942" s="136">
        <f t="shared" si="159"/>
        <v>0</v>
      </c>
    </row>
    <row r="4943" spans="1:7" s="7" customFormat="1" ht="12.75" x14ac:dyDescent="0.15">
      <c r="A4943" s="149" t="s">
        <v>247</v>
      </c>
      <c r="B4943" s="18">
        <v>4855.26</v>
      </c>
      <c r="C4943" s="18">
        <v>5000</v>
      </c>
      <c r="D4943" s="18">
        <v>0</v>
      </c>
      <c r="E4943" s="18">
        <v>0</v>
      </c>
      <c r="F4943" s="18">
        <f t="shared" si="158"/>
        <v>0</v>
      </c>
      <c r="G4943" s="150">
        <f t="shared" si="159"/>
        <v>0</v>
      </c>
    </row>
    <row r="4944" spans="1:7" s="8" customFormat="1" ht="12.75" x14ac:dyDescent="0.15">
      <c r="A4944" s="108" t="s">
        <v>245</v>
      </c>
      <c r="B4944" s="19">
        <v>4855.26</v>
      </c>
      <c r="C4944" s="19">
        <v>5000</v>
      </c>
      <c r="D4944" s="19">
        <v>0</v>
      </c>
      <c r="E4944" s="19">
        <v>0</v>
      </c>
      <c r="F4944" s="19">
        <f t="shared" si="158"/>
        <v>0</v>
      </c>
      <c r="G4944" s="151">
        <f t="shared" si="159"/>
        <v>0</v>
      </c>
    </row>
    <row r="4945" spans="1:7" s="6" customFormat="1" ht="12.75" x14ac:dyDescent="0.15">
      <c r="A4945" s="147" t="s">
        <v>62</v>
      </c>
      <c r="B4945" s="17">
        <v>4855.26</v>
      </c>
      <c r="C4945" s="17">
        <v>5000</v>
      </c>
      <c r="D4945" s="17">
        <v>0</v>
      </c>
      <c r="E4945" s="17">
        <v>0</v>
      </c>
      <c r="F4945" s="17">
        <f t="shared" si="158"/>
        <v>0</v>
      </c>
      <c r="G4945" s="148">
        <f t="shared" si="159"/>
        <v>0</v>
      </c>
    </row>
    <row r="4946" spans="1:7" s="8" customFormat="1" ht="12.75" x14ac:dyDescent="0.15">
      <c r="A4946" s="108" t="s">
        <v>6</v>
      </c>
      <c r="B4946" s="19">
        <v>4855.26</v>
      </c>
      <c r="C4946" s="19">
        <v>5000</v>
      </c>
      <c r="D4946" s="19">
        <v>0</v>
      </c>
      <c r="E4946" s="19">
        <v>0</v>
      </c>
      <c r="F4946" s="19">
        <f t="shared" si="158"/>
        <v>0</v>
      </c>
      <c r="G4946" s="151">
        <f t="shared" si="159"/>
        <v>0</v>
      </c>
    </row>
    <row r="4947" spans="1:7" s="8" customFormat="1" ht="12.75" x14ac:dyDescent="0.15">
      <c r="A4947" s="108" t="s">
        <v>12</v>
      </c>
      <c r="B4947" s="19">
        <v>4855.26</v>
      </c>
      <c r="C4947" s="19">
        <v>5000</v>
      </c>
      <c r="D4947" s="19">
        <v>0</v>
      </c>
      <c r="E4947" s="19">
        <v>0</v>
      </c>
      <c r="F4947" s="19">
        <f t="shared" si="158"/>
        <v>0</v>
      </c>
      <c r="G4947" s="151">
        <f t="shared" si="159"/>
        <v>0</v>
      </c>
    </row>
    <row r="4948" spans="1:7" s="8" customFormat="1" ht="12.75" x14ac:dyDescent="0.15">
      <c r="A4948" s="110" t="s">
        <v>28</v>
      </c>
      <c r="B4948" s="20">
        <v>4855.26</v>
      </c>
      <c r="C4948" s="20">
        <v>0</v>
      </c>
      <c r="D4948" s="20">
        <v>0</v>
      </c>
      <c r="E4948" s="20">
        <v>0</v>
      </c>
      <c r="F4948" s="20">
        <f t="shared" si="158"/>
        <v>0</v>
      </c>
      <c r="G4948" s="136">
        <f t="shared" si="159"/>
        <v>0</v>
      </c>
    </row>
    <row r="4949" spans="1:7" s="7" customFormat="1" ht="12.75" x14ac:dyDescent="0.15">
      <c r="A4949" s="149" t="s">
        <v>248</v>
      </c>
      <c r="B4949" s="18">
        <v>16015.33</v>
      </c>
      <c r="C4949" s="18">
        <v>40000</v>
      </c>
      <c r="D4949" s="18">
        <v>24995.81</v>
      </c>
      <c r="E4949" s="18">
        <v>24995.81</v>
      </c>
      <c r="F4949" s="18">
        <f t="shared" si="158"/>
        <v>156.07427383638054</v>
      </c>
      <c r="G4949" s="150">
        <f t="shared" si="159"/>
        <v>100</v>
      </c>
    </row>
    <row r="4950" spans="1:7" s="8" customFormat="1" ht="12.75" x14ac:dyDescent="0.15">
      <c r="A4950" s="108" t="s">
        <v>245</v>
      </c>
      <c r="B4950" s="19">
        <v>16015.33</v>
      </c>
      <c r="C4950" s="19">
        <v>40000</v>
      </c>
      <c r="D4950" s="19">
        <v>24995.81</v>
      </c>
      <c r="E4950" s="19">
        <v>24995.81</v>
      </c>
      <c r="F4950" s="19">
        <f t="shared" si="158"/>
        <v>156.07427383638054</v>
      </c>
      <c r="G4950" s="151">
        <f t="shared" si="159"/>
        <v>100</v>
      </c>
    </row>
    <row r="4951" spans="1:7" s="6" customFormat="1" ht="12.75" x14ac:dyDescent="0.15">
      <c r="A4951" s="147" t="s">
        <v>62</v>
      </c>
      <c r="B4951" s="17">
        <v>16015.33</v>
      </c>
      <c r="C4951" s="17">
        <v>40000</v>
      </c>
      <c r="D4951" s="17">
        <v>24995.81</v>
      </c>
      <c r="E4951" s="17">
        <v>24995.81</v>
      </c>
      <c r="F4951" s="17">
        <f t="shared" si="158"/>
        <v>156.07427383638054</v>
      </c>
      <c r="G4951" s="148">
        <f t="shared" si="159"/>
        <v>100</v>
      </c>
    </row>
    <row r="4952" spans="1:7" s="8" customFormat="1" ht="12.75" x14ac:dyDescent="0.15">
      <c r="A4952" s="108" t="s">
        <v>6</v>
      </c>
      <c r="B4952" s="19">
        <v>16015.33</v>
      </c>
      <c r="C4952" s="19">
        <v>40000</v>
      </c>
      <c r="D4952" s="19">
        <v>24995.81</v>
      </c>
      <c r="E4952" s="19">
        <v>24995.81</v>
      </c>
      <c r="F4952" s="19">
        <f t="shared" si="158"/>
        <v>156.07427383638054</v>
      </c>
      <c r="G4952" s="151">
        <f t="shared" si="159"/>
        <v>100</v>
      </c>
    </row>
    <row r="4953" spans="1:7" s="8" customFormat="1" ht="12.75" x14ac:dyDescent="0.15">
      <c r="A4953" s="108" t="s">
        <v>12</v>
      </c>
      <c r="B4953" s="19">
        <v>16015.33</v>
      </c>
      <c r="C4953" s="19">
        <v>40000</v>
      </c>
      <c r="D4953" s="19">
        <v>24995.81</v>
      </c>
      <c r="E4953" s="19">
        <v>24995.81</v>
      </c>
      <c r="F4953" s="19">
        <f t="shared" si="158"/>
        <v>156.07427383638054</v>
      </c>
      <c r="G4953" s="151">
        <f t="shared" si="159"/>
        <v>100</v>
      </c>
    </row>
    <row r="4954" spans="1:7" s="8" customFormat="1" ht="12.75" x14ac:dyDescent="0.15">
      <c r="A4954" s="110" t="s">
        <v>27</v>
      </c>
      <c r="B4954" s="20">
        <v>16015.33</v>
      </c>
      <c r="C4954" s="20">
        <v>0</v>
      </c>
      <c r="D4954" s="20">
        <v>0</v>
      </c>
      <c r="E4954" s="20">
        <v>24995.81</v>
      </c>
      <c r="F4954" s="20">
        <f t="shared" si="158"/>
        <v>156.07427383638054</v>
      </c>
      <c r="G4954" s="136">
        <f t="shared" si="159"/>
        <v>0</v>
      </c>
    </row>
    <row r="4955" spans="1:7" s="7" customFormat="1" ht="12.75" x14ac:dyDescent="0.15">
      <c r="A4955" s="149" t="s">
        <v>249</v>
      </c>
      <c r="B4955" s="18">
        <v>43697.78</v>
      </c>
      <c r="C4955" s="18">
        <v>0</v>
      </c>
      <c r="D4955" s="18">
        <v>123580.53</v>
      </c>
      <c r="E4955" s="18">
        <v>123580.53</v>
      </c>
      <c r="F4955" s="18">
        <f t="shared" si="158"/>
        <v>282.80734170019622</v>
      </c>
      <c r="G4955" s="150">
        <f t="shared" si="159"/>
        <v>100</v>
      </c>
    </row>
    <row r="4956" spans="1:7" s="8" customFormat="1" ht="12.75" x14ac:dyDescent="0.15">
      <c r="A4956" s="108" t="s">
        <v>245</v>
      </c>
      <c r="B4956" s="19">
        <v>43697.78</v>
      </c>
      <c r="C4956" s="19">
        <v>0</v>
      </c>
      <c r="D4956" s="19">
        <v>123580.53</v>
      </c>
      <c r="E4956" s="19">
        <v>123580.53</v>
      </c>
      <c r="F4956" s="19">
        <f t="shared" si="158"/>
        <v>282.80734170019622</v>
      </c>
      <c r="G4956" s="151">
        <f t="shared" si="159"/>
        <v>100</v>
      </c>
    </row>
    <row r="4957" spans="1:7" s="6" customFormat="1" ht="12.75" x14ac:dyDescent="0.15">
      <c r="A4957" s="147" t="s">
        <v>62</v>
      </c>
      <c r="B4957" s="17">
        <v>43697.78</v>
      </c>
      <c r="C4957" s="17">
        <v>0</v>
      </c>
      <c r="D4957" s="17">
        <v>123580.53</v>
      </c>
      <c r="E4957" s="17">
        <v>123580.53</v>
      </c>
      <c r="F4957" s="17">
        <f t="shared" si="158"/>
        <v>282.80734170019622</v>
      </c>
      <c r="G4957" s="148">
        <f t="shared" si="159"/>
        <v>100</v>
      </c>
    </row>
    <row r="4958" spans="1:7" s="8" customFormat="1" ht="12.75" x14ac:dyDescent="0.15">
      <c r="A4958" s="108" t="s">
        <v>53</v>
      </c>
      <c r="B4958" s="19">
        <v>43697.78</v>
      </c>
      <c r="C4958" s="19">
        <v>0</v>
      </c>
      <c r="D4958" s="19">
        <v>123580.53</v>
      </c>
      <c r="E4958" s="19">
        <v>123580.53</v>
      </c>
      <c r="F4958" s="19">
        <f t="shared" si="158"/>
        <v>282.80734170019622</v>
      </c>
      <c r="G4958" s="151">
        <f t="shared" si="159"/>
        <v>100</v>
      </c>
    </row>
    <row r="4959" spans="1:7" s="8" customFormat="1" ht="12.75" x14ac:dyDescent="0.15">
      <c r="A4959" s="108" t="s">
        <v>72</v>
      </c>
      <c r="B4959" s="19">
        <v>43697.78</v>
      </c>
      <c r="C4959" s="19">
        <v>0</v>
      </c>
      <c r="D4959" s="19">
        <v>123580.53</v>
      </c>
      <c r="E4959" s="19">
        <v>123580.53</v>
      </c>
      <c r="F4959" s="19">
        <f t="shared" si="158"/>
        <v>282.80734170019622</v>
      </c>
      <c r="G4959" s="151">
        <f t="shared" si="159"/>
        <v>100</v>
      </c>
    </row>
    <row r="4960" spans="1:7" s="8" customFormat="1" ht="12.75" x14ac:dyDescent="0.15">
      <c r="A4960" s="110" t="s">
        <v>73</v>
      </c>
      <c r="B4960" s="20">
        <v>43697.78</v>
      </c>
      <c r="C4960" s="20">
        <v>0</v>
      </c>
      <c r="D4960" s="20">
        <v>0</v>
      </c>
      <c r="E4960" s="20">
        <v>123580.53</v>
      </c>
      <c r="F4960" s="20">
        <f t="shared" si="158"/>
        <v>282.80734170019622</v>
      </c>
      <c r="G4960" s="136">
        <f t="shared" si="159"/>
        <v>0</v>
      </c>
    </row>
    <row r="4961" spans="1:7" s="6" customFormat="1" ht="12.75" x14ac:dyDescent="0.15">
      <c r="A4961" s="147" t="s">
        <v>250</v>
      </c>
      <c r="B4961" s="17">
        <v>0</v>
      </c>
      <c r="C4961" s="17">
        <v>350</v>
      </c>
      <c r="D4961" s="17">
        <v>200</v>
      </c>
      <c r="E4961" s="17">
        <v>30</v>
      </c>
      <c r="F4961" s="17">
        <f t="shared" si="158"/>
        <v>0</v>
      </c>
      <c r="G4961" s="148">
        <f t="shared" si="159"/>
        <v>15</v>
      </c>
    </row>
    <row r="4962" spans="1:7" s="7" customFormat="1" ht="12.75" x14ac:dyDescent="0.15">
      <c r="A4962" s="149" t="s">
        <v>251</v>
      </c>
      <c r="B4962" s="18">
        <v>0</v>
      </c>
      <c r="C4962" s="18">
        <v>350</v>
      </c>
      <c r="D4962" s="18">
        <v>200</v>
      </c>
      <c r="E4962" s="18">
        <v>30</v>
      </c>
      <c r="F4962" s="18">
        <f t="shared" si="158"/>
        <v>0</v>
      </c>
      <c r="G4962" s="150">
        <f t="shared" si="159"/>
        <v>15</v>
      </c>
    </row>
    <row r="4963" spans="1:7" s="8" customFormat="1" ht="12.75" x14ac:dyDescent="0.15">
      <c r="A4963" s="108" t="s">
        <v>82</v>
      </c>
      <c r="B4963" s="19">
        <v>0</v>
      </c>
      <c r="C4963" s="19">
        <v>350</v>
      </c>
      <c r="D4963" s="19">
        <v>200</v>
      </c>
      <c r="E4963" s="19">
        <v>30</v>
      </c>
      <c r="F4963" s="19">
        <f t="shared" si="158"/>
        <v>0</v>
      </c>
      <c r="G4963" s="151">
        <f t="shared" si="159"/>
        <v>15</v>
      </c>
    </row>
    <row r="4964" spans="1:7" s="6" customFormat="1" ht="12.75" x14ac:dyDescent="0.15">
      <c r="A4964" s="147" t="s">
        <v>44</v>
      </c>
      <c r="B4964" s="17">
        <v>0</v>
      </c>
      <c r="C4964" s="17">
        <v>350</v>
      </c>
      <c r="D4964" s="17">
        <v>200</v>
      </c>
      <c r="E4964" s="17">
        <v>30</v>
      </c>
      <c r="F4964" s="17">
        <f t="shared" si="158"/>
        <v>0</v>
      </c>
      <c r="G4964" s="148">
        <f t="shared" si="159"/>
        <v>15</v>
      </c>
    </row>
    <row r="4965" spans="1:7" s="8" customFormat="1" ht="12.75" x14ac:dyDescent="0.15">
      <c r="A4965" s="108" t="s">
        <v>6</v>
      </c>
      <c r="B4965" s="19">
        <v>0</v>
      </c>
      <c r="C4965" s="19">
        <v>350</v>
      </c>
      <c r="D4965" s="19">
        <v>200</v>
      </c>
      <c r="E4965" s="19">
        <v>30</v>
      </c>
      <c r="F4965" s="19">
        <f t="shared" si="158"/>
        <v>0</v>
      </c>
      <c r="G4965" s="151">
        <f t="shared" si="159"/>
        <v>15</v>
      </c>
    </row>
    <row r="4966" spans="1:7" s="8" customFormat="1" ht="12.75" x14ac:dyDescent="0.15">
      <c r="A4966" s="108" t="s">
        <v>12</v>
      </c>
      <c r="B4966" s="19">
        <v>0</v>
      </c>
      <c r="C4966" s="19">
        <v>350</v>
      </c>
      <c r="D4966" s="19">
        <v>200</v>
      </c>
      <c r="E4966" s="19">
        <v>30</v>
      </c>
      <c r="F4966" s="19">
        <f t="shared" si="158"/>
        <v>0</v>
      </c>
      <c r="G4966" s="151">
        <f t="shared" si="159"/>
        <v>15</v>
      </c>
    </row>
    <row r="4967" spans="1:7" s="8" customFormat="1" ht="12.75" x14ac:dyDescent="0.15">
      <c r="A4967" s="110" t="s">
        <v>22</v>
      </c>
      <c r="B4967" s="20">
        <v>0</v>
      </c>
      <c r="C4967" s="20">
        <v>0</v>
      </c>
      <c r="D4967" s="20">
        <v>0</v>
      </c>
      <c r="E4967" s="20">
        <v>23.01</v>
      </c>
      <c r="F4967" s="20">
        <f t="shared" si="158"/>
        <v>0</v>
      </c>
      <c r="G4967" s="136">
        <f t="shared" si="159"/>
        <v>0</v>
      </c>
    </row>
    <row r="4968" spans="1:7" s="8" customFormat="1" ht="12.75" x14ac:dyDescent="0.15">
      <c r="A4968" s="110" t="s">
        <v>27</v>
      </c>
      <c r="B4968" s="20">
        <v>0</v>
      </c>
      <c r="C4968" s="20">
        <v>0</v>
      </c>
      <c r="D4968" s="20">
        <v>0</v>
      </c>
      <c r="E4968" s="20">
        <v>6.99</v>
      </c>
      <c r="F4968" s="20">
        <f t="shared" si="158"/>
        <v>0</v>
      </c>
      <c r="G4968" s="136">
        <f t="shared" si="159"/>
        <v>0</v>
      </c>
    </row>
    <row r="4969" spans="1:7" s="6" customFormat="1" ht="12.75" x14ac:dyDescent="0.15">
      <c r="A4969" s="147" t="s">
        <v>253</v>
      </c>
      <c r="B4969" s="17">
        <v>136853.76000000001</v>
      </c>
      <c r="C4969" s="17">
        <v>224940</v>
      </c>
      <c r="D4969" s="17">
        <v>344984.34</v>
      </c>
      <c r="E4969" s="17">
        <v>321276.25</v>
      </c>
      <c r="F4969" s="17">
        <f t="shared" si="158"/>
        <v>234.75880385018283</v>
      </c>
      <c r="G4969" s="148">
        <f t="shared" si="159"/>
        <v>93.1277779159483</v>
      </c>
    </row>
    <row r="4970" spans="1:7" s="7" customFormat="1" ht="12.75" x14ac:dyDescent="0.15">
      <c r="A4970" s="149" t="s">
        <v>254</v>
      </c>
      <c r="B4970" s="18">
        <v>558.72</v>
      </c>
      <c r="C4970" s="18">
        <v>820</v>
      </c>
      <c r="D4970" s="18">
        <v>117615</v>
      </c>
      <c r="E4970" s="18">
        <v>110234.02</v>
      </c>
      <c r="F4970" s="18">
        <f t="shared" si="158"/>
        <v>19729.742983963344</v>
      </c>
      <c r="G4970" s="150">
        <f t="shared" si="159"/>
        <v>93.724456914509204</v>
      </c>
    </row>
    <row r="4971" spans="1:7" s="8" customFormat="1" ht="12.75" x14ac:dyDescent="0.15">
      <c r="A4971" s="108" t="s">
        <v>245</v>
      </c>
      <c r="B4971" s="19">
        <v>0</v>
      </c>
      <c r="C4971" s="19">
        <v>0</v>
      </c>
      <c r="D4971" s="19">
        <v>250</v>
      </c>
      <c r="E4971" s="19">
        <v>250</v>
      </c>
      <c r="F4971" s="19">
        <f t="shared" si="158"/>
        <v>0</v>
      </c>
      <c r="G4971" s="151">
        <f t="shared" si="159"/>
        <v>100</v>
      </c>
    </row>
    <row r="4972" spans="1:7" s="6" customFormat="1" ht="12.75" x14ac:dyDescent="0.15">
      <c r="A4972" s="147" t="s">
        <v>5</v>
      </c>
      <c r="B4972" s="17">
        <v>0</v>
      </c>
      <c r="C4972" s="17">
        <v>0</v>
      </c>
      <c r="D4972" s="17">
        <v>250</v>
      </c>
      <c r="E4972" s="17">
        <v>250</v>
      </c>
      <c r="F4972" s="17">
        <f t="shared" si="158"/>
        <v>0</v>
      </c>
      <c r="G4972" s="148">
        <f t="shared" si="159"/>
        <v>100</v>
      </c>
    </row>
    <row r="4973" spans="1:7" s="8" customFormat="1" ht="12.75" x14ac:dyDescent="0.15">
      <c r="A4973" s="108" t="s">
        <v>53</v>
      </c>
      <c r="B4973" s="19">
        <v>0</v>
      </c>
      <c r="C4973" s="19">
        <v>0</v>
      </c>
      <c r="D4973" s="19">
        <v>250</v>
      </c>
      <c r="E4973" s="19">
        <v>250</v>
      </c>
      <c r="F4973" s="19">
        <f t="shared" si="158"/>
        <v>0</v>
      </c>
      <c r="G4973" s="151">
        <f t="shared" si="159"/>
        <v>100</v>
      </c>
    </row>
    <row r="4974" spans="1:7" s="8" customFormat="1" ht="12.75" x14ac:dyDescent="0.15">
      <c r="A4974" s="108" t="s">
        <v>54</v>
      </c>
      <c r="B4974" s="19">
        <v>0</v>
      </c>
      <c r="C4974" s="19">
        <v>0</v>
      </c>
      <c r="D4974" s="19">
        <v>250</v>
      </c>
      <c r="E4974" s="19">
        <v>250</v>
      </c>
      <c r="F4974" s="19">
        <f t="shared" si="158"/>
        <v>0</v>
      </c>
      <c r="G4974" s="151">
        <f t="shared" si="159"/>
        <v>100</v>
      </c>
    </row>
    <row r="4975" spans="1:7" s="8" customFormat="1" ht="12.75" x14ac:dyDescent="0.15">
      <c r="A4975" s="110" t="s">
        <v>55</v>
      </c>
      <c r="B4975" s="20">
        <v>0</v>
      </c>
      <c r="C4975" s="20">
        <v>0</v>
      </c>
      <c r="D4975" s="20">
        <v>0</v>
      </c>
      <c r="E4975" s="20">
        <v>250</v>
      </c>
      <c r="F4975" s="20">
        <f t="shared" si="158"/>
        <v>0</v>
      </c>
      <c r="G4975" s="136">
        <f t="shared" si="159"/>
        <v>0</v>
      </c>
    </row>
    <row r="4976" spans="1:7" s="8" customFormat="1" ht="12.75" x14ac:dyDescent="0.15">
      <c r="A4976" s="108" t="s">
        <v>82</v>
      </c>
      <c r="B4976" s="19">
        <v>558.72</v>
      </c>
      <c r="C4976" s="19">
        <v>820</v>
      </c>
      <c r="D4976" s="19">
        <v>117365</v>
      </c>
      <c r="E4976" s="19">
        <v>109984.02</v>
      </c>
      <c r="F4976" s="19">
        <f t="shared" si="158"/>
        <v>19684.997852233675</v>
      </c>
      <c r="G4976" s="151">
        <f t="shared" si="159"/>
        <v>93.711089336684708</v>
      </c>
    </row>
    <row r="4977" spans="1:7" s="6" customFormat="1" ht="12.75" x14ac:dyDescent="0.15">
      <c r="A4977" s="147" t="s">
        <v>5</v>
      </c>
      <c r="B4977" s="17">
        <v>558.72</v>
      </c>
      <c r="C4977" s="17">
        <v>820</v>
      </c>
      <c r="D4977" s="17">
        <v>23365</v>
      </c>
      <c r="E4977" s="17">
        <v>15984.02</v>
      </c>
      <c r="F4977" s="17">
        <f t="shared" si="158"/>
        <v>2860.8283218785796</v>
      </c>
      <c r="G4977" s="148">
        <f t="shared" si="159"/>
        <v>68.41010057778729</v>
      </c>
    </row>
    <row r="4978" spans="1:7" s="8" customFormat="1" ht="12.75" x14ac:dyDescent="0.15">
      <c r="A4978" s="108" t="s">
        <v>6</v>
      </c>
      <c r="B4978" s="19">
        <v>558.72</v>
      </c>
      <c r="C4978" s="19">
        <v>820</v>
      </c>
      <c r="D4978" s="19">
        <v>3365</v>
      </c>
      <c r="E4978" s="19">
        <v>3365</v>
      </c>
      <c r="F4978" s="19">
        <f t="shared" si="158"/>
        <v>602.26947308132878</v>
      </c>
      <c r="G4978" s="151">
        <f t="shared" si="159"/>
        <v>100</v>
      </c>
    </row>
    <row r="4979" spans="1:7" s="8" customFormat="1" ht="12.75" x14ac:dyDescent="0.15">
      <c r="A4979" s="108" t="s">
        <v>12</v>
      </c>
      <c r="B4979" s="19">
        <v>558.72</v>
      </c>
      <c r="C4979" s="19">
        <v>820</v>
      </c>
      <c r="D4979" s="19">
        <v>3365</v>
      </c>
      <c r="E4979" s="19">
        <v>3365</v>
      </c>
      <c r="F4979" s="19">
        <f t="shared" si="158"/>
        <v>602.26947308132878</v>
      </c>
      <c r="G4979" s="151">
        <f t="shared" si="159"/>
        <v>100</v>
      </c>
    </row>
    <row r="4980" spans="1:7" s="8" customFormat="1" ht="12.75" x14ac:dyDescent="0.15">
      <c r="A4980" s="110" t="s">
        <v>27</v>
      </c>
      <c r="B4980" s="20">
        <v>338.44</v>
      </c>
      <c r="C4980" s="20">
        <v>0</v>
      </c>
      <c r="D4980" s="20">
        <v>0</v>
      </c>
      <c r="E4980" s="20">
        <v>240</v>
      </c>
      <c r="F4980" s="20">
        <f t="shared" si="158"/>
        <v>70.913603592955923</v>
      </c>
      <c r="G4980" s="136">
        <f t="shared" si="159"/>
        <v>0</v>
      </c>
    </row>
    <row r="4981" spans="1:7" s="8" customFormat="1" ht="12.75" x14ac:dyDescent="0.15">
      <c r="A4981" s="110" t="s">
        <v>32</v>
      </c>
      <c r="B4981" s="20">
        <v>0</v>
      </c>
      <c r="C4981" s="20">
        <v>0</v>
      </c>
      <c r="D4981" s="20">
        <v>0</v>
      </c>
      <c r="E4981" s="20">
        <v>3125</v>
      </c>
      <c r="F4981" s="20">
        <f t="shared" si="158"/>
        <v>0</v>
      </c>
      <c r="G4981" s="136">
        <f t="shared" si="159"/>
        <v>0</v>
      </c>
    </row>
    <row r="4982" spans="1:7" s="8" customFormat="1" ht="12.75" x14ac:dyDescent="0.15">
      <c r="A4982" s="110" t="s">
        <v>35</v>
      </c>
      <c r="B4982" s="20">
        <v>220.28</v>
      </c>
      <c r="C4982" s="20">
        <v>0</v>
      </c>
      <c r="D4982" s="20">
        <v>0</v>
      </c>
      <c r="E4982" s="20">
        <v>0</v>
      </c>
      <c r="F4982" s="20">
        <f t="shared" si="158"/>
        <v>0</v>
      </c>
      <c r="G4982" s="136">
        <f t="shared" si="159"/>
        <v>0</v>
      </c>
    </row>
    <row r="4983" spans="1:7" s="8" customFormat="1" ht="12.75" x14ac:dyDescent="0.15">
      <c r="A4983" s="108" t="s">
        <v>53</v>
      </c>
      <c r="B4983" s="19">
        <v>0</v>
      </c>
      <c r="C4983" s="19">
        <v>0</v>
      </c>
      <c r="D4983" s="19">
        <v>20000</v>
      </c>
      <c r="E4983" s="19">
        <v>12619.02</v>
      </c>
      <c r="F4983" s="19">
        <f t="shared" si="158"/>
        <v>0</v>
      </c>
      <c r="G4983" s="151">
        <f t="shared" si="159"/>
        <v>63.095100000000002</v>
      </c>
    </row>
    <row r="4984" spans="1:7" s="8" customFormat="1" ht="12.75" x14ac:dyDescent="0.15">
      <c r="A4984" s="108" t="s">
        <v>72</v>
      </c>
      <c r="B4984" s="19">
        <v>0</v>
      </c>
      <c r="C4984" s="19">
        <v>0</v>
      </c>
      <c r="D4984" s="19">
        <v>20000</v>
      </c>
      <c r="E4984" s="19">
        <v>12619.02</v>
      </c>
      <c r="F4984" s="19">
        <f t="shared" si="158"/>
        <v>0</v>
      </c>
      <c r="G4984" s="151">
        <f t="shared" si="159"/>
        <v>63.095100000000002</v>
      </c>
    </row>
    <row r="4985" spans="1:7" s="8" customFormat="1" ht="12.75" x14ac:dyDescent="0.15">
      <c r="A4985" s="110" t="s">
        <v>73</v>
      </c>
      <c r="B4985" s="20">
        <v>0</v>
      </c>
      <c r="C4985" s="20">
        <v>0</v>
      </c>
      <c r="D4985" s="20">
        <v>0</v>
      </c>
      <c r="E4985" s="20">
        <v>12619.02</v>
      </c>
      <c r="F4985" s="20">
        <f t="shared" si="158"/>
        <v>0</v>
      </c>
      <c r="G4985" s="136">
        <f t="shared" si="159"/>
        <v>0</v>
      </c>
    </row>
    <row r="4986" spans="1:7" s="6" customFormat="1" ht="12.75" x14ac:dyDescent="0.15">
      <c r="A4986" s="147" t="s">
        <v>62</v>
      </c>
      <c r="B4986" s="17">
        <v>0</v>
      </c>
      <c r="C4986" s="17">
        <v>0</v>
      </c>
      <c r="D4986" s="17">
        <v>94000</v>
      </c>
      <c r="E4986" s="17">
        <v>94000</v>
      </c>
      <c r="F4986" s="17">
        <f t="shared" si="158"/>
        <v>0</v>
      </c>
      <c r="G4986" s="148">
        <f t="shared" si="159"/>
        <v>100</v>
      </c>
    </row>
    <row r="4987" spans="1:7" s="8" customFormat="1" ht="12.75" x14ac:dyDescent="0.15">
      <c r="A4987" s="108" t="s">
        <v>53</v>
      </c>
      <c r="B4987" s="19">
        <v>0</v>
      </c>
      <c r="C4987" s="19">
        <v>0</v>
      </c>
      <c r="D4987" s="19">
        <v>94000</v>
      </c>
      <c r="E4987" s="19">
        <v>94000</v>
      </c>
      <c r="F4987" s="19">
        <f t="shared" si="158"/>
        <v>0</v>
      </c>
      <c r="G4987" s="151">
        <f t="shared" si="159"/>
        <v>100</v>
      </c>
    </row>
    <row r="4988" spans="1:7" s="8" customFormat="1" ht="12.75" x14ac:dyDescent="0.15">
      <c r="A4988" s="108" t="s">
        <v>72</v>
      </c>
      <c r="B4988" s="19">
        <v>0</v>
      </c>
      <c r="C4988" s="19">
        <v>0</v>
      </c>
      <c r="D4988" s="19">
        <v>94000</v>
      </c>
      <c r="E4988" s="19">
        <v>94000</v>
      </c>
      <c r="F4988" s="19">
        <f t="shared" si="158"/>
        <v>0</v>
      </c>
      <c r="G4988" s="151">
        <f t="shared" si="159"/>
        <v>100</v>
      </c>
    </row>
    <row r="4989" spans="1:7" s="8" customFormat="1" ht="12.75" x14ac:dyDescent="0.15">
      <c r="A4989" s="110" t="s">
        <v>73</v>
      </c>
      <c r="B4989" s="20">
        <v>0</v>
      </c>
      <c r="C4989" s="20">
        <v>0</v>
      </c>
      <c r="D4989" s="20">
        <v>0</v>
      </c>
      <c r="E4989" s="20">
        <v>94000</v>
      </c>
      <c r="F4989" s="20">
        <f t="shared" si="158"/>
        <v>0</v>
      </c>
      <c r="G4989" s="136">
        <f t="shared" si="159"/>
        <v>0</v>
      </c>
    </row>
    <row r="4990" spans="1:7" s="7" customFormat="1" ht="12.75" x14ac:dyDescent="0.15">
      <c r="A4990" s="149" t="s">
        <v>280</v>
      </c>
      <c r="B4990" s="18">
        <v>0</v>
      </c>
      <c r="C4990" s="18">
        <v>0</v>
      </c>
      <c r="D4990" s="18">
        <v>15800</v>
      </c>
      <c r="E4990" s="18">
        <v>15800</v>
      </c>
      <c r="F4990" s="18">
        <f t="shared" si="158"/>
        <v>0</v>
      </c>
      <c r="G4990" s="150">
        <f t="shared" si="159"/>
        <v>100</v>
      </c>
    </row>
    <row r="4991" spans="1:7" s="8" customFormat="1" ht="12.75" x14ac:dyDescent="0.15">
      <c r="A4991" s="108" t="s">
        <v>82</v>
      </c>
      <c r="B4991" s="19">
        <v>0</v>
      </c>
      <c r="C4991" s="19">
        <v>0</v>
      </c>
      <c r="D4991" s="19">
        <v>15800</v>
      </c>
      <c r="E4991" s="19">
        <v>15800</v>
      </c>
      <c r="F4991" s="19">
        <f t="shared" si="158"/>
        <v>0</v>
      </c>
      <c r="G4991" s="151">
        <f t="shared" si="159"/>
        <v>100</v>
      </c>
    </row>
    <row r="4992" spans="1:7" s="6" customFormat="1" ht="12.75" x14ac:dyDescent="0.15">
      <c r="A4992" s="147" t="s">
        <v>281</v>
      </c>
      <c r="B4992" s="17">
        <v>0</v>
      </c>
      <c r="C4992" s="17">
        <v>0</v>
      </c>
      <c r="D4992" s="17">
        <v>15800</v>
      </c>
      <c r="E4992" s="17">
        <v>15800</v>
      </c>
      <c r="F4992" s="17">
        <f t="shared" si="158"/>
        <v>0</v>
      </c>
      <c r="G4992" s="148">
        <f t="shared" si="159"/>
        <v>100</v>
      </c>
    </row>
    <row r="4993" spans="1:7" s="8" customFormat="1" ht="12.75" x14ac:dyDescent="0.15">
      <c r="A4993" s="108" t="s">
        <v>53</v>
      </c>
      <c r="B4993" s="19">
        <v>0</v>
      </c>
      <c r="C4993" s="19">
        <v>0</v>
      </c>
      <c r="D4993" s="19">
        <v>15800</v>
      </c>
      <c r="E4993" s="19">
        <v>15800</v>
      </c>
      <c r="F4993" s="19">
        <f t="shared" si="158"/>
        <v>0</v>
      </c>
      <c r="G4993" s="151">
        <f t="shared" si="159"/>
        <v>100</v>
      </c>
    </row>
    <row r="4994" spans="1:7" s="8" customFormat="1" ht="12.75" x14ac:dyDescent="0.15">
      <c r="A4994" s="108" t="s">
        <v>56</v>
      </c>
      <c r="B4994" s="19">
        <v>0</v>
      </c>
      <c r="C4994" s="19">
        <v>0</v>
      </c>
      <c r="D4994" s="19">
        <v>85</v>
      </c>
      <c r="E4994" s="19">
        <v>85</v>
      </c>
      <c r="F4994" s="19">
        <f t="shared" si="158"/>
        <v>0</v>
      </c>
      <c r="G4994" s="151">
        <f t="shared" si="159"/>
        <v>100</v>
      </c>
    </row>
    <row r="4995" spans="1:7" s="8" customFormat="1" ht="12.75" x14ac:dyDescent="0.15">
      <c r="A4995" s="110" t="s">
        <v>57</v>
      </c>
      <c r="B4995" s="20">
        <v>0</v>
      </c>
      <c r="C4995" s="20">
        <v>0</v>
      </c>
      <c r="D4995" s="20">
        <v>0</v>
      </c>
      <c r="E4995" s="20">
        <v>85</v>
      </c>
      <c r="F4995" s="20">
        <f t="shared" si="158"/>
        <v>0</v>
      </c>
      <c r="G4995" s="136">
        <f t="shared" si="159"/>
        <v>0</v>
      </c>
    </row>
    <row r="4996" spans="1:7" s="8" customFormat="1" ht="12.75" x14ac:dyDescent="0.15">
      <c r="A4996" s="108" t="s">
        <v>72</v>
      </c>
      <c r="B4996" s="19">
        <v>0</v>
      </c>
      <c r="C4996" s="19">
        <v>0</v>
      </c>
      <c r="D4996" s="19">
        <v>15715</v>
      </c>
      <c r="E4996" s="19">
        <v>15715</v>
      </c>
      <c r="F4996" s="19">
        <f t="shared" si="158"/>
        <v>0</v>
      </c>
      <c r="G4996" s="151">
        <f t="shared" si="159"/>
        <v>100</v>
      </c>
    </row>
    <row r="4997" spans="1:7" s="8" customFormat="1" ht="12.75" x14ac:dyDescent="0.15">
      <c r="A4997" s="110" t="s">
        <v>73</v>
      </c>
      <c r="B4997" s="20">
        <v>0</v>
      </c>
      <c r="C4997" s="20">
        <v>0</v>
      </c>
      <c r="D4997" s="20">
        <v>0</v>
      </c>
      <c r="E4997" s="20">
        <v>15715</v>
      </c>
      <c r="F4997" s="20">
        <f t="shared" si="158"/>
        <v>0</v>
      </c>
      <c r="G4997" s="136">
        <f t="shared" si="159"/>
        <v>0</v>
      </c>
    </row>
    <row r="4998" spans="1:7" s="7" customFormat="1" ht="12.75" x14ac:dyDescent="0.15">
      <c r="A4998" s="149" t="s">
        <v>255</v>
      </c>
      <c r="B4998" s="18">
        <v>0</v>
      </c>
      <c r="C4998" s="18">
        <v>4000</v>
      </c>
      <c r="D4998" s="18">
        <v>859.3</v>
      </c>
      <c r="E4998" s="18">
        <v>759.29</v>
      </c>
      <c r="F4998" s="18">
        <f t="shared" ref="F4998:F5061" si="160">IFERROR(E4998/B4998*100,0)</f>
        <v>0</v>
      </c>
      <c r="G4998" s="150">
        <f t="shared" ref="G4998:G5061" si="161">IFERROR(E4998/D4998*100,0)</f>
        <v>88.361456999883629</v>
      </c>
    </row>
    <row r="4999" spans="1:7" s="8" customFormat="1" ht="12.75" x14ac:dyDescent="0.15">
      <c r="A4999" s="108" t="s">
        <v>82</v>
      </c>
      <c r="B4999" s="19">
        <v>0</v>
      </c>
      <c r="C4999" s="19">
        <v>4000</v>
      </c>
      <c r="D4999" s="19">
        <v>859.3</v>
      </c>
      <c r="E4999" s="19">
        <v>759.29</v>
      </c>
      <c r="F4999" s="19">
        <f t="shared" si="160"/>
        <v>0</v>
      </c>
      <c r="G4999" s="151">
        <f t="shared" si="161"/>
        <v>88.361456999883629</v>
      </c>
    </row>
    <row r="5000" spans="1:7" s="6" customFormat="1" ht="12.75" x14ac:dyDescent="0.15">
      <c r="A5000" s="147" t="s">
        <v>127</v>
      </c>
      <c r="B5000" s="17">
        <v>0</v>
      </c>
      <c r="C5000" s="17">
        <v>4000</v>
      </c>
      <c r="D5000" s="17">
        <v>859.3</v>
      </c>
      <c r="E5000" s="17">
        <v>759.29</v>
      </c>
      <c r="F5000" s="17">
        <f t="shared" si="160"/>
        <v>0</v>
      </c>
      <c r="G5000" s="148">
        <f t="shared" si="161"/>
        <v>88.361456999883629</v>
      </c>
    </row>
    <row r="5001" spans="1:7" s="8" customFormat="1" ht="12.75" x14ac:dyDescent="0.15">
      <c r="A5001" s="108" t="s">
        <v>6</v>
      </c>
      <c r="B5001" s="19">
        <v>0</v>
      </c>
      <c r="C5001" s="19">
        <v>1500</v>
      </c>
      <c r="D5001" s="19">
        <v>259.3</v>
      </c>
      <c r="E5001" s="19">
        <v>219.3</v>
      </c>
      <c r="F5001" s="19">
        <f t="shared" si="160"/>
        <v>0</v>
      </c>
      <c r="G5001" s="151">
        <f t="shared" si="161"/>
        <v>84.573852680293101</v>
      </c>
    </row>
    <row r="5002" spans="1:7" s="8" customFormat="1" ht="12.75" x14ac:dyDescent="0.15">
      <c r="A5002" s="108" t="s">
        <v>12</v>
      </c>
      <c r="B5002" s="19">
        <v>0</v>
      </c>
      <c r="C5002" s="19">
        <v>1500</v>
      </c>
      <c r="D5002" s="19">
        <v>259.3</v>
      </c>
      <c r="E5002" s="19">
        <v>219.3</v>
      </c>
      <c r="F5002" s="19">
        <f t="shared" si="160"/>
        <v>0</v>
      </c>
      <c r="G5002" s="151">
        <f t="shared" si="161"/>
        <v>84.573852680293101</v>
      </c>
    </row>
    <row r="5003" spans="1:7" s="8" customFormat="1" ht="12.75" x14ac:dyDescent="0.15">
      <c r="A5003" s="110" t="s">
        <v>18</v>
      </c>
      <c r="B5003" s="20">
        <v>0</v>
      </c>
      <c r="C5003" s="20">
        <v>0</v>
      </c>
      <c r="D5003" s="20">
        <v>0</v>
      </c>
      <c r="E5003" s="20">
        <v>159.30000000000001</v>
      </c>
      <c r="F5003" s="20">
        <f t="shared" si="160"/>
        <v>0</v>
      </c>
      <c r="G5003" s="136">
        <f t="shared" si="161"/>
        <v>0</v>
      </c>
    </row>
    <row r="5004" spans="1:7" s="8" customFormat="1" ht="12.75" x14ac:dyDescent="0.15">
      <c r="A5004" s="110" t="s">
        <v>23</v>
      </c>
      <c r="B5004" s="20">
        <v>0</v>
      </c>
      <c r="C5004" s="20">
        <v>0</v>
      </c>
      <c r="D5004" s="20">
        <v>0</v>
      </c>
      <c r="E5004" s="20">
        <v>60</v>
      </c>
      <c r="F5004" s="20">
        <f t="shared" si="160"/>
        <v>0</v>
      </c>
      <c r="G5004" s="136">
        <f t="shared" si="161"/>
        <v>0</v>
      </c>
    </row>
    <row r="5005" spans="1:7" s="8" customFormat="1" ht="12.75" x14ac:dyDescent="0.15">
      <c r="A5005" s="108" t="s">
        <v>53</v>
      </c>
      <c r="B5005" s="19">
        <v>0</v>
      </c>
      <c r="C5005" s="19">
        <v>2500</v>
      </c>
      <c r="D5005" s="19">
        <v>600</v>
      </c>
      <c r="E5005" s="19">
        <v>539.99</v>
      </c>
      <c r="F5005" s="19">
        <f t="shared" si="160"/>
        <v>0</v>
      </c>
      <c r="G5005" s="151">
        <f t="shared" si="161"/>
        <v>89.998333333333335</v>
      </c>
    </row>
    <row r="5006" spans="1:7" s="8" customFormat="1" ht="12.75" x14ac:dyDescent="0.15">
      <c r="A5006" s="108" t="s">
        <v>56</v>
      </c>
      <c r="B5006" s="19">
        <v>0</v>
      </c>
      <c r="C5006" s="19">
        <v>2500</v>
      </c>
      <c r="D5006" s="19">
        <v>600</v>
      </c>
      <c r="E5006" s="19">
        <v>539.99</v>
      </c>
      <c r="F5006" s="19">
        <f t="shared" si="160"/>
        <v>0</v>
      </c>
      <c r="G5006" s="151">
        <f t="shared" si="161"/>
        <v>89.998333333333335</v>
      </c>
    </row>
    <row r="5007" spans="1:7" s="8" customFormat="1" ht="12.75" x14ac:dyDescent="0.15">
      <c r="A5007" s="110" t="s">
        <v>57</v>
      </c>
      <c r="B5007" s="20">
        <v>0</v>
      </c>
      <c r="C5007" s="20">
        <v>0</v>
      </c>
      <c r="D5007" s="20">
        <v>0</v>
      </c>
      <c r="E5007" s="20">
        <v>18</v>
      </c>
      <c r="F5007" s="20">
        <f t="shared" si="160"/>
        <v>0</v>
      </c>
      <c r="G5007" s="136">
        <f t="shared" si="161"/>
        <v>0</v>
      </c>
    </row>
    <row r="5008" spans="1:7" s="8" customFormat="1" ht="12.75" x14ac:dyDescent="0.15">
      <c r="A5008" s="110" t="s">
        <v>60</v>
      </c>
      <c r="B5008" s="20">
        <v>0</v>
      </c>
      <c r="C5008" s="20">
        <v>0</v>
      </c>
      <c r="D5008" s="20">
        <v>0</v>
      </c>
      <c r="E5008" s="20">
        <v>521.99</v>
      </c>
      <c r="F5008" s="20">
        <f t="shared" si="160"/>
        <v>0</v>
      </c>
      <c r="G5008" s="136">
        <f t="shared" si="161"/>
        <v>0</v>
      </c>
    </row>
    <row r="5009" spans="1:7" s="7" customFormat="1" ht="12.75" x14ac:dyDescent="0.15">
      <c r="A5009" s="149" t="s">
        <v>256</v>
      </c>
      <c r="B5009" s="18">
        <v>5996.84</v>
      </c>
      <c r="C5009" s="18">
        <v>17500</v>
      </c>
      <c r="D5009" s="18">
        <v>4600</v>
      </c>
      <c r="E5009" s="18">
        <v>2576.79</v>
      </c>
      <c r="F5009" s="18">
        <f t="shared" si="160"/>
        <v>42.969130408681906</v>
      </c>
      <c r="G5009" s="150">
        <f t="shared" si="161"/>
        <v>56.017173913043472</v>
      </c>
    </row>
    <row r="5010" spans="1:7" s="8" customFormat="1" ht="12.75" x14ac:dyDescent="0.15">
      <c r="A5010" s="108" t="s">
        <v>245</v>
      </c>
      <c r="B5010" s="19">
        <v>4466.71</v>
      </c>
      <c r="C5010" s="19">
        <v>14500</v>
      </c>
      <c r="D5010" s="19">
        <v>3400</v>
      </c>
      <c r="E5010" s="19">
        <v>1939.08</v>
      </c>
      <c r="F5010" s="19">
        <f t="shared" si="160"/>
        <v>43.411817646545217</v>
      </c>
      <c r="G5010" s="151">
        <f t="shared" si="161"/>
        <v>57.031764705882345</v>
      </c>
    </row>
    <row r="5011" spans="1:7" s="6" customFormat="1" ht="12.75" x14ac:dyDescent="0.15">
      <c r="A5011" s="147" t="s">
        <v>257</v>
      </c>
      <c r="B5011" s="17">
        <v>4466.71</v>
      </c>
      <c r="C5011" s="17">
        <v>14500</v>
      </c>
      <c r="D5011" s="17">
        <v>3400</v>
      </c>
      <c r="E5011" s="17">
        <v>1939.08</v>
      </c>
      <c r="F5011" s="17">
        <f t="shared" si="160"/>
        <v>43.411817646545217</v>
      </c>
      <c r="G5011" s="148">
        <f t="shared" si="161"/>
        <v>57.031764705882345</v>
      </c>
    </row>
    <row r="5012" spans="1:7" s="8" customFormat="1" ht="12.75" x14ac:dyDescent="0.15">
      <c r="A5012" s="108" t="s">
        <v>6</v>
      </c>
      <c r="B5012" s="19">
        <v>4466.71</v>
      </c>
      <c r="C5012" s="19">
        <v>14500</v>
      </c>
      <c r="D5012" s="19">
        <v>3400</v>
      </c>
      <c r="E5012" s="19">
        <v>1939.08</v>
      </c>
      <c r="F5012" s="19">
        <f t="shared" si="160"/>
        <v>43.411817646545217</v>
      </c>
      <c r="G5012" s="151">
        <f t="shared" si="161"/>
        <v>57.031764705882345</v>
      </c>
    </row>
    <row r="5013" spans="1:7" s="8" customFormat="1" ht="12.75" x14ac:dyDescent="0.15">
      <c r="A5013" s="108" t="s">
        <v>12</v>
      </c>
      <c r="B5013" s="19">
        <v>4466.71</v>
      </c>
      <c r="C5013" s="19">
        <v>14500</v>
      </c>
      <c r="D5013" s="19">
        <v>3400</v>
      </c>
      <c r="E5013" s="19">
        <v>1939.08</v>
      </c>
      <c r="F5013" s="19">
        <f t="shared" si="160"/>
        <v>43.411817646545217</v>
      </c>
      <c r="G5013" s="151">
        <f t="shared" si="161"/>
        <v>57.031764705882345</v>
      </c>
    </row>
    <row r="5014" spans="1:7" s="8" customFormat="1" ht="12.75" x14ac:dyDescent="0.15">
      <c r="A5014" s="110" t="s">
        <v>22</v>
      </c>
      <c r="B5014" s="20">
        <v>418.96</v>
      </c>
      <c r="C5014" s="20">
        <v>0</v>
      </c>
      <c r="D5014" s="20">
        <v>0</v>
      </c>
      <c r="E5014" s="20">
        <v>736.12</v>
      </c>
      <c r="F5014" s="20">
        <f t="shared" si="160"/>
        <v>175.70173763605118</v>
      </c>
      <c r="G5014" s="136">
        <f t="shared" si="161"/>
        <v>0</v>
      </c>
    </row>
    <row r="5015" spans="1:7" s="8" customFormat="1" ht="12.75" x14ac:dyDescent="0.15">
      <c r="A5015" s="110" t="s">
        <v>97</v>
      </c>
      <c r="B5015" s="20">
        <v>2586.6999999999998</v>
      </c>
      <c r="C5015" s="20">
        <v>0</v>
      </c>
      <c r="D5015" s="20">
        <v>0</v>
      </c>
      <c r="E5015" s="20">
        <v>650.20000000000005</v>
      </c>
      <c r="F5015" s="20">
        <f t="shared" si="160"/>
        <v>25.136274017087413</v>
      </c>
      <c r="G5015" s="136">
        <f t="shared" si="161"/>
        <v>0</v>
      </c>
    </row>
    <row r="5016" spans="1:7" s="8" customFormat="1" ht="12.75" x14ac:dyDescent="0.15">
      <c r="A5016" s="110" t="s">
        <v>23</v>
      </c>
      <c r="B5016" s="20">
        <v>144.04</v>
      </c>
      <c r="C5016" s="20">
        <v>0</v>
      </c>
      <c r="D5016" s="20">
        <v>0</v>
      </c>
      <c r="E5016" s="20">
        <v>220.08</v>
      </c>
      <c r="F5016" s="20">
        <f t="shared" si="160"/>
        <v>152.7908914190503</v>
      </c>
      <c r="G5016" s="136">
        <f t="shared" si="161"/>
        <v>0</v>
      </c>
    </row>
    <row r="5017" spans="1:7" s="8" customFormat="1" ht="12.75" x14ac:dyDescent="0.15">
      <c r="A5017" s="110" t="s">
        <v>24</v>
      </c>
      <c r="B5017" s="20">
        <v>55.7</v>
      </c>
      <c r="C5017" s="20">
        <v>0</v>
      </c>
      <c r="D5017" s="20">
        <v>0</v>
      </c>
      <c r="E5017" s="20">
        <v>0</v>
      </c>
      <c r="F5017" s="20">
        <f t="shared" si="160"/>
        <v>0</v>
      </c>
      <c r="G5017" s="136">
        <f t="shared" si="161"/>
        <v>0</v>
      </c>
    </row>
    <row r="5018" spans="1:7" s="8" customFormat="1" ht="12.75" x14ac:dyDescent="0.15">
      <c r="A5018" s="110" t="s">
        <v>25</v>
      </c>
      <c r="B5018" s="20">
        <v>112.68</v>
      </c>
      <c r="C5018" s="20">
        <v>0</v>
      </c>
      <c r="D5018" s="20">
        <v>0</v>
      </c>
      <c r="E5018" s="20">
        <v>53</v>
      </c>
      <c r="F5018" s="20">
        <f t="shared" si="160"/>
        <v>47.035853745118914</v>
      </c>
      <c r="G5018" s="136">
        <f t="shared" si="161"/>
        <v>0</v>
      </c>
    </row>
    <row r="5019" spans="1:7" s="8" customFormat="1" ht="12.75" x14ac:dyDescent="0.15">
      <c r="A5019" s="110" t="s">
        <v>27</v>
      </c>
      <c r="B5019" s="20">
        <v>791.11</v>
      </c>
      <c r="C5019" s="20">
        <v>0</v>
      </c>
      <c r="D5019" s="20">
        <v>0</v>
      </c>
      <c r="E5019" s="20">
        <v>279.68</v>
      </c>
      <c r="F5019" s="20">
        <f t="shared" si="160"/>
        <v>35.352858641655395</v>
      </c>
      <c r="G5019" s="136">
        <f t="shared" si="161"/>
        <v>0</v>
      </c>
    </row>
    <row r="5020" spans="1:7" s="8" customFormat="1" ht="12.75" x14ac:dyDescent="0.15">
      <c r="A5020" s="110" t="s">
        <v>28</v>
      </c>
      <c r="B5020" s="20">
        <v>324.33999999999997</v>
      </c>
      <c r="C5020" s="20">
        <v>0</v>
      </c>
      <c r="D5020" s="20">
        <v>0</v>
      </c>
      <c r="E5020" s="20">
        <v>0</v>
      </c>
      <c r="F5020" s="20">
        <f t="shared" si="160"/>
        <v>0</v>
      </c>
      <c r="G5020" s="136">
        <f t="shared" si="161"/>
        <v>0</v>
      </c>
    </row>
    <row r="5021" spans="1:7" s="8" customFormat="1" ht="12.75" x14ac:dyDescent="0.15">
      <c r="A5021" s="110" t="s">
        <v>31</v>
      </c>
      <c r="B5021" s="20">
        <v>33.18</v>
      </c>
      <c r="C5021" s="20">
        <v>0</v>
      </c>
      <c r="D5021" s="20">
        <v>0</v>
      </c>
      <c r="E5021" s="20">
        <v>0</v>
      </c>
      <c r="F5021" s="20">
        <f t="shared" si="160"/>
        <v>0</v>
      </c>
      <c r="G5021" s="136">
        <f t="shared" si="161"/>
        <v>0</v>
      </c>
    </row>
    <row r="5022" spans="1:7" s="8" customFormat="1" ht="12.75" x14ac:dyDescent="0.15">
      <c r="A5022" s="108" t="s">
        <v>82</v>
      </c>
      <c r="B5022" s="19">
        <v>1530.13</v>
      </c>
      <c r="C5022" s="19">
        <v>3000</v>
      </c>
      <c r="D5022" s="19">
        <v>1200</v>
      </c>
      <c r="E5022" s="19">
        <v>637.71</v>
      </c>
      <c r="F5022" s="19">
        <f t="shared" si="160"/>
        <v>41.676850986517486</v>
      </c>
      <c r="G5022" s="151">
        <f t="shared" si="161"/>
        <v>53.142500000000005</v>
      </c>
    </row>
    <row r="5023" spans="1:7" s="6" customFormat="1" ht="12.75" x14ac:dyDescent="0.15">
      <c r="A5023" s="147" t="s">
        <v>257</v>
      </c>
      <c r="B5023" s="17">
        <v>1530.13</v>
      </c>
      <c r="C5023" s="17">
        <v>3000</v>
      </c>
      <c r="D5023" s="17">
        <v>1200</v>
      </c>
      <c r="E5023" s="17">
        <v>637.71</v>
      </c>
      <c r="F5023" s="17">
        <f t="shared" si="160"/>
        <v>41.676850986517486</v>
      </c>
      <c r="G5023" s="148">
        <f t="shared" si="161"/>
        <v>53.142500000000005</v>
      </c>
    </row>
    <row r="5024" spans="1:7" s="8" customFormat="1" ht="12.75" x14ac:dyDescent="0.15">
      <c r="A5024" s="108" t="s">
        <v>6</v>
      </c>
      <c r="B5024" s="19">
        <v>1530.13</v>
      </c>
      <c r="C5024" s="19">
        <v>3000</v>
      </c>
      <c r="D5024" s="19">
        <v>1200</v>
      </c>
      <c r="E5024" s="19">
        <v>637.71</v>
      </c>
      <c r="F5024" s="19">
        <f t="shared" si="160"/>
        <v>41.676850986517486</v>
      </c>
      <c r="G5024" s="151">
        <f t="shared" si="161"/>
        <v>53.142500000000005</v>
      </c>
    </row>
    <row r="5025" spans="1:7" s="8" customFormat="1" ht="12.75" x14ac:dyDescent="0.15">
      <c r="A5025" s="108" t="s">
        <v>12</v>
      </c>
      <c r="B5025" s="19">
        <v>1530.13</v>
      </c>
      <c r="C5025" s="19">
        <v>3000</v>
      </c>
      <c r="D5025" s="19">
        <v>1200</v>
      </c>
      <c r="E5025" s="19">
        <v>637.71</v>
      </c>
      <c r="F5025" s="19">
        <f t="shared" si="160"/>
        <v>41.676850986517486</v>
      </c>
      <c r="G5025" s="151">
        <f t="shared" si="161"/>
        <v>53.142500000000005</v>
      </c>
    </row>
    <row r="5026" spans="1:7" s="8" customFormat="1" ht="12.75" x14ac:dyDescent="0.15">
      <c r="A5026" s="110" t="s">
        <v>83</v>
      </c>
      <c r="B5026" s="20">
        <v>446.91</v>
      </c>
      <c r="C5026" s="20">
        <v>0</v>
      </c>
      <c r="D5026" s="20">
        <v>0</v>
      </c>
      <c r="E5026" s="20">
        <v>0</v>
      </c>
      <c r="F5026" s="20">
        <f t="shared" si="160"/>
        <v>0</v>
      </c>
      <c r="G5026" s="136">
        <f t="shared" si="161"/>
        <v>0</v>
      </c>
    </row>
    <row r="5027" spans="1:7" s="8" customFormat="1" ht="12.75" x14ac:dyDescent="0.15">
      <c r="A5027" s="110" t="s">
        <v>13</v>
      </c>
      <c r="B5027" s="20">
        <v>6.64</v>
      </c>
      <c r="C5027" s="20">
        <v>0</v>
      </c>
      <c r="D5027" s="20">
        <v>0</v>
      </c>
      <c r="E5027" s="20">
        <v>5.31</v>
      </c>
      <c r="F5027" s="20">
        <f t="shared" si="160"/>
        <v>79.96987951807229</v>
      </c>
      <c r="G5027" s="136">
        <f t="shared" si="161"/>
        <v>0</v>
      </c>
    </row>
    <row r="5028" spans="1:7" s="8" customFormat="1" ht="12.75" x14ac:dyDescent="0.15">
      <c r="A5028" s="110" t="s">
        <v>36</v>
      </c>
      <c r="B5028" s="20">
        <v>1076.58</v>
      </c>
      <c r="C5028" s="20">
        <v>0</v>
      </c>
      <c r="D5028" s="20">
        <v>0</v>
      </c>
      <c r="E5028" s="20">
        <v>632.4</v>
      </c>
      <c r="F5028" s="20">
        <f t="shared" si="160"/>
        <v>58.741570528897071</v>
      </c>
      <c r="G5028" s="136">
        <f t="shared" si="161"/>
        <v>0</v>
      </c>
    </row>
    <row r="5029" spans="1:7" s="7" customFormat="1" ht="12.75" x14ac:dyDescent="0.15">
      <c r="A5029" s="149" t="s">
        <v>258</v>
      </c>
      <c r="B5029" s="18">
        <v>29879.360000000001</v>
      </c>
      <c r="C5029" s="18">
        <v>54000</v>
      </c>
      <c r="D5029" s="18">
        <v>46680.04</v>
      </c>
      <c r="E5029" s="18">
        <v>42425.7</v>
      </c>
      <c r="F5029" s="18">
        <f t="shared" si="160"/>
        <v>141.98998907607123</v>
      </c>
      <c r="G5029" s="150">
        <f t="shared" si="161"/>
        <v>90.886168906453364</v>
      </c>
    </row>
    <row r="5030" spans="1:7" s="8" customFormat="1" ht="12.75" x14ac:dyDescent="0.15">
      <c r="A5030" s="108" t="s">
        <v>245</v>
      </c>
      <c r="B5030" s="19">
        <v>29879.360000000001</v>
      </c>
      <c r="C5030" s="19">
        <v>54000</v>
      </c>
      <c r="D5030" s="19">
        <v>46680.04</v>
      </c>
      <c r="E5030" s="19">
        <v>42425.7</v>
      </c>
      <c r="F5030" s="19">
        <f t="shared" si="160"/>
        <v>141.98998907607123</v>
      </c>
      <c r="G5030" s="151">
        <f t="shared" si="161"/>
        <v>90.886168906453364</v>
      </c>
    </row>
    <row r="5031" spans="1:7" s="6" customFormat="1" ht="12.75" x14ac:dyDescent="0.15">
      <c r="A5031" s="147" t="s">
        <v>128</v>
      </c>
      <c r="B5031" s="17">
        <v>29879.360000000001</v>
      </c>
      <c r="C5031" s="17">
        <v>54000</v>
      </c>
      <c r="D5031" s="17">
        <v>46680.04</v>
      </c>
      <c r="E5031" s="17">
        <v>42425.7</v>
      </c>
      <c r="F5031" s="17">
        <f t="shared" si="160"/>
        <v>141.98998907607123</v>
      </c>
      <c r="G5031" s="148">
        <f t="shared" si="161"/>
        <v>90.886168906453364</v>
      </c>
    </row>
    <row r="5032" spans="1:7" s="8" customFormat="1" ht="12.75" x14ac:dyDescent="0.15">
      <c r="A5032" s="108" t="s">
        <v>6</v>
      </c>
      <c r="B5032" s="19">
        <v>21652.400000000001</v>
      </c>
      <c r="C5032" s="19">
        <v>36000</v>
      </c>
      <c r="D5032" s="19">
        <v>26680.04</v>
      </c>
      <c r="E5032" s="19">
        <v>23095.98</v>
      </c>
      <c r="F5032" s="19">
        <f t="shared" si="160"/>
        <v>106.66706693022481</v>
      </c>
      <c r="G5032" s="151">
        <f t="shared" si="161"/>
        <v>86.566511894285014</v>
      </c>
    </row>
    <row r="5033" spans="1:7" s="8" customFormat="1" ht="12.75" x14ac:dyDescent="0.15">
      <c r="A5033" s="108" t="s">
        <v>12</v>
      </c>
      <c r="B5033" s="19">
        <v>19260.189999999999</v>
      </c>
      <c r="C5033" s="19">
        <v>23000</v>
      </c>
      <c r="D5033" s="19">
        <v>12500</v>
      </c>
      <c r="E5033" s="19">
        <v>8928.7199999999993</v>
      </c>
      <c r="F5033" s="19">
        <f t="shared" si="160"/>
        <v>46.358421178607273</v>
      </c>
      <c r="G5033" s="151">
        <f t="shared" si="161"/>
        <v>71.429760000000002</v>
      </c>
    </row>
    <row r="5034" spans="1:7" s="8" customFormat="1" ht="12.75" x14ac:dyDescent="0.15">
      <c r="A5034" s="110" t="s">
        <v>22</v>
      </c>
      <c r="B5034" s="20">
        <v>882.66</v>
      </c>
      <c r="C5034" s="20">
        <v>0</v>
      </c>
      <c r="D5034" s="20">
        <v>0</v>
      </c>
      <c r="E5034" s="20">
        <v>605.1</v>
      </c>
      <c r="F5034" s="20">
        <f t="shared" si="160"/>
        <v>68.554143158180963</v>
      </c>
      <c r="G5034" s="136">
        <f t="shared" si="161"/>
        <v>0</v>
      </c>
    </row>
    <row r="5035" spans="1:7" s="8" customFormat="1" ht="12.75" x14ac:dyDescent="0.15">
      <c r="A5035" s="110" t="s">
        <v>97</v>
      </c>
      <c r="B5035" s="20">
        <v>10599.02</v>
      </c>
      <c r="C5035" s="20">
        <v>0</v>
      </c>
      <c r="D5035" s="20">
        <v>0</v>
      </c>
      <c r="E5035" s="20">
        <v>939.37</v>
      </c>
      <c r="F5035" s="20">
        <f t="shared" si="160"/>
        <v>8.8628005230672269</v>
      </c>
      <c r="G5035" s="136">
        <f t="shared" si="161"/>
        <v>0</v>
      </c>
    </row>
    <row r="5036" spans="1:7" s="8" customFormat="1" ht="12.75" x14ac:dyDescent="0.15">
      <c r="A5036" s="110" t="s">
        <v>23</v>
      </c>
      <c r="B5036" s="20">
        <v>112.98</v>
      </c>
      <c r="C5036" s="20">
        <v>0</v>
      </c>
      <c r="D5036" s="20">
        <v>0</v>
      </c>
      <c r="E5036" s="20">
        <v>5.31</v>
      </c>
      <c r="F5036" s="20">
        <f t="shared" si="160"/>
        <v>4.6999468932554436</v>
      </c>
      <c r="G5036" s="136">
        <f t="shared" si="161"/>
        <v>0</v>
      </c>
    </row>
    <row r="5037" spans="1:7" s="8" customFormat="1" ht="12.75" x14ac:dyDescent="0.15">
      <c r="A5037" s="110" t="s">
        <v>24</v>
      </c>
      <c r="B5037" s="20">
        <v>507.36</v>
      </c>
      <c r="C5037" s="20">
        <v>0</v>
      </c>
      <c r="D5037" s="20">
        <v>0</v>
      </c>
      <c r="E5037" s="20">
        <v>0</v>
      </c>
      <c r="F5037" s="20">
        <f t="shared" si="160"/>
        <v>0</v>
      </c>
      <c r="G5037" s="136">
        <f t="shared" si="161"/>
        <v>0</v>
      </c>
    </row>
    <row r="5038" spans="1:7" s="8" customFormat="1" ht="12.75" x14ac:dyDescent="0.15">
      <c r="A5038" s="110" t="s">
        <v>25</v>
      </c>
      <c r="B5038" s="20">
        <v>103.92</v>
      </c>
      <c r="C5038" s="20">
        <v>0</v>
      </c>
      <c r="D5038" s="20">
        <v>0</v>
      </c>
      <c r="E5038" s="20">
        <v>74.239999999999995</v>
      </c>
      <c r="F5038" s="20">
        <f t="shared" si="160"/>
        <v>71.439568899153187</v>
      </c>
      <c r="G5038" s="136">
        <f t="shared" si="161"/>
        <v>0</v>
      </c>
    </row>
    <row r="5039" spans="1:7" s="8" customFormat="1" ht="12.75" x14ac:dyDescent="0.15">
      <c r="A5039" s="110" t="s">
        <v>27</v>
      </c>
      <c r="B5039" s="20">
        <v>2661.56</v>
      </c>
      <c r="C5039" s="20">
        <v>0</v>
      </c>
      <c r="D5039" s="20">
        <v>0</v>
      </c>
      <c r="E5039" s="20">
        <v>4641.6000000000004</v>
      </c>
      <c r="F5039" s="20">
        <f t="shared" si="160"/>
        <v>174.39396444190626</v>
      </c>
      <c r="G5039" s="136">
        <f t="shared" si="161"/>
        <v>0</v>
      </c>
    </row>
    <row r="5040" spans="1:7" s="8" customFormat="1" ht="12.75" x14ac:dyDescent="0.15">
      <c r="A5040" s="110" t="s">
        <v>29</v>
      </c>
      <c r="B5040" s="20">
        <v>258.2</v>
      </c>
      <c r="C5040" s="20">
        <v>0</v>
      </c>
      <c r="D5040" s="20">
        <v>0</v>
      </c>
      <c r="E5040" s="20">
        <v>0</v>
      </c>
      <c r="F5040" s="20">
        <f t="shared" si="160"/>
        <v>0</v>
      </c>
      <c r="G5040" s="136">
        <f t="shared" si="161"/>
        <v>0</v>
      </c>
    </row>
    <row r="5041" spans="1:7" s="8" customFormat="1" ht="12.75" x14ac:dyDescent="0.15">
      <c r="A5041" s="110" t="s">
        <v>31</v>
      </c>
      <c r="B5041" s="20">
        <v>132.72</v>
      </c>
      <c r="C5041" s="20">
        <v>0</v>
      </c>
      <c r="D5041" s="20">
        <v>0</v>
      </c>
      <c r="E5041" s="20">
        <v>0</v>
      </c>
      <c r="F5041" s="20">
        <f t="shared" si="160"/>
        <v>0</v>
      </c>
      <c r="G5041" s="136">
        <f t="shared" si="161"/>
        <v>0</v>
      </c>
    </row>
    <row r="5042" spans="1:7" s="8" customFormat="1" ht="12.75" x14ac:dyDescent="0.15">
      <c r="A5042" s="110" t="s">
        <v>32</v>
      </c>
      <c r="B5042" s="20">
        <v>1902.36</v>
      </c>
      <c r="C5042" s="20">
        <v>0</v>
      </c>
      <c r="D5042" s="20">
        <v>0</v>
      </c>
      <c r="E5042" s="20">
        <v>0</v>
      </c>
      <c r="F5042" s="20">
        <f t="shared" si="160"/>
        <v>0</v>
      </c>
      <c r="G5042" s="136">
        <f t="shared" si="161"/>
        <v>0</v>
      </c>
    </row>
    <row r="5043" spans="1:7" s="8" customFormat="1" ht="12.75" x14ac:dyDescent="0.15">
      <c r="A5043" s="110" t="s">
        <v>34</v>
      </c>
      <c r="B5043" s="20">
        <v>213.36</v>
      </c>
      <c r="C5043" s="20">
        <v>0</v>
      </c>
      <c r="D5043" s="20">
        <v>0</v>
      </c>
      <c r="E5043" s="20">
        <v>0</v>
      </c>
      <c r="F5043" s="20">
        <f t="shared" si="160"/>
        <v>0</v>
      </c>
      <c r="G5043" s="136">
        <f t="shared" si="161"/>
        <v>0</v>
      </c>
    </row>
    <row r="5044" spans="1:7" s="8" customFormat="1" ht="12.75" x14ac:dyDescent="0.15">
      <c r="A5044" s="110" t="s">
        <v>83</v>
      </c>
      <c r="B5044" s="20">
        <v>670.58</v>
      </c>
      <c r="C5044" s="20">
        <v>0</v>
      </c>
      <c r="D5044" s="20">
        <v>0</v>
      </c>
      <c r="E5044" s="20">
        <v>1997.97</v>
      </c>
      <c r="F5044" s="20">
        <f t="shared" si="160"/>
        <v>297.94655372960722</v>
      </c>
      <c r="G5044" s="136">
        <f t="shared" si="161"/>
        <v>0</v>
      </c>
    </row>
    <row r="5045" spans="1:7" s="8" customFormat="1" ht="12.75" x14ac:dyDescent="0.15">
      <c r="A5045" s="110" t="s">
        <v>36</v>
      </c>
      <c r="B5045" s="20">
        <v>1215.47</v>
      </c>
      <c r="C5045" s="20">
        <v>0</v>
      </c>
      <c r="D5045" s="20">
        <v>0</v>
      </c>
      <c r="E5045" s="20">
        <v>665.13</v>
      </c>
      <c r="F5045" s="20">
        <f t="shared" si="160"/>
        <v>54.722041679350376</v>
      </c>
      <c r="G5045" s="136">
        <f t="shared" si="161"/>
        <v>0</v>
      </c>
    </row>
    <row r="5046" spans="1:7" s="8" customFormat="1" ht="12.75" x14ac:dyDescent="0.15">
      <c r="A5046" s="108" t="s">
        <v>141</v>
      </c>
      <c r="B5046" s="19">
        <v>2392.21</v>
      </c>
      <c r="C5046" s="19">
        <v>13000</v>
      </c>
      <c r="D5046" s="19">
        <v>13850</v>
      </c>
      <c r="E5046" s="19">
        <v>13837.22</v>
      </c>
      <c r="F5046" s="19">
        <f t="shared" si="160"/>
        <v>578.42831523988275</v>
      </c>
      <c r="G5046" s="151">
        <f t="shared" si="161"/>
        <v>99.907725631768955</v>
      </c>
    </row>
    <row r="5047" spans="1:7" s="8" customFormat="1" ht="12.75" x14ac:dyDescent="0.15">
      <c r="A5047" s="110" t="s">
        <v>142</v>
      </c>
      <c r="B5047" s="20">
        <v>1002.29</v>
      </c>
      <c r="C5047" s="20">
        <v>0</v>
      </c>
      <c r="D5047" s="20">
        <v>0</v>
      </c>
      <c r="E5047" s="20">
        <v>13837.22</v>
      </c>
      <c r="F5047" s="20">
        <f t="shared" si="160"/>
        <v>1380.5605164174042</v>
      </c>
      <c r="G5047" s="136">
        <f t="shared" si="161"/>
        <v>0</v>
      </c>
    </row>
    <row r="5048" spans="1:7" s="8" customFormat="1" ht="12.75" x14ac:dyDescent="0.15">
      <c r="A5048" s="110" t="s">
        <v>259</v>
      </c>
      <c r="B5048" s="20">
        <v>1389.92</v>
      </c>
      <c r="C5048" s="20">
        <v>0</v>
      </c>
      <c r="D5048" s="20">
        <v>0</v>
      </c>
      <c r="E5048" s="20">
        <v>0</v>
      </c>
      <c r="F5048" s="20">
        <f t="shared" si="160"/>
        <v>0</v>
      </c>
      <c r="G5048" s="136">
        <f t="shared" si="161"/>
        <v>0</v>
      </c>
    </row>
    <row r="5049" spans="1:7" s="8" customFormat="1" ht="12.75" x14ac:dyDescent="0.15">
      <c r="A5049" s="108" t="s">
        <v>101</v>
      </c>
      <c r="B5049" s="19">
        <v>0</v>
      </c>
      <c r="C5049" s="19">
        <v>0</v>
      </c>
      <c r="D5049" s="19">
        <v>330.04</v>
      </c>
      <c r="E5049" s="19">
        <v>330.04</v>
      </c>
      <c r="F5049" s="19">
        <f t="shared" si="160"/>
        <v>0</v>
      </c>
      <c r="G5049" s="151">
        <f t="shared" si="161"/>
        <v>100</v>
      </c>
    </row>
    <row r="5050" spans="1:7" s="8" customFormat="1" ht="12.75" x14ac:dyDescent="0.15">
      <c r="A5050" s="110" t="s">
        <v>260</v>
      </c>
      <c r="B5050" s="20">
        <v>0</v>
      </c>
      <c r="C5050" s="20">
        <v>0</v>
      </c>
      <c r="D5050" s="20">
        <v>0</v>
      </c>
      <c r="E5050" s="20">
        <v>330.04</v>
      </c>
      <c r="F5050" s="20">
        <f t="shared" si="160"/>
        <v>0</v>
      </c>
      <c r="G5050" s="136">
        <f t="shared" si="161"/>
        <v>0</v>
      </c>
    </row>
    <row r="5051" spans="1:7" s="8" customFormat="1" ht="12.75" x14ac:dyDescent="0.15">
      <c r="A5051" s="108" t="s">
        <v>53</v>
      </c>
      <c r="B5051" s="19">
        <v>8226.9599999999991</v>
      </c>
      <c r="C5051" s="19">
        <v>18000</v>
      </c>
      <c r="D5051" s="19">
        <v>20000</v>
      </c>
      <c r="E5051" s="19">
        <v>19329.72</v>
      </c>
      <c r="F5051" s="19">
        <f t="shared" si="160"/>
        <v>234.95580384491967</v>
      </c>
      <c r="G5051" s="151">
        <f t="shared" si="161"/>
        <v>96.648600000000002</v>
      </c>
    </row>
    <row r="5052" spans="1:7" s="8" customFormat="1" ht="12.75" x14ac:dyDescent="0.15">
      <c r="A5052" s="108" t="s">
        <v>56</v>
      </c>
      <c r="B5052" s="19">
        <v>8226.9599999999991</v>
      </c>
      <c r="C5052" s="19">
        <v>18000</v>
      </c>
      <c r="D5052" s="19">
        <v>20000</v>
      </c>
      <c r="E5052" s="19">
        <v>19329.72</v>
      </c>
      <c r="F5052" s="19">
        <f t="shared" si="160"/>
        <v>234.95580384491967</v>
      </c>
      <c r="G5052" s="151">
        <f t="shared" si="161"/>
        <v>96.648600000000002</v>
      </c>
    </row>
    <row r="5053" spans="1:7" s="8" customFormat="1" ht="12.75" x14ac:dyDescent="0.15">
      <c r="A5053" s="110" t="s">
        <v>57</v>
      </c>
      <c r="B5053" s="20">
        <v>0</v>
      </c>
      <c r="C5053" s="20">
        <v>0</v>
      </c>
      <c r="D5053" s="20">
        <v>0</v>
      </c>
      <c r="E5053" s="20">
        <v>361.14</v>
      </c>
      <c r="F5053" s="20">
        <f t="shared" si="160"/>
        <v>0</v>
      </c>
      <c r="G5053" s="136">
        <f t="shared" si="161"/>
        <v>0</v>
      </c>
    </row>
    <row r="5054" spans="1:7" s="8" customFormat="1" ht="12.75" x14ac:dyDescent="0.15">
      <c r="A5054" s="110" t="s">
        <v>59</v>
      </c>
      <c r="B5054" s="20">
        <v>0</v>
      </c>
      <c r="C5054" s="20">
        <v>0</v>
      </c>
      <c r="D5054" s="20">
        <v>0</v>
      </c>
      <c r="E5054" s="20">
        <v>5087.68</v>
      </c>
      <c r="F5054" s="20">
        <f t="shared" si="160"/>
        <v>0</v>
      </c>
      <c r="G5054" s="136">
        <f t="shared" si="161"/>
        <v>0</v>
      </c>
    </row>
    <row r="5055" spans="1:7" s="8" customFormat="1" ht="12.75" x14ac:dyDescent="0.15">
      <c r="A5055" s="110" t="s">
        <v>60</v>
      </c>
      <c r="B5055" s="20">
        <v>0</v>
      </c>
      <c r="C5055" s="20">
        <v>0</v>
      </c>
      <c r="D5055" s="20">
        <v>0</v>
      </c>
      <c r="E5055" s="20">
        <v>4184.83</v>
      </c>
      <c r="F5055" s="20">
        <f t="shared" si="160"/>
        <v>0</v>
      </c>
      <c r="G5055" s="136">
        <f t="shared" si="161"/>
        <v>0</v>
      </c>
    </row>
    <row r="5056" spans="1:7" s="8" customFormat="1" ht="12.75" x14ac:dyDescent="0.15">
      <c r="A5056" s="110" t="s">
        <v>252</v>
      </c>
      <c r="B5056" s="20">
        <v>8226.9599999999991</v>
      </c>
      <c r="C5056" s="20">
        <v>0</v>
      </c>
      <c r="D5056" s="20">
        <v>0</v>
      </c>
      <c r="E5056" s="20">
        <v>9696.07</v>
      </c>
      <c r="F5056" s="20">
        <f t="shared" si="160"/>
        <v>117.8572644087245</v>
      </c>
      <c r="G5056" s="136">
        <f t="shared" si="161"/>
        <v>0</v>
      </c>
    </row>
    <row r="5057" spans="1:7" s="7" customFormat="1" ht="12.75" x14ac:dyDescent="0.15">
      <c r="A5057" s="149" t="s">
        <v>262</v>
      </c>
      <c r="B5057" s="18">
        <v>0</v>
      </c>
      <c r="C5057" s="18">
        <v>1200</v>
      </c>
      <c r="D5057" s="18">
        <v>0</v>
      </c>
      <c r="E5057" s="18">
        <v>0</v>
      </c>
      <c r="F5057" s="18">
        <f t="shared" si="160"/>
        <v>0</v>
      </c>
      <c r="G5057" s="150">
        <f t="shared" si="161"/>
        <v>0</v>
      </c>
    </row>
    <row r="5058" spans="1:7" s="8" customFormat="1" ht="12.75" x14ac:dyDescent="0.15">
      <c r="A5058" s="108" t="s">
        <v>82</v>
      </c>
      <c r="B5058" s="19">
        <v>0</v>
      </c>
      <c r="C5058" s="19">
        <v>1200</v>
      </c>
      <c r="D5058" s="19">
        <v>0</v>
      </c>
      <c r="E5058" s="19">
        <v>0</v>
      </c>
      <c r="F5058" s="19">
        <f t="shared" si="160"/>
        <v>0</v>
      </c>
      <c r="G5058" s="151">
        <f t="shared" si="161"/>
        <v>0</v>
      </c>
    </row>
    <row r="5059" spans="1:7" s="6" customFormat="1" ht="12.75" x14ac:dyDescent="0.15">
      <c r="A5059" s="147" t="s">
        <v>263</v>
      </c>
      <c r="B5059" s="17">
        <v>0</v>
      </c>
      <c r="C5059" s="17">
        <v>1200</v>
      </c>
      <c r="D5059" s="17">
        <v>0</v>
      </c>
      <c r="E5059" s="17">
        <v>0</v>
      </c>
      <c r="F5059" s="17">
        <f t="shared" si="160"/>
        <v>0</v>
      </c>
      <c r="G5059" s="148">
        <f t="shared" si="161"/>
        <v>0</v>
      </c>
    </row>
    <row r="5060" spans="1:7" s="8" customFormat="1" ht="12.75" x14ac:dyDescent="0.15">
      <c r="A5060" s="108" t="s">
        <v>6</v>
      </c>
      <c r="B5060" s="19">
        <v>0</v>
      </c>
      <c r="C5060" s="19">
        <v>1200</v>
      </c>
      <c r="D5060" s="19">
        <v>0</v>
      </c>
      <c r="E5060" s="19">
        <v>0</v>
      </c>
      <c r="F5060" s="19">
        <f t="shared" si="160"/>
        <v>0</v>
      </c>
      <c r="G5060" s="151">
        <f t="shared" si="161"/>
        <v>0</v>
      </c>
    </row>
    <row r="5061" spans="1:7" s="8" customFormat="1" ht="12.75" x14ac:dyDescent="0.15">
      <c r="A5061" s="108" t="s">
        <v>12</v>
      </c>
      <c r="B5061" s="19">
        <v>0</v>
      </c>
      <c r="C5061" s="19">
        <v>1200</v>
      </c>
      <c r="D5061" s="19">
        <v>0</v>
      </c>
      <c r="E5061" s="19">
        <v>0</v>
      </c>
      <c r="F5061" s="19">
        <f t="shared" si="160"/>
        <v>0</v>
      </c>
      <c r="G5061" s="151">
        <f t="shared" si="161"/>
        <v>0</v>
      </c>
    </row>
    <row r="5062" spans="1:7" s="7" customFormat="1" ht="12.75" x14ac:dyDescent="0.15">
      <c r="A5062" s="149" t="s">
        <v>289</v>
      </c>
      <c r="B5062" s="18">
        <v>190.34</v>
      </c>
      <c r="C5062" s="18">
        <v>1020</v>
      </c>
      <c r="D5062" s="18">
        <v>0</v>
      </c>
      <c r="E5062" s="18">
        <v>0</v>
      </c>
      <c r="F5062" s="18">
        <f t="shared" ref="F5062:F5125" si="162">IFERROR(E5062/B5062*100,0)</f>
        <v>0</v>
      </c>
      <c r="G5062" s="150">
        <f t="shared" ref="G5062:G5125" si="163">IFERROR(E5062/D5062*100,0)</f>
        <v>0</v>
      </c>
    </row>
    <row r="5063" spans="1:7" s="8" customFormat="1" ht="12.75" x14ac:dyDescent="0.15">
      <c r="A5063" s="108" t="s">
        <v>82</v>
      </c>
      <c r="B5063" s="19">
        <v>190.34</v>
      </c>
      <c r="C5063" s="19">
        <v>1020</v>
      </c>
      <c r="D5063" s="19">
        <v>0</v>
      </c>
      <c r="E5063" s="19">
        <v>0</v>
      </c>
      <c r="F5063" s="19">
        <f t="shared" si="162"/>
        <v>0</v>
      </c>
      <c r="G5063" s="151">
        <f t="shared" si="163"/>
        <v>0</v>
      </c>
    </row>
    <row r="5064" spans="1:7" s="6" customFormat="1" ht="12.75" x14ac:dyDescent="0.15">
      <c r="A5064" s="147" t="s">
        <v>62</v>
      </c>
      <c r="B5064" s="17">
        <v>190.34</v>
      </c>
      <c r="C5064" s="17">
        <v>1020</v>
      </c>
      <c r="D5064" s="17">
        <v>0</v>
      </c>
      <c r="E5064" s="17">
        <v>0</v>
      </c>
      <c r="F5064" s="17">
        <f t="shared" si="162"/>
        <v>0</v>
      </c>
      <c r="G5064" s="148">
        <f t="shared" si="163"/>
        <v>0</v>
      </c>
    </row>
    <row r="5065" spans="1:7" s="8" customFormat="1" ht="12.75" x14ac:dyDescent="0.15">
      <c r="A5065" s="108" t="s">
        <v>6</v>
      </c>
      <c r="B5065" s="19">
        <v>190.34</v>
      </c>
      <c r="C5065" s="19">
        <v>1020</v>
      </c>
      <c r="D5065" s="19">
        <v>0</v>
      </c>
      <c r="E5065" s="19">
        <v>0</v>
      </c>
      <c r="F5065" s="19">
        <f t="shared" si="162"/>
        <v>0</v>
      </c>
      <c r="G5065" s="151">
        <f t="shared" si="163"/>
        <v>0</v>
      </c>
    </row>
    <row r="5066" spans="1:7" s="8" customFormat="1" ht="12.75" x14ac:dyDescent="0.15">
      <c r="A5066" s="108" t="s">
        <v>12</v>
      </c>
      <c r="B5066" s="19">
        <v>190.34</v>
      </c>
      <c r="C5066" s="19">
        <v>1020</v>
      </c>
      <c r="D5066" s="19">
        <v>0</v>
      </c>
      <c r="E5066" s="19">
        <v>0</v>
      </c>
      <c r="F5066" s="19">
        <f t="shared" si="162"/>
        <v>0</v>
      </c>
      <c r="G5066" s="151">
        <f t="shared" si="163"/>
        <v>0</v>
      </c>
    </row>
    <row r="5067" spans="1:7" s="8" customFormat="1" ht="12.75" x14ac:dyDescent="0.15">
      <c r="A5067" s="110" t="s">
        <v>36</v>
      </c>
      <c r="B5067" s="20">
        <v>190.34</v>
      </c>
      <c r="C5067" s="20">
        <v>0</v>
      </c>
      <c r="D5067" s="20">
        <v>0</v>
      </c>
      <c r="E5067" s="20">
        <v>0</v>
      </c>
      <c r="F5067" s="20">
        <f t="shared" si="162"/>
        <v>0</v>
      </c>
      <c r="G5067" s="136">
        <f t="shared" si="163"/>
        <v>0</v>
      </c>
    </row>
    <row r="5068" spans="1:7" s="7" customFormat="1" ht="12.75" x14ac:dyDescent="0.15">
      <c r="A5068" s="149" t="s">
        <v>264</v>
      </c>
      <c r="B5068" s="18">
        <v>1621.7</v>
      </c>
      <c r="C5068" s="18">
        <v>1600</v>
      </c>
      <c r="D5068" s="18">
        <v>1700</v>
      </c>
      <c r="E5068" s="18">
        <v>1599.88</v>
      </c>
      <c r="F5068" s="18">
        <f t="shared" si="162"/>
        <v>98.654498365912318</v>
      </c>
      <c r="G5068" s="150">
        <f t="shared" si="163"/>
        <v>94.110588235294131</v>
      </c>
    </row>
    <row r="5069" spans="1:7" s="8" customFormat="1" ht="12.75" x14ac:dyDescent="0.15">
      <c r="A5069" s="108" t="s">
        <v>82</v>
      </c>
      <c r="B5069" s="19">
        <v>1621.7</v>
      </c>
      <c r="C5069" s="19">
        <v>1600</v>
      </c>
      <c r="D5069" s="19">
        <v>1700</v>
      </c>
      <c r="E5069" s="19">
        <v>1599.88</v>
      </c>
      <c r="F5069" s="19">
        <f t="shared" si="162"/>
        <v>98.654498365912318</v>
      </c>
      <c r="G5069" s="151">
        <f t="shared" si="163"/>
        <v>94.110588235294131</v>
      </c>
    </row>
    <row r="5070" spans="1:7" s="6" customFormat="1" ht="12.75" x14ac:dyDescent="0.15">
      <c r="A5070" s="147" t="s">
        <v>86</v>
      </c>
      <c r="B5070" s="17">
        <v>1621.7</v>
      </c>
      <c r="C5070" s="17">
        <v>1600</v>
      </c>
      <c r="D5070" s="17">
        <v>1700</v>
      </c>
      <c r="E5070" s="17">
        <v>1599.88</v>
      </c>
      <c r="F5070" s="17">
        <f t="shared" si="162"/>
        <v>98.654498365912318</v>
      </c>
      <c r="G5070" s="148">
        <f t="shared" si="163"/>
        <v>94.110588235294131</v>
      </c>
    </row>
    <row r="5071" spans="1:7" s="8" customFormat="1" ht="12.75" x14ac:dyDescent="0.15">
      <c r="A5071" s="108" t="s">
        <v>6</v>
      </c>
      <c r="B5071" s="19">
        <v>1621.7</v>
      </c>
      <c r="C5071" s="19">
        <v>1600</v>
      </c>
      <c r="D5071" s="19">
        <v>1700</v>
      </c>
      <c r="E5071" s="19">
        <v>1599.88</v>
      </c>
      <c r="F5071" s="19">
        <f t="shared" si="162"/>
        <v>98.654498365912318</v>
      </c>
      <c r="G5071" s="151">
        <f t="shared" si="163"/>
        <v>94.110588235294131</v>
      </c>
    </row>
    <row r="5072" spans="1:7" s="8" customFormat="1" ht="12.75" x14ac:dyDescent="0.15">
      <c r="A5072" s="108" t="s">
        <v>12</v>
      </c>
      <c r="B5072" s="19">
        <v>1621.7</v>
      </c>
      <c r="C5072" s="19">
        <v>1600</v>
      </c>
      <c r="D5072" s="19">
        <v>1700</v>
      </c>
      <c r="E5072" s="19">
        <v>1599.88</v>
      </c>
      <c r="F5072" s="19">
        <f t="shared" si="162"/>
        <v>98.654498365912318</v>
      </c>
      <c r="G5072" s="151">
        <f t="shared" si="163"/>
        <v>94.110588235294131</v>
      </c>
    </row>
    <row r="5073" spans="1:7" s="8" customFormat="1" ht="12.75" x14ac:dyDescent="0.15">
      <c r="A5073" s="110" t="s">
        <v>97</v>
      </c>
      <c r="B5073" s="20">
        <v>1621.7</v>
      </c>
      <c r="C5073" s="20">
        <v>0</v>
      </c>
      <c r="D5073" s="20">
        <v>0</v>
      </c>
      <c r="E5073" s="20">
        <v>1599.88</v>
      </c>
      <c r="F5073" s="20">
        <f t="shared" si="162"/>
        <v>98.654498365912318</v>
      </c>
      <c r="G5073" s="136">
        <f t="shared" si="163"/>
        <v>0</v>
      </c>
    </row>
    <row r="5074" spans="1:7" s="7" customFormat="1" ht="12.75" x14ac:dyDescent="0.15">
      <c r="A5074" s="149" t="s">
        <v>275</v>
      </c>
      <c r="B5074" s="18">
        <v>98606.8</v>
      </c>
      <c r="C5074" s="18">
        <v>144800</v>
      </c>
      <c r="D5074" s="18">
        <v>124230</v>
      </c>
      <c r="E5074" s="18">
        <v>117581.36</v>
      </c>
      <c r="F5074" s="18">
        <f t="shared" si="162"/>
        <v>119.24264858001679</v>
      </c>
      <c r="G5074" s="150">
        <f t="shared" si="163"/>
        <v>94.648120421798282</v>
      </c>
    </row>
    <row r="5075" spans="1:7" s="8" customFormat="1" ht="12.75" x14ac:dyDescent="0.15">
      <c r="A5075" s="108" t="s">
        <v>276</v>
      </c>
      <c r="B5075" s="19">
        <v>98606.8</v>
      </c>
      <c r="C5075" s="19">
        <v>144800</v>
      </c>
      <c r="D5075" s="19">
        <v>124230</v>
      </c>
      <c r="E5075" s="19">
        <v>117581.36</v>
      </c>
      <c r="F5075" s="19">
        <f t="shared" si="162"/>
        <v>119.24264858001679</v>
      </c>
      <c r="G5075" s="151">
        <f t="shared" si="163"/>
        <v>94.648120421798282</v>
      </c>
    </row>
    <row r="5076" spans="1:7" s="6" customFormat="1" ht="12.75" x14ac:dyDescent="0.15">
      <c r="A5076" s="147" t="s">
        <v>257</v>
      </c>
      <c r="B5076" s="17">
        <v>6386.21</v>
      </c>
      <c r="C5076" s="17">
        <v>30800</v>
      </c>
      <c r="D5076" s="17">
        <v>21430</v>
      </c>
      <c r="E5076" s="17">
        <v>19942.080000000002</v>
      </c>
      <c r="F5076" s="17">
        <f t="shared" si="162"/>
        <v>312.2678396106611</v>
      </c>
      <c r="G5076" s="148">
        <f t="shared" si="163"/>
        <v>93.056836210919286</v>
      </c>
    </row>
    <row r="5077" spans="1:7" s="8" customFormat="1" ht="12.75" x14ac:dyDescent="0.15">
      <c r="A5077" s="108" t="s">
        <v>6</v>
      </c>
      <c r="B5077" s="19">
        <v>6386.21</v>
      </c>
      <c r="C5077" s="19">
        <v>30800</v>
      </c>
      <c r="D5077" s="19">
        <v>21430</v>
      </c>
      <c r="E5077" s="19">
        <v>19942.080000000002</v>
      </c>
      <c r="F5077" s="19">
        <f t="shared" si="162"/>
        <v>312.2678396106611</v>
      </c>
      <c r="G5077" s="151">
        <f t="shared" si="163"/>
        <v>93.056836210919286</v>
      </c>
    </row>
    <row r="5078" spans="1:7" s="8" customFormat="1" ht="12.75" x14ac:dyDescent="0.15">
      <c r="A5078" s="108" t="s">
        <v>7</v>
      </c>
      <c r="B5078" s="19">
        <v>4202.96</v>
      </c>
      <c r="C5078" s="19">
        <v>19300</v>
      </c>
      <c r="D5078" s="19">
        <v>18800</v>
      </c>
      <c r="E5078" s="19">
        <v>18043.11</v>
      </c>
      <c r="F5078" s="19">
        <f t="shared" si="162"/>
        <v>429.29530616517883</v>
      </c>
      <c r="G5078" s="151">
        <f t="shared" si="163"/>
        <v>95.973989361702124</v>
      </c>
    </row>
    <row r="5079" spans="1:7" s="8" customFormat="1" ht="12.75" x14ac:dyDescent="0.15">
      <c r="A5079" s="110" t="s">
        <v>8</v>
      </c>
      <c r="B5079" s="20">
        <v>3365.41</v>
      </c>
      <c r="C5079" s="20">
        <v>0</v>
      </c>
      <c r="D5079" s="20">
        <v>0</v>
      </c>
      <c r="E5079" s="20">
        <v>14963.59</v>
      </c>
      <c r="F5079" s="20">
        <f t="shared" si="162"/>
        <v>444.62903479813758</v>
      </c>
      <c r="G5079" s="136">
        <f t="shared" si="163"/>
        <v>0</v>
      </c>
    </row>
    <row r="5080" spans="1:7" s="8" customFormat="1" ht="12.75" x14ac:dyDescent="0.15">
      <c r="A5080" s="110" t="s">
        <v>10</v>
      </c>
      <c r="B5080" s="20">
        <v>282.26</v>
      </c>
      <c r="C5080" s="20">
        <v>0</v>
      </c>
      <c r="D5080" s="20">
        <v>0</v>
      </c>
      <c r="E5080" s="20">
        <v>598.27</v>
      </c>
      <c r="F5080" s="20">
        <f t="shared" si="162"/>
        <v>211.95706086586833</v>
      </c>
      <c r="G5080" s="136">
        <f t="shared" si="163"/>
        <v>0</v>
      </c>
    </row>
    <row r="5081" spans="1:7" s="8" customFormat="1" ht="12.75" x14ac:dyDescent="0.15">
      <c r="A5081" s="110" t="s">
        <v>11</v>
      </c>
      <c r="B5081" s="20">
        <v>555.29</v>
      </c>
      <c r="C5081" s="20">
        <v>0</v>
      </c>
      <c r="D5081" s="20">
        <v>0</v>
      </c>
      <c r="E5081" s="20">
        <v>2481.25</v>
      </c>
      <c r="F5081" s="20">
        <f t="shared" si="162"/>
        <v>446.83858884546817</v>
      </c>
      <c r="G5081" s="136">
        <f t="shared" si="163"/>
        <v>0</v>
      </c>
    </row>
    <row r="5082" spans="1:7" s="8" customFormat="1" ht="12.75" x14ac:dyDescent="0.15">
      <c r="A5082" s="108" t="s">
        <v>12</v>
      </c>
      <c r="B5082" s="19">
        <v>2183.25</v>
      </c>
      <c r="C5082" s="19">
        <v>11500</v>
      </c>
      <c r="D5082" s="19">
        <v>2630</v>
      </c>
      <c r="E5082" s="19">
        <v>1898.97</v>
      </c>
      <c r="F5082" s="19">
        <f t="shared" si="162"/>
        <v>86.979045001717623</v>
      </c>
      <c r="G5082" s="151">
        <f t="shared" si="163"/>
        <v>72.204182509505713</v>
      </c>
    </row>
    <row r="5083" spans="1:7" s="8" customFormat="1" ht="12.75" x14ac:dyDescent="0.15">
      <c r="A5083" s="110" t="s">
        <v>18</v>
      </c>
      <c r="B5083" s="20">
        <v>0</v>
      </c>
      <c r="C5083" s="20">
        <v>0</v>
      </c>
      <c r="D5083" s="20">
        <v>0</v>
      </c>
      <c r="E5083" s="20">
        <v>37</v>
      </c>
      <c r="F5083" s="20">
        <f t="shared" si="162"/>
        <v>0</v>
      </c>
      <c r="G5083" s="136">
        <f t="shared" si="163"/>
        <v>0</v>
      </c>
    </row>
    <row r="5084" spans="1:7" s="8" customFormat="1" ht="12.75" x14ac:dyDescent="0.15">
      <c r="A5084" s="110" t="s">
        <v>19</v>
      </c>
      <c r="B5084" s="20">
        <v>699.4</v>
      </c>
      <c r="C5084" s="20">
        <v>0</v>
      </c>
      <c r="D5084" s="20">
        <v>0</v>
      </c>
      <c r="E5084" s="20">
        <v>1750.49</v>
      </c>
      <c r="F5084" s="20">
        <f t="shared" si="162"/>
        <v>250.28452959679726</v>
      </c>
      <c r="G5084" s="136">
        <f t="shared" si="163"/>
        <v>0</v>
      </c>
    </row>
    <row r="5085" spans="1:7" s="8" customFormat="1" ht="12.75" x14ac:dyDescent="0.15">
      <c r="A5085" s="110" t="s">
        <v>22</v>
      </c>
      <c r="B5085" s="20">
        <v>150.58000000000001</v>
      </c>
      <c r="C5085" s="20">
        <v>0</v>
      </c>
      <c r="D5085" s="20">
        <v>0</v>
      </c>
      <c r="E5085" s="20">
        <v>0</v>
      </c>
      <c r="F5085" s="20">
        <f t="shared" si="162"/>
        <v>0</v>
      </c>
      <c r="G5085" s="136">
        <f t="shared" si="163"/>
        <v>0</v>
      </c>
    </row>
    <row r="5086" spans="1:7" s="8" customFormat="1" ht="12.75" x14ac:dyDescent="0.15">
      <c r="A5086" s="110" t="s">
        <v>97</v>
      </c>
      <c r="B5086" s="20">
        <v>1136.9000000000001</v>
      </c>
      <c r="C5086" s="20">
        <v>0</v>
      </c>
      <c r="D5086" s="20">
        <v>0</v>
      </c>
      <c r="E5086" s="20">
        <v>111.4</v>
      </c>
      <c r="F5086" s="20">
        <f t="shared" si="162"/>
        <v>9.7985750725657486</v>
      </c>
      <c r="G5086" s="136">
        <f t="shared" si="163"/>
        <v>0</v>
      </c>
    </row>
    <row r="5087" spans="1:7" s="8" customFormat="1" ht="12.75" x14ac:dyDescent="0.15">
      <c r="A5087" s="110" t="s">
        <v>23</v>
      </c>
      <c r="B5087" s="20">
        <v>39.75</v>
      </c>
      <c r="C5087" s="20">
        <v>0</v>
      </c>
      <c r="D5087" s="20">
        <v>0</v>
      </c>
      <c r="E5087" s="20">
        <v>0</v>
      </c>
      <c r="F5087" s="20">
        <f t="shared" si="162"/>
        <v>0</v>
      </c>
      <c r="G5087" s="136">
        <f t="shared" si="163"/>
        <v>0</v>
      </c>
    </row>
    <row r="5088" spans="1:7" s="8" customFormat="1" ht="12.75" x14ac:dyDescent="0.15">
      <c r="A5088" s="110" t="s">
        <v>34</v>
      </c>
      <c r="B5088" s="20">
        <v>116.8</v>
      </c>
      <c r="C5088" s="20">
        <v>0</v>
      </c>
      <c r="D5088" s="20">
        <v>0</v>
      </c>
      <c r="E5088" s="20">
        <v>0</v>
      </c>
      <c r="F5088" s="20">
        <f t="shared" si="162"/>
        <v>0</v>
      </c>
      <c r="G5088" s="136">
        <f t="shared" si="163"/>
        <v>0</v>
      </c>
    </row>
    <row r="5089" spans="1:7" s="8" customFormat="1" ht="12.75" x14ac:dyDescent="0.15">
      <c r="A5089" s="110" t="s">
        <v>36</v>
      </c>
      <c r="B5089" s="20">
        <v>39.82</v>
      </c>
      <c r="C5089" s="20">
        <v>0</v>
      </c>
      <c r="D5089" s="20">
        <v>0</v>
      </c>
      <c r="E5089" s="20">
        <v>0.08</v>
      </c>
      <c r="F5089" s="20">
        <f t="shared" si="162"/>
        <v>0.20090406830738325</v>
      </c>
      <c r="G5089" s="136">
        <f t="shared" si="163"/>
        <v>0</v>
      </c>
    </row>
    <row r="5090" spans="1:7" s="6" customFormat="1" ht="12.75" x14ac:dyDescent="0.15">
      <c r="A5090" s="147" t="s">
        <v>128</v>
      </c>
      <c r="B5090" s="17">
        <v>92220.59</v>
      </c>
      <c r="C5090" s="17">
        <v>114000</v>
      </c>
      <c r="D5090" s="17">
        <v>102800</v>
      </c>
      <c r="E5090" s="17">
        <v>97639.28</v>
      </c>
      <c r="F5090" s="17">
        <f t="shared" si="162"/>
        <v>105.87579194624541</v>
      </c>
      <c r="G5090" s="148">
        <f t="shared" si="163"/>
        <v>94.979844357976646</v>
      </c>
    </row>
    <row r="5091" spans="1:7" s="8" customFormat="1" ht="12.75" x14ac:dyDescent="0.15">
      <c r="A5091" s="108" t="s">
        <v>6</v>
      </c>
      <c r="B5091" s="19">
        <v>58717.5</v>
      </c>
      <c r="C5091" s="19">
        <v>104000</v>
      </c>
      <c r="D5091" s="19">
        <v>102000</v>
      </c>
      <c r="E5091" s="19">
        <v>97373.88</v>
      </c>
      <c r="F5091" s="19">
        <f t="shared" si="162"/>
        <v>165.83451270915825</v>
      </c>
      <c r="G5091" s="151">
        <f t="shared" si="163"/>
        <v>95.46458823529413</v>
      </c>
    </row>
    <row r="5092" spans="1:7" s="8" customFormat="1" ht="12.75" x14ac:dyDescent="0.15">
      <c r="A5092" s="108" t="s">
        <v>7</v>
      </c>
      <c r="B5092" s="19">
        <v>42047.06</v>
      </c>
      <c r="C5092" s="19">
        <v>75000</v>
      </c>
      <c r="D5092" s="19">
        <v>80900</v>
      </c>
      <c r="E5092" s="19">
        <v>79509.45</v>
      </c>
      <c r="F5092" s="19">
        <f t="shared" si="162"/>
        <v>189.0963363431355</v>
      </c>
      <c r="G5092" s="151">
        <f t="shared" si="163"/>
        <v>98.281149567367123</v>
      </c>
    </row>
    <row r="5093" spans="1:7" s="8" customFormat="1" ht="12.75" x14ac:dyDescent="0.15">
      <c r="A5093" s="110" t="s">
        <v>8</v>
      </c>
      <c r="B5093" s="20">
        <v>34738.839999999997</v>
      </c>
      <c r="C5093" s="20">
        <v>0</v>
      </c>
      <c r="D5093" s="20">
        <v>0</v>
      </c>
      <c r="E5093" s="20">
        <v>62300.7</v>
      </c>
      <c r="F5093" s="20">
        <f t="shared" si="162"/>
        <v>179.34018522207421</v>
      </c>
      <c r="G5093" s="136">
        <f t="shared" si="163"/>
        <v>0</v>
      </c>
    </row>
    <row r="5094" spans="1:7" s="8" customFormat="1" ht="12.75" x14ac:dyDescent="0.15">
      <c r="A5094" s="110" t="s">
        <v>10</v>
      </c>
      <c r="B5094" s="20">
        <v>1576.31</v>
      </c>
      <c r="C5094" s="20">
        <v>0</v>
      </c>
      <c r="D5094" s="20">
        <v>0</v>
      </c>
      <c r="E5094" s="20">
        <v>6900</v>
      </c>
      <c r="F5094" s="20">
        <f t="shared" si="162"/>
        <v>437.73115694247957</v>
      </c>
      <c r="G5094" s="136">
        <f t="shared" si="163"/>
        <v>0</v>
      </c>
    </row>
    <row r="5095" spans="1:7" s="8" customFormat="1" ht="12.75" x14ac:dyDescent="0.15">
      <c r="A5095" s="110" t="s">
        <v>11</v>
      </c>
      <c r="B5095" s="20">
        <v>5731.91</v>
      </c>
      <c r="C5095" s="20">
        <v>0</v>
      </c>
      <c r="D5095" s="20">
        <v>0</v>
      </c>
      <c r="E5095" s="20">
        <v>10308.75</v>
      </c>
      <c r="F5095" s="20">
        <f t="shared" si="162"/>
        <v>179.8484274875216</v>
      </c>
      <c r="G5095" s="136">
        <f t="shared" si="163"/>
        <v>0</v>
      </c>
    </row>
    <row r="5096" spans="1:7" s="8" customFormat="1" ht="12.75" x14ac:dyDescent="0.15">
      <c r="A5096" s="108" t="s">
        <v>12</v>
      </c>
      <c r="B5096" s="19">
        <v>16670.439999999999</v>
      </c>
      <c r="C5096" s="19">
        <v>29000</v>
      </c>
      <c r="D5096" s="19">
        <v>21100</v>
      </c>
      <c r="E5096" s="19">
        <v>17864.43</v>
      </c>
      <c r="F5096" s="19">
        <f t="shared" si="162"/>
        <v>107.16231845110269</v>
      </c>
      <c r="G5096" s="151">
        <f t="shared" si="163"/>
        <v>84.66554502369668</v>
      </c>
    </row>
    <row r="5097" spans="1:7" s="8" customFormat="1" ht="12.75" x14ac:dyDescent="0.15">
      <c r="A5097" s="110" t="s">
        <v>19</v>
      </c>
      <c r="B5097" s="20">
        <v>4006.78</v>
      </c>
      <c r="C5097" s="20">
        <v>0</v>
      </c>
      <c r="D5097" s="20">
        <v>0</v>
      </c>
      <c r="E5097" s="20">
        <v>5538.28</v>
      </c>
      <c r="F5097" s="20">
        <f t="shared" si="162"/>
        <v>138.22271250230858</v>
      </c>
      <c r="G5097" s="136">
        <f t="shared" si="163"/>
        <v>0</v>
      </c>
    </row>
    <row r="5098" spans="1:7" s="8" customFormat="1" ht="12.75" x14ac:dyDescent="0.15">
      <c r="A5098" s="110" t="s">
        <v>22</v>
      </c>
      <c r="B5098" s="20">
        <v>396.37</v>
      </c>
      <c r="C5098" s="20">
        <v>0</v>
      </c>
      <c r="D5098" s="20">
        <v>0</v>
      </c>
      <c r="E5098" s="20">
        <v>1482.71</v>
      </c>
      <c r="F5098" s="20">
        <f t="shared" si="162"/>
        <v>374.07220526275955</v>
      </c>
      <c r="G5098" s="136">
        <f t="shared" si="163"/>
        <v>0</v>
      </c>
    </row>
    <row r="5099" spans="1:7" s="8" customFormat="1" ht="12.75" x14ac:dyDescent="0.15">
      <c r="A5099" s="110" t="s">
        <v>97</v>
      </c>
      <c r="B5099" s="20">
        <v>4867.67</v>
      </c>
      <c r="C5099" s="20">
        <v>0</v>
      </c>
      <c r="D5099" s="20">
        <v>0</v>
      </c>
      <c r="E5099" s="20">
        <v>9769.57</v>
      </c>
      <c r="F5099" s="20">
        <f t="shared" si="162"/>
        <v>200.70321118728262</v>
      </c>
      <c r="G5099" s="136">
        <f t="shared" si="163"/>
        <v>0</v>
      </c>
    </row>
    <row r="5100" spans="1:7" s="8" customFormat="1" ht="12.75" x14ac:dyDescent="0.15">
      <c r="A5100" s="110" t="s">
        <v>23</v>
      </c>
      <c r="B5100" s="20">
        <v>96.25</v>
      </c>
      <c r="C5100" s="20">
        <v>0</v>
      </c>
      <c r="D5100" s="20">
        <v>0</v>
      </c>
      <c r="E5100" s="20">
        <v>47.45</v>
      </c>
      <c r="F5100" s="20">
        <f t="shared" si="162"/>
        <v>49.298701298701303</v>
      </c>
      <c r="G5100" s="136">
        <f t="shared" si="163"/>
        <v>0</v>
      </c>
    </row>
    <row r="5101" spans="1:7" s="8" customFormat="1" ht="12.75" x14ac:dyDescent="0.15">
      <c r="A5101" s="110" t="s">
        <v>24</v>
      </c>
      <c r="B5101" s="20">
        <v>81.56</v>
      </c>
      <c r="C5101" s="20">
        <v>0</v>
      </c>
      <c r="D5101" s="20">
        <v>0</v>
      </c>
      <c r="E5101" s="20">
        <v>0</v>
      </c>
      <c r="F5101" s="20">
        <f t="shared" si="162"/>
        <v>0</v>
      </c>
      <c r="G5101" s="136">
        <f t="shared" si="163"/>
        <v>0</v>
      </c>
    </row>
    <row r="5102" spans="1:7" s="8" customFormat="1" ht="12.75" x14ac:dyDescent="0.15">
      <c r="A5102" s="110" t="s">
        <v>25</v>
      </c>
      <c r="B5102" s="20">
        <v>2725.96</v>
      </c>
      <c r="C5102" s="20">
        <v>0</v>
      </c>
      <c r="D5102" s="20">
        <v>0</v>
      </c>
      <c r="E5102" s="20">
        <v>0</v>
      </c>
      <c r="F5102" s="20">
        <f t="shared" si="162"/>
        <v>0</v>
      </c>
      <c r="G5102" s="136">
        <f t="shared" si="163"/>
        <v>0</v>
      </c>
    </row>
    <row r="5103" spans="1:7" s="8" customFormat="1" ht="12.75" x14ac:dyDescent="0.15">
      <c r="A5103" s="110" t="s">
        <v>26</v>
      </c>
      <c r="B5103" s="20">
        <v>125.32</v>
      </c>
      <c r="C5103" s="20">
        <v>0</v>
      </c>
      <c r="D5103" s="20">
        <v>0</v>
      </c>
      <c r="E5103" s="20">
        <v>64.180000000000007</v>
      </c>
      <c r="F5103" s="20">
        <f t="shared" si="162"/>
        <v>51.212894988828609</v>
      </c>
      <c r="G5103" s="136">
        <f t="shared" si="163"/>
        <v>0</v>
      </c>
    </row>
    <row r="5104" spans="1:7" s="8" customFormat="1" ht="12.75" x14ac:dyDescent="0.15">
      <c r="A5104" s="110" t="s">
        <v>27</v>
      </c>
      <c r="B5104" s="20">
        <v>0</v>
      </c>
      <c r="C5104" s="20">
        <v>0</v>
      </c>
      <c r="D5104" s="20">
        <v>0</v>
      </c>
      <c r="E5104" s="20">
        <v>179</v>
      </c>
      <c r="F5104" s="20">
        <f t="shared" si="162"/>
        <v>0</v>
      </c>
      <c r="G5104" s="136">
        <f t="shared" si="163"/>
        <v>0</v>
      </c>
    </row>
    <row r="5105" spans="1:7" s="8" customFormat="1" ht="12.75" x14ac:dyDescent="0.15">
      <c r="A5105" s="110" t="s">
        <v>31</v>
      </c>
      <c r="B5105" s="20">
        <v>160.59</v>
      </c>
      <c r="C5105" s="20">
        <v>0</v>
      </c>
      <c r="D5105" s="20">
        <v>0</v>
      </c>
      <c r="E5105" s="20">
        <v>0</v>
      </c>
      <c r="F5105" s="20">
        <f t="shared" si="162"/>
        <v>0</v>
      </c>
      <c r="G5105" s="136">
        <f t="shared" si="163"/>
        <v>0</v>
      </c>
    </row>
    <row r="5106" spans="1:7" s="8" customFormat="1" ht="12.75" x14ac:dyDescent="0.15">
      <c r="A5106" s="110" t="s">
        <v>32</v>
      </c>
      <c r="B5106" s="20">
        <v>4209.9399999999996</v>
      </c>
      <c r="C5106" s="20">
        <v>0</v>
      </c>
      <c r="D5106" s="20">
        <v>0</v>
      </c>
      <c r="E5106" s="20">
        <v>598.24</v>
      </c>
      <c r="F5106" s="20">
        <f t="shared" si="162"/>
        <v>14.21017876739336</v>
      </c>
      <c r="G5106" s="136">
        <f t="shared" si="163"/>
        <v>0</v>
      </c>
    </row>
    <row r="5107" spans="1:7" s="8" customFormat="1" ht="12.75" x14ac:dyDescent="0.15">
      <c r="A5107" s="110" t="s">
        <v>34</v>
      </c>
      <c r="B5107" s="20">
        <v>0</v>
      </c>
      <c r="C5107" s="20">
        <v>0</v>
      </c>
      <c r="D5107" s="20">
        <v>0</v>
      </c>
      <c r="E5107" s="20">
        <v>185</v>
      </c>
      <c r="F5107" s="20">
        <f t="shared" si="162"/>
        <v>0</v>
      </c>
      <c r="G5107" s="136">
        <f t="shared" si="163"/>
        <v>0</v>
      </c>
    </row>
    <row r="5108" spans="1:7" s="8" customFormat="1" ht="12.75" x14ac:dyDescent="0.15">
      <c r="A5108" s="108" t="s">
        <v>53</v>
      </c>
      <c r="B5108" s="19">
        <v>33503.089999999997</v>
      </c>
      <c r="C5108" s="19">
        <v>10000</v>
      </c>
      <c r="D5108" s="19">
        <v>800</v>
      </c>
      <c r="E5108" s="19">
        <v>265.39999999999998</v>
      </c>
      <c r="F5108" s="19">
        <f t="shared" si="162"/>
        <v>0.79216573754838737</v>
      </c>
      <c r="G5108" s="151">
        <f t="shared" si="163"/>
        <v>33.174999999999997</v>
      </c>
    </row>
    <row r="5109" spans="1:7" s="8" customFormat="1" ht="12.75" x14ac:dyDescent="0.15">
      <c r="A5109" s="108" t="s">
        <v>56</v>
      </c>
      <c r="B5109" s="19">
        <v>8990.51</v>
      </c>
      <c r="C5109" s="19">
        <v>10000</v>
      </c>
      <c r="D5109" s="19">
        <v>800</v>
      </c>
      <c r="E5109" s="19">
        <v>265.39999999999998</v>
      </c>
      <c r="F5109" s="19">
        <f t="shared" si="162"/>
        <v>2.9520016105871636</v>
      </c>
      <c r="G5109" s="151">
        <f t="shared" si="163"/>
        <v>33.174999999999997</v>
      </c>
    </row>
    <row r="5110" spans="1:7" s="8" customFormat="1" ht="12.75" x14ac:dyDescent="0.15">
      <c r="A5110" s="110" t="s">
        <v>59</v>
      </c>
      <c r="B5110" s="20">
        <v>0</v>
      </c>
      <c r="C5110" s="20">
        <v>0</v>
      </c>
      <c r="D5110" s="20">
        <v>0</v>
      </c>
      <c r="E5110" s="20">
        <v>127</v>
      </c>
      <c r="F5110" s="20">
        <f t="shared" si="162"/>
        <v>0</v>
      </c>
      <c r="G5110" s="136">
        <f t="shared" si="163"/>
        <v>0</v>
      </c>
    </row>
    <row r="5111" spans="1:7" s="8" customFormat="1" ht="12.75" x14ac:dyDescent="0.15">
      <c r="A5111" s="110" t="s">
        <v>60</v>
      </c>
      <c r="B5111" s="20">
        <v>8990.51</v>
      </c>
      <c r="C5111" s="20">
        <v>0</v>
      </c>
      <c r="D5111" s="20">
        <v>0</v>
      </c>
      <c r="E5111" s="20">
        <v>138.4</v>
      </c>
      <c r="F5111" s="20">
        <f t="shared" si="162"/>
        <v>1.5394009906000883</v>
      </c>
      <c r="G5111" s="136">
        <f t="shared" si="163"/>
        <v>0</v>
      </c>
    </row>
    <row r="5112" spans="1:7" s="8" customFormat="1" ht="12.75" x14ac:dyDescent="0.15">
      <c r="A5112" s="108" t="s">
        <v>72</v>
      </c>
      <c r="B5112" s="19">
        <v>24512.58</v>
      </c>
      <c r="C5112" s="19">
        <v>0</v>
      </c>
      <c r="D5112" s="19">
        <v>0</v>
      </c>
      <c r="E5112" s="19">
        <v>0</v>
      </c>
      <c r="F5112" s="19">
        <f t="shared" si="162"/>
        <v>0</v>
      </c>
      <c r="G5112" s="151">
        <f t="shared" si="163"/>
        <v>0</v>
      </c>
    </row>
    <row r="5113" spans="1:7" s="8" customFormat="1" ht="12.75" x14ac:dyDescent="0.15">
      <c r="A5113" s="110" t="s">
        <v>73</v>
      </c>
      <c r="B5113" s="20">
        <v>24512.58</v>
      </c>
      <c r="C5113" s="20">
        <v>0</v>
      </c>
      <c r="D5113" s="20">
        <v>0</v>
      </c>
      <c r="E5113" s="20">
        <v>0</v>
      </c>
      <c r="F5113" s="20">
        <f t="shared" si="162"/>
        <v>0</v>
      </c>
      <c r="G5113" s="136">
        <f t="shared" si="163"/>
        <v>0</v>
      </c>
    </row>
    <row r="5114" spans="1:7" s="7" customFormat="1" ht="12.75" x14ac:dyDescent="0.15">
      <c r="A5114" s="149" t="s">
        <v>265</v>
      </c>
      <c r="B5114" s="18">
        <v>0</v>
      </c>
      <c r="C5114" s="18">
        <v>0</v>
      </c>
      <c r="D5114" s="18">
        <v>33500</v>
      </c>
      <c r="E5114" s="18">
        <v>30299.21</v>
      </c>
      <c r="F5114" s="18">
        <f t="shared" si="162"/>
        <v>0</v>
      </c>
      <c r="G5114" s="150">
        <f t="shared" si="163"/>
        <v>90.445402985074622</v>
      </c>
    </row>
    <row r="5115" spans="1:7" s="8" customFormat="1" ht="12.75" x14ac:dyDescent="0.15">
      <c r="A5115" s="108" t="s">
        <v>245</v>
      </c>
      <c r="B5115" s="19">
        <v>0</v>
      </c>
      <c r="C5115" s="19">
        <v>0</v>
      </c>
      <c r="D5115" s="19">
        <v>33500</v>
      </c>
      <c r="E5115" s="19">
        <v>30299.21</v>
      </c>
      <c r="F5115" s="19">
        <f t="shared" si="162"/>
        <v>0</v>
      </c>
      <c r="G5115" s="151">
        <f t="shared" si="163"/>
        <v>90.445402985074622</v>
      </c>
    </row>
    <row r="5116" spans="1:7" s="6" customFormat="1" ht="12.75" x14ac:dyDescent="0.15">
      <c r="A5116" s="147" t="s">
        <v>128</v>
      </c>
      <c r="B5116" s="17">
        <v>0</v>
      </c>
      <c r="C5116" s="17">
        <v>0</v>
      </c>
      <c r="D5116" s="17">
        <v>33500</v>
      </c>
      <c r="E5116" s="17">
        <v>30299.21</v>
      </c>
      <c r="F5116" s="17">
        <f t="shared" si="162"/>
        <v>0</v>
      </c>
      <c r="G5116" s="148">
        <f t="shared" si="163"/>
        <v>90.445402985074622</v>
      </c>
    </row>
    <row r="5117" spans="1:7" s="8" customFormat="1" ht="12.75" x14ac:dyDescent="0.15">
      <c r="A5117" s="108" t="s">
        <v>6</v>
      </c>
      <c r="B5117" s="19">
        <v>0</v>
      </c>
      <c r="C5117" s="19">
        <v>0</v>
      </c>
      <c r="D5117" s="19">
        <v>33500</v>
      </c>
      <c r="E5117" s="19">
        <v>30299.21</v>
      </c>
      <c r="F5117" s="19">
        <f t="shared" si="162"/>
        <v>0</v>
      </c>
      <c r="G5117" s="151">
        <f t="shared" si="163"/>
        <v>90.445402985074622</v>
      </c>
    </row>
    <row r="5118" spans="1:7" s="8" customFormat="1" ht="12.75" x14ac:dyDescent="0.15">
      <c r="A5118" s="108" t="s">
        <v>12</v>
      </c>
      <c r="B5118" s="19">
        <v>0</v>
      </c>
      <c r="C5118" s="19">
        <v>0</v>
      </c>
      <c r="D5118" s="19">
        <v>33500</v>
      </c>
      <c r="E5118" s="19">
        <v>30299.21</v>
      </c>
      <c r="F5118" s="19">
        <f t="shared" si="162"/>
        <v>0</v>
      </c>
      <c r="G5118" s="151">
        <f t="shared" si="163"/>
        <v>90.445402985074622</v>
      </c>
    </row>
    <row r="5119" spans="1:7" s="8" customFormat="1" ht="12.75" x14ac:dyDescent="0.15">
      <c r="A5119" s="110" t="s">
        <v>97</v>
      </c>
      <c r="B5119" s="20">
        <v>0</v>
      </c>
      <c r="C5119" s="20">
        <v>0</v>
      </c>
      <c r="D5119" s="20">
        <v>0</v>
      </c>
      <c r="E5119" s="20">
        <v>30299.21</v>
      </c>
      <c r="F5119" s="20">
        <f t="shared" si="162"/>
        <v>0</v>
      </c>
      <c r="G5119" s="136">
        <f t="shared" si="163"/>
        <v>0</v>
      </c>
    </row>
    <row r="5120" spans="1:7" s="6" customFormat="1" ht="12.75" x14ac:dyDescent="0.15">
      <c r="A5120" s="147" t="s">
        <v>266</v>
      </c>
      <c r="B5120" s="17">
        <v>3196.9</v>
      </c>
      <c r="C5120" s="17">
        <v>6730</v>
      </c>
      <c r="D5120" s="17">
        <v>6000</v>
      </c>
      <c r="E5120" s="17">
        <v>5403.55</v>
      </c>
      <c r="F5120" s="17">
        <f t="shared" si="162"/>
        <v>169.02468015890392</v>
      </c>
      <c r="G5120" s="148">
        <f t="shared" si="163"/>
        <v>90.05916666666667</v>
      </c>
    </row>
    <row r="5121" spans="1:7" s="7" customFormat="1" ht="12.75" x14ac:dyDescent="0.15">
      <c r="A5121" s="149" t="s">
        <v>267</v>
      </c>
      <c r="B5121" s="18">
        <v>3196.9</v>
      </c>
      <c r="C5121" s="18">
        <v>6730</v>
      </c>
      <c r="D5121" s="18">
        <v>6000</v>
      </c>
      <c r="E5121" s="18">
        <v>5403.55</v>
      </c>
      <c r="F5121" s="18">
        <f t="shared" si="162"/>
        <v>169.02468015890392</v>
      </c>
      <c r="G5121" s="150">
        <f t="shared" si="163"/>
        <v>90.05916666666667</v>
      </c>
    </row>
    <row r="5122" spans="1:7" s="8" customFormat="1" ht="12.75" x14ac:dyDescent="0.15">
      <c r="A5122" s="108" t="s">
        <v>82</v>
      </c>
      <c r="B5122" s="19">
        <v>3196.9</v>
      </c>
      <c r="C5122" s="19">
        <v>6730</v>
      </c>
      <c r="D5122" s="19">
        <v>6000</v>
      </c>
      <c r="E5122" s="19">
        <v>5403.55</v>
      </c>
      <c r="F5122" s="19">
        <f t="shared" si="162"/>
        <v>169.02468015890392</v>
      </c>
      <c r="G5122" s="151">
        <f t="shared" si="163"/>
        <v>90.05916666666667</v>
      </c>
    </row>
    <row r="5123" spans="1:7" s="6" customFormat="1" ht="12.75" x14ac:dyDescent="0.15">
      <c r="A5123" s="147" t="s">
        <v>5</v>
      </c>
      <c r="B5123" s="17">
        <v>0</v>
      </c>
      <c r="C5123" s="17">
        <v>0</v>
      </c>
      <c r="D5123" s="17">
        <v>720</v>
      </c>
      <c r="E5123" s="17">
        <v>503.08</v>
      </c>
      <c r="F5123" s="17">
        <f t="shared" si="162"/>
        <v>0</v>
      </c>
      <c r="G5123" s="148">
        <f t="shared" si="163"/>
        <v>69.87222222222222</v>
      </c>
    </row>
    <row r="5124" spans="1:7" s="8" customFormat="1" ht="12.75" x14ac:dyDescent="0.15">
      <c r="A5124" s="108" t="s">
        <v>6</v>
      </c>
      <c r="B5124" s="19">
        <v>0</v>
      </c>
      <c r="C5124" s="19">
        <v>0</v>
      </c>
      <c r="D5124" s="19">
        <v>720</v>
      </c>
      <c r="E5124" s="19">
        <v>503.08</v>
      </c>
      <c r="F5124" s="19">
        <f t="shared" si="162"/>
        <v>0</v>
      </c>
      <c r="G5124" s="151">
        <f t="shared" si="163"/>
        <v>69.87222222222222</v>
      </c>
    </row>
    <row r="5125" spans="1:7" s="8" customFormat="1" ht="12.75" x14ac:dyDescent="0.15">
      <c r="A5125" s="108" t="s">
        <v>7</v>
      </c>
      <c r="B5125" s="19">
        <v>0</v>
      </c>
      <c r="C5125" s="19">
        <v>0</v>
      </c>
      <c r="D5125" s="19">
        <v>720</v>
      </c>
      <c r="E5125" s="19">
        <v>503.08</v>
      </c>
      <c r="F5125" s="19">
        <f t="shared" si="162"/>
        <v>0</v>
      </c>
      <c r="G5125" s="151">
        <f t="shared" si="163"/>
        <v>69.87222222222222</v>
      </c>
    </row>
    <row r="5126" spans="1:7" s="8" customFormat="1" ht="12.75" x14ac:dyDescent="0.15">
      <c r="A5126" s="110" t="s">
        <v>8</v>
      </c>
      <c r="B5126" s="20">
        <v>0</v>
      </c>
      <c r="C5126" s="20">
        <v>0</v>
      </c>
      <c r="D5126" s="20">
        <v>0</v>
      </c>
      <c r="E5126" s="20">
        <v>325.42</v>
      </c>
      <c r="F5126" s="20">
        <f t="shared" ref="F5126:F5189" si="164">IFERROR(E5126/B5126*100,0)</f>
        <v>0</v>
      </c>
      <c r="G5126" s="136">
        <f t="shared" ref="G5126:G5189" si="165">IFERROR(E5126/D5126*100,0)</f>
        <v>0</v>
      </c>
    </row>
    <row r="5127" spans="1:7" s="8" customFormat="1" ht="12.75" x14ac:dyDescent="0.15">
      <c r="A5127" s="110" t="s">
        <v>10</v>
      </c>
      <c r="B5127" s="20">
        <v>0</v>
      </c>
      <c r="C5127" s="20">
        <v>0</v>
      </c>
      <c r="D5127" s="20">
        <v>0</v>
      </c>
      <c r="E5127" s="20">
        <v>121.88</v>
      </c>
      <c r="F5127" s="20">
        <f t="shared" si="164"/>
        <v>0</v>
      </c>
      <c r="G5127" s="136">
        <f t="shared" si="165"/>
        <v>0</v>
      </c>
    </row>
    <row r="5128" spans="1:7" s="8" customFormat="1" ht="12.75" x14ac:dyDescent="0.15">
      <c r="A5128" s="110" t="s">
        <v>11</v>
      </c>
      <c r="B5128" s="20">
        <v>0</v>
      </c>
      <c r="C5128" s="20">
        <v>0</v>
      </c>
      <c r="D5128" s="20">
        <v>0</v>
      </c>
      <c r="E5128" s="20">
        <v>55.78</v>
      </c>
      <c r="F5128" s="20">
        <f t="shared" si="164"/>
        <v>0</v>
      </c>
      <c r="G5128" s="136">
        <f t="shared" si="165"/>
        <v>0</v>
      </c>
    </row>
    <row r="5129" spans="1:7" s="8" customFormat="1" ht="12.75" x14ac:dyDescent="0.15">
      <c r="A5129" s="108" t="s">
        <v>12</v>
      </c>
      <c r="B5129" s="19">
        <v>0</v>
      </c>
      <c r="C5129" s="19">
        <v>0</v>
      </c>
      <c r="D5129" s="19">
        <v>0</v>
      </c>
      <c r="E5129" s="19">
        <v>0</v>
      </c>
      <c r="F5129" s="19">
        <f t="shared" si="164"/>
        <v>0</v>
      </c>
      <c r="G5129" s="151">
        <f t="shared" si="165"/>
        <v>0</v>
      </c>
    </row>
    <row r="5130" spans="1:7" s="6" customFormat="1" ht="12.75" x14ac:dyDescent="0.15">
      <c r="A5130" s="147" t="s">
        <v>62</v>
      </c>
      <c r="B5130" s="17">
        <v>479.54</v>
      </c>
      <c r="C5130" s="17">
        <v>1030</v>
      </c>
      <c r="D5130" s="17">
        <v>800</v>
      </c>
      <c r="E5130" s="17">
        <v>742.06</v>
      </c>
      <c r="F5130" s="17">
        <f t="shared" si="164"/>
        <v>154.74412979104974</v>
      </c>
      <c r="G5130" s="148">
        <f t="shared" si="165"/>
        <v>92.757499999999993</v>
      </c>
    </row>
    <row r="5131" spans="1:7" s="8" customFormat="1" ht="12.75" x14ac:dyDescent="0.15">
      <c r="A5131" s="108" t="s">
        <v>6</v>
      </c>
      <c r="B5131" s="19">
        <v>479.54</v>
      </c>
      <c r="C5131" s="19">
        <v>1030</v>
      </c>
      <c r="D5131" s="19">
        <v>800</v>
      </c>
      <c r="E5131" s="19">
        <v>742.06</v>
      </c>
      <c r="F5131" s="19">
        <f t="shared" si="164"/>
        <v>154.74412979104974</v>
      </c>
      <c r="G5131" s="151">
        <f t="shared" si="165"/>
        <v>92.757499999999993</v>
      </c>
    </row>
    <row r="5132" spans="1:7" s="8" customFormat="1" ht="12.75" x14ac:dyDescent="0.15">
      <c r="A5132" s="108" t="s">
        <v>7</v>
      </c>
      <c r="B5132" s="19">
        <v>473.06</v>
      </c>
      <c r="C5132" s="19">
        <v>950</v>
      </c>
      <c r="D5132" s="19">
        <v>800</v>
      </c>
      <c r="E5132" s="19">
        <v>742.06</v>
      </c>
      <c r="F5132" s="19">
        <f t="shared" si="164"/>
        <v>156.86382277089587</v>
      </c>
      <c r="G5132" s="151">
        <f t="shared" si="165"/>
        <v>92.757499999999993</v>
      </c>
    </row>
    <row r="5133" spans="1:7" s="8" customFormat="1" ht="12.75" x14ac:dyDescent="0.15">
      <c r="A5133" s="110" t="s">
        <v>8</v>
      </c>
      <c r="B5133" s="20">
        <v>363.33</v>
      </c>
      <c r="C5133" s="20">
        <v>0</v>
      </c>
      <c r="D5133" s="20">
        <v>0</v>
      </c>
      <c r="E5133" s="20">
        <v>521.91999999999996</v>
      </c>
      <c r="F5133" s="20">
        <f t="shared" si="164"/>
        <v>143.64902430297525</v>
      </c>
      <c r="G5133" s="136">
        <f t="shared" si="165"/>
        <v>0</v>
      </c>
    </row>
    <row r="5134" spans="1:7" s="8" customFormat="1" ht="12.75" x14ac:dyDescent="0.15">
      <c r="A5134" s="110" t="s">
        <v>10</v>
      </c>
      <c r="B5134" s="20">
        <v>49.78</v>
      </c>
      <c r="C5134" s="20">
        <v>0</v>
      </c>
      <c r="D5134" s="20">
        <v>0</v>
      </c>
      <c r="E5134" s="20">
        <v>132.82</v>
      </c>
      <c r="F5134" s="20">
        <f t="shared" si="164"/>
        <v>266.81398151868217</v>
      </c>
      <c r="G5134" s="136">
        <f t="shared" si="165"/>
        <v>0</v>
      </c>
    </row>
    <row r="5135" spans="1:7" s="8" customFormat="1" ht="12.75" x14ac:dyDescent="0.15">
      <c r="A5135" s="110" t="s">
        <v>11</v>
      </c>
      <c r="B5135" s="20">
        <v>59.95</v>
      </c>
      <c r="C5135" s="20">
        <v>0</v>
      </c>
      <c r="D5135" s="20">
        <v>0</v>
      </c>
      <c r="E5135" s="20">
        <v>87.32</v>
      </c>
      <c r="F5135" s="20">
        <f t="shared" si="164"/>
        <v>145.65471226021683</v>
      </c>
      <c r="G5135" s="136">
        <f t="shared" si="165"/>
        <v>0</v>
      </c>
    </row>
    <row r="5136" spans="1:7" s="8" customFormat="1" ht="12.75" x14ac:dyDescent="0.15">
      <c r="A5136" s="108" t="s">
        <v>12</v>
      </c>
      <c r="B5136" s="19">
        <v>6.48</v>
      </c>
      <c r="C5136" s="19">
        <v>80</v>
      </c>
      <c r="D5136" s="19">
        <v>0</v>
      </c>
      <c r="E5136" s="19">
        <v>0</v>
      </c>
      <c r="F5136" s="19">
        <f t="shared" si="164"/>
        <v>0</v>
      </c>
      <c r="G5136" s="151">
        <f t="shared" si="165"/>
        <v>0</v>
      </c>
    </row>
    <row r="5137" spans="1:7" s="8" customFormat="1" ht="12.75" x14ac:dyDescent="0.15">
      <c r="A5137" s="110" t="s">
        <v>19</v>
      </c>
      <c r="B5137" s="20">
        <v>6.48</v>
      </c>
      <c r="C5137" s="20">
        <v>0</v>
      </c>
      <c r="D5137" s="20">
        <v>0</v>
      </c>
      <c r="E5137" s="20">
        <v>0</v>
      </c>
      <c r="F5137" s="20">
        <f t="shared" si="164"/>
        <v>0</v>
      </c>
      <c r="G5137" s="136">
        <f t="shared" si="165"/>
        <v>0</v>
      </c>
    </row>
    <row r="5138" spans="1:7" s="6" customFormat="1" ht="12.75" x14ac:dyDescent="0.15">
      <c r="A5138" s="147" t="s">
        <v>86</v>
      </c>
      <c r="B5138" s="17">
        <v>2717.36</v>
      </c>
      <c r="C5138" s="17">
        <v>5700</v>
      </c>
      <c r="D5138" s="17">
        <v>4480</v>
      </c>
      <c r="E5138" s="17">
        <v>4158.41</v>
      </c>
      <c r="F5138" s="17">
        <f t="shared" si="164"/>
        <v>153.03125092001056</v>
      </c>
      <c r="G5138" s="148">
        <f t="shared" si="165"/>
        <v>92.821651785714295</v>
      </c>
    </row>
    <row r="5139" spans="1:7" s="8" customFormat="1" ht="12.75" x14ac:dyDescent="0.15">
      <c r="A5139" s="108" t="s">
        <v>6</v>
      </c>
      <c r="B5139" s="19">
        <v>2717.36</v>
      </c>
      <c r="C5139" s="19">
        <v>5700</v>
      </c>
      <c r="D5139" s="19">
        <v>4480</v>
      </c>
      <c r="E5139" s="19">
        <v>4158.41</v>
      </c>
      <c r="F5139" s="19">
        <f t="shared" si="164"/>
        <v>153.03125092001056</v>
      </c>
      <c r="G5139" s="151">
        <f t="shared" si="165"/>
        <v>92.821651785714295</v>
      </c>
    </row>
    <row r="5140" spans="1:7" s="8" customFormat="1" ht="12.75" x14ac:dyDescent="0.15">
      <c r="A5140" s="108" t="s">
        <v>7</v>
      </c>
      <c r="B5140" s="19">
        <v>2680.62</v>
      </c>
      <c r="C5140" s="19">
        <v>5250</v>
      </c>
      <c r="D5140" s="19">
        <v>4480</v>
      </c>
      <c r="E5140" s="19">
        <v>4158.41</v>
      </c>
      <c r="F5140" s="19">
        <f t="shared" si="164"/>
        <v>155.12866426423736</v>
      </c>
      <c r="G5140" s="151">
        <f t="shared" si="165"/>
        <v>92.821651785714295</v>
      </c>
    </row>
    <row r="5141" spans="1:7" s="8" customFormat="1" ht="12.75" x14ac:dyDescent="0.15">
      <c r="A5141" s="110" t="s">
        <v>8</v>
      </c>
      <c r="B5141" s="20">
        <v>2058.86</v>
      </c>
      <c r="C5141" s="20">
        <v>0</v>
      </c>
      <c r="D5141" s="20">
        <v>0</v>
      </c>
      <c r="E5141" s="20">
        <v>2958.66</v>
      </c>
      <c r="F5141" s="20">
        <f t="shared" si="164"/>
        <v>143.70379724702019</v>
      </c>
      <c r="G5141" s="136">
        <f t="shared" si="165"/>
        <v>0</v>
      </c>
    </row>
    <row r="5142" spans="1:7" s="8" customFormat="1" ht="12.75" x14ac:dyDescent="0.15">
      <c r="A5142" s="110" t="s">
        <v>10</v>
      </c>
      <c r="B5142" s="20">
        <v>282.04000000000002</v>
      </c>
      <c r="C5142" s="20">
        <v>0</v>
      </c>
      <c r="D5142" s="20">
        <v>0</v>
      </c>
      <c r="E5142" s="20">
        <v>705</v>
      </c>
      <c r="F5142" s="20">
        <f t="shared" si="164"/>
        <v>249.96454403630688</v>
      </c>
      <c r="G5142" s="136">
        <f t="shared" si="165"/>
        <v>0</v>
      </c>
    </row>
    <row r="5143" spans="1:7" s="8" customFormat="1" ht="12.75" x14ac:dyDescent="0.15">
      <c r="A5143" s="110" t="s">
        <v>11</v>
      </c>
      <c r="B5143" s="20">
        <v>339.72</v>
      </c>
      <c r="C5143" s="20">
        <v>0</v>
      </c>
      <c r="D5143" s="20">
        <v>0</v>
      </c>
      <c r="E5143" s="20">
        <v>494.75</v>
      </c>
      <c r="F5143" s="20">
        <f t="shared" si="164"/>
        <v>145.63464029200517</v>
      </c>
      <c r="G5143" s="136">
        <f t="shared" si="165"/>
        <v>0</v>
      </c>
    </row>
    <row r="5144" spans="1:7" s="8" customFormat="1" ht="12.75" x14ac:dyDescent="0.15">
      <c r="A5144" s="108" t="s">
        <v>12</v>
      </c>
      <c r="B5144" s="19">
        <v>36.74</v>
      </c>
      <c r="C5144" s="19">
        <v>450</v>
      </c>
      <c r="D5144" s="19">
        <v>0</v>
      </c>
      <c r="E5144" s="19">
        <v>0</v>
      </c>
      <c r="F5144" s="19">
        <f t="shared" si="164"/>
        <v>0</v>
      </c>
      <c r="G5144" s="151">
        <f t="shared" si="165"/>
        <v>0</v>
      </c>
    </row>
    <row r="5145" spans="1:7" s="8" customFormat="1" ht="12.75" x14ac:dyDescent="0.15">
      <c r="A5145" s="110" t="s">
        <v>19</v>
      </c>
      <c r="B5145" s="20">
        <v>36.74</v>
      </c>
      <c r="C5145" s="20">
        <v>0</v>
      </c>
      <c r="D5145" s="20">
        <v>0</v>
      </c>
      <c r="E5145" s="20">
        <v>0</v>
      </c>
      <c r="F5145" s="20">
        <f t="shared" si="164"/>
        <v>0</v>
      </c>
      <c r="G5145" s="136">
        <f t="shared" si="165"/>
        <v>0</v>
      </c>
    </row>
    <row r="5146" spans="1:7" s="6" customFormat="1" ht="12.75" x14ac:dyDescent="0.15">
      <c r="A5146" s="147" t="s">
        <v>268</v>
      </c>
      <c r="B5146" s="17">
        <v>6833.78</v>
      </c>
      <c r="C5146" s="17">
        <v>7100</v>
      </c>
      <c r="D5146" s="17">
        <v>4496.09</v>
      </c>
      <c r="E5146" s="17">
        <v>4496.09</v>
      </c>
      <c r="F5146" s="17">
        <f t="shared" si="164"/>
        <v>65.792138465095462</v>
      </c>
      <c r="G5146" s="148">
        <f t="shared" si="165"/>
        <v>100</v>
      </c>
    </row>
    <row r="5147" spans="1:7" s="7" customFormat="1" ht="12.75" x14ac:dyDescent="0.15">
      <c r="A5147" s="149" t="s">
        <v>269</v>
      </c>
      <c r="B5147" s="18">
        <v>6833.78</v>
      </c>
      <c r="C5147" s="18">
        <v>7100</v>
      </c>
      <c r="D5147" s="18">
        <v>4496.09</v>
      </c>
      <c r="E5147" s="18">
        <v>4496.09</v>
      </c>
      <c r="F5147" s="18">
        <f t="shared" si="164"/>
        <v>65.792138465095462</v>
      </c>
      <c r="G5147" s="150">
        <f t="shared" si="165"/>
        <v>100</v>
      </c>
    </row>
    <row r="5148" spans="1:7" s="8" customFormat="1" ht="12.75" x14ac:dyDescent="0.15">
      <c r="A5148" s="108" t="s">
        <v>82</v>
      </c>
      <c r="B5148" s="19">
        <v>6833.78</v>
      </c>
      <c r="C5148" s="19">
        <v>7100</v>
      </c>
      <c r="D5148" s="19">
        <v>4496.09</v>
      </c>
      <c r="E5148" s="19">
        <v>4496.09</v>
      </c>
      <c r="F5148" s="19">
        <f t="shared" si="164"/>
        <v>65.792138465095462</v>
      </c>
      <c r="G5148" s="151">
        <f t="shared" si="165"/>
        <v>100</v>
      </c>
    </row>
    <row r="5149" spans="1:7" s="6" customFormat="1" ht="12.75" x14ac:dyDescent="0.15">
      <c r="A5149" s="147" t="s">
        <v>62</v>
      </c>
      <c r="B5149" s="17">
        <v>1025.07</v>
      </c>
      <c r="C5149" s="17">
        <v>1100</v>
      </c>
      <c r="D5149" s="17">
        <v>674.42</v>
      </c>
      <c r="E5149" s="17">
        <v>674.42</v>
      </c>
      <c r="F5149" s="17">
        <f t="shared" si="164"/>
        <v>65.792580018925534</v>
      </c>
      <c r="G5149" s="148">
        <f t="shared" si="165"/>
        <v>100</v>
      </c>
    </row>
    <row r="5150" spans="1:7" s="8" customFormat="1" ht="12.75" x14ac:dyDescent="0.15">
      <c r="A5150" s="108" t="s">
        <v>6</v>
      </c>
      <c r="B5150" s="19">
        <v>1025.07</v>
      </c>
      <c r="C5150" s="19">
        <v>1100</v>
      </c>
      <c r="D5150" s="19">
        <v>674.42</v>
      </c>
      <c r="E5150" s="19">
        <v>674.42</v>
      </c>
      <c r="F5150" s="19">
        <f t="shared" si="164"/>
        <v>65.792580018925534</v>
      </c>
      <c r="G5150" s="151">
        <f t="shared" si="165"/>
        <v>100</v>
      </c>
    </row>
    <row r="5151" spans="1:7" s="8" customFormat="1" ht="12.75" x14ac:dyDescent="0.15">
      <c r="A5151" s="108" t="s">
        <v>12</v>
      </c>
      <c r="B5151" s="19">
        <v>1025.07</v>
      </c>
      <c r="C5151" s="19">
        <v>1100</v>
      </c>
      <c r="D5151" s="19">
        <v>674.42</v>
      </c>
      <c r="E5151" s="19">
        <v>674.42</v>
      </c>
      <c r="F5151" s="19">
        <f t="shared" si="164"/>
        <v>65.792580018925534</v>
      </c>
      <c r="G5151" s="151">
        <f t="shared" si="165"/>
        <v>100</v>
      </c>
    </row>
    <row r="5152" spans="1:7" s="8" customFormat="1" ht="12.75" x14ac:dyDescent="0.15">
      <c r="A5152" s="110" t="s">
        <v>97</v>
      </c>
      <c r="B5152" s="20">
        <v>1025.07</v>
      </c>
      <c r="C5152" s="20">
        <v>0</v>
      </c>
      <c r="D5152" s="20">
        <v>0</v>
      </c>
      <c r="E5152" s="20">
        <v>674.42</v>
      </c>
      <c r="F5152" s="20">
        <f t="shared" si="164"/>
        <v>65.792580018925534</v>
      </c>
      <c r="G5152" s="136">
        <f t="shared" si="165"/>
        <v>0</v>
      </c>
    </row>
    <row r="5153" spans="1:7" s="6" customFormat="1" ht="12.75" x14ac:dyDescent="0.15">
      <c r="A5153" s="147" t="s">
        <v>86</v>
      </c>
      <c r="B5153" s="17">
        <v>5808.71</v>
      </c>
      <c r="C5153" s="17">
        <v>6000</v>
      </c>
      <c r="D5153" s="17">
        <v>3821.67</v>
      </c>
      <c r="E5153" s="17">
        <v>3821.67</v>
      </c>
      <c r="F5153" s="17">
        <f t="shared" si="164"/>
        <v>65.792060543563025</v>
      </c>
      <c r="G5153" s="148">
        <f t="shared" si="165"/>
        <v>100</v>
      </c>
    </row>
    <row r="5154" spans="1:7" s="8" customFormat="1" ht="12.75" x14ac:dyDescent="0.15">
      <c r="A5154" s="108" t="s">
        <v>6</v>
      </c>
      <c r="B5154" s="19">
        <v>5808.71</v>
      </c>
      <c r="C5154" s="19">
        <v>6000</v>
      </c>
      <c r="D5154" s="19">
        <v>3821.67</v>
      </c>
      <c r="E5154" s="19">
        <v>3821.67</v>
      </c>
      <c r="F5154" s="19">
        <f t="shared" si="164"/>
        <v>65.792060543563025</v>
      </c>
      <c r="G5154" s="151">
        <f t="shared" si="165"/>
        <v>100</v>
      </c>
    </row>
    <row r="5155" spans="1:7" s="8" customFormat="1" ht="12.75" x14ac:dyDescent="0.15">
      <c r="A5155" s="108" t="s">
        <v>12</v>
      </c>
      <c r="B5155" s="19">
        <v>5808.71</v>
      </c>
      <c r="C5155" s="19">
        <v>6000</v>
      </c>
      <c r="D5155" s="19">
        <v>3821.67</v>
      </c>
      <c r="E5155" s="19">
        <v>3821.67</v>
      </c>
      <c r="F5155" s="19">
        <f t="shared" si="164"/>
        <v>65.792060543563025</v>
      </c>
      <c r="G5155" s="151">
        <f t="shared" si="165"/>
        <v>100</v>
      </c>
    </row>
    <row r="5156" spans="1:7" s="8" customFormat="1" ht="12.75" x14ac:dyDescent="0.15">
      <c r="A5156" s="110" t="s">
        <v>97</v>
      </c>
      <c r="B5156" s="20">
        <v>5808.71</v>
      </c>
      <c r="C5156" s="20">
        <v>0</v>
      </c>
      <c r="D5156" s="20">
        <v>0</v>
      </c>
      <c r="E5156" s="20">
        <v>3821.67</v>
      </c>
      <c r="F5156" s="20">
        <f t="shared" si="164"/>
        <v>65.792060543563025</v>
      </c>
      <c r="G5156" s="136">
        <f t="shared" si="165"/>
        <v>0</v>
      </c>
    </row>
    <row r="5157" spans="1:7" s="6" customFormat="1" ht="12.75" x14ac:dyDescent="0.15">
      <c r="A5157" s="147" t="s">
        <v>270</v>
      </c>
      <c r="B5157" s="17">
        <v>576844.11</v>
      </c>
      <c r="C5157" s="17">
        <v>640500</v>
      </c>
      <c r="D5157" s="17">
        <v>674200</v>
      </c>
      <c r="E5157" s="17">
        <v>664508.81999999995</v>
      </c>
      <c r="F5157" s="17">
        <f t="shared" si="164"/>
        <v>115.1972965451619</v>
      </c>
      <c r="G5157" s="148">
        <f t="shared" si="165"/>
        <v>98.562566004153069</v>
      </c>
    </row>
    <row r="5158" spans="1:7" s="7" customFormat="1" ht="12.75" x14ac:dyDescent="0.15">
      <c r="A5158" s="149" t="s">
        <v>271</v>
      </c>
      <c r="B5158" s="18">
        <v>576844.11</v>
      </c>
      <c r="C5158" s="18">
        <v>640500</v>
      </c>
      <c r="D5158" s="18">
        <v>674200</v>
      </c>
      <c r="E5158" s="18">
        <v>664508.81999999995</v>
      </c>
      <c r="F5158" s="18">
        <f t="shared" si="164"/>
        <v>115.1972965451619</v>
      </c>
      <c r="G5158" s="150">
        <f t="shared" si="165"/>
        <v>98.562566004153069</v>
      </c>
    </row>
    <row r="5159" spans="1:7" s="8" customFormat="1" ht="12.75" x14ac:dyDescent="0.15">
      <c r="A5159" s="108" t="s">
        <v>245</v>
      </c>
      <c r="B5159" s="19">
        <v>576844.11</v>
      </c>
      <c r="C5159" s="19">
        <v>640500</v>
      </c>
      <c r="D5159" s="19">
        <v>674200</v>
      </c>
      <c r="E5159" s="19">
        <v>664508.81999999995</v>
      </c>
      <c r="F5159" s="19">
        <f t="shared" si="164"/>
        <v>115.1972965451619</v>
      </c>
      <c r="G5159" s="151">
        <f t="shared" si="165"/>
        <v>98.562566004153069</v>
      </c>
    </row>
    <row r="5160" spans="1:7" s="6" customFormat="1" ht="12.75" x14ac:dyDescent="0.15">
      <c r="A5160" s="147" t="s">
        <v>272</v>
      </c>
      <c r="B5160" s="17">
        <v>576844.11</v>
      </c>
      <c r="C5160" s="17">
        <v>640500</v>
      </c>
      <c r="D5160" s="17">
        <v>674200</v>
      </c>
      <c r="E5160" s="17">
        <v>664508.81999999995</v>
      </c>
      <c r="F5160" s="17">
        <f t="shared" si="164"/>
        <v>115.1972965451619</v>
      </c>
      <c r="G5160" s="148">
        <f t="shared" si="165"/>
        <v>98.562566004153069</v>
      </c>
    </row>
    <row r="5161" spans="1:7" s="8" customFormat="1" ht="12.75" x14ac:dyDescent="0.15">
      <c r="A5161" s="108" t="s">
        <v>6</v>
      </c>
      <c r="B5161" s="19">
        <v>576844.11</v>
      </c>
      <c r="C5161" s="19">
        <v>640500</v>
      </c>
      <c r="D5161" s="19">
        <v>674200</v>
      </c>
      <c r="E5161" s="19">
        <v>664508.81999999995</v>
      </c>
      <c r="F5161" s="19">
        <f t="shared" si="164"/>
        <v>115.1972965451619</v>
      </c>
      <c r="G5161" s="151">
        <f t="shared" si="165"/>
        <v>98.562566004153069</v>
      </c>
    </row>
    <row r="5162" spans="1:7" s="8" customFormat="1" ht="12.75" x14ac:dyDescent="0.15">
      <c r="A5162" s="108" t="s">
        <v>7</v>
      </c>
      <c r="B5162" s="19">
        <v>534240.9</v>
      </c>
      <c r="C5162" s="19">
        <v>585000</v>
      </c>
      <c r="D5162" s="19">
        <v>629000</v>
      </c>
      <c r="E5162" s="19">
        <v>620200.67000000004</v>
      </c>
      <c r="F5162" s="19">
        <f t="shared" si="164"/>
        <v>116.09007659278801</v>
      </c>
      <c r="G5162" s="151">
        <f t="shared" si="165"/>
        <v>98.601060413354531</v>
      </c>
    </row>
    <row r="5163" spans="1:7" s="8" customFormat="1" ht="12.75" x14ac:dyDescent="0.15">
      <c r="A5163" s="110" t="s">
        <v>8</v>
      </c>
      <c r="B5163" s="20">
        <v>444652.62</v>
      </c>
      <c r="C5163" s="20">
        <v>0</v>
      </c>
      <c r="D5163" s="20">
        <v>0</v>
      </c>
      <c r="E5163" s="20">
        <v>511147.72</v>
      </c>
      <c r="F5163" s="20">
        <f t="shared" si="164"/>
        <v>114.95439293712022</v>
      </c>
      <c r="G5163" s="136">
        <f t="shared" si="165"/>
        <v>0</v>
      </c>
    </row>
    <row r="5164" spans="1:7" s="8" customFormat="1" ht="12.75" x14ac:dyDescent="0.15">
      <c r="A5164" s="110" t="s">
        <v>10</v>
      </c>
      <c r="B5164" s="20">
        <v>18812.84</v>
      </c>
      <c r="C5164" s="20">
        <v>0</v>
      </c>
      <c r="D5164" s="20">
        <v>0</v>
      </c>
      <c r="E5164" s="20">
        <v>27686.58</v>
      </c>
      <c r="F5164" s="20">
        <f t="shared" si="164"/>
        <v>147.16852957873454</v>
      </c>
      <c r="G5164" s="136">
        <f t="shared" si="165"/>
        <v>0</v>
      </c>
    </row>
    <row r="5165" spans="1:7" s="8" customFormat="1" ht="12.75" x14ac:dyDescent="0.15">
      <c r="A5165" s="110" t="s">
        <v>11</v>
      </c>
      <c r="B5165" s="20">
        <v>70775.44</v>
      </c>
      <c r="C5165" s="20">
        <v>0</v>
      </c>
      <c r="D5165" s="20">
        <v>0</v>
      </c>
      <c r="E5165" s="20">
        <v>81366.37</v>
      </c>
      <c r="F5165" s="20">
        <f t="shared" si="164"/>
        <v>114.96413162532086</v>
      </c>
      <c r="G5165" s="136">
        <f t="shared" si="165"/>
        <v>0</v>
      </c>
    </row>
    <row r="5166" spans="1:7" s="8" customFormat="1" ht="12.75" x14ac:dyDescent="0.15">
      <c r="A5166" s="108" t="s">
        <v>12</v>
      </c>
      <c r="B5166" s="19">
        <v>42603.21</v>
      </c>
      <c r="C5166" s="19">
        <v>55500</v>
      </c>
      <c r="D5166" s="19">
        <v>45200</v>
      </c>
      <c r="E5166" s="19">
        <v>44308.15</v>
      </c>
      <c r="F5166" s="19">
        <f t="shared" si="164"/>
        <v>104.00190502077191</v>
      </c>
      <c r="G5166" s="151">
        <f t="shared" si="165"/>
        <v>98.026880530973457</v>
      </c>
    </row>
    <row r="5167" spans="1:7" s="8" customFormat="1" ht="12.75" x14ac:dyDescent="0.15">
      <c r="A5167" s="110" t="s">
        <v>19</v>
      </c>
      <c r="B5167" s="20">
        <v>40286.49</v>
      </c>
      <c r="C5167" s="20">
        <v>0</v>
      </c>
      <c r="D5167" s="20">
        <v>0</v>
      </c>
      <c r="E5167" s="20">
        <v>42111.63</v>
      </c>
      <c r="F5167" s="20">
        <f t="shared" si="164"/>
        <v>104.53040212736329</v>
      </c>
      <c r="G5167" s="136">
        <f t="shared" si="165"/>
        <v>0</v>
      </c>
    </row>
    <row r="5168" spans="1:7" s="8" customFormat="1" ht="12.75" x14ac:dyDescent="0.15">
      <c r="A5168" s="110" t="s">
        <v>13</v>
      </c>
      <c r="B5168" s="20">
        <v>1975.91</v>
      </c>
      <c r="C5168" s="20">
        <v>0</v>
      </c>
      <c r="D5168" s="20">
        <v>0</v>
      </c>
      <c r="E5168" s="20">
        <v>2196.52</v>
      </c>
      <c r="F5168" s="20">
        <f t="shared" si="164"/>
        <v>111.16498221072821</v>
      </c>
      <c r="G5168" s="136">
        <f t="shared" si="165"/>
        <v>0</v>
      </c>
    </row>
    <row r="5169" spans="1:7" s="8" customFormat="1" ht="12.75" x14ac:dyDescent="0.15">
      <c r="A5169" s="110" t="s">
        <v>206</v>
      </c>
      <c r="B5169" s="20">
        <v>340.81</v>
      </c>
      <c r="C5169" s="20">
        <v>0</v>
      </c>
      <c r="D5169" s="20">
        <v>0</v>
      </c>
      <c r="E5169" s="20">
        <v>0</v>
      </c>
      <c r="F5169" s="20">
        <f t="shared" si="164"/>
        <v>0</v>
      </c>
      <c r="G5169" s="136">
        <f t="shared" si="165"/>
        <v>0</v>
      </c>
    </row>
    <row r="5170" spans="1:7" s="5" customFormat="1" ht="12.75" x14ac:dyDescent="0.15">
      <c r="A5170" s="145" t="s">
        <v>493</v>
      </c>
      <c r="B5170" s="16">
        <v>724114</v>
      </c>
      <c r="C5170" s="16">
        <v>877309</v>
      </c>
      <c r="D5170" s="16">
        <v>1020072.89</v>
      </c>
      <c r="E5170" s="16">
        <v>898716.48</v>
      </c>
      <c r="F5170" s="16">
        <f t="shared" si="164"/>
        <v>124.11256791057761</v>
      </c>
      <c r="G5170" s="146">
        <f t="shared" si="165"/>
        <v>88.103162902407888</v>
      </c>
    </row>
    <row r="5171" spans="1:7" s="6" customFormat="1" ht="12.75" x14ac:dyDescent="0.15">
      <c r="A5171" s="147" t="s">
        <v>243</v>
      </c>
      <c r="B5171" s="17">
        <v>84157.31</v>
      </c>
      <c r="C5171" s="17">
        <v>117044</v>
      </c>
      <c r="D5171" s="17">
        <v>112555.06</v>
      </c>
      <c r="E5171" s="17">
        <v>112550.09</v>
      </c>
      <c r="F5171" s="17">
        <f t="shared" si="164"/>
        <v>133.7377466081081</v>
      </c>
      <c r="G5171" s="148">
        <f t="shared" si="165"/>
        <v>99.995584383323148</v>
      </c>
    </row>
    <row r="5172" spans="1:7" s="7" customFormat="1" ht="12.75" x14ac:dyDescent="0.15">
      <c r="A5172" s="149" t="s">
        <v>244</v>
      </c>
      <c r="B5172" s="18">
        <v>16502.8</v>
      </c>
      <c r="C5172" s="18">
        <v>22044</v>
      </c>
      <c r="D5172" s="18">
        <v>20928</v>
      </c>
      <c r="E5172" s="18">
        <v>20926.3</v>
      </c>
      <c r="F5172" s="18">
        <f t="shared" si="164"/>
        <v>126.80454225949535</v>
      </c>
      <c r="G5172" s="150">
        <f t="shared" si="165"/>
        <v>99.991876911314975</v>
      </c>
    </row>
    <row r="5173" spans="1:7" s="8" customFormat="1" ht="12.75" x14ac:dyDescent="0.15">
      <c r="A5173" s="108" t="s">
        <v>245</v>
      </c>
      <c r="B5173" s="19">
        <v>16502.8</v>
      </c>
      <c r="C5173" s="19">
        <v>22044</v>
      </c>
      <c r="D5173" s="19">
        <v>20928</v>
      </c>
      <c r="E5173" s="19">
        <v>20926.3</v>
      </c>
      <c r="F5173" s="19">
        <f t="shared" si="164"/>
        <v>126.80454225949535</v>
      </c>
      <c r="G5173" s="151">
        <f t="shared" si="165"/>
        <v>99.991876911314975</v>
      </c>
    </row>
    <row r="5174" spans="1:7" s="6" customFormat="1" ht="12.75" x14ac:dyDescent="0.15">
      <c r="A5174" s="147" t="s">
        <v>62</v>
      </c>
      <c r="B5174" s="17">
        <v>16502.8</v>
      </c>
      <c r="C5174" s="17">
        <v>22044</v>
      </c>
      <c r="D5174" s="17">
        <v>20928</v>
      </c>
      <c r="E5174" s="17">
        <v>20926.3</v>
      </c>
      <c r="F5174" s="17">
        <f t="shared" si="164"/>
        <v>126.80454225949535</v>
      </c>
      <c r="G5174" s="148">
        <f t="shared" si="165"/>
        <v>99.991876911314975</v>
      </c>
    </row>
    <row r="5175" spans="1:7" s="8" customFormat="1" ht="12.75" x14ac:dyDescent="0.15">
      <c r="A5175" s="108" t="s">
        <v>6</v>
      </c>
      <c r="B5175" s="19">
        <v>16502.8</v>
      </c>
      <c r="C5175" s="19">
        <v>22044</v>
      </c>
      <c r="D5175" s="19">
        <v>20928</v>
      </c>
      <c r="E5175" s="19">
        <v>20926.3</v>
      </c>
      <c r="F5175" s="19">
        <f t="shared" si="164"/>
        <v>126.80454225949535</v>
      </c>
      <c r="G5175" s="151">
        <f t="shared" si="165"/>
        <v>99.991876911314975</v>
      </c>
    </row>
    <row r="5176" spans="1:7" s="8" customFormat="1" ht="12.75" x14ac:dyDescent="0.15">
      <c r="A5176" s="108" t="s">
        <v>12</v>
      </c>
      <c r="B5176" s="19">
        <v>16085.26</v>
      </c>
      <c r="C5176" s="19">
        <v>21044</v>
      </c>
      <c r="D5176" s="19">
        <v>20528</v>
      </c>
      <c r="E5176" s="19">
        <v>20526.3</v>
      </c>
      <c r="F5176" s="19">
        <f t="shared" si="164"/>
        <v>127.60937653479023</v>
      </c>
      <c r="G5176" s="151">
        <f t="shared" si="165"/>
        <v>99.991718628215125</v>
      </c>
    </row>
    <row r="5177" spans="1:7" s="8" customFormat="1" ht="12.75" x14ac:dyDescent="0.15">
      <c r="A5177" s="110" t="s">
        <v>18</v>
      </c>
      <c r="B5177" s="20">
        <v>1513.15</v>
      </c>
      <c r="C5177" s="20">
        <v>0</v>
      </c>
      <c r="D5177" s="20">
        <v>0</v>
      </c>
      <c r="E5177" s="20">
        <v>1624.1</v>
      </c>
      <c r="F5177" s="20">
        <f t="shared" si="164"/>
        <v>107.33238608201432</v>
      </c>
      <c r="G5177" s="136">
        <f t="shared" si="165"/>
        <v>0</v>
      </c>
    </row>
    <row r="5178" spans="1:7" s="8" customFormat="1" ht="12.75" x14ac:dyDescent="0.15">
      <c r="A5178" s="110" t="s">
        <v>20</v>
      </c>
      <c r="B5178" s="20">
        <v>418.08</v>
      </c>
      <c r="C5178" s="20">
        <v>0</v>
      </c>
      <c r="D5178" s="20">
        <v>0</v>
      </c>
      <c r="E5178" s="20">
        <v>295</v>
      </c>
      <c r="F5178" s="20">
        <f t="shared" si="164"/>
        <v>70.560658247225419</v>
      </c>
      <c r="G5178" s="136">
        <f t="shared" si="165"/>
        <v>0</v>
      </c>
    </row>
    <row r="5179" spans="1:7" s="8" customFormat="1" ht="12.75" x14ac:dyDescent="0.15">
      <c r="A5179" s="110" t="s">
        <v>21</v>
      </c>
      <c r="B5179" s="20">
        <v>187.46</v>
      </c>
      <c r="C5179" s="20">
        <v>0</v>
      </c>
      <c r="D5179" s="20">
        <v>0</v>
      </c>
      <c r="E5179" s="20">
        <v>279.2</v>
      </c>
      <c r="F5179" s="20">
        <f t="shared" si="164"/>
        <v>148.93844020057611</v>
      </c>
      <c r="G5179" s="136">
        <f t="shared" si="165"/>
        <v>0</v>
      </c>
    </row>
    <row r="5180" spans="1:7" s="8" customFormat="1" ht="12.75" x14ac:dyDescent="0.15">
      <c r="A5180" s="110" t="s">
        <v>22</v>
      </c>
      <c r="B5180" s="20">
        <v>4246.42</v>
      </c>
      <c r="C5180" s="20">
        <v>0</v>
      </c>
      <c r="D5180" s="20">
        <v>0</v>
      </c>
      <c r="E5180" s="20">
        <v>6663.82</v>
      </c>
      <c r="F5180" s="20">
        <f t="shared" si="164"/>
        <v>156.92795342900607</v>
      </c>
      <c r="G5180" s="136">
        <f t="shared" si="165"/>
        <v>0</v>
      </c>
    </row>
    <row r="5181" spans="1:7" s="8" customFormat="1" ht="12.75" x14ac:dyDescent="0.15">
      <c r="A5181" s="110" t="s">
        <v>97</v>
      </c>
      <c r="B5181" s="20">
        <v>0</v>
      </c>
      <c r="C5181" s="20">
        <v>0</v>
      </c>
      <c r="D5181" s="20">
        <v>0</v>
      </c>
      <c r="E5181" s="20">
        <v>161.66999999999999</v>
      </c>
      <c r="F5181" s="20">
        <f t="shared" si="164"/>
        <v>0</v>
      </c>
      <c r="G5181" s="136">
        <f t="shared" si="165"/>
        <v>0</v>
      </c>
    </row>
    <row r="5182" spans="1:7" s="8" customFormat="1" ht="12.75" x14ac:dyDescent="0.15">
      <c r="A5182" s="110" t="s">
        <v>23</v>
      </c>
      <c r="B5182" s="20">
        <v>800.01</v>
      </c>
      <c r="C5182" s="20">
        <v>0</v>
      </c>
      <c r="D5182" s="20">
        <v>0</v>
      </c>
      <c r="E5182" s="20">
        <v>903.53</v>
      </c>
      <c r="F5182" s="20">
        <f t="shared" si="164"/>
        <v>112.93983825202186</v>
      </c>
      <c r="G5182" s="136">
        <f t="shared" si="165"/>
        <v>0</v>
      </c>
    </row>
    <row r="5183" spans="1:7" s="8" customFormat="1" ht="12.75" x14ac:dyDescent="0.15">
      <c r="A5183" s="110" t="s">
        <v>24</v>
      </c>
      <c r="B5183" s="20">
        <v>463.42</v>
      </c>
      <c r="C5183" s="20">
        <v>0</v>
      </c>
      <c r="D5183" s="20">
        <v>0</v>
      </c>
      <c r="E5183" s="20">
        <v>1128.8900000000001</v>
      </c>
      <c r="F5183" s="20">
        <f t="shared" si="164"/>
        <v>243.5997583185879</v>
      </c>
      <c r="G5183" s="136">
        <f t="shared" si="165"/>
        <v>0</v>
      </c>
    </row>
    <row r="5184" spans="1:7" s="8" customFormat="1" ht="12.75" x14ac:dyDescent="0.15">
      <c r="A5184" s="110" t="s">
        <v>25</v>
      </c>
      <c r="B5184" s="20">
        <v>220.9</v>
      </c>
      <c r="C5184" s="20">
        <v>0</v>
      </c>
      <c r="D5184" s="20">
        <v>0</v>
      </c>
      <c r="E5184" s="20">
        <v>610.96</v>
      </c>
      <c r="F5184" s="20">
        <f t="shared" si="164"/>
        <v>276.57763693979177</v>
      </c>
      <c r="G5184" s="136">
        <f t="shared" si="165"/>
        <v>0</v>
      </c>
    </row>
    <row r="5185" spans="1:7" s="8" customFormat="1" ht="12.75" x14ac:dyDescent="0.15">
      <c r="A5185" s="110" t="s">
        <v>26</v>
      </c>
      <c r="B5185" s="20">
        <v>0</v>
      </c>
      <c r="C5185" s="20">
        <v>0</v>
      </c>
      <c r="D5185" s="20">
        <v>0</v>
      </c>
      <c r="E5185" s="20">
        <v>281.42</v>
      </c>
      <c r="F5185" s="20">
        <f t="shared" si="164"/>
        <v>0</v>
      </c>
      <c r="G5185" s="136">
        <f t="shared" si="165"/>
        <v>0</v>
      </c>
    </row>
    <row r="5186" spans="1:7" s="8" customFormat="1" ht="12.75" x14ac:dyDescent="0.15">
      <c r="A5186" s="110" t="s">
        <v>27</v>
      </c>
      <c r="B5186" s="20">
        <v>1710.96</v>
      </c>
      <c r="C5186" s="20">
        <v>0</v>
      </c>
      <c r="D5186" s="20">
        <v>0</v>
      </c>
      <c r="E5186" s="20">
        <v>1602.32</v>
      </c>
      <c r="F5186" s="20">
        <f t="shared" si="164"/>
        <v>93.650348342451011</v>
      </c>
      <c r="G5186" s="136">
        <f t="shared" si="165"/>
        <v>0</v>
      </c>
    </row>
    <row r="5187" spans="1:7" s="8" customFormat="1" ht="12.75" x14ac:dyDescent="0.15">
      <c r="A5187" s="110" t="s">
        <v>28</v>
      </c>
      <c r="B5187" s="20">
        <v>313.89</v>
      </c>
      <c r="C5187" s="20">
        <v>0</v>
      </c>
      <c r="D5187" s="20">
        <v>0</v>
      </c>
      <c r="E5187" s="20">
        <v>655.8</v>
      </c>
      <c r="F5187" s="20">
        <f t="shared" si="164"/>
        <v>208.92669406479976</v>
      </c>
      <c r="G5187" s="136">
        <f t="shared" si="165"/>
        <v>0</v>
      </c>
    </row>
    <row r="5188" spans="1:7" s="8" customFormat="1" ht="12.75" x14ac:dyDescent="0.15">
      <c r="A5188" s="110" t="s">
        <v>41</v>
      </c>
      <c r="B5188" s="20">
        <v>254.83</v>
      </c>
      <c r="C5188" s="20">
        <v>0</v>
      </c>
      <c r="D5188" s="20">
        <v>0</v>
      </c>
      <c r="E5188" s="20">
        <v>254.88</v>
      </c>
      <c r="F5188" s="20">
        <f t="shared" si="164"/>
        <v>100.0196209237531</v>
      </c>
      <c r="G5188" s="136">
        <f t="shared" si="165"/>
        <v>0</v>
      </c>
    </row>
    <row r="5189" spans="1:7" s="8" customFormat="1" ht="12.75" x14ac:dyDescent="0.15">
      <c r="A5189" s="110" t="s">
        <v>29</v>
      </c>
      <c r="B5189" s="20">
        <v>2380.92</v>
      </c>
      <c r="C5189" s="20">
        <v>0</v>
      </c>
      <c r="D5189" s="20">
        <v>0</v>
      </c>
      <c r="E5189" s="20">
        <v>2661.18</v>
      </c>
      <c r="F5189" s="20">
        <f t="shared" si="164"/>
        <v>111.77108008668917</v>
      </c>
      <c r="G5189" s="136">
        <f t="shared" si="165"/>
        <v>0</v>
      </c>
    </row>
    <row r="5190" spans="1:7" s="8" customFormat="1" ht="12.75" x14ac:dyDescent="0.15">
      <c r="A5190" s="110" t="s">
        <v>30</v>
      </c>
      <c r="B5190" s="20">
        <v>895.88</v>
      </c>
      <c r="C5190" s="20">
        <v>0</v>
      </c>
      <c r="D5190" s="20">
        <v>0</v>
      </c>
      <c r="E5190" s="20">
        <v>895.92</v>
      </c>
      <c r="F5190" s="20">
        <f t="shared" ref="F5190:F5253" si="166">IFERROR(E5190/B5190*100,0)</f>
        <v>100.00446488368976</v>
      </c>
      <c r="G5190" s="136">
        <f t="shared" ref="G5190:G5253" si="167">IFERROR(E5190/D5190*100,0)</f>
        <v>0</v>
      </c>
    </row>
    <row r="5191" spans="1:7" s="8" customFormat="1" ht="12.75" x14ac:dyDescent="0.15">
      <c r="A5191" s="110" t="s">
        <v>31</v>
      </c>
      <c r="B5191" s="20">
        <v>122.66</v>
      </c>
      <c r="C5191" s="20">
        <v>0</v>
      </c>
      <c r="D5191" s="20">
        <v>0</v>
      </c>
      <c r="E5191" s="20">
        <v>0</v>
      </c>
      <c r="F5191" s="20">
        <f t="shared" si="166"/>
        <v>0</v>
      </c>
      <c r="G5191" s="136">
        <f t="shared" si="167"/>
        <v>0</v>
      </c>
    </row>
    <row r="5192" spans="1:7" s="8" customFormat="1" ht="12.75" x14ac:dyDescent="0.15">
      <c r="A5192" s="110" t="s">
        <v>32</v>
      </c>
      <c r="B5192" s="20">
        <v>213.4</v>
      </c>
      <c r="C5192" s="20">
        <v>0</v>
      </c>
      <c r="D5192" s="20">
        <v>0</v>
      </c>
      <c r="E5192" s="20">
        <v>124.42</v>
      </c>
      <c r="F5192" s="20">
        <f t="shared" si="166"/>
        <v>58.303655107778816</v>
      </c>
      <c r="G5192" s="136">
        <f t="shared" si="167"/>
        <v>0</v>
      </c>
    </row>
    <row r="5193" spans="1:7" s="8" customFormat="1" ht="12.75" x14ac:dyDescent="0.15">
      <c r="A5193" s="110" t="s">
        <v>33</v>
      </c>
      <c r="B5193" s="20">
        <v>1261.93</v>
      </c>
      <c r="C5193" s="20">
        <v>0</v>
      </c>
      <c r="D5193" s="20">
        <v>0</v>
      </c>
      <c r="E5193" s="20">
        <v>1287.77</v>
      </c>
      <c r="F5193" s="20">
        <f t="shared" si="166"/>
        <v>102.04765716006435</v>
      </c>
      <c r="G5193" s="136">
        <f t="shared" si="167"/>
        <v>0</v>
      </c>
    </row>
    <row r="5194" spans="1:7" s="8" customFormat="1" ht="12.75" x14ac:dyDescent="0.15">
      <c r="A5194" s="110" t="s">
        <v>34</v>
      </c>
      <c r="B5194" s="20">
        <v>100.84</v>
      </c>
      <c r="C5194" s="20">
        <v>0</v>
      </c>
      <c r="D5194" s="20">
        <v>0</v>
      </c>
      <c r="E5194" s="20">
        <v>92.71</v>
      </c>
      <c r="F5194" s="20">
        <f t="shared" si="166"/>
        <v>91.937723125743744</v>
      </c>
      <c r="G5194" s="136">
        <f t="shared" si="167"/>
        <v>0</v>
      </c>
    </row>
    <row r="5195" spans="1:7" s="8" customFormat="1" ht="12.75" x14ac:dyDescent="0.15">
      <c r="A5195" s="110" t="s">
        <v>35</v>
      </c>
      <c r="B5195" s="20">
        <v>680.45</v>
      </c>
      <c r="C5195" s="20">
        <v>0</v>
      </c>
      <c r="D5195" s="20">
        <v>0</v>
      </c>
      <c r="E5195" s="20">
        <v>635.63</v>
      </c>
      <c r="F5195" s="20">
        <f t="shared" si="166"/>
        <v>93.41318245278859</v>
      </c>
      <c r="G5195" s="136">
        <f t="shared" si="167"/>
        <v>0</v>
      </c>
    </row>
    <row r="5196" spans="1:7" s="8" customFormat="1" ht="12.75" x14ac:dyDescent="0.15">
      <c r="A5196" s="110" t="s">
        <v>83</v>
      </c>
      <c r="B5196" s="20">
        <v>77.08</v>
      </c>
      <c r="C5196" s="20">
        <v>0</v>
      </c>
      <c r="D5196" s="20">
        <v>0</v>
      </c>
      <c r="E5196" s="20">
        <v>62</v>
      </c>
      <c r="F5196" s="20">
        <f t="shared" si="166"/>
        <v>80.435910742086151</v>
      </c>
      <c r="G5196" s="136">
        <f t="shared" si="167"/>
        <v>0</v>
      </c>
    </row>
    <row r="5197" spans="1:7" s="8" customFormat="1" ht="12.75" x14ac:dyDescent="0.15">
      <c r="A5197" s="110" t="s">
        <v>42</v>
      </c>
      <c r="B5197" s="20">
        <v>159.27000000000001</v>
      </c>
      <c r="C5197" s="20">
        <v>0</v>
      </c>
      <c r="D5197" s="20">
        <v>0</v>
      </c>
      <c r="E5197" s="20">
        <v>163.09</v>
      </c>
      <c r="F5197" s="20">
        <f t="shared" si="166"/>
        <v>102.39844289571167</v>
      </c>
      <c r="G5197" s="136">
        <f t="shared" si="167"/>
        <v>0</v>
      </c>
    </row>
    <row r="5198" spans="1:7" s="8" customFormat="1" ht="12.75" x14ac:dyDescent="0.15">
      <c r="A5198" s="110" t="s">
        <v>36</v>
      </c>
      <c r="B5198" s="20">
        <v>63.71</v>
      </c>
      <c r="C5198" s="20">
        <v>0</v>
      </c>
      <c r="D5198" s="20">
        <v>0</v>
      </c>
      <c r="E5198" s="20">
        <v>141.99</v>
      </c>
      <c r="F5198" s="20">
        <f t="shared" si="166"/>
        <v>222.86925129493019</v>
      </c>
      <c r="G5198" s="136">
        <f t="shared" si="167"/>
        <v>0</v>
      </c>
    </row>
    <row r="5199" spans="1:7" s="8" customFormat="1" ht="12.75" x14ac:dyDescent="0.15">
      <c r="A5199" s="108" t="s">
        <v>37</v>
      </c>
      <c r="B5199" s="19">
        <v>417.54</v>
      </c>
      <c r="C5199" s="19">
        <v>1000</v>
      </c>
      <c r="D5199" s="19">
        <v>400</v>
      </c>
      <c r="E5199" s="19">
        <v>400</v>
      </c>
      <c r="F5199" s="19">
        <f t="shared" si="166"/>
        <v>95.799204866599609</v>
      </c>
      <c r="G5199" s="151">
        <f t="shared" si="167"/>
        <v>100</v>
      </c>
    </row>
    <row r="5200" spans="1:7" s="8" customFormat="1" ht="12.75" x14ac:dyDescent="0.15">
      <c r="A5200" s="110" t="s">
        <v>38</v>
      </c>
      <c r="B5200" s="20">
        <v>417.54</v>
      </c>
      <c r="C5200" s="20">
        <v>0</v>
      </c>
      <c r="D5200" s="20">
        <v>0</v>
      </c>
      <c r="E5200" s="20">
        <v>394.97</v>
      </c>
      <c r="F5200" s="20">
        <f t="shared" si="166"/>
        <v>94.594529865402123</v>
      </c>
      <c r="G5200" s="136">
        <f t="shared" si="167"/>
        <v>0</v>
      </c>
    </row>
    <row r="5201" spans="1:7" s="8" customFormat="1" ht="12.75" x14ac:dyDescent="0.15">
      <c r="A5201" s="110" t="s">
        <v>39</v>
      </c>
      <c r="B5201" s="20">
        <v>0</v>
      </c>
      <c r="C5201" s="20">
        <v>0</v>
      </c>
      <c r="D5201" s="20">
        <v>0</v>
      </c>
      <c r="E5201" s="20">
        <v>5.03</v>
      </c>
      <c r="F5201" s="20">
        <f t="shared" si="166"/>
        <v>0</v>
      </c>
      <c r="G5201" s="136">
        <f t="shared" si="167"/>
        <v>0</v>
      </c>
    </row>
    <row r="5202" spans="1:7" s="7" customFormat="1" ht="12.75" x14ac:dyDescent="0.15">
      <c r="A5202" s="149" t="s">
        <v>246</v>
      </c>
      <c r="B5202" s="18">
        <v>48841.98</v>
      </c>
      <c r="C5202" s="18">
        <v>50000</v>
      </c>
      <c r="D5202" s="18">
        <v>44500</v>
      </c>
      <c r="E5202" s="18">
        <v>44496.73</v>
      </c>
      <c r="F5202" s="18">
        <f t="shared" si="166"/>
        <v>91.103452398940419</v>
      </c>
      <c r="G5202" s="150">
        <f t="shared" si="167"/>
        <v>99.99265168539327</v>
      </c>
    </row>
    <row r="5203" spans="1:7" s="8" customFormat="1" ht="12.75" x14ac:dyDescent="0.15">
      <c r="A5203" s="108" t="s">
        <v>245</v>
      </c>
      <c r="B5203" s="19">
        <v>48841.98</v>
      </c>
      <c r="C5203" s="19">
        <v>50000</v>
      </c>
      <c r="D5203" s="19">
        <v>44500</v>
      </c>
      <c r="E5203" s="19">
        <v>44496.73</v>
      </c>
      <c r="F5203" s="19">
        <f t="shared" si="166"/>
        <v>91.103452398940419</v>
      </c>
      <c r="G5203" s="151">
        <f t="shared" si="167"/>
        <v>99.99265168539327</v>
      </c>
    </row>
    <row r="5204" spans="1:7" s="6" customFormat="1" ht="12.75" x14ac:dyDescent="0.15">
      <c r="A5204" s="147" t="s">
        <v>62</v>
      </c>
      <c r="B5204" s="17">
        <v>48841.98</v>
      </c>
      <c r="C5204" s="17">
        <v>50000</v>
      </c>
      <c r="D5204" s="17">
        <v>44500</v>
      </c>
      <c r="E5204" s="17">
        <v>44496.73</v>
      </c>
      <c r="F5204" s="17">
        <f t="shared" si="166"/>
        <v>91.103452398940419</v>
      </c>
      <c r="G5204" s="148">
        <f t="shared" si="167"/>
        <v>99.99265168539327</v>
      </c>
    </row>
    <row r="5205" spans="1:7" s="8" customFormat="1" ht="12.75" x14ac:dyDescent="0.15">
      <c r="A5205" s="108" t="s">
        <v>6</v>
      </c>
      <c r="B5205" s="19">
        <v>48841.98</v>
      </c>
      <c r="C5205" s="19">
        <v>50000</v>
      </c>
      <c r="D5205" s="19">
        <v>44500</v>
      </c>
      <c r="E5205" s="19">
        <v>44496.73</v>
      </c>
      <c r="F5205" s="19">
        <f t="shared" si="166"/>
        <v>91.103452398940419</v>
      </c>
      <c r="G5205" s="151">
        <f t="shared" si="167"/>
        <v>99.99265168539327</v>
      </c>
    </row>
    <row r="5206" spans="1:7" s="8" customFormat="1" ht="12.75" x14ac:dyDescent="0.15">
      <c r="A5206" s="108" t="s">
        <v>12</v>
      </c>
      <c r="B5206" s="19">
        <v>48841.98</v>
      </c>
      <c r="C5206" s="19">
        <v>50000</v>
      </c>
      <c r="D5206" s="19">
        <v>44500</v>
      </c>
      <c r="E5206" s="19">
        <v>44496.73</v>
      </c>
      <c r="F5206" s="19">
        <f t="shared" si="166"/>
        <v>91.103452398940419</v>
      </c>
      <c r="G5206" s="151">
        <f t="shared" si="167"/>
        <v>99.99265168539327</v>
      </c>
    </row>
    <row r="5207" spans="1:7" s="8" customFormat="1" ht="12.75" x14ac:dyDescent="0.15">
      <c r="A5207" s="110" t="s">
        <v>22</v>
      </c>
      <c r="B5207" s="20">
        <v>1513.5</v>
      </c>
      <c r="C5207" s="20">
        <v>0</v>
      </c>
      <c r="D5207" s="20">
        <v>0</v>
      </c>
      <c r="E5207" s="20">
        <v>287.85000000000002</v>
      </c>
      <c r="F5207" s="20">
        <f t="shared" si="166"/>
        <v>19.018830525272548</v>
      </c>
      <c r="G5207" s="136">
        <f t="shared" si="167"/>
        <v>0</v>
      </c>
    </row>
    <row r="5208" spans="1:7" s="8" customFormat="1" ht="12.75" x14ac:dyDescent="0.15">
      <c r="A5208" s="110" t="s">
        <v>23</v>
      </c>
      <c r="B5208" s="20">
        <v>36247.480000000003</v>
      </c>
      <c r="C5208" s="20">
        <v>0</v>
      </c>
      <c r="D5208" s="20">
        <v>0</v>
      </c>
      <c r="E5208" s="20">
        <v>33212.129999999997</v>
      </c>
      <c r="F5208" s="20">
        <f t="shared" si="166"/>
        <v>91.626038554956082</v>
      </c>
      <c r="G5208" s="136">
        <f t="shared" si="167"/>
        <v>0</v>
      </c>
    </row>
    <row r="5209" spans="1:7" s="8" customFormat="1" ht="12.75" x14ac:dyDescent="0.15">
      <c r="A5209" s="110" t="s">
        <v>25</v>
      </c>
      <c r="B5209" s="20">
        <v>124.73</v>
      </c>
      <c r="C5209" s="20">
        <v>0</v>
      </c>
      <c r="D5209" s="20">
        <v>0</v>
      </c>
      <c r="E5209" s="20">
        <v>0</v>
      </c>
      <c r="F5209" s="20">
        <f t="shared" si="166"/>
        <v>0</v>
      </c>
      <c r="G5209" s="136">
        <f t="shared" si="167"/>
        <v>0</v>
      </c>
    </row>
    <row r="5210" spans="1:7" s="8" customFormat="1" ht="12.75" x14ac:dyDescent="0.15">
      <c r="A5210" s="110" t="s">
        <v>27</v>
      </c>
      <c r="B5210" s="20">
        <v>1224.23</v>
      </c>
      <c r="C5210" s="20">
        <v>0</v>
      </c>
      <c r="D5210" s="20">
        <v>0</v>
      </c>
      <c r="E5210" s="20">
        <v>2123.6</v>
      </c>
      <c r="F5210" s="20">
        <f t="shared" si="166"/>
        <v>173.46413664099066</v>
      </c>
      <c r="G5210" s="136">
        <f t="shared" si="167"/>
        <v>0</v>
      </c>
    </row>
    <row r="5211" spans="1:7" s="8" customFormat="1" ht="12.75" x14ac:dyDescent="0.15">
      <c r="A5211" s="110" t="s">
        <v>28</v>
      </c>
      <c r="B5211" s="20">
        <v>4376.21</v>
      </c>
      <c r="C5211" s="20">
        <v>0</v>
      </c>
      <c r="D5211" s="20">
        <v>0</v>
      </c>
      <c r="E5211" s="20">
        <v>3091.09</v>
      </c>
      <c r="F5211" s="20">
        <f t="shared" si="166"/>
        <v>70.633950381722997</v>
      </c>
      <c r="G5211" s="136">
        <f t="shared" si="167"/>
        <v>0</v>
      </c>
    </row>
    <row r="5212" spans="1:7" s="8" customFormat="1" ht="12.75" x14ac:dyDescent="0.15">
      <c r="A5212" s="110" t="s">
        <v>29</v>
      </c>
      <c r="B5212" s="20">
        <v>424.46</v>
      </c>
      <c r="C5212" s="20">
        <v>0</v>
      </c>
      <c r="D5212" s="20">
        <v>0</v>
      </c>
      <c r="E5212" s="20">
        <v>866.07</v>
      </c>
      <c r="F5212" s="20">
        <f t="shared" si="166"/>
        <v>204.04042783772326</v>
      </c>
      <c r="G5212" s="136">
        <f t="shared" si="167"/>
        <v>0</v>
      </c>
    </row>
    <row r="5213" spans="1:7" s="8" customFormat="1" ht="12.75" x14ac:dyDescent="0.15">
      <c r="A5213" s="110" t="s">
        <v>31</v>
      </c>
      <c r="B5213" s="20">
        <v>1579.19</v>
      </c>
      <c r="C5213" s="20">
        <v>0</v>
      </c>
      <c r="D5213" s="20">
        <v>0</v>
      </c>
      <c r="E5213" s="20">
        <v>2664.34</v>
      </c>
      <c r="F5213" s="20">
        <f t="shared" si="166"/>
        <v>168.71560736833439</v>
      </c>
      <c r="G5213" s="136">
        <f t="shared" si="167"/>
        <v>0</v>
      </c>
    </row>
    <row r="5214" spans="1:7" s="8" customFormat="1" ht="12.75" x14ac:dyDescent="0.15">
      <c r="A5214" s="110" t="s">
        <v>32</v>
      </c>
      <c r="B5214" s="20">
        <v>3352.18</v>
      </c>
      <c r="C5214" s="20">
        <v>0</v>
      </c>
      <c r="D5214" s="20">
        <v>0</v>
      </c>
      <c r="E5214" s="20">
        <v>2251.65</v>
      </c>
      <c r="F5214" s="20">
        <f t="shared" si="166"/>
        <v>67.169722389609149</v>
      </c>
      <c r="G5214" s="136">
        <f t="shared" si="167"/>
        <v>0</v>
      </c>
    </row>
    <row r="5215" spans="1:7" s="7" customFormat="1" ht="12.75" x14ac:dyDescent="0.15">
      <c r="A5215" s="149" t="s">
        <v>247</v>
      </c>
      <c r="B5215" s="18">
        <v>2711.1</v>
      </c>
      <c r="C5215" s="18">
        <v>5000</v>
      </c>
      <c r="D5215" s="18">
        <v>3406.25</v>
      </c>
      <c r="E5215" s="18">
        <v>3406.25</v>
      </c>
      <c r="F5215" s="18">
        <f t="shared" si="166"/>
        <v>125.64088377411385</v>
      </c>
      <c r="G5215" s="150">
        <f t="shared" si="167"/>
        <v>100</v>
      </c>
    </row>
    <row r="5216" spans="1:7" s="8" customFormat="1" ht="12.75" x14ac:dyDescent="0.15">
      <c r="A5216" s="108" t="s">
        <v>245</v>
      </c>
      <c r="B5216" s="19">
        <v>2711.1</v>
      </c>
      <c r="C5216" s="19">
        <v>5000</v>
      </c>
      <c r="D5216" s="19">
        <v>3406.25</v>
      </c>
      <c r="E5216" s="19">
        <v>3406.25</v>
      </c>
      <c r="F5216" s="19">
        <f t="shared" si="166"/>
        <v>125.64088377411385</v>
      </c>
      <c r="G5216" s="151">
        <f t="shared" si="167"/>
        <v>100</v>
      </c>
    </row>
    <row r="5217" spans="1:7" s="6" customFormat="1" ht="12.75" x14ac:dyDescent="0.15">
      <c r="A5217" s="147" t="s">
        <v>62</v>
      </c>
      <c r="B5217" s="17">
        <v>2711.1</v>
      </c>
      <c r="C5217" s="17">
        <v>5000</v>
      </c>
      <c r="D5217" s="17">
        <v>3406.25</v>
      </c>
      <c r="E5217" s="17">
        <v>3406.25</v>
      </c>
      <c r="F5217" s="17">
        <f t="shared" si="166"/>
        <v>125.64088377411385</v>
      </c>
      <c r="G5217" s="148">
        <f t="shared" si="167"/>
        <v>100</v>
      </c>
    </row>
    <row r="5218" spans="1:7" s="8" customFormat="1" ht="12.75" x14ac:dyDescent="0.15">
      <c r="A5218" s="108" t="s">
        <v>6</v>
      </c>
      <c r="B5218" s="19">
        <v>2711.1</v>
      </c>
      <c r="C5218" s="19">
        <v>5000</v>
      </c>
      <c r="D5218" s="19">
        <v>3406.25</v>
      </c>
      <c r="E5218" s="19">
        <v>3406.25</v>
      </c>
      <c r="F5218" s="19">
        <f t="shared" si="166"/>
        <v>125.64088377411385</v>
      </c>
      <c r="G5218" s="151">
        <f t="shared" si="167"/>
        <v>100</v>
      </c>
    </row>
    <row r="5219" spans="1:7" s="8" customFormat="1" ht="12.75" x14ac:dyDescent="0.15">
      <c r="A5219" s="108" t="s">
        <v>12</v>
      </c>
      <c r="B5219" s="19">
        <v>2711.1</v>
      </c>
      <c r="C5219" s="19">
        <v>5000</v>
      </c>
      <c r="D5219" s="19">
        <v>3406.25</v>
      </c>
      <c r="E5219" s="19">
        <v>3406.25</v>
      </c>
      <c r="F5219" s="19">
        <f t="shared" si="166"/>
        <v>125.64088377411385</v>
      </c>
      <c r="G5219" s="151">
        <f t="shared" si="167"/>
        <v>100</v>
      </c>
    </row>
    <row r="5220" spans="1:7" s="8" customFormat="1" ht="12.75" x14ac:dyDescent="0.15">
      <c r="A5220" s="110" t="s">
        <v>28</v>
      </c>
      <c r="B5220" s="20">
        <v>2711.1</v>
      </c>
      <c r="C5220" s="20">
        <v>0</v>
      </c>
      <c r="D5220" s="20">
        <v>0</v>
      </c>
      <c r="E5220" s="20">
        <v>3406.25</v>
      </c>
      <c r="F5220" s="20">
        <f t="shared" si="166"/>
        <v>125.64088377411385</v>
      </c>
      <c r="G5220" s="136">
        <f t="shared" si="167"/>
        <v>0</v>
      </c>
    </row>
    <row r="5221" spans="1:7" s="7" customFormat="1" ht="12.75" x14ac:dyDescent="0.15">
      <c r="A5221" s="149" t="s">
        <v>248</v>
      </c>
      <c r="B5221" s="18">
        <v>16101.43</v>
      </c>
      <c r="C5221" s="18">
        <v>40000</v>
      </c>
      <c r="D5221" s="18">
        <v>38720.81</v>
      </c>
      <c r="E5221" s="18">
        <v>38720.81</v>
      </c>
      <c r="F5221" s="18">
        <f t="shared" si="166"/>
        <v>240.48056601183868</v>
      </c>
      <c r="G5221" s="150">
        <f t="shared" si="167"/>
        <v>100</v>
      </c>
    </row>
    <row r="5222" spans="1:7" s="8" customFormat="1" ht="12.75" x14ac:dyDescent="0.15">
      <c r="A5222" s="108" t="s">
        <v>245</v>
      </c>
      <c r="B5222" s="19">
        <v>16101.43</v>
      </c>
      <c r="C5222" s="19">
        <v>40000</v>
      </c>
      <c r="D5222" s="19">
        <v>38720.81</v>
      </c>
      <c r="E5222" s="19">
        <v>38720.81</v>
      </c>
      <c r="F5222" s="19">
        <f t="shared" si="166"/>
        <v>240.48056601183868</v>
      </c>
      <c r="G5222" s="151">
        <f t="shared" si="167"/>
        <v>100</v>
      </c>
    </row>
    <row r="5223" spans="1:7" s="6" customFormat="1" ht="12.75" x14ac:dyDescent="0.15">
      <c r="A5223" s="147" t="s">
        <v>62</v>
      </c>
      <c r="B5223" s="17">
        <v>16101.43</v>
      </c>
      <c r="C5223" s="17">
        <v>40000</v>
      </c>
      <c r="D5223" s="17">
        <v>38720.81</v>
      </c>
      <c r="E5223" s="17">
        <v>38720.81</v>
      </c>
      <c r="F5223" s="17">
        <f t="shared" si="166"/>
        <v>240.48056601183868</v>
      </c>
      <c r="G5223" s="148">
        <f t="shared" si="167"/>
        <v>100</v>
      </c>
    </row>
    <row r="5224" spans="1:7" s="8" customFormat="1" ht="12.75" x14ac:dyDescent="0.15">
      <c r="A5224" s="108" t="s">
        <v>6</v>
      </c>
      <c r="B5224" s="19">
        <v>16101.43</v>
      </c>
      <c r="C5224" s="19">
        <v>40000</v>
      </c>
      <c r="D5224" s="19">
        <v>38720.81</v>
      </c>
      <c r="E5224" s="19">
        <v>38720.81</v>
      </c>
      <c r="F5224" s="19">
        <f t="shared" si="166"/>
        <v>240.48056601183868</v>
      </c>
      <c r="G5224" s="151">
        <f t="shared" si="167"/>
        <v>100</v>
      </c>
    </row>
    <row r="5225" spans="1:7" s="8" customFormat="1" ht="12.75" x14ac:dyDescent="0.15">
      <c r="A5225" s="108" t="s">
        <v>12</v>
      </c>
      <c r="B5225" s="19">
        <v>16101.43</v>
      </c>
      <c r="C5225" s="19">
        <v>40000</v>
      </c>
      <c r="D5225" s="19">
        <v>38720.81</v>
      </c>
      <c r="E5225" s="19">
        <v>38720.81</v>
      </c>
      <c r="F5225" s="19">
        <f t="shared" si="166"/>
        <v>240.48056601183868</v>
      </c>
      <c r="G5225" s="151">
        <f t="shared" si="167"/>
        <v>100</v>
      </c>
    </row>
    <row r="5226" spans="1:7" s="8" customFormat="1" ht="12.75" x14ac:dyDescent="0.15">
      <c r="A5226" s="110" t="s">
        <v>27</v>
      </c>
      <c r="B5226" s="20">
        <v>16101.43</v>
      </c>
      <c r="C5226" s="20">
        <v>0</v>
      </c>
      <c r="D5226" s="20">
        <v>0</v>
      </c>
      <c r="E5226" s="20">
        <v>38720.81</v>
      </c>
      <c r="F5226" s="20">
        <f t="shared" si="166"/>
        <v>240.48056601183868</v>
      </c>
      <c r="G5226" s="136">
        <f t="shared" si="167"/>
        <v>0</v>
      </c>
    </row>
    <row r="5227" spans="1:7" s="7" customFormat="1" ht="12.75" x14ac:dyDescent="0.15">
      <c r="A5227" s="149" t="s">
        <v>249</v>
      </c>
      <c r="B5227" s="18">
        <v>0</v>
      </c>
      <c r="C5227" s="18">
        <v>0</v>
      </c>
      <c r="D5227" s="18">
        <v>5000</v>
      </c>
      <c r="E5227" s="18">
        <v>5000</v>
      </c>
      <c r="F5227" s="18">
        <f t="shared" si="166"/>
        <v>0</v>
      </c>
      <c r="G5227" s="150">
        <f t="shared" si="167"/>
        <v>100</v>
      </c>
    </row>
    <row r="5228" spans="1:7" s="8" customFormat="1" ht="12.75" x14ac:dyDescent="0.15">
      <c r="A5228" s="108" t="s">
        <v>245</v>
      </c>
      <c r="B5228" s="19">
        <v>0</v>
      </c>
      <c r="C5228" s="19">
        <v>0</v>
      </c>
      <c r="D5228" s="19">
        <v>5000</v>
      </c>
      <c r="E5228" s="19">
        <v>5000</v>
      </c>
      <c r="F5228" s="19">
        <f t="shared" si="166"/>
        <v>0</v>
      </c>
      <c r="G5228" s="151">
        <f t="shared" si="167"/>
        <v>100</v>
      </c>
    </row>
    <row r="5229" spans="1:7" s="6" customFormat="1" ht="12.75" x14ac:dyDescent="0.15">
      <c r="A5229" s="147" t="s">
        <v>62</v>
      </c>
      <c r="B5229" s="17">
        <v>0</v>
      </c>
      <c r="C5229" s="17">
        <v>0</v>
      </c>
      <c r="D5229" s="17">
        <v>5000</v>
      </c>
      <c r="E5229" s="17">
        <v>5000</v>
      </c>
      <c r="F5229" s="17">
        <f t="shared" si="166"/>
        <v>0</v>
      </c>
      <c r="G5229" s="148">
        <f t="shared" si="167"/>
        <v>100</v>
      </c>
    </row>
    <row r="5230" spans="1:7" s="8" customFormat="1" ht="12.75" x14ac:dyDescent="0.15">
      <c r="A5230" s="108" t="s">
        <v>53</v>
      </c>
      <c r="B5230" s="19">
        <v>0</v>
      </c>
      <c r="C5230" s="19">
        <v>0</v>
      </c>
      <c r="D5230" s="19">
        <v>5000</v>
      </c>
      <c r="E5230" s="19">
        <v>5000</v>
      </c>
      <c r="F5230" s="19">
        <f t="shared" si="166"/>
        <v>0</v>
      </c>
      <c r="G5230" s="151">
        <f t="shared" si="167"/>
        <v>100</v>
      </c>
    </row>
    <row r="5231" spans="1:7" s="8" customFormat="1" ht="12.75" x14ac:dyDescent="0.15">
      <c r="A5231" s="108" t="s">
        <v>56</v>
      </c>
      <c r="B5231" s="19">
        <v>0</v>
      </c>
      <c r="C5231" s="19">
        <v>0</v>
      </c>
      <c r="D5231" s="19">
        <v>5000</v>
      </c>
      <c r="E5231" s="19">
        <v>5000</v>
      </c>
      <c r="F5231" s="19">
        <f t="shared" si="166"/>
        <v>0</v>
      </c>
      <c r="G5231" s="151">
        <f t="shared" si="167"/>
        <v>100</v>
      </c>
    </row>
    <row r="5232" spans="1:7" s="8" customFormat="1" ht="12.75" x14ac:dyDescent="0.15">
      <c r="A5232" s="110" t="s">
        <v>57</v>
      </c>
      <c r="B5232" s="20">
        <v>0</v>
      </c>
      <c r="C5232" s="20">
        <v>0</v>
      </c>
      <c r="D5232" s="20">
        <v>0</v>
      </c>
      <c r="E5232" s="20">
        <v>4645.2299999999996</v>
      </c>
      <c r="F5232" s="20">
        <f t="shared" si="166"/>
        <v>0</v>
      </c>
      <c r="G5232" s="136">
        <f t="shared" si="167"/>
        <v>0</v>
      </c>
    </row>
    <row r="5233" spans="1:7" s="8" customFormat="1" ht="12.75" x14ac:dyDescent="0.15">
      <c r="A5233" s="110" t="s">
        <v>59</v>
      </c>
      <c r="B5233" s="20">
        <v>0</v>
      </c>
      <c r="C5233" s="20">
        <v>0</v>
      </c>
      <c r="D5233" s="20">
        <v>0</v>
      </c>
      <c r="E5233" s="20">
        <v>354.77</v>
      </c>
      <c r="F5233" s="20">
        <f t="shared" si="166"/>
        <v>0</v>
      </c>
      <c r="G5233" s="136">
        <f t="shared" si="167"/>
        <v>0</v>
      </c>
    </row>
    <row r="5234" spans="1:7" s="6" customFormat="1" ht="12.75" x14ac:dyDescent="0.15">
      <c r="A5234" s="147" t="s">
        <v>250</v>
      </c>
      <c r="B5234" s="17">
        <v>1456.16</v>
      </c>
      <c r="C5234" s="17">
        <v>5600</v>
      </c>
      <c r="D5234" s="17">
        <v>7600</v>
      </c>
      <c r="E5234" s="17">
        <v>1022.26</v>
      </c>
      <c r="F5234" s="17">
        <f t="shared" si="166"/>
        <v>70.202450280188984</v>
      </c>
      <c r="G5234" s="148">
        <f t="shared" si="167"/>
        <v>13.45078947368421</v>
      </c>
    </row>
    <row r="5235" spans="1:7" s="7" customFormat="1" ht="12.75" x14ac:dyDescent="0.15">
      <c r="A5235" s="149" t="s">
        <v>251</v>
      </c>
      <c r="B5235" s="18">
        <v>1456.16</v>
      </c>
      <c r="C5235" s="18">
        <v>5600</v>
      </c>
      <c r="D5235" s="18">
        <v>7600</v>
      </c>
      <c r="E5235" s="18">
        <v>1022.26</v>
      </c>
      <c r="F5235" s="18">
        <f t="shared" si="166"/>
        <v>70.202450280188984</v>
      </c>
      <c r="G5235" s="150">
        <f t="shared" si="167"/>
        <v>13.45078947368421</v>
      </c>
    </row>
    <row r="5236" spans="1:7" s="8" customFormat="1" ht="12.75" x14ac:dyDescent="0.15">
      <c r="A5236" s="108" t="s">
        <v>82</v>
      </c>
      <c r="B5236" s="19">
        <v>1456.16</v>
      </c>
      <c r="C5236" s="19">
        <v>5600</v>
      </c>
      <c r="D5236" s="19">
        <v>7600</v>
      </c>
      <c r="E5236" s="19">
        <v>1022.26</v>
      </c>
      <c r="F5236" s="19">
        <f t="shared" si="166"/>
        <v>70.202450280188984</v>
      </c>
      <c r="G5236" s="151">
        <f t="shared" si="167"/>
        <v>13.45078947368421</v>
      </c>
    </row>
    <row r="5237" spans="1:7" s="6" customFormat="1" ht="12.75" x14ac:dyDescent="0.15">
      <c r="A5237" s="147" t="s">
        <v>44</v>
      </c>
      <c r="B5237" s="17">
        <v>1456.16</v>
      </c>
      <c r="C5237" s="17">
        <v>5600</v>
      </c>
      <c r="D5237" s="17">
        <v>7600</v>
      </c>
      <c r="E5237" s="17">
        <v>1022.26</v>
      </c>
      <c r="F5237" s="17">
        <f t="shared" si="166"/>
        <v>70.202450280188984</v>
      </c>
      <c r="G5237" s="148">
        <f t="shared" si="167"/>
        <v>13.45078947368421</v>
      </c>
    </row>
    <row r="5238" spans="1:7" s="8" customFormat="1" ht="12.75" x14ac:dyDescent="0.15">
      <c r="A5238" s="108" t="s">
        <v>6</v>
      </c>
      <c r="B5238" s="19">
        <v>854.03</v>
      </c>
      <c r="C5238" s="19">
        <v>4600</v>
      </c>
      <c r="D5238" s="19">
        <v>4600</v>
      </c>
      <c r="E5238" s="19">
        <v>1002.07</v>
      </c>
      <c r="F5238" s="19">
        <f t="shared" si="166"/>
        <v>117.33428568083089</v>
      </c>
      <c r="G5238" s="151">
        <f t="shared" si="167"/>
        <v>21.784130434782607</v>
      </c>
    </row>
    <row r="5239" spans="1:7" s="8" customFormat="1" ht="12.75" x14ac:dyDescent="0.15">
      <c r="A5239" s="108" t="s">
        <v>12</v>
      </c>
      <c r="B5239" s="19">
        <v>829.05</v>
      </c>
      <c r="C5239" s="19">
        <v>4300</v>
      </c>
      <c r="D5239" s="19">
        <v>4300</v>
      </c>
      <c r="E5239" s="19">
        <v>898.81</v>
      </c>
      <c r="F5239" s="19">
        <f t="shared" si="166"/>
        <v>108.41445027441048</v>
      </c>
      <c r="G5239" s="151">
        <f t="shared" si="167"/>
        <v>20.902558139534882</v>
      </c>
    </row>
    <row r="5240" spans="1:7" s="8" customFormat="1" ht="12.75" x14ac:dyDescent="0.15">
      <c r="A5240" s="110" t="s">
        <v>22</v>
      </c>
      <c r="B5240" s="20">
        <v>40.33</v>
      </c>
      <c r="C5240" s="20">
        <v>0</v>
      </c>
      <c r="D5240" s="20">
        <v>0</v>
      </c>
      <c r="E5240" s="20">
        <v>130.81</v>
      </c>
      <c r="F5240" s="20">
        <f t="shared" si="166"/>
        <v>324.34911976196383</v>
      </c>
      <c r="G5240" s="136">
        <f t="shared" si="167"/>
        <v>0</v>
      </c>
    </row>
    <row r="5241" spans="1:7" s="8" customFormat="1" ht="12.75" x14ac:dyDescent="0.15">
      <c r="A5241" s="110" t="s">
        <v>23</v>
      </c>
      <c r="B5241" s="20">
        <v>137.88</v>
      </c>
      <c r="C5241" s="20">
        <v>0</v>
      </c>
      <c r="D5241" s="20">
        <v>0</v>
      </c>
      <c r="E5241" s="20">
        <v>0</v>
      </c>
      <c r="F5241" s="20">
        <f t="shared" si="166"/>
        <v>0</v>
      </c>
      <c r="G5241" s="136">
        <f t="shared" si="167"/>
        <v>0</v>
      </c>
    </row>
    <row r="5242" spans="1:7" s="8" customFormat="1" ht="12.75" x14ac:dyDescent="0.15">
      <c r="A5242" s="110" t="s">
        <v>25</v>
      </c>
      <c r="B5242" s="20">
        <v>47.77</v>
      </c>
      <c r="C5242" s="20">
        <v>0</v>
      </c>
      <c r="D5242" s="20">
        <v>0</v>
      </c>
      <c r="E5242" s="20">
        <v>455.5</v>
      </c>
      <c r="F5242" s="20">
        <f t="shared" si="166"/>
        <v>953.52731840066986</v>
      </c>
      <c r="G5242" s="136">
        <f t="shared" si="167"/>
        <v>0</v>
      </c>
    </row>
    <row r="5243" spans="1:7" s="8" customFormat="1" ht="12.75" x14ac:dyDescent="0.15">
      <c r="A5243" s="110" t="s">
        <v>27</v>
      </c>
      <c r="B5243" s="20">
        <v>0</v>
      </c>
      <c r="C5243" s="20">
        <v>0</v>
      </c>
      <c r="D5243" s="20">
        <v>0</v>
      </c>
      <c r="E5243" s="20">
        <v>5.56</v>
      </c>
      <c r="F5243" s="20">
        <f t="shared" si="166"/>
        <v>0</v>
      </c>
      <c r="G5243" s="136">
        <f t="shared" si="167"/>
        <v>0</v>
      </c>
    </row>
    <row r="5244" spans="1:7" s="8" customFormat="1" ht="12.75" x14ac:dyDescent="0.15">
      <c r="A5244" s="110" t="s">
        <v>28</v>
      </c>
      <c r="B5244" s="20">
        <v>0</v>
      </c>
      <c r="C5244" s="20">
        <v>0</v>
      </c>
      <c r="D5244" s="20">
        <v>0</v>
      </c>
      <c r="E5244" s="20">
        <v>39.82</v>
      </c>
      <c r="F5244" s="20">
        <f t="shared" si="166"/>
        <v>0</v>
      </c>
      <c r="G5244" s="136">
        <f t="shared" si="167"/>
        <v>0</v>
      </c>
    </row>
    <row r="5245" spans="1:7" s="8" customFormat="1" ht="12.75" x14ac:dyDescent="0.15">
      <c r="A5245" s="110" t="s">
        <v>29</v>
      </c>
      <c r="B5245" s="20">
        <v>271.26</v>
      </c>
      <c r="C5245" s="20">
        <v>0</v>
      </c>
      <c r="D5245" s="20">
        <v>0</v>
      </c>
      <c r="E5245" s="20">
        <v>267.12</v>
      </c>
      <c r="F5245" s="20">
        <f t="shared" si="166"/>
        <v>98.473788984737894</v>
      </c>
      <c r="G5245" s="136">
        <f t="shared" si="167"/>
        <v>0</v>
      </c>
    </row>
    <row r="5246" spans="1:7" s="8" customFormat="1" ht="12.75" x14ac:dyDescent="0.15">
      <c r="A5246" s="110" t="s">
        <v>34</v>
      </c>
      <c r="B5246" s="20">
        <v>331.81</v>
      </c>
      <c r="C5246" s="20">
        <v>0</v>
      </c>
      <c r="D5246" s="20">
        <v>0</v>
      </c>
      <c r="E5246" s="20">
        <v>0</v>
      </c>
      <c r="F5246" s="20">
        <f t="shared" si="166"/>
        <v>0</v>
      </c>
      <c r="G5246" s="136">
        <f t="shared" si="167"/>
        <v>0</v>
      </c>
    </row>
    <row r="5247" spans="1:7" s="8" customFormat="1" ht="12.75" x14ac:dyDescent="0.15">
      <c r="A5247" s="108" t="s">
        <v>37</v>
      </c>
      <c r="B5247" s="19">
        <v>24.98</v>
      </c>
      <c r="C5247" s="19">
        <v>300</v>
      </c>
      <c r="D5247" s="19">
        <v>300</v>
      </c>
      <c r="E5247" s="19">
        <v>103.26</v>
      </c>
      <c r="F5247" s="19">
        <f t="shared" si="166"/>
        <v>413.37069655724588</v>
      </c>
      <c r="G5247" s="151">
        <f t="shared" si="167"/>
        <v>34.42</v>
      </c>
    </row>
    <row r="5248" spans="1:7" s="8" customFormat="1" ht="12.75" x14ac:dyDescent="0.15">
      <c r="A5248" s="110" t="s">
        <v>38</v>
      </c>
      <c r="B5248" s="20">
        <v>24.98</v>
      </c>
      <c r="C5248" s="20">
        <v>0</v>
      </c>
      <c r="D5248" s="20">
        <v>0</v>
      </c>
      <c r="E5248" s="20">
        <v>34.840000000000003</v>
      </c>
      <c r="F5248" s="20">
        <f t="shared" si="166"/>
        <v>139.47157726180944</v>
      </c>
      <c r="G5248" s="136">
        <f t="shared" si="167"/>
        <v>0</v>
      </c>
    </row>
    <row r="5249" spans="1:7" s="8" customFormat="1" ht="12.75" x14ac:dyDescent="0.15">
      <c r="A5249" s="110" t="s">
        <v>39</v>
      </c>
      <c r="B5249" s="20">
        <v>0</v>
      </c>
      <c r="C5249" s="20">
        <v>0</v>
      </c>
      <c r="D5249" s="20">
        <v>0</v>
      </c>
      <c r="E5249" s="20">
        <v>68.42</v>
      </c>
      <c r="F5249" s="20">
        <f t="shared" si="166"/>
        <v>0</v>
      </c>
      <c r="G5249" s="136">
        <f t="shared" si="167"/>
        <v>0</v>
      </c>
    </row>
    <row r="5250" spans="1:7" s="8" customFormat="1" ht="12.75" x14ac:dyDescent="0.15">
      <c r="A5250" s="108" t="s">
        <v>53</v>
      </c>
      <c r="B5250" s="19">
        <v>602.13</v>
      </c>
      <c r="C5250" s="19">
        <v>1000</v>
      </c>
      <c r="D5250" s="19">
        <v>3000</v>
      </c>
      <c r="E5250" s="19">
        <v>20.190000000000001</v>
      </c>
      <c r="F5250" s="19">
        <f t="shared" si="166"/>
        <v>3.3530965073987349</v>
      </c>
      <c r="G5250" s="151">
        <f t="shared" si="167"/>
        <v>0.67300000000000004</v>
      </c>
    </row>
    <row r="5251" spans="1:7" s="8" customFormat="1" ht="12.75" x14ac:dyDescent="0.15">
      <c r="A5251" s="108" t="s">
        <v>56</v>
      </c>
      <c r="B5251" s="19">
        <v>602.13</v>
      </c>
      <c r="C5251" s="19">
        <v>1000</v>
      </c>
      <c r="D5251" s="19">
        <v>3000</v>
      </c>
      <c r="E5251" s="19">
        <v>20.190000000000001</v>
      </c>
      <c r="F5251" s="19">
        <f t="shared" si="166"/>
        <v>3.3530965073987349</v>
      </c>
      <c r="G5251" s="151">
        <f t="shared" si="167"/>
        <v>0.67300000000000004</v>
      </c>
    </row>
    <row r="5252" spans="1:7" s="8" customFormat="1" ht="12.75" x14ac:dyDescent="0.15">
      <c r="A5252" s="110" t="s">
        <v>59</v>
      </c>
      <c r="B5252" s="20">
        <v>0</v>
      </c>
      <c r="C5252" s="20">
        <v>0</v>
      </c>
      <c r="D5252" s="20">
        <v>0</v>
      </c>
      <c r="E5252" s="20">
        <v>2.08</v>
      </c>
      <c r="F5252" s="20">
        <f t="shared" si="166"/>
        <v>0</v>
      </c>
      <c r="G5252" s="136">
        <f t="shared" si="167"/>
        <v>0</v>
      </c>
    </row>
    <row r="5253" spans="1:7" s="8" customFormat="1" ht="12.75" x14ac:dyDescent="0.15">
      <c r="A5253" s="110" t="s">
        <v>60</v>
      </c>
      <c r="B5253" s="20">
        <v>502.59</v>
      </c>
      <c r="C5253" s="20">
        <v>0</v>
      </c>
      <c r="D5253" s="20">
        <v>0</v>
      </c>
      <c r="E5253" s="20">
        <v>0</v>
      </c>
      <c r="F5253" s="20">
        <f t="shared" si="166"/>
        <v>0</v>
      </c>
      <c r="G5253" s="136">
        <f t="shared" si="167"/>
        <v>0</v>
      </c>
    </row>
    <row r="5254" spans="1:7" s="8" customFormat="1" ht="12.75" x14ac:dyDescent="0.15">
      <c r="A5254" s="110" t="s">
        <v>252</v>
      </c>
      <c r="B5254" s="20">
        <v>99.54</v>
      </c>
      <c r="C5254" s="20">
        <v>0</v>
      </c>
      <c r="D5254" s="20">
        <v>0</v>
      </c>
      <c r="E5254" s="20">
        <v>18.11</v>
      </c>
      <c r="F5254" s="20">
        <f t="shared" ref="F5254:F5317" si="168">IFERROR(E5254/B5254*100,0)</f>
        <v>18.193690978501103</v>
      </c>
      <c r="G5254" s="136">
        <f t="shared" ref="G5254:G5317" si="169">IFERROR(E5254/D5254*100,0)</f>
        <v>0</v>
      </c>
    </row>
    <row r="5255" spans="1:7" s="6" customFormat="1" ht="12.75" x14ac:dyDescent="0.15">
      <c r="A5255" s="147" t="s">
        <v>253</v>
      </c>
      <c r="B5255" s="17">
        <v>82354.38</v>
      </c>
      <c r="C5255" s="17">
        <v>161105</v>
      </c>
      <c r="D5255" s="17">
        <v>166316.16</v>
      </c>
      <c r="E5255" s="17">
        <v>105336.25</v>
      </c>
      <c r="F5255" s="17">
        <f t="shared" si="168"/>
        <v>127.90606886968246</v>
      </c>
      <c r="G5255" s="148">
        <f t="shared" si="169"/>
        <v>63.334945924677434</v>
      </c>
    </row>
    <row r="5256" spans="1:7" s="7" customFormat="1" ht="12.75" x14ac:dyDescent="0.15">
      <c r="A5256" s="149" t="s">
        <v>254</v>
      </c>
      <c r="B5256" s="18">
        <v>310.56</v>
      </c>
      <c r="C5256" s="18">
        <v>1540</v>
      </c>
      <c r="D5256" s="18">
        <v>3970</v>
      </c>
      <c r="E5256" s="18">
        <v>3044.58</v>
      </c>
      <c r="F5256" s="18">
        <f t="shared" si="168"/>
        <v>980.35162287480682</v>
      </c>
      <c r="G5256" s="150">
        <f t="shared" si="169"/>
        <v>76.689672544080594</v>
      </c>
    </row>
    <row r="5257" spans="1:7" s="8" customFormat="1" ht="12.75" x14ac:dyDescent="0.15">
      <c r="A5257" s="108" t="s">
        <v>245</v>
      </c>
      <c r="B5257" s="19">
        <v>0</v>
      </c>
      <c r="C5257" s="19">
        <v>0</v>
      </c>
      <c r="D5257" s="19">
        <v>250</v>
      </c>
      <c r="E5257" s="19">
        <v>250</v>
      </c>
      <c r="F5257" s="19">
        <f t="shared" si="168"/>
        <v>0</v>
      </c>
      <c r="G5257" s="151">
        <f t="shared" si="169"/>
        <v>100</v>
      </c>
    </row>
    <row r="5258" spans="1:7" s="6" customFormat="1" ht="12.75" x14ac:dyDescent="0.15">
      <c r="A5258" s="147" t="s">
        <v>5</v>
      </c>
      <c r="B5258" s="17">
        <v>0</v>
      </c>
      <c r="C5258" s="17">
        <v>0</v>
      </c>
      <c r="D5258" s="17">
        <v>250</v>
      </c>
      <c r="E5258" s="17">
        <v>250</v>
      </c>
      <c r="F5258" s="17">
        <f t="shared" si="168"/>
        <v>0</v>
      </c>
      <c r="G5258" s="148">
        <f t="shared" si="169"/>
        <v>100</v>
      </c>
    </row>
    <row r="5259" spans="1:7" s="8" customFormat="1" ht="12.75" x14ac:dyDescent="0.15">
      <c r="A5259" s="108" t="s">
        <v>53</v>
      </c>
      <c r="B5259" s="19">
        <v>0</v>
      </c>
      <c r="C5259" s="19">
        <v>0</v>
      </c>
      <c r="D5259" s="19">
        <v>250</v>
      </c>
      <c r="E5259" s="19">
        <v>250</v>
      </c>
      <c r="F5259" s="19">
        <f t="shared" si="168"/>
        <v>0</v>
      </c>
      <c r="G5259" s="151">
        <f t="shared" si="169"/>
        <v>100</v>
      </c>
    </row>
    <row r="5260" spans="1:7" s="8" customFormat="1" ht="12.75" x14ac:dyDescent="0.15">
      <c r="A5260" s="108" t="s">
        <v>54</v>
      </c>
      <c r="B5260" s="19">
        <v>0</v>
      </c>
      <c r="C5260" s="19">
        <v>0</v>
      </c>
      <c r="D5260" s="19">
        <v>250</v>
      </c>
      <c r="E5260" s="19">
        <v>250</v>
      </c>
      <c r="F5260" s="19">
        <f t="shared" si="168"/>
        <v>0</v>
      </c>
      <c r="G5260" s="151">
        <f t="shared" si="169"/>
        <v>100</v>
      </c>
    </row>
    <row r="5261" spans="1:7" s="8" customFormat="1" ht="12.75" x14ac:dyDescent="0.15">
      <c r="A5261" s="110" t="s">
        <v>55</v>
      </c>
      <c r="B5261" s="20">
        <v>0</v>
      </c>
      <c r="C5261" s="20">
        <v>0</v>
      </c>
      <c r="D5261" s="20">
        <v>0</v>
      </c>
      <c r="E5261" s="20">
        <v>250</v>
      </c>
      <c r="F5261" s="20">
        <f t="shared" si="168"/>
        <v>0</v>
      </c>
      <c r="G5261" s="136">
        <f t="shared" si="169"/>
        <v>0</v>
      </c>
    </row>
    <row r="5262" spans="1:7" s="8" customFormat="1" ht="12.75" x14ac:dyDescent="0.15">
      <c r="A5262" s="108" t="s">
        <v>82</v>
      </c>
      <c r="B5262" s="19">
        <v>310.56</v>
      </c>
      <c r="C5262" s="19">
        <v>1540</v>
      </c>
      <c r="D5262" s="19">
        <v>3720</v>
      </c>
      <c r="E5262" s="19">
        <v>2794.58</v>
      </c>
      <c r="F5262" s="19">
        <f t="shared" si="168"/>
        <v>899.85188047398242</v>
      </c>
      <c r="G5262" s="151">
        <f t="shared" si="169"/>
        <v>75.123118279569894</v>
      </c>
    </row>
    <row r="5263" spans="1:7" s="6" customFormat="1" ht="12.75" x14ac:dyDescent="0.15">
      <c r="A5263" s="147" t="s">
        <v>5</v>
      </c>
      <c r="B5263" s="17">
        <v>310.56</v>
      </c>
      <c r="C5263" s="17">
        <v>1540</v>
      </c>
      <c r="D5263" s="17">
        <v>3720</v>
      </c>
      <c r="E5263" s="17">
        <v>2794.58</v>
      </c>
      <c r="F5263" s="17">
        <f t="shared" si="168"/>
        <v>899.85188047398242</v>
      </c>
      <c r="G5263" s="148">
        <f t="shared" si="169"/>
        <v>75.123118279569894</v>
      </c>
    </row>
    <row r="5264" spans="1:7" s="8" customFormat="1" ht="12.75" x14ac:dyDescent="0.15">
      <c r="A5264" s="108" t="s">
        <v>6</v>
      </c>
      <c r="B5264" s="19">
        <v>310.56</v>
      </c>
      <c r="C5264" s="19">
        <v>1540</v>
      </c>
      <c r="D5264" s="19">
        <v>3720</v>
      </c>
      <c r="E5264" s="19">
        <v>2794.58</v>
      </c>
      <c r="F5264" s="19">
        <f t="shared" si="168"/>
        <v>899.85188047398242</v>
      </c>
      <c r="G5264" s="151">
        <f t="shared" si="169"/>
        <v>75.123118279569894</v>
      </c>
    </row>
    <row r="5265" spans="1:7" s="8" customFormat="1" ht="12.75" x14ac:dyDescent="0.15">
      <c r="A5265" s="108" t="s">
        <v>12</v>
      </c>
      <c r="B5265" s="19">
        <v>310.56</v>
      </c>
      <c r="C5265" s="19">
        <v>1540</v>
      </c>
      <c r="D5265" s="19">
        <v>3720</v>
      </c>
      <c r="E5265" s="19">
        <v>2794.58</v>
      </c>
      <c r="F5265" s="19">
        <f t="shared" si="168"/>
        <v>899.85188047398242</v>
      </c>
      <c r="G5265" s="151">
        <f t="shared" si="169"/>
        <v>75.123118279569894</v>
      </c>
    </row>
    <row r="5266" spans="1:7" s="8" customFormat="1" ht="12.75" x14ac:dyDescent="0.15">
      <c r="A5266" s="110" t="s">
        <v>97</v>
      </c>
      <c r="B5266" s="20">
        <v>163.25</v>
      </c>
      <c r="C5266" s="20">
        <v>0</v>
      </c>
      <c r="D5266" s="20">
        <v>0</v>
      </c>
      <c r="E5266" s="20">
        <v>170</v>
      </c>
      <c r="F5266" s="20">
        <f t="shared" si="168"/>
        <v>104.13476263399694</v>
      </c>
      <c r="G5266" s="136">
        <f t="shared" si="169"/>
        <v>0</v>
      </c>
    </row>
    <row r="5267" spans="1:7" s="8" customFormat="1" ht="12.75" x14ac:dyDescent="0.15">
      <c r="A5267" s="110" t="s">
        <v>32</v>
      </c>
      <c r="B5267" s="20">
        <v>0</v>
      </c>
      <c r="C5267" s="20">
        <v>0</v>
      </c>
      <c r="D5267" s="20">
        <v>0</v>
      </c>
      <c r="E5267" s="20">
        <v>1875</v>
      </c>
      <c r="F5267" s="20">
        <f t="shared" si="168"/>
        <v>0</v>
      </c>
      <c r="G5267" s="136">
        <f t="shared" si="169"/>
        <v>0</v>
      </c>
    </row>
    <row r="5268" spans="1:7" s="8" customFormat="1" ht="12.75" x14ac:dyDescent="0.15">
      <c r="A5268" s="110" t="s">
        <v>34</v>
      </c>
      <c r="B5268" s="20">
        <v>0</v>
      </c>
      <c r="C5268" s="20">
        <v>0</v>
      </c>
      <c r="D5268" s="20">
        <v>0</v>
      </c>
      <c r="E5268" s="20">
        <v>570.48</v>
      </c>
      <c r="F5268" s="20">
        <f t="shared" si="168"/>
        <v>0</v>
      </c>
      <c r="G5268" s="136">
        <f t="shared" si="169"/>
        <v>0</v>
      </c>
    </row>
    <row r="5269" spans="1:7" s="8" customFormat="1" ht="12.75" x14ac:dyDescent="0.15">
      <c r="A5269" s="110" t="s">
        <v>35</v>
      </c>
      <c r="B5269" s="20">
        <v>147.31</v>
      </c>
      <c r="C5269" s="20">
        <v>0</v>
      </c>
      <c r="D5269" s="20">
        <v>0</v>
      </c>
      <c r="E5269" s="20">
        <v>0</v>
      </c>
      <c r="F5269" s="20">
        <f t="shared" si="168"/>
        <v>0</v>
      </c>
      <c r="G5269" s="136">
        <f t="shared" si="169"/>
        <v>0</v>
      </c>
    </row>
    <row r="5270" spans="1:7" s="8" customFormat="1" ht="12.75" x14ac:dyDescent="0.15">
      <c r="A5270" s="110" t="s">
        <v>83</v>
      </c>
      <c r="B5270" s="20">
        <v>0</v>
      </c>
      <c r="C5270" s="20">
        <v>0</v>
      </c>
      <c r="D5270" s="20">
        <v>0</v>
      </c>
      <c r="E5270" s="20">
        <v>179.1</v>
      </c>
      <c r="F5270" s="20">
        <f t="shared" si="168"/>
        <v>0</v>
      </c>
      <c r="G5270" s="136">
        <f t="shared" si="169"/>
        <v>0</v>
      </c>
    </row>
    <row r="5271" spans="1:7" s="7" customFormat="1" ht="12.75" x14ac:dyDescent="0.15">
      <c r="A5271" s="149" t="s">
        <v>280</v>
      </c>
      <c r="B5271" s="18">
        <v>14045.89</v>
      </c>
      <c r="C5271" s="18">
        <v>7165</v>
      </c>
      <c r="D5271" s="18">
        <v>6168.28</v>
      </c>
      <c r="E5271" s="18">
        <v>0</v>
      </c>
      <c r="F5271" s="18">
        <f t="shared" si="168"/>
        <v>0</v>
      </c>
      <c r="G5271" s="150">
        <f t="shared" si="169"/>
        <v>0</v>
      </c>
    </row>
    <row r="5272" spans="1:7" s="8" customFormat="1" ht="12.75" x14ac:dyDescent="0.15">
      <c r="A5272" s="108" t="s">
        <v>82</v>
      </c>
      <c r="B5272" s="19">
        <v>14045.89</v>
      </c>
      <c r="C5272" s="19">
        <v>7165</v>
      </c>
      <c r="D5272" s="19">
        <v>6168.28</v>
      </c>
      <c r="E5272" s="19">
        <v>0</v>
      </c>
      <c r="F5272" s="19">
        <f t="shared" si="168"/>
        <v>0</v>
      </c>
      <c r="G5272" s="151">
        <f t="shared" si="169"/>
        <v>0</v>
      </c>
    </row>
    <row r="5273" spans="1:7" s="6" customFormat="1" ht="12.75" x14ac:dyDescent="0.15">
      <c r="A5273" s="147" t="s">
        <v>281</v>
      </c>
      <c r="B5273" s="17">
        <v>14045.89</v>
      </c>
      <c r="C5273" s="17">
        <v>7165</v>
      </c>
      <c r="D5273" s="17">
        <v>6168.28</v>
      </c>
      <c r="E5273" s="17">
        <v>0</v>
      </c>
      <c r="F5273" s="17">
        <f t="shared" si="168"/>
        <v>0</v>
      </c>
      <c r="G5273" s="148">
        <f t="shared" si="169"/>
        <v>0</v>
      </c>
    </row>
    <row r="5274" spans="1:7" s="8" customFormat="1" ht="12.75" x14ac:dyDescent="0.15">
      <c r="A5274" s="108" t="s">
        <v>53</v>
      </c>
      <c r="B5274" s="19">
        <v>14045.89</v>
      </c>
      <c r="C5274" s="19">
        <v>7165</v>
      </c>
      <c r="D5274" s="19">
        <v>6168.28</v>
      </c>
      <c r="E5274" s="19">
        <v>0</v>
      </c>
      <c r="F5274" s="19">
        <f t="shared" si="168"/>
        <v>0</v>
      </c>
      <c r="G5274" s="151">
        <f t="shared" si="169"/>
        <v>0</v>
      </c>
    </row>
    <row r="5275" spans="1:7" s="8" customFormat="1" ht="12.75" x14ac:dyDescent="0.15">
      <c r="A5275" s="108" t="s">
        <v>72</v>
      </c>
      <c r="B5275" s="19">
        <v>14045.89</v>
      </c>
      <c r="C5275" s="19">
        <v>7165</v>
      </c>
      <c r="D5275" s="19">
        <v>6168.28</v>
      </c>
      <c r="E5275" s="19">
        <v>0</v>
      </c>
      <c r="F5275" s="19">
        <f t="shared" si="168"/>
        <v>0</v>
      </c>
      <c r="G5275" s="151">
        <f t="shared" si="169"/>
        <v>0</v>
      </c>
    </row>
    <row r="5276" spans="1:7" s="8" customFormat="1" ht="12.75" x14ac:dyDescent="0.15">
      <c r="A5276" s="110" t="s">
        <v>73</v>
      </c>
      <c r="B5276" s="20">
        <v>14045.89</v>
      </c>
      <c r="C5276" s="20">
        <v>0</v>
      </c>
      <c r="D5276" s="20">
        <v>0</v>
      </c>
      <c r="E5276" s="20">
        <v>0</v>
      </c>
      <c r="F5276" s="20">
        <f t="shared" si="168"/>
        <v>0</v>
      </c>
      <c r="G5276" s="136">
        <f t="shared" si="169"/>
        <v>0</v>
      </c>
    </row>
    <row r="5277" spans="1:7" s="7" customFormat="1" ht="12.75" x14ac:dyDescent="0.15">
      <c r="A5277" s="149" t="s">
        <v>255</v>
      </c>
      <c r="B5277" s="18">
        <v>1627.86</v>
      </c>
      <c r="C5277" s="18">
        <v>17300</v>
      </c>
      <c r="D5277" s="18">
        <v>23330</v>
      </c>
      <c r="E5277" s="18">
        <v>2622.63</v>
      </c>
      <c r="F5277" s="18">
        <f t="shared" si="168"/>
        <v>161.10906343297339</v>
      </c>
      <c r="G5277" s="150">
        <f t="shared" si="169"/>
        <v>11.241448778396915</v>
      </c>
    </row>
    <row r="5278" spans="1:7" s="8" customFormat="1" ht="12.75" x14ac:dyDescent="0.15">
      <c r="A5278" s="108" t="s">
        <v>82</v>
      </c>
      <c r="B5278" s="19">
        <v>1627.86</v>
      </c>
      <c r="C5278" s="19">
        <v>17300</v>
      </c>
      <c r="D5278" s="19">
        <v>23330</v>
      </c>
      <c r="E5278" s="19">
        <v>2622.63</v>
      </c>
      <c r="F5278" s="19">
        <f t="shared" si="168"/>
        <v>161.10906343297339</v>
      </c>
      <c r="G5278" s="151">
        <f t="shared" si="169"/>
        <v>11.241448778396915</v>
      </c>
    </row>
    <row r="5279" spans="1:7" s="6" customFormat="1" ht="12.75" x14ac:dyDescent="0.15">
      <c r="A5279" s="147" t="s">
        <v>127</v>
      </c>
      <c r="B5279" s="17">
        <v>1627.86</v>
      </c>
      <c r="C5279" s="17">
        <v>17300</v>
      </c>
      <c r="D5279" s="17">
        <v>23330</v>
      </c>
      <c r="E5279" s="17">
        <v>2622.63</v>
      </c>
      <c r="F5279" s="17">
        <f t="shared" si="168"/>
        <v>161.10906343297339</v>
      </c>
      <c r="G5279" s="148">
        <f t="shared" si="169"/>
        <v>11.241448778396915</v>
      </c>
    </row>
    <row r="5280" spans="1:7" s="8" customFormat="1" ht="12.75" x14ac:dyDescent="0.15">
      <c r="A5280" s="108" t="s">
        <v>6</v>
      </c>
      <c r="B5280" s="19">
        <v>1627.86</v>
      </c>
      <c r="C5280" s="19">
        <v>5300</v>
      </c>
      <c r="D5280" s="19">
        <v>10330</v>
      </c>
      <c r="E5280" s="19">
        <v>1600.23</v>
      </c>
      <c r="F5280" s="19">
        <f t="shared" si="168"/>
        <v>98.302679591611081</v>
      </c>
      <c r="G5280" s="151">
        <f t="shared" si="169"/>
        <v>15.491093901258472</v>
      </c>
    </row>
    <row r="5281" spans="1:7" s="8" customFormat="1" ht="12.75" x14ac:dyDescent="0.15">
      <c r="A5281" s="108" t="s">
        <v>12</v>
      </c>
      <c r="B5281" s="19">
        <v>1627.86</v>
      </c>
      <c r="C5281" s="19">
        <v>5300</v>
      </c>
      <c r="D5281" s="19">
        <v>10330</v>
      </c>
      <c r="E5281" s="19">
        <v>1600.23</v>
      </c>
      <c r="F5281" s="19">
        <f t="shared" si="168"/>
        <v>98.302679591611081</v>
      </c>
      <c r="G5281" s="151">
        <f t="shared" si="169"/>
        <v>15.491093901258472</v>
      </c>
    </row>
    <row r="5282" spans="1:7" s="8" customFormat="1" ht="12.75" x14ac:dyDescent="0.15">
      <c r="A5282" s="110" t="s">
        <v>18</v>
      </c>
      <c r="B5282" s="20">
        <v>0</v>
      </c>
      <c r="C5282" s="20">
        <v>0</v>
      </c>
      <c r="D5282" s="20">
        <v>0</v>
      </c>
      <c r="E5282" s="20">
        <v>318.48</v>
      </c>
      <c r="F5282" s="20">
        <f t="shared" si="168"/>
        <v>0</v>
      </c>
      <c r="G5282" s="136">
        <f t="shared" si="169"/>
        <v>0</v>
      </c>
    </row>
    <row r="5283" spans="1:7" s="8" customFormat="1" ht="12.75" x14ac:dyDescent="0.15">
      <c r="A5283" s="110" t="s">
        <v>24</v>
      </c>
      <c r="B5283" s="20">
        <v>0</v>
      </c>
      <c r="C5283" s="20">
        <v>0</v>
      </c>
      <c r="D5283" s="20">
        <v>0</v>
      </c>
      <c r="E5283" s="20">
        <v>40.25</v>
      </c>
      <c r="F5283" s="20">
        <f t="shared" si="168"/>
        <v>0</v>
      </c>
      <c r="G5283" s="136">
        <f t="shared" si="169"/>
        <v>0</v>
      </c>
    </row>
    <row r="5284" spans="1:7" s="8" customFormat="1" ht="12.75" x14ac:dyDescent="0.15">
      <c r="A5284" s="110" t="s">
        <v>25</v>
      </c>
      <c r="B5284" s="20">
        <v>853.22</v>
      </c>
      <c r="C5284" s="20">
        <v>0</v>
      </c>
      <c r="D5284" s="20">
        <v>0</v>
      </c>
      <c r="E5284" s="20">
        <v>779.5</v>
      </c>
      <c r="F5284" s="20">
        <f t="shared" si="168"/>
        <v>91.359789972105659</v>
      </c>
      <c r="G5284" s="136">
        <f t="shared" si="169"/>
        <v>0</v>
      </c>
    </row>
    <row r="5285" spans="1:7" s="8" customFormat="1" ht="12.75" x14ac:dyDescent="0.15">
      <c r="A5285" s="110" t="s">
        <v>28</v>
      </c>
      <c r="B5285" s="20">
        <v>0</v>
      </c>
      <c r="C5285" s="20">
        <v>0</v>
      </c>
      <c r="D5285" s="20">
        <v>0</v>
      </c>
      <c r="E5285" s="20">
        <v>87.88</v>
      </c>
      <c r="F5285" s="20">
        <f t="shared" si="168"/>
        <v>0</v>
      </c>
      <c r="G5285" s="136">
        <f t="shared" si="169"/>
        <v>0</v>
      </c>
    </row>
    <row r="5286" spans="1:7" s="8" customFormat="1" ht="12.75" x14ac:dyDescent="0.15">
      <c r="A5286" s="110" t="s">
        <v>41</v>
      </c>
      <c r="B5286" s="20">
        <v>565.6</v>
      </c>
      <c r="C5286" s="20">
        <v>0</v>
      </c>
      <c r="D5286" s="20">
        <v>0</v>
      </c>
      <c r="E5286" s="20">
        <v>0</v>
      </c>
      <c r="F5286" s="20">
        <f t="shared" si="168"/>
        <v>0</v>
      </c>
      <c r="G5286" s="136">
        <f t="shared" si="169"/>
        <v>0</v>
      </c>
    </row>
    <row r="5287" spans="1:7" s="8" customFormat="1" ht="12.75" x14ac:dyDescent="0.15">
      <c r="A5287" s="110" t="s">
        <v>32</v>
      </c>
      <c r="B5287" s="20">
        <v>0</v>
      </c>
      <c r="C5287" s="20">
        <v>0</v>
      </c>
      <c r="D5287" s="20">
        <v>0</v>
      </c>
      <c r="E5287" s="20">
        <v>151.18</v>
      </c>
      <c r="F5287" s="20">
        <f t="shared" si="168"/>
        <v>0</v>
      </c>
      <c r="G5287" s="136">
        <f t="shared" si="169"/>
        <v>0</v>
      </c>
    </row>
    <row r="5288" spans="1:7" s="8" customFormat="1" ht="12.75" x14ac:dyDescent="0.15">
      <c r="A5288" s="110" t="s">
        <v>34</v>
      </c>
      <c r="B5288" s="20">
        <v>0</v>
      </c>
      <c r="C5288" s="20">
        <v>0</v>
      </c>
      <c r="D5288" s="20">
        <v>0</v>
      </c>
      <c r="E5288" s="20">
        <v>143.04</v>
      </c>
      <c r="F5288" s="20">
        <f t="shared" si="168"/>
        <v>0</v>
      </c>
      <c r="G5288" s="136">
        <f t="shared" si="169"/>
        <v>0</v>
      </c>
    </row>
    <row r="5289" spans="1:7" s="8" customFormat="1" ht="12.75" x14ac:dyDescent="0.15">
      <c r="A5289" s="110" t="s">
        <v>83</v>
      </c>
      <c r="B5289" s="20">
        <v>0</v>
      </c>
      <c r="C5289" s="20">
        <v>0</v>
      </c>
      <c r="D5289" s="20">
        <v>0</v>
      </c>
      <c r="E5289" s="20">
        <v>79.900000000000006</v>
      </c>
      <c r="F5289" s="20">
        <f t="shared" si="168"/>
        <v>0</v>
      </c>
      <c r="G5289" s="136">
        <f t="shared" si="169"/>
        <v>0</v>
      </c>
    </row>
    <row r="5290" spans="1:7" s="8" customFormat="1" ht="12.75" x14ac:dyDescent="0.15">
      <c r="A5290" s="110" t="s">
        <v>36</v>
      </c>
      <c r="B5290" s="20">
        <v>209.04</v>
      </c>
      <c r="C5290" s="20">
        <v>0</v>
      </c>
      <c r="D5290" s="20">
        <v>0</v>
      </c>
      <c r="E5290" s="20">
        <v>0</v>
      </c>
      <c r="F5290" s="20">
        <f t="shared" si="168"/>
        <v>0</v>
      </c>
      <c r="G5290" s="136">
        <f t="shared" si="169"/>
        <v>0</v>
      </c>
    </row>
    <row r="5291" spans="1:7" s="8" customFormat="1" ht="12.75" x14ac:dyDescent="0.15">
      <c r="A5291" s="108" t="s">
        <v>53</v>
      </c>
      <c r="B5291" s="19">
        <v>0</v>
      </c>
      <c r="C5291" s="19">
        <v>12000</v>
      </c>
      <c r="D5291" s="19">
        <v>13000</v>
      </c>
      <c r="E5291" s="19">
        <v>1022.4</v>
      </c>
      <c r="F5291" s="19">
        <f t="shared" si="168"/>
        <v>0</v>
      </c>
      <c r="G5291" s="151">
        <f t="shared" si="169"/>
        <v>7.8646153846153837</v>
      </c>
    </row>
    <row r="5292" spans="1:7" s="8" customFormat="1" ht="12.75" x14ac:dyDescent="0.15">
      <c r="A5292" s="108" t="s">
        <v>56</v>
      </c>
      <c r="B5292" s="19">
        <v>0</v>
      </c>
      <c r="C5292" s="19">
        <v>12000</v>
      </c>
      <c r="D5292" s="19">
        <v>13000</v>
      </c>
      <c r="E5292" s="19">
        <v>1022.4</v>
      </c>
      <c r="F5292" s="19">
        <f t="shared" si="168"/>
        <v>0</v>
      </c>
      <c r="G5292" s="151">
        <f t="shared" si="169"/>
        <v>7.8646153846153837</v>
      </c>
    </row>
    <row r="5293" spans="1:7" s="8" customFormat="1" ht="12.75" x14ac:dyDescent="0.15">
      <c r="A5293" s="110" t="s">
        <v>57</v>
      </c>
      <c r="B5293" s="20">
        <v>0</v>
      </c>
      <c r="C5293" s="20">
        <v>0</v>
      </c>
      <c r="D5293" s="20">
        <v>0</v>
      </c>
      <c r="E5293" s="20">
        <v>1022.4</v>
      </c>
      <c r="F5293" s="20">
        <f t="shared" si="168"/>
        <v>0</v>
      </c>
      <c r="G5293" s="136">
        <f t="shared" si="169"/>
        <v>0</v>
      </c>
    </row>
    <row r="5294" spans="1:7" s="7" customFormat="1" ht="12.75" x14ac:dyDescent="0.15">
      <c r="A5294" s="149" t="s">
        <v>256</v>
      </c>
      <c r="B5294" s="18">
        <v>13793.07</v>
      </c>
      <c r="C5294" s="18">
        <v>23000</v>
      </c>
      <c r="D5294" s="18">
        <v>11000</v>
      </c>
      <c r="E5294" s="18">
        <v>5713.55</v>
      </c>
      <c r="F5294" s="18">
        <f t="shared" si="168"/>
        <v>41.423337951594533</v>
      </c>
      <c r="G5294" s="150">
        <f t="shared" si="169"/>
        <v>51.941363636363633</v>
      </c>
    </row>
    <row r="5295" spans="1:7" s="8" customFormat="1" ht="12.75" x14ac:dyDescent="0.15">
      <c r="A5295" s="108" t="s">
        <v>82</v>
      </c>
      <c r="B5295" s="19">
        <v>13793.07</v>
      </c>
      <c r="C5295" s="19">
        <v>23000</v>
      </c>
      <c r="D5295" s="19">
        <v>11000</v>
      </c>
      <c r="E5295" s="19">
        <v>5713.55</v>
      </c>
      <c r="F5295" s="19">
        <f t="shared" si="168"/>
        <v>41.423337951594533</v>
      </c>
      <c r="G5295" s="151">
        <f t="shared" si="169"/>
        <v>51.941363636363633</v>
      </c>
    </row>
    <row r="5296" spans="1:7" s="6" customFormat="1" ht="12.75" x14ac:dyDescent="0.15">
      <c r="A5296" s="147" t="s">
        <v>257</v>
      </c>
      <c r="B5296" s="17">
        <v>13793.07</v>
      </c>
      <c r="C5296" s="17">
        <v>23000</v>
      </c>
      <c r="D5296" s="17">
        <v>11000</v>
      </c>
      <c r="E5296" s="17">
        <v>5713.55</v>
      </c>
      <c r="F5296" s="17">
        <f t="shared" si="168"/>
        <v>41.423337951594533</v>
      </c>
      <c r="G5296" s="148">
        <f t="shared" si="169"/>
        <v>51.941363636363633</v>
      </c>
    </row>
    <row r="5297" spans="1:7" s="8" customFormat="1" ht="12.75" x14ac:dyDescent="0.15">
      <c r="A5297" s="108" t="s">
        <v>6</v>
      </c>
      <c r="B5297" s="19">
        <v>13793.07</v>
      </c>
      <c r="C5297" s="19">
        <v>21700</v>
      </c>
      <c r="D5297" s="19">
        <v>9700</v>
      </c>
      <c r="E5297" s="19">
        <v>5713.55</v>
      </c>
      <c r="F5297" s="19">
        <f t="shared" si="168"/>
        <v>41.423337951594533</v>
      </c>
      <c r="G5297" s="151">
        <f t="shared" si="169"/>
        <v>58.902577319587635</v>
      </c>
    </row>
    <row r="5298" spans="1:7" s="8" customFormat="1" ht="12.75" x14ac:dyDescent="0.15">
      <c r="A5298" s="108" t="s">
        <v>12</v>
      </c>
      <c r="B5298" s="19">
        <v>13793.07</v>
      </c>
      <c r="C5298" s="19">
        <v>21700</v>
      </c>
      <c r="D5298" s="19">
        <v>9700</v>
      </c>
      <c r="E5298" s="19">
        <v>5713.55</v>
      </c>
      <c r="F5298" s="19">
        <f t="shared" si="168"/>
        <v>41.423337951594533</v>
      </c>
      <c r="G5298" s="151">
        <f t="shared" si="169"/>
        <v>58.902577319587635</v>
      </c>
    </row>
    <row r="5299" spans="1:7" s="8" customFormat="1" ht="12.75" x14ac:dyDescent="0.15">
      <c r="A5299" s="110" t="s">
        <v>22</v>
      </c>
      <c r="B5299" s="20">
        <v>466.13</v>
      </c>
      <c r="C5299" s="20">
        <v>0</v>
      </c>
      <c r="D5299" s="20">
        <v>0</v>
      </c>
      <c r="E5299" s="20">
        <v>822.47</v>
      </c>
      <c r="F5299" s="20">
        <f t="shared" si="168"/>
        <v>176.44648488619055</v>
      </c>
      <c r="G5299" s="136">
        <f t="shared" si="169"/>
        <v>0</v>
      </c>
    </row>
    <row r="5300" spans="1:7" s="8" customFormat="1" ht="12.75" x14ac:dyDescent="0.15">
      <c r="A5300" s="110" t="s">
        <v>97</v>
      </c>
      <c r="B5300" s="20">
        <v>13032.46</v>
      </c>
      <c r="C5300" s="20">
        <v>0</v>
      </c>
      <c r="D5300" s="20">
        <v>0</v>
      </c>
      <c r="E5300" s="20">
        <v>4490.93</v>
      </c>
      <c r="F5300" s="20">
        <f t="shared" si="168"/>
        <v>34.459572482862029</v>
      </c>
      <c r="G5300" s="136">
        <f t="shared" si="169"/>
        <v>0</v>
      </c>
    </row>
    <row r="5301" spans="1:7" s="8" customFormat="1" ht="12.75" x14ac:dyDescent="0.15">
      <c r="A5301" s="110" t="s">
        <v>25</v>
      </c>
      <c r="B5301" s="20">
        <v>105.35</v>
      </c>
      <c r="C5301" s="20">
        <v>0</v>
      </c>
      <c r="D5301" s="20">
        <v>0</v>
      </c>
      <c r="E5301" s="20">
        <v>93.25</v>
      </c>
      <c r="F5301" s="20">
        <f t="shared" si="168"/>
        <v>88.514475557664923</v>
      </c>
      <c r="G5301" s="136">
        <f t="shared" si="169"/>
        <v>0</v>
      </c>
    </row>
    <row r="5302" spans="1:7" s="8" customFormat="1" ht="12.75" x14ac:dyDescent="0.15">
      <c r="A5302" s="110" t="s">
        <v>28</v>
      </c>
      <c r="B5302" s="20">
        <v>175.86</v>
      </c>
      <c r="C5302" s="20">
        <v>0</v>
      </c>
      <c r="D5302" s="20">
        <v>0</v>
      </c>
      <c r="E5302" s="20">
        <v>293.63</v>
      </c>
      <c r="F5302" s="20">
        <f t="shared" si="168"/>
        <v>166.96804276128739</v>
      </c>
      <c r="G5302" s="136">
        <f t="shared" si="169"/>
        <v>0</v>
      </c>
    </row>
    <row r="5303" spans="1:7" s="8" customFormat="1" ht="12.75" x14ac:dyDescent="0.15">
      <c r="A5303" s="110" t="s">
        <v>42</v>
      </c>
      <c r="B5303" s="20">
        <v>13.27</v>
      </c>
      <c r="C5303" s="20">
        <v>0</v>
      </c>
      <c r="D5303" s="20">
        <v>0</v>
      </c>
      <c r="E5303" s="20">
        <v>13.27</v>
      </c>
      <c r="F5303" s="20">
        <f t="shared" si="168"/>
        <v>100</v>
      </c>
      <c r="G5303" s="136">
        <f t="shared" si="169"/>
        <v>0</v>
      </c>
    </row>
    <row r="5304" spans="1:7" s="8" customFormat="1" ht="12.75" x14ac:dyDescent="0.15">
      <c r="A5304" s="108" t="s">
        <v>53</v>
      </c>
      <c r="B5304" s="19">
        <v>0</v>
      </c>
      <c r="C5304" s="19">
        <v>1300</v>
      </c>
      <c r="D5304" s="19">
        <v>1300</v>
      </c>
      <c r="E5304" s="19">
        <v>0</v>
      </c>
      <c r="F5304" s="19">
        <f t="shared" si="168"/>
        <v>0</v>
      </c>
      <c r="G5304" s="151">
        <f t="shared" si="169"/>
        <v>0</v>
      </c>
    </row>
    <row r="5305" spans="1:7" s="8" customFormat="1" ht="12.75" x14ac:dyDescent="0.15">
      <c r="A5305" s="108" t="s">
        <v>56</v>
      </c>
      <c r="B5305" s="19">
        <v>0</v>
      </c>
      <c r="C5305" s="19">
        <v>1300</v>
      </c>
      <c r="D5305" s="19">
        <v>1300</v>
      </c>
      <c r="E5305" s="19">
        <v>0</v>
      </c>
      <c r="F5305" s="19">
        <f t="shared" si="168"/>
        <v>0</v>
      </c>
      <c r="G5305" s="151">
        <f t="shared" si="169"/>
        <v>0</v>
      </c>
    </row>
    <row r="5306" spans="1:7" s="7" customFormat="1" ht="12.75" x14ac:dyDescent="0.15">
      <c r="A5306" s="149" t="s">
        <v>258</v>
      </c>
      <c r="B5306" s="18">
        <v>51075.33</v>
      </c>
      <c r="C5306" s="18">
        <v>99800</v>
      </c>
      <c r="D5306" s="18">
        <v>78547.88</v>
      </c>
      <c r="E5306" s="18">
        <v>57086.77</v>
      </c>
      <c r="F5306" s="18">
        <f t="shared" si="168"/>
        <v>111.76975263791735</v>
      </c>
      <c r="G5306" s="150">
        <f t="shared" si="169"/>
        <v>72.677671249688714</v>
      </c>
    </row>
    <row r="5307" spans="1:7" s="8" customFormat="1" ht="12.75" x14ac:dyDescent="0.15">
      <c r="A5307" s="108" t="s">
        <v>245</v>
      </c>
      <c r="B5307" s="19">
        <v>51075.33</v>
      </c>
      <c r="C5307" s="19">
        <v>99800</v>
      </c>
      <c r="D5307" s="19">
        <v>78547.88</v>
      </c>
      <c r="E5307" s="19">
        <v>57086.77</v>
      </c>
      <c r="F5307" s="19">
        <f t="shared" si="168"/>
        <v>111.76975263791735</v>
      </c>
      <c r="G5307" s="151">
        <f t="shared" si="169"/>
        <v>72.677671249688714</v>
      </c>
    </row>
    <row r="5308" spans="1:7" s="6" customFormat="1" ht="12.75" x14ac:dyDescent="0.15">
      <c r="A5308" s="147" t="s">
        <v>128</v>
      </c>
      <c r="B5308" s="17">
        <v>51075.33</v>
      </c>
      <c r="C5308" s="17">
        <v>99800</v>
      </c>
      <c r="D5308" s="17">
        <v>78547.88</v>
      </c>
      <c r="E5308" s="17">
        <v>57086.77</v>
      </c>
      <c r="F5308" s="17">
        <f t="shared" si="168"/>
        <v>111.76975263791735</v>
      </c>
      <c r="G5308" s="148">
        <f t="shared" si="169"/>
        <v>72.677671249688714</v>
      </c>
    </row>
    <row r="5309" spans="1:7" s="8" customFormat="1" ht="12.75" x14ac:dyDescent="0.15">
      <c r="A5309" s="108" t="s">
        <v>6</v>
      </c>
      <c r="B5309" s="19">
        <v>31379.46</v>
      </c>
      <c r="C5309" s="19">
        <v>49800</v>
      </c>
      <c r="D5309" s="19">
        <v>45547.88</v>
      </c>
      <c r="E5309" s="19">
        <v>39695.11</v>
      </c>
      <c r="F5309" s="19">
        <f t="shared" si="168"/>
        <v>126.50029669089271</v>
      </c>
      <c r="G5309" s="151">
        <f t="shared" si="169"/>
        <v>87.150291078311454</v>
      </c>
    </row>
    <row r="5310" spans="1:7" s="8" customFormat="1" ht="12.75" x14ac:dyDescent="0.15">
      <c r="A5310" s="108" t="s">
        <v>7</v>
      </c>
      <c r="B5310" s="19">
        <v>5249.74</v>
      </c>
      <c r="C5310" s="19">
        <v>16000</v>
      </c>
      <c r="D5310" s="19">
        <v>12200</v>
      </c>
      <c r="E5310" s="19">
        <v>11713.59</v>
      </c>
      <c r="F5310" s="19">
        <f t="shared" si="168"/>
        <v>223.12705010152888</v>
      </c>
      <c r="G5310" s="151">
        <f t="shared" si="169"/>
        <v>96.013032786885248</v>
      </c>
    </row>
    <row r="5311" spans="1:7" s="8" customFormat="1" ht="12.75" x14ac:dyDescent="0.15">
      <c r="A5311" s="110" t="s">
        <v>8</v>
      </c>
      <c r="B5311" s="20">
        <v>4306.8500000000004</v>
      </c>
      <c r="C5311" s="20">
        <v>0</v>
      </c>
      <c r="D5311" s="20">
        <v>0</v>
      </c>
      <c r="E5311" s="20">
        <v>9626.2099999999991</v>
      </c>
      <c r="F5311" s="20">
        <f t="shared" si="168"/>
        <v>223.50929333503601</v>
      </c>
      <c r="G5311" s="136">
        <f t="shared" si="169"/>
        <v>0</v>
      </c>
    </row>
    <row r="5312" spans="1:7" s="8" customFormat="1" ht="12.75" x14ac:dyDescent="0.15">
      <c r="A5312" s="110" t="s">
        <v>10</v>
      </c>
      <c r="B5312" s="20">
        <v>232.26</v>
      </c>
      <c r="C5312" s="20">
        <v>0</v>
      </c>
      <c r="D5312" s="20">
        <v>0</v>
      </c>
      <c r="E5312" s="20">
        <v>499.08</v>
      </c>
      <c r="F5312" s="20">
        <f t="shared" si="168"/>
        <v>214.87987600103332</v>
      </c>
      <c r="G5312" s="136">
        <f t="shared" si="169"/>
        <v>0</v>
      </c>
    </row>
    <row r="5313" spans="1:7" s="8" customFormat="1" ht="12.75" x14ac:dyDescent="0.15">
      <c r="A5313" s="110" t="s">
        <v>11</v>
      </c>
      <c r="B5313" s="20">
        <v>710.63</v>
      </c>
      <c r="C5313" s="20">
        <v>0</v>
      </c>
      <c r="D5313" s="20">
        <v>0</v>
      </c>
      <c r="E5313" s="20">
        <v>1588.3</v>
      </c>
      <c r="F5313" s="20">
        <f t="shared" si="168"/>
        <v>223.50590321264229</v>
      </c>
      <c r="G5313" s="136">
        <f t="shared" si="169"/>
        <v>0</v>
      </c>
    </row>
    <row r="5314" spans="1:7" s="8" customFormat="1" ht="12.75" x14ac:dyDescent="0.15">
      <c r="A5314" s="108" t="s">
        <v>12</v>
      </c>
      <c r="B5314" s="19">
        <v>10292.94</v>
      </c>
      <c r="C5314" s="19">
        <v>17800</v>
      </c>
      <c r="D5314" s="19">
        <v>12000</v>
      </c>
      <c r="E5314" s="19">
        <v>6633.64</v>
      </c>
      <c r="F5314" s="19">
        <f t="shared" si="168"/>
        <v>64.448447188072606</v>
      </c>
      <c r="G5314" s="151">
        <f t="shared" si="169"/>
        <v>55.280333333333331</v>
      </c>
    </row>
    <row r="5315" spans="1:7" s="8" customFormat="1" ht="12.75" x14ac:dyDescent="0.15">
      <c r="A5315" s="110" t="s">
        <v>18</v>
      </c>
      <c r="B5315" s="20">
        <v>0</v>
      </c>
      <c r="C5315" s="20">
        <v>0</v>
      </c>
      <c r="D5315" s="20">
        <v>0</v>
      </c>
      <c r="E5315" s="20">
        <v>446.37</v>
      </c>
      <c r="F5315" s="20">
        <f t="shared" si="168"/>
        <v>0</v>
      </c>
      <c r="G5315" s="136">
        <f t="shared" si="169"/>
        <v>0</v>
      </c>
    </row>
    <row r="5316" spans="1:7" s="8" customFormat="1" ht="12.75" x14ac:dyDescent="0.15">
      <c r="A5316" s="110" t="s">
        <v>19</v>
      </c>
      <c r="B5316" s="20">
        <v>262.72000000000003</v>
      </c>
      <c r="C5316" s="20">
        <v>0</v>
      </c>
      <c r="D5316" s="20">
        <v>0</v>
      </c>
      <c r="E5316" s="20">
        <v>286.29000000000002</v>
      </c>
      <c r="F5316" s="20">
        <f t="shared" si="168"/>
        <v>108.97152862362971</v>
      </c>
      <c r="G5316" s="136">
        <f t="shared" si="169"/>
        <v>0</v>
      </c>
    </row>
    <row r="5317" spans="1:7" s="8" customFormat="1" ht="12.75" x14ac:dyDescent="0.15">
      <c r="A5317" s="110" t="s">
        <v>21</v>
      </c>
      <c r="B5317" s="20">
        <v>0</v>
      </c>
      <c r="C5317" s="20">
        <v>0</v>
      </c>
      <c r="D5317" s="20">
        <v>0</v>
      </c>
      <c r="E5317" s="20">
        <v>54.21</v>
      </c>
      <c r="F5317" s="20">
        <f t="shared" si="168"/>
        <v>0</v>
      </c>
      <c r="G5317" s="136">
        <f t="shared" si="169"/>
        <v>0</v>
      </c>
    </row>
    <row r="5318" spans="1:7" s="8" customFormat="1" ht="12.75" x14ac:dyDescent="0.15">
      <c r="A5318" s="110" t="s">
        <v>22</v>
      </c>
      <c r="B5318" s="20">
        <v>92.91</v>
      </c>
      <c r="C5318" s="20">
        <v>0</v>
      </c>
      <c r="D5318" s="20">
        <v>0</v>
      </c>
      <c r="E5318" s="20">
        <v>1869.82</v>
      </c>
      <c r="F5318" s="20">
        <f t="shared" ref="F5318:F5381" si="170">IFERROR(E5318/B5318*100,0)</f>
        <v>2012.5067269400497</v>
      </c>
      <c r="G5318" s="136">
        <f t="shared" ref="G5318:G5381" si="171">IFERROR(E5318/D5318*100,0)</f>
        <v>0</v>
      </c>
    </row>
    <row r="5319" spans="1:7" s="8" customFormat="1" ht="12.75" x14ac:dyDescent="0.15">
      <c r="A5319" s="110" t="s">
        <v>97</v>
      </c>
      <c r="B5319" s="20">
        <v>5877.36</v>
      </c>
      <c r="C5319" s="20">
        <v>0</v>
      </c>
      <c r="D5319" s="20">
        <v>0</v>
      </c>
      <c r="E5319" s="20">
        <v>0</v>
      </c>
      <c r="F5319" s="20">
        <f t="shared" si="170"/>
        <v>0</v>
      </c>
      <c r="G5319" s="136">
        <f t="shared" si="171"/>
        <v>0</v>
      </c>
    </row>
    <row r="5320" spans="1:7" s="8" customFormat="1" ht="12.75" x14ac:dyDescent="0.15">
      <c r="A5320" s="110" t="s">
        <v>24</v>
      </c>
      <c r="B5320" s="20">
        <v>355.38</v>
      </c>
      <c r="C5320" s="20">
        <v>0</v>
      </c>
      <c r="D5320" s="20">
        <v>0</v>
      </c>
      <c r="E5320" s="20">
        <v>0</v>
      </c>
      <c r="F5320" s="20">
        <f t="shared" si="170"/>
        <v>0</v>
      </c>
      <c r="G5320" s="136">
        <f t="shared" si="171"/>
        <v>0</v>
      </c>
    </row>
    <row r="5321" spans="1:7" s="8" customFormat="1" ht="12.75" x14ac:dyDescent="0.15">
      <c r="A5321" s="110" t="s">
        <v>25</v>
      </c>
      <c r="B5321" s="20">
        <v>1700.46</v>
      </c>
      <c r="C5321" s="20">
        <v>0</v>
      </c>
      <c r="D5321" s="20">
        <v>0</v>
      </c>
      <c r="E5321" s="20">
        <v>216.24</v>
      </c>
      <c r="F5321" s="20">
        <f t="shared" si="170"/>
        <v>12.716559048727991</v>
      </c>
      <c r="G5321" s="136">
        <f t="shared" si="171"/>
        <v>0</v>
      </c>
    </row>
    <row r="5322" spans="1:7" s="8" customFormat="1" ht="12.75" x14ac:dyDescent="0.15">
      <c r="A5322" s="110" t="s">
        <v>27</v>
      </c>
      <c r="B5322" s="20">
        <v>0</v>
      </c>
      <c r="C5322" s="20">
        <v>0</v>
      </c>
      <c r="D5322" s="20">
        <v>0</v>
      </c>
      <c r="E5322" s="20">
        <v>1030</v>
      </c>
      <c r="F5322" s="20">
        <f t="shared" si="170"/>
        <v>0</v>
      </c>
      <c r="G5322" s="136">
        <f t="shared" si="171"/>
        <v>0</v>
      </c>
    </row>
    <row r="5323" spans="1:7" s="8" customFormat="1" ht="12.75" x14ac:dyDescent="0.15">
      <c r="A5323" s="110" t="s">
        <v>31</v>
      </c>
      <c r="B5323" s="20">
        <v>371.62</v>
      </c>
      <c r="C5323" s="20">
        <v>0</v>
      </c>
      <c r="D5323" s="20">
        <v>0</v>
      </c>
      <c r="E5323" s="20">
        <v>0</v>
      </c>
      <c r="F5323" s="20">
        <f t="shared" si="170"/>
        <v>0</v>
      </c>
      <c r="G5323" s="136">
        <f t="shared" si="171"/>
        <v>0</v>
      </c>
    </row>
    <row r="5324" spans="1:7" s="8" customFormat="1" ht="12.75" x14ac:dyDescent="0.15">
      <c r="A5324" s="110" t="s">
        <v>32</v>
      </c>
      <c r="B5324" s="20">
        <v>0</v>
      </c>
      <c r="C5324" s="20">
        <v>0</v>
      </c>
      <c r="D5324" s="20">
        <v>0</v>
      </c>
      <c r="E5324" s="20">
        <v>1129.0999999999999</v>
      </c>
      <c r="F5324" s="20">
        <f t="shared" si="170"/>
        <v>0</v>
      </c>
      <c r="G5324" s="136">
        <f t="shared" si="171"/>
        <v>0</v>
      </c>
    </row>
    <row r="5325" spans="1:7" s="8" customFormat="1" ht="12.75" x14ac:dyDescent="0.15">
      <c r="A5325" s="110" t="s">
        <v>34</v>
      </c>
      <c r="B5325" s="20">
        <v>703.43</v>
      </c>
      <c r="C5325" s="20">
        <v>0</v>
      </c>
      <c r="D5325" s="20">
        <v>0</v>
      </c>
      <c r="E5325" s="20">
        <v>766</v>
      </c>
      <c r="F5325" s="20">
        <f t="shared" si="170"/>
        <v>108.89498599718523</v>
      </c>
      <c r="G5325" s="136">
        <f t="shared" si="171"/>
        <v>0</v>
      </c>
    </row>
    <row r="5326" spans="1:7" s="8" customFormat="1" ht="12.75" x14ac:dyDescent="0.15">
      <c r="A5326" s="110" t="s">
        <v>99</v>
      </c>
      <c r="B5326" s="20">
        <v>0</v>
      </c>
      <c r="C5326" s="20">
        <v>0</v>
      </c>
      <c r="D5326" s="20">
        <v>0</v>
      </c>
      <c r="E5326" s="20">
        <v>172.01</v>
      </c>
      <c r="F5326" s="20">
        <f t="shared" si="170"/>
        <v>0</v>
      </c>
      <c r="G5326" s="136">
        <f t="shared" si="171"/>
        <v>0</v>
      </c>
    </row>
    <row r="5327" spans="1:7" s="8" customFormat="1" ht="12.75" x14ac:dyDescent="0.15">
      <c r="A5327" s="110" t="s">
        <v>36</v>
      </c>
      <c r="B5327" s="20">
        <v>929.06</v>
      </c>
      <c r="C5327" s="20">
        <v>0</v>
      </c>
      <c r="D5327" s="20">
        <v>0</v>
      </c>
      <c r="E5327" s="20">
        <v>663.6</v>
      </c>
      <c r="F5327" s="20">
        <f t="shared" si="170"/>
        <v>71.427033776074751</v>
      </c>
      <c r="G5327" s="136">
        <f t="shared" si="171"/>
        <v>0</v>
      </c>
    </row>
    <row r="5328" spans="1:7" s="8" customFormat="1" ht="12.75" x14ac:dyDescent="0.15">
      <c r="A5328" s="108" t="s">
        <v>141</v>
      </c>
      <c r="B5328" s="19">
        <v>15836.78</v>
      </c>
      <c r="C5328" s="19">
        <v>16000</v>
      </c>
      <c r="D5328" s="19">
        <v>21000</v>
      </c>
      <c r="E5328" s="19">
        <v>21000</v>
      </c>
      <c r="F5328" s="19">
        <f t="shared" si="170"/>
        <v>132.60271343038167</v>
      </c>
      <c r="G5328" s="151">
        <f t="shared" si="171"/>
        <v>100</v>
      </c>
    </row>
    <row r="5329" spans="1:7" s="8" customFormat="1" ht="12.75" x14ac:dyDescent="0.15">
      <c r="A5329" s="110" t="s">
        <v>142</v>
      </c>
      <c r="B5329" s="20">
        <v>15836.78</v>
      </c>
      <c r="C5329" s="20">
        <v>0</v>
      </c>
      <c r="D5329" s="20">
        <v>0</v>
      </c>
      <c r="E5329" s="20">
        <v>21000</v>
      </c>
      <c r="F5329" s="20">
        <f t="shared" si="170"/>
        <v>132.60271343038167</v>
      </c>
      <c r="G5329" s="136">
        <f t="shared" si="171"/>
        <v>0</v>
      </c>
    </row>
    <row r="5330" spans="1:7" s="8" customFormat="1" ht="12.75" x14ac:dyDescent="0.15">
      <c r="A5330" s="108" t="s">
        <v>101</v>
      </c>
      <c r="B5330" s="19">
        <v>0</v>
      </c>
      <c r="C5330" s="19">
        <v>0</v>
      </c>
      <c r="D5330" s="19">
        <v>347.88</v>
      </c>
      <c r="E5330" s="19">
        <v>347.88</v>
      </c>
      <c r="F5330" s="19">
        <f t="shared" si="170"/>
        <v>0</v>
      </c>
      <c r="G5330" s="151">
        <f t="shared" si="171"/>
        <v>100</v>
      </c>
    </row>
    <row r="5331" spans="1:7" s="8" customFormat="1" ht="12.75" x14ac:dyDescent="0.15">
      <c r="A5331" s="110" t="s">
        <v>260</v>
      </c>
      <c r="B5331" s="20">
        <v>0</v>
      </c>
      <c r="C5331" s="20">
        <v>0</v>
      </c>
      <c r="D5331" s="20">
        <v>0</v>
      </c>
      <c r="E5331" s="20">
        <v>347.88</v>
      </c>
      <c r="F5331" s="20">
        <f t="shared" si="170"/>
        <v>0</v>
      </c>
      <c r="G5331" s="136">
        <f t="shared" si="171"/>
        <v>0</v>
      </c>
    </row>
    <row r="5332" spans="1:7" s="8" customFormat="1" ht="12.75" x14ac:dyDescent="0.15">
      <c r="A5332" s="108" t="s">
        <v>53</v>
      </c>
      <c r="B5332" s="19">
        <v>19695.87</v>
      </c>
      <c r="C5332" s="19">
        <v>50000</v>
      </c>
      <c r="D5332" s="19">
        <v>33000</v>
      </c>
      <c r="E5332" s="19">
        <v>17391.66</v>
      </c>
      <c r="F5332" s="19">
        <f t="shared" si="170"/>
        <v>88.301049915540673</v>
      </c>
      <c r="G5332" s="151">
        <f t="shared" si="171"/>
        <v>52.702000000000005</v>
      </c>
    </row>
    <row r="5333" spans="1:7" s="8" customFormat="1" ht="12.75" x14ac:dyDescent="0.15">
      <c r="A5333" s="108" t="s">
        <v>56</v>
      </c>
      <c r="B5333" s="19">
        <v>7796.58</v>
      </c>
      <c r="C5333" s="19">
        <v>34000</v>
      </c>
      <c r="D5333" s="19">
        <v>18000</v>
      </c>
      <c r="E5333" s="19">
        <v>2460.34</v>
      </c>
      <c r="F5333" s="19">
        <f t="shared" si="170"/>
        <v>31.556656893150585</v>
      </c>
      <c r="G5333" s="151">
        <f t="shared" si="171"/>
        <v>13.668555555555557</v>
      </c>
    </row>
    <row r="5334" spans="1:7" s="8" customFormat="1" ht="12.75" x14ac:dyDescent="0.15">
      <c r="A5334" s="110" t="s">
        <v>57</v>
      </c>
      <c r="B5334" s="20">
        <v>1152.02</v>
      </c>
      <c r="C5334" s="20">
        <v>0</v>
      </c>
      <c r="D5334" s="20">
        <v>0</v>
      </c>
      <c r="E5334" s="20">
        <v>0</v>
      </c>
      <c r="F5334" s="20">
        <f t="shared" si="170"/>
        <v>0</v>
      </c>
      <c r="G5334" s="136">
        <f t="shared" si="171"/>
        <v>0</v>
      </c>
    </row>
    <row r="5335" spans="1:7" s="8" customFormat="1" ht="12.75" x14ac:dyDescent="0.15">
      <c r="A5335" s="110" t="s">
        <v>58</v>
      </c>
      <c r="B5335" s="20">
        <v>2846.41</v>
      </c>
      <c r="C5335" s="20">
        <v>0</v>
      </c>
      <c r="D5335" s="20">
        <v>0</v>
      </c>
      <c r="E5335" s="20">
        <v>0</v>
      </c>
      <c r="F5335" s="20">
        <f t="shared" si="170"/>
        <v>0</v>
      </c>
      <c r="G5335" s="136">
        <f t="shared" si="171"/>
        <v>0</v>
      </c>
    </row>
    <row r="5336" spans="1:7" s="8" customFormat="1" ht="12.75" x14ac:dyDescent="0.15">
      <c r="A5336" s="110" t="s">
        <v>60</v>
      </c>
      <c r="B5336" s="20">
        <v>1496.45</v>
      </c>
      <c r="C5336" s="20">
        <v>0</v>
      </c>
      <c r="D5336" s="20">
        <v>0</v>
      </c>
      <c r="E5336" s="20">
        <v>0</v>
      </c>
      <c r="F5336" s="20">
        <f t="shared" si="170"/>
        <v>0</v>
      </c>
      <c r="G5336" s="136">
        <f t="shared" si="171"/>
        <v>0</v>
      </c>
    </row>
    <row r="5337" spans="1:7" s="8" customFormat="1" ht="12.75" x14ac:dyDescent="0.15">
      <c r="A5337" s="110" t="s">
        <v>252</v>
      </c>
      <c r="B5337" s="20">
        <v>2301.6999999999998</v>
      </c>
      <c r="C5337" s="20">
        <v>0</v>
      </c>
      <c r="D5337" s="20">
        <v>0</v>
      </c>
      <c r="E5337" s="20">
        <v>2460.34</v>
      </c>
      <c r="F5337" s="20">
        <f t="shared" si="170"/>
        <v>106.89229699787116</v>
      </c>
      <c r="G5337" s="136">
        <f t="shared" si="171"/>
        <v>0</v>
      </c>
    </row>
    <row r="5338" spans="1:7" s="8" customFormat="1" ht="12.75" x14ac:dyDescent="0.15">
      <c r="A5338" s="108" t="s">
        <v>72</v>
      </c>
      <c r="B5338" s="19">
        <v>11899.29</v>
      </c>
      <c r="C5338" s="19">
        <v>16000</v>
      </c>
      <c r="D5338" s="19">
        <v>15000</v>
      </c>
      <c r="E5338" s="19">
        <v>14931.32</v>
      </c>
      <c r="F5338" s="19">
        <f t="shared" si="170"/>
        <v>125.48076397835499</v>
      </c>
      <c r="G5338" s="151">
        <f t="shared" si="171"/>
        <v>99.542133333333325</v>
      </c>
    </row>
    <row r="5339" spans="1:7" s="8" customFormat="1" ht="12.75" x14ac:dyDescent="0.15">
      <c r="A5339" s="110" t="s">
        <v>73</v>
      </c>
      <c r="B5339" s="20">
        <v>11899.29</v>
      </c>
      <c r="C5339" s="20">
        <v>0</v>
      </c>
      <c r="D5339" s="20">
        <v>0</v>
      </c>
      <c r="E5339" s="20">
        <v>14931.32</v>
      </c>
      <c r="F5339" s="20">
        <f t="shared" si="170"/>
        <v>125.48076397835499</v>
      </c>
      <c r="G5339" s="136">
        <f t="shared" si="171"/>
        <v>0</v>
      </c>
    </row>
    <row r="5340" spans="1:7" s="7" customFormat="1" ht="12.75" x14ac:dyDescent="0.15">
      <c r="A5340" s="149" t="s">
        <v>264</v>
      </c>
      <c r="B5340" s="18">
        <v>1501.67</v>
      </c>
      <c r="C5340" s="18">
        <v>2000</v>
      </c>
      <c r="D5340" s="18">
        <v>1300</v>
      </c>
      <c r="E5340" s="18">
        <v>1241.6500000000001</v>
      </c>
      <c r="F5340" s="18">
        <f t="shared" si="170"/>
        <v>82.68461113293867</v>
      </c>
      <c r="G5340" s="150">
        <f t="shared" si="171"/>
        <v>95.511538461538464</v>
      </c>
    </row>
    <row r="5341" spans="1:7" s="8" customFormat="1" ht="12.75" x14ac:dyDescent="0.15">
      <c r="A5341" s="108" t="s">
        <v>82</v>
      </c>
      <c r="B5341" s="19">
        <v>1501.67</v>
      </c>
      <c r="C5341" s="19">
        <v>2000</v>
      </c>
      <c r="D5341" s="19">
        <v>1300</v>
      </c>
      <c r="E5341" s="19">
        <v>1241.6500000000001</v>
      </c>
      <c r="F5341" s="19">
        <f t="shared" si="170"/>
        <v>82.68461113293867</v>
      </c>
      <c r="G5341" s="151">
        <f t="shared" si="171"/>
        <v>95.511538461538464</v>
      </c>
    </row>
    <row r="5342" spans="1:7" s="6" customFormat="1" ht="12.75" x14ac:dyDescent="0.15">
      <c r="A5342" s="147" t="s">
        <v>86</v>
      </c>
      <c r="B5342" s="17">
        <v>1501.67</v>
      </c>
      <c r="C5342" s="17">
        <v>2000</v>
      </c>
      <c r="D5342" s="17">
        <v>1300</v>
      </c>
      <c r="E5342" s="17">
        <v>1241.6500000000001</v>
      </c>
      <c r="F5342" s="17">
        <f t="shared" si="170"/>
        <v>82.68461113293867</v>
      </c>
      <c r="G5342" s="148">
        <f t="shared" si="171"/>
        <v>95.511538461538464</v>
      </c>
    </row>
    <row r="5343" spans="1:7" s="8" customFormat="1" ht="12.75" x14ac:dyDescent="0.15">
      <c r="A5343" s="108" t="s">
        <v>6</v>
      </c>
      <c r="B5343" s="19">
        <v>1501.67</v>
      </c>
      <c r="C5343" s="19">
        <v>2000</v>
      </c>
      <c r="D5343" s="19">
        <v>1300</v>
      </c>
      <c r="E5343" s="19">
        <v>1241.6500000000001</v>
      </c>
      <c r="F5343" s="19">
        <f t="shared" si="170"/>
        <v>82.68461113293867</v>
      </c>
      <c r="G5343" s="151">
        <f t="shared" si="171"/>
        <v>95.511538461538464</v>
      </c>
    </row>
    <row r="5344" spans="1:7" s="8" customFormat="1" ht="12.75" x14ac:dyDescent="0.15">
      <c r="A5344" s="108" t="s">
        <v>12</v>
      </c>
      <c r="B5344" s="19">
        <v>1501.67</v>
      </c>
      <c r="C5344" s="19">
        <v>2000</v>
      </c>
      <c r="D5344" s="19">
        <v>1300</v>
      </c>
      <c r="E5344" s="19">
        <v>1241.6500000000001</v>
      </c>
      <c r="F5344" s="19">
        <f t="shared" si="170"/>
        <v>82.68461113293867</v>
      </c>
      <c r="G5344" s="151">
        <f t="shared" si="171"/>
        <v>95.511538461538464</v>
      </c>
    </row>
    <row r="5345" spans="1:7" s="8" customFormat="1" ht="12.75" x14ac:dyDescent="0.15">
      <c r="A5345" s="110" t="s">
        <v>97</v>
      </c>
      <c r="B5345" s="20">
        <v>1501.67</v>
      </c>
      <c r="C5345" s="20">
        <v>0</v>
      </c>
      <c r="D5345" s="20">
        <v>0</v>
      </c>
      <c r="E5345" s="20">
        <v>1241.6500000000001</v>
      </c>
      <c r="F5345" s="20">
        <f t="shared" si="170"/>
        <v>82.68461113293867</v>
      </c>
      <c r="G5345" s="136">
        <f t="shared" si="171"/>
        <v>0</v>
      </c>
    </row>
    <row r="5346" spans="1:7" s="7" customFormat="1" ht="12.75" x14ac:dyDescent="0.15">
      <c r="A5346" s="149" t="s">
        <v>282</v>
      </c>
      <c r="B5346" s="18">
        <v>0</v>
      </c>
      <c r="C5346" s="18">
        <v>10300</v>
      </c>
      <c r="D5346" s="18">
        <v>0</v>
      </c>
      <c r="E5346" s="18">
        <v>0</v>
      </c>
      <c r="F5346" s="18">
        <f t="shared" si="170"/>
        <v>0</v>
      </c>
      <c r="G5346" s="150">
        <f t="shared" si="171"/>
        <v>0</v>
      </c>
    </row>
    <row r="5347" spans="1:7" s="8" customFormat="1" ht="12.75" x14ac:dyDescent="0.15">
      <c r="A5347" s="108" t="s">
        <v>82</v>
      </c>
      <c r="B5347" s="19">
        <v>0</v>
      </c>
      <c r="C5347" s="19">
        <v>10300</v>
      </c>
      <c r="D5347" s="19">
        <v>0</v>
      </c>
      <c r="E5347" s="19">
        <v>0</v>
      </c>
      <c r="F5347" s="19">
        <f t="shared" si="170"/>
        <v>0</v>
      </c>
      <c r="G5347" s="151">
        <f t="shared" si="171"/>
        <v>0</v>
      </c>
    </row>
    <row r="5348" spans="1:7" s="6" customFormat="1" ht="12.75" x14ac:dyDescent="0.15">
      <c r="A5348" s="147" t="s">
        <v>263</v>
      </c>
      <c r="B5348" s="17">
        <v>0</v>
      </c>
      <c r="C5348" s="17">
        <v>10300</v>
      </c>
      <c r="D5348" s="17">
        <v>0</v>
      </c>
      <c r="E5348" s="17">
        <v>0</v>
      </c>
      <c r="F5348" s="17">
        <f t="shared" si="170"/>
        <v>0</v>
      </c>
      <c r="G5348" s="148">
        <f t="shared" si="171"/>
        <v>0</v>
      </c>
    </row>
    <row r="5349" spans="1:7" s="8" customFormat="1" ht="12.75" x14ac:dyDescent="0.15">
      <c r="A5349" s="108" t="s">
        <v>6</v>
      </c>
      <c r="B5349" s="19">
        <v>0</v>
      </c>
      <c r="C5349" s="19">
        <v>10300</v>
      </c>
      <c r="D5349" s="19">
        <v>0</v>
      </c>
      <c r="E5349" s="19">
        <v>0</v>
      </c>
      <c r="F5349" s="19">
        <f t="shared" si="170"/>
        <v>0</v>
      </c>
      <c r="G5349" s="151">
        <f t="shared" si="171"/>
        <v>0</v>
      </c>
    </row>
    <row r="5350" spans="1:7" s="8" customFormat="1" ht="12.75" x14ac:dyDescent="0.15">
      <c r="A5350" s="108" t="s">
        <v>7</v>
      </c>
      <c r="B5350" s="19">
        <v>0</v>
      </c>
      <c r="C5350" s="19">
        <v>8800</v>
      </c>
      <c r="D5350" s="19">
        <v>0</v>
      </c>
      <c r="E5350" s="19">
        <v>0</v>
      </c>
      <c r="F5350" s="19">
        <f t="shared" si="170"/>
        <v>0</v>
      </c>
      <c r="G5350" s="151">
        <f t="shared" si="171"/>
        <v>0</v>
      </c>
    </row>
    <row r="5351" spans="1:7" s="8" customFormat="1" ht="12.75" x14ac:dyDescent="0.15">
      <c r="A5351" s="108" t="s">
        <v>12</v>
      </c>
      <c r="B5351" s="19">
        <v>0</v>
      </c>
      <c r="C5351" s="19">
        <v>1500</v>
      </c>
      <c r="D5351" s="19">
        <v>0</v>
      </c>
      <c r="E5351" s="19">
        <v>0</v>
      </c>
      <c r="F5351" s="19">
        <f t="shared" si="170"/>
        <v>0</v>
      </c>
      <c r="G5351" s="151">
        <f t="shared" si="171"/>
        <v>0</v>
      </c>
    </row>
    <row r="5352" spans="1:7" s="7" customFormat="1" ht="12.75" x14ac:dyDescent="0.15">
      <c r="A5352" s="149" t="s">
        <v>265</v>
      </c>
      <c r="B5352" s="18">
        <v>0</v>
      </c>
      <c r="C5352" s="18">
        <v>0</v>
      </c>
      <c r="D5352" s="18">
        <v>42000</v>
      </c>
      <c r="E5352" s="18">
        <v>35627.07</v>
      </c>
      <c r="F5352" s="18">
        <f t="shared" si="170"/>
        <v>0</v>
      </c>
      <c r="G5352" s="150">
        <f t="shared" si="171"/>
        <v>84.826357142857148</v>
      </c>
    </row>
    <row r="5353" spans="1:7" s="8" customFormat="1" ht="12.75" x14ac:dyDescent="0.15">
      <c r="A5353" s="108" t="s">
        <v>245</v>
      </c>
      <c r="B5353" s="19">
        <v>0</v>
      </c>
      <c r="C5353" s="19">
        <v>0</v>
      </c>
      <c r="D5353" s="19">
        <v>42000</v>
      </c>
      <c r="E5353" s="19">
        <v>35627.07</v>
      </c>
      <c r="F5353" s="19">
        <f t="shared" si="170"/>
        <v>0</v>
      </c>
      <c r="G5353" s="151">
        <f t="shared" si="171"/>
        <v>84.826357142857148</v>
      </c>
    </row>
    <row r="5354" spans="1:7" s="6" customFormat="1" ht="12.75" x14ac:dyDescent="0.15">
      <c r="A5354" s="147" t="s">
        <v>128</v>
      </c>
      <c r="B5354" s="17">
        <v>0</v>
      </c>
      <c r="C5354" s="17">
        <v>0</v>
      </c>
      <c r="D5354" s="17">
        <v>42000</v>
      </c>
      <c r="E5354" s="17">
        <v>35627.07</v>
      </c>
      <c r="F5354" s="17">
        <f t="shared" si="170"/>
        <v>0</v>
      </c>
      <c r="G5354" s="148">
        <f t="shared" si="171"/>
        <v>84.826357142857148</v>
      </c>
    </row>
    <row r="5355" spans="1:7" s="8" customFormat="1" ht="12.75" x14ac:dyDescent="0.15">
      <c r="A5355" s="108" t="s">
        <v>6</v>
      </c>
      <c r="B5355" s="19">
        <v>0</v>
      </c>
      <c r="C5355" s="19">
        <v>0</v>
      </c>
      <c r="D5355" s="19">
        <v>42000</v>
      </c>
      <c r="E5355" s="19">
        <v>35627.07</v>
      </c>
      <c r="F5355" s="19">
        <f t="shared" si="170"/>
        <v>0</v>
      </c>
      <c r="G5355" s="151">
        <f t="shared" si="171"/>
        <v>84.826357142857148</v>
      </c>
    </row>
    <row r="5356" spans="1:7" s="8" customFormat="1" ht="12.75" x14ac:dyDescent="0.15">
      <c r="A5356" s="108" t="s">
        <v>12</v>
      </c>
      <c r="B5356" s="19">
        <v>0</v>
      </c>
      <c r="C5356" s="19">
        <v>0</v>
      </c>
      <c r="D5356" s="19">
        <v>42000</v>
      </c>
      <c r="E5356" s="19">
        <v>35627.07</v>
      </c>
      <c r="F5356" s="19">
        <f t="shared" si="170"/>
        <v>0</v>
      </c>
      <c r="G5356" s="151">
        <f t="shared" si="171"/>
        <v>84.826357142857148</v>
      </c>
    </row>
    <row r="5357" spans="1:7" s="8" customFormat="1" ht="12.75" x14ac:dyDescent="0.15">
      <c r="A5357" s="110" t="s">
        <v>97</v>
      </c>
      <c r="B5357" s="20">
        <v>0</v>
      </c>
      <c r="C5357" s="20">
        <v>0</v>
      </c>
      <c r="D5357" s="20">
        <v>0</v>
      </c>
      <c r="E5357" s="20">
        <v>35627.07</v>
      </c>
      <c r="F5357" s="20">
        <f t="shared" si="170"/>
        <v>0</v>
      </c>
      <c r="G5357" s="136">
        <f t="shared" si="171"/>
        <v>0</v>
      </c>
    </row>
    <row r="5358" spans="1:7" s="6" customFormat="1" ht="12.75" x14ac:dyDescent="0.15">
      <c r="A5358" s="147" t="s">
        <v>266</v>
      </c>
      <c r="B5358" s="17">
        <v>9307.44</v>
      </c>
      <c r="C5358" s="17">
        <v>12100</v>
      </c>
      <c r="D5358" s="17">
        <v>20700</v>
      </c>
      <c r="E5358" s="17">
        <v>19356.66</v>
      </c>
      <c r="F5358" s="17">
        <f t="shared" si="170"/>
        <v>207.9697532296743</v>
      </c>
      <c r="G5358" s="148">
        <f t="shared" si="171"/>
        <v>93.510434782608698</v>
      </c>
    </row>
    <row r="5359" spans="1:7" s="7" customFormat="1" ht="12.75" x14ac:dyDescent="0.15">
      <c r="A5359" s="149" t="s">
        <v>267</v>
      </c>
      <c r="B5359" s="18">
        <v>9307.44</v>
      </c>
      <c r="C5359" s="18">
        <v>12100</v>
      </c>
      <c r="D5359" s="18">
        <v>20700</v>
      </c>
      <c r="E5359" s="18">
        <v>19356.66</v>
      </c>
      <c r="F5359" s="18">
        <f t="shared" si="170"/>
        <v>207.9697532296743</v>
      </c>
      <c r="G5359" s="150">
        <f t="shared" si="171"/>
        <v>93.510434782608698</v>
      </c>
    </row>
    <row r="5360" spans="1:7" s="8" customFormat="1" ht="12.75" x14ac:dyDescent="0.15">
      <c r="A5360" s="108" t="s">
        <v>82</v>
      </c>
      <c r="B5360" s="19">
        <v>9307.44</v>
      </c>
      <c r="C5360" s="19">
        <v>12100</v>
      </c>
      <c r="D5360" s="19">
        <v>20700</v>
      </c>
      <c r="E5360" s="19">
        <v>19356.66</v>
      </c>
      <c r="F5360" s="19">
        <f t="shared" si="170"/>
        <v>207.9697532296743</v>
      </c>
      <c r="G5360" s="151">
        <f t="shared" si="171"/>
        <v>93.510434782608698</v>
      </c>
    </row>
    <row r="5361" spans="1:7" s="6" customFormat="1" ht="12.75" x14ac:dyDescent="0.15">
      <c r="A5361" s="147" t="s">
        <v>5</v>
      </c>
      <c r="B5361" s="17">
        <v>757.59</v>
      </c>
      <c r="C5361" s="17">
        <v>0</v>
      </c>
      <c r="D5361" s="17">
        <v>4050</v>
      </c>
      <c r="E5361" s="17">
        <v>3592.24</v>
      </c>
      <c r="F5361" s="17">
        <f t="shared" si="170"/>
        <v>474.16676566480544</v>
      </c>
      <c r="G5361" s="148">
        <f t="shared" si="171"/>
        <v>88.697283950617276</v>
      </c>
    </row>
    <row r="5362" spans="1:7" s="8" customFormat="1" ht="12.75" x14ac:dyDescent="0.15">
      <c r="A5362" s="108" t="s">
        <v>6</v>
      </c>
      <c r="B5362" s="19">
        <v>757.59</v>
      </c>
      <c r="C5362" s="19">
        <v>0</v>
      </c>
      <c r="D5362" s="19">
        <v>4050</v>
      </c>
      <c r="E5362" s="19">
        <v>3592.24</v>
      </c>
      <c r="F5362" s="19">
        <f t="shared" si="170"/>
        <v>474.16676566480544</v>
      </c>
      <c r="G5362" s="151">
        <f t="shared" si="171"/>
        <v>88.697283950617276</v>
      </c>
    </row>
    <row r="5363" spans="1:7" s="8" customFormat="1" ht="12.75" x14ac:dyDescent="0.15">
      <c r="A5363" s="108" t="s">
        <v>7</v>
      </c>
      <c r="B5363" s="19">
        <v>713.39</v>
      </c>
      <c r="C5363" s="19">
        <v>0</v>
      </c>
      <c r="D5363" s="19">
        <v>3300</v>
      </c>
      <c r="E5363" s="19">
        <v>2907.75</v>
      </c>
      <c r="F5363" s="19">
        <f t="shared" si="170"/>
        <v>407.59612554142893</v>
      </c>
      <c r="G5363" s="151">
        <f t="shared" si="171"/>
        <v>88.11363636363636</v>
      </c>
    </row>
    <row r="5364" spans="1:7" s="8" customFormat="1" ht="12.75" x14ac:dyDescent="0.15">
      <c r="A5364" s="110" t="s">
        <v>8</v>
      </c>
      <c r="B5364" s="20">
        <v>713.39</v>
      </c>
      <c r="C5364" s="20">
        <v>0</v>
      </c>
      <c r="D5364" s="20">
        <v>0</v>
      </c>
      <c r="E5364" s="20">
        <v>1635.67</v>
      </c>
      <c r="F5364" s="20">
        <f t="shared" si="170"/>
        <v>229.28131877374227</v>
      </c>
      <c r="G5364" s="136">
        <f t="shared" si="171"/>
        <v>0</v>
      </c>
    </row>
    <row r="5365" spans="1:7" s="8" customFormat="1" ht="12.75" x14ac:dyDescent="0.15">
      <c r="A5365" s="110" t="s">
        <v>10</v>
      </c>
      <c r="B5365" s="20">
        <v>0</v>
      </c>
      <c r="C5365" s="20">
        <v>0</v>
      </c>
      <c r="D5365" s="20">
        <v>0</v>
      </c>
      <c r="E5365" s="20">
        <v>999.5</v>
      </c>
      <c r="F5365" s="20">
        <f t="shared" si="170"/>
        <v>0</v>
      </c>
      <c r="G5365" s="136">
        <f t="shared" si="171"/>
        <v>0</v>
      </c>
    </row>
    <row r="5366" spans="1:7" s="8" customFormat="1" ht="12.75" x14ac:dyDescent="0.15">
      <c r="A5366" s="110" t="s">
        <v>11</v>
      </c>
      <c r="B5366" s="20">
        <v>0</v>
      </c>
      <c r="C5366" s="20">
        <v>0</v>
      </c>
      <c r="D5366" s="20">
        <v>0</v>
      </c>
      <c r="E5366" s="20">
        <v>272.58</v>
      </c>
      <c r="F5366" s="20">
        <f t="shared" si="170"/>
        <v>0</v>
      </c>
      <c r="G5366" s="136">
        <f t="shared" si="171"/>
        <v>0</v>
      </c>
    </row>
    <row r="5367" spans="1:7" s="8" customFormat="1" ht="12.75" x14ac:dyDescent="0.15">
      <c r="A5367" s="108" t="s">
        <v>12</v>
      </c>
      <c r="B5367" s="19">
        <v>44.2</v>
      </c>
      <c r="C5367" s="19">
        <v>0</v>
      </c>
      <c r="D5367" s="19">
        <v>750</v>
      </c>
      <c r="E5367" s="19">
        <v>684.49</v>
      </c>
      <c r="F5367" s="19">
        <f t="shared" si="170"/>
        <v>1548.6199095022623</v>
      </c>
      <c r="G5367" s="151">
        <f t="shared" si="171"/>
        <v>91.265333333333331</v>
      </c>
    </row>
    <row r="5368" spans="1:7" s="8" customFormat="1" ht="12.75" x14ac:dyDescent="0.15">
      <c r="A5368" s="110" t="s">
        <v>19</v>
      </c>
      <c r="B5368" s="20">
        <v>44.2</v>
      </c>
      <c r="C5368" s="20">
        <v>0</v>
      </c>
      <c r="D5368" s="20">
        <v>0</v>
      </c>
      <c r="E5368" s="20">
        <v>684.49</v>
      </c>
      <c r="F5368" s="20">
        <f t="shared" si="170"/>
        <v>1548.6199095022623</v>
      </c>
      <c r="G5368" s="136">
        <f t="shared" si="171"/>
        <v>0</v>
      </c>
    </row>
    <row r="5369" spans="1:7" s="6" customFormat="1" ht="12.75" x14ac:dyDescent="0.15">
      <c r="A5369" s="147" t="s">
        <v>62</v>
      </c>
      <c r="B5369" s="17">
        <v>1282.48</v>
      </c>
      <c r="C5369" s="17">
        <v>1820</v>
      </c>
      <c r="D5369" s="17">
        <v>2550</v>
      </c>
      <c r="E5369" s="17">
        <v>2354.64</v>
      </c>
      <c r="F5369" s="17">
        <f t="shared" si="170"/>
        <v>183.60052398477947</v>
      </c>
      <c r="G5369" s="148">
        <f t="shared" si="171"/>
        <v>92.338823529411769</v>
      </c>
    </row>
    <row r="5370" spans="1:7" s="8" customFormat="1" ht="12.75" x14ac:dyDescent="0.15">
      <c r="A5370" s="108" t="s">
        <v>6</v>
      </c>
      <c r="B5370" s="19">
        <v>1282.48</v>
      </c>
      <c r="C5370" s="19">
        <v>1820</v>
      </c>
      <c r="D5370" s="19">
        <v>2550</v>
      </c>
      <c r="E5370" s="19">
        <v>2354.64</v>
      </c>
      <c r="F5370" s="19">
        <f t="shared" si="170"/>
        <v>183.60052398477947</v>
      </c>
      <c r="G5370" s="151">
        <f t="shared" si="171"/>
        <v>92.338823529411769</v>
      </c>
    </row>
    <row r="5371" spans="1:7" s="8" customFormat="1" ht="12.75" x14ac:dyDescent="0.15">
      <c r="A5371" s="108" t="s">
        <v>7</v>
      </c>
      <c r="B5371" s="19">
        <v>1158.47</v>
      </c>
      <c r="C5371" s="19">
        <v>1600</v>
      </c>
      <c r="D5371" s="19">
        <v>2300</v>
      </c>
      <c r="E5371" s="19">
        <v>2155.9499999999998</v>
      </c>
      <c r="F5371" s="19">
        <f t="shared" si="170"/>
        <v>186.10322235362159</v>
      </c>
      <c r="G5371" s="151">
        <f t="shared" si="171"/>
        <v>93.736956521739117</v>
      </c>
    </row>
    <row r="5372" spans="1:7" s="8" customFormat="1" ht="12.75" x14ac:dyDescent="0.15">
      <c r="A5372" s="110" t="s">
        <v>8</v>
      </c>
      <c r="B5372" s="20">
        <v>906.46</v>
      </c>
      <c r="C5372" s="20">
        <v>0</v>
      </c>
      <c r="D5372" s="20">
        <v>0</v>
      </c>
      <c r="E5372" s="20">
        <v>1677.15</v>
      </c>
      <c r="F5372" s="20">
        <f t="shared" si="170"/>
        <v>185.02195353352602</v>
      </c>
      <c r="G5372" s="136">
        <f t="shared" si="171"/>
        <v>0</v>
      </c>
    </row>
    <row r="5373" spans="1:7" s="8" customFormat="1" ht="12.75" x14ac:dyDescent="0.15">
      <c r="A5373" s="110" t="s">
        <v>10</v>
      </c>
      <c r="B5373" s="20">
        <v>102.03</v>
      </c>
      <c r="C5373" s="20">
        <v>0</v>
      </c>
      <c r="D5373" s="20">
        <v>0</v>
      </c>
      <c r="E5373" s="20">
        <v>200</v>
      </c>
      <c r="F5373" s="20">
        <f t="shared" si="170"/>
        <v>196.02077820248945</v>
      </c>
      <c r="G5373" s="136">
        <f t="shared" si="171"/>
        <v>0</v>
      </c>
    </row>
    <row r="5374" spans="1:7" s="8" customFormat="1" ht="12.75" x14ac:dyDescent="0.15">
      <c r="A5374" s="110" t="s">
        <v>11</v>
      </c>
      <c r="B5374" s="20">
        <v>149.97999999999999</v>
      </c>
      <c r="C5374" s="20">
        <v>0</v>
      </c>
      <c r="D5374" s="20">
        <v>0</v>
      </c>
      <c r="E5374" s="20">
        <v>278.8</v>
      </c>
      <c r="F5374" s="20">
        <f t="shared" si="170"/>
        <v>185.89145219362584</v>
      </c>
      <c r="G5374" s="136">
        <f t="shared" si="171"/>
        <v>0</v>
      </c>
    </row>
    <row r="5375" spans="1:7" s="8" customFormat="1" ht="12.75" x14ac:dyDescent="0.15">
      <c r="A5375" s="108" t="s">
        <v>12</v>
      </c>
      <c r="B5375" s="19">
        <v>124.01</v>
      </c>
      <c r="C5375" s="19">
        <v>220</v>
      </c>
      <c r="D5375" s="19">
        <v>250</v>
      </c>
      <c r="E5375" s="19">
        <v>198.69</v>
      </c>
      <c r="F5375" s="19">
        <f t="shared" si="170"/>
        <v>160.22094992339328</v>
      </c>
      <c r="G5375" s="151">
        <f t="shared" si="171"/>
        <v>79.475999999999999</v>
      </c>
    </row>
    <row r="5376" spans="1:7" s="8" customFormat="1" ht="12.75" x14ac:dyDescent="0.15">
      <c r="A5376" s="110" t="s">
        <v>18</v>
      </c>
      <c r="B5376" s="20">
        <v>7.96</v>
      </c>
      <c r="C5376" s="20">
        <v>0</v>
      </c>
      <c r="D5376" s="20">
        <v>0</v>
      </c>
      <c r="E5376" s="20">
        <v>7.96</v>
      </c>
      <c r="F5376" s="20">
        <f t="shared" si="170"/>
        <v>100</v>
      </c>
      <c r="G5376" s="136">
        <f t="shared" si="171"/>
        <v>0</v>
      </c>
    </row>
    <row r="5377" spans="1:7" s="8" customFormat="1" ht="12.75" x14ac:dyDescent="0.15">
      <c r="A5377" s="110" t="s">
        <v>19</v>
      </c>
      <c r="B5377" s="20">
        <v>116.05</v>
      </c>
      <c r="C5377" s="20">
        <v>0</v>
      </c>
      <c r="D5377" s="20">
        <v>0</v>
      </c>
      <c r="E5377" s="20">
        <v>190.73</v>
      </c>
      <c r="F5377" s="20">
        <f t="shared" si="170"/>
        <v>164.35157259801809</v>
      </c>
      <c r="G5377" s="136">
        <f t="shared" si="171"/>
        <v>0</v>
      </c>
    </row>
    <row r="5378" spans="1:7" s="6" customFormat="1" ht="12.75" x14ac:dyDescent="0.15">
      <c r="A5378" s="147" t="s">
        <v>86</v>
      </c>
      <c r="B5378" s="17">
        <v>7267.37</v>
      </c>
      <c r="C5378" s="17">
        <v>10280</v>
      </c>
      <c r="D5378" s="17">
        <v>14100</v>
      </c>
      <c r="E5378" s="17">
        <v>13409.78</v>
      </c>
      <c r="F5378" s="17">
        <f t="shared" si="170"/>
        <v>184.52039733768888</v>
      </c>
      <c r="G5378" s="148">
        <f t="shared" si="171"/>
        <v>95.104822695035466</v>
      </c>
    </row>
    <row r="5379" spans="1:7" s="8" customFormat="1" ht="12.75" x14ac:dyDescent="0.15">
      <c r="A5379" s="108" t="s">
        <v>6</v>
      </c>
      <c r="B5379" s="19">
        <v>7267.37</v>
      </c>
      <c r="C5379" s="19">
        <v>10280</v>
      </c>
      <c r="D5379" s="19">
        <v>14100</v>
      </c>
      <c r="E5379" s="19">
        <v>13409.78</v>
      </c>
      <c r="F5379" s="19">
        <f t="shared" si="170"/>
        <v>184.52039733768888</v>
      </c>
      <c r="G5379" s="151">
        <f t="shared" si="171"/>
        <v>95.104822695035466</v>
      </c>
    </row>
    <row r="5380" spans="1:7" s="8" customFormat="1" ht="12.75" x14ac:dyDescent="0.15">
      <c r="A5380" s="108" t="s">
        <v>7</v>
      </c>
      <c r="B5380" s="19">
        <v>6564.63</v>
      </c>
      <c r="C5380" s="19">
        <v>9040</v>
      </c>
      <c r="D5380" s="19">
        <v>12900</v>
      </c>
      <c r="E5380" s="19">
        <v>12283.73</v>
      </c>
      <c r="F5380" s="19">
        <f t="shared" si="170"/>
        <v>187.11991384129797</v>
      </c>
      <c r="G5380" s="151">
        <f t="shared" si="171"/>
        <v>95.222713178294569</v>
      </c>
    </row>
    <row r="5381" spans="1:7" s="8" customFormat="1" ht="12.75" x14ac:dyDescent="0.15">
      <c r="A5381" s="110" t="s">
        <v>8</v>
      </c>
      <c r="B5381" s="20">
        <v>5136.58</v>
      </c>
      <c r="C5381" s="20">
        <v>0</v>
      </c>
      <c r="D5381" s="20">
        <v>0</v>
      </c>
      <c r="E5381" s="20">
        <v>9503.8700000000008</v>
      </c>
      <c r="F5381" s="20">
        <f t="shared" si="170"/>
        <v>185.023303443147</v>
      </c>
      <c r="G5381" s="136">
        <f t="shared" si="171"/>
        <v>0</v>
      </c>
    </row>
    <row r="5382" spans="1:7" s="8" customFormat="1" ht="12.75" x14ac:dyDescent="0.15">
      <c r="A5382" s="110" t="s">
        <v>10</v>
      </c>
      <c r="B5382" s="20">
        <v>578.17999999999995</v>
      </c>
      <c r="C5382" s="20">
        <v>0</v>
      </c>
      <c r="D5382" s="20">
        <v>0</v>
      </c>
      <c r="E5382" s="20">
        <v>1200</v>
      </c>
      <c r="F5382" s="20">
        <f t="shared" ref="F5382:F5445" si="172">IFERROR(E5382/B5382*100,0)</f>
        <v>207.54782247742921</v>
      </c>
      <c r="G5382" s="136">
        <f t="shared" ref="G5382:G5445" si="173">IFERROR(E5382/D5382*100,0)</f>
        <v>0</v>
      </c>
    </row>
    <row r="5383" spans="1:7" s="8" customFormat="1" ht="12.75" x14ac:dyDescent="0.15">
      <c r="A5383" s="110" t="s">
        <v>11</v>
      </c>
      <c r="B5383" s="20">
        <v>849.87</v>
      </c>
      <c r="C5383" s="20">
        <v>0</v>
      </c>
      <c r="D5383" s="20">
        <v>0</v>
      </c>
      <c r="E5383" s="20">
        <v>1579.86</v>
      </c>
      <c r="F5383" s="20">
        <f t="shared" si="172"/>
        <v>185.89431324790849</v>
      </c>
      <c r="G5383" s="136">
        <f t="shared" si="173"/>
        <v>0</v>
      </c>
    </row>
    <row r="5384" spans="1:7" s="8" customFormat="1" ht="12.75" x14ac:dyDescent="0.15">
      <c r="A5384" s="108" t="s">
        <v>12</v>
      </c>
      <c r="B5384" s="19">
        <v>702.74</v>
      </c>
      <c r="C5384" s="19">
        <v>1240</v>
      </c>
      <c r="D5384" s="19">
        <v>1200</v>
      </c>
      <c r="E5384" s="19">
        <v>1126.05</v>
      </c>
      <c r="F5384" s="19">
        <f t="shared" si="172"/>
        <v>160.23707203233059</v>
      </c>
      <c r="G5384" s="151">
        <f t="shared" si="173"/>
        <v>93.837499999999991</v>
      </c>
    </row>
    <row r="5385" spans="1:7" s="8" customFormat="1" ht="12.75" x14ac:dyDescent="0.15">
      <c r="A5385" s="110" t="s">
        <v>18</v>
      </c>
      <c r="B5385" s="20">
        <v>45.12</v>
      </c>
      <c r="C5385" s="20">
        <v>0</v>
      </c>
      <c r="D5385" s="20">
        <v>0</v>
      </c>
      <c r="E5385" s="20">
        <v>45.14</v>
      </c>
      <c r="F5385" s="20">
        <f t="shared" si="172"/>
        <v>100.04432624113475</v>
      </c>
      <c r="G5385" s="136">
        <f t="shared" si="173"/>
        <v>0</v>
      </c>
    </row>
    <row r="5386" spans="1:7" s="8" customFormat="1" ht="12.75" x14ac:dyDescent="0.15">
      <c r="A5386" s="110" t="s">
        <v>19</v>
      </c>
      <c r="B5386" s="20">
        <v>657.62</v>
      </c>
      <c r="C5386" s="20">
        <v>0</v>
      </c>
      <c r="D5386" s="20">
        <v>0</v>
      </c>
      <c r="E5386" s="20">
        <v>1080.9100000000001</v>
      </c>
      <c r="F5386" s="20">
        <f t="shared" si="172"/>
        <v>164.36695964234667</v>
      </c>
      <c r="G5386" s="136">
        <f t="shared" si="173"/>
        <v>0</v>
      </c>
    </row>
    <row r="5387" spans="1:7" s="6" customFormat="1" ht="12.75" x14ac:dyDescent="0.15">
      <c r="A5387" s="147" t="s">
        <v>268</v>
      </c>
      <c r="B5387" s="17">
        <v>1263.95</v>
      </c>
      <c r="C5387" s="17">
        <v>1460</v>
      </c>
      <c r="D5387" s="17">
        <v>901.67</v>
      </c>
      <c r="E5387" s="17">
        <v>901.67</v>
      </c>
      <c r="F5387" s="17">
        <f t="shared" si="172"/>
        <v>71.337473792475961</v>
      </c>
      <c r="G5387" s="148">
        <f t="shared" si="173"/>
        <v>100</v>
      </c>
    </row>
    <row r="5388" spans="1:7" s="7" customFormat="1" ht="12.75" x14ac:dyDescent="0.15">
      <c r="A5388" s="149" t="s">
        <v>269</v>
      </c>
      <c r="B5388" s="18">
        <v>1263.95</v>
      </c>
      <c r="C5388" s="18">
        <v>1460</v>
      </c>
      <c r="D5388" s="18">
        <v>901.67</v>
      </c>
      <c r="E5388" s="18">
        <v>901.67</v>
      </c>
      <c r="F5388" s="18">
        <f t="shared" si="172"/>
        <v>71.337473792475961</v>
      </c>
      <c r="G5388" s="150">
        <f t="shared" si="173"/>
        <v>100</v>
      </c>
    </row>
    <row r="5389" spans="1:7" s="8" customFormat="1" ht="12.75" x14ac:dyDescent="0.15">
      <c r="A5389" s="108" t="s">
        <v>82</v>
      </c>
      <c r="B5389" s="19">
        <v>1263.95</v>
      </c>
      <c r="C5389" s="19">
        <v>1460</v>
      </c>
      <c r="D5389" s="19">
        <v>901.67</v>
      </c>
      <c r="E5389" s="19">
        <v>901.67</v>
      </c>
      <c r="F5389" s="19">
        <f t="shared" si="172"/>
        <v>71.337473792475961</v>
      </c>
      <c r="G5389" s="151">
        <f t="shared" si="173"/>
        <v>100</v>
      </c>
    </row>
    <row r="5390" spans="1:7" s="6" customFormat="1" ht="12.75" x14ac:dyDescent="0.15">
      <c r="A5390" s="147" t="s">
        <v>62</v>
      </c>
      <c r="B5390" s="17">
        <v>189.59</v>
      </c>
      <c r="C5390" s="17">
        <v>220</v>
      </c>
      <c r="D5390" s="17">
        <v>135.26</v>
      </c>
      <c r="E5390" s="17">
        <v>135.26</v>
      </c>
      <c r="F5390" s="17">
        <f t="shared" si="172"/>
        <v>71.343425286143784</v>
      </c>
      <c r="G5390" s="148">
        <f t="shared" si="173"/>
        <v>100</v>
      </c>
    </row>
    <row r="5391" spans="1:7" s="8" customFormat="1" ht="12.75" x14ac:dyDescent="0.15">
      <c r="A5391" s="108" t="s">
        <v>6</v>
      </c>
      <c r="B5391" s="19">
        <v>189.59</v>
      </c>
      <c r="C5391" s="19">
        <v>220</v>
      </c>
      <c r="D5391" s="19">
        <v>135.26</v>
      </c>
      <c r="E5391" s="19">
        <v>135.26</v>
      </c>
      <c r="F5391" s="19">
        <f t="shared" si="172"/>
        <v>71.343425286143784</v>
      </c>
      <c r="G5391" s="151">
        <f t="shared" si="173"/>
        <v>100</v>
      </c>
    </row>
    <row r="5392" spans="1:7" s="8" customFormat="1" ht="12.75" x14ac:dyDescent="0.15">
      <c r="A5392" s="108" t="s">
        <v>12</v>
      </c>
      <c r="B5392" s="19">
        <v>189.59</v>
      </c>
      <c r="C5392" s="19">
        <v>220</v>
      </c>
      <c r="D5392" s="19">
        <v>135.26</v>
      </c>
      <c r="E5392" s="19">
        <v>135.26</v>
      </c>
      <c r="F5392" s="19">
        <f t="shared" si="172"/>
        <v>71.343425286143784</v>
      </c>
      <c r="G5392" s="151">
        <f t="shared" si="173"/>
        <v>100</v>
      </c>
    </row>
    <row r="5393" spans="1:7" s="8" customFormat="1" ht="12.75" x14ac:dyDescent="0.15">
      <c r="A5393" s="110" t="s">
        <v>97</v>
      </c>
      <c r="B5393" s="20">
        <v>189.59</v>
      </c>
      <c r="C5393" s="20">
        <v>0</v>
      </c>
      <c r="D5393" s="20">
        <v>0</v>
      </c>
      <c r="E5393" s="20">
        <v>135.26</v>
      </c>
      <c r="F5393" s="20">
        <f t="shared" si="172"/>
        <v>71.343425286143784</v>
      </c>
      <c r="G5393" s="136">
        <f t="shared" si="173"/>
        <v>0</v>
      </c>
    </row>
    <row r="5394" spans="1:7" s="6" customFormat="1" ht="12.75" x14ac:dyDescent="0.15">
      <c r="A5394" s="147" t="s">
        <v>86</v>
      </c>
      <c r="B5394" s="17">
        <v>1074.3599999999999</v>
      </c>
      <c r="C5394" s="17">
        <v>1240</v>
      </c>
      <c r="D5394" s="17">
        <v>766.41</v>
      </c>
      <c r="E5394" s="17">
        <v>766.41</v>
      </c>
      <c r="F5394" s="17">
        <f t="shared" si="172"/>
        <v>71.336423545180395</v>
      </c>
      <c r="G5394" s="148">
        <f t="shared" si="173"/>
        <v>100</v>
      </c>
    </row>
    <row r="5395" spans="1:7" s="8" customFormat="1" ht="12.75" x14ac:dyDescent="0.15">
      <c r="A5395" s="108" t="s">
        <v>6</v>
      </c>
      <c r="B5395" s="19">
        <v>1074.3599999999999</v>
      </c>
      <c r="C5395" s="19">
        <v>1240</v>
      </c>
      <c r="D5395" s="19">
        <v>766.41</v>
      </c>
      <c r="E5395" s="19">
        <v>766.41</v>
      </c>
      <c r="F5395" s="19">
        <f t="shared" si="172"/>
        <v>71.336423545180395</v>
      </c>
      <c r="G5395" s="151">
        <f t="shared" si="173"/>
        <v>100</v>
      </c>
    </row>
    <row r="5396" spans="1:7" s="8" customFormat="1" ht="12.75" x14ac:dyDescent="0.15">
      <c r="A5396" s="108" t="s">
        <v>12</v>
      </c>
      <c r="B5396" s="19">
        <v>1074.3599999999999</v>
      </c>
      <c r="C5396" s="19">
        <v>1240</v>
      </c>
      <c r="D5396" s="19">
        <v>766.41</v>
      </c>
      <c r="E5396" s="19">
        <v>766.41</v>
      </c>
      <c r="F5396" s="19">
        <f t="shared" si="172"/>
        <v>71.336423545180395</v>
      </c>
      <c r="G5396" s="151">
        <f t="shared" si="173"/>
        <v>100</v>
      </c>
    </row>
    <row r="5397" spans="1:7" s="8" customFormat="1" ht="12.75" x14ac:dyDescent="0.15">
      <c r="A5397" s="110" t="s">
        <v>97</v>
      </c>
      <c r="B5397" s="20">
        <v>1074.3599999999999</v>
      </c>
      <c r="C5397" s="20">
        <v>0</v>
      </c>
      <c r="D5397" s="20">
        <v>0</v>
      </c>
      <c r="E5397" s="20">
        <v>766.41</v>
      </c>
      <c r="F5397" s="20">
        <f t="shared" si="172"/>
        <v>71.336423545180395</v>
      </c>
      <c r="G5397" s="136">
        <f t="shared" si="173"/>
        <v>0</v>
      </c>
    </row>
    <row r="5398" spans="1:7" s="6" customFormat="1" ht="12.75" x14ac:dyDescent="0.15">
      <c r="A5398" s="147" t="s">
        <v>270</v>
      </c>
      <c r="B5398" s="17">
        <v>545574.76</v>
      </c>
      <c r="C5398" s="17">
        <v>580000</v>
      </c>
      <c r="D5398" s="17">
        <v>712000</v>
      </c>
      <c r="E5398" s="17">
        <v>659549.55000000005</v>
      </c>
      <c r="F5398" s="17">
        <f t="shared" si="172"/>
        <v>120.89077397935345</v>
      </c>
      <c r="G5398" s="148">
        <f t="shared" si="173"/>
        <v>92.633363764044958</v>
      </c>
    </row>
    <row r="5399" spans="1:7" s="7" customFormat="1" ht="12.75" x14ac:dyDescent="0.15">
      <c r="A5399" s="149" t="s">
        <v>271</v>
      </c>
      <c r="B5399" s="18">
        <v>545574.76</v>
      </c>
      <c r="C5399" s="18">
        <v>580000</v>
      </c>
      <c r="D5399" s="18">
        <v>712000</v>
      </c>
      <c r="E5399" s="18">
        <v>659549.55000000005</v>
      </c>
      <c r="F5399" s="18">
        <f t="shared" si="172"/>
        <v>120.89077397935345</v>
      </c>
      <c r="G5399" s="150">
        <f t="shared" si="173"/>
        <v>92.633363764044958</v>
      </c>
    </row>
    <row r="5400" spans="1:7" s="8" customFormat="1" ht="12.75" x14ac:dyDescent="0.15">
      <c r="A5400" s="108" t="s">
        <v>245</v>
      </c>
      <c r="B5400" s="19">
        <v>545574.76</v>
      </c>
      <c r="C5400" s="19">
        <v>580000</v>
      </c>
      <c r="D5400" s="19">
        <v>712000</v>
      </c>
      <c r="E5400" s="19">
        <v>659549.55000000005</v>
      </c>
      <c r="F5400" s="19">
        <f t="shared" si="172"/>
        <v>120.89077397935345</v>
      </c>
      <c r="G5400" s="151">
        <f t="shared" si="173"/>
        <v>92.633363764044958</v>
      </c>
    </row>
    <row r="5401" spans="1:7" s="6" customFormat="1" ht="12.75" x14ac:dyDescent="0.15">
      <c r="A5401" s="147" t="s">
        <v>272</v>
      </c>
      <c r="B5401" s="17">
        <v>545574.76</v>
      </c>
      <c r="C5401" s="17">
        <v>580000</v>
      </c>
      <c r="D5401" s="17">
        <v>712000</v>
      </c>
      <c r="E5401" s="17">
        <v>659549.55000000005</v>
      </c>
      <c r="F5401" s="17">
        <f t="shared" si="172"/>
        <v>120.89077397935345</v>
      </c>
      <c r="G5401" s="148">
        <f t="shared" si="173"/>
        <v>92.633363764044958</v>
      </c>
    </row>
    <row r="5402" spans="1:7" s="8" customFormat="1" ht="12.75" x14ac:dyDescent="0.15">
      <c r="A5402" s="108" t="s">
        <v>6</v>
      </c>
      <c r="B5402" s="19">
        <v>545574.76</v>
      </c>
      <c r="C5402" s="19">
        <v>580000</v>
      </c>
      <c r="D5402" s="19">
        <v>712000</v>
      </c>
      <c r="E5402" s="19">
        <v>659549.55000000005</v>
      </c>
      <c r="F5402" s="19">
        <f t="shared" si="172"/>
        <v>120.89077397935345</v>
      </c>
      <c r="G5402" s="151">
        <f t="shared" si="173"/>
        <v>92.633363764044958</v>
      </c>
    </row>
    <row r="5403" spans="1:7" s="8" customFormat="1" ht="12.75" x14ac:dyDescent="0.15">
      <c r="A5403" s="108" t="s">
        <v>7</v>
      </c>
      <c r="B5403" s="19">
        <v>513589.13</v>
      </c>
      <c r="C5403" s="19">
        <v>536000</v>
      </c>
      <c r="D5403" s="19">
        <v>670000</v>
      </c>
      <c r="E5403" s="19">
        <v>627030.38</v>
      </c>
      <c r="F5403" s="19">
        <f t="shared" si="172"/>
        <v>122.08793827081192</v>
      </c>
      <c r="G5403" s="151">
        <f t="shared" si="173"/>
        <v>93.586623880597017</v>
      </c>
    </row>
    <row r="5404" spans="1:7" s="8" customFormat="1" ht="12.75" x14ac:dyDescent="0.15">
      <c r="A5404" s="110" t="s">
        <v>8</v>
      </c>
      <c r="B5404" s="20">
        <v>428581.34</v>
      </c>
      <c r="C5404" s="20">
        <v>0</v>
      </c>
      <c r="D5404" s="20">
        <v>0</v>
      </c>
      <c r="E5404" s="20">
        <v>515059.91</v>
      </c>
      <c r="F5404" s="20">
        <f t="shared" si="172"/>
        <v>120.17786635321079</v>
      </c>
      <c r="G5404" s="136">
        <f t="shared" si="173"/>
        <v>0</v>
      </c>
    </row>
    <row r="5405" spans="1:7" s="8" customFormat="1" ht="12.75" x14ac:dyDescent="0.15">
      <c r="A5405" s="110" t="s">
        <v>10</v>
      </c>
      <c r="B5405" s="20">
        <v>16871.77</v>
      </c>
      <c r="C5405" s="20">
        <v>0</v>
      </c>
      <c r="D5405" s="20">
        <v>0</v>
      </c>
      <c r="E5405" s="20">
        <v>26604.84</v>
      </c>
      <c r="F5405" s="20">
        <f t="shared" si="172"/>
        <v>157.68849385689822</v>
      </c>
      <c r="G5405" s="136">
        <f t="shared" si="173"/>
        <v>0</v>
      </c>
    </row>
    <row r="5406" spans="1:7" s="8" customFormat="1" ht="12.75" x14ac:dyDescent="0.15">
      <c r="A5406" s="110" t="s">
        <v>11</v>
      </c>
      <c r="B5406" s="20">
        <v>68136.02</v>
      </c>
      <c r="C5406" s="20">
        <v>0</v>
      </c>
      <c r="D5406" s="20">
        <v>0</v>
      </c>
      <c r="E5406" s="20">
        <v>85365.63</v>
      </c>
      <c r="F5406" s="20">
        <f t="shared" si="172"/>
        <v>125.28708016699537</v>
      </c>
      <c r="G5406" s="136">
        <f t="shared" si="173"/>
        <v>0</v>
      </c>
    </row>
    <row r="5407" spans="1:7" s="8" customFormat="1" ht="12.75" x14ac:dyDescent="0.15">
      <c r="A5407" s="108" t="s">
        <v>12</v>
      </c>
      <c r="B5407" s="19">
        <v>31477.61</v>
      </c>
      <c r="C5407" s="19">
        <v>43300</v>
      </c>
      <c r="D5407" s="19">
        <v>42000</v>
      </c>
      <c r="E5407" s="19">
        <v>32519.17</v>
      </c>
      <c r="F5407" s="19">
        <f t="shared" si="172"/>
        <v>103.30889162169554</v>
      </c>
      <c r="G5407" s="151">
        <f t="shared" si="173"/>
        <v>77.426595238095231</v>
      </c>
    </row>
    <row r="5408" spans="1:7" s="8" customFormat="1" ht="12.75" x14ac:dyDescent="0.15">
      <c r="A5408" s="110" t="s">
        <v>19</v>
      </c>
      <c r="B5408" s="20">
        <v>29262.799999999999</v>
      </c>
      <c r="C5408" s="20">
        <v>0</v>
      </c>
      <c r="D5408" s="20">
        <v>0</v>
      </c>
      <c r="E5408" s="20">
        <v>30839.17</v>
      </c>
      <c r="F5408" s="20">
        <f t="shared" si="172"/>
        <v>105.38694178274122</v>
      </c>
      <c r="G5408" s="136">
        <f t="shared" si="173"/>
        <v>0</v>
      </c>
    </row>
    <row r="5409" spans="1:7" s="8" customFormat="1" ht="12.75" x14ac:dyDescent="0.15">
      <c r="A5409" s="110" t="s">
        <v>13</v>
      </c>
      <c r="B5409" s="20">
        <v>1625.85</v>
      </c>
      <c r="C5409" s="20">
        <v>0</v>
      </c>
      <c r="D5409" s="20">
        <v>0</v>
      </c>
      <c r="E5409" s="20">
        <v>1680</v>
      </c>
      <c r="F5409" s="20">
        <f t="shared" si="172"/>
        <v>103.33056555032753</v>
      </c>
      <c r="G5409" s="136">
        <f t="shared" si="173"/>
        <v>0</v>
      </c>
    </row>
    <row r="5410" spans="1:7" s="8" customFormat="1" ht="12.75" x14ac:dyDescent="0.15">
      <c r="A5410" s="110" t="s">
        <v>206</v>
      </c>
      <c r="B5410" s="20">
        <v>588.96</v>
      </c>
      <c r="C5410" s="20">
        <v>0</v>
      </c>
      <c r="D5410" s="20">
        <v>0</v>
      </c>
      <c r="E5410" s="20">
        <v>0</v>
      </c>
      <c r="F5410" s="20">
        <f t="shared" si="172"/>
        <v>0</v>
      </c>
      <c r="G5410" s="136">
        <f t="shared" si="173"/>
        <v>0</v>
      </c>
    </row>
    <row r="5411" spans="1:7" s="8" customFormat="1" ht="12.75" x14ac:dyDescent="0.15">
      <c r="A5411" s="108" t="s">
        <v>37</v>
      </c>
      <c r="B5411" s="19">
        <v>508.02</v>
      </c>
      <c r="C5411" s="19">
        <v>700</v>
      </c>
      <c r="D5411" s="19">
        <v>0</v>
      </c>
      <c r="E5411" s="19">
        <v>0</v>
      </c>
      <c r="F5411" s="19">
        <f t="shared" si="172"/>
        <v>0</v>
      </c>
      <c r="G5411" s="151">
        <f t="shared" si="173"/>
        <v>0</v>
      </c>
    </row>
    <row r="5412" spans="1:7" s="8" customFormat="1" ht="12.75" x14ac:dyDescent="0.15">
      <c r="A5412" s="110" t="s">
        <v>39</v>
      </c>
      <c r="B5412" s="20">
        <v>508.02</v>
      </c>
      <c r="C5412" s="20">
        <v>0</v>
      </c>
      <c r="D5412" s="20">
        <v>0</v>
      </c>
      <c r="E5412" s="20">
        <v>0</v>
      </c>
      <c r="F5412" s="20">
        <f t="shared" si="172"/>
        <v>0</v>
      </c>
      <c r="G5412" s="136">
        <f t="shared" si="173"/>
        <v>0</v>
      </c>
    </row>
    <row r="5413" spans="1:7" s="5" customFormat="1" ht="12.75" x14ac:dyDescent="0.15">
      <c r="A5413" s="145" t="s">
        <v>494</v>
      </c>
      <c r="B5413" s="16">
        <v>1182125.1100000001</v>
      </c>
      <c r="C5413" s="16">
        <v>1191690</v>
      </c>
      <c r="D5413" s="16">
        <v>1345584.21</v>
      </c>
      <c r="E5413" s="16">
        <v>1289717.74</v>
      </c>
      <c r="F5413" s="16">
        <f t="shared" si="172"/>
        <v>109.10162799942553</v>
      </c>
      <c r="G5413" s="146">
        <f t="shared" si="173"/>
        <v>95.848162486983995</v>
      </c>
    </row>
    <row r="5414" spans="1:7" s="6" customFormat="1" ht="12.75" x14ac:dyDescent="0.15">
      <c r="A5414" s="147" t="s">
        <v>243</v>
      </c>
      <c r="B5414" s="17">
        <v>232197.2</v>
      </c>
      <c r="C5414" s="17">
        <v>222012</v>
      </c>
      <c r="D5414" s="17">
        <v>202009.21</v>
      </c>
      <c r="E5414" s="17">
        <v>202008.53</v>
      </c>
      <c r="F5414" s="17">
        <f t="shared" si="172"/>
        <v>86.998693352030074</v>
      </c>
      <c r="G5414" s="148">
        <f t="shared" si="173"/>
        <v>99.999663381684428</v>
      </c>
    </row>
    <row r="5415" spans="1:7" s="7" customFormat="1" ht="12.75" x14ac:dyDescent="0.15">
      <c r="A5415" s="149" t="s">
        <v>244</v>
      </c>
      <c r="B5415" s="18">
        <v>23065.05</v>
      </c>
      <c r="C5415" s="18">
        <v>28512</v>
      </c>
      <c r="D5415" s="18">
        <v>28800</v>
      </c>
      <c r="E5415" s="18">
        <v>28800</v>
      </c>
      <c r="F5415" s="18">
        <f t="shared" si="172"/>
        <v>124.86424265284491</v>
      </c>
      <c r="G5415" s="150">
        <f t="shared" si="173"/>
        <v>100</v>
      </c>
    </row>
    <row r="5416" spans="1:7" s="8" customFormat="1" ht="12.75" x14ac:dyDescent="0.15">
      <c r="A5416" s="108" t="s">
        <v>245</v>
      </c>
      <c r="B5416" s="19">
        <v>23065.05</v>
      </c>
      <c r="C5416" s="19">
        <v>28512</v>
      </c>
      <c r="D5416" s="19">
        <v>28800</v>
      </c>
      <c r="E5416" s="19">
        <v>28800</v>
      </c>
      <c r="F5416" s="19">
        <f t="shared" si="172"/>
        <v>124.86424265284491</v>
      </c>
      <c r="G5416" s="151">
        <f t="shared" si="173"/>
        <v>100</v>
      </c>
    </row>
    <row r="5417" spans="1:7" s="6" customFormat="1" ht="12.75" x14ac:dyDescent="0.15">
      <c r="A5417" s="147" t="s">
        <v>62</v>
      </c>
      <c r="B5417" s="17">
        <v>23065.05</v>
      </c>
      <c r="C5417" s="17">
        <v>28512</v>
      </c>
      <c r="D5417" s="17">
        <v>28800</v>
      </c>
      <c r="E5417" s="17">
        <v>28800</v>
      </c>
      <c r="F5417" s="17">
        <f t="shared" si="172"/>
        <v>124.86424265284491</v>
      </c>
      <c r="G5417" s="148">
        <f t="shared" si="173"/>
        <v>100</v>
      </c>
    </row>
    <row r="5418" spans="1:7" s="8" customFormat="1" ht="12.75" x14ac:dyDescent="0.15">
      <c r="A5418" s="108" t="s">
        <v>6</v>
      </c>
      <c r="B5418" s="19">
        <v>23065.05</v>
      </c>
      <c r="C5418" s="19">
        <v>28512</v>
      </c>
      <c r="D5418" s="19">
        <v>28800</v>
      </c>
      <c r="E5418" s="19">
        <v>28800</v>
      </c>
      <c r="F5418" s="19">
        <f t="shared" si="172"/>
        <v>124.86424265284491</v>
      </c>
      <c r="G5418" s="151">
        <f t="shared" si="173"/>
        <v>100</v>
      </c>
    </row>
    <row r="5419" spans="1:7" s="8" customFormat="1" ht="12.75" x14ac:dyDescent="0.15">
      <c r="A5419" s="108" t="s">
        <v>12</v>
      </c>
      <c r="B5419" s="19">
        <v>22244.84</v>
      </c>
      <c r="C5419" s="19">
        <v>27512</v>
      </c>
      <c r="D5419" s="19">
        <v>28300</v>
      </c>
      <c r="E5419" s="19">
        <v>28300</v>
      </c>
      <c r="F5419" s="19">
        <f t="shared" si="172"/>
        <v>127.22051495987384</v>
      </c>
      <c r="G5419" s="151">
        <f t="shared" si="173"/>
        <v>100</v>
      </c>
    </row>
    <row r="5420" spans="1:7" s="8" customFormat="1" ht="12.75" x14ac:dyDescent="0.15">
      <c r="A5420" s="110" t="s">
        <v>18</v>
      </c>
      <c r="B5420" s="20">
        <v>2371.91</v>
      </c>
      <c r="C5420" s="20">
        <v>0</v>
      </c>
      <c r="D5420" s="20">
        <v>0</v>
      </c>
      <c r="E5420" s="20">
        <v>3330.47</v>
      </c>
      <c r="F5420" s="20">
        <f t="shared" si="172"/>
        <v>140.41300049327333</v>
      </c>
      <c r="G5420" s="136">
        <f t="shared" si="173"/>
        <v>0</v>
      </c>
    </row>
    <row r="5421" spans="1:7" s="8" customFormat="1" ht="12.75" x14ac:dyDescent="0.15">
      <c r="A5421" s="110" t="s">
        <v>20</v>
      </c>
      <c r="B5421" s="20">
        <v>192.45</v>
      </c>
      <c r="C5421" s="20">
        <v>0</v>
      </c>
      <c r="D5421" s="20">
        <v>0</v>
      </c>
      <c r="E5421" s="20">
        <v>533.13</v>
      </c>
      <c r="F5421" s="20">
        <f t="shared" si="172"/>
        <v>277.02260327357754</v>
      </c>
      <c r="G5421" s="136">
        <f t="shared" si="173"/>
        <v>0</v>
      </c>
    </row>
    <row r="5422" spans="1:7" s="8" customFormat="1" ht="12.75" x14ac:dyDescent="0.15">
      <c r="A5422" s="110" t="s">
        <v>21</v>
      </c>
      <c r="B5422" s="20">
        <v>148.91999999999999</v>
      </c>
      <c r="C5422" s="20">
        <v>0</v>
      </c>
      <c r="D5422" s="20">
        <v>0</v>
      </c>
      <c r="E5422" s="20">
        <v>186.4</v>
      </c>
      <c r="F5422" s="20">
        <f t="shared" si="172"/>
        <v>125.16787536932583</v>
      </c>
      <c r="G5422" s="136">
        <f t="shared" si="173"/>
        <v>0</v>
      </c>
    </row>
    <row r="5423" spans="1:7" s="8" customFormat="1" ht="12.75" x14ac:dyDescent="0.15">
      <c r="A5423" s="110" t="s">
        <v>22</v>
      </c>
      <c r="B5423" s="20">
        <v>5736.36</v>
      </c>
      <c r="C5423" s="20">
        <v>0</v>
      </c>
      <c r="D5423" s="20">
        <v>0</v>
      </c>
      <c r="E5423" s="20">
        <v>8465.5</v>
      </c>
      <c r="F5423" s="20">
        <f t="shared" si="172"/>
        <v>147.57616328124456</v>
      </c>
      <c r="G5423" s="136">
        <f t="shared" si="173"/>
        <v>0</v>
      </c>
    </row>
    <row r="5424" spans="1:7" s="8" customFormat="1" ht="12.75" x14ac:dyDescent="0.15">
      <c r="A5424" s="110" t="s">
        <v>97</v>
      </c>
      <c r="B5424" s="20">
        <v>497.35</v>
      </c>
      <c r="C5424" s="20">
        <v>0</v>
      </c>
      <c r="D5424" s="20">
        <v>0</v>
      </c>
      <c r="E5424" s="20">
        <v>233.14</v>
      </c>
      <c r="F5424" s="20">
        <f t="shared" si="172"/>
        <v>46.87644515934452</v>
      </c>
      <c r="G5424" s="136">
        <f t="shared" si="173"/>
        <v>0</v>
      </c>
    </row>
    <row r="5425" spans="1:7" s="8" customFormat="1" ht="12.75" x14ac:dyDescent="0.15">
      <c r="A5425" s="110" t="s">
        <v>23</v>
      </c>
      <c r="B5425" s="20">
        <v>256.33</v>
      </c>
      <c r="C5425" s="20">
        <v>0</v>
      </c>
      <c r="D5425" s="20">
        <v>0</v>
      </c>
      <c r="E5425" s="20">
        <v>223.57</v>
      </c>
      <c r="F5425" s="20">
        <f t="shared" si="172"/>
        <v>87.219599734716965</v>
      </c>
      <c r="G5425" s="136">
        <f t="shared" si="173"/>
        <v>0</v>
      </c>
    </row>
    <row r="5426" spans="1:7" s="8" customFormat="1" ht="12.75" x14ac:dyDescent="0.15">
      <c r="A5426" s="110" t="s">
        <v>24</v>
      </c>
      <c r="B5426" s="20">
        <v>1421.72</v>
      </c>
      <c r="C5426" s="20">
        <v>0</v>
      </c>
      <c r="D5426" s="20">
        <v>0</v>
      </c>
      <c r="E5426" s="20">
        <v>1892.01</v>
      </c>
      <c r="F5426" s="20">
        <f t="shared" si="172"/>
        <v>133.07894662802801</v>
      </c>
      <c r="G5426" s="136">
        <f t="shared" si="173"/>
        <v>0</v>
      </c>
    </row>
    <row r="5427" spans="1:7" s="8" customFormat="1" ht="12.75" x14ac:dyDescent="0.15">
      <c r="A5427" s="110" t="s">
        <v>25</v>
      </c>
      <c r="B5427" s="20">
        <v>16.11</v>
      </c>
      <c r="C5427" s="20">
        <v>0</v>
      </c>
      <c r="D5427" s="20">
        <v>0</v>
      </c>
      <c r="E5427" s="20">
        <v>0</v>
      </c>
      <c r="F5427" s="20">
        <f t="shared" si="172"/>
        <v>0</v>
      </c>
      <c r="G5427" s="136">
        <f t="shared" si="173"/>
        <v>0</v>
      </c>
    </row>
    <row r="5428" spans="1:7" s="8" customFormat="1" ht="12.75" x14ac:dyDescent="0.15">
      <c r="A5428" s="110" t="s">
        <v>26</v>
      </c>
      <c r="B5428" s="20">
        <v>581.22</v>
      </c>
      <c r="C5428" s="20">
        <v>0</v>
      </c>
      <c r="D5428" s="20">
        <v>0</v>
      </c>
      <c r="E5428" s="20">
        <v>135.78</v>
      </c>
      <c r="F5428" s="20">
        <f t="shared" si="172"/>
        <v>23.361205739651076</v>
      </c>
      <c r="G5428" s="136">
        <f t="shared" si="173"/>
        <v>0</v>
      </c>
    </row>
    <row r="5429" spans="1:7" s="8" customFormat="1" ht="12.75" x14ac:dyDescent="0.15">
      <c r="A5429" s="110" t="s">
        <v>27</v>
      </c>
      <c r="B5429" s="20">
        <v>1583.15</v>
      </c>
      <c r="C5429" s="20">
        <v>0</v>
      </c>
      <c r="D5429" s="20">
        <v>0</v>
      </c>
      <c r="E5429" s="20">
        <v>1747.03</v>
      </c>
      <c r="F5429" s="20">
        <f t="shared" si="172"/>
        <v>110.35151438587624</v>
      </c>
      <c r="G5429" s="136">
        <f t="shared" si="173"/>
        <v>0</v>
      </c>
    </row>
    <row r="5430" spans="1:7" s="8" customFormat="1" ht="12.75" x14ac:dyDescent="0.15">
      <c r="A5430" s="110" t="s">
        <v>28</v>
      </c>
      <c r="B5430" s="20">
        <v>1320.23</v>
      </c>
      <c r="C5430" s="20">
        <v>0</v>
      </c>
      <c r="D5430" s="20">
        <v>0</v>
      </c>
      <c r="E5430" s="20">
        <v>2408.7600000000002</v>
      </c>
      <c r="F5430" s="20">
        <f t="shared" si="172"/>
        <v>182.45002764669792</v>
      </c>
      <c r="G5430" s="136">
        <f t="shared" si="173"/>
        <v>0</v>
      </c>
    </row>
    <row r="5431" spans="1:7" s="8" customFormat="1" ht="12.75" x14ac:dyDescent="0.15">
      <c r="A5431" s="110" t="s">
        <v>41</v>
      </c>
      <c r="B5431" s="20">
        <v>106.18</v>
      </c>
      <c r="C5431" s="20">
        <v>0</v>
      </c>
      <c r="D5431" s="20">
        <v>0</v>
      </c>
      <c r="E5431" s="20">
        <v>127.44</v>
      </c>
      <c r="F5431" s="20">
        <f t="shared" si="172"/>
        <v>120.02260312676587</v>
      </c>
      <c r="G5431" s="136">
        <f t="shared" si="173"/>
        <v>0</v>
      </c>
    </row>
    <row r="5432" spans="1:7" s="8" customFormat="1" ht="12.75" x14ac:dyDescent="0.15">
      <c r="A5432" s="110" t="s">
        <v>29</v>
      </c>
      <c r="B5432" s="20">
        <v>3979.35</v>
      </c>
      <c r="C5432" s="20">
        <v>0</v>
      </c>
      <c r="D5432" s="20">
        <v>0</v>
      </c>
      <c r="E5432" s="20">
        <v>5041.1899999999996</v>
      </c>
      <c r="F5432" s="20">
        <f t="shared" si="172"/>
        <v>126.68375488459169</v>
      </c>
      <c r="G5432" s="136">
        <f t="shared" si="173"/>
        <v>0</v>
      </c>
    </row>
    <row r="5433" spans="1:7" s="8" customFormat="1" ht="12.75" x14ac:dyDescent="0.15">
      <c r="A5433" s="110" t="s">
        <v>30</v>
      </c>
      <c r="B5433" s="20">
        <v>97.5</v>
      </c>
      <c r="C5433" s="20">
        <v>0</v>
      </c>
      <c r="D5433" s="20">
        <v>0</v>
      </c>
      <c r="E5433" s="20">
        <v>70</v>
      </c>
      <c r="F5433" s="20">
        <f t="shared" si="172"/>
        <v>71.794871794871796</v>
      </c>
      <c r="G5433" s="136">
        <f t="shared" si="173"/>
        <v>0</v>
      </c>
    </row>
    <row r="5434" spans="1:7" s="8" customFormat="1" ht="12.75" x14ac:dyDescent="0.15">
      <c r="A5434" s="110" t="s">
        <v>31</v>
      </c>
      <c r="B5434" s="20">
        <v>165.24</v>
      </c>
      <c r="C5434" s="20">
        <v>0</v>
      </c>
      <c r="D5434" s="20">
        <v>0</v>
      </c>
      <c r="E5434" s="20">
        <v>87.6</v>
      </c>
      <c r="F5434" s="20">
        <f t="shared" si="172"/>
        <v>53.013798111837318</v>
      </c>
      <c r="G5434" s="136">
        <f t="shared" si="173"/>
        <v>0</v>
      </c>
    </row>
    <row r="5435" spans="1:7" s="8" customFormat="1" ht="12.75" x14ac:dyDescent="0.15">
      <c r="A5435" s="110" t="s">
        <v>32</v>
      </c>
      <c r="B5435" s="20">
        <v>0</v>
      </c>
      <c r="C5435" s="20">
        <v>0</v>
      </c>
      <c r="D5435" s="20">
        <v>0</v>
      </c>
      <c r="E5435" s="20">
        <v>308.01</v>
      </c>
      <c r="F5435" s="20">
        <f t="shared" si="172"/>
        <v>0</v>
      </c>
      <c r="G5435" s="136">
        <f t="shared" si="173"/>
        <v>0</v>
      </c>
    </row>
    <row r="5436" spans="1:7" s="8" customFormat="1" ht="12.75" x14ac:dyDescent="0.15">
      <c r="A5436" s="110" t="s">
        <v>33</v>
      </c>
      <c r="B5436" s="20">
        <v>680.54</v>
      </c>
      <c r="C5436" s="20">
        <v>0</v>
      </c>
      <c r="D5436" s="20">
        <v>0</v>
      </c>
      <c r="E5436" s="20">
        <v>1240.71</v>
      </c>
      <c r="F5436" s="20">
        <f t="shared" si="172"/>
        <v>182.31257530784379</v>
      </c>
      <c r="G5436" s="136">
        <f t="shared" si="173"/>
        <v>0</v>
      </c>
    </row>
    <row r="5437" spans="1:7" s="8" customFormat="1" ht="12.75" x14ac:dyDescent="0.15">
      <c r="A5437" s="110" t="s">
        <v>34</v>
      </c>
      <c r="B5437" s="20">
        <v>666.14</v>
      </c>
      <c r="C5437" s="20">
        <v>0</v>
      </c>
      <c r="D5437" s="20">
        <v>0</v>
      </c>
      <c r="E5437" s="20">
        <v>169.26</v>
      </c>
      <c r="F5437" s="20">
        <f t="shared" si="172"/>
        <v>25.409073167802564</v>
      </c>
      <c r="G5437" s="136">
        <f t="shared" si="173"/>
        <v>0</v>
      </c>
    </row>
    <row r="5438" spans="1:7" s="8" customFormat="1" ht="12.75" x14ac:dyDescent="0.15">
      <c r="A5438" s="110" t="s">
        <v>35</v>
      </c>
      <c r="B5438" s="20">
        <v>719.98</v>
      </c>
      <c r="C5438" s="20">
        <v>0</v>
      </c>
      <c r="D5438" s="20">
        <v>0</v>
      </c>
      <c r="E5438" s="20">
        <v>481.72</v>
      </c>
      <c r="F5438" s="20">
        <f t="shared" si="172"/>
        <v>66.907414094835971</v>
      </c>
      <c r="G5438" s="136">
        <f t="shared" si="173"/>
        <v>0</v>
      </c>
    </row>
    <row r="5439" spans="1:7" s="8" customFormat="1" ht="12.75" x14ac:dyDescent="0.15">
      <c r="A5439" s="110" t="s">
        <v>83</v>
      </c>
      <c r="B5439" s="20">
        <v>91.71</v>
      </c>
      <c r="C5439" s="20">
        <v>0</v>
      </c>
      <c r="D5439" s="20">
        <v>0</v>
      </c>
      <c r="E5439" s="20">
        <v>0</v>
      </c>
      <c r="F5439" s="20">
        <f t="shared" si="172"/>
        <v>0</v>
      </c>
      <c r="G5439" s="136">
        <f t="shared" si="173"/>
        <v>0</v>
      </c>
    </row>
    <row r="5440" spans="1:7" s="8" customFormat="1" ht="12.75" x14ac:dyDescent="0.15">
      <c r="A5440" s="110" t="s">
        <v>42</v>
      </c>
      <c r="B5440" s="20">
        <v>172.54</v>
      </c>
      <c r="C5440" s="20">
        <v>0</v>
      </c>
      <c r="D5440" s="20">
        <v>0</v>
      </c>
      <c r="E5440" s="20">
        <v>163.09</v>
      </c>
      <c r="F5440" s="20">
        <f t="shared" si="172"/>
        <v>94.523009157296869</v>
      </c>
      <c r="G5440" s="136">
        <f t="shared" si="173"/>
        <v>0</v>
      </c>
    </row>
    <row r="5441" spans="1:7" s="8" customFormat="1" ht="12.75" x14ac:dyDescent="0.15">
      <c r="A5441" s="110" t="s">
        <v>13</v>
      </c>
      <c r="B5441" s="20">
        <v>907.18</v>
      </c>
      <c r="C5441" s="20">
        <v>0</v>
      </c>
      <c r="D5441" s="20">
        <v>0</v>
      </c>
      <c r="E5441" s="20">
        <v>899.7</v>
      </c>
      <c r="F5441" s="20">
        <f t="shared" si="172"/>
        <v>99.175466831279351</v>
      </c>
      <c r="G5441" s="136">
        <f t="shared" si="173"/>
        <v>0</v>
      </c>
    </row>
    <row r="5442" spans="1:7" s="8" customFormat="1" ht="12.75" x14ac:dyDescent="0.15">
      <c r="A5442" s="110" t="s">
        <v>36</v>
      </c>
      <c r="B5442" s="20">
        <v>532.73</v>
      </c>
      <c r="C5442" s="20">
        <v>0</v>
      </c>
      <c r="D5442" s="20">
        <v>0</v>
      </c>
      <c r="E5442" s="20">
        <v>555.49</v>
      </c>
      <c r="F5442" s="20">
        <f t="shared" si="172"/>
        <v>104.27233307679312</v>
      </c>
      <c r="G5442" s="136">
        <f t="shared" si="173"/>
        <v>0</v>
      </c>
    </row>
    <row r="5443" spans="1:7" s="8" customFormat="1" ht="12.75" x14ac:dyDescent="0.15">
      <c r="A5443" s="108" t="s">
        <v>37</v>
      </c>
      <c r="B5443" s="19">
        <v>820.21</v>
      </c>
      <c r="C5443" s="19">
        <v>1000</v>
      </c>
      <c r="D5443" s="19">
        <v>500</v>
      </c>
      <c r="E5443" s="19">
        <v>500</v>
      </c>
      <c r="F5443" s="19">
        <f t="shared" si="172"/>
        <v>60.95999804928006</v>
      </c>
      <c r="G5443" s="151">
        <f t="shared" si="173"/>
        <v>100</v>
      </c>
    </row>
    <row r="5444" spans="1:7" s="8" customFormat="1" ht="12.75" x14ac:dyDescent="0.15">
      <c r="A5444" s="110" t="s">
        <v>38</v>
      </c>
      <c r="B5444" s="20">
        <v>819.55</v>
      </c>
      <c r="C5444" s="20">
        <v>0</v>
      </c>
      <c r="D5444" s="20">
        <v>0</v>
      </c>
      <c r="E5444" s="20">
        <v>500</v>
      </c>
      <c r="F5444" s="20">
        <f t="shared" si="172"/>
        <v>61.009090354462813</v>
      </c>
      <c r="G5444" s="136">
        <f t="shared" si="173"/>
        <v>0</v>
      </c>
    </row>
    <row r="5445" spans="1:7" s="8" customFormat="1" ht="12.75" x14ac:dyDescent="0.15">
      <c r="A5445" s="110" t="s">
        <v>39</v>
      </c>
      <c r="B5445" s="20">
        <v>0.66</v>
      </c>
      <c r="C5445" s="20">
        <v>0</v>
      </c>
      <c r="D5445" s="20">
        <v>0</v>
      </c>
      <c r="E5445" s="20">
        <v>0</v>
      </c>
      <c r="F5445" s="20">
        <f t="shared" si="172"/>
        <v>0</v>
      </c>
      <c r="G5445" s="136">
        <f t="shared" si="173"/>
        <v>0</v>
      </c>
    </row>
    <row r="5446" spans="1:7" s="7" customFormat="1" ht="12.75" x14ac:dyDescent="0.15">
      <c r="A5446" s="149" t="s">
        <v>246</v>
      </c>
      <c r="B5446" s="18">
        <v>77505.8</v>
      </c>
      <c r="C5446" s="18">
        <v>85000</v>
      </c>
      <c r="D5446" s="18">
        <v>77000</v>
      </c>
      <c r="E5446" s="18">
        <v>76999.429999999993</v>
      </c>
      <c r="F5446" s="18">
        <f t="shared" ref="F5446:F5509" si="174">IFERROR(E5446/B5446*100,0)</f>
        <v>99.346668249343907</v>
      </c>
      <c r="G5446" s="150">
        <f t="shared" ref="G5446:G5509" si="175">IFERROR(E5446/D5446*100,0)</f>
        <v>99.999259740259731</v>
      </c>
    </row>
    <row r="5447" spans="1:7" s="8" customFormat="1" ht="12.75" x14ac:dyDescent="0.15">
      <c r="A5447" s="108" t="s">
        <v>245</v>
      </c>
      <c r="B5447" s="19">
        <v>77505.8</v>
      </c>
      <c r="C5447" s="19">
        <v>85000</v>
      </c>
      <c r="D5447" s="19">
        <v>77000</v>
      </c>
      <c r="E5447" s="19">
        <v>76999.429999999993</v>
      </c>
      <c r="F5447" s="19">
        <f t="shared" si="174"/>
        <v>99.346668249343907</v>
      </c>
      <c r="G5447" s="151">
        <f t="shared" si="175"/>
        <v>99.999259740259731</v>
      </c>
    </row>
    <row r="5448" spans="1:7" s="6" customFormat="1" ht="12.75" x14ac:dyDescent="0.15">
      <c r="A5448" s="147" t="s">
        <v>62</v>
      </c>
      <c r="B5448" s="17">
        <v>77505.8</v>
      </c>
      <c r="C5448" s="17">
        <v>85000</v>
      </c>
      <c r="D5448" s="17">
        <v>77000</v>
      </c>
      <c r="E5448" s="17">
        <v>76999.429999999993</v>
      </c>
      <c r="F5448" s="17">
        <f t="shared" si="174"/>
        <v>99.346668249343907</v>
      </c>
      <c r="G5448" s="148">
        <f t="shared" si="175"/>
        <v>99.999259740259731</v>
      </c>
    </row>
    <row r="5449" spans="1:7" s="8" customFormat="1" ht="12.75" x14ac:dyDescent="0.15">
      <c r="A5449" s="108" t="s">
        <v>6</v>
      </c>
      <c r="B5449" s="19">
        <v>77505.8</v>
      </c>
      <c r="C5449" s="19">
        <v>85000</v>
      </c>
      <c r="D5449" s="19">
        <v>77000</v>
      </c>
      <c r="E5449" s="19">
        <v>76999.429999999993</v>
      </c>
      <c r="F5449" s="19">
        <f t="shared" si="174"/>
        <v>99.346668249343907</v>
      </c>
      <c r="G5449" s="151">
        <f t="shared" si="175"/>
        <v>99.999259740259731</v>
      </c>
    </row>
    <row r="5450" spans="1:7" s="8" customFormat="1" ht="12.75" x14ac:dyDescent="0.15">
      <c r="A5450" s="108" t="s">
        <v>12</v>
      </c>
      <c r="B5450" s="19">
        <v>77505.8</v>
      </c>
      <c r="C5450" s="19">
        <v>85000</v>
      </c>
      <c r="D5450" s="19">
        <v>77000</v>
      </c>
      <c r="E5450" s="19">
        <v>76999.429999999993</v>
      </c>
      <c r="F5450" s="19">
        <f t="shared" si="174"/>
        <v>99.346668249343907</v>
      </c>
      <c r="G5450" s="151">
        <f t="shared" si="175"/>
        <v>99.999259740259731</v>
      </c>
    </row>
    <row r="5451" spans="1:7" s="8" customFormat="1" ht="12.75" x14ac:dyDescent="0.15">
      <c r="A5451" s="110" t="s">
        <v>22</v>
      </c>
      <c r="B5451" s="20">
        <v>27.87</v>
      </c>
      <c r="C5451" s="20">
        <v>0</v>
      </c>
      <c r="D5451" s="20">
        <v>0</v>
      </c>
      <c r="E5451" s="20">
        <v>184.52</v>
      </c>
      <c r="F5451" s="20">
        <f t="shared" si="174"/>
        <v>662.0739146035163</v>
      </c>
      <c r="G5451" s="136">
        <f t="shared" si="175"/>
        <v>0</v>
      </c>
    </row>
    <row r="5452" spans="1:7" s="8" customFormat="1" ht="12.75" x14ac:dyDescent="0.15">
      <c r="A5452" s="110" t="s">
        <v>23</v>
      </c>
      <c r="B5452" s="20">
        <v>59030.51</v>
      </c>
      <c r="C5452" s="20">
        <v>0</v>
      </c>
      <c r="D5452" s="20">
        <v>0</v>
      </c>
      <c r="E5452" s="20">
        <v>55814.91</v>
      </c>
      <c r="F5452" s="20">
        <f t="shared" si="174"/>
        <v>94.552647436046215</v>
      </c>
      <c r="G5452" s="136">
        <f t="shared" si="175"/>
        <v>0</v>
      </c>
    </row>
    <row r="5453" spans="1:7" s="8" customFormat="1" ht="12.75" x14ac:dyDescent="0.15">
      <c r="A5453" s="110" t="s">
        <v>27</v>
      </c>
      <c r="B5453" s="20">
        <v>2285.6999999999998</v>
      </c>
      <c r="C5453" s="20">
        <v>0</v>
      </c>
      <c r="D5453" s="20">
        <v>0</v>
      </c>
      <c r="E5453" s="20">
        <v>2401.31</v>
      </c>
      <c r="F5453" s="20">
        <f t="shared" si="174"/>
        <v>105.05796911230696</v>
      </c>
      <c r="G5453" s="136">
        <f t="shared" si="175"/>
        <v>0</v>
      </c>
    </row>
    <row r="5454" spans="1:7" s="8" customFormat="1" ht="12.75" x14ac:dyDescent="0.15">
      <c r="A5454" s="110" t="s">
        <v>28</v>
      </c>
      <c r="B5454" s="20">
        <v>10167.1</v>
      </c>
      <c r="C5454" s="20">
        <v>0</v>
      </c>
      <c r="D5454" s="20">
        <v>0</v>
      </c>
      <c r="E5454" s="20">
        <v>10141.81</v>
      </c>
      <c r="F5454" s="20">
        <f t="shared" si="174"/>
        <v>99.751256503821139</v>
      </c>
      <c r="G5454" s="136">
        <f t="shared" si="175"/>
        <v>0</v>
      </c>
    </row>
    <row r="5455" spans="1:7" s="8" customFormat="1" ht="12.75" x14ac:dyDescent="0.15">
      <c r="A5455" s="110" t="s">
        <v>29</v>
      </c>
      <c r="B5455" s="20">
        <v>2012.79</v>
      </c>
      <c r="C5455" s="20">
        <v>0</v>
      </c>
      <c r="D5455" s="20">
        <v>0</v>
      </c>
      <c r="E5455" s="20">
        <v>2274.6799999999998</v>
      </c>
      <c r="F5455" s="20">
        <f t="shared" si="174"/>
        <v>113.01129278265492</v>
      </c>
      <c r="G5455" s="136">
        <f t="shared" si="175"/>
        <v>0</v>
      </c>
    </row>
    <row r="5456" spans="1:7" s="8" customFormat="1" ht="12.75" x14ac:dyDescent="0.15">
      <c r="A5456" s="110" t="s">
        <v>31</v>
      </c>
      <c r="B5456" s="20">
        <v>1238.3</v>
      </c>
      <c r="C5456" s="20">
        <v>0</v>
      </c>
      <c r="D5456" s="20">
        <v>0</v>
      </c>
      <c r="E5456" s="20">
        <v>926.24</v>
      </c>
      <c r="F5456" s="20">
        <f t="shared" si="174"/>
        <v>74.799321650650086</v>
      </c>
      <c r="G5456" s="136">
        <f t="shared" si="175"/>
        <v>0</v>
      </c>
    </row>
    <row r="5457" spans="1:7" s="8" customFormat="1" ht="12.75" x14ac:dyDescent="0.15">
      <c r="A5457" s="110" t="s">
        <v>32</v>
      </c>
      <c r="B5457" s="20">
        <v>1947.19</v>
      </c>
      <c r="C5457" s="20">
        <v>0</v>
      </c>
      <c r="D5457" s="20">
        <v>0</v>
      </c>
      <c r="E5457" s="20">
        <v>1947.12</v>
      </c>
      <c r="F5457" s="20">
        <f t="shared" si="174"/>
        <v>99.99640507603263</v>
      </c>
      <c r="G5457" s="136">
        <f t="shared" si="175"/>
        <v>0</v>
      </c>
    </row>
    <row r="5458" spans="1:7" s="8" customFormat="1" ht="12.75" x14ac:dyDescent="0.15">
      <c r="A5458" s="110" t="s">
        <v>34</v>
      </c>
      <c r="B5458" s="20">
        <v>796.34</v>
      </c>
      <c r="C5458" s="20">
        <v>0</v>
      </c>
      <c r="D5458" s="20">
        <v>0</v>
      </c>
      <c r="E5458" s="20">
        <v>3308.84</v>
      </c>
      <c r="F5458" s="20">
        <f t="shared" si="174"/>
        <v>415.50593967400857</v>
      </c>
      <c r="G5458" s="136">
        <f t="shared" si="175"/>
        <v>0</v>
      </c>
    </row>
    <row r="5459" spans="1:7" s="7" customFormat="1" ht="12.75" x14ac:dyDescent="0.15">
      <c r="A5459" s="149" t="s">
        <v>247</v>
      </c>
      <c r="B5459" s="18">
        <v>8125.29</v>
      </c>
      <c r="C5459" s="18">
        <v>5000</v>
      </c>
      <c r="D5459" s="18">
        <v>3000</v>
      </c>
      <c r="E5459" s="18">
        <v>3000</v>
      </c>
      <c r="F5459" s="18">
        <f t="shared" si="174"/>
        <v>36.921759100290572</v>
      </c>
      <c r="G5459" s="150">
        <f t="shared" si="175"/>
        <v>100</v>
      </c>
    </row>
    <row r="5460" spans="1:7" s="8" customFormat="1" ht="12.75" x14ac:dyDescent="0.15">
      <c r="A5460" s="108" t="s">
        <v>245</v>
      </c>
      <c r="B5460" s="19">
        <v>8125.29</v>
      </c>
      <c r="C5460" s="19">
        <v>5000</v>
      </c>
      <c r="D5460" s="19">
        <v>3000</v>
      </c>
      <c r="E5460" s="19">
        <v>3000</v>
      </c>
      <c r="F5460" s="19">
        <f t="shared" si="174"/>
        <v>36.921759100290572</v>
      </c>
      <c r="G5460" s="151">
        <f t="shared" si="175"/>
        <v>100</v>
      </c>
    </row>
    <row r="5461" spans="1:7" s="6" customFormat="1" ht="12.75" x14ac:dyDescent="0.15">
      <c r="A5461" s="147" t="s">
        <v>62</v>
      </c>
      <c r="B5461" s="17">
        <v>8125.29</v>
      </c>
      <c r="C5461" s="17">
        <v>5000</v>
      </c>
      <c r="D5461" s="17">
        <v>3000</v>
      </c>
      <c r="E5461" s="17">
        <v>3000</v>
      </c>
      <c r="F5461" s="17">
        <f t="shared" si="174"/>
        <v>36.921759100290572</v>
      </c>
      <c r="G5461" s="148">
        <f t="shared" si="175"/>
        <v>100</v>
      </c>
    </row>
    <row r="5462" spans="1:7" s="8" customFormat="1" ht="12.75" x14ac:dyDescent="0.15">
      <c r="A5462" s="108" t="s">
        <v>6</v>
      </c>
      <c r="B5462" s="19">
        <v>8125.29</v>
      </c>
      <c r="C5462" s="19">
        <v>5000</v>
      </c>
      <c r="D5462" s="19">
        <v>3000</v>
      </c>
      <c r="E5462" s="19">
        <v>3000</v>
      </c>
      <c r="F5462" s="19">
        <f t="shared" si="174"/>
        <v>36.921759100290572</v>
      </c>
      <c r="G5462" s="151">
        <f t="shared" si="175"/>
        <v>100</v>
      </c>
    </row>
    <row r="5463" spans="1:7" s="8" customFormat="1" ht="12.75" x14ac:dyDescent="0.15">
      <c r="A5463" s="108" t="s">
        <v>12</v>
      </c>
      <c r="B5463" s="19">
        <v>8125.29</v>
      </c>
      <c r="C5463" s="19">
        <v>5000</v>
      </c>
      <c r="D5463" s="19">
        <v>3000</v>
      </c>
      <c r="E5463" s="19">
        <v>3000</v>
      </c>
      <c r="F5463" s="19">
        <f t="shared" si="174"/>
        <v>36.921759100290572</v>
      </c>
      <c r="G5463" s="151">
        <f t="shared" si="175"/>
        <v>100</v>
      </c>
    </row>
    <row r="5464" spans="1:7" s="8" customFormat="1" ht="12.75" x14ac:dyDescent="0.15">
      <c r="A5464" s="110" t="s">
        <v>28</v>
      </c>
      <c r="B5464" s="20">
        <v>8125.29</v>
      </c>
      <c r="C5464" s="20">
        <v>0</v>
      </c>
      <c r="D5464" s="20">
        <v>0</v>
      </c>
      <c r="E5464" s="20">
        <v>3000</v>
      </c>
      <c r="F5464" s="20">
        <f t="shared" si="174"/>
        <v>36.921759100290572</v>
      </c>
      <c r="G5464" s="136">
        <f t="shared" si="175"/>
        <v>0</v>
      </c>
    </row>
    <row r="5465" spans="1:7" s="7" customFormat="1" ht="12.75" x14ac:dyDescent="0.15">
      <c r="A5465" s="149" t="s">
        <v>248</v>
      </c>
      <c r="B5465" s="18">
        <v>71552.19</v>
      </c>
      <c r="C5465" s="18">
        <v>90000</v>
      </c>
      <c r="D5465" s="18">
        <v>93209.21</v>
      </c>
      <c r="E5465" s="18">
        <v>93209.1</v>
      </c>
      <c r="F5465" s="18">
        <f t="shared" si="174"/>
        <v>130.26729160910381</v>
      </c>
      <c r="G5465" s="150">
        <f t="shared" si="175"/>
        <v>99.999881985911045</v>
      </c>
    </row>
    <row r="5466" spans="1:7" s="8" customFormat="1" ht="12.75" x14ac:dyDescent="0.15">
      <c r="A5466" s="108" t="s">
        <v>245</v>
      </c>
      <c r="B5466" s="19">
        <v>71552.19</v>
      </c>
      <c r="C5466" s="19">
        <v>90000</v>
      </c>
      <c r="D5466" s="19">
        <v>93209.21</v>
      </c>
      <c r="E5466" s="19">
        <v>93209.1</v>
      </c>
      <c r="F5466" s="19">
        <f t="shared" si="174"/>
        <v>130.26729160910381</v>
      </c>
      <c r="G5466" s="151">
        <f t="shared" si="175"/>
        <v>99.999881985911045</v>
      </c>
    </row>
    <row r="5467" spans="1:7" s="6" customFormat="1" ht="12.75" x14ac:dyDescent="0.15">
      <c r="A5467" s="147" t="s">
        <v>62</v>
      </c>
      <c r="B5467" s="17">
        <v>71552.19</v>
      </c>
      <c r="C5467" s="17">
        <v>90000</v>
      </c>
      <c r="D5467" s="17">
        <v>93209.21</v>
      </c>
      <c r="E5467" s="17">
        <v>93209.1</v>
      </c>
      <c r="F5467" s="17">
        <f t="shared" si="174"/>
        <v>130.26729160910381</v>
      </c>
      <c r="G5467" s="148">
        <f t="shared" si="175"/>
        <v>99.999881985911045</v>
      </c>
    </row>
    <row r="5468" spans="1:7" s="8" customFormat="1" ht="12.75" x14ac:dyDescent="0.15">
      <c r="A5468" s="108" t="s">
        <v>6</v>
      </c>
      <c r="B5468" s="19">
        <v>71552.19</v>
      </c>
      <c r="C5468" s="19">
        <v>90000</v>
      </c>
      <c r="D5468" s="19">
        <v>93209.21</v>
      </c>
      <c r="E5468" s="19">
        <v>93209.1</v>
      </c>
      <c r="F5468" s="19">
        <f t="shared" si="174"/>
        <v>130.26729160910381</v>
      </c>
      <c r="G5468" s="151">
        <f t="shared" si="175"/>
        <v>99.999881985911045</v>
      </c>
    </row>
    <row r="5469" spans="1:7" s="8" customFormat="1" ht="12.75" x14ac:dyDescent="0.15">
      <c r="A5469" s="108" t="s">
        <v>12</v>
      </c>
      <c r="B5469" s="19">
        <v>71552.19</v>
      </c>
      <c r="C5469" s="19">
        <v>90000</v>
      </c>
      <c r="D5469" s="19">
        <v>93209.21</v>
      </c>
      <c r="E5469" s="19">
        <v>93209.1</v>
      </c>
      <c r="F5469" s="19">
        <f t="shared" si="174"/>
        <v>130.26729160910381</v>
      </c>
      <c r="G5469" s="151">
        <f t="shared" si="175"/>
        <v>99.999881985911045</v>
      </c>
    </row>
    <row r="5470" spans="1:7" s="8" customFormat="1" ht="12.75" x14ac:dyDescent="0.15">
      <c r="A5470" s="110" t="s">
        <v>27</v>
      </c>
      <c r="B5470" s="20">
        <v>71552.19</v>
      </c>
      <c r="C5470" s="20">
        <v>0</v>
      </c>
      <c r="D5470" s="20">
        <v>0</v>
      </c>
      <c r="E5470" s="20">
        <v>93209.1</v>
      </c>
      <c r="F5470" s="20">
        <f t="shared" si="174"/>
        <v>130.26729160910381</v>
      </c>
      <c r="G5470" s="136">
        <f t="shared" si="175"/>
        <v>0</v>
      </c>
    </row>
    <row r="5471" spans="1:7" s="7" customFormat="1" ht="12.75" x14ac:dyDescent="0.15">
      <c r="A5471" s="149" t="s">
        <v>249</v>
      </c>
      <c r="B5471" s="18">
        <v>51948.87</v>
      </c>
      <c r="C5471" s="18">
        <v>13500</v>
      </c>
      <c r="D5471" s="18">
        <v>0</v>
      </c>
      <c r="E5471" s="18">
        <v>0</v>
      </c>
      <c r="F5471" s="18">
        <f t="shared" si="174"/>
        <v>0</v>
      </c>
      <c r="G5471" s="150">
        <f t="shared" si="175"/>
        <v>0</v>
      </c>
    </row>
    <row r="5472" spans="1:7" s="8" customFormat="1" ht="12.75" x14ac:dyDescent="0.15">
      <c r="A5472" s="108" t="s">
        <v>245</v>
      </c>
      <c r="B5472" s="19">
        <v>51948.87</v>
      </c>
      <c r="C5472" s="19">
        <v>13500</v>
      </c>
      <c r="D5472" s="19">
        <v>0</v>
      </c>
      <c r="E5472" s="19">
        <v>0</v>
      </c>
      <c r="F5472" s="19">
        <f t="shared" si="174"/>
        <v>0</v>
      </c>
      <c r="G5472" s="151">
        <f t="shared" si="175"/>
        <v>0</v>
      </c>
    </row>
    <row r="5473" spans="1:7" s="6" customFormat="1" ht="12.75" x14ac:dyDescent="0.15">
      <c r="A5473" s="147" t="s">
        <v>62</v>
      </c>
      <c r="B5473" s="17">
        <v>51948.87</v>
      </c>
      <c r="C5473" s="17">
        <v>13500</v>
      </c>
      <c r="D5473" s="17">
        <v>0</v>
      </c>
      <c r="E5473" s="17">
        <v>0</v>
      </c>
      <c r="F5473" s="17">
        <f t="shared" si="174"/>
        <v>0</v>
      </c>
      <c r="G5473" s="148">
        <f t="shared" si="175"/>
        <v>0</v>
      </c>
    </row>
    <row r="5474" spans="1:7" s="8" customFormat="1" ht="12.75" x14ac:dyDescent="0.15">
      <c r="A5474" s="108" t="s">
        <v>53</v>
      </c>
      <c r="B5474" s="19">
        <v>51948.87</v>
      </c>
      <c r="C5474" s="19">
        <v>13500</v>
      </c>
      <c r="D5474" s="19">
        <v>0</v>
      </c>
      <c r="E5474" s="19">
        <v>0</v>
      </c>
      <c r="F5474" s="19">
        <f t="shared" si="174"/>
        <v>0</v>
      </c>
      <c r="G5474" s="151">
        <f t="shared" si="175"/>
        <v>0</v>
      </c>
    </row>
    <row r="5475" spans="1:7" s="8" customFormat="1" ht="12.75" x14ac:dyDescent="0.15">
      <c r="A5475" s="108" t="s">
        <v>56</v>
      </c>
      <c r="B5475" s="19">
        <v>51948.87</v>
      </c>
      <c r="C5475" s="19">
        <v>0</v>
      </c>
      <c r="D5475" s="19">
        <v>0</v>
      </c>
      <c r="E5475" s="19">
        <v>0</v>
      </c>
      <c r="F5475" s="19">
        <f t="shared" si="174"/>
        <v>0</v>
      </c>
      <c r="G5475" s="151">
        <f t="shared" si="175"/>
        <v>0</v>
      </c>
    </row>
    <row r="5476" spans="1:7" s="8" customFormat="1" ht="12.75" x14ac:dyDescent="0.15">
      <c r="A5476" s="110" t="s">
        <v>273</v>
      </c>
      <c r="B5476" s="20">
        <v>49941.599999999999</v>
      </c>
      <c r="C5476" s="20">
        <v>0</v>
      </c>
      <c r="D5476" s="20">
        <v>0</v>
      </c>
      <c r="E5476" s="20">
        <v>0</v>
      </c>
      <c r="F5476" s="20">
        <f t="shared" si="174"/>
        <v>0</v>
      </c>
      <c r="G5476" s="136">
        <f t="shared" si="175"/>
        <v>0</v>
      </c>
    </row>
    <row r="5477" spans="1:7" s="8" customFormat="1" ht="12.75" x14ac:dyDescent="0.15">
      <c r="A5477" s="110" t="s">
        <v>57</v>
      </c>
      <c r="B5477" s="20">
        <v>929.06</v>
      </c>
      <c r="C5477" s="20">
        <v>0</v>
      </c>
      <c r="D5477" s="20">
        <v>0</v>
      </c>
      <c r="E5477" s="20">
        <v>0</v>
      </c>
      <c r="F5477" s="20">
        <f t="shared" si="174"/>
        <v>0</v>
      </c>
      <c r="G5477" s="136">
        <f t="shared" si="175"/>
        <v>0</v>
      </c>
    </row>
    <row r="5478" spans="1:7" s="8" customFormat="1" ht="12.75" x14ac:dyDescent="0.15">
      <c r="A5478" s="110" t="s">
        <v>59</v>
      </c>
      <c r="B5478" s="20">
        <v>1078.21</v>
      </c>
      <c r="C5478" s="20">
        <v>0</v>
      </c>
      <c r="D5478" s="20">
        <v>0</v>
      </c>
      <c r="E5478" s="20">
        <v>0</v>
      </c>
      <c r="F5478" s="20">
        <f t="shared" si="174"/>
        <v>0</v>
      </c>
      <c r="G5478" s="136">
        <f t="shared" si="175"/>
        <v>0</v>
      </c>
    </row>
    <row r="5479" spans="1:7" s="8" customFormat="1" ht="12.75" x14ac:dyDescent="0.15">
      <c r="A5479" s="108" t="s">
        <v>72</v>
      </c>
      <c r="B5479" s="19">
        <v>0</v>
      </c>
      <c r="C5479" s="19">
        <v>13500</v>
      </c>
      <c r="D5479" s="19">
        <v>0</v>
      </c>
      <c r="E5479" s="19">
        <v>0</v>
      </c>
      <c r="F5479" s="19">
        <f t="shared" si="174"/>
        <v>0</v>
      </c>
      <c r="G5479" s="151">
        <f t="shared" si="175"/>
        <v>0</v>
      </c>
    </row>
    <row r="5480" spans="1:7" s="6" customFormat="1" ht="12.75" x14ac:dyDescent="0.15">
      <c r="A5480" s="147" t="s">
        <v>250</v>
      </c>
      <c r="B5480" s="17">
        <v>5466.11</v>
      </c>
      <c r="C5480" s="17">
        <v>6895</v>
      </c>
      <c r="D5480" s="17">
        <v>16000</v>
      </c>
      <c r="E5480" s="17">
        <v>5117.87</v>
      </c>
      <c r="F5480" s="17">
        <f t="shared" si="174"/>
        <v>93.629107354224487</v>
      </c>
      <c r="G5480" s="148">
        <f t="shared" si="175"/>
        <v>31.986687499999999</v>
      </c>
    </row>
    <row r="5481" spans="1:7" s="7" customFormat="1" ht="12.75" x14ac:dyDescent="0.15">
      <c r="A5481" s="149" t="s">
        <v>251</v>
      </c>
      <c r="B5481" s="18">
        <v>5466.11</v>
      </c>
      <c r="C5481" s="18">
        <v>6895</v>
      </c>
      <c r="D5481" s="18">
        <v>16000</v>
      </c>
      <c r="E5481" s="18">
        <v>5117.87</v>
      </c>
      <c r="F5481" s="18">
        <f t="shared" si="174"/>
        <v>93.629107354224487</v>
      </c>
      <c r="G5481" s="150">
        <f t="shared" si="175"/>
        <v>31.986687499999999</v>
      </c>
    </row>
    <row r="5482" spans="1:7" s="8" customFormat="1" ht="12.75" x14ac:dyDescent="0.15">
      <c r="A5482" s="108" t="s">
        <v>82</v>
      </c>
      <c r="B5482" s="19">
        <v>5466.11</v>
      </c>
      <c r="C5482" s="19">
        <v>6895</v>
      </c>
      <c r="D5482" s="19">
        <v>16000</v>
      </c>
      <c r="E5482" s="19">
        <v>5117.87</v>
      </c>
      <c r="F5482" s="19">
        <f t="shared" si="174"/>
        <v>93.629107354224487</v>
      </c>
      <c r="G5482" s="151">
        <f t="shared" si="175"/>
        <v>31.986687499999999</v>
      </c>
    </row>
    <row r="5483" spans="1:7" s="6" customFormat="1" ht="12.75" x14ac:dyDescent="0.15">
      <c r="A5483" s="147" t="s">
        <v>44</v>
      </c>
      <c r="B5483" s="17">
        <v>5466.11</v>
      </c>
      <c r="C5483" s="17">
        <v>6895</v>
      </c>
      <c r="D5483" s="17">
        <v>16000</v>
      </c>
      <c r="E5483" s="17">
        <v>5117.87</v>
      </c>
      <c r="F5483" s="17">
        <f t="shared" si="174"/>
        <v>93.629107354224487</v>
      </c>
      <c r="G5483" s="148">
        <f t="shared" si="175"/>
        <v>31.986687499999999</v>
      </c>
    </row>
    <row r="5484" spans="1:7" s="8" customFormat="1" ht="12.75" x14ac:dyDescent="0.15">
      <c r="A5484" s="108" t="s">
        <v>6</v>
      </c>
      <c r="B5484" s="19">
        <v>2344.34</v>
      </c>
      <c r="C5484" s="19">
        <v>5170</v>
      </c>
      <c r="D5484" s="19">
        <v>12105</v>
      </c>
      <c r="E5484" s="19">
        <v>4299.13</v>
      </c>
      <c r="F5484" s="19">
        <f t="shared" si="174"/>
        <v>183.3833829563971</v>
      </c>
      <c r="G5484" s="151">
        <f t="shared" si="175"/>
        <v>35.515324246179262</v>
      </c>
    </row>
    <row r="5485" spans="1:7" s="8" customFormat="1" ht="12.75" x14ac:dyDescent="0.15">
      <c r="A5485" s="108" t="s">
        <v>12</v>
      </c>
      <c r="B5485" s="19">
        <v>2208.86</v>
      </c>
      <c r="C5485" s="19">
        <v>4510</v>
      </c>
      <c r="D5485" s="19">
        <v>10945</v>
      </c>
      <c r="E5485" s="19">
        <v>3791.4</v>
      </c>
      <c r="F5485" s="19">
        <f t="shared" si="174"/>
        <v>171.64510199831585</v>
      </c>
      <c r="G5485" s="151">
        <f t="shared" si="175"/>
        <v>34.64047510278666</v>
      </c>
    </row>
    <row r="5486" spans="1:7" s="8" customFormat="1" ht="12.75" x14ac:dyDescent="0.15">
      <c r="A5486" s="110" t="s">
        <v>18</v>
      </c>
      <c r="B5486" s="20">
        <v>42.47</v>
      </c>
      <c r="C5486" s="20">
        <v>0</v>
      </c>
      <c r="D5486" s="20">
        <v>0</v>
      </c>
      <c r="E5486" s="20">
        <v>29.2</v>
      </c>
      <c r="F5486" s="20">
        <f t="shared" si="174"/>
        <v>68.754414881092544</v>
      </c>
      <c r="G5486" s="136">
        <f t="shared" si="175"/>
        <v>0</v>
      </c>
    </row>
    <row r="5487" spans="1:7" s="8" customFormat="1" ht="12.75" x14ac:dyDescent="0.15">
      <c r="A5487" s="110" t="s">
        <v>20</v>
      </c>
      <c r="B5487" s="20">
        <v>0</v>
      </c>
      <c r="C5487" s="20">
        <v>0</v>
      </c>
      <c r="D5487" s="20">
        <v>0</v>
      </c>
      <c r="E5487" s="20">
        <v>80</v>
      </c>
      <c r="F5487" s="20">
        <f t="shared" si="174"/>
        <v>0</v>
      </c>
      <c r="G5487" s="136">
        <f t="shared" si="175"/>
        <v>0</v>
      </c>
    </row>
    <row r="5488" spans="1:7" s="8" customFormat="1" ht="12.75" x14ac:dyDescent="0.15">
      <c r="A5488" s="110" t="s">
        <v>21</v>
      </c>
      <c r="B5488" s="20">
        <v>15.93</v>
      </c>
      <c r="C5488" s="20">
        <v>0</v>
      </c>
      <c r="D5488" s="20">
        <v>0</v>
      </c>
      <c r="E5488" s="20">
        <v>81.86</v>
      </c>
      <c r="F5488" s="20">
        <f t="shared" si="174"/>
        <v>513.87319522912742</v>
      </c>
      <c r="G5488" s="136">
        <f t="shared" si="175"/>
        <v>0</v>
      </c>
    </row>
    <row r="5489" spans="1:7" s="8" customFormat="1" ht="12.75" x14ac:dyDescent="0.15">
      <c r="A5489" s="110" t="s">
        <v>22</v>
      </c>
      <c r="B5489" s="20">
        <v>121.66</v>
      </c>
      <c r="C5489" s="20">
        <v>0</v>
      </c>
      <c r="D5489" s="20">
        <v>0</v>
      </c>
      <c r="E5489" s="20">
        <v>47.18</v>
      </c>
      <c r="F5489" s="20">
        <f t="shared" si="174"/>
        <v>38.780207134637514</v>
      </c>
      <c r="G5489" s="136">
        <f t="shared" si="175"/>
        <v>0</v>
      </c>
    </row>
    <row r="5490" spans="1:7" s="8" customFormat="1" ht="12.75" x14ac:dyDescent="0.15">
      <c r="A5490" s="110" t="s">
        <v>97</v>
      </c>
      <c r="B5490" s="20">
        <v>155.5</v>
      </c>
      <c r="C5490" s="20">
        <v>0</v>
      </c>
      <c r="D5490" s="20">
        <v>0</v>
      </c>
      <c r="E5490" s="20">
        <v>0</v>
      </c>
      <c r="F5490" s="20">
        <f t="shared" si="174"/>
        <v>0</v>
      </c>
      <c r="G5490" s="136">
        <f t="shared" si="175"/>
        <v>0</v>
      </c>
    </row>
    <row r="5491" spans="1:7" s="8" customFormat="1" ht="12.75" x14ac:dyDescent="0.15">
      <c r="A5491" s="110" t="s">
        <v>23</v>
      </c>
      <c r="B5491" s="20">
        <v>306.52</v>
      </c>
      <c r="C5491" s="20">
        <v>0</v>
      </c>
      <c r="D5491" s="20">
        <v>0</v>
      </c>
      <c r="E5491" s="20">
        <v>578.23</v>
      </c>
      <c r="F5491" s="20">
        <f t="shared" si="174"/>
        <v>188.64348166514421</v>
      </c>
      <c r="G5491" s="136">
        <f t="shared" si="175"/>
        <v>0</v>
      </c>
    </row>
    <row r="5492" spans="1:7" s="8" customFormat="1" ht="12.75" x14ac:dyDescent="0.15">
      <c r="A5492" s="110" t="s">
        <v>24</v>
      </c>
      <c r="B5492" s="20">
        <v>30.15</v>
      </c>
      <c r="C5492" s="20">
        <v>0</v>
      </c>
      <c r="D5492" s="20">
        <v>0</v>
      </c>
      <c r="E5492" s="20">
        <v>225.05</v>
      </c>
      <c r="F5492" s="20">
        <f t="shared" si="174"/>
        <v>746.43449419568833</v>
      </c>
      <c r="G5492" s="136">
        <f t="shared" si="175"/>
        <v>0</v>
      </c>
    </row>
    <row r="5493" spans="1:7" s="8" customFormat="1" ht="12.75" x14ac:dyDescent="0.15">
      <c r="A5493" s="110" t="s">
        <v>25</v>
      </c>
      <c r="B5493" s="20">
        <v>19.510000000000002</v>
      </c>
      <c r="C5493" s="20">
        <v>0</v>
      </c>
      <c r="D5493" s="20">
        <v>0</v>
      </c>
      <c r="E5493" s="20">
        <v>487.3</v>
      </c>
      <c r="F5493" s="20">
        <f t="shared" si="174"/>
        <v>2497.6934905176831</v>
      </c>
      <c r="G5493" s="136">
        <f t="shared" si="175"/>
        <v>0</v>
      </c>
    </row>
    <row r="5494" spans="1:7" s="8" customFormat="1" ht="12.75" x14ac:dyDescent="0.15">
      <c r="A5494" s="110" t="s">
        <v>26</v>
      </c>
      <c r="B5494" s="20">
        <v>0</v>
      </c>
      <c r="C5494" s="20">
        <v>0</v>
      </c>
      <c r="D5494" s="20">
        <v>0</v>
      </c>
      <c r="E5494" s="20">
        <v>0</v>
      </c>
      <c r="F5494" s="20">
        <f t="shared" si="174"/>
        <v>0</v>
      </c>
      <c r="G5494" s="136">
        <f t="shared" si="175"/>
        <v>0</v>
      </c>
    </row>
    <row r="5495" spans="1:7" s="8" customFormat="1" ht="12.75" x14ac:dyDescent="0.15">
      <c r="A5495" s="110" t="s">
        <v>27</v>
      </c>
      <c r="B5495" s="20">
        <v>17.55</v>
      </c>
      <c r="C5495" s="20">
        <v>0</v>
      </c>
      <c r="D5495" s="20">
        <v>0</v>
      </c>
      <c r="E5495" s="20">
        <v>487.29</v>
      </c>
      <c r="F5495" s="20">
        <f t="shared" si="174"/>
        <v>2776.5811965811968</v>
      </c>
      <c r="G5495" s="136">
        <f t="shared" si="175"/>
        <v>0</v>
      </c>
    </row>
    <row r="5496" spans="1:7" s="8" customFormat="1" ht="12.75" x14ac:dyDescent="0.15">
      <c r="A5496" s="110" t="s">
        <v>28</v>
      </c>
      <c r="B5496" s="20">
        <v>865.19</v>
      </c>
      <c r="C5496" s="20">
        <v>0</v>
      </c>
      <c r="D5496" s="20">
        <v>0</v>
      </c>
      <c r="E5496" s="20">
        <v>885.69</v>
      </c>
      <c r="F5496" s="20">
        <f t="shared" si="174"/>
        <v>102.36942174551255</v>
      </c>
      <c r="G5496" s="136">
        <f t="shared" si="175"/>
        <v>0</v>
      </c>
    </row>
    <row r="5497" spans="1:7" s="8" customFormat="1" ht="12.75" x14ac:dyDescent="0.15">
      <c r="A5497" s="110" t="s">
        <v>29</v>
      </c>
      <c r="B5497" s="20">
        <v>594.55999999999995</v>
      </c>
      <c r="C5497" s="20">
        <v>0</v>
      </c>
      <c r="D5497" s="20">
        <v>0</v>
      </c>
      <c r="E5497" s="20">
        <v>517.99</v>
      </c>
      <c r="F5497" s="20">
        <f t="shared" si="174"/>
        <v>87.121568891280958</v>
      </c>
      <c r="G5497" s="136">
        <f t="shared" si="175"/>
        <v>0</v>
      </c>
    </row>
    <row r="5498" spans="1:7" s="8" customFormat="1" ht="12.75" x14ac:dyDescent="0.15">
      <c r="A5498" s="110" t="s">
        <v>32</v>
      </c>
      <c r="B5498" s="20">
        <v>0</v>
      </c>
      <c r="C5498" s="20">
        <v>0</v>
      </c>
      <c r="D5498" s="20">
        <v>0</v>
      </c>
      <c r="E5498" s="20">
        <v>89.43</v>
      </c>
      <c r="F5498" s="20">
        <f t="shared" si="174"/>
        <v>0</v>
      </c>
      <c r="G5498" s="136">
        <f t="shared" si="175"/>
        <v>0</v>
      </c>
    </row>
    <row r="5499" spans="1:7" s="8" customFormat="1" ht="12.75" x14ac:dyDescent="0.15">
      <c r="A5499" s="110" t="s">
        <v>34</v>
      </c>
      <c r="B5499" s="20">
        <v>0</v>
      </c>
      <c r="C5499" s="20">
        <v>0</v>
      </c>
      <c r="D5499" s="20">
        <v>0</v>
      </c>
      <c r="E5499" s="20">
        <v>83.68</v>
      </c>
      <c r="F5499" s="20">
        <f t="shared" si="174"/>
        <v>0</v>
      </c>
      <c r="G5499" s="136">
        <f t="shared" si="175"/>
        <v>0</v>
      </c>
    </row>
    <row r="5500" spans="1:7" s="8" customFormat="1" ht="12.75" x14ac:dyDescent="0.15">
      <c r="A5500" s="110" t="s">
        <v>42</v>
      </c>
      <c r="B5500" s="20">
        <v>39.82</v>
      </c>
      <c r="C5500" s="20">
        <v>0</v>
      </c>
      <c r="D5500" s="20">
        <v>0</v>
      </c>
      <c r="E5500" s="20">
        <v>10</v>
      </c>
      <c r="F5500" s="20">
        <f t="shared" si="174"/>
        <v>25.113008538422903</v>
      </c>
      <c r="G5500" s="136">
        <f t="shared" si="175"/>
        <v>0</v>
      </c>
    </row>
    <row r="5501" spans="1:7" s="8" customFormat="1" ht="12.75" x14ac:dyDescent="0.15">
      <c r="A5501" s="110" t="s">
        <v>13</v>
      </c>
      <c r="B5501" s="20">
        <v>0</v>
      </c>
      <c r="C5501" s="20">
        <v>0</v>
      </c>
      <c r="D5501" s="20">
        <v>0</v>
      </c>
      <c r="E5501" s="20">
        <v>30.76</v>
      </c>
      <c r="F5501" s="20">
        <f t="shared" si="174"/>
        <v>0</v>
      </c>
      <c r="G5501" s="136">
        <f t="shared" si="175"/>
        <v>0</v>
      </c>
    </row>
    <row r="5502" spans="1:7" s="8" customFormat="1" ht="12.75" x14ac:dyDescent="0.15">
      <c r="A5502" s="110" t="s">
        <v>206</v>
      </c>
      <c r="B5502" s="20">
        <v>0</v>
      </c>
      <c r="C5502" s="20">
        <v>0</v>
      </c>
      <c r="D5502" s="20">
        <v>0</v>
      </c>
      <c r="E5502" s="20">
        <v>15.27</v>
      </c>
      <c r="F5502" s="20">
        <f t="shared" si="174"/>
        <v>0</v>
      </c>
      <c r="G5502" s="136">
        <f t="shared" si="175"/>
        <v>0</v>
      </c>
    </row>
    <row r="5503" spans="1:7" s="8" customFormat="1" ht="12.75" x14ac:dyDescent="0.15">
      <c r="A5503" s="110" t="s">
        <v>36</v>
      </c>
      <c r="B5503" s="20">
        <v>0</v>
      </c>
      <c r="C5503" s="20">
        <v>0</v>
      </c>
      <c r="D5503" s="20">
        <v>0</v>
      </c>
      <c r="E5503" s="20">
        <v>142.47</v>
      </c>
      <c r="F5503" s="20">
        <f t="shared" si="174"/>
        <v>0</v>
      </c>
      <c r="G5503" s="136">
        <f t="shared" si="175"/>
        <v>0</v>
      </c>
    </row>
    <row r="5504" spans="1:7" s="8" customFormat="1" ht="12.75" x14ac:dyDescent="0.15">
      <c r="A5504" s="108" t="s">
        <v>37</v>
      </c>
      <c r="B5504" s="19">
        <v>135.47999999999999</v>
      </c>
      <c r="C5504" s="19">
        <v>660</v>
      </c>
      <c r="D5504" s="19">
        <v>660</v>
      </c>
      <c r="E5504" s="19">
        <v>57.73</v>
      </c>
      <c r="F5504" s="19">
        <f t="shared" si="174"/>
        <v>42.611455565397108</v>
      </c>
      <c r="G5504" s="151">
        <f t="shared" si="175"/>
        <v>8.7469696969696962</v>
      </c>
    </row>
    <row r="5505" spans="1:7" s="8" customFormat="1" ht="12.75" x14ac:dyDescent="0.15">
      <c r="A5505" s="110" t="s">
        <v>38</v>
      </c>
      <c r="B5505" s="20">
        <v>135.47999999999999</v>
      </c>
      <c r="C5505" s="20">
        <v>0</v>
      </c>
      <c r="D5505" s="20">
        <v>0</v>
      </c>
      <c r="E5505" s="20">
        <v>57.12</v>
      </c>
      <c r="F5505" s="20">
        <f t="shared" si="174"/>
        <v>42.161204605845882</v>
      </c>
      <c r="G5505" s="136">
        <f t="shared" si="175"/>
        <v>0</v>
      </c>
    </row>
    <row r="5506" spans="1:7" s="8" customFormat="1" ht="12.75" x14ac:dyDescent="0.15">
      <c r="A5506" s="110" t="s">
        <v>207</v>
      </c>
      <c r="B5506" s="20">
        <v>0</v>
      </c>
      <c r="C5506" s="20">
        <v>0</v>
      </c>
      <c r="D5506" s="20">
        <v>0</v>
      </c>
      <c r="E5506" s="20">
        <v>0.61</v>
      </c>
      <c r="F5506" s="20">
        <f t="shared" si="174"/>
        <v>0</v>
      </c>
      <c r="G5506" s="136">
        <f t="shared" si="175"/>
        <v>0</v>
      </c>
    </row>
    <row r="5507" spans="1:7" s="8" customFormat="1" ht="12.75" x14ac:dyDescent="0.15">
      <c r="A5507" s="108" t="s">
        <v>101</v>
      </c>
      <c r="B5507" s="19">
        <v>0</v>
      </c>
      <c r="C5507" s="19">
        <v>0</v>
      </c>
      <c r="D5507" s="19">
        <v>500</v>
      </c>
      <c r="E5507" s="19">
        <v>450</v>
      </c>
      <c r="F5507" s="19">
        <f t="shared" si="174"/>
        <v>0</v>
      </c>
      <c r="G5507" s="151">
        <f t="shared" si="175"/>
        <v>90</v>
      </c>
    </row>
    <row r="5508" spans="1:7" s="8" customFormat="1" ht="12.75" x14ac:dyDescent="0.15">
      <c r="A5508" s="110" t="s">
        <v>102</v>
      </c>
      <c r="B5508" s="20">
        <v>0</v>
      </c>
      <c r="C5508" s="20">
        <v>0</v>
      </c>
      <c r="D5508" s="20">
        <v>0</v>
      </c>
      <c r="E5508" s="20">
        <v>450</v>
      </c>
      <c r="F5508" s="20">
        <f t="shared" si="174"/>
        <v>0</v>
      </c>
      <c r="G5508" s="136">
        <f t="shared" si="175"/>
        <v>0</v>
      </c>
    </row>
    <row r="5509" spans="1:7" s="8" customFormat="1" ht="12.75" x14ac:dyDescent="0.15">
      <c r="A5509" s="108" t="s">
        <v>53</v>
      </c>
      <c r="B5509" s="19">
        <v>3121.77</v>
      </c>
      <c r="C5509" s="19">
        <v>1725</v>
      </c>
      <c r="D5509" s="19">
        <v>3895</v>
      </c>
      <c r="E5509" s="19">
        <v>818.74</v>
      </c>
      <c r="F5509" s="19">
        <f t="shared" si="174"/>
        <v>26.226788008085155</v>
      </c>
      <c r="G5509" s="151">
        <f t="shared" si="175"/>
        <v>21.020282413350451</v>
      </c>
    </row>
    <row r="5510" spans="1:7" s="8" customFormat="1" ht="12.75" x14ac:dyDescent="0.15">
      <c r="A5510" s="108" t="s">
        <v>56</v>
      </c>
      <c r="B5510" s="19">
        <v>3121.77</v>
      </c>
      <c r="C5510" s="19">
        <v>1725</v>
      </c>
      <c r="D5510" s="19">
        <v>3895</v>
      </c>
      <c r="E5510" s="19">
        <v>818.74</v>
      </c>
      <c r="F5510" s="19">
        <f t="shared" ref="F5510:F5573" si="176">IFERROR(E5510/B5510*100,0)</f>
        <v>26.226788008085155</v>
      </c>
      <c r="G5510" s="151">
        <f t="shared" ref="G5510:G5573" si="177">IFERROR(E5510/D5510*100,0)</f>
        <v>21.020282413350451</v>
      </c>
    </row>
    <row r="5511" spans="1:7" s="8" customFormat="1" ht="12.75" x14ac:dyDescent="0.15">
      <c r="A5511" s="110" t="s">
        <v>57</v>
      </c>
      <c r="B5511" s="20">
        <v>2973.55</v>
      </c>
      <c r="C5511" s="20">
        <v>0</v>
      </c>
      <c r="D5511" s="20">
        <v>0</v>
      </c>
      <c r="E5511" s="20">
        <v>812.96</v>
      </c>
      <c r="F5511" s="20">
        <f t="shared" si="176"/>
        <v>27.339711792302129</v>
      </c>
      <c r="G5511" s="136">
        <f t="shared" si="177"/>
        <v>0</v>
      </c>
    </row>
    <row r="5512" spans="1:7" s="8" customFormat="1" ht="12.75" x14ac:dyDescent="0.15">
      <c r="A5512" s="110" t="s">
        <v>252</v>
      </c>
      <c r="B5512" s="20">
        <v>15.5</v>
      </c>
      <c r="C5512" s="20">
        <v>0</v>
      </c>
      <c r="D5512" s="20">
        <v>0</v>
      </c>
      <c r="E5512" s="20">
        <v>5.78</v>
      </c>
      <c r="F5512" s="20">
        <f t="shared" si="176"/>
        <v>37.29032258064516</v>
      </c>
      <c r="G5512" s="136">
        <f t="shared" si="177"/>
        <v>0</v>
      </c>
    </row>
    <row r="5513" spans="1:7" s="8" customFormat="1" ht="12.75" x14ac:dyDescent="0.15">
      <c r="A5513" s="110" t="s">
        <v>290</v>
      </c>
      <c r="B5513" s="20">
        <v>132.72</v>
      </c>
      <c r="C5513" s="20">
        <v>0</v>
      </c>
      <c r="D5513" s="20">
        <v>0</v>
      </c>
      <c r="E5513" s="20">
        <v>0</v>
      </c>
      <c r="F5513" s="20">
        <f t="shared" si="176"/>
        <v>0</v>
      </c>
      <c r="G5513" s="136">
        <f t="shared" si="177"/>
        <v>0</v>
      </c>
    </row>
    <row r="5514" spans="1:7" s="6" customFormat="1" ht="12.75" x14ac:dyDescent="0.15">
      <c r="A5514" s="147" t="s">
        <v>253</v>
      </c>
      <c r="B5514" s="17">
        <v>110364.63</v>
      </c>
      <c r="C5514" s="17">
        <v>114645</v>
      </c>
      <c r="D5514" s="17">
        <v>134837</v>
      </c>
      <c r="E5514" s="17">
        <v>114276.24</v>
      </c>
      <c r="F5514" s="17">
        <f t="shared" si="176"/>
        <v>103.54426051172373</v>
      </c>
      <c r="G5514" s="148">
        <f t="shared" si="177"/>
        <v>84.751396130142325</v>
      </c>
    </row>
    <row r="5515" spans="1:7" s="7" customFormat="1" ht="12.75" x14ac:dyDescent="0.15">
      <c r="A5515" s="149" t="s">
        <v>254</v>
      </c>
      <c r="B5515" s="18">
        <v>1279.69</v>
      </c>
      <c r="C5515" s="18">
        <v>1320</v>
      </c>
      <c r="D5515" s="18">
        <v>10902</v>
      </c>
      <c r="E5515" s="18">
        <v>10901.32</v>
      </c>
      <c r="F5515" s="18">
        <f t="shared" si="176"/>
        <v>851.87193773492015</v>
      </c>
      <c r="G5515" s="150">
        <f t="shared" si="177"/>
        <v>99.993762612364705</v>
      </c>
    </row>
    <row r="5516" spans="1:7" s="8" customFormat="1" ht="12.75" x14ac:dyDescent="0.15">
      <c r="A5516" s="108" t="s">
        <v>82</v>
      </c>
      <c r="B5516" s="19">
        <v>1279.69</v>
      </c>
      <c r="C5516" s="19">
        <v>1320</v>
      </c>
      <c r="D5516" s="19">
        <v>10902</v>
      </c>
      <c r="E5516" s="19">
        <v>10901.32</v>
      </c>
      <c r="F5516" s="19">
        <f t="shared" si="176"/>
        <v>851.87193773492015</v>
      </c>
      <c r="G5516" s="151">
        <f t="shared" si="177"/>
        <v>99.993762612364705</v>
      </c>
    </row>
    <row r="5517" spans="1:7" s="6" customFormat="1" ht="12.75" x14ac:dyDescent="0.15">
      <c r="A5517" s="147" t="s">
        <v>5</v>
      </c>
      <c r="B5517" s="17">
        <v>1279.69</v>
      </c>
      <c r="C5517" s="17">
        <v>1320</v>
      </c>
      <c r="D5517" s="17">
        <v>10902</v>
      </c>
      <c r="E5517" s="17">
        <v>10901.32</v>
      </c>
      <c r="F5517" s="17">
        <f t="shared" si="176"/>
        <v>851.87193773492015</v>
      </c>
      <c r="G5517" s="148">
        <f t="shared" si="177"/>
        <v>99.993762612364705</v>
      </c>
    </row>
    <row r="5518" spans="1:7" s="8" customFormat="1" ht="12.75" x14ac:dyDescent="0.15">
      <c r="A5518" s="108" t="s">
        <v>6</v>
      </c>
      <c r="B5518" s="19">
        <v>1279.69</v>
      </c>
      <c r="C5518" s="19">
        <v>1320</v>
      </c>
      <c r="D5518" s="19">
        <v>10652</v>
      </c>
      <c r="E5518" s="19">
        <v>10651.32</v>
      </c>
      <c r="F5518" s="19">
        <f t="shared" si="176"/>
        <v>832.33595636443192</v>
      </c>
      <c r="G5518" s="151">
        <f t="shared" si="177"/>
        <v>99.993616222305675</v>
      </c>
    </row>
    <row r="5519" spans="1:7" s="8" customFormat="1" ht="12.75" x14ac:dyDescent="0.15">
      <c r="A5519" s="108" t="s">
        <v>12</v>
      </c>
      <c r="B5519" s="19">
        <v>1279.69</v>
      </c>
      <c r="C5519" s="19">
        <v>1320</v>
      </c>
      <c r="D5519" s="19">
        <v>10652</v>
      </c>
      <c r="E5519" s="19">
        <v>10651.32</v>
      </c>
      <c r="F5519" s="19">
        <f t="shared" si="176"/>
        <v>832.33595636443192</v>
      </c>
      <c r="G5519" s="151">
        <f t="shared" si="177"/>
        <v>99.993616222305675</v>
      </c>
    </row>
    <row r="5520" spans="1:7" s="8" customFormat="1" ht="12.75" x14ac:dyDescent="0.15">
      <c r="A5520" s="110" t="s">
        <v>97</v>
      </c>
      <c r="B5520" s="20">
        <v>88.74</v>
      </c>
      <c r="C5520" s="20">
        <v>0</v>
      </c>
      <c r="D5520" s="20">
        <v>0</v>
      </c>
      <c r="E5520" s="20">
        <v>245.84</v>
      </c>
      <c r="F5520" s="20">
        <f t="shared" si="176"/>
        <v>277.03403200360606</v>
      </c>
      <c r="G5520" s="136">
        <f t="shared" si="177"/>
        <v>0</v>
      </c>
    </row>
    <row r="5521" spans="1:7" s="8" customFormat="1" ht="12.75" x14ac:dyDescent="0.15">
      <c r="A5521" s="110" t="s">
        <v>27</v>
      </c>
      <c r="B5521" s="20">
        <v>902.52</v>
      </c>
      <c r="C5521" s="20">
        <v>0</v>
      </c>
      <c r="D5521" s="20">
        <v>0</v>
      </c>
      <c r="E5521" s="20">
        <v>1140</v>
      </c>
      <c r="F5521" s="20">
        <f t="shared" si="176"/>
        <v>126.31299029384391</v>
      </c>
      <c r="G5521" s="136">
        <f t="shared" si="177"/>
        <v>0</v>
      </c>
    </row>
    <row r="5522" spans="1:7" s="8" customFormat="1" ht="12.75" x14ac:dyDescent="0.15">
      <c r="A5522" s="110" t="s">
        <v>28</v>
      </c>
      <c r="B5522" s="20">
        <v>0</v>
      </c>
      <c r="C5522" s="20">
        <v>0</v>
      </c>
      <c r="D5522" s="20">
        <v>0</v>
      </c>
      <c r="E5522" s="20">
        <v>8975</v>
      </c>
      <c r="F5522" s="20">
        <f t="shared" si="176"/>
        <v>0</v>
      </c>
      <c r="G5522" s="136">
        <f t="shared" si="177"/>
        <v>0</v>
      </c>
    </row>
    <row r="5523" spans="1:7" s="8" customFormat="1" ht="12.75" x14ac:dyDescent="0.15">
      <c r="A5523" s="110" t="s">
        <v>30</v>
      </c>
      <c r="B5523" s="20">
        <v>0</v>
      </c>
      <c r="C5523" s="20">
        <v>0</v>
      </c>
      <c r="D5523" s="20">
        <v>0</v>
      </c>
      <c r="E5523" s="20">
        <v>290.48</v>
      </c>
      <c r="F5523" s="20">
        <f t="shared" si="176"/>
        <v>0</v>
      </c>
      <c r="G5523" s="136">
        <f t="shared" si="177"/>
        <v>0</v>
      </c>
    </row>
    <row r="5524" spans="1:7" s="8" customFormat="1" ht="12.75" x14ac:dyDescent="0.15">
      <c r="A5524" s="110" t="s">
        <v>35</v>
      </c>
      <c r="B5524" s="20">
        <v>288.43</v>
      </c>
      <c r="C5524" s="20">
        <v>0</v>
      </c>
      <c r="D5524" s="20">
        <v>0</v>
      </c>
      <c r="E5524" s="20">
        <v>0</v>
      </c>
      <c r="F5524" s="20">
        <f t="shared" si="176"/>
        <v>0</v>
      </c>
      <c r="G5524" s="136">
        <f t="shared" si="177"/>
        <v>0</v>
      </c>
    </row>
    <row r="5525" spans="1:7" s="8" customFormat="1" ht="12.75" x14ac:dyDescent="0.15">
      <c r="A5525" s="108" t="s">
        <v>53</v>
      </c>
      <c r="B5525" s="19">
        <v>0</v>
      </c>
      <c r="C5525" s="19">
        <v>0</v>
      </c>
      <c r="D5525" s="19">
        <v>250</v>
      </c>
      <c r="E5525" s="19">
        <v>250</v>
      </c>
      <c r="F5525" s="19">
        <f t="shared" si="176"/>
        <v>0</v>
      </c>
      <c r="G5525" s="151">
        <f t="shared" si="177"/>
        <v>100</v>
      </c>
    </row>
    <row r="5526" spans="1:7" s="8" customFormat="1" ht="12.75" x14ac:dyDescent="0.15">
      <c r="A5526" s="108" t="s">
        <v>54</v>
      </c>
      <c r="B5526" s="19">
        <v>0</v>
      </c>
      <c r="C5526" s="19">
        <v>0</v>
      </c>
      <c r="D5526" s="19">
        <v>250</v>
      </c>
      <c r="E5526" s="19">
        <v>250</v>
      </c>
      <c r="F5526" s="19">
        <f t="shared" si="176"/>
        <v>0</v>
      </c>
      <c r="G5526" s="151">
        <f t="shared" si="177"/>
        <v>100</v>
      </c>
    </row>
    <row r="5527" spans="1:7" s="8" customFormat="1" ht="12.75" x14ac:dyDescent="0.15">
      <c r="A5527" s="110" t="s">
        <v>55</v>
      </c>
      <c r="B5527" s="20">
        <v>0</v>
      </c>
      <c r="C5527" s="20">
        <v>0</v>
      </c>
      <c r="D5527" s="20">
        <v>0</v>
      </c>
      <c r="E5527" s="20">
        <v>250</v>
      </c>
      <c r="F5527" s="20">
        <f t="shared" si="176"/>
        <v>0</v>
      </c>
      <c r="G5527" s="136">
        <f t="shared" si="177"/>
        <v>0</v>
      </c>
    </row>
    <row r="5528" spans="1:7" s="7" customFormat="1" ht="12.75" x14ac:dyDescent="0.15">
      <c r="A5528" s="149" t="s">
        <v>280</v>
      </c>
      <c r="B5528" s="18">
        <v>1139.29</v>
      </c>
      <c r="C5528" s="18">
        <v>280</v>
      </c>
      <c r="D5528" s="18">
        <v>7900</v>
      </c>
      <c r="E5528" s="18">
        <v>7852.32</v>
      </c>
      <c r="F5528" s="18">
        <f t="shared" si="176"/>
        <v>689.22925681784272</v>
      </c>
      <c r="G5528" s="150">
        <f t="shared" si="177"/>
        <v>99.396455696202523</v>
      </c>
    </row>
    <row r="5529" spans="1:7" s="8" customFormat="1" ht="12.75" x14ac:dyDescent="0.15">
      <c r="A5529" s="108" t="s">
        <v>245</v>
      </c>
      <c r="B5529" s="19">
        <v>1139.29</v>
      </c>
      <c r="C5529" s="19">
        <v>280</v>
      </c>
      <c r="D5529" s="19">
        <v>0</v>
      </c>
      <c r="E5529" s="19">
        <v>0</v>
      </c>
      <c r="F5529" s="19">
        <f t="shared" si="176"/>
        <v>0</v>
      </c>
      <c r="G5529" s="151">
        <f t="shared" si="177"/>
        <v>0</v>
      </c>
    </row>
    <row r="5530" spans="1:7" s="6" customFormat="1" ht="12.75" x14ac:dyDescent="0.15">
      <c r="A5530" s="147" t="s">
        <v>281</v>
      </c>
      <c r="B5530" s="17">
        <v>1139.29</v>
      </c>
      <c r="C5530" s="17">
        <v>280</v>
      </c>
      <c r="D5530" s="17">
        <v>0</v>
      </c>
      <c r="E5530" s="17">
        <v>0</v>
      </c>
      <c r="F5530" s="17">
        <f t="shared" si="176"/>
        <v>0</v>
      </c>
      <c r="G5530" s="148">
        <f t="shared" si="177"/>
        <v>0</v>
      </c>
    </row>
    <row r="5531" spans="1:7" s="8" customFormat="1" ht="12.75" x14ac:dyDescent="0.15">
      <c r="A5531" s="108" t="s">
        <v>53</v>
      </c>
      <c r="B5531" s="19">
        <v>1139.29</v>
      </c>
      <c r="C5531" s="19">
        <v>280</v>
      </c>
      <c r="D5531" s="19">
        <v>0</v>
      </c>
      <c r="E5531" s="19">
        <v>0</v>
      </c>
      <c r="F5531" s="19">
        <f t="shared" si="176"/>
        <v>0</v>
      </c>
      <c r="G5531" s="151">
        <f t="shared" si="177"/>
        <v>0</v>
      </c>
    </row>
    <row r="5532" spans="1:7" s="8" customFormat="1" ht="12.75" x14ac:dyDescent="0.15">
      <c r="A5532" s="108" t="s">
        <v>56</v>
      </c>
      <c r="B5532" s="19">
        <v>1139.29</v>
      </c>
      <c r="C5532" s="19">
        <v>280</v>
      </c>
      <c r="D5532" s="19">
        <v>0</v>
      </c>
      <c r="E5532" s="19">
        <v>0</v>
      </c>
      <c r="F5532" s="19">
        <f t="shared" si="176"/>
        <v>0</v>
      </c>
      <c r="G5532" s="151">
        <f t="shared" si="177"/>
        <v>0</v>
      </c>
    </row>
    <row r="5533" spans="1:7" s="8" customFormat="1" ht="12.75" x14ac:dyDescent="0.15">
      <c r="A5533" s="110" t="s">
        <v>60</v>
      </c>
      <c r="B5533" s="20">
        <v>1139.29</v>
      </c>
      <c r="C5533" s="20">
        <v>0</v>
      </c>
      <c r="D5533" s="20">
        <v>0</v>
      </c>
      <c r="E5533" s="20">
        <v>0</v>
      </c>
      <c r="F5533" s="20">
        <f t="shared" si="176"/>
        <v>0</v>
      </c>
      <c r="G5533" s="136">
        <f t="shared" si="177"/>
        <v>0</v>
      </c>
    </row>
    <row r="5534" spans="1:7" s="8" customFormat="1" ht="12.75" x14ac:dyDescent="0.15">
      <c r="A5534" s="108" t="s">
        <v>82</v>
      </c>
      <c r="B5534" s="19">
        <v>0</v>
      </c>
      <c r="C5534" s="19">
        <v>0</v>
      </c>
      <c r="D5534" s="19">
        <v>7900</v>
      </c>
      <c r="E5534" s="19">
        <v>7852.32</v>
      </c>
      <c r="F5534" s="19">
        <f t="shared" si="176"/>
        <v>0</v>
      </c>
      <c r="G5534" s="151">
        <f t="shared" si="177"/>
        <v>99.396455696202523</v>
      </c>
    </row>
    <row r="5535" spans="1:7" s="6" customFormat="1" ht="12.75" x14ac:dyDescent="0.15">
      <c r="A5535" s="147" t="s">
        <v>281</v>
      </c>
      <c r="B5535" s="17">
        <v>0</v>
      </c>
      <c r="C5535" s="17">
        <v>0</v>
      </c>
      <c r="D5535" s="17">
        <v>7900</v>
      </c>
      <c r="E5535" s="17">
        <v>7852.32</v>
      </c>
      <c r="F5535" s="17">
        <f t="shared" si="176"/>
        <v>0</v>
      </c>
      <c r="G5535" s="148">
        <f t="shared" si="177"/>
        <v>99.396455696202523</v>
      </c>
    </row>
    <row r="5536" spans="1:7" s="8" customFormat="1" ht="12.75" x14ac:dyDescent="0.15">
      <c r="A5536" s="108" t="s">
        <v>6</v>
      </c>
      <c r="B5536" s="19">
        <v>0</v>
      </c>
      <c r="C5536" s="19">
        <v>0</v>
      </c>
      <c r="D5536" s="19">
        <v>7900</v>
      </c>
      <c r="E5536" s="19">
        <v>7852.32</v>
      </c>
      <c r="F5536" s="19">
        <f t="shared" si="176"/>
        <v>0</v>
      </c>
      <c r="G5536" s="151">
        <f t="shared" si="177"/>
        <v>99.396455696202523</v>
      </c>
    </row>
    <row r="5537" spans="1:7" s="8" customFormat="1" ht="12.75" x14ac:dyDescent="0.15">
      <c r="A5537" s="108" t="s">
        <v>12</v>
      </c>
      <c r="B5537" s="19">
        <v>0</v>
      </c>
      <c r="C5537" s="19">
        <v>0</v>
      </c>
      <c r="D5537" s="19">
        <v>7900</v>
      </c>
      <c r="E5537" s="19">
        <v>7852.32</v>
      </c>
      <c r="F5537" s="19">
        <f t="shared" si="176"/>
        <v>0</v>
      </c>
      <c r="G5537" s="151">
        <f t="shared" si="177"/>
        <v>99.396455696202523</v>
      </c>
    </row>
    <row r="5538" spans="1:7" s="8" customFormat="1" ht="12.75" x14ac:dyDescent="0.15">
      <c r="A5538" s="110" t="s">
        <v>28</v>
      </c>
      <c r="B5538" s="20">
        <v>0</v>
      </c>
      <c r="C5538" s="20">
        <v>0</v>
      </c>
      <c r="D5538" s="20">
        <v>0</v>
      </c>
      <c r="E5538" s="20">
        <v>7852.32</v>
      </c>
      <c r="F5538" s="20">
        <f t="shared" si="176"/>
        <v>0</v>
      </c>
      <c r="G5538" s="136">
        <f t="shared" si="177"/>
        <v>0</v>
      </c>
    </row>
    <row r="5539" spans="1:7" s="7" customFormat="1" ht="12.75" x14ac:dyDescent="0.15">
      <c r="A5539" s="149" t="s">
        <v>255</v>
      </c>
      <c r="B5539" s="18">
        <v>11072.21</v>
      </c>
      <c r="C5539" s="18">
        <v>3200</v>
      </c>
      <c r="D5539" s="18">
        <v>2600</v>
      </c>
      <c r="E5539" s="18">
        <v>581.66</v>
      </c>
      <c r="F5539" s="18">
        <f t="shared" si="176"/>
        <v>5.2533324422134333</v>
      </c>
      <c r="G5539" s="150">
        <f t="shared" si="177"/>
        <v>22.37153846153846</v>
      </c>
    </row>
    <row r="5540" spans="1:7" s="8" customFormat="1" ht="12.75" x14ac:dyDescent="0.15">
      <c r="A5540" s="108" t="s">
        <v>82</v>
      </c>
      <c r="B5540" s="19">
        <v>11072.21</v>
      </c>
      <c r="C5540" s="19">
        <v>3200</v>
      </c>
      <c r="D5540" s="19">
        <v>2600</v>
      </c>
      <c r="E5540" s="19">
        <v>581.66</v>
      </c>
      <c r="F5540" s="19">
        <f t="shared" si="176"/>
        <v>5.2533324422134333</v>
      </c>
      <c r="G5540" s="151">
        <f t="shared" si="177"/>
        <v>22.37153846153846</v>
      </c>
    </row>
    <row r="5541" spans="1:7" s="6" customFormat="1" ht="12.75" x14ac:dyDescent="0.15">
      <c r="A5541" s="147" t="s">
        <v>127</v>
      </c>
      <c r="B5541" s="17">
        <v>11072.21</v>
      </c>
      <c r="C5541" s="17">
        <v>3200</v>
      </c>
      <c r="D5541" s="17">
        <v>2600</v>
      </c>
      <c r="E5541" s="17">
        <v>581.66</v>
      </c>
      <c r="F5541" s="17">
        <f t="shared" si="176"/>
        <v>5.2533324422134333</v>
      </c>
      <c r="G5541" s="148">
        <f t="shared" si="177"/>
        <v>22.37153846153846</v>
      </c>
    </row>
    <row r="5542" spans="1:7" s="8" customFormat="1" ht="12.75" x14ac:dyDescent="0.15">
      <c r="A5542" s="108" t="s">
        <v>6</v>
      </c>
      <c r="B5542" s="19">
        <v>7433.48</v>
      </c>
      <c r="C5542" s="19">
        <v>700</v>
      </c>
      <c r="D5542" s="19">
        <v>600</v>
      </c>
      <c r="E5542" s="19">
        <v>581.66</v>
      </c>
      <c r="F5542" s="19">
        <f t="shared" si="176"/>
        <v>7.8248680295097319</v>
      </c>
      <c r="G5542" s="151">
        <f t="shared" si="177"/>
        <v>96.943333333333328</v>
      </c>
    </row>
    <row r="5543" spans="1:7" s="8" customFormat="1" ht="12.75" x14ac:dyDescent="0.15">
      <c r="A5543" s="108" t="s">
        <v>7</v>
      </c>
      <c r="B5543" s="19">
        <v>6668.97</v>
      </c>
      <c r="C5543" s="19">
        <v>0</v>
      </c>
      <c r="D5543" s="19">
        <v>0</v>
      </c>
      <c r="E5543" s="19">
        <v>0</v>
      </c>
      <c r="F5543" s="19">
        <f t="shared" si="176"/>
        <v>0</v>
      </c>
      <c r="G5543" s="151">
        <f t="shared" si="177"/>
        <v>0</v>
      </c>
    </row>
    <row r="5544" spans="1:7" s="8" customFormat="1" ht="12.75" x14ac:dyDescent="0.15">
      <c r="A5544" s="110" t="s">
        <v>8</v>
      </c>
      <c r="B5544" s="20">
        <v>5724.43</v>
      </c>
      <c r="C5544" s="20">
        <v>0</v>
      </c>
      <c r="D5544" s="20">
        <v>0</v>
      </c>
      <c r="E5544" s="20">
        <v>0</v>
      </c>
      <c r="F5544" s="20">
        <f t="shared" si="176"/>
        <v>0</v>
      </c>
      <c r="G5544" s="136">
        <f t="shared" si="177"/>
        <v>0</v>
      </c>
    </row>
    <row r="5545" spans="1:7" s="8" customFormat="1" ht="12.75" x14ac:dyDescent="0.15">
      <c r="A5545" s="110" t="s">
        <v>11</v>
      </c>
      <c r="B5545" s="20">
        <v>944.54</v>
      </c>
      <c r="C5545" s="20">
        <v>0</v>
      </c>
      <c r="D5545" s="20">
        <v>0</v>
      </c>
      <c r="E5545" s="20">
        <v>0</v>
      </c>
      <c r="F5545" s="20">
        <f t="shared" si="176"/>
        <v>0</v>
      </c>
      <c r="G5545" s="136">
        <f t="shared" si="177"/>
        <v>0</v>
      </c>
    </row>
    <row r="5546" spans="1:7" s="8" customFormat="1" ht="12.75" x14ac:dyDescent="0.15">
      <c r="A5546" s="108" t="s">
        <v>12</v>
      </c>
      <c r="B5546" s="19">
        <v>764.51</v>
      </c>
      <c r="C5546" s="19">
        <v>700</v>
      </c>
      <c r="D5546" s="19">
        <v>600</v>
      </c>
      <c r="E5546" s="19">
        <v>581.66</v>
      </c>
      <c r="F5546" s="19">
        <f t="shared" si="176"/>
        <v>76.082719650495093</v>
      </c>
      <c r="G5546" s="151">
        <f t="shared" si="177"/>
        <v>96.943333333333328</v>
      </c>
    </row>
    <row r="5547" spans="1:7" s="8" customFormat="1" ht="12.75" x14ac:dyDescent="0.15">
      <c r="A5547" s="110" t="s">
        <v>18</v>
      </c>
      <c r="B5547" s="20">
        <v>535.95000000000005</v>
      </c>
      <c r="C5547" s="20">
        <v>0</v>
      </c>
      <c r="D5547" s="20">
        <v>0</v>
      </c>
      <c r="E5547" s="20">
        <v>581.66</v>
      </c>
      <c r="F5547" s="20">
        <f t="shared" si="176"/>
        <v>108.5287806698386</v>
      </c>
      <c r="G5547" s="136">
        <f t="shared" si="177"/>
        <v>0</v>
      </c>
    </row>
    <row r="5548" spans="1:7" s="8" customFormat="1" ht="12.75" x14ac:dyDescent="0.15">
      <c r="A5548" s="110" t="s">
        <v>21</v>
      </c>
      <c r="B5548" s="20">
        <v>35.04</v>
      </c>
      <c r="C5548" s="20">
        <v>0</v>
      </c>
      <c r="D5548" s="20">
        <v>0</v>
      </c>
      <c r="E5548" s="20">
        <v>0</v>
      </c>
      <c r="F5548" s="20">
        <f t="shared" si="176"/>
        <v>0</v>
      </c>
      <c r="G5548" s="136">
        <f t="shared" si="177"/>
        <v>0</v>
      </c>
    </row>
    <row r="5549" spans="1:7" s="8" customFormat="1" ht="12.75" x14ac:dyDescent="0.15">
      <c r="A5549" s="110" t="s">
        <v>97</v>
      </c>
      <c r="B5549" s="20">
        <v>38.93</v>
      </c>
      <c r="C5549" s="20">
        <v>0</v>
      </c>
      <c r="D5549" s="20">
        <v>0</v>
      </c>
      <c r="E5549" s="20">
        <v>0</v>
      </c>
      <c r="F5549" s="20">
        <f t="shared" si="176"/>
        <v>0</v>
      </c>
      <c r="G5549" s="136">
        <f t="shared" si="177"/>
        <v>0</v>
      </c>
    </row>
    <row r="5550" spans="1:7" s="8" customFormat="1" ht="12.75" x14ac:dyDescent="0.15">
      <c r="A5550" s="110" t="s">
        <v>24</v>
      </c>
      <c r="B5550" s="20">
        <v>154.59</v>
      </c>
      <c r="C5550" s="20">
        <v>0</v>
      </c>
      <c r="D5550" s="20">
        <v>0</v>
      </c>
      <c r="E5550" s="20">
        <v>0</v>
      </c>
      <c r="F5550" s="20">
        <f t="shared" si="176"/>
        <v>0</v>
      </c>
      <c r="G5550" s="136">
        <f t="shared" si="177"/>
        <v>0</v>
      </c>
    </row>
    <row r="5551" spans="1:7" s="8" customFormat="1" ht="12.75" x14ac:dyDescent="0.15">
      <c r="A5551" s="108" t="s">
        <v>53</v>
      </c>
      <c r="B5551" s="19">
        <v>3638.73</v>
      </c>
      <c r="C5551" s="19">
        <v>2500</v>
      </c>
      <c r="D5551" s="19">
        <v>2000</v>
      </c>
      <c r="E5551" s="19">
        <v>0</v>
      </c>
      <c r="F5551" s="19">
        <f t="shared" si="176"/>
        <v>0</v>
      </c>
      <c r="G5551" s="151">
        <f t="shared" si="177"/>
        <v>0</v>
      </c>
    </row>
    <row r="5552" spans="1:7" s="8" customFormat="1" ht="12.75" x14ac:dyDescent="0.15">
      <c r="A5552" s="108" t="s">
        <v>56</v>
      </c>
      <c r="B5552" s="19">
        <v>3638.73</v>
      </c>
      <c r="C5552" s="19">
        <v>2500</v>
      </c>
      <c r="D5552" s="19">
        <v>2000</v>
      </c>
      <c r="E5552" s="19">
        <v>0</v>
      </c>
      <c r="F5552" s="19">
        <f t="shared" si="176"/>
        <v>0</v>
      </c>
      <c r="G5552" s="151">
        <f t="shared" si="177"/>
        <v>0</v>
      </c>
    </row>
    <row r="5553" spans="1:7" s="8" customFormat="1" ht="12.75" x14ac:dyDescent="0.15">
      <c r="A5553" s="110" t="s">
        <v>60</v>
      </c>
      <c r="B5553" s="20">
        <v>3638.73</v>
      </c>
      <c r="C5553" s="20">
        <v>0</v>
      </c>
      <c r="D5553" s="20">
        <v>0</v>
      </c>
      <c r="E5553" s="20">
        <v>0</v>
      </c>
      <c r="F5553" s="20">
        <f t="shared" si="176"/>
        <v>0</v>
      </c>
      <c r="G5553" s="136">
        <f t="shared" si="177"/>
        <v>0</v>
      </c>
    </row>
    <row r="5554" spans="1:7" s="7" customFormat="1" ht="12.75" x14ac:dyDescent="0.15">
      <c r="A5554" s="149" t="s">
        <v>256</v>
      </c>
      <c r="B5554" s="18">
        <v>42811.83</v>
      </c>
      <c r="C5554" s="18">
        <v>39800</v>
      </c>
      <c r="D5554" s="18">
        <v>24200</v>
      </c>
      <c r="E5554" s="18">
        <v>20899.189999999999</v>
      </c>
      <c r="F5554" s="18">
        <f t="shared" si="176"/>
        <v>48.816390236063249</v>
      </c>
      <c r="G5554" s="150">
        <f t="shared" si="177"/>
        <v>86.360289256198342</v>
      </c>
    </row>
    <row r="5555" spans="1:7" s="8" customFormat="1" ht="12.75" x14ac:dyDescent="0.15">
      <c r="A5555" s="108" t="s">
        <v>82</v>
      </c>
      <c r="B5555" s="19">
        <v>42811.83</v>
      </c>
      <c r="C5555" s="19">
        <v>39800</v>
      </c>
      <c r="D5555" s="19">
        <v>24200</v>
      </c>
      <c r="E5555" s="19">
        <v>20899.189999999999</v>
      </c>
      <c r="F5555" s="19">
        <f t="shared" si="176"/>
        <v>48.816390236063249</v>
      </c>
      <c r="G5555" s="151">
        <f t="shared" si="177"/>
        <v>86.360289256198342</v>
      </c>
    </row>
    <row r="5556" spans="1:7" s="6" customFormat="1" ht="12.75" x14ac:dyDescent="0.15">
      <c r="A5556" s="147" t="s">
        <v>257</v>
      </c>
      <c r="B5556" s="17">
        <v>42811.83</v>
      </c>
      <c r="C5556" s="17">
        <v>39800</v>
      </c>
      <c r="D5556" s="17">
        <v>24200</v>
      </c>
      <c r="E5556" s="17">
        <v>20899.189999999999</v>
      </c>
      <c r="F5556" s="17">
        <f t="shared" si="176"/>
        <v>48.816390236063249</v>
      </c>
      <c r="G5556" s="148">
        <f t="shared" si="177"/>
        <v>86.360289256198342</v>
      </c>
    </row>
    <row r="5557" spans="1:7" s="8" customFormat="1" ht="12.75" x14ac:dyDescent="0.15">
      <c r="A5557" s="108" t="s">
        <v>6</v>
      </c>
      <c r="B5557" s="19">
        <v>42771.11</v>
      </c>
      <c r="C5557" s="19">
        <v>36800</v>
      </c>
      <c r="D5557" s="19">
        <v>22000</v>
      </c>
      <c r="E5557" s="19">
        <v>19457.86</v>
      </c>
      <c r="F5557" s="19">
        <f t="shared" si="176"/>
        <v>45.492997492933902</v>
      </c>
      <c r="G5557" s="151">
        <f t="shared" si="177"/>
        <v>88.444818181818192</v>
      </c>
    </row>
    <row r="5558" spans="1:7" s="8" customFormat="1" ht="12.75" x14ac:dyDescent="0.15">
      <c r="A5558" s="108" t="s">
        <v>12</v>
      </c>
      <c r="B5558" s="19">
        <v>42771.11</v>
      </c>
      <c r="C5558" s="19">
        <v>36800</v>
      </c>
      <c r="D5558" s="19">
        <v>22000</v>
      </c>
      <c r="E5558" s="19">
        <v>19457.86</v>
      </c>
      <c r="F5558" s="19">
        <f t="shared" si="176"/>
        <v>45.492997492933902</v>
      </c>
      <c r="G5558" s="151">
        <f t="shared" si="177"/>
        <v>88.444818181818192</v>
      </c>
    </row>
    <row r="5559" spans="1:7" s="8" customFormat="1" ht="12.75" x14ac:dyDescent="0.15">
      <c r="A5559" s="110" t="s">
        <v>22</v>
      </c>
      <c r="B5559" s="20">
        <v>1198.6500000000001</v>
      </c>
      <c r="C5559" s="20">
        <v>0</v>
      </c>
      <c r="D5559" s="20">
        <v>0</v>
      </c>
      <c r="E5559" s="20">
        <v>1327.4</v>
      </c>
      <c r="F5559" s="20">
        <f t="shared" si="176"/>
        <v>110.74125057356193</v>
      </c>
      <c r="G5559" s="136">
        <f t="shared" si="177"/>
        <v>0</v>
      </c>
    </row>
    <row r="5560" spans="1:7" s="8" customFormat="1" ht="12.75" x14ac:dyDescent="0.15">
      <c r="A5560" s="110" t="s">
        <v>97</v>
      </c>
      <c r="B5560" s="20">
        <v>31187.91</v>
      </c>
      <c r="C5560" s="20">
        <v>0</v>
      </c>
      <c r="D5560" s="20">
        <v>0</v>
      </c>
      <c r="E5560" s="20">
        <v>3357.74</v>
      </c>
      <c r="F5560" s="20">
        <f t="shared" si="176"/>
        <v>10.766159066125303</v>
      </c>
      <c r="G5560" s="136">
        <f t="shared" si="177"/>
        <v>0</v>
      </c>
    </row>
    <row r="5561" spans="1:7" s="8" customFormat="1" ht="12.75" x14ac:dyDescent="0.15">
      <c r="A5561" s="110" t="s">
        <v>24</v>
      </c>
      <c r="B5561" s="20">
        <v>43.6</v>
      </c>
      <c r="C5561" s="20">
        <v>0</v>
      </c>
      <c r="D5561" s="20">
        <v>0</v>
      </c>
      <c r="E5561" s="20">
        <v>69.959999999999994</v>
      </c>
      <c r="F5561" s="20">
        <f t="shared" si="176"/>
        <v>160.45871559633025</v>
      </c>
      <c r="G5561" s="136">
        <f t="shared" si="177"/>
        <v>0</v>
      </c>
    </row>
    <row r="5562" spans="1:7" s="8" customFormat="1" ht="12.75" x14ac:dyDescent="0.15">
      <c r="A5562" s="110" t="s">
        <v>25</v>
      </c>
      <c r="B5562" s="20">
        <v>0</v>
      </c>
      <c r="C5562" s="20">
        <v>0</v>
      </c>
      <c r="D5562" s="20">
        <v>0</v>
      </c>
      <c r="E5562" s="20">
        <v>95</v>
      </c>
      <c r="F5562" s="20">
        <f t="shared" si="176"/>
        <v>0</v>
      </c>
      <c r="G5562" s="136">
        <f t="shared" si="177"/>
        <v>0</v>
      </c>
    </row>
    <row r="5563" spans="1:7" s="8" customFormat="1" ht="12.75" x14ac:dyDescent="0.15">
      <c r="A5563" s="110" t="s">
        <v>26</v>
      </c>
      <c r="B5563" s="20">
        <v>0</v>
      </c>
      <c r="C5563" s="20">
        <v>0</v>
      </c>
      <c r="D5563" s="20">
        <v>0</v>
      </c>
      <c r="E5563" s="20">
        <v>0.66</v>
      </c>
      <c r="F5563" s="20">
        <f t="shared" si="176"/>
        <v>0</v>
      </c>
      <c r="G5563" s="136">
        <f t="shared" si="177"/>
        <v>0</v>
      </c>
    </row>
    <row r="5564" spans="1:7" s="8" customFormat="1" ht="12.75" x14ac:dyDescent="0.15">
      <c r="A5564" s="110" t="s">
        <v>27</v>
      </c>
      <c r="B5564" s="20">
        <v>5226.8999999999996</v>
      </c>
      <c r="C5564" s="20">
        <v>0</v>
      </c>
      <c r="D5564" s="20">
        <v>0</v>
      </c>
      <c r="E5564" s="20">
        <v>9477.6200000000008</v>
      </c>
      <c r="F5564" s="20">
        <f t="shared" si="176"/>
        <v>181.32392048824352</v>
      </c>
      <c r="G5564" s="136">
        <f t="shared" si="177"/>
        <v>0</v>
      </c>
    </row>
    <row r="5565" spans="1:7" s="8" customFormat="1" ht="12.75" x14ac:dyDescent="0.15">
      <c r="A5565" s="110" t="s">
        <v>28</v>
      </c>
      <c r="B5565" s="20">
        <v>1907.99</v>
      </c>
      <c r="C5565" s="20">
        <v>0</v>
      </c>
      <c r="D5565" s="20">
        <v>0</v>
      </c>
      <c r="E5565" s="20">
        <v>2180.2399999999998</v>
      </c>
      <c r="F5565" s="20">
        <f t="shared" si="176"/>
        <v>114.26894270934334</v>
      </c>
      <c r="G5565" s="136">
        <f t="shared" si="177"/>
        <v>0</v>
      </c>
    </row>
    <row r="5566" spans="1:7" s="8" customFormat="1" ht="12.75" x14ac:dyDescent="0.15">
      <c r="A5566" s="110" t="s">
        <v>41</v>
      </c>
      <c r="B5566" s="20">
        <v>21.24</v>
      </c>
      <c r="C5566" s="20">
        <v>0</v>
      </c>
      <c r="D5566" s="20">
        <v>0</v>
      </c>
      <c r="E5566" s="20">
        <v>0</v>
      </c>
      <c r="F5566" s="20">
        <f t="shared" si="176"/>
        <v>0</v>
      </c>
      <c r="G5566" s="136">
        <f t="shared" si="177"/>
        <v>0</v>
      </c>
    </row>
    <row r="5567" spans="1:7" s="8" customFormat="1" ht="12.75" x14ac:dyDescent="0.15">
      <c r="A5567" s="110" t="s">
        <v>29</v>
      </c>
      <c r="B5567" s="20">
        <v>1799.93</v>
      </c>
      <c r="C5567" s="20">
        <v>0</v>
      </c>
      <c r="D5567" s="20">
        <v>0</v>
      </c>
      <c r="E5567" s="20">
        <v>0</v>
      </c>
      <c r="F5567" s="20">
        <f t="shared" si="176"/>
        <v>0</v>
      </c>
      <c r="G5567" s="136">
        <f t="shared" si="177"/>
        <v>0</v>
      </c>
    </row>
    <row r="5568" spans="1:7" s="8" customFormat="1" ht="12.75" x14ac:dyDescent="0.15">
      <c r="A5568" s="110" t="s">
        <v>31</v>
      </c>
      <c r="B5568" s="20">
        <v>791.03</v>
      </c>
      <c r="C5568" s="20">
        <v>0</v>
      </c>
      <c r="D5568" s="20">
        <v>0</v>
      </c>
      <c r="E5568" s="20">
        <v>529.95000000000005</v>
      </c>
      <c r="F5568" s="20">
        <f t="shared" si="176"/>
        <v>66.994930660025545</v>
      </c>
      <c r="G5568" s="136">
        <f t="shared" si="177"/>
        <v>0</v>
      </c>
    </row>
    <row r="5569" spans="1:7" s="8" customFormat="1" ht="12.75" x14ac:dyDescent="0.15">
      <c r="A5569" s="110" t="s">
        <v>32</v>
      </c>
      <c r="B5569" s="20">
        <v>0</v>
      </c>
      <c r="C5569" s="20">
        <v>0</v>
      </c>
      <c r="D5569" s="20">
        <v>0</v>
      </c>
      <c r="E5569" s="20">
        <v>840</v>
      </c>
      <c r="F5569" s="20">
        <f t="shared" si="176"/>
        <v>0</v>
      </c>
      <c r="G5569" s="136">
        <f t="shared" si="177"/>
        <v>0</v>
      </c>
    </row>
    <row r="5570" spans="1:7" s="8" customFormat="1" ht="12.75" x14ac:dyDescent="0.15">
      <c r="A5570" s="110" t="s">
        <v>33</v>
      </c>
      <c r="B5570" s="20">
        <v>567.72</v>
      </c>
      <c r="C5570" s="20">
        <v>0</v>
      </c>
      <c r="D5570" s="20">
        <v>0</v>
      </c>
      <c r="E5570" s="20">
        <v>0</v>
      </c>
      <c r="F5570" s="20">
        <f t="shared" si="176"/>
        <v>0</v>
      </c>
      <c r="G5570" s="136">
        <f t="shared" si="177"/>
        <v>0</v>
      </c>
    </row>
    <row r="5571" spans="1:7" s="8" customFormat="1" ht="12.75" x14ac:dyDescent="0.15">
      <c r="A5571" s="110" t="s">
        <v>34</v>
      </c>
      <c r="B5571" s="20">
        <v>0</v>
      </c>
      <c r="C5571" s="20">
        <v>0</v>
      </c>
      <c r="D5571" s="20">
        <v>0</v>
      </c>
      <c r="E5571" s="20">
        <v>1561.46</v>
      </c>
      <c r="F5571" s="20">
        <f t="shared" si="176"/>
        <v>0</v>
      </c>
      <c r="G5571" s="136">
        <f t="shared" si="177"/>
        <v>0</v>
      </c>
    </row>
    <row r="5572" spans="1:7" s="8" customFormat="1" ht="12.75" x14ac:dyDescent="0.15">
      <c r="A5572" s="110" t="s">
        <v>36</v>
      </c>
      <c r="B5572" s="20">
        <v>26.14</v>
      </c>
      <c r="C5572" s="20">
        <v>0</v>
      </c>
      <c r="D5572" s="20">
        <v>0</v>
      </c>
      <c r="E5572" s="20">
        <v>17.829999999999998</v>
      </c>
      <c r="F5572" s="20">
        <f t="shared" si="176"/>
        <v>68.209640397857683</v>
      </c>
      <c r="G5572" s="136">
        <f t="shared" si="177"/>
        <v>0</v>
      </c>
    </row>
    <row r="5573" spans="1:7" s="8" customFormat="1" ht="12.75" x14ac:dyDescent="0.15">
      <c r="A5573" s="108" t="s">
        <v>53</v>
      </c>
      <c r="B5573" s="19">
        <v>40.72</v>
      </c>
      <c r="C5573" s="19">
        <v>3000</v>
      </c>
      <c r="D5573" s="19">
        <v>2200</v>
      </c>
      <c r="E5573" s="19">
        <v>1441.33</v>
      </c>
      <c r="F5573" s="19">
        <f t="shared" si="176"/>
        <v>3539.6119842829071</v>
      </c>
      <c r="G5573" s="151">
        <f t="shared" si="177"/>
        <v>65.515000000000001</v>
      </c>
    </row>
    <row r="5574" spans="1:7" s="8" customFormat="1" ht="12.75" x14ac:dyDescent="0.15">
      <c r="A5574" s="108" t="s">
        <v>56</v>
      </c>
      <c r="B5574" s="19">
        <v>40.72</v>
      </c>
      <c r="C5574" s="19">
        <v>3000</v>
      </c>
      <c r="D5574" s="19">
        <v>2200</v>
      </c>
      <c r="E5574" s="19">
        <v>1441.33</v>
      </c>
      <c r="F5574" s="19">
        <f t="shared" ref="F5574:F5637" si="178">IFERROR(E5574/B5574*100,0)</f>
        <v>3539.6119842829071</v>
      </c>
      <c r="G5574" s="151">
        <f t="shared" ref="G5574:G5637" si="179">IFERROR(E5574/D5574*100,0)</f>
        <v>65.515000000000001</v>
      </c>
    </row>
    <row r="5575" spans="1:7" s="8" customFormat="1" ht="12.75" x14ac:dyDescent="0.15">
      <c r="A5575" s="110" t="s">
        <v>57</v>
      </c>
      <c r="B5575" s="20">
        <v>40.72</v>
      </c>
      <c r="C5575" s="20">
        <v>0</v>
      </c>
      <c r="D5575" s="20">
        <v>0</v>
      </c>
      <c r="E5575" s="20">
        <v>962.5</v>
      </c>
      <c r="F5575" s="20">
        <f t="shared" si="178"/>
        <v>2363.7033398821222</v>
      </c>
      <c r="G5575" s="136">
        <f t="shared" si="179"/>
        <v>0</v>
      </c>
    </row>
    <row r="5576" spans="1:7" s="8" customFormat="1" ht="12.75" x14ac:dyDescent="0.15">
      <c r="A5576" s="110" t="s">
        <v>59</v>
      </c>
      <c r="B5576" s="20">
        <v>0</v>
      </c>
      <c r="C5576" s="20">
        <v>0</v>
      </c>
      <c r="D5576" s="20">
        <v>0</v>
      </c>
      <c r="E5576" s="20">
        <v>280</v>
      </c>
      <c r="F5576" s="20">
        <f t="shared" si="178"/>
        <v>0</v>
      </c>
      <c r="G5576" s="136">
        <f t="shared" si="179"/>
        <v>0</v>
      </c>
    </row>
    <row r="5577" spans="1:7" s="8" customFormat="1" ht="12.75" x14ac:dyDescent="0.15">
      <c r="A5577" s="110" t="s">
        <v>252</v>
      </c>
      <c r="B5577" s="20">
        <v>0</v>
      </c>
      <c r="C5577" s="20">
        <v>0</v>
      </c>
      <c r="D5577" s="20">
        <v>0</v>
      </c>
      <c r="E5577" s="20">
        <v>198.83</v>
      </c>
      <c r="F5577" s="20">
        <f t="shared" si="178"/>
        <v>0</v>
      </c>
      <c r="G5577" s="136">
        <f t="shared" si="179"/>
        <v>0</v>
      </c>
    </row>
    <row r="5578" spans="1:7" s="7" customFormat="1" ht="12.75" x14ac:dyDescent="0.15">
      <c r="A5578" s="149" t="s">
        <v>258</v>
      </c>
      <c r="B5578" s="18">
        <v>32156.080000000002</v>
      </c>
      <c r="C5578" s="18">
        <v>39800</v>
      </c>
      <c r="D5578" s="18">
        <v>30231</v>
      </c>
      <c r="E5578" s="18">
        <v>27073.75</v>
      </c>
      <c r="F5578" s="18">
        <f t="shared" si="178"/>
        <v>84.194808571194002</v>
      </c>
      <c r="G5578" s="150">
        <f t="shared" si="179"/>
        <v>89.556250206741424</v>
      </c>
    </row>
    <row r="5579" spans="1:7" s="8" customFormat="1" ht="12.75" x14ac:dyDescent="0.15">
      <c r="A5579" s="108" t="s">
        <v>245</v>
      </c>
      <c r="B5579" s="19">
        <v>31826.82</v>
      </c>
      <c r="C5579" s="19">
        <v>39300</v>
      </c>
      <c r="D5579" s="19">
        <v>29231</v>
      </c>
      <c r="E5579" s="19">
        <v>26530.54</v>
      </c>
      <c r="F5579" s="19">
        <f t="shared" si="178"/>
        <v>83.359066347187692</v>
      </c>
      <c r="G5579" s="151">
        <f t="shared" si="179"/>
        <v>90.76165714481202</v>
      </c>
    </row>
    <row r="5580" spans="1:7" s="6" customFormat="1" ht="12.75" x14ac:dyDescent="0.15">
      <c r="A5580" s="147" t="s">
        <v>128</v>
      </c>
      <c r="B5580" s="17">
        <v>31826.82</v>
      </c>
      <c r="C5580" s="17">
        <v>39300</v>
      </c>
      <c r="D5580" s="17">
        <v>29231</v>
      </c>
      <c r="E5580" s="17">
        <v>26530.54</v>
      </c>
      <c r="F5580" s="17">
        <f t="shared" si="178"/>
        <v>83.359066347187692</v>
      </c>
      <c r="G5580" s="148">
        <f t="shared" si="179"/>
        <v>90.76165714481202</v>
      </c>
    </row>
    <row r="5581" spans="1:7" s="8" customFormat="1" ht="12.75" x14ac:dyDescent="0.15">
      <c r="A5581" s="108" t="s">
        <v>6</v>
      </c>
      <c r="B5581" s="19">
        <v>11488.2</v>
      </c>
      <c r="C5581" s="19">
        <v>15800</v>
      </c>
      <c r="D5581" s="19">
        <v>16731</v>
      </c>
      <c r="E5581" s="19">
        <v>14824.75</v>
      </c>
      <c r="F5581" s="19">
        <f t="shared" si="178"/>
        <v>129.04327919082189</v>
      </c>
      <c r="G5581" s="151">
        <f t="shared" si="179"/>
        <v>88.606478991094377</v>
      </c>
    </row>
    <row r="5582" spans="1:7" s="8" customFormat="1" ht="12.75" x14ac:dyDescent="0.15">
      <c r="A5582" s="108" t="s">
        <v>7</v>
      </c>
      <c r="B5582" s="19">
        <v>10882.76</v>
      </c>
      <c r="C5582" s="19">
        <v>15000</v>
      </c>
      <c r="D5582" s="19">
        <v>15200</v>
      </c>
      <c r="E5582" s="19">
        <v>14179.6</v>
      </c>
      <c r="F5582" s="19">
        <f t="shared" si="178"/>
        <v>130.29415332140007</v>
      </c>
      <c r="G5582" s="151">
        <f t="shared" si="179"/>
        <v>93.286842105263162</v>
      </c>
    </row>
    <row r="5583" spans="1:7" s="8" customFormat="1" ht="12.75" x14ac:dyDescent="0.15">
      <c r="A5583" s="110" t="s">
        <v>8</v>
      </c>
      <c r="B5583" s="20">
        <v>8749.7099999999991</v>
      </c>
      <c r="C5583" s="20">
        <v>0</v>
      </c>
      <c r="D5583" s="20">
        <v>0</v>
      </c>
      <c r="E5583" s="20">
        <v>11312.95</v>
      </c>
      <c r="F5583" s="20">
        <f t="shared" si="178"/>
        <v>129.29514235328946</v>
      </c>
      <c r="G5583" s="136">
        <f t="shared" si="179"/>
        <v>0</v>
      </c>
    </row>
    <row r="5584" spans="1:7" s="8" customFormat="1" ht="12.75" x14ac:dyDescent="0.15">
      <c r="A5584" s="110" t="s">
        <v>10</v>
      </c>
      <c r="B5584" s="20">
        <v>689.35</v>
      </c>
      <c r="C5584" s="20">
        <v>0</v>
      </c>
      <c r="D5584" s="20">
        <v>0</v>
      </c>
      <c r="E5584" s="20">
        <v>1000</v>
      </c>
      <c r="F5584" s="20">
        <f t="shared" si="178"/>
        <v>145.06419090447523</v>
      </c>
      <c r="G5584" s="136">
        <f t="shared" si="179"/>
        <v>0</v>
      </c>
    </row>
    <row r="5585" spans="1:7" s="8" customFormat="1" ht="12.75" x14ac:dyDescent="0.15">
      <c r="A5585" s="110" t="s">
        <v>11</v>
      </c>
      <c r="B5585" s="20">
        <v>1443.7</v>
      </c>
      <c r="C5585" s="20">
        <v>0</v>
      </c>
      <c r="D5585" s="20">
        <v>0</v>
      </c>
      <c r="E5585" s="20">
        <v>1866.65</v>
      </c>
      <c r="F5585" s="20">
        <f t="shared" si="178"/>
        <v>129.29625268407565</v>
      </c>
      <c r="G5585" s="136">
        <f t="shared" si="179"/>
        <v>0</v>
      </c>
    </row>
    <row r="5586" spans="1:7" s="8" customFormat="1" ht="12.75" x14ac:dyDescent="0.15">
      <c r="A5586" s="108" t="s">
        <v>12</v>
      </c>
      <c r="B5586" s="19">
        <v>605.44000000000005</v>
      </c>
      <c r="C5586" s="19">
        <v>800</v>
      </c>
      <c r="D5586" s="19">
        <v>1000</v>
      </c>
      <c r="E5586" s="19">
        <v>114.84</v>
      </c>
      <c r="F5586" s="19">
        <f t="shared" si="178"/>
        <v>18.96802325581395</v>
      </c>
      <c r="G5586" s="151">
        <f t="shared" si="179"/>
        <v>11.484</v>
      </c>
    </row>
    <row r="5587" spans="1:7" s="8" customFormat="1" ht="12.75" x14ac:dyDescent="0.15">
      <c r="A5587" s="110" t="s">
        <v>22</v>
      </c>
      <c r="B5587" s="20">
        <v>340.5</v>
      </c>
      <c r="C5587" s="20">
        <v>0</v>
      </c>
      <c r="D5587" s="20">
        <v>0</v>
      </c>
      <c r="E5587" s="20">
        <v>0</v>
      </c>
      <c r="F5587" s="20">
        <f t="shared" si="178"/>
        <v>0</v>
      </c>
      <c r="G5587" s="136">
        <f t="shared" si="179"/>
        <v>0</v>
      </c>
    </row>
    <row r="5588" spans="1:7" s="8" customFormat="1" ht="12.75" x14ac:dyDescent="0.15">
      <c r="A5588" s="110" t="s">
        <v>97</v>
      </c>
      <c r="B5588" s="20">
        <v>255.39</v>
      </c>
      <c r="C5588" s="20">
        <v>0</v>
      </c>
      <c r="D5588" s="20">
        <v>0</v>
      </c>
      <c r="E5588" s="20">
        <v>0</v>
      </c>
      <c r="F5588" s="20">
        <f t="shared" si="178"/>
        <v>0</v>
      </c>
      <c r="G5588" s="136">
        <f t="shared" si="179"/>
        <v>0</v>
      </c>
    </row>
    <row r="5589" spans="1:7" s="8" customFormat="1" ht="12.75" x14ac:dyDescent="0.15">
      <c r="A5589" s="110" t="s">
        <v>24</v>
      </c>
      <c r="B5589" s="20">
        <v>9.5500000000000007</v>
      </c>
      <c r="C5589" s="20">
        <v>0</v>
      </c>
      <c r="D5589" s="20">
        <v>0</v>
      </c>
      <c r="E5589" s="20">
        <v>0</v>
      </c>
      <c r="F5589" s="20">
        <f t="shared" si="178"/>
        <v>0</v>
      </c>
      <c r="G5589" s="136">
        <f t="shared" si="179"/>
        <v>0</v>
      </c>
    </row>
    <row r="5590" spans="1:7" s="8" customFormat="1" ht="12.75" x14ac:dyDescent="0.15">
      <c r="A5590" s="110" t="s">
        <v>26</v>
      </c>
      <c r="B5590" s="20">
        <v>0</v>
      </c>
      <c r="C5590" s="20">
        <v>0</v>
      </c>
      <c r="D5590" s="20">
        <v>0</v>
      </c>
      <c r="E5590" s="20">
        <v>60.42</v>
      </c>
      <c r="F5590" s="20">
        <f t="shared" si="178"/>
        <v>0</v>
      </c>
      <c r="G5590" s="136">
        <f t="shared" si="179"/>
        <v>0</v>
      </c>
    </row>
    <row r="5591" spans="1:7" s="8" customFormat="1" ht="12.75" x14ac:dyDescent="0.15">
      <c r="A5591" s="110" t="s">
        <v>27</v>
      </c>
      <c r="B5591" s="20">
        <v>0</v>
      </c>
      <c r="C5591" s="20">
        <v>0</v>
      </c>
      <c r="D5591" s="20">
        <v>0</v>
      </c>
      <c r="E5591" s="20">
        <v>54.42</v>
      </c>
      <c r="F5591" s="20">
        <f t="shared" si="178"/>
        <v>0</v>
      </c>
      <c r="G5591" s="136">
        <f t="shared" si="179"/>
        <v>0</v>
      </c>
    </row>
    <row r="5592" spans="1:7" s="8" customFormat="1" ht="12.75" x14ac:dyDescent="0.15">
      <c r="A5592" s="110" t="s">
        <v>28</v>
      </c>
      <c r="B5592" s="20">
        <v>0</v>
      </c>
      <c r="C5592" s="20">
        <v>0</v>
      </c>
      <c r="D5592" s="20">
        <v>0</v>
      </c>
      <c r="E5592" s="20">
        <v>0</v>
      </c>
      <c r="F5592" s="20">
        <f t="shared" si="178"/>
        <v>0</v>
      </c>
      <c r="G5592" s="136">
        <f t="shared" si="179"/>
        <v>0</v>
      </c>
    </row>
    <row r="5593" spans="1:7" s="8" customFormat="1" ht="12.75" x14ac:dyDescent="0.15">
      <c r="A5593" s="108" t="s">
        <v>101</v>
      </c>
      <c r="B5593" s="19">
        <v>0</v>
      </c>
      <c r="C5593" s="19">
        <v>0</v>
      </c>
      <c r="D5593" s="19">
        <v>531</v>
      </c>
      <c r="E5593" s="19">
        <v>530.30999999999995</v>
      </c>
      <c r="F5593" s="19">
        <f t="shared" si="178"/>
        <v>0</v>
      </c>
      <c r="G5593" s="151">
        <f t="shared" si="179"/>
        <v>99.870056497175128</v>
      </c>
    </row>
    <row r="5594" spans="1:7" s="8" customFormat="1" ht="12.75" x14ac:dyDescent="0.15">
      <c r="A5594" s="110" t="s">
        <v>260</v>
      </c>
      <c r="B5594" s="20">
        <v>0</v>
      </c>
      <c r="C5594" s="20">
        <v>0</v>
      </c>
      <c r="D5594" s="20">
        <v>0</v>
      </c>
      <c r="E5594" s="20">
        <v>530.30999999999995</v>
      </c>
      <c r="F5594" s="20">
        <f t="shared" si="178"/>
        <v>0</v>
      </c>
      <c r="G5594" s="136">
        <f t="shared" si="179"/>
        <v>0</v>
      </c>
    </row>
    <row r="5595" spans="1:7" s="8" customFormat="1" ht="12.75" x14ac:dyDescent="0.15">
      <c r="A5595" s="108" t="s">
        <v>53</v>
      </c>
      <c r="B5595" s="19">
        <v>20338.62</v>
      </c>
      <c r="C5595" s="19">
        <v>23500</v>
      </c>
      <c r="D5595" s="19">
        <v>12500</v>
      </c>
      <c r="E5595" s="19">
        <v>11705.79</v>
      </c>
      <c r="F5595" s="19">
        <f t="shared" si="178"/>
        <v>57.554494847733039</v>
      </c>
      <c r="G5595" s="151">
        <f t="shared" si="179"/>
        <v>93.646320000000003</v>
      </c>
    </row>
    <row r="5596" spans="1:7" s="8" customFormat="1" ht="12.75" x14ac:dyDescent="0.15">
      <c r="A5596" s="108" t="s">
        <v>56</v>
      </c>
      <c r="B5596" s="19">
        <v>20338.62</v>
      </c>
      <c r="C5596" s="19">
        <v>23500</v>
      </c>
      <c r="D5596" s="19">
        <v>12500</v>
      </c>
      <c r="E5596" s="19">
        <v>11705.79</v>
      </c>
      <c r="F5596" s="19">
        <f t="shared" si="178"/>
        <v>57.554494847733039</v>
      </c>
      <c r="G5596" s="151">
        <f t="shared" si="179"/>
        <v>93.646320000000003</v>
      </c>
    </row>
    <row r="5597" spans="1:7" s="8" customFormat="1" ht="12.75" x14ac:dyDescent="0.15">
      <c r="A5597" s="110" t="s">
        <v>59</v>
      </c>
      <c r="B5597" s="20">
        <v>984.47</v>
      </c>
      <c r="C5597" s="20">
        <v>0</v>
      </c>
      <c r="D5597" s="20">
        <v>0</v>
      </c>
      <c r="E5597" s="20">
        <v>0</v>
      </c>
      <c r="F5597" s="20">
        <f t="shared" si="178"/>
        <v>0</v>
      </c>
      <c r="G5597" s="136">
        <f t="shared" si="179"/>
        <v>0</v>
      </c>
    </row>
    <row r="5598" spans="1:7" s="8" customFormat="1" ht="12.75" x14ac:dyDescent="0.15">
      <c r="A5598" s="110" t="s">
        <v>60</v>
      </c>
      <c r="B5598" s="20">
        <v>6636.14</v>
      </c>
      <c r="C5598" s="20">
        <v>0</v>
      </c>
      <c r="D5598" s="20">
        <v>0</v>
      </c>
      <c r="E5598" s="20">
        <v>0</v>
      </c>
      <c r="F5598" s="20">
        <f t="shared" si="178"/>
        <v>0</v>
      </c>
      <c r="G5598" s="136">
        <f t="shared" si="179"/>
        <v>0</v>
      </c>
    </row>
    <row r="5599" spans="1:7" s="8" customFormat="1" ht="12.75" x14ac:dyDescent="0.15">
      <c r="A5599" s="110" t="s">
        <v>252</v>
      </c>
      <c r="B5599" s="20">
        <v>12718.01</v>
      </c>
      <c r="C5599" s="20">
        <v>0</v>
      </c>
      <c r="D5599" s="20">
        <v>0</v>
      </c>
      <c r="E5599" s="20">
        <v>11705.79</v>
      </c>
      <c r="F5599" s="20">
        <f t="shared" si="178"/>
        <v>92.041050447357733</v>
      </c>
      <c r="G5599" s="136">
        <f t="shared" si="179"/>
        <v>0</v>
      </c>
    </row>
    <row r="5600" spans="1:7" s="8" customFormat="1" ht="12.75" x14ac:dyDescent="0.15">
      <c r="A5600" s="108" t="s">
        <v>82</v>
      </c>
      <c r="B5600" s="19">
        <v>329.26</v>
      </c>
      <c r="C5600" s="19">
        <v>500</v>
      </c>
      <c r="D5600" s="19">
        <v>1000</v>
      </c>
      <c r="E5600" s="19">
        <v>543.21</v>
      </c>
      <c r="F5600" s="19">
        <f t="shared" si="178"/>
        <v>164.97904391666162</v>
      </c>
      <c r="G5600" s="151">
        <f t="shared" si="179"/>
        <v>54.321000000000005</v>
      </c>
    </row>
    <row r="5601" spans="1:7" s="6" customFormat="1" ht="12.75" x14ac:dyDescent="0.15">
      <c r="A5601" s="147" t="s">
        <v>128</v>
      </c>
      <c r="B5601" s="17">
        <v>329.26</v>
      </c>
      <c r="C5601" s="17">
        <v>500</v>
      </c>
      <c r="D5601" s="17">
        <v>1000</v>
      </c>
      <c r="E5601" s="17">
        <v>543.21</v>
      </c>
      <c r="F5601" s="17">
        <f t="shared" si="178"/>
        <v>164.97904391666162</v>
      </c>
      <c r="G5601" s="148">
        <f t="shared" si="179"/>
        <v>54.321000000000005</v>
      </c>
    </row>
    <row r="5602" spans="1:7" s="8" customFormat="1" ht="12.75" x14ac:dyDescent="0.15">
      <c r="A5602" s="108" t="s">
        <v>6</v>
      </c>
      <c r="B5602" s="19">
        <v>329.26</v>
      </c>
      <c r="C5602" s="19">
        <v>500</v>
      </c>
      <c r="D5602" s="19">
        <v>1000</v>
      </c>
      <c r="E5602" s="19">
        <v>543.21</v>
      </c>
      <c r="F5602" s="19">
        <f t="shared" si="178"/>
        <v>164.97904391666162</v>
      </c>
      <c r="G5602" s="151">
        <f t="shared" si="179"/>
        <v>54.321000000000005</v>
      </c>
    </row>
    <row r="5603" spans="1:7" s="8" customFormat="1" ht="12.75" x14ac:dyDescent="0.15">
      <c r="A5603" s="108" t="s">
        <v>12</v>
      </c>
      <c r="B5603" s="19">
        <v>329.26</v>
      </c>
      <c r="C5603" s="19">
        <v>500</v>
      </c>
      <c r="D5603" s="19">
        <v>1000</v>
      </c>
      <c r="E5603" s="19">
        <v>543.21</v>
      </c>
      <c r="F5603" s="19">
        <f t="shared" si="178"/>
        <v>164.97904391666162</v>
      </c>
      <c r="G5603" s="151">
        <f t="shared" si="179"/>
        <v>54.321000000000005</v>
      </c>
    </row>
    <row r="5604" spans="1:7" s="8" customFormat="1" ht="12.75" x14ac:dyDescent="0.15">
      <c r="A5604" s="110" t="s">
        <v>18</v>
      </c>
      <c r="B5604" s="20">
        <v>12.21</v>
      </c>
      <c r="C5604" s="20">
        <v>0</v>
      </c>
      <c r="D5604" s="20">
        <v>0</v>
      </c>
      <c r="E5604" s="20">
        <v>93.61</v>
      </c>
      <c r="F5604" s="20">
        <f t="shared" si="178"/>
        <v>766.66666666666663</v>
      </c>
      <c r="G5604" s="136">
        <f t="shared" si="179"/>
        <v>0</v>
      </c>
    </row>
    <row r="5605" spans="1:7" s="8" customFormat="1" ht="12.75" x14ac:dyDescent="0.15">
      <c r="A5605" s="110" t="s">
        <v>19</v>
      </c>
      <c r="B5605" s="20">
        <v>156.72</v>
      </c>
      <c r="C5605" s="20">
        <v>0</v>
      </c>
      <c r="D5605" s="20">
        <v>0</v>
      </c>
      <c r="E5605" s="20">
        <v>283.20999999999998</v>
      </c>
      <c r="F5605" s="20">
        <f t="shared" si="178"/>
        <v>180.71082184788156</v>
      </c>
      <c r="G5605" s="136">
        <f t="shared" si="179"/>
        <v>0</v>
      </c>
    </row>
    <row r="5606" spans="1:7" s="8" customFormat="1" ht="12.75" x14ac:dyDescent="0.15">
      <c r="A5606" s="110" t="s">
        <v>21</v>
      </c>
      <c r="B5606" s="20">
        <v>160.33000000000001</v>
      </c>
      <c r="C5606" s="20">
        <v>0</v>
      </c>
      <c r="D5606" s="20">
        <v>0</v>
      </c>
      <c r="E5606" s="20">
        <v>166.39</v>
      </c>
      <c r="F5606" s="20">
        <f t="shared" si="178"/>
        <v>103.77970435975799</v>
      </c>
      <c r="G5606" s="136">
        <f t="shared" si="179"/>
        <v>0</v>
      </c>
    </row>
    <row r="5607" spans="1:7" s="7" customFormat="1" ht="12.75" x14ac:dyDescent="0.15">
      <c r="A5607" s="149" t="s">
        <v>261</v>
      </c>
      <c r="B5607" s="18">
        <v>20501.37</v>
      </c>
      <c r="C5607" s="18">
        <v>29225</v>
      </c>
      <c r="D5607" s="18">
        <v>12000</v>
      </c>
      <c r="E5607" s="18">
        <v>5807.31</v>
      </c>
      <c r="F5607" s="18">
        <f t="shared" si="178"/>
        <v>28.326448427592894</v>
      </c>
      <c r="G5607" s="150">
        <f t="shared" si="179"/>
        <v>48.394250000000007</v>
      </c>
    </row>
    <row r="5608" spans="1:7" s="8" customFormat="1" ht="12.75" x14ac:dyDescent="0.15">
      <c r="A5608" s="108" t="s">
        <v>82</v>
      </c>
      <c r="B5608" s="19">
        <v>20501.37</v>
      </c>
      <c r="C5608" s="19">
        <v>29225</v>
      </c>
      <c r="D5608" s="19">
        <v>12000</v>
      </c>
      <c r="E5608" s="19">
        <v>5807.31</v>
      </c>
      <c r="F5608" s="19">
        <f t="shared" si="178"/>
        <v>28.326448427592894</v>
      </c>
      <c r="G5608" s="151">
        <f t="shared" si="179"/>
        <v>48.394250000000007</v>
      </c>
    </row>
    <row r="5609" spans="1:7" s="6" customFormat="1" ht="12.75" x14ac:dyDescent="0.15">
      <c r="A5609" s="147" t="s">
        <v>212</v>
      </c>
      <c r="B5609" s="17">
        <v>20501.37</v>
      </c>
      <c r="C5609" s="17">
        <v>29225</v>
      </c>
      <c r="D5609" s="17">
        <v>12000</v>
      </c>
      <c r="E5609" s="17">
        <v>5807.31</v>
      </c>
      <c r="F5609" s="17">
        <f t="shared" si="178"/>
        <v>28.326448427592894</v>
      </c>
      <c r="G5609" s="148">
        <f t="shared" si="179"/>
        <v>48.394250000000007</v>
      </c>
    </row>
    <row r="5610" spans="1:7" s="8" customFormat="1" ht="12.75" x14ac:dyDescent="0.15">
      <c r="A5610" s="108" t="s">
        <v>6</v>
      </c>
      <c r="B5610" s="19">
        <v>20501.37</v>
      </c>
      <c r="C5610" s="19">
        <v>29225</v>
      </c>
      <c r="D5610" s="19">
        <v>12000</v>
      </c>
      <c r="E5610" s="19">
        <v>5807.31</v>
      </c>
      <c r="F5610" s="19">
        <f t="shared" si="178"/>
        <v>28.326448427592894</v>
      </c>
      <c r="G5610" s="151">
        <f t="shared" si="179"/>
        <v>48.394250000000007</v>
      </c>
    </row>
    <row r="5611" spans="1:7" s="8" customFormat="1" ht="12.75" x14ac:dyDescent="0.15">
      <c r="A5611" s="108" t="s">
        <v>7</v>
      </c>
      <c r="B5611" s="19">
        <v>0</v>
      </c>
      <c r="C5611" s="19">
        <v>0</v>
      </c>
      <c r="D5611" s="19">
        <v>0</v>
      </c>
      <c r="E5611" s="19">
        <v>0</v>
      </c>
      <c r="F5611" s="19">
        <f t="shared" si="178"/>
        <v>0</v>
      </c>
      <c r="G5611" s="151">
        <f t="shared" si="179"/>
        <v>0</v>
      </c>
    </row>
    <row r="5612" spans="1:7" s="8" customFormat="1" ht="12.75" x14ac:dyDescent="0.15">
      <c r="A5612" s="108" t="s">
        <v>12</v>
      </c>
      <c r="B5612" s="19">
        <v>20501.37</v>
      </c>
      <c r="C5612" s="19">
        <v>29225</v>
      </c>
      <c r="D5612" s="19">
        <v>12000</v>
      </c>
      <c r="E5612" s="19">
        <v>5807.31</v>
      </c>
      <c r="F5612" s="19">
        <f t="shared" si="178"/>
        <v>28.326448427592894</v>
      </c>
      <c r="G5612" s="151">
        <f t="shared" si="179"/>
        <v>48.394250000000007</v>
      </c>
    </row>
    <row r="5613" spans="1:7" s="8" customFormat="1" ht="12.75" x14ac:dyDescent="0.15">
      <c r="A5613" s="110" t="s">
        <v>18</v>
      </c>
      <c r="B5613" s="20">
        <v>16333.33</v>
      </c>
      <c r="C5613" s="20">
        <v>0</v>
      </c>
      <c r="D5613" s="20">
        <v>0</v>
      </c>
      <c r="E5613" s="20">
        <v>3186.5</v>
      </c>
      <c r="F5613" s="20">
        <f t="shared" si="178"/>
        <v>19.509187654936255</v>
      </c>
      <c r="G5613" s="136">
        <f t="shared" si="179"/>
        <v>0</v>
      </c>
    </row>
    <row r="5614" spans="1:7" s="8" customFormat="1" ht="12.75" x14ac:dyDescent="0.15">
      <c r="A5614" s="110" t="s">
        <v>22</v>
      </c>
      <c r="B5614" s="20">
        <v>265.06</v>
      </c>
      <c r="C5614" s="20">
        <v>0</v>
      </c>
      <c r="D5614" s="20">
        <v>0</v>
      </c>
      <c r="E5614" s="20">
        <v>332.04</v>
      </c>
      <c r="F5614" s="20">
        <f t="shared" si="178"/>
        <v>125.26975024522751</v>
      </c>
      <c r="G5614" s="136">
        <f t="shared" si="179"/>
        <v>0</v>
      </c>
    </row>
    <row r="5615" spans="1:7" s="8" customFormat="1" ht="12.75" x14ac:dyDescent="0.15">
      <c r="A5615" s="110" t="s">
        <v>23</v>
      </c>
      <c r="B5615" s="20">
        <v>372.25</v>
      </c>
      <c r="C5615" s="20">
        <v>0</v>
      </c>
      <c r="D5615" s="20">
        <v>0</v>
      </c>
      <c r="E5615" s="20">
        <v>0</v>
      </c>
      <c r="F5615" s="20">
        <f t="shared" si="178"/>
        <v>0</v>
      </c>
      <c r="G5615" s="136">
        <f t="shared" si="179"/>
        <v>0</v>
      </c>
    </row>
    <row r="5616" spans="1:7" s="8" customFormat="1" ht="12.75" x14ac:dyDescent="0.15">
      <c r="A5616" s="110" t="s">
        <v>27</v>
      </c>
      <c r="B5616" s="20">
        <v>3028.85</v>
      </c>
      <c r="C5616" s="20">
        <v>0</v>
      </c>
      <c r="D5616" s="20">
        <v>0</v>
      </c>
      <c r="E5616" s="20">
        <v>1075</v>
      </c>
      <c r="F5616" s="20">
        <f t="shared" si="178"/>
        <v>35.492018422833752</v>
      </c>
      <c r="G5616" s="136">
        <f t="shared" si="179"/>
        <v>0</v>
      </c>
    </row>
    <row r="5617" spans="1:7" s="8" customFormat="1" ht="12.75" x14ac:dyDescent="0.15">
      <c r="A5617" s="110" t="s">
        <v>28</v>
      </c>
      <c r="B5617" s="20">
        <v>0</v>
      </c>
      <c r="C5617" s="20">
        <v>0</v>
      </c>
      <c r="D5617" s="20">
        <v>0</v>
      </c>
      <c r="E5617" s="20">
        <v>213.65</v>
      </c>
      <c r="F5617" s="20">
        <f t="shared" si="178"/>
        <v>0</v>
      </c>
      <c r="G5617" s="136">
        <f t="shared" si="179"/>
        <v>0</v>
      </c>
    </row>
    <row r="5618" spans="1:7" s="8" customFormat="1" ht="12.75" x14ac:dyDescent="0.15">
      <c r="A5618" s="110" t="s">
        <v>31</v>
      </c>
      <c r="B5618" s="20">
        <v>318.52999999999997</v>
      </c>
      <c r="C5618" s="20">
        <v>0</v>
      </c>
      <c r="D5618" s="20">
        <v>0</v>
      </c>
      <c r="E5618" s="20">
        <v>0</v>
      </c>
      <c r="F5618" s="20">
        <f t="shared" si="178"/>
        <v>0</v>
      </c>
      <c r="G5618" s="136">
        <f t="shared" si="179"/>
        <v>0</v>
      </c>
    </row>
    <row r="5619" spans="1:7" s="8" customFormat="1" ht="12.75" x14ac:dyDescent="0.15">
      <c r="A5619" s="110" t="s">
        <v>34</v>
      </c>
      <c r="B5619" s="20">
        <v>0</v>
      </c>
      <c r="C5619" s="20">
        <v>0</v>
      </c>
      <c r="D5619" s="20">
        <v>0</v>
      </c>
      <c r="E5619" s="20">
        <v>565.30999999999995</v>
      </c>
      <c r="F5619" s="20">
        <f t="shared" si="178"/>
        <v>0</v>
      </c>
      <c r="G5619" s="136">
        <f t="shared" si="179"/>
        <v>0</v>
      </c>
    </row>
    <row r="5620" spans="1:7" s="8" customFormat="1" ht="12.75" x14ac:dyDescent="0.15">
      <c r="A5620" s="110" t="s">
        <v>35</v>
      </c>
      <c r="B5620" s="20">
        <v>183.35</v>
      </c>
      <c r="C5620" s="20">
        <v>0</v>
      </c>
      <c r="D5620" s="20">
        <v>0</v>
      </c>
      <c r="E5620" s="20">
        <v>0</v>
      </c>
      <c r="F5620" s="20">
        <f t="shared" si="178"/>
        <v>0</v>
      </c>
      <c r="G5620" s="136">
        <f t="shared" si="179"/>
        <v>0</v>
      </c>
    </row>
    <row r="5621" spans="1:7" s="8" customFormat="1" ht="12.75" x14ac:dyDescent="0.15">
      <c r="A5621" s="110" t="s">
        <v>83</v>
      </c>
      <c r="B5621" s="20">
        <v>0</v>
      </c>
      <c r="C5621" s="20">
        <v>0</v>
      </c>
      <c r="D5621" s="20">
        <v>0</v>
      </c>
      <c r="E5621" s="20">
        <v>168.3</v>
      </c>
      <c r="F5621" s="20">
        <f t="shared" si="178"/>
        <v>0</v>
      </c>
      <c r="G5621" s="136">
        <f t="shared" si="179"/>
        <v>0</v>
      </c>
    </row>
    <row r="5622" spans="1:7" s="8" customFormat="1" ht="12.75" x14ac:dyDescent="0.15">
      <c r="A5622" s="110" t="s">
        <v>36</v>
      </c>
      <c r="B5622" s="20">
        <v>0</v>
      </c>
      <c r="C5622" s="20">
        <v>0</v>
      </c>
      <c r="D5622" s="20">
        <v>0</v>
      </c>
      <c r="E5622" s="20">
        <v>266.51</v>
      </c>
      <c r="F5622" s="20">
        <f t="shared" si="178"/>
        <v>0</v>
      </c>
      <c r="G5622" s="136">
        <f t="shared" si="179"/>
        <v>0</v>
      </c>
    </row>
    <row r="5623" spans="1:7" s="7" customFormat="1" ht="12.75" x14ac:dyDescent="0.15">
      <c r="A5623" s="149" t="s">
        <v>264</v>
      </c>
      <c r="B5623" s="18">
        <v>1404.16</v>
      </c>
      <c r="C5623" s="18">
        <v>1020</v>
      </c>
      <c r="D5623" s="18">
        <v>1004</v>
      </c>
      <c r="E5623" s="18">
        <v>1003.78</v>
      </c>
      <c r="F5623" s="18">
        <f t="shared" si="178"/>
        <v>71.486155423883318</v>
      </c>
      <c r="G5623" s="150">
        <f t="shared" si="179"/>
        <v>99.978087649402397</v>
      </c>
    </row>
    <row r="5624" spans="1:7" s="8" customFormat="1" ht="12.75" x14ac:dyDescent="0.15">
      <c r="A5624" s="108" t="s">
        <v>82</v>
      </c>
      <c r="B5624" s="19">
        <v>1404.16</v>
      </c>
      <c r="C5624" s="19">
        <v>1020</v>
      </c>
      <c r="D5624" s="19">
        <v>1004</v>
      </c>
      <c r="E5624" s="19">
        <v>1003.78</v>
      </c>
      <c r="F5624" s="19">
        <f t="shared" si="178"/>
        <v>71.486155423883318</v>
      </c>
      <c r="G5624" s="151">
        <f t="shared" si="179"/>
        <v>99.978087649402397</v>
      </c>
    </row>
    <row r="5625" spans="1:7" s="6" customFormat="1" ht="12.75" x14ac:dyDescent="0.15">
      <c r="A5625" s="147" t="s">
        <v>86</v>
      </c>
      <c r="B5625" s="17">
        <v>1404.16</v>
      </c>
      <c r="C5625" s="17">
        <v>1020</v>
      </c>
      <c r="D5625" s="17">
        <v>1004</v>
      </c>
      <c r="E5625" s="17">
        <v>1003.78</v>
      </c>
      <c r="F5625" s="17">
        <f t="shared" si="178"/>
        <v>71.486155423883318</v>
      </c>
      <c r="G5625" s="148">
        <f t="shared" si="179"/>
        <v>99.978087649402397</v>
      </c>
    </row>
    <row r="5626" spans="1:7" s="8" customFormat="1" ht="12.75" x14ac:dyDescent="0.15">
      <c r="A5626" s="108" t="s">
        <v>6</v>
      </c>
      <c r="B5626" s="19">
        <v>1404.16</v>
      </c>
      <c r="C5626" s="19">
        <v>1020</v>
      </c>
      <c r="D5626" s="19">
        <v>1004</v>
      </c>
      <c r="E5626" s="19">
        <v>1003.78</v>
      </c>
      <c r="F5626" s="19">
        <f t="shared" si="178"/>
        <v>71.486155423883318</v>
      </c>
      <c r="G5626" s="151">
        <f t="shared" si="179"/>
        <v>99.978087649402397</v>
      </c>
    </row>
    <row r="5627" spans="1:7" s="8" customFormat="1" ht="12.75" x14ac:dyDescent="0.15">
      <c r="A5627" s="108" t="s">
        <v>12</v>
      </c>
      <c r="B5627" s="19">
        <v>1404.16</v>
      </c>
      <c r="C5627" s="19">
        <v>1020</v>
      </c>
      <c r="D5627" s="19">
        <v>1004</v>
      </c>
      <c r="E5627" s="19">
        <v>1003.78</v>
      </c>
      <c r="F5627" s="19">
        <f t="shared" si="178"/>
        <v>71.486155423883318</v>
      </c>
      <c r="G5627" s="151">
        <f t="shared" si="179"/>
        <v>99.978087649402397</v>
      </c>
    </row>
    <row r="5628" spans="1:7" s="8" customFormat="1" ht="12.75" x14ac:dyDescent="0.15">
      <c r="A5628" s="110" t="s">
        <v>97</v>
      </c>
      <c r="B5628" s="20">
        <v>1404.16</v>
      </c>
      <c r="C5628" s="20">
        <v>0</v>
      </c>
      <c r="D5628" s="20">
        <v>0</v>
      </c>
      <c r="E5628" s="20">
        <v>1003.78</v>
      </c>
      <c r="F5628" s="20">
        <f t="shared" si="178"/>
        <v>71.486155423883318</v>
      </c>
      <c r="G5628" s="136">
        <f t="shared" si="179"/>
        <v>0</v>
      </c>
    </row>
    <row r="5629" spans="1:7" s="7" customFormat="1" ht="12.75" x14ac:dyDescent="0.15">
      <c r="A5629" s="149" t="s">
        <v>282</v>
      </c>
      <c r="B5629" s="18">
        <v>0</v>
      </c>
      <c r="C5629" s="18">
        <v>0</v>
      </c>
      <c r="D5629" s="18">
        <v>0</v>
      </c>
      <c r="E5629" s="18">
        <v>0</v>
      </c>
      <c r="F5629" s="18">
        <f t="shared" si="178"/>
        <v>0</v>
      </c>
      <c r="G5629" s="150">
        <f t="shared" si="179"/>
        <v>0</v>
      </c>
    </row>
    <row r="5630" spans="1:7" s="8" customFormat="1" ht="12.75" x14ac:dyDescent="0.15">
      <c r="A5630" s="108" t="s">
        <v>82</v>
      </c>
      <c r="B5630" s="19">
        <v>0</v>
      </c>
      <c r="C5630" s="19">
        <v>0</v>
      </c>
      <c r="D5630" s="19">
        <v>0</v>
      </c>
      <c r="E5630" s="19">
        <v>0</v>
      </c>
      <c r="F5630" s="19">
        <f t="shared" si="178"/>
        <v>0</v>
      </c>
      <c r="G5630" s="151">
        <f t="shared" si="179"/>
        <v>0</v>
      </c>
    </row>
    <row r="5631" spans="1:7" s="6" customFormat="1" ht="12.75" x14ac:dyDescent="0.15">
      <c r="A5631" s="147" t="s">
        <v>263</v>
      </c>
      <c r="B5631" s="17">
        <v>0</v>
      </c>
      <c r="C5631" s="17">
        <v>0</v>
      </c>
      <c r="D5631" s="17">
        <v>0</v>
      </c>
      <c r="E5631" s="17">
        <v>0</v>
      </c>
      <c r="F5631" s="17">
        <f t="shared" si="178"/>
        <v>0</v>
      </c>
      <c r="G5631" s="148">
        <f t="shared" si="179"/>
        <v>0</v>
      </c>
    </row>
    <row r="5632" spans="1:7" s="8" customFormat="1" ht="12.75" x14ac:dyDescent="0.15">
      <c r="A5632" s="108" t="s">
        <v>6</v>
      </c>
      <c r="B5632" s="19">
        <v>0</v>
      </c>
      <c r="C5632" s="19">
        <v>0</v>
      </c>
      <c r="D5632" s="19">
        <v>0</v>
      </c>
      <c r="E5632" s="19">
        <v>0</v>
      </c>
      <c r="F5632" s="19">
        <f t="shared" si="178"/>
        <v>0</v>
      </c>
      <c r="G5632" s="151">
        <f t="shared" si="179"/>
        <v>0</v>
      </c>
    </row>
    <row r="5633" spans="1:7" s="8" customFormat="1" ht="12.75" x14ac:dyDescent="0.15">
      <c r="A5633" s="108" t="s">
        <v>7</v>
      </c>
      <c r="B5633" s="19">
        <v>0</v>
      </c>
      <c r="C5633" s="19">
        <v>0</v>
      </c>
      <c r="D5633" s="19">
        <v>0</v>
      </c>
      <c r="E5633" s="19">
        <v>0</v>
      </c>
      <c r="F5633" s="19">
        <f t="shared" si="178"/>
        <v>0</v>
      </c>
      <c r="G5633" s="151">
        <f t="shared" si="179"/>
        <v>0</v>
      </c>
    </row>
    <row r="5634" spans="1:7" s="8" customFormat="1" ht="12.75" x14ac:dyDescent="0.15">
      <c r="A5634" s="108" t="s">
        <v>12</v>
      </c>
      <c r="B5634" s="19">
        <v>0</v>
      </c>
      <c r="C5634" s="19">
        <v>0</v>
      </c>
      <c r="D5634" s="19">
        <v>0</v>
      </c>
      <c r="E5634" s="19">
        <v>0</v>
      </c>
      <c r="F5634" s="19">
        <f t="shared" si="178"/>
        <v>0</v>
      </c>
      <c r="G5634" s="151">
        <f t="shared" si="179"/>
        <v>0</v>
      </c>
    </row>
    <row r="5635" spans="1:7" s="7" customFormat="1" ht="12.75" x14ac:dyDescent="0.15">
      <c r="A5635" s="149" t="s">
        <v>265</v>
      </c>
      <c r="B5635" s="18">
        <v>0</v>
      </c>
      <c r="C5635" s="18">
        <v>0</v>
      </c>
      <c r="D5635" s="18">
        <v>46000</v>
      </c>
      <c r="E5635" s="18">
        <v>40156.910000000003</v>
      </c>
      <c r="F5635" s="18">
        <f t="shared" si="178"/>
        <v>0</v>
      </c>
      <c r="G5635" s="150">
        <f t="shared" si="179"/>
        <v>87.297630434782619</v>
      </c>
    </row>
    <row r="5636" spans="1:7" s="8" customFormat="1" ht="12.75" x14ac:dyDescent="0.15">
      <c r="A5636" s="108" t="s">
        <v>245</v>
      </c>
      <c r="B5636" s="19">
        <v>0</v>
      </c>
      <c r="C5636" s="19">
        <v>0</v>
      </c>
      <c r="D5636" s="19">
        <v>46000</v>
      </c>
      <c r="E5636" s="19">
        <v>40156.910000000003</v>
      </c>
      <c r="F5636" s="19">
        <f t="shared" si="178"/>
        <v>0</v>
      </c>
      <c r="G5636" s="151">
        <f t="shared" si="179"/>
        <v>87.297630434782619</v>
      </c>
    </row>
    <row r="5637" spans="1:7" s="6" customFormat="1" ht="12.75" x14ac:dyDescent="0.15">
      <c r="A5637" s="147" t="s">
        <v>128</v>
      </c>
      <c r="B5637" s="17">
        <v>0</v>
      </c>
      <c r="C5637" s="17">
        <v>0</v>
      </c>
      <c r="D5637" s="17">
        <v>46000</v>
      </c>
      <c r="E5637" s="17">
        <v>40156.910000000003</v>
      </c>
      <c r="F5637" s="17">
        <f t="shared" si="178"/>
        <v>0</v>
      </c>
      <c r="G5637" s="148">
        <f t="shared" si="179"/>
        <v>87.297630434782619</v>
      </c>
    </row>
    <row r="5638" spans="1:7" s="8" customFormat="1" ht="12.75" x14ac:dyDescent="0.15">
      <c r="A5638" s="108" t="s">
        <v>6</v>
      </c>
      <c r="B5638" s="19">
        <v>0</v>
      </c>
      <c r="C5638" s="19">
        <v>0</v>
      </c>
      <c r="D5638" s="19">
        <v>46000</v>
      </c>
      <c r="E5638" s="19">
        <v>40156.910000000003</v>
      </c>
      <c r="F5638" s="19">
        <f t="shared" ref="F5638:F5701" si="180">IFERROR(E5638/B5638*100,0)</f>
        <v>0</v>
      </c>
      <c r="G5638" s="151">
        <f t="shared" ref="G5638:G5701" si="181">IFERROR(E5638/D5638*100,0)</f>
        <v>87.297630434782619</v>
      </c>
    </row>
    <row r="5639" spans="1:7" s="8" customFormat="1" ht="12.75" x14ac:dyDescent="0.15">
      <c r="A5639" s="108" t="s">
        <v>12</v>
      </c>
      <c r="B5639" s="19">
        <v>0</v>
      </c>
      <c r="C5639" s="19">
        <v>0</v>
      </c>
      <c r="D5639" s="19">
        <v>46000</v>
      </c>
      <c r="E5639" s="19">
        <v>40156.910000000003</v>
      </c>
      <c r="F5639" s="19">
        <f t="shared" si="180"/>
        <v>0</v>
      </c>
      <c r="G5639" s="151">
        <f t="shared" si="181"/>
        <v>87.297630434782619</v>
      </c>
    </row>
    <row r="5640" spans="1:7" s="8" customFormat="1" ht="12.75" x14ac:dyDescent="0.15">
      <c r="A5640" s="110" t="s">
        <v>22</v>
      </c>
      <c r="B5640" s="20">
        <v>0</v>
      </c>
      <c r="C5640" s="20">
        <v>0</v>
      </c>
      <c r="D5640" s="20">
        <v>0</v>
      </c>
      <c r="E5640" s="20">
        <v>0</v>
      </c>
      <c r="F5640" s="20">
        <f t="shared" si="180"/>
        <v>0</v>
      </c>
      <c r="G5640" s="136">
        <f t="shared" si="181"/>
        <v>0</v>
      </c>
    </row>
    <row r="5641" spans="1:7" s="8" customFormat="1" ht="12.75" x14ac:dyDescent="0.15">
      <c r="A5641" s="110" t="s">
        <v>97</v>
      </c>
      <c r="B5641" s="20">
        <v>0</v>
      </c>
      <c r="C5641" s="20">
        <v>0</v>
      </c>
      <c r="D5641" s="20">
        <v>0</v>
      </c>
      <c r="E5641" s="20">
        <v>40156.910000000003</v>
      </c>
      <c r="F5641" s="20">
        <f t="shared" si="180"/>
        <v>0</v>
      </c>
      <c r="G5641" s="136">
        <f t="shared" si="181"/>
        <v>0</v>
      </c>
    </row>
    <row r="5642" spans="1:7" s="6" customFormat="1" ht="12.75" x14ac:dyDescent="0.15">
      <c r="A5642" s="147" t="s">
        <v>266</v>
      </c>
      <c r="B5642" s="17">
        <v>9652.61</v>
      </c>
      <c r="C5642" s="17">
        <v>10488</v>
      </c>
      <c r="D5642" s="17">
        <v>13030</v>
      </c>
      <c r="E5642" s="17">
        <v>12013.06</v>
      </c>
      <c r="F5642" s="17">
        <f t="shared" si="180"/>
        <v>124.45400777613516</v>
      </c>
      <c r="G5642" s="148">
        <f t="shared" si="181"/>
        <v>92.195395241749793</v>
      </c>
    </row>
    <row r="5643" spans="1:7" s="7" customFormat="1" ht="12.75" x14ac:dyDescent="0.15">
      <c r="A5643" s="149" t="s">
        <v>267</v>
      </c>
      <c r="B5643" s="18">
        <v>9652.61</v>
      </c>
      <c r="C5643" s="18">
        <v>10488</v>
      </c>
      <c r="D5643" s="18">
        <v>13030</v>
      </c>
      <c r="E5643" s="18">
        <v>12013.06</v>
      </c>
      <c r="F5643" s="18">
        <f t="shared" si="180"/>
        <v>124.45400777613516</v>
      </c>
      <c r="G5643" s="150">
        <f t="shared" si="181"/>
        <v>92.195395241749793</v>
      </c>
    </row>
    <row r="5644" spans="1:7" s="8" customFormat="1" ht="12.75" x14ac:dyDescent="0.15">
      <c r="A5644" s="108" t="s">
        <v>82</v>
      </c>
      <c r="B5644" s="19">
        <v>9652.61</v>
      </c>
      <c r="C5644" s="19">
        <v>10488</v>
      </c>
      <c r="D5644" s="19">
        <v>13030</v>
      </c>
      <c r="E5644" s="19">
        <v>12013.06</v>
      </c>
      <c r="F5644" s="19">
        <f t="shared" si="180"/>
        <v>124.45400777613516</v>
      </c>
      <c r="G5644" s="151">
        <f t="shared" si="181"/>
        <v>92.195395241749793</v>
      </c>
    </row>
    <row r="5645" spans="1:7" s="6" customFormat="1" ht="12.75" x14ac:dyDescent="0.15">
      <c r="A5645" s="147" t="s">
        <v>5</v>
      </c>
      <c r="B5645" s="17">
        <v>0</v>
      </c>
      <c r="C5645" s="17">
        <v>0</v>
      </c>
      <c r="D5645" s="17">
        <v>1600</v>
      </c>
      <c r="E5645" s="17">
        <v>1088.1600000000001</v>
      </c>
      <c r="F5645" s="17">
        <f t="shared" si="180"/>
        <v>0</v>
      </c>
      <c r="G5645" s="148">
        <f t="shared" si="181"/>
        <v>68.010000000000005</v>
      </c>
    </row>
    <row r="5646" spans="1:7" s="8" customFormat="1" ht="12.75" x14ac:dyDescent="0.15">
      <c r="A5646" s="108" t="s">
        <v>6</v>
      </c>
      <c r="B5646" s="19">
        <v>0</v>
      </c>
      <c r="C5646" s="19">
        <v>0</v>
      </c>
      <c r="D5646" s="19">
        <v>1600</v>
      </c>
      <c r="E5646" s="19">
        <v>1088.1600000000001</v>
      </c>
      <c r="F5646" s="19">
        <f t="shared" si="180"/>
        <v>0</v>
      </c>
      <c r="G5646" s="151">
        <f t="shared" si="181"/>
        <v>68.010000000000005</v>
      </c>
    </row>
    <row r="5647" spans="1:7" s="8" customFormat="1" ht="12.75" x14ac:dyDescent="0.15">
      <c r="A5647" s="108" t="s">
        <v>7</v>
      </c>
      <c r="B5647" s="19">
        <v>0</v>
      </c>
      <c r="C5647" s="19">
        <v>0</v>
      </c>
      <c r="D5647" s="19">
        <v>1480</v>
      </c>
      <c r="E5647" s="19">
        <v>991.38</v>
      </c>
      <c r="F5647" s="19">
        <f t="shared" si="180"/>
        <v>0</v>
      </c>
      <c r="G5647" s="151">
        <f t="shared" si="181"/>
        <v>66.985135135135138</v>
      </c>
    </row>
    <row r="5648" spans="1:7" s="8" customFormat="1" ht="12.75" x14ac:dyDescent="0.15">
      <c r="A5648" s="110" t="s">
        <v>8</v>
      </c>
      <c r="B5648" s="20">
        <v>0</v>
      </c>
      <c r="C5648" s="20">
        <v>0</v>
      </c>
      <c r="D5648" s="20">
        <v>0</v>
      </c>
      <c r="E5648" s="20">
        <v>737.04</v>
      </c>
      <c r="F5648" s="20">
        <f t="shared" si="180"/>
        <v>0</v>
      </c>
      <c r="G5648" s="136">
        <f t="shared" si="181"/>
        <v>0</v>
      </c>
    </row>
    <row r="5649" spans="1:7" s="8" customFormat="1" ht="12.75" x14ac:dyDescent="0.15">
      <c r="A5649" s="110" t="s">
        <v>10</v>
      </c>
      <c r="B5649" s="20">
        <v>0</v>
      </c>
      <c r="C5649" s="20">
        <v>0</v>
      </c>
      <c r="D5649" s="20">
        <v>0</v>
      </c>
      <c r="E5649" s="20">
        <v>132.72</v>
      </c>
      <c r="F5649" s="20">
        <f t="shared" si="180"/>
        <v>0</v>
      </c>
      <c r="G5649" s="136">
        <f t="shared" si="181"/>
        <v>0</v>
      </c>
    </row>
    <row r="5650" spans="1:7" s="8" customFormat="1" ht="12.75" x14ac:dyDescent="0.15">
      <c r="A5650" s="110" t="s">
        <v>11</v>
      </c>
      <c r="B5650" s="20">
        <v>0</v>
      </c>
      <c r="C5650" s="20">
        <v>0</v>
      </c>
      <c r="D5650" s="20">
        <v>0</v>
      </c>
      <c r="E5650" s="20">
        <v>121.62</v>
      </c>
      <c r="F5650" s="20">
        <f t="shared" si="180"/>
        <v>0</v>
      </c>
      <c r="G5650" s="136">
        <f t="shared" si="181"/>
        <v>0</v>
      </c>
    </row>
    <row r="5651" spans="1:7" s="8" customFormat="1" ht="12.75" x14ac:dyDescent="0.15">
      <c r="A5651" s="108" t="s">
        <v>12</v>
      </c>
      <c r="B5651" s="19">
        <v>0</v>
      </c>
      <c r="C5651" s="19">
        <v>0</v>
      </c>
      <c r="D5651" s="19">
        <v>120</v>
      </c>
      <c r="E5651" s="19">
        <v>96.78</v>
      </c>
      <c r="F5651" s="19">
        <f t="shared" si="180"/>
        <v>0</v>
      </c>
      <c r="G5651" s="151">
        <f t="shared" si="181"/>
        <v>80.650000000000006</v>
      </c>
    </row>
    <row r="5652" spans="1:7" s="8" customFormat="1" ht="12.75" x14ac:dyDescent="0.15">
      <c r="A5652" s="110" t="s">
        <v>19</v>
      </c>
      <c r="B5652" s="20">
        <v>0</v>
      </c>
      <c r="C5652" s="20">
        <v>0</v>
      </c>
      <c r="D5652" s="20">
        <v>0</v>
      </c>
      <c r="E5652" s="20">
        <v>96.78</v>
      </c>
      <c r="F5652" s="20">
        <f t="shared" si="180"/>
        <v>0</v>
      </c>
      <c r="G5652" s="136">
        <f t="shared" si="181"/>
        <v>0</v>
      </c>
    </row>
    <row r="5653" spans="1:7" s="6" customFormat="1" ht="12.75" x14ac:dyDescent="0.15">
      <c r="A5653" s="147" t="s">
        <v>62</v>
      </c>
      <c r="B5653" s="17">
        <v>1443.91</v>
      </c>
      <c r="C5653" s="17">
        <v>1581</v>
      </c>
      <c r="D5653" s="17">
        <v>1830</v>
      </c>
      <c r="E5653" s="17">
        <v>1625.62</v>
      </c>
      <c r="F5653" s="17">
        <f t="shared" si="180"/>
        <v>112.58457937129045</v>
      </c>
      <c r="G5653" s="148">
        <f t="shared" si="181"/>
        <v>88.831693989071042</v>
      </c>
    </row>
    <row r="5654" spans="1:7" s="8" customFormat="1" ht="12.75" x14ac:dyDescent="0.15">
      <c r="A5654" s="108" t="s">
        <v>6</v>
      </c>
      <c r="B5654" s="19">
        <v>1443.91</v>
      </c>
      <c r="C5654" s="19">
        <v>1581</v>
      </c>
      <c r="D5654" s="19">
        <v>1830</v>
      </c>
      <c r="E5654" s="19">
        <v>1625.62</v>
      </c>
      <c r="F5654" s="19">
        <f t="shared" si="180"/>
        <v>112.58457937129045</v>
      </c>
      <c r="G5654" s="151">
        <f t="shared" si="181"/>
        <v>88.831693989071042</v>
      </c>
    </row>
    <row r="5655" spans="1:7" s="8" customFormat="1" ht="12.75" x14ac:dyDescent="0.15">
      <c r="A5655" s="108" t="s">
        <v>7</v>
      </c>
      <c r="B5655" s="19">
        <v>1369.42</v>
      </c>
      <c r="C5655" s="19">
        <v>1501</v>
      </c>
      <c r="D5655" s="19">
        <v>1580</v>
      </c>
      <c r="E5655" s="19">
        <v>1441.3</v>
      </c>
      <c r="F5655" s="19">
        <f t="shared" si="180"/>
        <v>105.24893750638955</v>
      </c>
      <c r="G5655" s="151">
        <f t="shared" si="181"/>
        <v>91.221518987341767</v>
      </c>
    </row>
    <row r="5656" spans="1:7" s="8" customFormat="1" ht="12.75" x14ac:dyDescent="0.15">
      <c r="A5656" s="110" t="s">
        <v>8</v>
      </c>
      <c r="B5656" s="20">
        <v>1090.02</v>
      </c>
      <c r="C5656" s="20">
        <v>0</v>
      </c>
      <c r="D5656" s="20">
        <v>0</v>
      </c>
      <c r="E5656" s="20">
        <v>1085.26</v>
      </c>
      <c r="F5656" s="20">
        <f t="shared" si="180"/>
        <v>99.563310764940098</v>
      </c>
      <c r="G5656" s="136">
        <f t="shared" si="181"/>
        <v>0</v>
      </c>
    </row>
    <row r="5657" spans="1:7" s="8" customFormat="1" ht="12.75" x14ac:dyDescent="0.15">
      <c r="A5657" s="110" t="s">
        <v>10</v>
      </c>
      <c r="B5657" s="20">
        <v>99.54</v>
      </c>
      <c r="C5657" s="20">
        <v>0</v>
      </c>
      <c r="D5657" s="20">
        <v>0</v>
      </c>
      <c r="E5657" s="20">
        <v>190.1</v>
      </c>
      <c r="F5657" s="20">
        <f t="shared" si="180"/>
        <v>190.97850110508335</v>
      </c>
      <c r="G5657" s="136">
        <f t="shared" si="181"/>
        <v>0</v>
      </c>
    </row>
    <row r="5658" spans="1:7" s="8" customFormat="1" ht="12.75" x14ac:dyDescent="0.15">
      <c r="A5658" s="110" t="s">
        <v>11</v>
      </c>
      <c r="B5658" s="20">
        <v>179.86</v>
      </c>
      <c r="C5658" s="20">
        <v>0</v>
      </c>
      <c r="D5658" s="20">
        <v>0</v>
      </c>
      <c r="E5658" s="20">
        <v>165.94</v>
      </c>
      <c r="F5658" s="20">
        <f t="shared" si="180"/>
        <v>92.260647170021116</v>
      </c>
      <c r="G5658" s="136">
        <f t="shared" si="181"/>
        <v>0</v>
      </c>
    </row>
    <row r="5659" spans="1:7" s="8" customFormat="1" ht="12.75" x14ac:dyDescent="0.15">
      <c r="A5659" s="108" t="s">
        <v>12</v>
      </c>
      <c r="B5659" s="19">
        <v>74.489999999999995</v>
      </c>
      <c r="C5659" s="19">
        <v>80</v>
      </c>
      <c r="D5659" s="19">
        <v>250</v>
      </c>
      <c r="E5659" s="19">
        <v>184.32</v>
      </c>
      <c r="F5659" s="19">
        <f t="shared" si="180"/>
        <v>247.44260974627466</v>
      </c>
      <c r="G5659" s="151">
        <f t="shared" si="181"/>
        <v>73.727999999999994</v>
      </c>
    </row>
    <row r="5660" spans="1:7" s="8" customFormat="1" ht="12.75" x14ac:dyDescent="0.15">
      <c r="A5660" s="110" t="s">
        <v>18</v>
      </c>
      <c r="B5660" s="20">
        <v>0</v>
      </c>
      <c r="C5660" s="20">
        <v>0</v>
      </c>
      <c r="D5660" s="20">
        <v>0</v>
      </c>
      <c r="E5660" s="20">
        <v>55.76</v>
      </c>
      <c r="F5660" s="20">
        <f t="shared" si="180"/>
        <v>0</v>
      </c>
      <c r="G5660" s="136">
        <f t="shared" si="181"/>
        <v>0</v>
      </c>
    </row>
    <row r="5661" spans="1:7" s="8" customFormat="1" ht="12.75" x14ac:dyDescent="0.15">
      <c r="A5661" s="110" t="s">
        <v>19</v>
      </c>
      <c r="B5661" s="20">
        <v>74.489999999999995</v>
      </c>
      <c r="C5661" s="20">
        <v>0</v>
      </c>
      <c r="D5661" s="20">
        <v>0</v>
      </c>
      <c r="E5661" s="20">
        <v>128.56</v>
      </c>
      <c r="F5661" s="20">
        <f t="shared" si="180"/>
        <v>172.58692441938516</v>
      </c>
      <c r="G5661" s="136">
        <f t="shared" si="181"/>
        <v>0</v>
      </c>
    </row>
    <row r="5662" spans="1:7" s="6" customFormat="1" ht="12.75" x14ac:dyDescent="0.15">
      <c r="A5662" s="147" t="s">
        <v>86</v>
      </c>
      <c r="B5662" s="17">
        <v>8208.7000000000007</v>
      </c>
      <c r="C5662" s="17">
        <v>8907</v>
      </c>
      <c r="D5662" s="17">
        <v>9600</v>
      </c>
      <c r="E5662" s="17">
        <v>9299.2800000000007</v>
      </c>
      <c r="F5662" s="17">
        <f t="shared" si="180"/>
        <v>113.285660335985</v>
      </c>
      <c r="G5662" s="148">
        <f t="shared" si="181"/>
        <v>96.867500000000007</v>
      </c>
    </row>
    <row r="5663" spans="1:7" s="8" customFormat="1" ht="12.75" x14ac:dyDescent="0.15">
      <c r="A5663" s="108" t="s">
        <v>6</v>
      </c>
      <c r="B5663" s="19">
        <v>8208.7000000000007</v>
      </c>
      <c r="C5663" s="19">
        <v>8907</v>
      </c>
      <c r="D5663" s="19">
        <v>9600</v>
      </c>
      <c r="E5663" s="19">
        <v>9299.2800000000007</v>
      </c>
      <c r="F5663" s="19">
        <f t="shared" si="180"/>
        <v>113.285660335985</v>
      </c>
      <c r="G5663" s="151">
        <f t="shared" si="181"/>
        <v>96.867500000000007</v>
      </c>
    </row>
    <row r="5664" spans="1:7" s="8" customFormat="1" ht="12.75" x14ac:dyDescent="0.15">
      <c r="A5664" s="108" t="s">
        <v>7</v>
      </c>
      <c r="B5664" s="19">
        <v>7760.05</v>
      </c>
      <c r="C5664" s="19">
        <v>8457</v>
      </c>
      <c r="D5664" s="19">
        <v>8500</v>
      </c>
      <c r="E5664" s="19">
        <v>8254.82</v>
      </c>
      <c r="F5664" s="19">
        <f t="shared" si="180"/>
        <v>106.37586098027718</v>
      </c>
      <c r="G5664" s="151">
        <f t="shared" si="181"/>
        <v>97.115529411764697</v>
      </c>
    </row>
    <row r="5665" spans="1:7" s="8" customFormat="1" ht="12.75" x14ac:dyDescent="0.15">
      <c r="A5665" s="110" t="s">
        <v>8</v>
      </c>
      <c r="B5665" s="20">
        <v>6176.79</v>
      </c>
      <c r="C5665" s="20">
        <v>0</v>
      </c>
      <c r="D5665" s="20">
        <v>0</v>
      </c>
      <c r="E5665" s="20">
        <v>6149.76</v>
      </c>
      <c r="F5665" s="20">
        <f t="shared" si="180"/>
        <v>99.562394059050092</v>
      </c>
      <c r="G5665" s="136">
        <f t="shared" si="181"/>
        <v>0</v>
      </c>
    </row>
    <row r="5666" spans="1:7" s="8" customFormat="1" ht="12.75" x14ac:dyDescent="0.15">
      <c r="A5666" s="110" t="s">
        <v>10</v>
      </c>
      <c r="B5666" s="20">
        <v>564.08000000000004</v>
      </c>
      <c r="C5666" s="20">
        <v>0</v>
      </c>
      <c r="D5666" s="20">
        <v>0</v>
      </c>
      <c r="E5666" s="20">
        <v>1077.18</v>
      </c>
      <c r="F5666" s="20">
        <f t="shared" si="180"/>
        <v>190.96227485463055</v>
      </c>
      <c r="G5666" s="136">
        <f t="shared" si="181"/>
        <v>0</v>
      </c>
    </row>
    <row r="5667" spans="1:7" s="8" customFormat="1" ht="12.75" x14ac:dyDescent="0.15">
      <c r="A5667" s="110" t="s">
        <v>11</v>
      </c>
      <c r="B5667" s="20">
        <v>1019.18</v>
      </c>
      <c r="C5667" s="20">
        <v>0</v>
      </c>
      <c r="D5667" s="20">
        <v>0</v>
      </c>
      <c r="E5667" s="20">
        <v>1027.8800000000001</v>
      </c>
      <c r="F5667" s="20">
        <f t="shared" si="180"/>
        <v>100.8536274259699</v>
      </c>
      <c r="G5667" s="136">
        <f t="shared" si="181"/>
        <v>0</v>
      </c>
    </row>
    <row r="5668" spans="1:7" s="8" customFormat="1" ht="12.75" x14ac:dyDescent="0.15">
      <c r="A5668" s="108" t="s">
        <v>12</v>
      </c>
      <c r="B5668" s="19">
        <v>448.65</v>
      </c>
      <c r="C5668" s="19">
        <v>450</v>
      </c>
      <c r="D5668" s="19">
        <v>1100</v>
      </c>
      <c r="E5668" s="19">
        <v>1044.46</v>
      </c>
      <c r="F5668" s="19">
        <f t="shared" si="180"/>
        <v>232.80062409450574</v>
      </c>
      <c r="G5668" s="151">
        <f t="shared" si="181"/>
        <v>94.950909090909093</v>
      </c>
    </row>
    <row r="5669" spans="1:7" s="8" customFormat="1" ht="12.75" x14ac:dyDescent="0.15">
      <c r="A5669" s="110" t="s">
        <v>18</v>
      </c>
      <c r="B5669" s="20">
        <v>26.54</v>
      </c>
      <c r="C5669" s="20">
        <v>0</v>
      </c>
      <c r="D5669" s="20">
        <v>0</v>
      </c>
      <c r="E5669" s="20">
        <v>315.94</v>
      </c>
      <c r="F5669" s="20">
        <f t="shared" si="180"/>
        <v>1190.4295403165036</v>
      </c>
      <c r="G5669" s="136">
        <f t="shared" si="181"/>
        <v>0</v>
      </c>
    </row>
    <row r="5670" spans="1:7" s="8" customFormat="1" ht="12.75" x14ac:dyDescent="0.15">
      <c r="A5670" s="110" t="s">
        <v>19</v>
      </c>
      <c r="B5670" s="20">
        <v>422.11</v>
      </c>
      <c r="C5670" s="20">
        <v>0</v>
      </c>
      <c r="D5670" s="20">
        <v>0</v>
      </c>
      <c r="E5670" s="20">
        <v>728.52</v>
      </c>
      <c r="F5670" s="20">
        <f t="shared" si="180"/>
        <v>172.59008315368033</v>
      </c>
      <c r="G5670" s="136">
        <f t="shared" si="181"/>
        <v>0</v>
      </c>
    </row>
    <row r="5671" spans="1:7" s="6" customFormat="1" ht="12.75" x14ac:dyDescent="0.15">
      <c r="A5671" s="147" t="s">
        <v>268</v>
      </c>
      <c r="B5671" s="17">
        <v>4675.12</v>
      </c>
      <c r="C5671" s="17">
        <v>6450</v>
      </c>
      <c r="D5671" s="17">
        <v>3608</v>
      </c>
      <c r="E5671" s="17">
        <v>3606.74</v>
      </c>
      <c r="F5671" s="17">
        <f t="shared" si="180"/>
        <v>77.147538458905856</v>
      </c>
      <c r="G5671" s="148">
        <f t="shared" si="181"/>
        <v>99.965077605321511</v>
      </c>
    </row>
    <row r="5672" spans="1:7" s="7" customFormat="1" ht="12.75" x14ac:dyDescent="0.15">
      <c r="A5672" s="149" t="s">
        <v>269</v>
      </c>
      <c r="B5672" s="18">
        <v>4675.12</v>
      </c>
      <c r="C5672" s="18">
        <v>6450</v>
      </c>
      <c r="D5672" s="18">
        <v>3608</v>
      </c>
      <c r="E5672" s="18">
        <v>3606.74</v>
      </c>
      <c r="F5672" s="18">
        <f t="shared" si="180"/>
        <v>77.147538458905856</v>
      </c>
      <c r="G5672" s="150">
        <f t="shared" si="181"/>
        <v>99.965077605321511</v>
      </c>
    </row>
    <row r="5673" spans="1:7" s="8" customFormat="1" ht="12.75" x14ac:dyDescent="0.15">
      <c r="A5673" s="108" t="s">
        <v>82</v>
      </c>
      <c r="B5673" s="19">
        <v>4675.12</v>
      </c>
      <c r="C5673" s="19">
        <v>6450</v>
      </c>
      <c r="D5673" s="19">
        <v>3608</v>
      </c>
      <c r="E5673" s="19">
        <v>3606.74</v>
      </c>
      <c r="F5673" s="19">
        <f t="shared" si="180"/>
        <v>77.147538458905856</v>
      </c>
      <c r="G5673" s="151">
        <f t="shared" si="181"/>
        <v>99.965077605321511</v>
      </c>
    </row>
    <row r="5674" spans="1:7" s="6" customFormat="1" ht="12.75" x14ac:dyDescent="0.15">
      <c r="A5674" s="147" t="s">
        <v>62</v>
      </c>
      <c r="B5674" s="17">
        <v>701.27</v>
      </c>
      <c r="C5674" s="17">
        <v>970</v>
      </c>
      <c r="D5674" s="17">
        <v>542</v>
      </c>
      <c r="E5674" s="17">
        <v>541.02</v>
      </c>
      <c r="F5674" s="17">
        <f t="shared" si="180"/>
        <v>77.148601822407912</v>
      </c>
      <c r="G5674" s="148">
        <f t="shared" si="181"/>
        <v>99.819188191881921</v>
      </c>
    </row>
    <row r="5675" spans="1:7" s="8" customFormat="1" ht="12.75" x14ac:dyDescent="0.15">
      <c r="A5675" s="108" t="s">
        <v>6</v>
      </c>
      <c r="B5675" s="19">
        <v>701.27</v>
      </c>
      <c r="C5675" s="19">
        <v>970</v>
      </c>
      <c r="D5675" s="19">
        <v>542</v>
      </c>
      <c r="E5675" s="19">
        <v>541.02</v>
      </c>
      <c r="F5675" s="19">
        <f t="shared" si="180"/>
        <v>77.148601822407912</v>
      </c>
      <c r="G5675" s="151">
        <f t="shared" si="181"/>
        <v>99.819188191881921</v>
      </c>
    </row>
    <row r="5676" spans="1:7" s="8" customFormat="1" ht="12.75" x14ac:dyDescent="0.15">
      <c r="A5676" s="108" t="s">
        <v>12</v>
      </c>
      <c r="B5676" s="19">
        <v>701.27</v>
      </c>
      <c r="C5676" s="19">
        <v>970</v>
      </c>
      <c r="D5676" s="19">
        <v>542</v>
      </c>
      <c r="E5676" s="19">
        <v>541.02</v>
      </c>
      <c r="F5676" s="19">
        <f t="shared" si="180"/>
        <v>77.148601822407912</v>
      </c>
      <c r="G5676" s="151">
        <f t="shared" si="181"/>
        <v>99.819188191881921</v>
      </c>
    </row>
    <row r="5677" spans="1:7" s="8" customFormat="1" ht="12.75" x14ac:dyDescent="0.15">
      <c r="A5677" s="110" t="s">
        <v>97</v>
      </c>
      <c r="B5677" s="20">
        <v>701.27</v>
      </c>
      <c r="C5677" s="20">
        <v>0</v>
      </c>
      <c r="D5677" s="20">
        <v>0</v>
      </c>
      <c r="E5677" s="20">
        <v>541.02</v>
      </c>
      <c r="F5677" s="20">
        <f t="shared" si="180"/>
        <v>77.148601822407912</v>
      </c>
      <c r="G5677" s="136">
        <f t="shared" si="181"/>
        <v>0</v>
      </c>
    </row>
    <row r="5678" spans="1:7" s="6" customFormat="1" ht="12.75" x14ac:dyDescent="0.15">
      <c r="A5678" s="147" t="s">
        <v>86</v>
      </c>
      <c r="B5678" s="17">
        <v>3973.85</v>
      </c>
      <c r="C5678" s="17">
        <v>5480</v>
      </c>
      <c r="D5678" s="17">
        <v>3066</v>
      </c>
      <c r="E5678" s="17">
        <v>3065.72</v>
      </c>
      <c r="F5678" s="17">
        <f t="shared" si="180"/>
        <v>77.147350805893524</v>
      </c>
      <c r="G5678" s="148">
        <f t="shared" si="181"/>
        <v>99.990867579908667</v>
      </c>
    </row>
    <row r="5679" spans="1:7" s="8" customFormat="1" ht="12.75" x14ac:dyDescent="0.15">
      <c r="A5679" s="108" t="s">
        <v>6</v>
      </c>
      <c r="B5679" s="19">
        <v>3973.85</v>
      </c>
      <c r="C5679" s="19">
        <v>5480</v>
      </c>
      <c r="D5679" s="19">
        <v>3066</v>
      </c>
      <c r="E5679" s="19">
        <v>3065.72</v>
      </c>
      <c r="F5679" s="19">
        <f t="shared" si="180"/>
        <v>77.147350805893524</v>
      </c>
      <c r="G5679" s="151">
        <f t="shared" si="181"/>
        <v>99.990867579908667</v>
      </c>
    </row>
    <row r="5680" spans="1:7" s="8" customFormat="1" ht="12.75" x14ac:dyDescent="0.15">
      <c r="A5680" s="108" t="s">
        <v>12</v>
      </c>
      <c r="B5680" s="19">
        <v>3973.85</v>
      </c>
      <c r="C5680" s="19">
        <v>5480</v>
      </c>
      <c r="D5680" s="19">
        <v>3066</v>
      </c>
      <c r="E5680" s="19">
        <v>3065.72</v>
      </c>
      <c r="F5680" s="19">
        <f t="shared" si="180"/>
        <v>77.147350805893524</v>
      </c>
      <c r="G5680" s="151">
        <f t="shared" si="181"/>
        <v>99.990867579908667</v>
      </c>
    </row>
    <row r="5681" spans="1:7" s="8" customFormat="1" ht="12.75" x14ac:dyDescent="0.15">
      <c r="A5681" s="110" t="s">
        <v>97</v>
      </c>
      <c r="B5681" s="20">
        <v>3973.85</v>
      </c>
      <c r="C5681" s="20">
        <v>0</v>
      </c>
      <c r="D5681" s="20">
        <v>0</v>
      </c>
      <c r="E5681" s="20">
        <v>3065.72</v>
      </c>
      <c r="F5681" s="20">
        <f t="shared" si="180"/>
        <v>77.147350805893524</v>
      </c>
      <c r="G5681" s="136">
        <f t="shared" si="181"/>
        <v>0</v>
      </c>
    </row>
    <row r="5682" spans="1:7" s="6" customFormat="1" ht="12.75" x14ac:dyDescent="0.15">
      <c r="A5682" s="147" t="s">
        <v>270</v>
      </c>
      <c r="B5682" s="17">
        <v>819769.44</v>
      </c>
      <c r="C5682" s="17">
        <v>831200</v>
      </c>
      <c r="D5682" s="17">
        <v>976100</v>
      </c>
      <c r="E5682" s="17">
        <v>952695.3</v>
      </c>
      <c r="F5682" s="17">
        <f t="shared" si="180"/>
        <v>116.21502992353558</v>
      </c>
      <c r="G5682" s="148">
        <f t="shared" si="181"/>
        <v>97.602223132875736</v>
      </c>
    </row>
    <row r="5683" spans="1:7" s="7" customFormat="1" ht="12.75" x14ac:dyDescent="0.15">
      <c r="A5683" s="149" t="s">
        <v>271</v>
      </c>
      <c r="B5683" s="18">
        <v>819769.44</v>
      </c>
      <c r="C5683" s="18">
        <v>831200</v>
      </c>
      <c r="D5683" s="18">
        <v>976100</v>
      </c>
      <c r="E5683" s="18">
        <v>952695.3</v>
      </c>
      <c r="F5683" s="18">
        <f t="shared" si="180"/>
        <v>116.21502992353558</v>
      </c>
      <c r="G5683" s="150">
        <f t="shared" si="181"/>
        <v>97.602223132875736</v>
      </c>
    </row>
    <row r="5684" spans="1:7" s="8" customFormat="1" ht="12.75" x14ac:dyDescent="0.15">
      <c r="A5684" s="108" t="s">
        <v>245</v>
      </c>
      <c r="B5684" s="19">
        <v>819769.44</v>
      </c>
      <c r="C5684" s="19">
        <v>831200</v>
      </c>
      <c r="D5684" s="19">
        <v>976100</v>
      </c>
      <c r="E5684" s="19">
        <v>952695.3</v>
      </c>
      <c r="F5684" s="19">
        <f t="shared" si="180"/>
        <v>116.21502992353558</v>
      </c>
      <c r="G5684" s="151">
        <f t="shared" si="181"/>
        <v>97.602223132875736</v>
      </c>
    </row>
    <row r="5685" spans="1:7" s="6" customFormat="1" ht="12.75" x14ac:dyDescent="0.15">
      <c r="A5685" s="147" t="s">
        <v>272</v>
      </c>
      <c r="B5685" s="17">
        <v>819769.44</v>
      </c>
      <c r="C5685" s="17">
        <v>831200</v>
      </c>
      <c r="D5685" s="17">
        <v>976100</v>
      </c>
      <c r="E5685" s="17">
        <v>952695.3</v>
      </c>
      <c r="F5685" s="17">
        <f t="shared" si="180"/>
        <v>116.21502992353558</v>
      </c>
      <c r="G5685" s="148">
        <f t="shared" si="181"/>
        <v>97.602223132875736</v>
      </c>
    </row>
    <row r="5686" spans="1:7" s="8" customFormat="1" ht="12.75" x14ac:dyDescent="0.15">
      <c r="A5686" s="108" t="s">
        <v>6</v>
      </c>
      <c r="B5686" s="19">
        <v>819769.44</v>
      </c>
      <c r="C5686" s="19">
        <v>831200</v>
      </c>
      <c r="D5686" s="19">
        <v>976100</v>
      </c>
      <c r="E5686" s="19">
        <v>952695.3</v>
      </c>
      <c r="F5686" s="19">
        <f t="shared" si="180"/>
        <v>116.21502992353558</v>
      </c>
      <c r="G5686" s="151">
        <f t="shared" si="181"/>
        <v>97.602223132875736</v>
      </c>
    </row>
    <row r="5687" spans="1:7" s="8" customFormat="1" ht="12.75" x14ac:dyDescent="0.15">
      <c r="A5687" s="108" t="s">
        <v>7</v>
      </c>
      <c r="B5687" s="19">
        <v>777964.68</v>
      </c>
      <c r="C5687" s="19">
        <v>790000</v>
      </c>
      <c r="D5687" s="19">
        <v>931000</v>
      </c>
      <c r="E5687" s="19">
        <v>912076.29</v>
      </c>
      <c r="F5687" s="19">
        <f t="shared" si="180"/>
        <v>117.2387787579251</v>
      </c>
      <c r="G5687" s="151">
        <f t="shared" si="181"/>
        <v>97.967378088077339</v>
      </c>
    </row>
    <row r="5688" spans="1:7" s="8" customFormat="1" ht="12.75" x14ac:dyDescent="0.15">
      <c r="A5688" s="110" t="s">
        <v>8</v>
      </c>
      <c r="B5688" s="20">
        <v>644571.30000000005</v>
      </c>
      <c r="C5688" s="20">
        <v>0</v>
      </c>
      <c r="D5688" s="20">
        <v>0</v>
      </c>
      <c r="E5688" s="20">
        <v>747633.25</v>
      </c>
      <c r="F5688" s="20">
        <f t="shared" si="180"/>
        <v>115.98922415565198</v>
      </c>
      <c r="G5688" s="136">
        <f t="shared" si="181"/>
        <v>0</v>
      </c>
    </row>
    <row r="5689" spans="1:7" s="8" customFormat="1" ht="12.75" x14ac:dyDescent="0.15">
      <c r="A5689" s="110" t="s">
        <v>10</v>
      </c>
      <c r="B5689" s="20">
        <v>28910.560000000001</v>
      </c>
      <c r="C5689" s="20">
        <v>0</v>
      </c>
      <c r="D5689" s="20">
        <v>0</v>
      </c>
      <c r="E5689" s="20">
        <v>41023.17</v>
      </c>
      <c r="F5689" s="20">
        <f t="shared" si="180"/>
        <v>141.89683631171445</v>
      </c>
      <c r="G5689" s="136">
        <f t="shared" si="181"/>
        <v>0</v>
      </c>
    </row>
    <row r="5690" spans="1:7" s="8" customFormat="1" ht="12.75" x14ac:dyDescent="0.15">
      <c r="A5690" s="110" t="s">
        <v>11</v>
      </c>
      <c r="B5690" s="20">
        <v>104345.98</v>
      </c>
      <c r="C5690" s="20">
        <v>0</v>
      </c>
      <c r="D5690" s="20">
        <v>0</v>
      </c>
      <c r="E5690" s="20">
        <v>123354.23</v>
      </c>
      <c r="F5690" s="20">
        <f t="shared" si="180"/>
        <v>118.21656186467366</v>
      </c>
      <c r="G5690" s="136">
        <f t="shared" si="181"/>
        <v>0</v>
      </c>
    </row>
    <row r="5691" spans="1:7" s="8" customFormat="1" ht="12.75" x14ac:dyDescent="0.15">
      <c r="A5691" s="110" t="s">
        <v>278</v>
      </c>
      <c r="B5691" s="20">
        <v>136.84</v>
      </c>
      <c r="C5691" s="20">
        <v>0</v>
      </c>
      <c r="D5691" s="20">
        <v>0</v>
      </c>
      <c r="E5691" s="20">
        <v>65.64</v>
      </c>
      <c r="F5691" s="20">
        <f t="shared" si="180"/>
        <v>47.968430283542823</v>
      </c>
      <c r="G5691" s="136">
        <f t="shared" si="181"/>
        <v>0</v>
      </c>
    </row>
    <row r="5692" spans="1:7" s="8" customFormat="1" ht="12.75" x14ac:dyDescent="0.15">
      <c r="A5692" s="108" t="s">
        <v>12</v>
      </c>
      <c r="B5692" s="19">
        <v>41804.76</v>
      </c>
      <c r="C5692" s="19">
        <v>41200</v>
      </c>
      <c r="D5692" s="19">
        <v>45100</v>
      </c>
      <c r="E5692" s="19">
        <v>40619.01</v>
      </c>
      <c r="F5692" s="19">
        <f t="shared" si="180"/>
        <v>97.163600508650219</v>
      </c>
      <c r="G5692" s="151">
        <f t="shared" si="181"/>
        <v>90.064323725055445</v>
      </c>
    </row>
    <row r="5693" spans="1:7" s="8" customFormat="1" ht="12.75" x14ac:dyDescent="0.15">
      <c r="A5693" s="110" t="s">
        <v>19</v>
      </c>
      <c r="B5693" s="20">
        <v>36023.980000000003</v>
      </c>
      <c r="C5693" s="20">
        <v>0</v>
      </c>
      <c r="D5693" s="20">
        <v>0</v>
      </c>
      <c r="E5693" s="20">
        <v>36574.370000000003</v>
      </c>
      <c r="F5693" s="20">
        <f t="shared" si="180"/>
        <v>101.52784339764789</v>
      </c>
      <c r="G5693" s="136">
        <f t="shared" si="181"/>
        <v>0</v>
      </c>
    </row>
    <row r="5694" spans="1:7" s="8" customFormat="1" ht="12.75" x14ac:dyDescent="0.15">
      <c r="A5694" s="110" t="s">
        <v>31</v>
      </c>
      <c r="B5694" s="20">
        <v>710.07</v>
      </c>
      <c r="C5694" s="20">
        <v>0</v>
      </c>
      <c r="D5694" s="20">
        <v>0</v>
      </c>
      <c r="E5694" s="20">
        <v>0</v>
      </c>
      <c r="F5694" s="20">
        <f t="shared" si="180"/>
        <v>0</v>
      </c>
      <c r="G5694" s="136">
        <f t="shared" si="181"/>
        <v>0</v>
      </c>
    </row>
    <row r="5695" spans="1:7" s="8" customFormat="1" ht="12.75" x14ac:dyDescent="0.15">
      <c r="A5695" s="110" t="s">
        <v>13</v>
      </c>
      <c r="B5695" s="20">
        <v>1922.82</v>
      </c>
      <c r="C5695" s="20">
        <v>0</v>
      </c>
      <c r="D5695" s="20">
        <v>0</v>
      </c>
      <c r="E5695" s="20">
        <v>1097.47</v>
      </c>
      <c r="F5695" s="20">
        <f t="shared" si="180"/>
        <v>57.076065362332407</v>
      </c>
      <c r="G5695" s="136">
        <f t="shared" si="181"/>
        <v>0</v>
      </c>
    </row>
    <row r="5696" spans="1:7" s="8" customFormat="1" ht="12.75" x14ac:dyDescent="0.15">
      <c r="A5696" s="110" t="s">
        <v>206</v>
      </c>
      <c r="B5696" s="20">
        <v>3147.89</v>
      </c>
      <c r="C5696" s="20">
        <v>0</v>
      </c>
      <c r="D5696" s="20">
        <v>0</v>
      </c>
      <c r="E5696" s="20">
        <v>2947.17</v>
      </c>
      <c r="F5696" s="20">
        <f t="shared" si="180"/>
        <v>93.623665375854941</v>
      </c>
      <c r="G5696" s="136">
        <f t="shared" si="181"/>
        <v>0</v>
      </c>
    </row>
    <row r="5697" spans="1:7" s="5" customFormat="1" ht="12.75" x14ac:dyDescent="0.15">
      <c r="A5697" s="145" t="s">
        <v>495</v>
      </c>
      <c r="B5697" s="16">
        <v>2005388.67</v>
      </c>
      <c r="C5697" s="16">
        <v>2007665</v>
      </c>
      <c r="D5697" s="16">
        <v>2655612.73</v>
      </c>
      <c r="E5697" s="16">
        <v>2431928.21</v>
      </c>
      <c r="F5697" s="16">
        <f t="shared" si="180"/>
        <v>121.26966938533666</v>
      </c>
      <c r="G5697" s="146">
        <f t="shared" si="181"/>
        <v>91.57691490656471</v>
      </c>
    </row>
    <row r="5698" spans="1:7" s="6" customFormat="1" ht="12.75" x14ac:dyDescent="0.15">
      <c r="A5698" s="147" t="s">
        <v>291</v>
      </c>
      <c r="B5698" s="17">
        <v>146890.06</v>
      </c>
      <c r="C5698" s="17">
        <v>171980</v>
      </c>
      <c r="D5698" s="17">
        <v>202194.04</v>
      </c>
      <c r="E5698" s="17">
        <v>202194.04</v>
      </c>
      <c r="F5698" s="17">
        <f t="shared" si="180"/>
        <v>137.64991313911915</v>
      </c>
      <c r="G5698" s="148">
        <f t="shared" si="181"/>
        <v>100</v>
      </c>
    </row>
    <row r="5699" spans="1:7" s="7" customFormat="1" ht="12.75" x14ac:dyDescent="0.15">
      <c r="A5699" s="149" t="s">
        <v>292</v>
      </c>
      <c r="B5699" s="18">
        <v>34489.269999999997</v>
      </c>
      <c r="C5699" s="18">
        <v>46980</v>
      </c>
      <c r="D5699" s="18">
        <v>46920</v>
      </c>
      <c r="E5699" s="18">
        <v>46920</v>
      </c>
      <c r="F5699" s="18">
        <f t="shared" si="180"/>
        <v>136.04231113038927</v>
      </c>
      <c r="G5699" s="150">
        <f t="shared" si="181"/>
        <v>100</v>
      </c>
    </row>
    <row r="5700" spans="1:7" s="8" customFormat="1" ht="12.75" x14ac:dyDescent="0.15">
      <c r="A5700" s="108" t="s">
        <v>81</v>
      </c>
      <c r="B5700" s="19">
        <v>34489.269999999997</v>
      </c>
      <c r="C5700" s="19">
        <v>46980</v>
      </c>
      <c r="D5700" s="19">
        <v>46920</v>
      </c>
      <c r="E5700" s="19">
        <v>46920</v>
      </c>
      <c r="F5700" s="19">
        <f t="shared" si="180"/>
        <v>136.04231113038927</v>
      </c>
      <c r="G5700" s="151">
        <f t="shared" si="181"/>
        <v>100</v>
      </c>
    </row>
    <row r="5701" spans="1:7" s="6" customFormat="1" ht="12.75" x14ac:dyDescent="0.15">
      <c r="A5701" s="147" t="s">
        <v>62</v>
      </c>
      <c r="B5701" s="17">
        <v>34489.269999999997</v>
      </c>
      <c r="C5701" s="17">
        <v>46980</v>
      </c>
      <c r="D5701" s="17">
        <v>46920</v>
      </c>
      <c r="E5701" s="17">
        <v>46920</v>
      </c>
      <c r="F5701" s="17">
        <f t="shared" si="180"/>
        <v>136.04231113038927</v>
      </c>
      <c r="G5701" s="148">
        <f t="shared" si="181"/>
        <v>100</v>
      </c>
    </row>
    <row r="5702" spans="1:7" s="8" customFormat="1" ht="12.75" x14ac:dyDescent="0.15">
      <c r="A5702" s="108" t="s">
        <v>6</v>
      </c>
      <c r="B5702" s="19">
        <v>34489.269999999997</v>
      </c>
      <c r="C5702" s="19">
        <v>46980</v>
      </c>
      <c r="D5702" s="19">
        <v>46920</v>
      </c>
      <c r="E5702" s="19">
        <v>46920</v>
      </c>
      <c r="F5702" s="19">
        <f t="shared" ref="F5702:F5765" si="182">IFERROR(E5702/B5702*100,0)</f>
        <v>136.04231113038927</v>
      </c>
      <c r="G5702" s="151">
        <f t="shared" ref="G5702:G5765" si="183">IFERROR(E5702/D5702*100,0)</f>
        <v>100</v>
      </c>
    </row>
    <row r="5703" spans="1:7" s="8" customFormat="1" ht="12.75" x14ac:dyDescent="0.15">
      <c r="A5703" s="108" t="s">
        <v>12</v>
      </c>
      <c r="B5703" s="19">
        <v>34489.269999999997</v>
      </c>
      <c r="C5703" s="19">
        <v>46980</v>
      </c>
      <c r="D5703" s="19">
        <v>46920</v>
      </c>
      <c r="E5703" s="19">
        <v>46920</v>
      </c>
      <c r="F5703" s="19">
        <f t="shared" si="182"/>
        <v>136.04231113038927</v>
      </c>
      <c r="G5703" s="151">
        <f t="shared" si="183"/>
        <v>100</v>
      </c>
    </row>
    <row r="5704" spans="1:7" s="8" customFormat="1" ht="12.75" x14ac:dyDescent="0.15">
      <c r="A5704" s="110" t="s">
        <v>18</v>
      </c>
      <c r="B5704" s="20">
        <v>3340.14</v>
      </c>
      <c r="C5704" s="20">
        <v>0</v>
      </c>
      <c r="D5704" s="20">
        <v>0</v>
      </c>
      <c r="E5704" s="20">
        <v>4919.01</v>
      </c>
      <c r="F5704" s="20">
        <f t="shared" si="182"/>
        <v>147.26957552677433</v>
      </c>
      <c r="G5704" s="136">
        <f t="shared" si="183"/>
        <v>0</v>
      </c>
    </row>
    <row r="5705" spans="1:7" s="8" customFormat="1" ht="12.75" x14ac:dyDescent="0.15">
      <c r="A5705" s="110" t="s">
        <v>20</v>
      </c>
      <c r="B5705" s="20">
        <v>397.5</v>
      </c>
      <c r="C5705" s="20">
        <v>0</v>
      </c>
      <c r="D5705" s="20">
        <v>0</v>
      </c>
      <c r="E5705" s="20">
        <v>542.91</v>
      </c>
      <c r="F5705" s="20">
        <f t="shared" si="182"/>
        <v>136.58113207547169</v>
      </c>
      <c r="G5705" s="136">
        <f t="shared" si="183"/>
        <v>0</v>
      </c>
    </row>
    <row r="5706" spans="1:7" s="8" customFormat="1" ht="12.75" x14ac:dyDescent="0.15">
      <c r="A5706" s="110" t="s">
        <v>21</v>
      </c>
      <c r="B5706" s="20">
        <v>92.64</v>
      </c>
      <c r="C5706" s="20">
        <v>0</v>
      </c>
      <c r="D5706" s="20">
        <v>0</v>
      </c>
      <c r="E5706" s="20">
        <v>178.08</v>
      </c>
      <c r="F5706" s="20">
        <f t="shared" si="182"/>
        <v>192.22797927461141</v>
      </c>
      <c r="G5706" s="136">
        <f t="shared" si="183"/>
        <v>0</v>
      </c>
    </row>
    <row r="5707" spans="1:7" s="8" customFormat="1" ht="12.75" x14ac:dyDescent="0.15">
      <c r="A5707" s="110" t="s">
        <v>22</v>
      </c>
      <c r="B5707" s="20">
        <v>4557.95</v>
      </c>
      <c r="C5707" s="20">
        <v>0</v>
      </c>
      <c r="D5707" s="20">
        <v>0</v>
      </c>
      <c r="E5707" s="20">
        <v>6017.28</v>
      </c>
      <c r="F5707" s="20">
        <f t="shared" si="182"/>
        <v>132.01724459460942</v>
      </c>
      <c r="G5707" s="136">
        <f t="shared" si="183"/>
        <v>0</v>
      </c>
    </row>
    <row r="5708" spans="1:7" s="8" customFormat="1" ht="12.75" x14ac:dyDescent="0.15">
      <c r="A5708" s="110" t="s">
        <v>97</v>
      </c>
      <c r="B5708" s="20">
        <v>1029.4100000000001</v>
      </c>
      <c r="C5708" s="20">
        <v>0</v>
      </c>
      <c r="D5708" s="20">
        <v>0</v>
      </c>
      <c r="E5708" s="20">
        <v>583.72</v>
      </c>
      <c r="F5708" s="20">
        <f t="shared" si="182"/>
        <v>56.704325778844186</v>
      </c>
      <c r="G5708" s="136">
        <f t="shared" si="183"/>
        <v>0</v>
      </c>
    </row>
    <row r="5709" spans="1:7" s="8" customFormat="1" ht="12.75" x14ac:dyDescent="0.15">
      <c r="A5709" s="110" t="s">
        <v>24</v>
      </c>
      <c r="B5709" s="20">
        <v>2142.5500000000002</v>
      </c>
      <c r="C5709" s="20">
        <v>0</v>
      </c>
      <c r="D5709" s="20">
        <v>0</v>
      </c>
      <c r="E5709" s="20">
        <v>4399</v>
      </c>
      <c r="F5709" s="20">
        <f t="shared" si="182"/>
        <v>205.31609530699399</v>
      </c>
      <c r="G5709" s="136">
        <f t="shared" si="183"/>
        <v>0</v>
      </c>
    </row>
    <row r="5710" spans="1:7" s="8" customFormat="1" ht="12.75" x14ac:dyDescent="0.15">
      <c r="A5710" s="110" t="s">
        <v>25</v>
      </c>
      <c r="B5710" s="20">
        <v>100.74</v>
      </c>
      <c r="C5710" s="20">
        <v>0</v>
      </c>
      <c r="D5710" s="20">
        <v>0</v>
      </c>
      <c r="E5710" s="20">
        <v>0</v>
      </c>
      <c r="F5710" s="20">
        <f t="shared" si="182"/>
        <v>0</v>
      </c>
      <c r="G5710" s="136">
        <f t="shared" si="183"/>
        <v>0</v>
      </c>
    </row>
    <row r="5711" spans="1:7" s="8" customFormat="1" ht="12.75" x14ac:dyDescent="0.15">
      <c r="A5711" s="110" t="s">
        <v>27</v>
      </c>
      <c r="B5711" s="20">
        <v>4092.64</v>
      </c>
      <c r="C5711" s="20">
        <v>0</v>
      </c>
      <c r="D5711" s="20">
        <v>0</v>
      </c>
      <c r="E5711" s="20">
        <v>4014.49</v>
      </c>
      <c r="F5711" s="20">
        <f t="shared" si="182"/>
        <v>98.090474608076931</v>
      </c>
      <c r="G5711" s="136">
        <f t="shared" si="183"/>
        <v>0</v>
      </c>
    </row>
    <row r="5712" spans="1:7" s="8" customFormat="1" ht="12.75" x14ac:dyDescent="0.15">
      <c r="A5712" s="110" t="s">
        <v>28</v>
      </c>
      <c r="B5712" s="20">
        <v>4100.1899999999996</v>
      </c>
      <c r="C5712" s="20">
        <v>0</v>
      </c>
      <c r="D5712" s="20">
        <v>0</v>
      </c>
      <c r="E5712" s="20">
        <v>8952.5400000000009</v>
      </c>
      <c r="F5712" s="20">
        <f t="shared" si="182"/>
        <v>218.34451574195347</v>
      </c>
      <c r="G5712" s="136">
        <f t="shared" si="183"/>
        <v>0</v>
      </c>
    </row>
    <row r="5713" spans="1:7" s="8" customFormat="1" ht="12.75" x14ac:dyDescent="0.15">
      <c r="A5713" s="110" t="s">
        <v>41</v>
      </c>
      <c r="B5713" s="20">
        <v>233.59</v>
      </c>
      <c r="C5713" s="20">
        <v>0</v>
      </c>
      <c r="D5713" s="20">
        <v>0</v>
      </c>
      <c r="E5713" s="20">
        <v>254.88</v>
      </c>
      <c r="F5713" s="20">
        <f t="shared" si="182"/>
        <v>109.11426002825463</v>
      </c>
      <c r="G5713" s="136">
        <f t="shared" si="183"/>
        <v>0</v>
      </c>
    </row>
    <row r="5714" spans="1:7" s="8" customFormat="1" ht="12.75" x14ac:dyDescent="0.15">
      <c r="A5714" s="110" t="s">
        <v>29</v>
      </c>
      <c r="B5714" s="20">
        <v>6324.12</v>
      </c>
      <c r="C5714" s="20">
        <v>0</v>
      </c>
      <c r="D5714" s="20">
        <v>0</v>
      </c>
      <c r="E5714" s="20">
        <v>10204.83</v>
      </c>
      <c r="F5714" s="20">
        <f t="shared" si="182"/>
        <v>161.36363636363637</v>
      </c>
      <c r="G5714" s="136">
        <f t="shared" si="183"/>
        <v>0</v>
      </c>
    </row>
    <row r="5715" spans="1:7" s="8" customFormat="1" ht="12.75" x14ac:dyDescent="0.15">
      <c r="A5715" s="110" t="s">
        <v>31</v>
      </c>
      <c r="B5715" s="20">
        <v>208.37</v>
      </c>
      <c r="C5715" s="20">
        <v>0</v>
      </c>
      <c r="D5715" s="20">
        <v>0</v>
      </c>
      <c r="E5715" s="20">
        <v>128.84</v>
      </c>
      <c r="F5715" s="20">
        <f t="shared" si="182"/>
        <v>61.832317512117861</v>
      </c>
      <c r="G5715" s="136">
        <f t="shared" si="183"/>
        <v>0</v>
      </c>
    </row>
    <row r="5716" spans="1:7" s="8" customFormat="1" ht="12.75" x14ac:dyDescent="0.15">
      <c r="A5716" s="110" t="s">
        <v>32</v>
      </c>
      <c r="B5716" s="20">
        <v>1407.52</v>
      </c>
      <c r="C5716" s="20">
        <v>0</v>
      </c>
      <c r="D5716" s="20">
        <v>0</v>
      </c>
      <c r="E5716" s="20">
        <v>658.32</v>
      </c>
      <c r="F5716" s="20">
        <f t="shared" si="182"/>
        <v>46.771626690917358</v>
      </c>
      <c r="G5716" s="136">
        <f t="shared" si="183"/>
        <v>0</v>
      </c>
    </row>
    <row r="5717" spans="1:7" s="8" customFormat="1" ht="12.75" x14ac:dyDescent="0.15">
      <c r="A5717" s="110" t="s">
        <v>33</v>
      </c>
      <c r="B5717" s="20">
        <v>2710.23</v>
      </c>
      <c r="C5717" s="20">
        <v>0</v>
      </c>
      <c r="D5717" s="20">
        <v>0</v>
      </c>
      <c r="E5717" s="20">
        <v>3357.46</v>
      </c>
      <c r="F5717" s="20">
        <f t="shared" si="182"/>
        <v>123.88099902960266</v>
      </c>
      <c r="G5717" s="136">
        <f t="shared" si="183"/>
        <v>0</v>
      </c>
    </row>
    <row r="5718" spans="1:7" s="8" customFormat="1" ht="12.75" x14ac:dyDescent="0.15">
      <c r="A5718" s="110" t="s">
        <v>34</v>
      </c>
      <c r="B5718" s="20">
        <v>1708.45</v>
      </c>
      <c r="C5718" s="20">
        <v>0</v>
      </c>
      <c r="D5718" s="20">
        <v>0</v>
      </c>
      <c r="E5718" s="20">
        <v>1208.6400000000001</v>
      </c>
      <c r="F5718" s="20">
        <f t="shared" si="182"/>
        <v>70.744827182533882</v>
      </c>
      <c r="G5718" s="136">
        <f t="shared" si="183"/>
        <v>0</v>
      </c>
    </row>
    <row r="5719" spans="1:7" s="8" customFormat="1" ht="12.75" x14ac:dyDescent="0.15">
      <c r="A5719" s="110" t="s">
        <v>35</v>
      </c>
      <c r="B5719" s="20">
        <v>738.8</v>
      </c>
      <c r="C5719" s="20">
        <v>0</v>
      </c>
      <c r="D5719" s="20">
        <v>0</v>
      </c>
      <c r="E5719" s="20">
        <v>653.55999999999995</v>
      </c>
      <c r="F5719" s="20">
        <f t="shared" si="182"/>
        <v>88.462371413102332</v>
      </c>
      <c r="G5719" s="136">
        <f t="shared" si="183"/>
        <v>0</v>
      </c>
    </row>
    <row r="5720" spans="1:7" s="8" customFormat="1" ht="12.75" x14ac:dyDescent="0.15">
      <c r="A5720" s="110" t="s">
        <v>83</v>
      </c>
      <c r="B5720" s="20">
        <v>571.83000000000004</v>
      </c>
      <c r="C5720" s="20">
        <v>0</v>
      </c>
      <c r="D5720" s="20">
        <v>0</v>
      </c>
      <c r="E5720" s="20">
        <v>651.46</v>
      </c>
      <c r="F5720" s="20">
        <f t="shared" si="182"/>
        <v>113.92546735918016</v>
      </c>
      <c r="G5720" s="136">
        <f t="shared" si="183"/>
        <v>0</v>
      </c>
    </row>
    <row r="5721" spans="1:7" s="8" customFormat="1" ht="12.75" x14ac:dyDescent="0.15">
      <c r="A5721" s="110" t="s">
        <v>42</v>
      </c>
      <c r="B5721" s="20">
        <v>59.73</v>
      </c>
      <c r="C5721" s="20">
        <v>0</v>
      </c>
      <c r="D5721" s="20">
        <v>0</v>
      </c>
      <c r="E5721" s="20">
        <v>62</v>
      </c>
      <c r="F5721" s="20">
        <f t="shared" si="182"/>
        <v>103.80043529214799</v>
      </c>
      <c r="G5721" s="136">
        <f t="shared" si="183"/>
        <v>0</v>
      </c>
    </row>
    <row r="5722" spans="1:7" s="8" customFormat="1" ht="12.75" x14ac:dyDescent="0.15">
      <c r="A5722" s="110" t="s">
        <v>36</v>
      </c>
      <c r="B5722" s="20">
        <v>672.87</v>
      </c>
      <c r="C5722" s="20">
        <v>0</v>
      </c>
      <c r="D5722" s="20">
        <v>0</v>
      </c>
      <c r="E5722" s="20">
        <v>132.97999999999999</v>
      </c>
      <c r="F5722" s="20">
        <f t="shared" si="182"/>
        <v>19.763104314354926</v>
      </c>
      <c r="G5722" s="136">
        <f t="shared" si="183"/>
        <v>0</v>
      </c>
    </row>
    <row r="5723" spans="1:7" s="7" customFormat="1" ht="12.75" x14ac:dyDescent="0.15">
      <c r="A5723" s="149" t="s">
        <v>293</v>
      </c>
      <c r="B5723" s="18">
        <v>98557.25</v>
      </c>
      <c r="C5723" s="18">
        <v>120000</v>
      </c>
      <c r="D5723" s="18">
        <v>118675.29</v>
      </c>
      <c r="E5723" s="18">
        <v>118675.29</v>
      </c>
      <c r="F5723" s="18">
        <f t="shared" si="182"/>
        <v>120.41254194896874</v>
      </c>
      <c r="G5723" s="150">
        <f t="shared" si="183"/>
        <v>100</v>
      </c>
    </row>
    <row r="5724" spans="1:7" s="8" customFormat="1" ht="12.75" x14ac:dyDescent="0.15">
      <c r="A5724" s="108" t="s">
        <v>81</v>
      </c>
      <c r="B5724" s="19">
        <v>98557.25</v>
      </c>
      <c r="C5724" s="19">
        <v>120000</v>
      </c>
      <c r="D5724" s="19">
        <v>118675.29</v>
      </c>
      <c r="E5724" s="19">
        <v>118675.29</v>
      </c>
      <c r="F5724" s="19">
        <f t="shared" si="182"/>
        <v>120.41254194896874</v>
      </c>
      <c r="G5724" s="151">
        <f t="shared" si="183"/>
        <v>100</v>
      </c>
    </row>
    <row r="5725" spans="1:7" s="6" customFormat="1" ht="12.75" x14ac:dyDescent="0.15">
      <c r="A5725" s="147" t="s">
        <v>62</v>
      </c>
      <c r="B5725" s="17">
        <v>98557.25</v>
      </c>
      <c r="C5725" s="17">
        <v>120000</v>
      </c>
      <c r="D5725" s="17">
        <v>118675.29</v>
      </c>
      <c r="E5725" s="17">
        <v>118675.29</v>
      </c>
      <c r="F5725" s="17">
        <f t="shared" si="182"/>
        <v>120.41254194896874</v>
      </c>
      <c r="G5725" s="148">
        <f t="shared" si="183"/>
        <v>100</v>
      </c>
    </row>
    <row r="5726" spans="1:7" s="8" customFormat="1" ht="12.75" x14ac:dyDescent="0.15">
      <c r="A5726" s="108" t="s">
        <v>6</v>
      </c>
      <c r="B5726" s="19">
        <v>98557.25</v>
      </c>
      <c r="C5726" s="19">
        <v>120000</v>
      </c>
      <c r="D5726" s="19">
        <v>118675.29</v>
      </c>
      <c r="E5726" s="19">
        <v>118675.29</v>
      </c>
      <c r="F5726" s="19">
        <f t="shared" si="182"/>
        <v>120.41254194896874</v>
      </c>
      <c r="G5726" s="151">
        <f t="shared" si="183"/>
        <v>100</v>
      </c>
    </row>
    <row r="5727" spans="1:7" s="8" customFormat="1" ht="12.75" x14ac:dyDescent="0.15">
      <c r="A5727" s="108" t="s">
        <v>12</v>
      </c>
      <c r="B5727" s="19">
        <v>98557.25</v>
      </c>
      <c r="C5727" s="19">
        <v>120000</v>
      </c>
      <c r="D5727" s="19">
        <v>118675.29</v>
      </c>
      <c r="E5727" s="19">
        <v>118675.29</v>
      </c>
      <c r="F5727" s="19">
        <f t="shared" si="182"/>
        <v>120.41254194896874</v>
      </c>
      <c r="G5727" s="151">
        <f t="shared" si="183"/>
        <v>100</v>
      </c>
    </row>
    <row r="5728" spans="1:7" s="8" customFormat="1" ht="12.75" x14ac:dyDescent="0.15">
      <c r="A5728" s="110" t="s">
        <v>19</v>
      </c>
      <c r="B5728" s="20">
        <v>22562.880000000001</v>
      </c>
      <c r="C5728" s="20">
        <v>0</v>
      </c>
      <c r="D5728" s="20">
        <v>0</v>
      </c>
      <c r="E5728" s="20">
        <v>25890</v>
      </c>
      <c r="F5728" s="20">
        <f t="shared" si="182"/>
        <v>114.74598987363316</v>
      </c>
      <c r="G5728" s="136">
        <f t="shared" si="183"/>
        <v>0</v>
      </c>
    </row>
    <row r="5729" spans="1:7" s="8" customFormat="1" ht="12.75" x14ac:dyDescent="0.15">
      <c r="A5729" s="110" t="s">
        <v>22</v>
      </c>
      <c r="B5729" s="20">
        <v>1994.18</v>
      </c>
      <c r="C5729" s="20">
        <v>0</v>
      </c>
      <c r="D5729" s="20">
        <v>0</v>
      </c>
      <c r="E5729" s="20">
        <v>293.54000000000002</v>
      </c>
      <c r="F5729" s="20">
        <f t="shared" si="182"/>
        <v>14.719834719032384</v>
      </c>
      <c r="G5729" s="136">
        <f t="shared" si="183"/>
        <v>0</v>
      </c>
    </row>
    <row r="5730" spans="1:7" s="8" customFormat="1" ht="12.75" x14ac:dyDescent="0.15">
      <c r="A5730" s="110" t="s">
        <v>23</v>
      </c>
      <c r="B5730" s="20">
        <v>24433.57</v>
      </c>
      <c r="C5730" s="20">
        <v>0</v>
      </c>
      <c r="D5730" s="20">
        <v>0</v>
      </c>
      <c r="E5730" s="20">
        <v>33026.75</v>
      </c>
      <c r="F5730" s="20">
        <f t="shared" si="182"/>
        <v>135.16956384187822</v>
      </c>
      <c r="G5730" s="136">
        <f t="shared" si="183"/>
        <v>0</v>
      </c>
    </row>
    <row r="5731" spans="1:7" s="8" customFormat="1" ht="12.75" x14ac:dyDescent="0.15">
      <c r="A5731" s="110" t="s">
        <v>28</v>
      </c>
      <c r="B5731" s="20">
        <v>1035.2</v>
      </c>
      <c r="C5731" s="20">
        <v>0</v>
      </c>
      <c r="D5731" s="20">
        <v>0</v>
      </c>
      <c r="E5731" s="20">
        <v>846.5</v>
      </c>
      <c r="F5731" s="20">
        <f t="shared" si="182"/>
        <v>81.771638330757341</v>
      </c>
      <c r="G5731" s="136">
        <f t="shared" si="183"/>
        <v>0</v>
      </c>
    </row>
    <row r="5732" spans="1:7" s="8" customFormat="1" ht="12.75" x14ac:dyDescent="0.15">
      <c r="A5732" s="110" t="s">
        <v>30</v>
      </c>
      <c r="B5732" s="20">
        <v>42391.67</v>
      </c>
      <c r="C5732" s="20">
        <v>0</v>
      </c>
      <c r="D5732" s="20">
        <v>0</v>
      </c>
      <c r="E5732" s="20">
        <v>50816.24</v>
      </c>
      <c r="F5732" s="20">
        <f t="shared" si="182"/>
        <v>119.87317319652658</v>
      </c>
      <c r="G5732" s="136">
        <f t="shared" si="183"/>
        <v>0</v>
      </c>
    </row>
    <row r="5733" spans="1:7" s="8" customFormat="1" ht="12.75" x14ac:dyDescent="0.15">
      <c r="A5733" s="110" t="s">
        <v>31</v>
      </c>
      <c r="B5733" s="20">
        <v>3185.35</v>
      </c>
      <c r="C5733" s="20">
        <v>0</v>
      </c>
      <c r="D5733" s="20">
        <v>0</v>
      </c>
      <c r="E5733" s="20">
        <v>796.35</v>
      </c>
      <c r="F5733" s="20">
        <f t="shared" si="182"/>
        <v>25.000392421554935</v>
      </c>
      <c r="G5733" s="136">
        <f t="shared" si="183"/>
        <v>0</v>
      </c>
    </row>
    <row r="5734" spans="1:7" s="8" customFormat="1" ht="12.75" x14ac:dyDescent="0.15">
      <c r="A5734" s="110" t="s">
        <v>32</v>
      </c>
      <c r="B5734" s="20">
        <v>2954.4</v>
      </c>
      <c r="C5734" s="20">
        <v>0</v>
      </c>
      <c r="D5734" s="20">
        <v>0</v>
      </c>
      <c r="E5734" s="20">
        <v>7005.91</v>
      </c>
      <c r="F5734" s="20">
        <f t="shared" si="182"/>
        <v>237.13478202003787</v>
      </c>
      <c r="G5734" s="136">
        <f t="shared" si="183"/>
        <v>0</v>
      </c>
    </row>
    <row r="5735" spans="1:7" s="7" customFormat="1" ht="12.75" x14ac:dyDescent="0.15">
      <c r="A5735" s="149" t="s">
        <v>294</v>
      </c>
      <c r="B5735" s="18">
        <v>13843.54</v>
      </c>
      <c r="C5735" s="18">
        <v>5000</v>
      </c>
      <c r="D5735" s="18">
        <v>3000</v>
      </c>
      <c r="E5735" s="18">
        <v>3000</v>
      </c>
      <c r="F5735" s="18">
        <f t="shared" si="182"/>
        <v>21.67075762413371</v>
      </c>
      <c r="G5735" s="150">
        <f t="shared" si="183"/>
        <v>100</v>
      </c>
    </row>
    <row r="5736" spans="1:7" s="8" customFormat="1" ht="12.75" x14ac:dyDescent="0.15">
      <c r="A5736" s="108" t="s">
        <v>81</v>
      </c>
      <c r="B5736" s="19">
        <v>13843.54</v>
      </c>
      <c r="C5736" s="19">
        <v>5000</v>
      </c>
      <c r="D5736" s="19">
        <v>3000</v>
      </c>
      <c r="E5736" s="19">
        <v>3000</v>
      </c>
      <c r="F5736" s="19">
        <f t="shared" si="182"/>
        <v>21.67075762413371</v>
      </c>
      <c r="G5736" s="151">
        <f t="shared" si="183"/>
        <v>100</v>
      </c>
    </row>
    <row r="5737" spans="1:7" s="6" customFormat="1" ht="12.75" x14ac:dyDescent="0.15">
      <c r="A5737" s="147" t="s">
        <v>62</v>
      </c>
      <c r="B5737" s="17">
        <v>13843.54</v>
      </c>
      <c r="C5737" s="17">
        <v>5000</v>
      </c>
      <c r="D5737" s="17">
        <v>3000</v>
      </c>
      <c r="E5737" s="17">
        <v>3000</v>
      </c>
      <c r="F5737" s="17">
        <f t="shared" si="182"/>
        <v>21.67075762413371</v>
      </c>
      <c r="G5737" s="148">
        <f t="shared" si="183"/>
        <v>100</v>
      </c>
    </row>
    <row r="5738" spans="1:7" s="8" customFormat="1" ht="12.75" x14ac:dyDescent="0.15">
      <c r="A5738" s="108" t="s">
        <v>6</v>
      </c>
      <c r="B5738" s="19">
        <v>13843.54</v>
      </c>
      <c r="C5738" s="19">
        <v>5000</v>
      </c>
      <c r="D5738" s="19">
        <v>3000</v>
      </c>
      <c r="E5738" s="19">
        <v>3000</v>
      </c>
      <c r="F5738" s="19">
        <f t="shared" si="182"/>
        <v>21.67075762413371</v>
      </c>
      <c r="G5738" s="151">
        <f t="shared" si="183"/>
        <v>100</v>
      </c>
    </row>
    <row r="5739" spans="1:7" s="8" customFormat="1" ht="12.75" x14ac:dyDescent="0.15">
      <c r="A5739" s="108" t="s">
        <v>12</v>
      </c>
      <c r="B5739" s="19">
        <v>13843.54</v>
      </c>
      <c r="C5739" s="19">
        <v>5000</v>
      </c>
      <c r="D5739" s="19">
        <v>3000</v>
      </c>
      <c r="E5739" s="19">
        <v>3000</v>
      </c>
      <c r="F5739" s="19">
        <f t="shared" si="182"/>
        <v>21.67075762413371</v>
      </c>
      <c r="G5739" s="151">
        <f t="shared" si="183"/>
        <v>100</v>
      </c>
    </row>
    <row r="5740" spans="1:7" s="8" customFormat="1" ht="12.75" x14ac:dyDescent="0.15">
      <c r="A5740" s="110" t="s">
        <v>28</v>
      </c>
      <c r="B5740" s="20">
        <v>13843.54</v>
      </c>
      <c r="C5740" s="20">
        <v>0</v>
      </c>
      <c r="D5740" s="20">
        <v>0</v>
      </c>
      <c r="E5740" s="20">
        <v>1040.94</v>
      </c>
      <c r="F5740" s="20">
        <f t="shared" si="182"/>
        <v>7.519319480421915</v>
      </c>
      <c r="G5740" s="136">
        <f t="shared" si="183"/>
        <v>0</v>
      </c>
    </row>
    <row r="5741" spans="1:7" s="8" customFormat="1" ht="12.75" x14ac:dyDescent="0.15">
      <c r="A5741" s="110" t="s">
        <v>34</v>
      </c>
      <c r="B5741" s="20">
        <v>0</v>
      </c>
      <c r="C5741" s="20">
        <v>0</v>
      </c>
      <c r="D5741" s="20">
        <v>0</v>
      </c>
      <c r="E5741" s="20">
        <v>1959.06</v>
      </c>
      <c r="F5741" s="20">
        <f t="shared" si="182"/>
        <v>0</v>
      </c>
      <c r="G5741" s="136">
        <f t="shared" si="183"/>
        <v>0</v>
      </c>
    </row>
    <row r="5742" spans="1:7" s="7" customFormat="1" ht="12.75" x14ac:dyDescent="0.15">
      <c r="A5742" s="149" t="s">
        <v>295</v>
      </c>
      <c r="B5742" s="18">
        <v>0</v>
      </c>
      <c r="C5742" s="18">
        <v>0</v>
      </c>
      <c r="D5742" s="18">
        <v>33598.75</v>
      </c>
      <c r="E5742" s="18">
        <v>33598.75</v>
      </c>
      <c r="F5742" s="18">
        <f t="shared" si="182"/>
        <v>0</v>
      </c>
      <c r="G5742" s="150">
        <f t="shared" si="183"/>
        <v>100</v>
      </c>
    </row>
    <row r="5743" spans="1:7" s="8" customFormat="1" ht="12.75" x14ac:dyDescent="0.15">
      <c r="A5743" s="108" t="s">
        <v>81</v>
      </c>
      <c r="B5743" s="19">
        <v>0</v>
      </c>
      <c r="C5743" s="19">
        <v>0</v>
      </c>
      <c r="D5743" s="19">
        <v>33598.75</v>
      </c>
      <c r="E5743" s="19">
        <v>33598.75</v>
      </c>
      <c r="F5743" s="19">
        <f t="shared" si="182"/>
        <v>0</v>
      </c>
      <c r="G5743" s="151">
        <f t="shared" si="183"/>
        <v>100</v>
      </c>
    </row>
    <row r="5744" spans="1:7" s="6" customFormat="1" ht="12.75" x14ac:dyDescent="0.15">
      <c r="A5744" s="147" t="s">
        <v>62</v>
      </c>
      <c r="B5744" s="17">
        <v>0</v>
      </c>
      <c r="C5744" s="17">
        <v>0</v>
      </c>
      <c r="D5744" s="17">
        <v>33598.75</v>
      </c>
      <c r="E5744" s="17">
        <v>33598.75</v>
      </c>
      <c r="F5744" s="17">
        <f t="shared" si="182"/>
        <v>0</v>
      </c>
      <c r="G5744" s="148">
        <f t="shared" si="183"/>
        <v>100</v>
      </c>
    </row>
    <row r="5745" spans="1:7" s="8" customFormat="1" ht="12.75" x14ac:dyDescent="0.15">
      <c r="A5745" s="108" t="s">
        <v>53</v>
      </c>
      <c r="B5745" s="19">
        <v>0</v>
      </c>
      <c r="C5745" s="19">
        <v>0</v>
      </c>
      <c r="D5745" s="19">
        <v>33598.75</v>
      </c>
      <c r="E5745" s="19">
        <v>33598.75</v>
      </c>
      <c r="F5745" s="19">
        <f t="shared" si="182"/>
        <v>0</v>
      </c>
      <c r="G5745" s="151">
        <f t="shared" si="183"/>
        <v>100</v>
      </c>
    </row>
    <row r="5746" spans="1:7" s="8" customFormat="1" ht="12.75" x14ac:dyDescent="0.15">
      <c r="A5746" s="108" t="s">
        <v>72</v>
      </c>
      <c r="B5746" s="19">
        <v>0</v>
      </c>
      <c r="C5746" s="19">
        <v>0</v>
      </c>
      <c r="D5746" s="19">
        <v>33598.75</v>
      </c>
      <c r="E5746" s="19">
        <v>33598.75</v>
      </c>
      <c r="F5746" s="19">
        <f t="shared" si="182"/>
        <v>0</v>
      </c>
      <c r="G5746" s="151">
        <f t="shared" si="183"/>
        <v>100</v>
      </c>
    </row>
    <row r="5747" spans="1:7" s="8" customFormat="1" ht="12.75" x14ac:dyDescent="0.15">
      <c r="A5747" s="110" t="s">
        <v>73</v>
      </c>
      <c r="B5747" s="20">
        <v>0</v>
      </c>
      <c r="C5747" s="20">
        <v>0</v>
      </c>
      <c r="D5747" s="20">
        <v>0</v>
      </c>
      <c r="E5747" s="20">
        <v>33598.75</v>
      </c>
      <c r="F5747" s="20">
        <f t="shared" si="182"/>
        <v>0</v>
      </c>
      <c r="G5747" s="136">
        <f t="shared" si="183"/>
        <v>0</v>
      </c>
    </row>
    <row r="5748" spans="1:7" s="6" customFormat="1" ht="12.75" x14ac:dyDescent="0.15">
      <c r="A5748" s="147" t="s">
        <v>250</v>
      </c>
      <c r="B5748" s="17">
        <v>44386.58</v>
      </c>
      <c r="C5748" s="17">
        <v>39040</v>
      </c>
      <c r="D5748" s="17">
        <v>100294.46</v>
      </c>
      <c r="E5748" s="17">
        <v>84918.36</v>
      </c>
      <c r="F5748" s="17">
        <f t="shared" si="182"/>
        <v>191.31539307601531</v>
      </c>
      <c r="G5748" s="148">
        <f t="shared" si="183"/>
        <v>84.669043534408573</v>
      </c>
    </row>
    <row r="5749" spans="1:7" s="7" customFormat="1" ht="12.75" x14ac:dyDescent="0.15">
      <c r="A5749" s="149" t="s">
        <v>251</v>
      </c>
      <c r="B5749" s="18">
        <v>44386.58</v>
      </c>
      <c r="C5749" s="18">
        <v>39040</v>
      </c>
      <c r="D5749" s="18">
        <v>100294.46</v>
      </c>
      <c r="E5749" s="18">
        <v>84918.36</v>
      </c>
      <c r="F5749" s="18">
        <f t="shared" si="182"/>
        <v>191.31539307601531</v>
      </c>
      <c r="G5749" s="150">
        <f t="shared" si="183"/>
        <v>84.669043534408573</v>
      </c>
    </row>
    <row r="5750" spans="1:7" s="8" customFormat="1" ht="12.75" x14ac:dyDescent="0.15">
      <c r="A5750" s="108" t="s">
        <v>82</v>
      </c>
      <c r="B5750" s="19">
        <v>44386.58</v>
      </c>
      <c r="C5750" s="19">
        <v>39040</v>
      </c>
      <c r="D5750" s="19">
        <v>100294.46</v>
      </c>
      <c r="E5750" s="19">
        <v>84918.36</v>
      </c>
      <c r="F5750" s="19">
        <f t="shared" si="182"/>
        <v>191.31539307601531</v>
      </c>
      <c r="G5750" s="151">
        <f t="shared" si="183"/>
        <v>84.669043534408573</v>
      </c>
    </row>
    <row r="5751" spans="1:7" s="6" customFormat="1" ht="12.75" x14ac:dyDescent="0.15">
      <c r="A5751" s="147" t="s">
        <v>44</v>
      </c>
      <c r="B5751" s="17">
        <v>44386.58</v>
      </c>
      <c r="C5751" s="17">
        <v>39040</v>
      </c>
      <c r="D5751" s="17">
        <v>100294.46</v>
      </c>
      <c r="E5751" s="17">
        <v>84918.36</v>
      </c>
      <c r="F5751" s="17">
        <f t="shared" si="182"/>
        <v>191.31539307601531</v>
      </c>
      <c r="G5751" s="148">
        <f t="shared" si="183"/>
        <v>84.669043534408573</v>
      </c>
    </row>
    <row r="5752" spans="1:7" s="8" customFormat="1" ht="12.75" x14ac:dyDescent="0.15">
      <c r="A5752" s="108" t="s">
        <v>6</v>
      </c>
      <c r="B5752" s="19">
        <v>39421.550000000003</v>
      </c>
      <c r="C5752" s="19">
        <v>28740</v>
      </c>
      <c r="D5752" s="19">
        <v>42212.7</v>
      </c>
      <c r="E5752" s="19">
        <v>37847</v>
      </c>
      <c r="F5752" s="19">
        <f t="shared" si="182"/>
        <v>96.005864812520045</v>
      </c>
      <c r="G5752" s="151">
        <f t="shared" si="183"/>
        <v>89.657851783941808</v>
      </c>
    </row>
    <row r="5753" spans="1:7" s="8" customFormat="1" ht="12.75" x14ac:dyDescent="0.15">
      <c r="A5753" s="108" t="s">
        <v>7</v>
      </c>
      <c r="B5753" s="19">
        <v>1703.8</v>
      </c>
      <c r="C5753" s="19">
        <v>3180</v>
      </c>
      <c r="D5753" s="19">
        <v>562.86</v>
      </c>
      <c r="E5753" s="19">
        <v>562.86</v>
      </c>
      <c r="F5753" s="19">
        <f t="shared" si="182"/>
        <v>33.035567554877332</v>
      </c>
      <c r="G5753" s="151">
        <f t="shared" si="183"/>
        <v>100</v>
      </c>
    </row>
    <row r="5754" spans="1:7" s="8" customFormat="1" ht="12.75" x14ac:dyDescent="0.15">
      <c r="A5754" s="110" t="s">
        <v>8</v>
      </c>
      <c r="B5754" s="20">
        <v>63.55</v>
      </c>
      <c r="C5754" s="20">
        <v>0</v>
      </c>
      <c r="D5754" s="20">
        <v>0</v>
      </c>
      <c r="E5754" s="20">
        <v>261.36</v>
      </c>
      <c r="F5754" s="20">
        <f t="shared" si="182"/>
        <v>411.26671911880413</v>
      </c>
      <c r="G5754" s="136">
        <f t="shared" si="183"/>
        <v>0</v>
      </c>
    </row>
    <row r="5755" spans="1:7" s="8" customFormat="1" ht="12.75" x14ac:dyDescent="0.15">
      <c r="A5755" s="110" t="s">
        <v>9</v>
      </c>
      <c r="B5755" s="20">
        <v>745.91</v>
      </c>
      <c r="C5755" s="20">
        <v>0</v>
      </c>
      <c r="D5755" s="20">
        <v>0</v>
      </c>
      <c r="E5755" s="20">
        <v>258.33</v>
      </c>
      <c r="F5755" s="20">
        <f t="shared" si="182"/>
        <v>34.632864554704987</v>
      </c>
      <c r="G5755" s="136">
        <f t="shared" si="183"/>
        <v>0</v>
      </c>
    </row>
    <row r="5756" spans="1:7" s="8" customFormat="1" ht="12.75" x14ac:dyDescent="0.15">
      <c r="A5756" s="110" t="s">
        <v>10</v>
      </c>
      <c r="B5756" s="20">
        <v>743.25</v>
      </c>
      <c r="C5756" s="20">
        <v>0</v>
      </c>
      <c r="D5756" s="20">
        <v>0</v>
      </c>
      <c r="E5756" s="20">
        <v>0</v>
      </c>
      <c r="F5756" s="20">
        <f t="shared" si="182"/>
        <v>0</v>
      </c>
      <c r="G5756" s="136">
        <f t="shared" si="183"/>
        <v>0</v>
      </c>
    </row>
    <row r="5757" spans="1:7" s="8" customFormat="1" ht="12.75" x14ac:dyDescent="0.15">
      <c r="A5757" s="110" t="s">
        <v>126</v>
      </c>
      <c r="B5757" s="20">
        <v>0</v>
      </c>
      <c r="C5757" s="20">
        <v>0</v>
      </c>
      <c r="D5757" s="20">
        <v>0</v>
      </c>
      <c r="E5757" s="20">
        <v>14.02</v>
      </c>
      <c r="F5757" s="20">
        <f t="shared" si="182"/>
        <v>0</v>
      </c>
      <c r="G5757" s="136">
        <f t="shared" si="183"/>
        <v>0</v>
      </c>
    </row>
    <row r="5758" spans="1:7" s="8" customFormat="1" ht="12.75" x14ac:dyDescent="0.15">
      <c r="A5758" s="110" t="s">
        <v>11</v>
      </c>
      <c r="B5758" s="20">
        <v>151.09</v>
      </c>
      <c r="C5758" s="20">
        <v>0</v>
      </c>
      <c r="D5758" s="20">
        <v>0</v>
      </c>
      <c r="E5758" s="20">
        <v>29.15</v>
      </c>
      <c r="F5758" s="20">
        <f t="shared" si="182"/>
        <v>19.293136541134423</v>
      </c>
      <c r="G5758" s="136">
        <f t="shared" si="183"/>
        <v>0</v>
      </c>
    </row>
    <row r="5759" spans="1:7" s="8" customFormat="1" ht="12.75" x14ac:dyDescent="0.15">
      <c r="A5759" s="108" t="s">
        <v>12</v>
      </c>
      <c r="B5759" s="19">
        <v>36679.879999999997</v>
      </c>
      <c r="C5759" s="19">
        <v>24470</v>
      </c>
      <c r="D5759" s="19">
        <v>40345.4</v>
      </c>
      <c r="E5759" s="19">
        <v>36007.71</v>
      </c>
      <c r="F5759" s="19">
        <f t="shared" si="182"/>
        <v>98.167469468275257</v>
      </c>
      <c r="G5759" s="151">
        <f t="shared" si="183"/>
        <v>89.248613224803819</v>
      </c>
    </row>
    <row r="5760" spans="1:7" s="8" customFormat="1" ht="12.75" x14ac:dyDescent="0.15">
      <c r="A5760" s="110" t="s">
        <v>18</v>
      </c>
      <c r="B5760" s="20">
        <v>6947.53</v>
      </c>
      <c r="C5760" s="20">
        <v>0</v>
      </c>
      <c r="D5760" s="20">
        <v>0</v>
      </c>
      <c r="E5760" s="20">
        <v>3694.17</v>
      </c>
      <c r="F5760" s="20">
        <f t="shared" si="182"/>
        <v>53.172422429266234</v>
      </c>
      <c r="G5760" s="136">
        <f t="shared" si="183"/>
        <v>0</v>
      </c>
    </row>
    <row r="5761" spans="1:7" s="8" customFormat="1" ht="12.75" x14ac:dyDescent="0.15">
      <c r="A5761" s="110" t="s">
        <v>20</v>
      </c>
      <c r="B5761" s="20">
        <v>311.89999999999998</v>
      </c>
      <c r="C5761" s="20">
        <v>0</v>
      </c>
      <c r="D5761" s="20">
        <v>0</v>
      </c>
      <c r="E5761" s="20">
        <v>338.18</v>
      </c>
      <c r="F5761" s="20">
        <f t="shared" si="182"/>
        <v>108.42577749278617</v>
      </c>
      <c r="G5761" s="136">
        <f t="shared" si="183"/>
        <v>0</v>
      </c>
    </row>
    <row r="5762" spans="1:7" s="8" customFormat="1" ht="12.75" x14ac:dyDescent="0.15">
      <c r="A5762" s="110" t="s">
        <v>21</v>
      </c>
      <c r="B5762" s="20">
        <v>40.29</v>
      </c>
      <c r="C5762" s="20">
        <v>0</v>
      </c>
      <c r="D5762" s="20">
        <v>0</v>
      </c>
      <c r="E5762" s="20">
        <v>0</v>
      </c>
      <c r="F5762" s="20">
        <f t="shared" si="182"/>
        <v>0</v>
      </c>
      <c r="G5762" s="136">
        <f t="shared" si="183"/>
        <v>0</v>
      </c>
    </row>
    <row r="5763" spans="1:7" s="8" customFormat="1" ht="12.75" x14ac:dyDescent="0.15">
      <c r="A5763" s="110" t="s">
        <v>22</v>
      </c>
      <c r="B5763" s="20">
        <v>4993.74</v>
      </c>
      <c r="C5763" s="20">
        <v>0</v>
      </c>
      <c r="D5763" s="20">
        <v>0</v>
      </c>
      <c r="E5763" s="20">
        <v>1367.38</v>
      </c>
      <c r="F5763" s="20">
        <f t="shared" si="182"/>
        <v>27.381882116409749</v>
      </c>
      <c r="G5763" s="136">
        <f t="shared" si="183"/>
        <v>0</v>
      </c>
    </row>
    <row r="5764" spans="1:7" s="8" customFormat="1" ht="12.75" x14ac:dyDescent="0.15">
      <c r="A5764" s="110" t="s">
        <v>97</v>
      </c>
      <c r="B5764" s="20">
        <v>333.96</v>
      </c>
      <c r="C5764" s="20">
        <v>0</v>
      </c>
      <c r="D5764" s="20">
        <v>0</v>
      </c>
      <c r="E5764" s="20">
        <v>197.64</v>
      </c>
      <c r="F5764" s="20">
        <f t="shared" si="182"/>
        <v>59.180740208408189</v>
      </c>
      <c r="G5764" s="136">
        <f t="shared" si="183"/>
        <v>0</v>
      </c>
    </row>
    <row r="5765" spans="1:7" s="8" customFormat="1" ht="12.75" x14ac:dyDescent="0.15">
      <c r="A5765" s="110" t="s">
        <v>23</v>
      </c>
      <c r="B5765" s="20">
        <v>32.04</v>
      </c>
      <c r="C5765" s="20">
        <v>0</v>
      </c>
      <c r="D5765" s="20">
        <v>0</v>
      </c>
      <c r="E5765" s="20">
        <v>741.71</v>
      </c>
      <c r="F5765" s="20">
        <f t="shared" si="182"/>
        <v>2314.9500624219727</v>
      </c>
      <c r="G5765" s="136">
        <f t="shared" si="183"/>
        <v>0</v>
      </c>
    </row>
    <row r="5766" spans="1:7" s="8" customFormat="1" ht="12.75" x14ac:dyDescent="0.15">
      <c r="A5766" s="110" t="s">
        <v>24</v>
      </c>
      <c r="B5766" s="20">
        <v>106.03</v>
      </c>
      <c r="C5766" s="20">
        <v>0</v>
      </c>
      <c r="D5766" s="20">
        <v>0</v>
      </c>
      <c r="E5766" s="20">
        <v>1896.75</v>
      </c>
      <c r="F5766" s="20">
        <f t="shared" ref="F5766:F5829" si="184">IFERROR(E5766/B5766*100,0)</f>
        <v>1788.8805055173066</v>
      </c>
      <c r="G5766" s="136">
        <f t="shared" ref="G5766:G5829" si="185">IFERROR(E5766/D5766*100,0)</f>
        <v>0</v>
      </c>
    </row>
    <row r="5767" spans="1:7" s="8" customFormat="1" ht="12.75" x14ac:dyDescent="0.15">
      <c r="A5767" s="110" t="s">
        <v>25</v>
      </c>
      <c r="B5767" s="20">
        <v>0</v>
      </c>
      <c r="C5767" s="20">
        <v>0</v>
      </c>
      <c r="D5767" s="20">
        <v>0</v>
      </c>
      <c r="E5767" s="20">
        <v>55</v>
      </c>
      <c r="F5767" s="20">
        <f t="shared" si="184"/>
        <v>0</v>
      </c>
      <c r="G5767" s="136">
        <f t="shared" si="185"/>
        <v>0</v>
      </c>
    </row>
    <row r="5768" spans="1:7" s="8" customFormat="1" ht="12.75" x14ac:dyDescent="0.15">
      <c r="A5768" s="110" t="s">
        <v>27</v>
      </c>
      <c r="B5768" s="20">
        <v>955.81</v>
      </c>
      <c r="C5768" s="20">
        <v>0</v>
      </c>
      <c r="D5768" s="20">
        <v>0</v>
      </c>
      <c r="E5768" s="20">
        <v>954</v>
      </c>
      <c r="F5768" s="20">
        <f t="shared" si="184"/>
        <v>99.810631820131618</v>
      </c>
      <c r="G5768" s="136">
        <f t="shared" si="185"/>
        <v>0</v>
      </c>
    </row>
    <row r="5769" spans="1:7" s="8" customFormat="1" ht="12.75" x14ac:dyDescent="0.15">
      <c r="A5769" s="110" t="s">
        <v>28</v>
      </c>
      <c r="B5769" s="20">
        <v>1477.36</v>
      </c>
      <c r="C5769" s="20">
        <v>0</v>
      </c>
      <c r="D5769" s="20">
        <v>0</v>
      </c>
      <c r="E5769" s="20">
        <v>2580.86</v>
      </c>
      <c r="F5769" s="20">
        <f t="shared" si="184"/>
        <v>174.69404884388371</v>
      </c>
      <c r="G5769" s="136">
        <f t="shared" si="185"/>
        <v>0</v>
      </c>
    </row>
    <row r="5770" spans="1:7" s="8" customFormat="1" ht="12.75" x14ac:dyDescent="0.15">
      <c r="A5770" s="110" t="s">
        <v>41</v>
      </c>
      <c r="B5770" s="20">
        <v>21.24</v>
      </c>
      <c r="C5770" s="20">
        <v>0</v>
      </c>
      <c r="D5770" s="20">
        <v>0</v>
      </c>
      <c r="E5770" s="20">
        <v>0</v>
      </c>
      <c r="F5770" s="20">
        <f t="shared" si="184"/>
        <v>0</v>
      </c>
      <c r="G5770" s="136">
        <f t="shared" si="185"/>
        <v>0</v>
      </c>
    </row>
    <row r="5771" spans="1:7" s="8" customFormat="1" ht="12.75" x14ac:dyDescent="0.15">
      <c r="A5771" s="110" t="s">
        <v>29</v>
      </c>
      <c r="B5771" s="20">
        <v>638.27</v>
      </c>
      <c r="C5771" s="20">
        <v>0</v>
      </c>
      <c r="D5771" s="20">
        <v>0</v>
      </c>
      <c r="E5771" s="20">
        <v>0</v>
      </c>
      <c r="F5771" s="20">
        <f t="shared" si="184"/>
        <v>0</v>
      </c>
      <c r="G5771" s="136">
        <f t="shared" si="185"/>
        <v>0</v>
      </c>
    </row>
    <row r="5772" spans="1:7" s="8" customFormat="1" ht="12.75" x14ac:dyDescent="0.15">
      <c r="A5772" s="110" t="s">
        <v>30</v>
      </c>
      <c r="B5772" s="20">
        <v>298.62</v>
      </c>
      <c r="C5772" s="20">
        <v>0</v>
      </c>
      <c r="D5772" s="20">
        <v>0</v>
      </c>
      <c r="E5772" s="20">
        <v>0</v>
      </c>
      <c r="F5772" s="20">
        <f t="shared" si="184"/>
        <v>0</v>
      </c>
      <c r="G5772" s="136">
        <f t="shared" si="185"/>
        <v>0</v>
      </c>
    </row>
    <row r="5773" spans="1:7" s="8" customFormat="1" ht="12.75" x14ac:dyDescent="0.15">
      <c r="A5773" s="110" t="s">
        <v>31</v>
      </c>
      <c r="B5773" s="20">
        <v>99.54</v>
      </c>
      <c r="C5773" s="20">
        <v>0</v>
      </c>
      <c r="D5773" s="20">
        <v>0</v>
      </c>
      <c r="E5773" s="20">
        <v>0</v>
      </c>
      <c r="F5773" s="20">
        <f t="shared" si="184"/>
        <v>0</v>
      </c>
      <c r="G5773" s="136">
        <f t="shared" si="185"/>
        <v>0</v>
      </c>
    </row>
    <row r="5774" spans="1:7" s="8" customFormat="1" ht="12.75" x14ac:dyDescent="0.15">
      <c r="A5774" s="110" t="s">
        <v>32</v>
      </c>
      <c r="B5774" s="20">
        <v>12398.29</v>
      </c>
      <c r="C5774" s="20">
        <v>0</v>
      </c>
      <c r="D5774" s="20">
        <v>0</v>
      </c>
      <c r="E5774" s="20">
        <v>14723.17</v>
      </c>
      <c r="F5774" s="20">
        <f t="shared" si="184"/>
        <v>118.75161816669879</v>
      </c>
      <c r="G5774" s="136">
        <f t="shared" si="185"/>
        <v>0</v>
      </c>
    </row>
    <row r="5775" spans="1:7" s="8" customFormat="1" ht="12.75" x14ac:dyDescent="0.15">
      <c r="A5775" s="110" t="s">
        <v>33</v>
      </c>
      <c r="B5775" s="20">
        <v>2712.9</v>
      </c>
      <c r="C5775" s="20">
        <v>0</v>
      </c>
      <c r="D5775" s="20">
        <v>0</v>
      </c>
      <c r="E5775" s="20">
        <v>49</v>
      </c>
      <c r="F5775" s="20">
        <f t="shared" si="184"/>
        <v>1.8061852630026909</v>
      </c>
      <c r="G5775" s="136">
        <f t="shared" si="185"/>
        <v>0</v>
      </c>
    </row>
    <row r="5776" spans="1:7" s="8" customFormat="1" ht="12.75" x14ac:dyDescent="0.15">
      <c r="A5776" s="110" t="s">
        <v>34</v>
      </c>
      <c r="B5776" s="20">
        <v>2663.69</v>
      </c>
      <c r="C5776" s="20">
        <v>0</v>
      </c>
      <c r="D5776" s="20">
        <v>0</v>
      </c>
      <c r="E5776" s="20">
        <v>6190.44</v>
      </c>
      <c r="F5776" s="20">
        <f t="shared" si="184"/>
        <v>232.40091752418635</v>
      </c>
      <c r="G5776" s="136">
        <f t="shared" si="185"/>
        <v>0</v>
      </c>
    </row>
    <row r="5777" spans="1:7" s="8" customFormat="1" ht="12.75" x14ac:dyDescent="0.15">
      <c r="A5777" s="110" t="s">
        <v>98</v>
      </c>
      <c r="B5777" s="20">
        <v>225.63</v>
      </c>
      <c r="C5777" s="20">
        <v>0</v>
      </c>
      <c r="D5777" s="20">
        <v>0</v>
      </c>
      <c r="E5777" s="20">
        <v>395.4</v>
      </c>
      <c r="F5777" s="20">
        <f t="shared" si="184"/>
        <v>175.24265390240657</v>
      </c>
      <c r="G5777" s="136">
        <f t="shared" si="185"/>
        <v>0</v>
      </c>
    </row>
    <row r="5778" spans="1:7" s="8" customFormat="1" ht="12.75" x14ac:dyDescent="0.15">
      <c r="A5778" s="110" t="s">
        <v>35</v>
      </c>
      <c r="B5778" s="20">
        <v>26.54</v>
      </c>
      <c r="C5778" s="20">
        <v>0</v>
      </c>
      <c r="D5778" s="20">
        <v>0</v>
      </c>
      <c r="E5778" s="20">
        <v>0</v>
      </c>
      <c r="F5778" s="20">
        <f t="shared" si="184"/>
        <v>0</v>
      </c>
      <c r="G5778" s="136">
        <f t="shared" si="185"/>
        <v>0</v>
      </c>
    </row>
    <row r="5779" spans="1:7" s="8" customFormat="1" ht="12.75" x14ac:dyDescent="0.15">
      <c r="A5779" s="110" t="s">
        <v>83</v>
      </c>
      <c r="B5779" s="20">
        <v>1650.54</v>
      </c>
      <c r="C5779" s="20">
        <v>0</v>
      </c>
      <c r="D5779" s="20">
        <v>0</v>
      </c>
      <c r="E5779" s="20">
        <v>735.04</v>
      </c>
      <c r="F5779" s="20">
        <f t="shared" si="184"/>
        <v>44.533304251941786</v>
      </c>
      <c r="G5779" s="136">
        <f t="shared" si="185"/>
        <v>0</v>
      </c>
    </row>
    <row r="5780" spans="1:7" s="8" customFormat="1" ht="12.75" x14ac:dyDescent="0.15">
      <c r="A5780" s="110" t="s">
        <v>42</v>
      </c>
      <c r="B5780" s="20">
        <v>13.27</v>
      </c>
      <c r="C5780" s="20">
        <v>0</v>
      </c>
      <c r="D5780" s="20">
        <v>0</v>
      </c>
      <c r="E5780" s="20">
        <v>13.27</v>
      </c>
      <c r="F5780" s="20">
        <f t="shared" si="184"/>
        <v>100</v>
      </c>
      <c r="G5780" s="136">
        <f t="shared" si="185"/>
        <v>0</v>
      </c>
    </row>
    <row r="5781" spans="1:7" s="8" customFormat="1" ht="12.75" x14ac:dyDescent="0.15">
      <c r="A5781" s="110" t="s">
        <v>13</v>
      </c>
      <c r="B5781" s="20">
        <v>142.68</v>
      </c>
      <c r="C5781" s="20">
        <v>0</v>
      </c>
      <c r="D5781" s="20">
        <v>0</v>
      </c>
      <c r="E5781" s="20">
        <v>33.18</v>
      </c>
      <c r="F5781" s="20">
        <f t="shared" si="184"/>
        <v>23.25483599663583</v>
      </c>
      <c r="G5781" s="136">
        <f t="shared" si="185"/>
        <v>0</v>
      </c>
    </row>
    <row r="5782" spans="1:7" s="8" customFormat="1" ht="12.75" x14ac:dyDescent="0.15">
      <c r="A5782" s="110" t="s">
        <v>36</v>
      </c>
      <c r="B5782" s="20">
        <v>590.01</v>
      </c>
      <c r="C5782" s="20">
        <v>0</v>
      </c>
      <c r="D5782" s="20">
        <v>0</v>
      </c>
      <c r="E5782" s="20">
        <v>2042.52</v>
      </c>
      <c r="F5782" s="20">
        <f t="shared" si="184"/>
        <v>346.18396298367827</v>
      </c>
      <c r="G5782" s="136">
        <f t="shared" si="185"/>
        <v>0</v>
      </c>
    </row>
    <row r="5783" spans="1:7" s="8" customFormat="1" ht="12.75" x14ac:dyDescent="0.15">
      <c r="A5783" s="108" t="s">
        <v>37</v>
      </c>
      <c r="B5783" s="19">
        <v>1037.8699999999999</v>
      </c>
      <c r="C5783" s="19">
        <v>950</v>
      </c>
      <c r="D5783" s="19">
        <v>1300</v>
      </c>
      <c r="E5783" s="19">
        <v>1271.99</v>
      </c>
      <c r="F5783" s="19">
        <f t="shared" si="184"/>
        <v>122.55773844508467</v>
      </c>
      <c r="G5783" s="151">
        <f t="shared" si="185"/>
        <v>97.845384615384617</v>
      </c>
    </row>
    <row r="5784" spans="1:7" s="8" customFormat="1" ht="12.75" x14ac:dyDescent="0.15">
      <c r="A5784" s="110" t="s">
        <v>38</v>
      </c>
      <c r="B5784" s="20">
        <v>1037.8699999999999</v>
      </c>
      <c r="C5784" s="20">
        <v>0</v>
      </c>
      <c r="D5784" s="20">
        <v>0</v>
      </c>
      <c r="E5784" s="20">
        <v>1271.99</v>
      </c>
      <c r="F5784" s="20">
        <f t="shared" si="184"/>
        <v>122.55773844508467</v>
      </c>
      <c r="G5784" s="136">
        <f t="shared" si="185"/>
        <v>0</v>
      </c>
    </row>
    <row r="5785" spans="1:7" s="8" customFormat="1" ht="12.75" x14ac:dyDescent="0.15">
      <c r="A5785" s="108" t="s">
        <v>101</v>
      </c>
      <c r="B5785" s="19">
        <v>0</v>
      </c>
      <c r="C5785" s="19">
        <v>140</v>
      </c>
      <c r="D5785" s="19">
        <v>4.4400000000000004</v>
      </c>
      <c r="E5785" s="19">
        <v>4.4400000000000004</v>
      </c>
      <c r="F5785" s="19">
        <f t="shared" si="184"/>
        <v>0</v>
      </c>
      <c r="G5785" s="151">
        <f t="shared" si="185"/>
        <v>100</v>
      </c>
    </row>
    <row r="5786" spans="1:7" s="8" customFormat="1" ht="12.75" x14ac:dyDescent="0.15">
      <c r="A5786" s="110" t="s">
        <v>102</v>
      </c>
      <c r="B5786" s="20">
        <v>0</v>
      </c>
      <c r="C5786" s="20">
        <v>0</v>
      </c>
      <c r="D5786" s="20">
        <v>0</v>
      </c>
      <c r="E5786" s="20">
        <v>4.4400000000000004</v>
      </c>
      <c r="F5786" s="20">
        <f t="shared" si="184"/>
        <v>0</v>
      </c>
      <c r="G5786" s="136">
        <f t="shared" si="185"/>
        <v>0</v>
      </c>
    </row>
    <row r="5787" spans="1:7" s="8" customFormat="1" ht="12.75" x14ac:dyDescent="0.15">
      <c r="A5787" s="108" t="s">
        <v>53</v>
      </c>
      <c r="B5787" s="19">
        <v>4965.03</v>
      </c>
      <c r="C5787" s="19">
        <v>10300</v>
      </c>
      <c r="D5787" s="19">
        <v>58081.760000000002</v>
      </c>
      <c r="E5787" s="19">
        <v>47071.360000000001</v>
      </c>
      <c r="F5787" s="19">
        <f t="shared" si="184"/>
        <v>948.0579170720016</v>
      </c>
      <c r="G5787" s="151">
        <f t="shared" si="185"/>
        <v>81.043274170755154</v>
      </c>
    </row>
    <row r="5788" spans="1:7" s="8" customFormat="1" ht="12.75" x14ac:dyDescent="0.15">
      <c r="A5788" s="108" t="s">
        <v>56</v>
      </c>
      <c r="B5788" s="19">
        <v>4965.03</v>
      </c>
      <c r="C5788" s="19">
        <v>10300</v>
      </c>
      <c r="D5788" s="19">
        <v>20100</v>
      </c>
      <c r="E5788" s="19">
        <v>16857.61</v>
      </c>
      <c r="F5788" s="19">
        <f t="shared" si="184"/>
        <v>339.52685079445644</v>
      </c>
      <c r="G5788" s="151">
        <f t="shared" si="185"/>
        <v>83.868706467661696</v>
      </c>
    </row>
    <row r="5789" spans="1:7" s="8" customFormat="1" ht="12.75" x14ac:dyDescent="0.15">
      <c r="A5789" s="110" t="s">
        <v>57</v>
      </c>
      <c r="B5789" s="20">
        <v>4613.75</v>
      </c>
      <c r="C5789" s="20">
        <v>0</v>
      </c>
      <c r="D5789" s="20">
        <v>0</v>
      </c>
      <c r="E5789" s="20">
        <v>9691.56</v>
      </c>
      <c r="F5789" s="20">
        <f t="shared" si="184"/>
        <v>210.05819561094552</v>
      </c>
      <c r="G5789" s="136">
        <f t="shared" si="185"/>
        <v>0</v>
      </c>
    </row>
    <row r="5790" spans="1:7" s="8" customFormat="1" ht="12.75" x14ac:dyDescent="0.15">
      <c r="A5790" s="110" t="s">
        <v>59</v>
      </c>
      <c r="B5790" s="20">
        <v>0</v>
      </c>
      <c r="C5790" s="20">
        <v>0</v>
      </c>
      <c r="D5790" s="20">
        <v>0</v>
      </c>
      <c r="E5790" s="20">
        <v>6666.77</v>
      </c>
      <c r="F5790" s="20">
        <f t="shared" si="184"/>
        <v>0</v>
      </c>
      <c r="G5790" s="136">
        <f t="shared" si="185"/>
        <v>0</v>
      </c>
    </row>
    <row r="5791" spans="1:7" s="8" customFormat="1" ht="12.75" x14ac:dyDescent="0.15">
      <c r="A5791" s="110" t="s">
        <v>296</v>
      </c>
      <c r="B5791" s="20">
        <v>64.900000000000006</v>
      </c>
      <c r="C5791" s="20">
        <v>0</v>
      </c>
      <c r="D5791" s="20">
        <v>0</v>
      </c>
      <c r="E5791" s="20">
        <v>220</v>
      </c>
      <c r="F5791" s="20">
        <f t="shared" si="184"/>
        <v>338.9830508474576</v>
      </c>
      <c r="G5791" s="136">
        <f t="shared" si="185"/>
        <v>0</v>
      </c>
    </row>
    <row r="5792" spans="1:7" s="8" customFormat="1" ht="12.75" x14ac:dyDescent="0.15">
      <c r="A5792" s="110" t="s">
        <v>60</v>
      </c>
      <c r="B5792" s="20">
        <v>12.3</v>
      </c>
      <c r="C5792" s="20">
        <v>0</v>
      </c>
      <c r="D5792" s="20">
        <v>0</v>
      </c>
      <c r="E5792" s="20">
        <v>234.69</v>
      </c>
      <c r="F5792" s="20">
        <f t="shared" si="184"/>
        <v>1908.0487804878046</v>
      </c>
      <c r="G5792" s="136">
        <f t="shared" si="185"/>
        <v>0</v>
      </c>
    </row>
    <row r="5793" spans="1:7" s="8" customFormat="1" ht="12.75" x14ac:dyDescent="0.15">
      <c r="A5793" s="110" t="s">
        <v>252</v>
      </c>
      <c r="B5793" s="20">
        <v>274.08</v>
      </c>
      <c r="C5793" s="20">
        <v>0</v>
      </c>
      <c r="D5793" s="20">
        <v>0</v>
      </c>
      <c r="E5793" s="20">
        <v>44.59</v>
      </c>
      <c r="F5793" s="20">
        <f t="shared" si="184"/>
        <v>16.268972562755401</v>
      </c>
      <c r="G5793" s="136">
        <f t="shared" si="185"/>
        <v>0</v>
      </c>
    </row>
    <row r="5794" spans="1:7" s="8" customFormat="1" ht="12.75" x14ac:dyDescent="0.15">
      <c r="A5794" s="108" t="s">
        <v>72</v>
      </c>
      <c r="B5794" s="19">
        <v>0</v>
      </c>
      <c r="C5794" s="19">
        <v>0</v>
      </c>
      <c r="D5794" s="19">
        <v>37981.760000000002</v>
      </c>
      <c r="E5794" s="19">
        <v>30213.75</v>
      </c>
      <c r="F5794" s="19">
        <f t="shared" si="184"/>
        <v>0</v>
      </c>
      <c r="G5794" s="151">
        <f t="shared" si="185"/>
        <v>79.548051485765797</v>
      </c>
    </row>
    <row r="5795" spans="1:7" s="8" customFormat="1" ht="12.75" x14ac:dyDescent="0.15">
      <c r="A5795" s="110" t="s">
        <v>73</v>
      </c>
      <c r="B5795" s="20">
        <v>0</v>
      </c>
      <c r="C5795" s="20">
        <v>0</v>
      </c>
      <c r="D5795" s="20">
        <v>0</v>
      </c>
      <c r="E5795" s="20">
        <v>30213.75</v>
      </c>
      <c r="F5795" s="20">
        <f t="shared" si="184"/>
        <v>0</v>
      </c>
      <c r="G5795" s="136">
        <f t="shared" si="185"/>
        <v>0</v>
      </c>
    </row>
    <row r="5796" spans="1:7" s="6" customFormat="1" ht="12.75" x14ac:dyDescent="0.15">
      <c r="A5796" s="147" t="s">
        <v>297</v>
      </c>
      <c r="B5796" s="17">
        <v>558455.87</v>
      </c>
      <c r="C5796" s="17">
        <v>517145</v>
      </c>
      <c r="D5796" s="17">
        <v>777109.91</v>
      </c>
      <c r="E5796" s="17">
        <v>698248.12</v>
      </c>
      <c r="F5796" s="17">
        <f t="shared" si="184"/>
        <v>125.03192418767127</v>
      </c>
      <c r="G5796" s="148">
        <f t="shared" si="185"/>
        <v>89.85191296814115</v>
      </c>
    </row>
    <row r="5797" spans="1:7" s="7" customFormat="1" ht="12.75" x14ac:dyDescent="0.15">
      <c r="A5797" s="149" t="s">
        <v>298</v>
      </c>
      <c r="B5797" s="18">
        <v>1796.66</v>
      </c>
      <c r="C5797" s="18">
        <v>3900</v>
      </c>
      <c r="D5797" s="18">
        <v>3039.85</v>
      </c>
      <c r="E5797" s="18">
        <v>3039.85</v>
      </c>
      <c r="F5797" s="18">
        <f t="shared" si="184"/>
        <v>169.19450535994568</v>
      </c>
      <c r="G5797" s="150">
        <f t="shared" si="185"/>
        <v>100</v>
      </c>
    </row>
    <row r="5798" spans="1:7" s="8" customFormat="1" ht="12.75" x14ac:dyDescent="0.15">
      <c r="A5798" s="108" t="s">
        <v>81</v>
      </c>
      <c r="B5798" s="19">
        <v>0</v>
      </c>
      <c r="C5798" s="19">
        <v>0</v>
      </c>
      <c r="D5798" s="19">
        <v>250</v>
      </c>
      <c r="E5798" s="19">
        <v>250</v>
      </c>
      <c r="F5798" s="19">
        <f t="shared" si="184"/>
        <v>0</v>
      </c>
      <c r="G5798" s="151">
        <f t="shared" si="185"/>
        <v>100</v>
      </c>
    </row>
    <row r="5799" spans="1:7" s="6" customFormat="1" ht="12.75" x14ac:dyDescent="0.15">
      <c r="A5799" s="147" t="s">
        <v>5</v>
      </c>
      <c r="B5799" s="17">
        <v>0</v>
      </c>
      <c r="C5799" s="17">
        <v>0</v>
      </c>
      <c r="D5799" s="17">
        <v>250</v>
      </c>
      <c r="E5799" s="17">
        <v>250</v>
      </c>
      <c r="F5799" s="17">
        <f t="shared" si="184"/>
        <v>0</v>
      </c>
      <c r="G5799" s="148">
        <f t="shared" si="185"/>
        <v>100</v>
      </c>
    </row>
    <row r="5800" spans="1:7" s="8" customFormat="1" ht="12.75" x14ac:dyDescent="0.15">
      <c r="A5800" s="108" t="s">
        <v>53</v>
      </c>
      <c r="B5800" s="19">
        <v>0</v>
      </c>
      <c r="C5800" s="19">
        <v>0</v>
      </c>
      <c r="D5800" s="19">
        <v>250</v>
      </c>
      <c r="E5800" s="19">
        <v>250</v>
      </c>
      <c r="F5800" s="19">
        <f t="shared" si="184"/>
        <v>0</v>
      </c>
      <c r="G5800" s="151">
        <f t="shared" si="185"/>
        <v>100</v>
      </c>
    </row>
    <row r="5801" spans="1:7" s="8" customFormat="1" ht="12.75" x14ac:dyDescent="0.15">
      <c r="A5801" s="108" t="s">
        <v>54</v>
      </c>
      <c r="B5801" s="19">
        <v>0</v>
      </c>
      <c r="C5801" s="19">
        <v>0</v>
      </c>
      <c r="D5801" s="19">
        <v>250</v>
      </c>
      <c r="E5801" s="19">
        <v>250</v>
      </c>
      <c r="F5801" s="19">
        <f t="shared" si="184"/>
        <v>0</v>
      </c>
      <c r="G5801" s="151">
        <f t="shared" si="185"/>
        <v>100</v>
      </c>
    </row>
    <row r="5802" spans="1:7" s="8" customFormat="1" ht="12.75" x14ac:dyDescent="0.15">
      <c r="A5802" s="110" t="s">
        <v>55</v>
      </c>
      <c r="B5802" s="20">
        <v>0</v>
      </c>
      <c r="C5802" s="20">
        <v>0</v>
      </c>
      <c r="D5802" s="20">
        <v>0</v>
      </c>
      <c r="E5802" s="20">
        <v>250</v>
      </c>
      <c r="F5802" s="20">
        <f t="shared" si="184"/>
        <v>0</v>
      </c>
      <c r="G5802" s="136">
        <f t="shared" si="185"/>
        <v>0</v>
      </c>
    </row>
    <row r="5803" spans="1:7" s="8" customFormat="1" ht="12.75" x14ac:dyDescent="0.15">
      <c r="A5803" s="108" t="s">
        <v>82</v>
      </c>
      <c r="B5803" s="19">
        <v>1796.66</v>
      </c>
      <c r="C5803" s="19">
        <v>3900</v>
      </c>
      <c r="D5803" s="19">
        <v>2789.85</v>
      </c>
      <c r="E5803" s="19">
        <v>2789.85</v>
      </c>
      <c r="F5803" s="19">
        <f t="shared" si="184"/>
        <v>155.27979695657496</v>
      </c>
      <c r="G5803" s="151">
        <f t="shared" si="185"/>
        <v>100</v>
      </c>
    </row>
    <row r="5804" spans="1:7" s="6" customFormat="1" ht="12.75" x14ac:dyDescent="0.15">
      <c r="A5804" s="147" t="s">
        <v>5</v>
      </c>
      <c r="B5804" s="17">
        <v>1796.66</v>
      </c>
      <c r="C5804" s="17">
        <v>3900</v>
      </c>
      <c r="D5804" s="17">
        <v>2789.85</v>
      </c>
      <c r="E5804" s="17">
        <v>2789.85</v>
      </c>
      <c r="F5804" s="17">
        <f t="shared" si="184"/>
        <v>155.27979695657496</v>
      </c>
      <c r="G5804" s="148">
        <f t="shared" si="185"/>
        <v>100</v>
      </c>
    </row>
    <row r="5805" spans="1:7" s="8" customFormat="1" ht="12.75" x14ac:dyDescent="0.15">
      <c r="A5805" s="108" t="s">
        <v>6</v>
      </c>
      <c r="B5805" s="19">
        <v>1796.66</v>
      </c>
      <c r="C5805" s="19">
        <v>3900</v>
      </c>
      <c r="D5805" s="19">
        <v>2789.85</v>
      </c>
      <c r="E5805" s="19">
        <v>2789.85</v>
      </c>
      <c r="F5805" s="19">
        <f t="shared" si="184"/>
        <v>155.27979695657496</v>
      </c>
      <c r="G5805" s="151">
        <f t="shared" si="185"/>
        <v>100</v>
      </c>
    </row>
    <row r="5806" spans="1:7" s="8" customFormat="1" ht="12.75" x14ac:dyDescent="0.15">
      <c r="A5806" s="108" t="s">
        <v>12</v>
      </c>
      <c r="B5806" s="19">
        <v>1796.66</v>
      </c>
      <c r="C5806" s="19">
        <v>3900</v>
      </c>
      <c r="D5806" s="19">
        <v>2789.85</v>
      </c>
      <c r="E5806" s="19">
        <v>2789.85</v>
      </c>
      <c r="F5806" s="19">
        <f t="shared" si="184"/>
        <v>155.27979695657496</v>
      </c>
      <c r="G5806" s="151">
        <f t="shared" si="185"/>
        <v>100</v>
      </c>
    </row>
    <row r="5807" spans="1:7" s="8" customFormat="1" ht="12.75" x14ac:dyDescent="0.15">
      <c r="A5807" s="110" t="s">
        <v>22</v>
      </c>
      <c r="B5807" s="20">
        <v>526.64</v>
      </c>
      <c r="C5807" s="20">
        <v>0</v>
      </c>
      <c r="D5807" s="20">
        <v>0</v>
      </c>
      <c r="E5807" s="20">
        <v>0</v>
      </c>
      <c r="F5807" s="20">
        <f t="shared" si="184"/>
        <v>0</v>
      </c>
      <c r="G5807" s="136">
        <f t="shared" si="185"/>
        <v>0</v>
      </c>
    </row>
    <row r="5808" spans="1:7" s="8" customFormat="1" ht="12.75" x14ac:dyDescent="0.15">
      <c r="A5808" s="110" t="s">
        <v>97</v>
      </c>
      <c r="B5808" s="20">
        <v>0</v>
      </c>
      <c r="C5808" s="20">
        <v>0</v>
      </c>
      <c r="D5808" s="20">
        <v>0</v>
      </c>
      <c r="E5808" s="20">
        <v>24.86</v>
      </c>
      <c r="F5808" s="20">
        <f t="shared" si="184"/>
        <v>0</v>
      </c>
      <c r="G5808" s="136">
        <f t="shared" si="185"/>
        <v>0</v>
      </c>
    </row>
    <row r="5809" spans="1:7" s="8" customFormat="1" ht="12.75" x14ac:dyDescent="0.15">
      <c r="A5809" s="110" t="s">
        <v>27</v>
      </c>
      <c r="B5809" s="20">
        <v>272.08</v>
      </c>
      <c r="C5809" s="20">
        <v>0</v>
      </c>
      <c r="D5809" s="20">
        <v>0</v>
      </c>
      <c r="E5809" s="20">
        <v>1001</v>
      </c>
      <c r="F5809" s="20">
        <f t="shared" si="184"/>
        <v>367.90649808879743</v>
      </c>
      <c r="G5809" s="136">
        <f t="shared" si="185"/>
        <v>0</v>
      </c>
    </row>
    <row r="5810" spans="1:7" s="8" customFormat="1" ht="12.75" x14ac:dyDescent="0.15">
      <c r="A5810" s="110" t="s">
        <v>30</v>
      </c>
      <c r="B5810" s="20">
        <v>0</v>
      </c>
      <c r="C5810" s="20">
        <v>0</v>
      </c>
      <c r="D5810" s="20">
        <v>0</v>
      </c>
      <c r="E5810" s="20">
        <v>448.93</v>
      </c>
      <c r="F5810" s="20">
        <f t="shared" si="184"/>
        <v>0</v>
      </c>
      <c r="G5810" s="136">
        <f t="shared" si="185"/>
        <v>0</v>
      </c>
    </row>
    <row r="5811" spans="1:7" s="8" customFormat="1" ht="12.75" x14ac:dyDescent="0.15">
      <c r="A5811" s="110" t="s">
        <v>32</v>
      </c>
      <c r="B5811" s="20">
        <v>622.5</v>
      </c>
      <c r="C5811" s="20">
        <v>0</v>
      </c>
      <c r="D5811" s="20">
        <v>0</v>
      </c>
      <c r="E5811" s="20">
        <v>800</v>
      </c>
      <c r="F5811" s="20">
        <f t="shared" si="184"/>
        <v>128.5140562248996</v>
      </c>
      <c r="G5811" s="136">
        <f t="shared" si="185"/>
        <v>0</v>
      </c>
    </row>
    <row r="5812" spans="1:7" s="8" customFormat="1" ht="12.75" x14ac:dyDescent="0.15">
      <c r="A5812" s="110" t="s">
        <v>35</v>
      </c>
      <c r="B5812" s="20">
        <v>192.3</v>
      </c>
      <c r="C5812" s="20">
        <v>0</v>
      </c>
      <c r="D5812" s="20">
        <v>0</v>
      </c>
      <c r="E5812" s="20">
        <v>0</v>
      </c>
      <c r="F5812" s="20">
        <f t="shared" si="184"/>
        <v>0</v>
      </c>
      <c r="G5812" s="136">
        <f t="shared" si="185"/>
        <v>0</v>
      </c>
    </row>
    <row r="5813" spans="1:7" s="8" customFormat="1" ht="12.75" x14ac:dyDescent="0.15">
      <c r="A5813" s="110" t="s">
        <v>83</v>
      </c>
      <c r="B5813" s="20">
        <v>183.14</v>
      </c>
      <c r="C5813" s="20">
        <v>0</v>
      </c>
      <c r="D5813" s="20">
        <v>0</v>
      </c>
      <c r="E5813" s="20">
        <v>515.05999999999995</v>
      </c>
      <c r="F5813" s="20">
        <f t="shared" si="184"/>
        <v>281.23839685486513</v>
      </c>
      <c r="G5813" s="136">
        <f t="shared" si="185"/>
        <v>0</v>
      </c>
    </row>
    <row r="5814" spans="1:7" s="7" customFormat="1" ht="12.75" x14ac:dyDescent="0.15">
      <c r="A5814" s="149" t="s">
        <v>299</v>
      </c>
      <c r="B5814" s="18">
        <v>93.65</v>
      </c>
      <c r="C5814" s="18">
        <v>260</v>
      </c>
      <c r="D5814" s="18">
        <v>3440</v>
      </c>
      <c r="E5814" s="18">
        <v>1155.69</v>
      </c>
      <c r="F5814" s="18">
        <f t="shared" si="184"/>
        <v>1234.0523224773092</v>
      </c>
      <c r="G5814" s="150">
        <f t="shared" si="185"/>
        <v>33.595639534883723</v>
      </c>
    </row>
    <row r="5815" spans="1:7" s="8" customFormat="1" ht="12.75" x14ac:dyDescent="0.15">
      <c r="A5815" s="108" t="s">
        <v>82</v>
      </c>
      <c r="B5815" s="19">
        <v>93.65</v>
      </c>
      <c r="C5815" s="19">
        <v>260</v>
      </c>
      <c r="D5815" s="19">
        <v>3440</v>
      </c>
      <c r="E5815" s="19">
        <v>1155.69</v>
      </c>
      <c r="F5815" s="19">
        <f t="shared" si="184"/>
        <v>1234.0523224773092</v>
      </c>
      <c r="G5815" s="151">
        <f t="shared" si="185"/>
        <v>33.595639534883723</v>
      </c>
    </row>
    <row r="5816" spans="1:7" s="6" customFormat="1" ht="12.75" x14ac:dyDescent="0.15">
      <c r="A5816" s="147" t="s">
        <v>281</v>
      </c>
      <c r="B5816" s="17">
        <v>93.65</v>
      </c>
      <c r="C5816" s="17">
        <v>260</v>
      </c>
      <c r="D5816" s="17">
        <v>3440</v>
      </c>
      <c r="E5816" s="17">
        <v>1155.69</v>
      </c>
      <c r="F5816" s="17">
        <f t="shared" si="184"/>
        <v>1234.0523224773092</v>
      </c>
      <c r="G5816" s="148">
        <f t="shared" si="185"/>
        <v>33.595639534883723</v>
      </c>
    </row>
    <row r="5817" spans="1:7" s="8" customFormat="1" ht="12.75" x14ac:dyDescent="0.15">
      <c r="A5817" s="108" t="s">
        <v>6</v>
      </c>
      <c r="B5817" s="19">
        <v>93.65</v>
      </c>
      <c r="C5817" s="19">
        <v>260</v>
      </c>
      <c r="D5817" s="19">
        <v>3440</v>
      </c>
      <c r="E5817" s="19">
        <v>1155.69</v>
      </c>
      <c r="F5817" s="19">
        <f t="shared" si="184"/>
        <v>1234.0523224773092</v>
      </c>
      <c r="G5817" s="151">
        <f t="shared" si="185"/>
        <v>33.595639534883723</v>
      </c>
    </row>
    <row r="5818" spans="1:7" s="8" customFormat="1" ht="12.75" x14ac:dyDescent="0.15">
      <c r="A5818" s="108" t="s">
        <v>12</v>
      </c>
      <c r="B5818" s="19">
        <v>93.65</v>
      </c>
      <c r="C5818" s="19">
        <v>260</v>
      </c>
      <c r="D5818" s="19">
        <v>3440</v>
      </c>
      <c r="E5818" s="19">
        <v>1155.69</v>
      </c>
      <c r="F5818" s="19">
        <f t="shared" si="184"/>
        <v>1234.0523224773092</v>
      </c>
      <c r="G5818" s="151">
        <f t="shared" si="185"/>
        <v>33.595639534883723</v>
      </c>
    </row>
    <row r="5819" spans="1:7" s="8" customFormat="1" ht="12.75" x14ac:dyDescent="0.15">
      <c r="A5819" s="110" t="s">
        <v>28</v>
      </c>
      <c r="B5819" s="20">
        <v>0</v>
      </c>
      <c r="C5819" s="20">
        <v>0</v>
      </c>
      <c r="D5819" s="20">
        <v>0</v>
      </c>
      <c r="E5819" s="20">
        <v>1087.5</v>
      </c>
      <c r="F5819" s="20">
        <f t="shared" si="184"/>
        <v>0</v>
      </c>
      <c r="G5819" s="136">
        <f t="shared" si="185"/>
        <v>0</v>
      </c>
    </row>
    <row r="5820" spans="1:7" s="8" customFormat="1" ht="12.75" x14ac:dyDescent="0.15">
      <c r="A5820" s="110" t="s">
        <v>32</v>
      </c>
      <c r="B5820" s="20">
        <v>93.65</v>
      </c>
      <c r="C5820" s="20">
        <v>0</v>
      </c>
      <c r="D5820" s="20">
        <v>0</v>
      </c>
      <c r="E5820" s="20">
        <v>68.19</v>
      </c>
      <c r="F5820" s="20">
        <f t="shared" si="184"/>
        <v>72.813667912439925</v>
      </c>
      <c r="G5820" s="136">
        <f t="shared" si="185"/>
        <v>0</v>
      </c>
    </row>
    <row r="5821" spans="1:7" s="7" customFormat="1" ht="12.75" x14ac:dyDescent="0.15">
      <c r="A5821" s="149" t="s">
        <v>300</v>
      </c>
      <c r="B5821" s="18">
        <v>1655.56</v>
      </c>
      <c r="C5821" s="18">
        <v>5400</v>
      </c>
      <c r="D5821" s="18">
        <v>8600</v>
      </c>
      <c r="E5821" s="18">
        <v>860.88</v>
      </c>
      <c r="F5821" s="18">
        <f t="shared" si="184"/>
        <v>51.999323491749017</v>
      </c>
      <c r="G5821" s="150">
        <f t="shared" si="185"/>
        <v>10.010232558139535</v>
      </c>
    </row>
    <row r="5822" spans="1:7" s="8" customFormat="1" ht="12.75" x14ac:dyDescent="0.15">
      <c r="A5822" s="108" t="s">
        <v>82</v>
      </c>
      <c r="B5822" s="19">
        <v>1655.56</v>
      </c>
      <c r="C5822" s="19">
        <v>5400</v>
      </c>
      <c r="D5822" s="19">
        <v>8600</v>
      </c>
      <c r="E5822" s="19">
        <v>860.88</v>
      </c>
      <c r="F5822" s="19">
        <f t="shared" si="184"/>
        <v>51.999323491749017</v>
      </c>
      <c r="G5822" s="151">
        <f t="shared" si="185"/>
        <v>10.010232558139535</v>
      </c>
    </row>
    <row r="5823" spans="1:7" s="6" customFormat="1" ht="12.75" x14ac:dyDescent="0.15">
      <c r="A5823" s="147" t="s">
        <v>127</v>
      </c>
      <c r="B5823" s="17">
        <v>1655.56</v>
      </c>
      <c r="C5823" s="17">
        <v>5400</v>
      </c>
      <c r="D5823" s="17">
        <v>8600</v>
      </c>
      <c r="E5823" s="17">
        <v>860.88</v>
      </c>
      <c r="F5823" s="17">
        <f t="shared" si="184"/>
        <v>51.999323491749017</v>
      </c>
      <c r="G5823" s="148">
        <f t="shared" si="185"/>
        <v>10.010232558139535</v>
      </c>
    </row>
    <row r="5824" spans="1:7" s="8" customFormat="1" ht="12.75" x14ac:dyDescent="0.15">
      <c r="A5824" s="108" t="s">
        <v>6</v>
      </c>
      <c r="B5824" s="19">
        <v>780.66</v>
      </c>
      <c r="C5824" s="19">
        <v>1500</v>
      </c>
      <c r="D5824" s="19">
        <v>1700</v>
      </c>
      <c r="E5824" s="19">
        <v>723.98</v>
      </c>
      <c r="F5824" s="19">
        <f t="shared" si="184"/>
        <v>92.739476852919339</v>
      </c>
      <c r="G5824" s="151">
        <f t="shared" si="185"/>
        <v>42.587058823529411</v>
      </c>
    </row>
    <row r="5825" spans="1:7" s="8" customFormat="1" ht="12.75" x14ac:dyDescent="0.15">
      <c r="A5825" s="108" t="s">
        <v>12</v>
      </c>
      <c r="B5825" s="19">
        <v>780.66</v>
      </c>
      <c r="C5825" s="19">
        <v>1500</v>
      </c>
      <c r="D5825" s="19">
        <v>1700</v>
      </c>
      <c r="E5825" s="19">
        <v>723.98</v>
      </c>
      <c r="F5825" s="19">
        <f t="shared" si="184"/>
        <v>92.739476852919339</v>
      </c>
      <c r="G5825" s="151">
        <f t="shared" si="185"/>
        <v>42.587058823529411</v>
      </c>
    </row>
    <row r="5826" spans="1:7" s="8" customFormat="1" ht="12.75" x14ac:dyDescent="0.15">
      <c r="A5826" s="110" t="s">
        <v>22</v>
      </c>
      <c r="B5826" s="20">
        <v>531.79999999999995</v>
      </c>
      <c r="C5826" s="20">
        <v>0</v>
      </c>
      <c r="D5826" s="20">
        <v>0</v>
      </c>
      <c r="E5826" s="20">
        <v>346.7</v>
      </c>
      <c r="F5826" s="20">
        <f t="shared" si="184"/>
        <v>65.193681835276422</v>
      </c>
      <c r="G5826" s="136">
        <f t="shared" si="185"/>
        <v>0</v>
      </c>
    </row>
    <row r="5827" spans="1:7" s="8" customFormat="1" ht="12.75" x14ac:dyDescent="0.15">
      <c r="A5827" s="110" t="s">
        <v>97</v>
      </c>
      <c r="B5827" s="20">
        <v>0</v>
      </c>
      <c r="C5827" s="20">
        <v>0</v>
      </c>
      <c r="D5827" s="20">
        <v>0</v>
      </c>
      <c r="E5827" s="20">
        <v>153.30000000000001</v>
      </c>
      <c r="F5827" s="20">
        <f t="shared" si="184"/>
        <v>0</v>
      </c>
      <c r="G5827" s="136">
        <f t="shared" si="185"/>
        <v>0</v>
      </c>
    </row>
    <row r="5828" spans="1:7" s="8" customFormat="1" ht="12.75" x14ac:dyDescent="0.15">
      <c r="A5828" s="110" t="s">
        <v>24</v>
      </c>
      <c r="B5828" s="20">
        <v>0</v>
      </c>
      <c r="C5828" s="20">
        <v>0</v>
      </c>
      <c r="D5828" s="20">
        <v>0</v>
      </c>
      <c r="E5828" s="20">
        <v>0</v>
      </c>
      <c r="F5828" s="20">
        <f t="shared" si="184"/>
        <v>0</v>
      </c>
      <c r="G5828" s="136">
        <f t="shared" si="185"/>
        <v>0</v>
      </c>
    </row>
    <row r="5829" spans="1:7" s="8" customFormat="1" ht="12.75" x14ac:dyDescent="0.15">
      <c r="A5829" s="110" t="s">
        <v>27</v>
      </c>
      <c r="B5829" s="20">
        <v>0</v>
      </c>
      <c r="C5829" s="20">
        <v>0</v>
      </c>
      <c r="D5829" s="20">
        <v>0</v>
      </c>
      <c r="E5829" s="20">
        <v>223.98</v>
      </c>
      <c r="F5829" s="20">
        <f t="shared" si="184"/>
        <v>0</v>
      </c>
      <c r="G5829" s="136">
        <f t="shared" si="185"/>
        <v>0</v>
      </c>
    </row>
    <row r="5830" spans="1:7" s="8" customFormat="1" ht="12.75" x14ac:dyDescent="0.15">
      <c r="A5830" s="110" t="s">
        <v>28</v>
      </c>
      <c r="B5830" s="20">
        <v>0</v>
      </c>
      <c r="C5830" s="20">
        <v>0</v>
      </c>
      <c r="D5830" s="20">
        <v>0</v>
      </c>
      <c r="E5830" s="20">
        <v>0</v>
      </c>
      <c r="F5830" s="20">
        <f t="shared" ref="F5830:F5893" si="186">IFERROR(E5830/B5830*100,0)</f>
        <v>0</v>
      </c>
      <c r="G5830" s="136">
        <f t="shared" ref="G5830:G5893" si="187">IFERROR(E5830/D5830*100,0)</f>
        <v>0</v>
      </c>
    </row>
    <row r="5831" spans="1:7" s="8" customFormat="1" ht="12.75" x14ac:dyDescent="0.15">
      <c r="A5831" s="110" t="s">
        <v>41</v>
      </c>
      <c r="B5831" s="20">
        <v>248.86</v>
      </c>
      <c r="C5831" s="20">
        <v>0</v>
      </c>
      <c r="D5831" s="20">
        <v>0</v>
      </c>
      <c r="E5831" s="20">
        <v>0</v>
      </c>
      <c r="F5831" s="20">
        <f t="shared" si="186"/>
        <v>0</v>
      </c>
      <c r="G5831" s="136">
        <f t="shared" si="187"/>
        <v>0</v>
      </c>
    </row>
    <row r="5832" spans="1:7" s="8" customFormat="1" ht="12.75" x14ac:dyDescent="0.15">
      <c r="A5832" s="108" t="s">
        <v>53</v>
      </c>
      <c r="B5832" s="19">
        <v>874.9</v>
      </c>
      <c r="C5832" s="19">
        <v>3900</v>
      </c>
      <c r="D5832" s="19">
        <v>6900</v>
      </c>
      <c r="E5832" s="19">
        <v>136.9</v>
      </c>
      <c r="F5832" s="19">
        <f t="shared" si="186"/>
        <v>15.647502571722482</v>
      </c>
      <c r="G5832" s="151">
        <f t="shared" si="187"/>
        <v>1.984057971014493</v>
      </c>
    </row>
    <row r="5833" spans="1:7" s="8" customFormat="1" ht="12.75" x14ac:dyDescent="0.15">
      <c r="A5833" s="108" t="s">
        <v>56</v>
      </c>
      <c r="B5833" s="19">
        <v>874.9</v>
      </c>
      <c r="C5833" s="19">
        <v>3900</v>
      </c>
      <c r="D5833" s="19">
        <v>6900</v>
      </c>
      <c r="E5833" s="19">
        <v>136.9</v>
      </c>
      <c r="F5833" s="19">
        <f t="shared" si="186"/>
        <v>15.647502571722482</v>
      </c>
      <c r="G5833" s="151">
        <f t="shared" si="187"/>
        <v>1.984057971014493</v>
      </c>
    </row>
    <row r="5834" spans="1:7" s="8" customFormat="1" ht="12.75" x14ac:dyDescent="0.15">
      <c r="A5834" s="110" t="s">
        <v>283</v>
      </c>
      <c r="B5834" s="20">
        <v>481.78</v>
      </c>
      <c r="C5834" s="20">
        <v>0</v>
      </c>
      <c r="D5834" s="20">
        <v>0</v>
      </c>
      <c r="E5834" s="20">
        <v>0</v>
      </c>
      <c r="F5834" s="20">
        <f t="shared" si="186"/>
        <v>0</v>
      </c>
      <c r="G5834" s="136">
        <f t="shared" si="187"/>
        <v>0</v>
      </c>
    </row>
    <row r="5835" spans="1:7" s="8" customFormat="1" ht="12.75" x14ac:dyDescent="0.15">
      <c r="A5835" s="110" t="s">
        <v>252</v>
      </c>
      <c r="B5835" s="20">
        <v>393.12</v>
      </c>
      <c r="C5835" s="20">
        <v>0</v>
      </c>
      <c r="D5835" s="20">
        <v>0</v>
      </c>
      <c r="E5835" s="20">
        <v>136.9</v>
      </c>
      <c r="F5835" s="20">
        <f t="shared" si="186"/>
        <v>34.823972323972328</v>
      </c>
      <c r="G5835" s="136">
        <f t="shared" si="187"/>
        <v>0</v>
      </c>
    </row>
    <row r="5836" spans="1:7" s="7" customFormat="1" ht="12.75" x14ac:dyDescent="0.15">
      <c r="A5836" s="149" t="s">
        <v>301</v>
      </c>
      <c r="B5836" s="18">
        <v>534055.26</v>
      </c>
      <c r="C5836" s="18">
        <v>488280</v>
      </c>
      <c r="D5836" s="18">
        <v>745350</v>
      </c>
      <c r="E5836" s="18">
        <v>685542.58</v>
      </c>
      <c r="F5836" s="18">
        <f t="shared" si="186"/>
        <v>128.36547663625672</v>
      </c>
      <c r="G5836" s="150">
        <f t="shared" si="187"/>
        <v>91.97592808747568</v>
      </c>
    </row>
    <row r="5837" spans="1:7" s="8" customFormat="1" ht="12.75" x14ac:dyDescent="0.15">
      <c r="A5837" s="108" t="s">
        <v>82</v>
      </c>
      <c r="B5837" s="19">
        <v>534055.26</v>
      </c>
      <c r="C5837" s="19">
        <v>488280</v>
      </c>
      <c r="D5837" s="19">
        <v>745350</v>
      </c>
      <c r="E5837" s="19">
        <v>685542.58</v>
      </c>
      <c r="F5837" s="19">
        <f t="shared" si="186"/>
        <v>128.36547663625672</v>
      </c>
      <c r="G5837" s="151">
        <f t="shared" si="187"/>
        <v>91.97592808747568</v>
      </c>
    </row>
    <row r="5838" spans="1:7" s="6" customFormat="1" ht="12.75" x14ac:dyDescent="0.15">
      <c r="A5838" s="147" t="s">
        <v>257</v>
      </c>
      <c r="B5838" s="17">
        <v>534055.26</v>
      </c>
      <c r="C5838" s="17">
        <v>488280</v>
      </c>
      <c r="D5838" s="17">
        <v>745350</v>
      </c>
      <c r="E5838" s="17">
        <v>685542.58</v>
      </c>
      <c r="F5838" s="17">
        <f t="shared" si="186"/>
        <v>128.36547663625672</v>
      </c>
      <c r="G5838" s="148">
        <f t="shared" si="187"/>
        <v>91.97592808747568</v>
      </c>
    </row>
    <row r="5839" spans="1:7" s="8" customFormat="1" ht="12.75" x14ac:dyDescent="0.15">
      <c r="A5839" s="108" t="s">
        <v>6</v>
      </c>
      <c r="B5839" s="19">
        <v>534055.26</v>
      </c>
      <c r="C5839" s="19">
        <v>488280</v>
      </c>
      <c r="D5839" s="19">
        <v>745350</v>
      </c>
      <c r="E5839" s="19">
        <v>685542.58</v>
      </c>
      <c r="F5839" s="19">
        <f t="shared" si="186"/>
        <v>128.36547663625672</v>
      </c>
      <c r="G5839" s="151">
        <f t="shared" si="187"/>
        <v>91.97592808747568</v>
      </c>
    </row>
    <row r="5840" spans="1:7" s="8" customFormat="1" ht="12.75" x14ac:dyDescent="0.15">
      <c r="A5840" s="108" t="s">
        <v>7</v>
      </c>
      <c r="B5840" s="19">
        <v>518336.33</v>
      </c>
      <c r="C5840" s="19">
        <v>476080</v>
      </c>
      <c r="D5840" s="19">
        <v>706850</v>
      </c>
      <c r="E5840" s="19">
        <v>664865.4</v>
      </c>
      <c r="F5840" s="19">
        <f t="shared" si="186"/>
        <v>128.26911052134818</v>
      </c>
      <c r="G5840" s="151">
        <f t="shared" si="187"/>
        <v>94.060323972554301</v>
      </c>
    </row>
    <row r="5841" spans="1:7" s="8" customFormat="1" ht="12.75" x14ac:dyDescent="0.15">
      <c r="A5841" s="110" t="s">
        <v>8</v>
      </c>
      <c r="B5841" s="20">
        <v>491074.39</v>
      </c>
      <c r="C5841" s="20">
        <v>0</v>
      </c>
      <c r="D5841" s="20">
        <v>0</v>
      </c>
      <c r="E5841" s="20">
        <v>630278.96</v>
      </c>
      <c r="F5841" s="20">
        <f t="shared" si="186"/>
        <v>128.34694148884449</v>
      </c>
      <c r="G5841" s="136">
        <f t="shared" si="187"/>
        <v>0</v>
      </c>
    </row>
    <row r="5842" spans="1:7" s="8" customFormat="1" ht="12.75" x14ac:dyDescent="0.15">
      <c r="A5842" s="110" t="s">
        <v>126</v>
      </c>
      <c r="B5842" s="20">
        <v>24783.5</v>
      </c>
      <c r="C5842" s="20">
        <v>0</v>
      </c>
      <c r="D5842" s="20">
        <v>0</v>
      </c>
      <c r="E5842" s="20">
        <v>31441.95</v>
      </c>
      <c r="F5842" s="20">
        <f t="shared" si="186"/>
        <v>126.86646357455567</v>
      </c>
      <c r="G5842" s="136">
        <f t="shared" si="187"/>
        <v>0</v>
      </c>
    </row>
    <row r="5843" spans="1:7" s="8" customFormat="1" ht="12.75" x14ac:dyDescent="0.15">
      <c r="A5843" s="110" t="s">
        <v>11</v>
      </c>
      <c r="B5843" s="20">
        <v>2478.44</v>
      </c>
      <c r="C5843" s="20">
        <v>0</v>
      </c>
      <c r="D5843" s="20">
        <v>0</v>
      </c>
      <c r="E5843" s="20">
        <v>3144.49</v>
      </c>
      <c r="F5843" s="20">
        <f t="shared" si="186"/>
        <v>126.87375930020495</v>
      </c>
      <c r="G5843" s="136">
        <f t="shared" si="187"/>
        <v>0</v>
      </c>
    </row>
    <row r="5844" spans="1:7" s="8" customFormat="1" ht="12.75" x14ac:dyDescent="0.15">
      <c r="A5844" s="108" t="s">
        <v>12</v>
      </c>
      <c r="B5844" s="19">
        <v>15718.93</v>
      </c>
      <c r="C5844" s="19">
        <v>12200</v>
      </c>
      <c r="D5844" s="19">
        <v>38500</v>
      </c>
      <c r="E5844" s="19">
        <v>20677.18</v>
      </c>
      <c r="F5844" s="19">
        <f t="shared" si="186"/>
        <v>131.54317755725103</v>
      </c>
      <c r="G5844" s="151">
        <f t="shared" si="187"/>
        <v>53.70696103896104</v>
      </c>
    </row>
    <row r="5845" spans="1:7" s="8" customFormat="1" ht="12.75" x14ac:dyDescent="0.15">
      <c r="A5845" s="110" t="s">
        <v>18</v>
      </c>
      <c r="B5845" s="20">
        <v>3389.32</v>
      </c>
      <c r="C5845" s="20">
        <v>0</v>
      </c>
      <c r="D5845" s="20">
        <v>0</v>
      </c>
      <c r="E5845" s="20">
        <v>8392.34</v>
      </c>
      <c r="F5845" s="20">
        <f t="shared" si="186"/>
        <v>247.61132026483187</v>
      </c>
      <c r="G5845" s="136">
        <f t="shared" si="187"/>
        <v>0</v>
      </c>
    </row>
    <row r="5846" spans="1:7" s="8" customFormat="1" ht="12.75" x14ac:dyDescent="0.15">
      <c r="A5846" s="110" t="s">
        <v>27</v>
      </c>
      <c r="B5846" s="20">
        <v>9516.2199999999993</v>
      </c>
      <c r="C5846" s="20">
        <v>0</v>
      </c>
      <c r="D5846" s="20">
        <v>0</v>
      </c>
      <c r="E5846" s="20">
        <v>11312</v>
      </c>
      <c r="F5846" s="20">
        <f t="shared" si="186"/>
        <v>118.87072808320951</v>
      </c>
      <c r="G5846" s="136">
        <f t="shared" si="187"/>
        <v>0</v>
      </c>
    </row>
    <row r="5847" spans="1:7" s="8" customFormat="1" ht="12.75" x14ac:dyDescent="0.15">
      <c r="A5847" s="110" t="s">
        <v>32</v>
      </c>
      <c r="B5847" s="20">
        <v>2813.39</v>
      </c>
      <c r="C5847" s="20">
        <v>0</v>
      </c>
      <c r="D5847" s="20">
        <v>0</v>
      </c>
      <c r="E5847" s="20">
        <v>679.73</v>
      </c>
      <c r="F5847" s="20">
        <f t="shared" si="186"/>
        <v>24.160532311552966</v>
      </c>
      <c r="G5847" s="136">
        <f t="shared" si="187"/>
        <v>0</v>
      </c>
    </row>
    <row r="5848" spans="1:7" s="8" customFormat="1" ht="12.75" x14ac:dyDescent="0.15">
      <c r="A5848" s="110" t="s">
        <v>98</v>
      </c>
      <c r="B5848" s="20">
        <v>0</v>
      </c>
      <c r="C5848" s="20">
        <v>0</v>
      </c>
      <c r="D5848" s="20">
        <v>0</v>
      </c>
      <c r="E5848" s="20">
        <v>199.7</v>
      </c>
      <c r="F5848" s="20">
        <f t="shared" si="186"/>
        <v>0</v>
      </c>
      <c r="G5848" s="136">
        <f t="shared" si="187"/>
        <v>0</v>
      </c>
    </row>
    <row r="5849" spans="1:7" s="8" customFormat="1" ht="12.75" x14ac:dyDescent="0.15">
      <c r="A5849" s="110" t="s">
        <v>83</v>
      </c>
      <c r="B5849" s="20">
        <v>0</v>
      </c>
      <c r="C5849" s="20">
        <v>0</v>
      </c>
      <c r="D5849" s="20">
        <v>0</v>
      </c>
      <c r="E5849" s="20">
        <v>0</v>
      </c>
      <c r="F5849" s="20">
        <f t="shared" si="186"/>
        <v>0</v>
      </c>
      <c r="G5849" s="136">
        <f t="shared" si="187"/>
        <v>0</v>
      </c>
    </row>
    <row r="5850" spans="1:7" s="8" customFormat="1" ht="12.75" x14ac:dyDescent="0.15">
      <c r="A5850" s="110" t="s">
        <v>13</v>
      </c>
      <c r="B5850" s="20">
        <v>0</v>
      </c>
      <c r="C5850" s="20">
        <v>0</v>
      </c>
      <c r="D5850" s="20">
        <v>0</v>
      </c>
      <c r="E5850" s="20">
        <v>93.41</v>
      </c>
      <c r="F5850" s="20">
        <f t="shared" si="186"/>
        <v>0</v>
      </c>
      <c r="G5850" s="136">
        <f t="shared" si="187"/>
        <v>0</v>
      </c>
    </row>
    <row r="5851" spans="1:7" s="7" customFormat="1" ht="12.75" x14ac:dyDescent="0.15">
      <c r="A5851" s="149" t="s">
        <v>302</v>
      </c>
      <c r="B5851" s="18">
        <v>8702.73</v>
      </c>
      <c r="C5851" s="18">
        <v>16305</v>
      </c>
      <c r="D5851" s="18">
        <v>13000.06</v>
      </c>
      <c r="E5851" s="18">
        <v>4107.83</v>
      </c>
      <c r="F5851" s="18">
        <f t="shared" si="186"/>
        <v>47.201625237138231</v>
      </c>
      <c r="G5851" s="150">
        <f t="shared" si="187"/>
        <v>31.598546468247068</v>
      </c>
    </row>
    <row r="5852" spans="1:7" s="8" customFormat="1" ht="12.75" x14ac:dyDescent="0.15">
      <c r="A5852" s="108" t="s">
        <v>81</v>
      </c>
      <c r="B5852" s="19">
        <v>8485.01</v>
      </c>
      <c r="C5852" s="19">
        <v>15770</v>
      </c>
      <c r="D5852" s="19">
        <v>11290</v>
      </c>
      <c r="E5852" s="19">
        <v>2497.77</v>
      </c>
      <c r="F5852" s="19">
        <f t="shared" si="186"/>
        <v>29.437443208670349</v>
      </c>
      <c r="G5852" s="151">
        <f t="shared" si="187"/>
        <v>22.123737821080603</v>
      </c>
    </row>
    <row r="5853" spans="1:7" s="6" customFormat="1" ht="12.75" x14ac:dyDescent="0.15">
      <c r="A5853" s="147" t="s">
        <v>128</v>
      </c>
      <c r="B5853" s="17">
        <v>8485.01</v>
      </c>
      <c r="C5853" s="17">
        <v>15770</v>
      </c>
      <c r="D5853" s="17">
        <v>11290</v>
      </c>
      <c r="E5853" s="17">
        <v>2497.77</v>
      </c>
      <c r="F5853" s="17">
        <f t="shared" si="186"/>
        <v>29.437443208670349</v>
      </c>
      <c r="G5853" s="148">
        <f t="shared" si="187"/>
        <v>22.123737821080603</v>
      </c>
    </row>
    <row r="5854" spans="1:7" s="8" customFormat="1" ht="12.75" x14ac:dyDescent="0.15">
      <c r="A5854" s="108" t="s">
        <v>6</v>
      </c>
      <c r="B5854" s="19">
        <v>6158.07</v>
      </c>
      <c r="C5854" s="19">
        <v>7970</v>
      </c>
      <c r="D5854" s="19">
        <v>3990</v>
      </c>
      <c r="E5854" s="19">
        <v>1748.83</v>
      </c>
      <c r="F5854" s="19">
        <f t="shared" si="186"/>
        <v>28.39899513971098</v>
      </c>
      <c r="G5854" s="151">
        <f t="shared" si="187"/>
        <v>43.830325814536344</v>
      </c>
    </row>
    <row r="5855" spans="1:7" s="8" customFormat="1" ht="12.75" x14ac:dyDescent="0.15">
      <c r="A5855" s="108" t="s">
        <v>7</v>
      </c>
      <c r="B5855" s="19">
        <v>4203.33</v>
      </c>
      <c r="C5855" s="19">
        <v>1900</v>
      </c>
      <c r="D5855" s="19">
        <v>600</v>
      </c>
      <c r="E5855" s="19">
        <v>172.01</v>
      </c>
      <c r="F5855" s="19">
        <f t="shared" si="186"/>
        <v>4.0922316353938424</v>
      </c>
      <c r="G5855" s="151">
        <f t="shared" si="187"/>
        <v>28.668333333333333</v>
      </c>
    </row>
    <row r="5856" spans="1:7" s="8" customFormat="1" ht="12.75" x14ac:dyDescent="0.15">
      <c r="A5856" s="110" t="s">
        <v>10</v>
      </c>
      <c r="B5856" s="20">
        <v>4203.33</v>
      </c>
      <c r="C5856" s="20">
        <v>0</v>
      </c>
      <c r="D5856" s="20">
        <v>0</v>
      </c>
      <c r="E5856" s="20">
        <v>172.01</v>
      </c>
      <c r="F5856" s="20">
        <f t="shared" si="186"/>
        <v>4.0922316353938424</v>
      </c>
      <c r="G5856" s="136">
        <f t="shared" si="187"/>
        <v>0</v>
      </c>
    </row>
    <row r="5857" spans="1:7" s="8" customFormat="1" ht="12.75" x14ac:dyDescent="0.15">
      <c r="A5857" s="108" t="s">
        <v>12</v>
      </c>
      <c r="B5857" s="19">
        <v>1954.74</v>
      </c>
      <c r="C5857" s="19">
        <v>6070</v>
      </c>
      <c r="D5857" s="19">
        <v>3390</v>
      </c>
      <c r="E5857" s="19">
        <v>1576.82</v>
      </c>
      <c r="F5857" s="19">
        <f t="shared" si="186"/>
        <v>80.666482498951268</v>
      </c>
      <c r="G5857" s="151">
        <f t="shared" si="187"/>
        <v>46.513864306784654</v>
      </c>
    </row>
    <row r="5858" spans="1:7" s="8" customFormat="1" ht="12.75" x14ac:dyDescent="0.15">
      <c r="A5858" s="110" t="s">
        <v>18</v>
      </c>
      <c r="B5858" s="20">
        <v>718.96</v>
      </c>
      <c r="C5858" s="20">
        <v>0</v>
      </c>
      <c r="D5858" s="20">
        <v>0</v>
      </c>
      <c r="E5858" s="20">
        <v>790.32</v>
      </c>
      <c r="F5858" s="20">
        <f t="shared" si="186"/>
        <v>109.92544786914431</v>
      </c>
      <c r="G5858" s="136">
        <f t="shared" si="187"/>
        <v>0</v>
      </c>
    </row>
    <row r="5859" spans="1:7" s="8" customFormat="1" ht="12.75" x14ac:dyDescent="0.15">
      <c r="A5859" s="110" t="s">
        <v>22</v>
      </c>
      <c r="B5859" s="20">
        <v>0</v>
      </c>
      <c r="C5859" s="20">
        <v>0</v>
      </c>
      <c r="D5859" s="20">
        <v>0</v>
      </c>
      <c r="E5859" s="20">
        <v>15.5</v>
      </c>
      <c r="F5859" s="20">
        <f t="shared" si="186"/>
        <v>0</v>
      </c>
      <c r="G5859" s="136">
        <f t="shared" si="187"/>
        <v>0</v>
      </c>
    </row>
    <row r="5860" spans="1:7" s="8" customFormat="1" ht="12.75" x14ac:dyDescent="0.15">
      <c r="A5860" s="110" t="s">
        <v>27</v>
      </c>
      <c r="B5860" s="20">
        <v>182.49</v>
      </c>
      <c r="C5860" s="20">
        <v>0</v>
      </c>
      <c r="D5860" s="20">
        <v>0</v>
      </c>
      <c r="E5860" s="20">
        <v>0</v>
      </c>
      <c r="F5860" s="20">
        <f t="shared" si="186"/>
        <v>0</v>
      </c>
      <c r="G5860" s="136">
        <f t="shared" si="187"/>
        <v>0</v>
      </c>
    </row>
    <row r="5861" spans="1:7" s="8" customFormat="1" ht="12.75" x14ac:dyDescent="0.15">
      <c r="A5861" s="110" t="s">
        <v>28</v>
      </c>
      <c r="B5861" s="20">
        <v>0</v>
      </c>
      <c r="C5861" s="20">
        <v>0</v>
      </c>
      <c r="D5861" s="20">
        <v>0</v>
      </c>
      <c r="E5861" s="20">
        <v>0</v>
      </c>
      <c r="F5861" s="20">
        <f t="shared" si="186"/>
        <v>0</v>
      </c>
      <c r="G5861" s="136">
        <f t="shared" si="187"/>
        <v>0</v>
      </c>
    </row>
    <row r="5862" spans="1:7" s="8" customFormat="1" ht="12.75" x14ac:dyDescent="0.15">
      <c r="A5862" s="110" t="s">
        <v>31</v>
      </c>
      <c r="B5862" s="20">
        <v>159.27000000000001</v>
      </c>
      <c r="C5862" s="20">
        <v>0</v>
      </c>
      <c r="D5862" s="20">
        <v>0</v>
      </c>
      <c r="E5862" s="20">
        <v>0</v>
      </c>
      <c r="F5862" s="20">
        <f t="shared" si="186"/>
        <v>0</v>
      </c>
      <c r="G5862" s="136">
        <f t="shared" si="187"/>
        <v>0</v>
      </c>
    </row>
    <row r="5863" spans="1:7" s="8" customFormat="1" ht="12.75" x14ac:dyDescent="0.15">
      <c r="A5863" s="110" t="s">
        <v>98</v>
      </c>
      <c r="B5863" s="20">
        <v>0</v>
      </c>
      <c r="C5863" s="20">
        <v>0</v>
      </c>
      <c r="D5863" s="20">
        <v>0</v>
      </c>
      <c r="E5863" s="20">
        <v>531</v>
      </c>
      <c r="F5863" s="20">
        <f t="shared" si="186"/>
        <v>0</v>
      </c>
      <c r="G5863" s="136">
        <f t="shared" si="187"/>
        <v>0</v>
      </c>
    </row>
    <row r="5864" spans="1:7" s="8" customFormat="1" ht="12.75" x14ac:dyDescent="0.15">
      <c r="A5864" s="110" t="s">
        <v>83</v>
      </c>
      <c r="B5864" s="20">
        <v>40.590000000000003</v>
      </c>
      <c r="C5864" s="20">
        <v>0</v>
      </c>
      <c r="D5864" s="20">
        <v>0</v>
      </c>
      <c r="E5864" s="20">
        <v>0</v>
      </c>
      <c r="F5864" s="20">
        <f t="shared" si="186"/>
        <v>0</v>
      </c>
      <c r="G5864" s="136">
        <f t="shared" si="187"/>
        <v>0</v>
      </c>
    </row>
    <row r="5865" spans="1:7" s="8" customFormat="1" ht="12.75" x14ac:dyDescent="0.15">
      <c r="A5865" s="110" t="s">
        <v>36</v>
      </c>
      <c r="B5865" s="20">
        <v>853.43</v>
      </c>
      <c r="C5865" s="20">
        <v>0</v>
      </c>
      <c r="D5865" s="20">
        <v>0</v>
      </c>
      <c r="E5865" s="20">
        <v>240</v>
      </c>
      <c r="F5865" s="20">
        <f t="shared" si="186"/>
        <v>28.121814325720919</v>
      </c>
      <c r="G5865" s="136">
        <f t="shared" si="187"/>
        <v>0</v>
      </c>
    </row>
    <row r="5866" spans="1:7" s="8" customFormat="1" ht="12.75" x14ac:dyDescent="0.15">
      <c r="A5866" s="108" t="s">
        <v>53</v>
      </c>
      <c r="B5866" s="19">
        <v>2326.94</v>
      </c>
      <c r="C5866" s="19">
        <v>7800</v>
      </c>
      <c r="D5866" s="19">
        <v>7300</v>
      </c>
      <c r="E5866" s="19">
        <v>748.94</v>
      </c>
      <c r="F5866" s="19">
        <f t="shared" si="186"/>
        <v>32.185617162453696</v>
      </c>
      <c r="G5866" s="151">
        <f t="shared" si="187"/>
        <v>10.25945205479452</v>
      </c>
    </row>
    <row r="5867" spans="1:7" s="8" customFormat="1" ht="12.75" x14ac:dyDescent="0.15">
      <c r="A5867" s="108" t="s">
        <v>54</v>
      </c>
      <c r="B5867" s="19">
        <v>0</v>
      </c>
      <c r="C5867" s="19">
        <v>400</v>
      </c>
      <c r="D5867" s="19">
        <v>400</v>
      </c>
      <c r="E5867" s="19">
        <v>0</v>
      </c>
      <c r="F5867" s="19">
        <f t="shared" si="186"/>
        <v>0</v>
      </c>
      <c r="G5867" s="151">
        <f t="shared" si="187"/>
        <v>0</v>
      </c>
    </row>
    <row r="5868" spans="1:7" s="8" customFormat="1" ht="12.75" x14ac:dyDescent="0.15">
      <c r="A5868" s="108" t="s">
        <v>56</v>
      </c>
      <c r="B5868" s="19">
        <v>2326.94</v>
      </c>
      <c r="C5868" s="19">
        <v>7400</v>
      </c>
      <c r="D5868" s="19">
        <v>6900</v>
      </c>
      <c r="E5868" s="19">
        <v>748.94</v>
      </c>
      <c r="F5868" s="19">
        <f t="shared" si="186"/>
        <v>32.185617162453696</v>
      </c>
      <c r="G5868" s="151">
        <f t="shared" si="187"/>
        <v>10.854202898550726</v>
      </c>
    </row>
    <row r="5869" spans="1:7" s="8" customFormat="1" ht="12.75" x14ac:dyDescent="0.15">
      <c r="A5869" s="110" t="s">
        <v>60</v>
      </c>
      <c r="B5869" s="20">
        <v>1327.23</v>
      </c>
      <c r="C5869" s="20">
        <v>0</v>
      </c>
      <c r="D5869" s="20">
        <v>0</v>
      </c>
      <c r="E5869" s="20">
        <v>0</v>
      </c>
      <c r="F5869" s="20">
        <f t="shared" si="186"/>
        <v>0</v>
      </c>
      <c r="G5869" s="136">
        <f t="shared" si="187"/>
        <v>0</v>
      </c>
    </row>
    <row r="5870" spans="1:7" s="8" customFormat="1" ht="12.75" x14ac:dyDescent="0.15">
      <c r="A5870" s="110" t="s">
        <v>252</v>
      </c>
      <c r="B5870" s="20">
        <v>999.71</v>
      </c>
      <c r="C5870" s="20">
        <v>0</v>
      </c>
      <c r="D5870" s="20">
        <v>0</v>
      </c>
      <c r="E5870" s="20">
        <v>748.94</v>
      </c>
      <c r="F5870" s="20">
        <f t="shared" si="186"/>
        <v>74.915725560412525</v>
      </c>
      <c r="G5870" s="136">
        <f t="shared" si="187"/>
        <v>0</v>
      </c>
    </row>
    <row r="5871" spans="1:7" s="8" customFormat="1" ht="12.75" x14ac:dyDescent="0.15">
      <c r="A5871" s="108" t="s">
        <v>82</v>
      </c>
      <c r="B5871" s="19">
        <v>217.72</v>
      </c>
      <c r="C5871" s="19">
        <v>535</v>
      </c>
      <c r="D5871" s="19">
        <v>1710.06</v>
      </c>
      <c r="E5871" s="19">
        <v>1610.06</v>
      </c>
      <c r="F5871" s="19">
        <f t="shared" si="186"/>
        <v>739.50946169391875</v>
      </c>
      <c r="G5871" s="151">
        <f t="shared" si="187"/>
        <v>94.152251967767214</v>
      </c>
    </row>
    <row r="5872" spans="1:7" s="6" customFormat="1" ht="12.75" x14ac:dyDescent="0.15">
      <c r="A5872" s="147" t="s">
        <v>128</v>
      </c>
      <c r="B5872" s="17">
        <v>217.72</v>
      </c>
      <c r="C5872" s="17">
        <v>535</v>
      </c>
      <c r="D5872" s="17">
        <v>1710.06</v>
      </c>
      <c r="E5872" s="17">
        <v>1610.06</v>
      </c>
      <c r="F5872" s="17">
        <f t="shared" si="186"/>
        <v>739.50946169391875</v>
      </c>
      <c r="G5872" s="148">
        <f t="shared" si="187"/>
        <v>94.152251967767214</v>
      </c>
    </row>
    <row r="5873" spans="1:7" s="8" customFormat="1" ht="12.75" x14ac:dyDescent="0.15">
      <c r="A5873" s="108" t="s">
        <v>6</v>
      </c>
      <c r="B5873" s="19">
        <v>217.72</v>
      </c>
      <c r="C5873" s="19">
        <v>535</v>
      </c>
      <c r="D5873" s="19">
        <v>1710.06</v>
      </c>
      <c r="E5873" s="19">
        <v>1610.06</v>
      </c>
      <c r="F5873" s="19">
        <f t="shared" si="186"/>
        <v>739.50946169391875</v>
      </c>
      <c r="G5873" s="151">
        <f t="shared" si="187"/>
        <v>94.152251967767214</v>
      </c>
    </row>
    <row r="5874" spans="1:7" s="8" customFormat="1" ht="12.75" x14ac:dyDescent="0.15">
      <c r="A5874" s="108" t="s">
        <v>7</v>
      </c>
      <c r="B5874" s="19">
        <v>17.68</v>
      </c>
      <c r="C5874" s="19">
        <v>270</v>
      </c>
      <c r="D5874" s="19">
        <v>50</v>
      </c>
      <c r="E5874" s="19">
        <v>0</v>
      </c>
      <c r="F5874" s="19">
        <f t="shared" si="186"/>
        <v>0</v>
      </c>
      <c r="G5874" s="151">
        <f t="shared" si="187"/>
        <v>0</v>
      </c>
    </row>
    <row r="5875" spans="1:7" s="8" customFormat="1" ht="12.75" x14ac:dyDescent="0.15">
      <c r="A5875" s="110" t="s">
        <v>11</v>
      </c>
      <c r="B5875" s="20">
        <v>3.15</v>
      </c>
      <c r="C5875" s="20">
        <v>0</v>
      </c>
      <c r="D5875" s="20">
        <v>0</v>
      </c>
      <c r="E5875" s="20">
        <v>0</v>
      </c>
      <c r="F5875" s="20">
        <f t="shared" si="186"/>
        <v>0</v>
      </c>
      <c r="G5875" s="136">
        <f t="shared" si="187"/>
        <v>0</v>
      </c>
    </row>
    <row r="5876" spans="1:7" s="8" customFormat="1" ht="12.75" x14ac:dyDescent="0.15">
      <c r="A5876" s="110" t="s">
        <v>278</v>
      </c>
      <c r="B5876" s="20">
        <v>14.53</v>
      </c>
      <c r="C5876" s="20">
        <v>0</v>
      </c>
      <c r="D5876" s="20">
        <v>0</v>
      </c>
      <c r="E5876" s="20">
        <v>0</v>
      </c>
      <c r="F5876" s="20">
        <f t="shared" si="186"/>
        <v>0</v>
      </c>
      <c r="G5876" s="136">
        <f t="shared" si="187"/>
        <v>0</v>
      </c>
    </row>
    <row r="5877" spans="1:7" s="8" customFormat="1" ht="12.75" x14ac:dyDescent="0.15">
      <c r="A5877" s="108" t="s">
        <v>37</v>
      </c>
      <c r="B5877" s="19">
        <v>200.04</v>
      </c>
      <c r="C5877" s="19">
        <v>265</v>
      </c>
      <c r="D5877" s="19">
        <v>50</v>
      </c>
      <c r="E5877" s="19">
        <v>0</v>
      </c>
      <c r="F5877" s="19">
        <f t="shared" si="186"/>
        <v>0</v>
      </c>
      <c r="G5877" s="151">
        <f t="shared" si="187"/>
        <v>0</v>
      </c>
    </row>
    <row r="5878" spans="1:7" s="8" customFormat="1" ht="12.75" x14ac:dyDescent="0.15">
      <c r="A5878" s="110" t="s">
        <v>38</v>
      </c>
      <c r="B5878" s="20">
        <v>0</v>
      </c>
      <c r="C5878" s="20">
        <v>0</v>
      </c>
      <c r="D5878" s="20">
        <v>0</v>
      </c>
      <c r="E5878" s="20">
        <v>0</v>
      </c>
      <c r="F5878" s="20">
        <f t="shared" si="186"/>
        <v>0</v>
      </c>
      <c r="G5878" s="136">
        <f t="shared" si="187"/>
        <v>0</v>
      </c>
    </row>
    <row r="5879" spans="1:7" s="8" customFormat="1" ht="12.75" x14ac:dyDescent="0.15">
      <c r="A5879" s="110" t="s">
        <v>39</v>
      </c>
      <c r="B5879" s="20">
        <v>200.04</v>
      </c>
      <c r="C5879" s="20">
        <v>0</v>
      </c>
      <c r="D5879" s="20">
        <v>0</v>
      </c>
      <c r="E5879" s="20">
        <v>0</v>
      </c>
      <c r="F5879" s="20">
        <f t="shared" si="186"/>
        <v>0</v>
      </c>
      <c r="G5879" s="136">
        <f t="shared" si="187"/>
        <v>0</v>
      </c>
    </row>
    <row r="5880" spans="1:7" s="8" customFormat="1" ht="12.75" x14ac:dyDescent="0.15">
      <c r="A5880" s="108" t="s">
        <v>101</v>
      </c>
      <c r="B5880" s="19">
        <v>0</v>
      </c>
      <c r="C5880" s="19">
        <v>0</v>
      </c>
      <c r="D5880" s="19">
        <v>1610.06</v>
      </c>
      <c r="E5880" s="19">
        <v>1610.06</v>
      </c>
      <c r="F5880" s="19">
        <f t="shared" si="186"/>
        <v>0</v>
      </c>
      <c r="G5880" s="151">
        <f t="shared" si="187"/>
        <v>100</v>
      </c>
    </row>
    <row r="5881" spans="1:7" s="8" customFormat="1" ht="12.75" x14ac:dyDescent="0.15">
      <c r="A5881" s="110" t="s">
        <v>102</v>
      </c>
      <c r="B5881" s="20">
        <v>0</v>
      </c>
      <c r="C5881" s="20">
        <v>0</v>
      </c>
      <c r="D5881" s="20">
        <v>0</v>
      </c>
      <c r="E5881" s="20">
        <v>1610.06</v>
      </c>
      <c r="F5881" s="20">
        <f t="shared" si="186"/>
        <v>0</v>
      </c>
      <c r="G5881" s="136">
        <f t="shared" si="187"/>
        <v>0</v>
      </c>
    </row>
    <row r="5882" spans="1:7" s="7" customFormat="1" ht="12.75" x14ac:dyDescent="0.15">
      <c r="A5882" s="149" t="s">
        <v>303</v>
      </c>
      <c r="B5882" s="18">
        <v>0</v>
      </c>
      <c r="C5882" s="18">
        <v>0</v>
      </c>
      <c r="D5882" s="18">
        <v>680</v>
      </c>
      <c r="E5882" s="18">
        <v>680</v>
      </c>
      <c r="F5882" s="18">
        <f t="shared" si="186"/>
        <v>0</v>
      </c>
      <c r="G5882" s="150">
        <f t="shared" si="187"/>
        <v>100</v>
      </c>
    </row>
    <row r="5883" spans="1:7" s="8" customFormat="1" ht="12.75" x14ac:dyDescent="0.15">
      <c r="A5883" s="108" t="s">
        <v>82</v>
      </c>
      <c r="B5883" s="19">
        <v>0</v>
      </c>
      <c r="C5883" s="19">
        <v>0</v>
      </c>
      <c r="D5883" s="19">
        <v>680</v>
      </c>
      <c r="E5883" s="19">
        <v>680</v>
      </c>
      <c r="F5883" s="19">
        <f t="shared" si="186"/>
        <v>0</v>
      </c>
      <c r="G5883" s="151">
        <f t="shared" si="187"/>
        <v>100</v>
      </c>
    </row>
    <row r="5884" spans="1:7" s="6" customFormat="1" ht="12.75" x14ac:dyDescent="0.15">
      <c r="A5884" s="147" t="s">
        <v>212</v>
      </c>
      <c r="B5884" s="17">
        <v>0</v>
      </c>
      <c r="C5884" s="17">
        <v>0</v>
      </c>
      <c r="D5884" s="17">
        <v>680</v>
      </c>
      <c r="E5884" s="17">
        <v>680</v>
      </c>
      <c r="F5884" s="17">
        <f t="shared" si="186"/>
        <v>0</v>
      </c>
      <c r="G5884" s="148">
        <f t="shared" si="187"/>
        <v>100</v>
      </c>
    </row>
    <row r="5885" spans="1:7" s="8" customFormat="1" ht="12.75" x14ac:dyDescent="0.15">
      <c r="A5885" s="108" t="s">
        <v>53</v>
      </c>
      <c r="B5885" s="19">
        <v>0</v>
      </c>
      <c r="C5885" s="19">
        <v>0</v>
      </c>
      <c r="D5885" s="19">
        <v>680</v>
      </c>
      <c r="E5885" s="19">
        <v>680</v>
      </c>
      <c r="F5885" s="19">
        <f t="shared" si="186"/>
        <v>0</v>
      </c>
      <c r="G5885" s="151">
        <f t="shared" si="187"/>
        <v>100</v>
      </c>
    </row>
    <row r="5886" spans="1:7" s="8" customFormat="1" ht="12.75" x14ac:dyDescent="0.15">
      <c r="A5886" s="108" t="s">
        <v>56</v>
      </c>
      <c r="B5886" s="19">
        <v>0</v>
      </c>
      <c r="C5886" s="19">
        <v>0</v>
      </c>
      <c r="D5886" s="19">
        <v>680</v>
      </c>
      <c r="E5886" s="19">
        <v>680</v>
      </c>
      <c r="F5886" s="19">
        <f t="shared" si="186"/>
        <v>0</v>
      </c>
      <c r="G5886" s="151">
        <f t="shared" si="187"/>
        <v>100</v>
      </c>
    </row>
    <row r="5887" spans="1:7" s="8" customFormat="1" ht="12.75" x14ac:dyDescent="0.15">
      <c r="A5887" s="110" t="s">
        <v>57</v>
      </c>
      <c r="B5887" s="20">
        <v>0</v>
      </c>
      <c r="C5887" s="20">
        <v>0</v>
      </c>
      <c r="D5887" s="20">
        <v>0</v>
      </c>
      <c r="E5887" s="20">
        <v>680</v>
      </c>
      <c r="F5887" s="20">
        <f t="shared" si="186"/>
        <v>0</v>
      </c>
      <c r="G5887" s="136">
        <f t="shared" si="187"/>
        <v>0</v>
      </c>
    </row>
    <row r="5888" spans="1:7" s="7" customFormat="1" ht="12.75" x14ac:dyDescent="0.15">
      <c r="A5888" s="149" t="s">
        <v>304</v>
      </c>
      <c r="B5888" s="18">
        <v>9157.8700000000008</v>
      </c>
      <c r="C5888" s="18">
        <v>0</v>
      </c>
      <c r="D5888" s="18">
        <v>0</v>
      </c>
      <c r="E5888" s="18">
        <v>0</v>
      </c>
      <c r="F5888" s="18">
        <f t="shared" si="186"/>
        <v>0</v>
      </c>
      <c r="G5888" s="150">
        <f t="shared" si="187"/>
        <v>0</v>
      </c>
    </row>
    <row r="5889" spans="1:7" s="8" customFormat="1" ht="12.75" x14ac:dyDescent="0.15">
      <c r="A5889" s="108" t="s">
        <v>82</v>
      </c>
      <c r="B5889" s="19">
        <v>9157.8700000000008</v>
      </c>
      <c r="C5889" s="19">
        <v>0</v>
      </c>
      <c r="D5889" s="19">
        <v>0</v>
      </c>
      <c r="E5889" s="19">
        <v>0</v>
      </c>
      <c r="F5889" s="19">
        <f t="shared" si="186"/>
        <v>0</v>
      </c>
      <c r="G5889" s="151">
        <f t="shared" si="187"/>
        <v>0</v>
      </c>
    </row>
    <row r="5890" spans="1:7" s="6" customFormat="1" ht="12.75" x14ac:dyDescent="0.15">
      <c r="A5890" s="147" t="s">
        <v>210</v>
      </c>
      <c r="B5890" s="17">
        <v>9157.8700000000008</v>
      </c>
      <c r="C5890" s="17">
        <v>0</v>
      </c>
      <c r="D5890" s="17">
        <v>0</v>
      </c>
      <c r="E5890" s="17">
        <v>0</v>
      </c>
      <c r="F5890" s="17">
        <f t="shared" si="186"/>
        <v>0</v>
      </c>
      <c r="G5890" s="148">
        <f t="shared" si="187"/>
        <v>0</v>
      </c>
    </row>
    <row r="5891" spans="1:7" s="8" customFormat="1" ht="12.75" x14ac:dyDescent="0.15">
      <c r="A5891" s="108" t="s">
        <v>6</v>
      </c>
      <c r="B5891" s="19">
        <v>9157.8700000000008</v>
      </c>
      <c r="C5891" s="19">
        <v>0</v>
      </c>
      <c r="D5891" s="19">
        <v>0</v>
      </c>
      <c r="E5891" s="19">
        <v>0</v>
      </c>
      <c r="F5891" s="19">
        <f t="shared" si="186"/>
        <v>0</v>
      </c>
      <c r="G5891" s="151">
        <f t="shared" si="187"/>
        <v>0</v>
      </c>
    </row>
    <row r="5892" spans="1:7" s="8" customFormat="1" ht="12.75" x14ac:dyDescent="0.15">
      <c r="A5892" s="108" t="s">
        <v>12</v>
      </c>
      <c r="B5892" s="19">
        <v>9157.8700000000008</v>
      </c>
      <c r="C5892" s="19">
        <v>0</v>
      </c>
      <c r="D5892" s="19">
        <v>0</v>
      </c>
      <c r="E5892" s="19">
        <v>0</v>
      </c>
      <c r="F5892" s="19">
        <f t="shared" si="186"/>
        <v>0</v>
      </c>
      <c r="G5892" s="151">
        <f t="shared" si="187"/>
        <v>0</v>
      </c>
    </row>
    <row r="5893" spans="1:7" s="8" customFormat="1" ht="12.75" x14ac:dyDescent="0.15">
      <c r="A5893" s="110" t="s">
        <v>18</v>
      </c>
      <c r="B5893" s="20">
        <v>9157.8700000000008</v>
      </c>
      <c r="C5893" s="20">
        <v>0</v>
      </c>
      <c r="D5893" s="20">
        <v>0</v>
      </c>
      <c r="E5893" s="20">
        <v>0</v>
      </c>
      <c r="F5893" s="20">
        <f t="shared" si="186"/>
        <v>0</v>
      </c>
      <c r="G5893" s="136">
        <f t="shared" si="187"/>
        <v>0</v>
      </c>
    </row>
    <row r="5894" spans="1:7" s="7" customFormat="1" ht="12.75" x14ac:dyDescent="0.15">
      <c r="A5894" s="149" t="s">
        <v>305</v>
      </c>
      <c r="B5894" s="18">
        <v>2994.14</v>
      </c>
      <c r="C5894" s="18">
        <v>3000</v>
      </c>
      <c r="D5894" s="18">
        <v>3000</v>
      </c>
      <c r="E5894" s="18">
        <v>2861.29</v>
      </c>
      <c r="F5894" s="18">
        <f t="shared" ref="F5894:F5957" si="188">IFERROR(E5894/B5894*100,0)</f>
        <v>95.562999726131721</v>
      </c>
      <c r="G5894" s="150">
        <f t="shared" ref="G5894:G5957" si="189">IFERROR(E5894/D5894*100,0)</f>
        <v>95.376333333333335</v>
      </c>
    </row>
    <row r="5895" spans="1:7" s="8" customFormat="1" ht="12.75" x14ac:dyDescent="0.15">
      <c r="A5895" s="108" t="s">
        <v>82</v>
      </c>
      <c r="B5895" s="19">
        <v>2994.14</v>
      </c>
      <c r="C5895" s="19">
        <v>3000</v>
      </c>
      <c r="D5895" s="19">
        <v>3000</v>
      </c>
      <c r="E5895" s="19">
        <v>2861.29</v>
      </c>
      <c r="F5895" s="19">
        <f t="shared" si="188"/>
        <v>95.562999726131721</v>
      </c>
      <c r="G5895" s="151">
        <f t="shared" si="189"/>
        <v>95.376333333333335</v>
      </c>
    </row>
    <row r="5896" spans="1:7" s="6" customFormat="1" ht="12.75" x14ac:dyDescent="0.15">
      <c r="A5896" s="147" t="s">
        <v>86</v>
      </c>
      <c r="B5896" s="17">
        <v>2994.14</v>
      </c>
      <c r="C5896" s="17">
        <v>3000</v>
      </c>
      <c r="D5896" s="17">
        <v>3000</v>
      </c>
      <c r="E5896" s="17">
        <v>2861.29</v>
      </c>
      <c r="F5896" s="17">
        <f t="shared" si="188"/>
        <v>95.562999726131721</v>
      </c>
      <c r="G5896" s="148">
        <f t="shared" si="189"/>
        <v>95.376333333333335</v>
      </c>
    </row>
    <row r="5897" spans="1:7" s="8" customFormat="1" ht="12.75" x14ac:dyDescent="0.15">
      <c r="A5897" s="108" t="s">
        <v>6</v>
      </c>
      <c r="B5897" s="19">
        <v>2994.14</v>
      </c>
      <c r="C5897" s="19">
        <v>3000</v>
      </c>
      <c r="D5897" s="19">
        <v>3000</v>
      </c>
      <c r="E5897" s="19">
        <v>2861.29</v>
      </c>
      <c r="F5897" s="19">
        <f t="shared" si="188"/>
        <v>95.562999726131721</v>
      </c>
      <c r="G5897" s="151">
        <f t="shared" si="189"/>
        <v>95.376333333333335</v>
      </c>
    </row>
    <row r="5898" spans="1:7" s="8" customFormat="1" ht="12.75" x14ac:dyDescent="0.15">
      <c r="A5898" s="108" t="s">
        <v>12</v>
      </c>
      <c r="B5898" s="19">
        <v>2994.14</v>
      </c>
      <c r="C5898" s="19">
        <v>3000</v>
      </c>
      <c r="D5898" s="19">
        <v>3000</v>
      </c>
      <c r="E5898" s="19">
        <v>2861.29</v>
      </c>
      <c r="F5898" s="19">
        <f t="shared" si="188"/>
        <v>95.562999726131721</v>
      </c>
      <c r="G5898" s="151">
        <f t="shared" si="189"/>
        <v>95.376333333333335</v>
      </c>
    </row>
    <row r="5899" spans="1:7" s="8" customFormat="1" ht="12.75" x14ac:dyDescent="0.15">
      <c r="A5899" s="110" t="s">
        <v>97</v>
      </c>
      <c r="B5899" s="20">
        <v>2994.14</v>
      </c>
      <c r="C5899" s="20">
        <v>0</v>
      </c>
      <c r="D5899" s="20">
        <v>0</v>
      </c>
      <c r="E5899" s="20">
        <v>2861.29</v>
      </c>
      <c r="F5899" s="20">
        <f t="shared" si="188"/>
        <v>95.562999726131721</v>
      </c>
      <c r="G5899" s="136">
        <f t="shared" si="189"/>
        <v>0</v>
      </c>
    </row>
    <row r="5900" spans="1:7" s="6" customFormat="1" ht="12.75" x14ac:dyDescent="0.15">
      <c r="A5900" s="147" t="s">
        <v>306</v>
      </c>
      <c r="B5900" s="17">
        <v>0</v>
      </c>
      <c r="C5900" s="17">
        <v>0</v>
      </c>
      <c r="D5900" s="17">
        <v>12314.32</v>
      </c>
      <c r="E5900" s="17">
        <v>12314.32</v>
      </c>
      <c r="F5900" s="17">
        <f t="shared" si="188"/>
        <v>0</v>
      </c>
      <c r="G5900" s="148">
        <f t="shared" si="189"/>
        <v>100</v>
      </c>
    </row>
    <row r="5901" spans="1:7" s="7" customFormat="1" ht="12.75" x14ac:dyDescent="0.15">
      <c r="A5901" s="149" t="s">
        <v>307</v>
      </c>
      <c r="B5901" s="18">
        <v>0</v>
      </c>
      <c r="C5901" s="18">
        <v>0</v>
      </c>
      <c r="D5901" s="18">
        <v>12314.32</v>
      </c>
      <c r="E5901" s="18">
        <v>12314.32</v>
      </c>
      <c r="F5901" s="18">
        <f t="shared" si="188"/>
        <v>0</v>
      </c>
      <c r="G5901" s="150">
        <f t="shared" si="189"/>
        <v>100</v>
      </c>
    </row>
    <row r="5902" spans="1:7" s="8" customFormat="1" ht="12.75" x14ac:dyDescent="0.15">
      <c r="A5902" s="108" t="s">
        <v>82</v>
      </c>
      <c r="B5902" s="19">
        <v>0</v>
      </c>
      <c r="C5902" s="19">
        <v>0</v>
      </c>
      <c r="D5902" s="19">
        <v>12314.32</v>
      </c>
      <c r="E5902" s="19">
        <v>12314.32</v>
      </c>
      <c r="F5902" s="19">
        <f t="shared" si="188"/>
        <v>0</v>
      </c>
      <c r="G5902" s="151">
        <f t="shared" si="189"/>
        <v>100</v>
      </c>
    </row>
    <row r="5903" spans="1:7" s="6" customFormat="1" ht="12.75" x14ac:dyDescent="0.15">
      <c r="A5903" s="147" t="s">
        <v>182</v>
      </c>
      <c r="B5903" s="17">
        <v>0</v>
      </c>
      <c r="C5903" s="17">
        <v>0</v>
      </c>
      <c r="D5903" s="17">
        <v>12314.32</v>
      </c>
      <c r="E5903" s="17">
        <v>12314.32</v>
      </c>
      <c r="F5903" s="17">
        <f t="shared" si="188"/>
        <v>0</v>
      </c>
      <c r="G5903" s="148">
        <f t="shared" si="189"/>
        <v>100</v>
      </c>
    </row>
    <row r="5904" spans="1:7" s="8" customFormat="1" ht="12.75" x14ac:dyDescent="0.15">
      <c r="A5904" s="108" t="s">
        <v>6</v>
      </c>
      <c r="B5904" s="19">
        <v>0</v>
      </c>
      <c r="C5904" s="19">
        <v>0</v>
      </c>
      <c r="D5904" s="19">
        <v>12314.32</v>
      </c>
      <c r="E5904" s="19">
        <v>12314.32</v>
      </c>
      <c r="F5904" s="19">
        <f t="shared" si="188"/>
        <v>0</v>
      </c>
      <c r="G5904" s="151">
        <f t="shared" si="189"/>
        <v>100</v>
      </c>
    </row>
    <row r="5905" spans="1:7" s="8" customFormat="1" ht="12.75" x14ac:dyDescent="0.15">
      <c r="A5905" s="108" t="s">
        <v>12</v>
      </c>
      <c r="B5905" s="19">
        <v>0</v>
      </c>
      <c r="C5905" s="19">
        <v>0</v>
      </c>
      <c r="D5905" s="19">
        <v>12314.32</v>
      </c>
      <c r="E5905" s="19">
        <v>12314.32</v>
      </c>
      <c r="F5905" s="19">
        <f t="shared" si="188"/>
        <v>0</v>
      </c>
      <c r="G5905" s="151">
        <f t="shared" si="189"/>
        <v>100</v>
      </c>
    </row>
    <row r="5906" spans="1:7" s="8" customFormat="1" ht="12.75" x14ac:dyDescent="0.15">
      <c r="A5906" s="110" t="s">
        <v>28</v>
      </c>
      <c r="B5906" s="20">
        <v>0</v>
      </c>
      <c r="C5906" s="20">
        <v>0</v>
      </c>
      <c r="D5906" s="20">
        <v>0</v>
      </c>
      <c r="E5906" s="20">
        <v>12314.32</v>
      </c>
      <c r="F5906" s="20">
        <f t="shared" si="188"/>
        <v>0</v>
      </c>
      <c r="G5906" s="136">
        <f t="shared" si="189"/>
        <v>0</v>
      </c>
    </row>
    <row r="5907" spans="1:7" s="6" customFormat="1" ht="12.75" x14ac:dyDescent="0.15">
      <c r="A5907" s="147" t="s">
        <v>308</v>
      </c>
      <c r="B5907" s="17">
        <v>1255656.1599999999</v>
      </c>
      <c r="C5907" s="17">
        <v>1279500</v>
      </c>
      <c r="D5907" s="17">
        <v>1563700</v>
      </c>
      <c r="E5907" s="17">
        <v>1434253.37</v>
      </c>
      <c r="F5907" s="17">
        <f t="shared" si="188"/>
        <v>114.22341686278195</v>
      </c>
      <c r="G5907" s="148">
        <f t="shared" si="189"/>
        <v>91.721773358061014</v>
      </c>
    </row>
    <row r="5908" spans="1:7" s="7" customFormat="1" ht="12.75" x14ac:dyDescent="0.15">
      <c r="A5908" s="149" t="s">
        <v>309</v>
      </c>
      <c r="B5908" s="18">
        <v>1255656.1599999999</v>
      </c>
      <c r="C5908" s="18">
        <v>1279500</v>
      </c>
      <c r="D5908" s="18">
        <v>1563700</v>
      </c>
      <c r="E5908" s="18">
        <v>1434253.37</v>
      </c>
      <c r="F5908" s="18">
        <f t="shared" si="188"/>
        <v>114.22341686278195</v>
      </c>
      <c r="G5908" s="150">
        <f t="shared" si="189"/>
        <v>91.721773358061014</v>
      </c>
    </row>
    <row r="5909" spans="1:7" s="8" customFormat="1" ht="12.75" x14ac:dyDescent="0.15">
      <c r="A5909" s="108" t="s">
        <v>81</v>
      </c>
      <c r="B5909" s="19">
        <v>1255656.1599999999</v>
      </c>
      <c r="C5909" s="19">
        <v>1279500</v>
      </c>
      <c r="D5909" s="19">
        <v>1563700</v>
      </c>
      <c r="E5909" s="19">
        <v>1434253.37</v>
      </c>
      <c r="F5909" s="19">
        <f t="shared" si="188"/>
        <v>114.22341686278195</v>
      </c>
      <c r="G5909" s="151">
        <f t="shared" si="189"/>
        <v>91.721773358061014</v>
      </c>
    </row>
    <row r="5910" spans="1:7" s="6" customFormat="1" ht="12.75" x14ac:dyDescent="0.15">
      <c r="A5910" s="147" t="s">
        <v>272</v>
      </c>
      <c r="B5910" s="17">
        <v>1255656.1599999999</v>
      </c>
      <c r="C5910" s="17">
        <v>1279500</v>
      </c>
      <c r="D5910" s="17">
        <v>1563700</v>
      </c>
      <c r="E5910" s="17">
        <v>1434253.37</v>
      </c>
      <c r="F5910" s="17">
        <f t="shared" si="188"/>
        <v>114.22341686278195</v>
      </c>
      <c r="G5910" s="148">
        <f t="shared" si="189"/>
        <v>91.721773358061014</v>
      </c>
    </row>
    <row r="5911" spans="1:7" s="8" customFormat="1" ht="12.75" x14ac:dyDescent="0.15">
      <c r="A5911" s="108" t="s">
        <v>6</v>
      </c>
      <c r="B5911" s="19">
        <v>1255656.1599999999</v>
      </c>
      <c r="C5911" s="19">
        <v>1279500</v>
      </c>
      <c r="D5911" s="19">
        <v>1563700</v>
      </c>
      <c r="E5911" s="19">
        <v>1434253.37</v>
      </c>
      <c r="F5911" s="19">
        <f t="shared" si="188"/>
        <v>114.22341686278195</v>
      </c>
      <c r="G5911" s="151">
        <f t="shared" si="189"/>
        <v>91.721773358061014</v>
      </c>
    </row>
    <row r="5912" spans="1:7" s="8" customFormat="1" ht="12.75" x14ac:dyDescent="0.15">
      <c r="A5912" s="108" t="s">
        <v>7</v>
      </c>
      <c r="B5912" s="19">
        <v>1244127.47</v>
      </c>
      <c r="C5912" s="19">
        <v>1274000</v>
      </c>
      <c r="D5912" s="19">
        <v>1556500</v>
      </c>
      <c r="E5912" s="19">
        <v>1427398.96</v>
      </c>
      <c r="F5912" s="19">
        <f t="shared" si="188"/>
        <v>114.73092544126527</v>
      </c>
      <c r="G5912" s="151">
        <f t="shared" si="189"/>
        <v>91.705683263732723</v>
      </c>
    </row>
    <row r="5913" spans="1:7" s="8" customFormat="1" ht="12.75" x14ac:dyDescent="0.15">
      <c r="A5913" s="110" t="s">
        <v>8</v>
      </c>
      <c r="B5913" s="20">
        <v>1047220.14</v>
      </c>
      <c r="C5913" s="20">
        <v>0</v>
      </c>
      <c r="D5913" s="20">
        <v>0</v>
      </c>
      <c r="E5913" s="20">
        <v>1201458.6399999999</v>
      </c>
      <c r="F5913" s="20">
        <f t="shared" si="188"/>
        <v>114.72837411243827</v>
      </c>
      <c r="G5913" s="136">
        <f t="shared" si="189"/>
        <v>0</v>
      </c>
    </row>
    <row r="5914" spans="1:7" s="8" customFormat="1" ht="12.75" x14ac:dyDescent="0.15">
      <c r="A5914" s="110" t="s">
        <v>10</v>
      </c>
      <c r="B5914" s="20">
        <v>41559.08</v>
      </c>
      <c r="C5914" s="20">
        <v>0</v>
      </c>
      <c r="D5914" s="20">
        <v>0</v>
      </c>
      <c r="E5914" s="20">
        <v>48396.63</v>
      </c>
      <c r="F5914" s="20">
        <f t="shared" si="188"/>
        <v>116.45260193440276</v>
      </c>
      <c r="G5914" s="136">
        <f t="shared" si="189"/>
        <v>0</v>
      </c>
    </row>
    <row r="5915" spans="1:7" s="8" customFormat="1" ht="12.75" x14ac:dyDescent="0.15">
      <c r="A5915" s="110" t="s">
        <v>126</v>
      </c>
      <c r="B5915" s="20">
        <v>12896.68</v>
      </c>
      <c r="C5915" s="20">
        <v>0</v>
      </c>
      <c r="D5915" s="20">
        <v>0</v>
      </c>
      <c r="E5915" s="20">
        <v>286.23</v>
      </c>
      <c r="F5915" s="20">
        <f t="shared" si="188"/>
        <v>2.2194084058843053</v>
      </c>
      <c r="G5915" s="136">
        <f t="shared" si="189"/>
        <v>0</v>
      </c>
    </row>
    <row r="5916" spans="1:7" s="8" customFormat="1" ht="12.75" x14ac:dyDescent="0.15">
      <c r="A5916" s="110" t="s">
        <v>11</v>
      </c>
      <c r="B5916" s="20">
        <v>142124.07</v>
      </c>
      <c r="C5916" s="20">
        <v>0</v>
      </c>
      <c r="D5916" s="20">
        <v>0</v>
      </c>
      <c r="E5916" s="20">
        <v>177149.48</v>
      </c>
      <c r="F5916" s="20">
        <f t="shared" si="188"/>
        <v>124.64424921127014</v>
      </c>
      <c r="G5916" s="136">
        <f t="shared" si="189"/>
        <v>0</v>
      </c>
    </row>
    <row r="5917" spans="1:7" s="8" customFormat="1" ht="12.75" x14ac:dyDescent="0.15">
      <c r="A5917" s="110" t="s">
        <v>278</v>
      </c>
      <c r="B5917" s="20">
        <v>327.5</v>
      </c>
      <c r="C5917" s="20">
        <v>0</v>
      </c>
      <c r="D5917" s="20">
        <v>0</v>
      </c>
      <c r="E5917" s="20">
        <v>107.98</v>
      </c>
      <c r="F5917" s="20">
        <f t="shared" si="188"/>
        <v>32.970992366412219</v>
      </c>
      <c r="G5917" s="136">
        <f t="shared" si="189"/>
        <v>0</v>
      </c>
    </row>
    <row r="5918" spans="1:7" s="8" customFormat="1" ht="12.75" x14ac:dyDescent="0.15">
      <c r="A5918" s="108" t="s">
        <v>12</v>
      </c>
      <c r="B5918" s="19">
        <v>11528.69</v>
      </c>
      <c r="C5918" s="19">
        <v>5500</v>
      </c>
      <c r="D5918" s="19">
        <v>7200</v>
      </c>
      <c r="E5918" s="19">
        <v>6854.41</v>
      </c>
      <c r="F5918" s="19">
        <f t="shared" si="188"/>
        <v>59.455237325316226</v>
      </c>
      <c r="G5918" s="151">
        <f t="shared" si="189"/>
        <v>95.200138888888887</v>
      </c>
    </row>
    <row r="5919" spans="1:7" s="8" customFormat="1" ht="12.75" x14ac:dyDescent="0.15">
      <c r="A5919" s="110" t="s">
        <v>32</v>
      </c>
      <c r="B5919" s="20">
        <v>7288.2</v>
      </c>
      <c r="C5919" s="20">
        <v>0</v>
      </c>
      <c r="D5919" s="20">
        <v>0</v>
      </c>
      <c r="E5919" s="20">
        <v>3154.41</v>
      </c>
      <c r="F5919" s="20">
        <f t="shared" si="188"/>
        <v>43.281057051123732</v>
      </c>
      <c r="G5919" s="136">
        <f t="shared" si="189"/>
        <v>0</v>
      </c>
    </row>
    <row r="5920" spans="1:7" s="8" customFormat="1" ht="12.75" x14ac:dyDescent="0.15">
      <c r="A5920" s="110" t="s">
        <v>13</v>
      </c>
      <c r="B5920" s="20">
        <v>4240.49</v>
      </c>
      <c r="C5920" s="20">
        <v>0</v>
      </c>
      <c r="D5920" s="20">
        <v>0</v>
      </c>
      <c r="E5920" s="20">
        <v>3700</v>
      </c>
      <c r="F5920" s="20">
        <f t="shared" si="188"/>
        <v>87.25406733655781</v>
      </c>
      <c r="G5920" s="136">
        <f t="shared" si="189"/>
        <v>0</v>
      </c>
    </row>
    <row r="5921" spans="1:7" s="5" customFormat="1" ht="12.75" x14ac:dyDescent="0.15">
      <c r="A5921" s="145" t="s">
        <v>496</v>
      </c>
      <c r="B5921" s="16">
        <v>1009066.24</v>
      </c>
      <c r="C5921" s="16">
        <v>1046119</v>
      </c>
      <c r="D5921" s="16">
        <v>2321103.96</v>
      </c>
      <c r="E5921" s="16">
        <v>1244529.8400000001</v>
      </c>
      <c r="F5921" s="16">
        <f t="shared" si="188"/>
        <v>123.33480109293914</v>
      </c>
      <c r="G5921" s="146">
        <f t="shared" si="189"/>
        <v>53.618013731707222</v>
      </c>
    </row>
    <row r="5922" spans="1:7" s="6" customFormat="1" ht="12.75" x14ac:dyDescent="0.15">
      <c r="A5922" s="147" t="s">
        <v>291</v>
      </c>
      <c r="B5922" s="17">
        <v>118202.82</v>
      </c>
      <c r="C5922" s="17">
        <v>112580</v>
      </c>
      <c r="D5922" s="17">
        <v>129613.87</v>
      </c>
      <c r="E5922" s="17">
        <v>129562.78</v>
      </c>
      <c r="F5922" s="17">
        <f t="shared" si="188"/>
        <v>109.6105659746527</v>
      </c>
      <c r="G5922" s="148">
        <f t="shared" si="189"/>
        <v>99.960582922182638</v>
      </c>
    </row>
    <row r="5923" spans="1:7" s="7" customFormat="1" ht="12.75" x14ac:dyDescent="0.15">
      <c r="A5923" s="149" t="s">
        <v>292</v>
      </c>
      <c r="B5923" s="18">
        <v>24196.959999999999</v>
      </c>
      <c r="C5923" s="18">
        <v>32580</v>
      </c>
      <c r="D5923" s="18">
        <v>34020</v>
      </c>
      <c r="E5923" s="18">
        <v>34004.82</v>
      </c>
      <c r="F5923" s="18">
        <f t="shared" si="188"/>
        <v>140.53343891133431</v>
      </c>
      <c r="G5923" s="150">
        <f t="shared" si="189"/>
        <v>99.955379188712527</v>
      </c>
    </row>
    <row r="5924" spans="1:7" s="8" customFormat="1" ht="12.75" x14ac:dyDescent="0.15">
      <c r="A5924" s="108" t="s">
        <v>81</v>
      </c>
      <c r="B5924" s="19">
        <v>24196.959999999999</v>
      </c>
      <c r="C5924" s="19">
        <v>32580</v>
      </c>
      <c r="D5924" s="19">
        <v>34020</v>
      </c>
      <c r="E5924" s="19">
        <v>34004.82</v>
      </c>
      <c r="F5924" s="19">
        <f t="shared" si="188"/>
        <v>140.53343891133431</v>
      </c>
      <c r="G5924" s="151">
        <f t="shared" si="189"/>
        <v>99.955379188712527</v>
      </c>
    </row>
    <row r="5925" spans="1:7" s="6" customFormat="1" ht="12.75" x14ac:dyDescent="0.15">
      <c r="A5925" s="147" t="s">
        <v>62</v>
      </c>
      <c r="B5925" s="17">
        <v>24196.959999999999</v>
      </c>
      <c r="C5925" s="17">
        <v>32580</v>
      </c>
      <c r="D5925" s="17">
        <v>34020</v>
      </c>
      <c r="E5925" s="17">
        <v>34004.82</v>
      </c>
      <c r="F5925" s="17">
        <f t="shared" si="188"/>
        <v>140.53343891133431</v>
      </c>
      <c r="G5925" s="148">
        <f t="shared" si="189"/>
        <v>99.955379188712527</v>
      </c>
    </row>
    <row r="5926" spans="1:7" s="8" customFormat="1" ht="12.75" x14ac:dyDescent="0.15">
      <c r="A5926" s="108" t="s">
        <v>6</v>
      </c>
      <c r="B5926" s="19">
        <v>24196.959999999999</v>
      </c>
      <c r="C5926" s="19">
        <v>32580</v>
      </c>
      <c r="D5926" s="19">
        <v>34020</v>
      </c>
      <c r="E5926" s="19">
        <v>34004.82</v>
      </c>
      <c r="F5926" s="19">
        <f t="shared" si="188"/>
        <v>140.53343891133431</v>
      </c>
      <c r="G5926" s="151">
        <f t="shared" si="189"/>
        <v>99.955379188712527</v>
      </c>
    </row>
    <row r="5927" spans="1:7" s="8" customFormat="1" ht="12.75" x14ac:dyDescent="0.15">
      <c r="A5927" s="108" t="s">
        <v>12</v>
      </c>
      <c r="B5927" s="19">
        <v>23949.66</v>
      </c>
      <c r="C5927" s="19">
        <v>32300</v>
      </c>
      <c r="D5927" s="19">
        <v>33790</v>
      </c>
      <c r="E5927" s="19">
        <v>33789.19</v>
      </c>
      <c r="F5927" s="19">
        <f t="shared" si="188"/>
        <v>141.08421580932674</v>
      </c>
      <c r="G5927" s="151">
        <f t="shared" si="189"/>
        <v>99.997602841077253</v>
      </c>
    </row>
    <row r="5928" spans="1:7" s="8" customFormat="1" ht="12.75" x14ac:dyDescent="0.15">
      <c r="A5928" s="110" t="s">
        <v>18</v>
      </c>
      <c r="B5928" s="20">
        <v>3111.98</v>
      </c>
      <c r="C5928" s="20">
        <v>0</v>
      </c>
      <c r="D5928" s="20">
        <v>0</v>
      </c>
      <c r="E5928" s="20">
        <v>4946.34</v>
      </c>
      <c r="F5928" s="20">
        <f t="shared" si="188"/>
        <v>158.94510890172816</v>
      </c>
      <c r="G5928" s="136">
        <f t="shared" si="189"/>
        <v>0</v>
      </c>
    </row>
    <row r="5929" spans="1:7" s="8" customFormat="1" ht="12.75" x14ac:dyDescent="0.15">
      <c r="A5929" s="110" t="s">
        <v>20</v>
      </c>
      <c r="B5929" s="20">
        <v>142.68</v>
      </c>
      <c r="C5929" s="20">
        <v>0</v>
      </c>
      <c r="D5929" s="20">
        <v>0</v>
      </c>
      <c r="E5929" s="20">
        <v>365</v>
      </c>
      <c r="F5929" s="20">
        <f t="shared" si="188"/>
        <v>255.81721334454724</v>
      </c>
      <c r="G5929" s="136">
        <f t="shared" si="189"/>
        <v>0</v>
      </c>
    </row>
    <row r="5930" spans="1:7" s="8" customFormat="1" ht="12.75" x14ac:dyDescent="0.15">
      <c r="A5930" s="110" t="s">
        <v>21</v>
      </c>
      <c r="B5930" s="20">
        <v>926.03</v>
      </c>
      <c r="C5930" s="20">
        <v>0</v>
      </c>
      <c r="D5930" s="20">
        <v>0</v>
      </c>
      <c r="E5930" s="20">
        <v>2788.52</v>
      </c>
      <c r="F5930" s="20">
        <f t="shared" si="188"/>
        <v>301.12631340237357</v>
      </c>
      <c r="G5930" s="136">
        <f t="shared" si="189"/>
        <v>0</v>
      </c>
    </row>
    <row r="5931" spans="1:7" s="8" customFormat="1" ht="12.75" x14ac:dyDescent="0.15">
      <c r="A5931" s="110" t="s">
        <v>22</v>
      </c>
      <c r="B5931" s="20">
        <v>5147.87</v>
      </c>
      <c r="C5931" s="20">
        <v>0</v>
      </c>
      <c r="D5931" s="20">
        <v>0</v>
      </c>
      <c r="E5931" s="20">
        <v>11864.46</v>
      </c>
      <c r="F5931" s="20">
        <f t="shared" si="188"/>
        <v>230.4731859973154</v>
      </c>
      <c r="G5931" s="136">
        <f t="shared" si="189"/>
        <v>0</v>
      </c>
    </row>
    <row r="5932" spans="1:7" s="8" customFormat="1" ht="12.75" x14ac:dyDescent="0.15">
      <c r="A5932" s="110" t="s">
        <v>23</v>
      </c>
      <c r="B5932" s="20">
        <v>43.95</v>
      </c>
      <c r="C5932" s="20">
        <v>0</v>
      </c>
      <c r="D5932" s="20">
        <v>0</v>
      </c>
      <c r="E5932" s="20">
        <v>10.5</v>
      </c>
      <c r="F5932" s="20">
        <f t="shared" si="188"/>
        <v>23.890784982935152</v>
      </c>
      <c r="G5932" s="136">
        <f t="shared" si="189"/>
        <v>0</v>
      </c>
    </row>
    <row r="5933" spans="1:7" s="8" customFormat="1" ht="12.75" x14ac:dyDescent="0.15">
      <c r="A5933" s="110" t="s">
        <v>24</v>
      </c>
      <c r="B5933" s="20">
        <v>283.33</v>
      </c>
      <c r="C5933" s="20">
        <v>0</v>
      </c>
      <c r="D5933" s="20">
        <v>0</v>
      </c>
      <c r="E5933" s="20">
        <v>519</v>
      </c>
      <c r="F5933" s="20">
        <f t="shared" si="188"/>
        <v>183.17862563088977</v>
      </c>
      <c r="G5933" s="136">
        <f t="shared" si="189"/>
        <v>0</v>
      </c>
    </row>
    <row r="5934" spans="1:7" s="8" customFormat="1" ht="12.75" x14ac:dyDescent="0.15">
      <c r="A5934" s="110" t="s">
        <v>25</v>
      </c>
      <c r="B5934" s="20">
        <v>593.99</v>
      </c>
      <c r="C5934" s="20">
        <v>0</v>
      </c>
      <c r="D5934" s="20">
        <v>0</v>
      </c>
      <c r="E5934" s="20">
        <v>157.86000000000001</v>
      </c>
      <c r="F5934" s="20">
        <f t="shared" si="188"/>
        <v>26.576204986615938</v>
      </c>
      <c r="G5934" s="136">
        <f t="shared" si="189"/>
        <v>0</v>
      </c>
    </row>
    <row r="5935" spans="1:7" s="8" customFormat="1" ht="12.75" x14ac:dyDescent="0.15">
      <c r="A5935" s="110" t="s">
        <v>26</v>
      </c>
      <c r="B5935" s="20">
        <v>959.17</v>
      </c>
      <c r="C5935" s="20">
        <v>0</v>
      </c>
      <c r="D5935" s="20">
        <v>0</v>
      </c>
      <c r="E5935" s="20">
        <v>887.51</v>
      </c>
      <c r="F5935" s="20">
        <f t="shared" si="188"/>
        <v>92.528957327689568</v>
      </c>
      <c r="G5935" s="136">
        <f t="shared" si="189"/>
        <v>0</v>
      </c>
    </row>
    <row r="5936" spans="1:7" s="8" customFormat="1" ht="12.75" x14ac:dyDescent="0.15">
      <c r="A5936" s="110" t="s">
        <v>27</v>
      </c>
      <c r="B5936" s="20">
        <v>1094.05</v>
      </c>
      <c r="C5936" s="20">
        <v>0</v>
      </c>
      <c r="D5936" s="20">
        <v>0</v>
      </c>
      <c r="E5936" s="20">
        <v>1423.32</v>
      </c>
      <c r="F5936" s="20">
        <f t="shared" si="188"/>
        <v>130.09643069329556</v>
      </c>
      <c r="G5936" s="136">
        <f t="shared" si="189"/>
        <v>0</v>
      </c>
    </row>
    <row r="5937" spans="1:7" s="8" customFormat="1" ht="12.75" x14ac:dyDescent="0.15">
      <c r="A5937" s="110" t="s">
        <v>28</v>
      </c>
      <c r="B5937" s="20">
        <v>1280.07</v>
      </c>
      <c r="C5937" s="20">
        <v>0</v>
      </c>
      <c r="D5937" s="20">
        <v>0</v>
      </c>
      <c r="E5937" s="20">
        <v>635.6</v>
      </c>
      <c r="F5937" s="20">
        <f t="shared" si="188"/>
        <v>49.653534572328077</v>
      </c>
      <c r="G5937" s="136">
        <f t="shared" si="189"/>
        <v>0</v>
      </c>
    </row>
    <row r="5938" spans="1:7" s="8" customFormat="1" ht="12.75" x14ac:dyDescent="0.15">
      <c r="A5938" s="110" t="s">
        <v>41</v>
      </c>
      <c r="B5938" s="20">
        <v>442.26</v>
      </c>
      <c r="C5938" s="20">
        <v>0</v>
      </c>
      <c r="D5938" s="20">
        <v>0</v>
      </c>
      <c r="E5938" s="20">
        <v>694.5</v>
      </c>
      <c r="F5938" s="20">
        <f t="shared" si="188"/>
        <v>157.03432370099037</v>
      </c>
      <c r="G5938" s="136">
        <f t="shared" si="189"/>
        <v>0</v>
      </c>
    </row>
    <row r="5939" spans="1:7" s="8" customFormat="1" ht="12.75" x14ac:dyDescent="0.15">
      <c r="A5939" s="110" t="s">
        <v>29</v>
      </c>
      <c r="B5939" s="20">
        <v>2996.77</v>
      </c>
      <c r="C5939" s="20">
        <v>0</v>
      </c>
      <c r="D5939" s="20">
        <v>0</v>
      </c>
      <c r="E5939" s="20">
        <v>1435.32</v>
      </c>
      <c r="F5939" s="20">
        <f t="shared" si="188"/>
        <v>47.895567561074088</v>
      </c>
      <c r="G5939" s="136">
        <f t="shared" si="189"/>
        <v>0</v>
      </c>
    </row>
    <row r="5940" spans="1:7" s="8" customFormat="1" ht="12.75" x14ac:dyDescent="0.15">
      <c r="A5940" s="110" t="s">
        <v>30</v>
      </c>
      <c r="B5940" s="20">
        <v>1801.71</v>
      </c>
      <c r="C5940" s="20">
        <v>0</v>
      </c>
      <c r="D5940" s="20">
        <v>0</v>
      </c>
      <c r="E5940" s="20">
        <v>2404.56</v>
      </c>
      <c r="F5940" s="20">
        <f t="shared" si="188"/>
        <v>133.45987978087484</v>
      </c>
      <c r="G5940" s="136">
        <f t="shared" si="189"/>
        <v>0</v>
      </c>
    </row>
    <row r="5941" spans="1:7" s="8" customFormat="1" ht="12.75" x14ac:dyDescent="0.15">
      <c r="A5941" s="110" t="s">
        <v>31</v>
      </c>
      <c r="B5941" s="20">
        <v>0</v>
      </c>
      <c r="C5941" s="20">
        <v>0</v>
      </c>
      <c r="D5941" s="20">
        <v>0</v>
      </c>
      <c r="E5941" s="20">
        <v>86.28</v>
      </c>
      <c r="F5941" s="20">
        <f t="shared" si="188"/>
        <v>0</v>
      </c>
      <c r="G5941" s="136">
        <f t="shared" si="189"/>
        <v>0</v>
      </c>
    </row>
    <row r="5942" spans="1:7" s="8" customFormat="1" ht="12.75" x14ac:dyDescent="0.15">
      <c r="A5942" s="110" t="s">
        <v>32</v>
      </c>
      <c r="B5942" s="20">
        <v>917.45</v>
      </c>
      <c r="C5942" s="20">
        <v>0</v>
      </c>
      <c r="D5942" s="20">
        <v>0</v>
      </c>
      <c r="E5942" s="20">
        <v>1033.45</v>
      </c>
      <c r="F5942" s="20">
        <f t="shared" si="188"/>
        <v>112.64374080331353</v>
      </c>
      <c r="G5942" s="136">
        <f t="shared" si="189"/>
        <v>0</v>
      </c>
    </row>
    <row r="5943" spans="1:7" s="8" customFormat="1" ht="12.75" x14ac:dyDescent="0.15">
      <c r="A5943" s="110" t="s">
        <v>33</v>
      </c>
      <c r="B5943" s="20">
        <v>2059.5</v>
      </c>
      <c r="C5943" s="20">
        <v>0</v>
      </c>
      <c r="D5943" s="20">
        <v>0</v>
      </c>
      <c r="E5943" s="20">
        <v>1891.95</v>
      </c>
      <c r="F5943" s="20">
        <f t="shared" si="188"/>
        <v>91.864530225782957</v>
      </c>
      <c r="G5943" s="136">
        <f t="shared" si="189"/>
        <v>0</v>
      </c>
    </row>
    <row r="5944" spans="1:7" s="8" customFormat="1" ht="12.75" x14ac:dyDescent="0.15">
      <c r="A5944" s="110" t="s">
        <v>34</v>
      </c>
      <c r="B5944" s="20">
        <v>689.62</v>
      </c>
      <c r="C5944" s="20">
        <v>0</v>
      </c>
      <c r="D5944" s="20">
        <v>0</v>
      </c>
      <c r="E5944" s="20">
        <v>395.02</v>
      </c>
      <c r="F5944" s="20">
        <f t="shared" si="188"/>
        <v>57.280821321887409</v>
      </c>
      <c r="G5944" s="136">
        <f t="shared" si="189"/>
        <v>0</v>
      </c>
    </row>
    <row r="5945" spans="1:7" s="8" customFormat="1" ht="12.75" x14ac:dyDescent="0.15">
      <c r="A5945" s="110" t="s">
        <v>35</v>
      </c>
      <c r="B5945" s="20">
        <v>387.53</v>
      </c>
      <c r="C5945" s="20">
        <v>0</v>
      </c>
      <c r="D5945" s="20">
        <v>0</v>
      </c>
      <c r="E5945" s="20">
        <v>250.67</v>
      </c>
      <c r="F5945" s="20">
        <f t="shared" si="188"/>
        <v>64.684024462622247</v>
      </c>
      <c r="G5945" s="136">
        <f t="shared" si="189"/>
        <v>0</v>
      </c>
    </row>
    <row r="5946" spans="1:7" s="8" customFormat="1" ht="12.75" x14ac:dyDescent="0.15">
      <c r="A5946" s="110" t="s">
        <v>83</v>
      </c>
      <c r="B5946" s="20">
        <v>873.01</v>
      </c>
      <c r="C5946" s="20">
        <v>0</v>
      </c>
      <c r="D5946" s="20">
        <v>0</v>
      </c>
      <c r="E5946" s="20">
        <v>1673.63</v>
      </c>
      <c r="F5946" s="20">
        <f t="shared" si="188"/>
        <v>191.70799876290079</v>
      </c>
      <c r="G5946" s="136">
        <f t="shared" si="189"/>
        <v>0</v>
      </c>
    </row>
    <row r="5947" spans="1:7" s="8" customFormat="1" ht="12.75" x14ac:dyDescent="0.15">
      <c r="A5947" s="110" t="s">
        <v>42</v>
      </c>
      <c r="B5947" s="20">
        <v>0</v>
      </c>
      <c r="C5947" s="20">
        <v>0</v>
      </c>
      <c r="D5947" s="20">
        <v>0</v>
      </c>
      <c r="E5947" s="20">
        <v>35</v>
      </c>
      <c r="F5947" s="20">
        <f t="shared" si="188"/>
        <v>0</v>
      </c>
      <c r="G5947" s="136">
        <f t="shared" si="189"/>
        <v>0</v>
      </c>
    </row>
    <row r="5948" spans="1:7" s="8" customFormat="1" ht="12.75" x14ac:dyDescent="0.15">
      <c r="A5948" s="110" t="s">
        <v>36</v>
      </c>
      <c r="B5948" s="20">
        <v>198.69</v>
      </c>
      <c r="C5948" s="20">
        <v>0</v>
      </c>
      <c r="D5948" s="20">
        <v>0</v>
      </c>
      <c r="E5948" s="20">
        <v>290.7</v>
      </c>
      <c r="F5948" s="20">
        <f t="shared" si="188"/>
        <v>146.30831949267704</v>
      </c>
      <c r="G5948" s="136">
        <f t="shared" si="189"/>
        <v>0</v>
      </c>
    </row>
    <row r="5949" spans="1:7" s="8" customFormat="1" ht="12.75" x14ac:dyDescent="0.15">
      <c r="A5949" s="108" t="s">
        <v>37</v>
      </c>
      <c r="B5949" s="19">
        <v>247.3</v>
      </c>
      <c r="C5949" s="19">
        <v>280</v>
      </c>
      <c r="D5949" s="19">
        <v>230</v>
      </c>
      <c r="E5949" s="19">
        <v>215.63</v>
      </c>
      <c r="F5949" s="19">
        <f t="shared" si="188"/>
        <v>87.193691872219972</v>
      </c>
      <c r="G5949" s="151">
        <f t="shared" si="189"/>
        <v>93.752173913043478</v>
      </c>
    </row>
    <row r="5950" spans="1:7" s="8" customFormat="1" ht="12.75" x14ac:dyDescent="0.15">
      <c r="A5950" s="110" t="s">
        <v>38</v>
      </c>
      <c r="B5950" s="20">
        <v>247.3</v>
      </c>
      <c r="C5950" s="20">
        <v>0</v>
      </c>
      <c r="D5950" s="20">
        <v>0</v>
      </c>
      <c r="E5950" s="20">
        <v>215.63</v>
      </c>
      <c r="F5950" s="20">
        <f t="shared" si="188"/>
        <v>87.193691872219972</v>
      </c>
      <c r="G5950" s="136">
        <f t="shared" si="189"/>
        <v>0</v>
      </c>
    </row>
    <row r="5951" spans="1:7" s="7" customFormat="1" ht="12.75" x14ac:dyDescent="0.15">
      <c r="A5951" s="149" t="s">
        <v>293</v>
      </c>
      <c r="B5951" s="18">
        <v>67159.86</v>
      </c>
      <c r="C5951" s="18">
        <v>75000</v>
      </c>
      <c r="D5951" s="18">
        <v>70000</v>
      </c>
      <c r="E5951" s="18">
        <v>69999.09</v>
      </c>
      <c r="F5951" s="18">
        <f t="shared" si="188"/>
        <v>104.22756986092585</v>
      </c>
      <c r="G5951" s="150">
        <f t="shared" si="189"/>
        <v>99.998699999999999</v>
      </c>
    </row>
    <row r="5952" spans="1:7" s="8" customFormat="1" ht="12.75" x14ac:dyDescent="0.15">
      <c r="A5952" s="108" t="s">
        <v>81</v>
      </c>
      <c r="B5952" s="19">
        <v>67159.86</v>
      </c>
      <c r="C5952" s="19">
        <v>75000</v>
      </c>
      <c r="D5952" s="19">
        <v>70000</v>
      </c>
      <c r="E5952" s="19">
        <v>69999.09</v>
      </c>
      <c r="F5952" s="19">
        <f t="shared" si="188"/>
        <v>104.22756986092585</v>
      </c>
      <c r="G5952" s="151">
        <f t="shared" si="189"/>
        <v>99.998699999999999</v>
      </c>
    </row>
    <row r="5953" spans="1:7" s="6" customFormat="1" ht="12.75" x14ac:dyDescent="0.15">
      <c r="A5953" s="147" t="s">
        <v>62</v>
      </c>
      <c r="B5953" s="17">
        <v>67159.86</v>
      </c>
      <c r="C5953" s="17">
        <v>75000</v>
      </c>
      <c r="D5953" s="17">
        <v>70000</v>
      </c>
      <c r="E5953" s="17">
        <v>69999.09</v>
      </c>
      <c r="F5953" s="17">
        <f t="shared" si="188"/>
        <v>104.22756986092585</v>
      </c>
      <c r="G5953" s="148">
        <f t="shared" si="189"/>
        <v>99.998699999999999</v>
      </c>
    </row>
    <row r="5954" spans="1:7" s="8" customFormat="1" ht="12.75" x14ac:dyDescent="0.15">
      <c r="A5954" s="108" t="s">
        <v>6</v>
      </c>
      <c r="B5954" s="19">
        <v>67159.86</v>
      </c>
      <c r="C5954" s="19">
        <v>75000</v>
      </c>
      <c r="D5954" s="19">
        <v>70000</v>
      </c>
      <c r="E5954" s="19">
        <v>69999.09</v>
      </c>
      <c r="F5954" s="19">
        <f t="shared" si="188"/>
        <v>104.22756986092585</v>
      </c>
      <c r="G5954" s="151">
        <f t="shared" si="189"/>
        <v>99.998699999999999</v>
      </c>
    </row>
    <row r="5955" spans="1:7" s="8" customFormat="1" ht="12.75" x14ac:dyDescent="0.15">
      <c r="A5955" s="108" t="s">
        <v>12</v>
      </c>
      <c r="B5955" s="19">
        <v>67159.86</v>
      </c>
      <c r="C5955" s="19">
        <v>75000</v>
      </c>
      <c r="D5955" s="19">
        <v>70000</v>
      </c>
      <c r="E5955" s="19">
        <v>69999.09</v>
      </c>
      <c r="F5955" s="19">
        <f t="shared" si="188"/>
        <v>104.22756986092585</v>
      </c>
      <c r="G5955" s="151">
        <f t="shared" si="189"/>
        <v>99.998699999999999</v>
      </c>
    </row>
    <row r="5956" spans="1:7" s="8" customFormat="1" ht="12.75" x14ac:dyDescent="0.15">
      <c r="A5956" s="110" t="s">
        <v>19</v>
      </c>
      <c r="B5956" s="20">
        <v>26679.439999999999</v>
      </c>
      <c r="C5956" s="20">
        <v>0</v>
      </c>
      <c r="D5956" s="20">
        <v>0</v>
      </c>
      <c r="E5956" s="20">
        <v>29299.11</v>
      </c>
      <c r="F5956" s="20">
        <f t="shared" si="188"/>
        <v>109.81905917065727</v>
      </c>
      <c r="G5956" s="136">
        <f t="shared" si="189"/>
        <v>0</v>
      </c>
    </row>
    <row r="5957" spans="1:7" s="8" customFormat="1" ht="12.75" x14ac:dyDescent="0.15">
      <c r="A5957" s="110" t="s">
        <v>22</v>
      </c>
      <c r="B5957" s="20">
        <v>11305.22</v>
      </c>
      <c r="C5957" s="20">
        <v>0</v>
      </c>
      <c r="D5957" s="20">
        <v>0</v>
      </c>
      <c r="E5957" s="20">
        <v>6657.09</v>
      </c>
      <c r="F5957" s="20">
        <f t="shared" si="188"/>
        <v>58.885099095815917</v>
      </c>
      <c r="G5957" s="136">
        <f t="shared" si="189"/>
        <v>0</v>
      </c>
    </row>
    <row r="5958" spans="1:7" s="8" customFormat="1" ht="12.75" x14ac:dyDescent="0.15">
      <c r="A5958" s="110" t="s">
        <v>23</v>
      </c>
      <c r="B5958" s="20">
        <v>8603.17</v>
      </c>
      <c r="C5958" s="20">
        <v>0</v>
      </c>
      <c r="D5958" s="20">
        <v>0</v>
      </c>
      <c r="E5958" s="20">
        <v>13342.89</v>
      </c>
      <c r="F5958" s="20">
        <f t="shared" ref="F5958:F6021" si="190">IFERROR(E5958/B5958*100,0)</f>
        <v>155.09271582451584</v>
      </c>
      <c r="G5958" s="136">
        <f t="shared" ref="G5958:G6021" si="191">IFERROR(E5958/D5958*100,0)</f>
        <v>0</v>
      </c>
    </row>
    <row r="5959" spans="1:7" s="8" customFormat="1" ht="12.75" x14ac:dyDescent="0.15">
      <c r="A5959" s="110" t="s">
        <v>28</v>
      </c>
      <c r="B5959" s="20">
        <v>3180.16</v>
      </c>
      <c r="C5959" s="20">
        <v>0</v>
      </c>
      <c r="D5959" s="20">
        <v>0</v>
      </c>
      <c r="E5959" s="20">
        <v>2220.91</v>
      </c>
      <c r="F5959" s="20">
        <f t="shared" si="190"/>
        <v>69.836423324612596</v>
      </c>
      <c r="G5959" s="136">
        <f t="shared" si="191"/>
        <v>0</v>
      </c>
    </row>
    <row r="5960" spans="1:7" s="8" customFormat="1" ht="12.75" x14ac:dyDescent="0.15">
      <c r="A5960" s="110" t="s">
        <v>29</v>
      </c>
      <c r="B5960" s="20">
        <v>0</v>
      </c>
      <c r="C5960" s="20">
        <v>0</v>
      </c>
      <c r="D5960" s="20">
        <v>0</v>
      </c>
      <c r="E5960" s="20">
        <v>39.83</v>
      </c>
      <c r="F5960" s="20">
        <f t="shared" si="190"/>
        <v>0</v>
      </c>
      <c r="G5960" s="136">
        <f t="shared" si="191"/>
        <v>0</v>
      </c>
    </row>
    <row r="5961" spans="1:7" s="8" customFormat="1" ht="12.75" x14ac:dyDescent="0.15">
      <c r="A5961" s="110" t="s">
        <v>30</v>
      </c>
      <c r="B5961" s="20">
        <v>10883.27</v>
      </c>
      <c r="C5961" s="20">
        <v>0</v>
      </c>
      <c r="D5961" s="20">
        <v>0</v>
      </c>
      <c r="E5961" s="20">
        <v>14397.95</v>
      </c>
      <c r="F5961" s="20">
        <f t="shared" si="190"/>
        <v>132.29433800686743</v>
      </c>
      <c r="G5961" s="136">
        <f t="shared" si="191"/>
        <v>0</v>
      </c>
    </row>
    <row r="5962" spans="1:7" s="8" customFormat="1" ht="12.75" x14ac:dyDescent="0.15">
      <c r="A5962" s="110" t="s">
        <v>31</v>
      </c>
      <c r="B5962" s="20">
        <v>242.88</v>
      </c>
      <c r="C5962" s="20">
        <v>0</v>
      </c>
      <c r="D5962" s="20">
        <v>0</v>
      </c>
      <c r="E5962" s="20">
        <v>1588.77</v>
      </c>
      <c r="F5962" s="20">
        <f t="shared" si="190"/>
        <v>654.13784584980237</v>
      </c>
      <c r="G5962" s="136">
        <f t="shared" si="191"/>
        <v>0</v>
      </c>
    </row>
    <row r="5963" spans="1:7" s="8" customFormat="1" ht="12.75" x14ac:dyDescent="0.15">
      <c r="A5963" s="110" t="s">
        <v>32</v>
      </c>
      <c r="B5963" s="20">
        <v>6212.63</v>
      </c>
      <c r="C5963" s="20">
        <v>0</v>
      </c>
      <c r="D5963" s="20">
        <v>0</v>
      </c>
      <c r="E5963" s="20">
        <v>2432.64</v>
      </c>
      <c r="F5963" s="20">
        <f t="shared" si="190"/>
        <v>39.156363730014498</v>
      </c>
      <c r="G5963" s="136">
        <f t="shared" si="191"/>
        <v>0</v>
      </c>
    </row>
    <row r="5964" spans="1:7" s="8" customFormat="1" ht="12.75" x14ac:dyDescent="0.15">
      <c r="A5964" s="110" t="s">
        <v>34</v>
      </c>
      <c r="B5964" s="20">
        <v>53.09</v>
      </c>
      <c r="C5964" s="20">
        <v>0</v>
      </c>
      <c r="D5964" s="20">
        <v>0</v>
      </c>
      <c r="E5964" s="20">
        <v>19.899999999999999</v>
      </c>
      <c r="F5964" s="20">
        <f t="shared" si="190"/>
        <v>37.483518553399882</v>
      </c>
      <c r="G5964" s="136">
        <f t="shared" si="191"/>
        <v>0</v>
      </c>
    </row>
    <row r="5965" spans="1:7" s="7" customFormat="1" ht="12.75" x14ac:dyDescent="0.15">
      <c r="A5965" s="149" t="s">
        <v>294</v>
      </c>
      <c r="B5965" s="18">
        <v>635.41</v>
      </c>
      <c r="C5965" s="18">
        <v>5000</v>
      </c>
      <c r="D5965" s="18">
        <v>593.87</v>
      </c>
      <c r="E5965" s="18">
        <v>593.87</v>
      </c>
      <c r="F5965" s="18">
        <f t="shared" si="190"/>
        <v>93.462488786767608</v>
      </c>
      <c r="G5965" s="150">
        <f t="shared" si="191"/>
        <v>100</v>
      </c>
    </row>
    <row r="5966" spans="1:7" s="8" customFormat="1" ht="12.75" x14ac:dyDescent="0.15">
      <c r="A5966" s="108" t="s">
        <v>81</v>
      </c>
      <c r="B5966" s="19">
        <v>635.41</v>
      </c>
      <c r="C5966" s="19">
        <v>5000</v>
      </c>
      <c r="D5966" s="19">
        <v>593.87</v>
      </c>
      <c r="E5966" s="19">
        <v>593.87</v>
      </c>
      <c r="F5966" s="19">
        <f t="shared" si="190"/>
        <v>93.462488786767608</v>
      </c>
      <c r="G5966" s="151">
        <f t="shared" si="191"/>
        <v>100</v>
      </c>
    </row>
    <row r="5967" spans="1:7" s="6" customFormat="1" ht="12.75" x14ac:dyDescent="0.15">
      <c r="A5967" s="147" t="s">
        <v>62</v>
      </c>
      <c r="B5967" s="17">
        <v>635.41</v>
      </c>
      <c r="C5967" s="17">
        <v>5000</v>
      </c>
      <c r="D5967" s="17">
        <v>593.87</v>
      </c>
      <c r="E5967" s="17">
        <v>593.87</v>
      </c>
      <c r="F5967" s="17">
        <f t="shared" si="190"/>
        <v>93.462488786767608</v>
      </c>
      <c r="G5967" s="148">
        <f t="shared" si="191"/>
        <v>100</v>
      </c>
    </row>
    <row r="5968" spans="1:7" s="8" customFormat="1" ht="12.75" x14ac:dyDescent="0.15">
      <c r="A5968" s="108" t="s">
        <v>6</v>
      </c>
      <c r="B5968" s="19">
        <v>635.41</v>
      </c>
      <c r="C5968" s="19">
        <v>5000</v>
      </c>
      <c r="D5968" s="19">
        <v>593.87</v>
      </c>
      <c r="E5968" s="19">
        <v>593.87</v>
      </c>
      <c r="F5968" s="19">
        <f t="shared" si="190"/>
        <v>93.462488786767608</v>
      </c>
      <c r="G5968" s="151">
        <f t="shared" si="191"/>
        <v>100</v>
      </c>
    </row>
    <row r="5969" spans="1:7" s="8" customFormat="1" ht="12.75" x14ac:dyDescent="0.15">
      <c r="A5969" s="108" t="s">
        <v>12</v>
      </c>
      <c r="B5969" s="19">
        <v>635.41</v>
      </c>
      <c r="C5969" s="19">
        <v>5000</v>
      </c>
      <c r="D5969" s="19">
        <v>593.87</v>
      </c>
      <c r="E5969" s="19">
        <v>593.87</v>
      </c>
      <c r="F5969" s="19">
        <f t="shared" si="190"/>
        <v>93.462488786767608</v>
      </c>
      <c r="G5969" s="151">
        <f t="shared" si="191"/>
        <v>100</v>
      </c>
    </row>
    <row r="5970" spans="1:7" s="8" customFormat="1" ht="12.75" x14ac:dyDescent="0.15">
      <c r="A5970" s="110" t="s">
        <v>28</v>
      </c>
      <c r="B5970" s="20">
        <v>635.41</v>
      </c>
      <c r="C5970" s="20">
        <v>0</v>
      </c>
      <c r="D5970" s="20">
        <v>0</v>
      </c>
      <c r="E5970" s="20">
        <v>593.87</v>
      </c>
      <c r="F5970" s="20">
        <f t="shared" si="190"/>
        <v>93.462488786767608</v>
      </c>
      <c r="G5970" s="136">
        <f t="shared" si="191"/>
        <v>0</v>
      </c>
    </row>
    <row r="5971" spans="1:7" s="7" customFormat="1" ht="12.75" x14ac:dyDescent="0.15">
      <c r="A5971" s="149" t="s">
        <v>295</v>
      </c>
      <c r="B5971" s="18">
        <v>26210.59</v>
      </c>
      <c r="C5971" s="18">
        <v>0</v>
      </c>
      <c r="D5971" s="18">
        <v>25000</v>
      </c>
      <c r="E5971" s="18">
        <v>24965</v>
      </c>
      <c r="F5971" s="18">
        <f t="shared" si="190"/>
        <v>95.247760542589845</v>
      </c>
      <c r="G5971" s="150">
        <f t="shared" si="191"/>
        <v>99.86</v>
      </c>
    </row>
    <row r="5972" spans="1:7" s="8" customFormat="1" ht="12.75" x14ac:dyDescent="0.15">
      <c r="A5972" s="108" t="s">
        <v>81</v>
      </c>
      <c r="B5972" s="19">
        <v>26210.59</v>
      </c>
      <c r="C5972" s="19">
        <v>0</v>
      </c>
      <c r="D5972" s="19">
        <v>25000</v>
      </c>
      <c r="E5972" s="19">
        <v>24965</v>
      </c>
      <c r="F5972" s="19">
        <f t="shared" si="190"/>
        <v>95.247760542589845</v>
      </c>
      <c r="G5972" s="151">
        <f t="shared" si="191"/>
        <v>99.86</v>
      </c>
    </row>
    <row r="5973" spans="1:7" s="6" customFormat="1" ht="12.75" x14ac:dyDescent="0.15">
      <c r="A5973" s="147" t="s">
        <v>62</v>
      </c>
      <c r="B5973" s="17">
        <v>26210.59</v>
      </c>
      <c r="C5973" s="17">
        <v>0</v>
      </c>
      <c r="D5973" s="17">
        <v>25000</v>
      </c>
      <c r="E5973" s="17">
        <v>24965</v>
      </c>
      <c r="F5973" s="17">
        <f t="shared" si="190"/>
        <v>95.247760542589845</v>
      </c>
      <c r="G5973" s="148">
        <f t="shared" si="191"/>
        <v>99.86</v>
      </c>
    </row>
    <row r="5974" spans="1:7" s="8" customFormat="1" ht="12.75" x14ac:dyDescent="0.15">
      <c r="A5974" s="108" t="s">
        <v>53</v>
      </c>
      <c r="B5974" s="19">
        <v>26210.59</v>
      </c>
      <c r="C5974" s="19">
        <v>0</v>
      </c>
      <c r="D5974" s="19">
        <v>25000</v>
      </c>
      <c r="E5974" s="19">
        <v>24965</v>
      </c>
      <c r="F5974" s="19">
        <f t="shared" si="190"/>
        <v>95.247760542589845</v>
      </c>
      <c r="G5974" s="151">
        <f t="shared" si="191"/>
        <v>99.86</v>
      </c>
    </row>
    <row r="5975" spans="1:7" s="8" customFormat="1" ht="12.75" x14ac:dyDescent="0.15">
      <c r="A5975" s="108" t="s">
        <v>56</v>
      </c>
      <c r="B5975" s="19">
        <v>16588.189999999999</v>
      </c>
      <c r="C5975" s="19">
        <v>0</v>
      </c>
      <c r="D5975" s="19">
        <v>25000</v>
      </c>
      <c r="E5975" s="19">
        <v>24965</v>
      </c>
      <c r="F5975" s="19">
        <f t="shared" si="190"/>
        <v>150.4986378863517</v>
      </c>
      <c r="G5975" s="151">
        <f t="shared" si="191"/>
        <v>99.86</v>
      </c>
    </row>
    <row r="5976" spans="1:7" s="8" customFormat="1" ht="12.75" x14ac:dyDescent="0.15">
      <c r="A5976" s="110" t="s">
        <v>296</v>
      </c>
      <c r="B5976" s="20">
        <v>13273.44</v>
      </c>
      <c r="C5976" s="20">
        <v>0</v>
      </c>
      <c r="D5976" s="20">
        <v>0</v>
      </c>
      <c r="E5976" s="20">
        <v>24965</v>
      </c>
      <c r="F5976" s="20">
        <f t="shared" si="190"/>
        <v>188.08236598801818</v>
      </c>
      <c r="G5976" s="136">
        <f t="shared" si="191"/>
        <v>0</v>
      </c>
    </row>
    <row r="5977" spans="1:7" s="8" customFormat="1" ht="12.75" x14ac:dyDescent="0.15">
      <c r="A5977" s="110" t="s">
        <v>60</v>
      </c>
      <c r="B5977" s="20">
        <v>3314.75</v>
      </c>
      <c r="C5977" s="20">
        <v>0</v>
      </c>
      <c r="D5977" s="20">
        <v>0</v>
      </c>
      <c r="E5977" s="20">
        <v>0</v>
      </c>
      <c r="F5977" s="20">
        <f t="shared" si="190"/>
        <v>0</v>
      </c>
      <c r="G5977" s="136">
        <f t="shared" si="191"/>
        <v>0</v>
      </c>
    </row>
    <row r="5978" spans="1:7" s="8" customFormat="1" ht="12.75" x14ac:dyDescent="0.15">
      <c r="A5978" s="108" t="s">
        <v>72</v>
      </c>
      <c r="B5978" s="19">
        <v>9622.4</v>
      </c>
      <c r="C5978" s="19">
        <v>0</v>
      </c>
      <c r="D5978" s="19">
        <v>0</v>
      </c>
      <c r="E5978" s="19">
        <v>0</v>
      </c>
      <c r="F5978" s="19">
        <f t="shared" si="190"/>
        <v>0</v>
      </c>
      <c r="G5978" s="151">
        <f t="shared" si="191"/>
        <v>0</v>
      </c>
    </row>
    <row r="5979" spans="1:7" s="8" customFormat="1" ht="12.75" x14ac:dyDescent="0.15">
      <c r="A5979" s="110" t="s">
        <v>73</v>
      </c>
      <c r="B5979" s="20">
        <v>9622.4</v>
      </c>
      <c r="C5979" s="20">
        <v>0</v>
      </c>
      <c r="D5979" s="20">
        <v>0</v>
      </c>
      <c r="E5979" s="20">
        <v>0</v>
      </c>
      <c r="F5979" s="20">
        <f t="shared" si="190"/>
        <v>0</v>
      </c>
      <c r="G5979" s="136">
        <f t="shared" si="191"/>
        <v>0</v>
      </c>
    </row>
    <row r="5980" spans="1:7" s="6" customFormat="1" ht="12.75" x14ac:dyDescent="0.15">
      <c r="A5980" s="147" t="s">
        <v>250</v>
      </c>
      <c r="B5980" s="17">
        <v>325.25</v>
      </c>
      <c r="C5980" s="17">
        <v>531</v>
      </c>
      <c r="D5980" s="17">
        <v>643.62</v>
      </c>
      <c r="E5980" s="17">
        <v>365.68</v>
      </c>
      <c r="F5980" s="17">
        <f t="shared" si="190"/>
        <v>112.43043812451961</v>
      </c>
      <c r="G5980" s="148">
        <f t="shared" si="191"/>
        <v>56.816133743513255</v>
      </c>
    </row>
    <row r="5981" spans="1:7" s="7" customFormat="1" ht="12.75" x14ac:dyDescent="0.15">
      <c r="A5981" s="149" t="s">
        <v>251</v>
      </c>
      <c r="B5981" s="18">
        <v>325.25</v>
      </c>
      <c r="C5981" s="18">
        <v>531</v>
      </c>
      <c r="D5981" s="18">
        <v>643.62</v>
      </c>
      <c r="E5981" s="18">
        <v>365.68</v>
      </c>
      <c r="F5981" s="18">
        <f t="shared" si="190"/>
        <v>112.43043812451961</v>
      </c>
      <c r="G5981" s="150">
        <f t="shared" si="191"/>
        <v>56.816133743513255</v>
      </c>
    </row>
    <row r="5982" spans="1:7" s="8" customFormat="1" ht="12.75" x14ac:dyDescent="0.15">
      <c r="A5982" s="108" t="s">
        <v>82</v>
      </c>
      <c r="B5982" s="19">
        <v>325.25</v>
      </c>
      <c r="C5982" s="19">
        <v>531</v>
      </c>
      <c r="D5982" s="19">
        <v>643.62</v>
      </c>
      <c r="E5982" s="19">
        <v>365.68</v>
      </c>
      <c r="F5982" s="19">
        <f t="shared" si="190"/>
        <v>112.43043812451961</v>
      </c>
      <c r="G5982" s="151">
        <f t="shared" si="191"/>
        <v>56.816133743513255</v>
      </c>
    </row>
    <row r="5983" spans="1:7" s="6" customFormat="1" ht="12.75" x14ac:dyDescent="0.15">
      <c r="A5983" s="147" t="s">
        <v>44</v>
      </c>
      <c r="B5983" s="17">
        <v>325.25</v>
      </c>
      <c r="C5983" s="17">
        <v>531</v>
      </c>
      <c r="D5983" s="17">
        <v>643.62</v>
      </c>
      <c r="E5983" s="17">
        <v>365.68</v>
      </c>
      <c r="F5983" s="17">
        <f t="shared" si="190"/>
        <v>112.43043812451961</v>
      </c>
      <c r="G5983" s="148">
        <f t="shared" si="191"/>
        <v>56.816133743513255</v>
      </c>
    </row>
    <row r="5984" spans="1:7" s="8" customFormat="1" ht="12.75" x14ac:dyDescent="0.15">
      <c r="A5984" s="108" t="s">
        <v>6</v>
      </c>
      <c r="B5984" s="19">
        <v>325.25</v>
      </c>
      <c r="C5984" s="19">
        <v>531</v>
      </c>
      <c r="D5984" s="19">
        <v>643.62</v>
      </c>
      <c r="E5984" s="19">
        <v>365.68</v>
      </c>
      <c r="F5984" s="19">
        <f t="shared" si="190"/>
        <v>112.43043812451961</v>
      </c>
      <c r="G5984" s="151">
        <f t="shared" si="191"/>
        <v>56.816133743513255</v>
      </c>
    </row>
    <row r="5985" spans="1:7" s="8" customFormat="1" ht="12.75" x14ac:dyDescent="0.15">
      <c r="A5985" s="108" t="s">
        <v>12</v>
      </c>
      <c r="B5985" s="19">
        <v>325.25</v>
      </c>
      <c r="C5985" s="19">
        <v>531</v>
      </c>
      <c r="D5985" s="19">
        <v>643.62</v>
      </c>
      <c r="E5985" s="19">
        <v>365.68</v>
      </c>
      <c r="F5985" s="19">
        <f t="shared" si="190"/>
        <v>112.43043812451961</v>
      </c>
      <c r="G5985" s="151">
        <f t="shared" si="191"/>
        <v>56.816133743513255</v>
      </c>
    </row>
    <row r="5986" spans="1:7" s="8" customFormat="1" ht="12.75" x14ac:dyDescent="0.15">
      <c r="A5986" s="110" t="s">
        <v>22</v>
      </c>
      <c r="B5986" s="20">
        <v>7.62</v>
      </c>
      <c r="C5986" s="20">
        <v>0</v>
      </c>
      <c r="D5986" s="20">
        <v>0</v>
      </c>
      <c r="E5986" s="20">
        <v>41.8</v>
      </c>
      <c r="F5986" s="20">
        <f t="shared" si="190"/>
        <v>548.55643044619421</v>
      </c>
      <c r="G5986" s="136">
        <f t="shared" si="191"/>
        <v>0</v>
      </c>
    </row>
    <row r="5987" spans="1:7" s="8" customFormat="1" ht="12.75" x14ac:dyDescent="0.15">
      <c r="A5987" s="110" t="s">
        <v>97</v>
      </c>
      <c r="B5987" s="20">
        <v>211.69</v>
      </c>
      <c r="C5987" s="20">
        <v>0</v>
      </c>
      <c r="D5987" s="20">
        <v>0</v>
      </c>
      <c r="E5987" s="20">
        <v>0</v>
      </c>
      <c r="F5987" s="20">
        <f t="shared" si="190"/>
        <v>0</v>
      </c>
      <c r="G5987" s="136">
        <f t="shared" si="191"/>
        <v>0</v>
      </c>
    </row>
    <row r="5988" spans="1:7" s="8" customFormat="1" ht="12.75" x14ac:dyDescent="0.15">
      <c r="A5988" s="110" t="s">
        <v>83</v>
      </c>
      <c r="B5988" s="20">
        <v>105.94</v>
      </c>
      <c r="C5988" s="20">
        <v>0</v>
      </c>
      <c r="D5988" s="20">
        <v>0</v>
      </c>
      <c r="E5988" s="20">
        <v>271.45</v>
      </c>
      <c r="F5988" s="20">
        <f t="shared" si="190"/>
        <v>256.22994147630737</v>
      </c>
      <c r="G5988" s="136">
        <f t="shared" si="191"/>
        <v>0</v>
      </c>
    </row>
    <row r="5989" spans="1:7" s="8" customFormat="1" ht="12.75" x14ac:dyDescent="0.15">
      <c r="A5989" s="110" t="s">
        <v>13</v>
      </c>
      <c r="B5989" s="20">
        <v>0</v>
      </c>
      <c r="C5989" s="20">
        <v>0</v>
      </c>
      <c r="D5989" s="20">
        <v>0</v>
      </c>
      <c r="E5989" s="20">
        <v>2.65</v>
      </c>
      <c r="F5989" s="20">
        <f t="shared" si="190"/>
        <v>0</v>
      </c>
      <c r="G5989" s="136">
        <f t="shared" si="191"/>
        <v>0</v>
      </c>
    </row>
    <row r="5990" spans="1:7" s="8" customFormat="1" ht="12.75" x14ac:dyDescent="0.15">
      <c r="A5990" s="110" t="s">
        <v>36</v>
      </c>
      <c r="B5990" s="20">
        <v>0</v>
      </c>
      <c r="C5990" s="20">
        <v>0</v>
      </c>
      <c r="D5990" s="20">
        <v>0</v>
      </c>
      <c r="E5990" s="20">
        <v>49.78</v>
      </c>
      <c r="F5990" s="20">
        <f t="shared" si="190"/>
        <v>0</v>
      </c>
      <c r="G5990" s="136">
        <f t="shared" si="191"/>
        <v>0</v>
      </c>
    </row>
    <row r="5991" spans="1:7" s="6" customFormat="1" ht="12.75" x14ac:dyDescent="0.15">
      <c r="A5991" s="147" t="s">
        <v>297</v>
      </c>
      <c r="B5991" s="17">
        <v>34679.839999999997</v>
      </c>
      <c r="C5991" s="17">
        <v>41008</v>
      </c>
      <c r="D5991" s="17">
        <v>1051271.47</v>
      </c>
      <c r="E5991" s="17">
        <v>81292.62</v>
      </c>
      <c r="F5991" s="17">
        <f t="shared" si="190"/>
        <v>234.40886693825581</v>
      </c>
      <c r="G5991" s="148">
        <f t="shared" si="191"/>
        <v>7.732790465625401</v>
      </c>
    </row>
    <row r="5992" spans="1:7" s="7" customFormat="1" ht="12.75" x14ac:dyDescent="0.15">
      <c r="A5992" s="149" t="s">
        <v>298</v>
      </c>
      <c r="B5992" s="18">
        <v>404.7</v>
      </c>
      <c r="C5992" s="18">
        <v>531</v>
      </c>
      <c r="D5992" s="18">
        <v>418.29</v>
      </c>
      <c r="E5992" s="18">
        <v>418.29</v>
      </c>
      <c r="F5992" s="18">
        <f t="shared" si="190"/>
        <v>103.35804299481097</v>
      </c>
      <c r="G5992" s="150">
        <f t="shared" si="191"/>
        <v>100</v>
      </c>
    </row>
    <row r="5993" spans="1:7" s="8" customFormat="1" ht="12.75" x14ac:dyDescent="0.15">
      <c r="A5993" s="108" t="s">
        <v>81</v>
      </c>
      <c r="B5993" s="19">
        <v>0</v>
      </c>
      <c r="C5993" s="19">
        <v>0</v>
      </c>
      <c r="D5993" s="19">
        <v>250</v>
      </c>
      <c r="E5993" s="19">
        <v>250</v>
      </c>
      <c r="F5993" s="19">
        <f t="shared" si="190"/>
        <v>0</v>
      </c>
      <c r="G5993" s="151">
        <f t="shared" si="191"/>
        <v>100</v>
      </c>
    </row>
    <row r="5994" spans="1:7" s="6" customFormat="1" ht="12.75" x14ac:dyDescent="0.15">
      <c r="A5994" s="147" t="s">
        <v>5</v>
      </c>
      <c r="B5994" s="17">
        <v>0</v>
      </c>
      <c r="C5994" s="17">
        <v>0</v>
      </c>
      <c r="D5994" s="17">
        <v>250</v>
      </c>
      <c r="E5994" s="17">
        <v>250</v>
      </c>
      <c r="F5994" s="17">
        <f t="shared" si="190"/>
        <v>0</v>
      </c>
      <c r="G5994" s="148">
        <f t="shared" si="191"/>
        <v>100</v>
      </c>
    </row>
    <row r="5995" spans="1:7" s="8" customFormat="1" ht="12.75" x14ac:dyDescent="0.15">
      <c r="A5995" s="108" t="s">
        <v>53</v>
      </c>
      <c r="B5995" s="19">
        <v>0</v>
      </c>
      <c r="C5995" s="19">
        <v>0</v>
      </c>
      <c r="D5995" s="19">
        <v>250</v>
      </c>
      <c r="E5995" s="19">
        <v>250</v>
      </c>
      <c r="F5995" s="19">
        <f t="shared" si="190"/>
        <v>0</v>
      </c>
      <c r="G5995" s="151">
        <f t="shared" si="191"/>
        <v>100</v>
      </c>
    </row>
    <row r="5996" spans="1:7" s="8" customFormat="1" ht="12.75" x14ac:dyDescent="0.15">
      <c r="A5996" s="108" t="s">
        <v>54</v>
      </c>
      <c r="B5996" s="19">
        <v>0</v>
      </c>
      <c r="C5996" s="19">
        <v>0</v>
      </c>
      <c r="D5996" s="19">
        <v>250</v>
      </c>
      <c r="E5996" s="19">
        <v>250</v>
      </c>
      <c r="F5996" s="19">
        <f t="shared" si="190"/>
        <v>0</v>
      </c>
      <c r="G5996" s="151">
        <f t="shared" si="191"/>
        <v>100</v>
      </c>
    </row>
    <row r="5997" spans="1:7" s="8" customFormat="1" ht="12.75" x14ac:dyDescent="0.15">
      <c r="A5997" s="110" t="s">
        <v>55</v>
      </c>
      <c r="B5997" s="20">
        <v>0</v>
      </c>
      <c r="C5997" s="20">
        <v>0</v>
      </c>
      <c r="D5997" s="20">
        <v>0</v>
      </c>
      <c r="E5997" s="20">
        <v>250</v>
      </c>
      <c r="F5997" s="20">
        <f t="shared" si="190"/>
        <v>0</v>
      </c>
      <c r="G5997" s="136">
        <f t="shared" si="191"/>
        <v>0</v>
      </c>
    </row>
    <row r="5998" spans="1:7" s="8" customFormat="1" ht="12.75" x14ac:dyDescent="0.15">
      <c r="A5998" s="108" t="s">
        <v>82</v>
      </c>
      <c r="B5998" s="19">
        <v>404.7</v>
      </c>
      <c r="C5998" s="19">
        <v>531</v>
      </c>
      <c r="D5998" s="19">
        <v>168.29</v>
      </c>
      <c r="E5998" s="19">
        <v>168.29</v>
      </c>
      <c r="F5998" s="19">
        <f t="shared" si="190"/>
        <v>41.583889300716578</v>
      </c>
      <c r="G5998" s="151">
        <f t="shared" si="191"/>
        <v>100</v>
      </c>
    </row>
    <row r="5999" spans="1:7" s="6" customFormat="1" ht="12.75" x14ac:dyDescent="0.15">
      <c r="A5999" s="147" t="s">
        <v>5</v>
      </c>
      <c r="B5999" s="17">
        <v>404.7</v>
      </c>
      <c r="C5999" s="17">
        <v>531</v>
      </c>
      <c r="D5999" s="17">
        <v>168.29</v>
      </c>
      <c r="E5999" s="17">
        <v>168.29</v>
      </c>
      <c r="F5999" s="17">
        <f t="shared" si="190"/>
        <v>41.583889300716578</v>
      </c>
      <c r="G5999" s="148">
        <f t="shared" si="191"/>
        <v>100</v>
      </c>
    </row>
    <row r="6000" spans="1:7" s="8" customFormat="1" ht="12.75" x14ac:dyDescent="0.15">
      <c r="A6000" s="108" t="s">
        <v>6</v>
      </c>
      <c r="B6000" s="19">
        <v>404.7</v>
      </c>
      <c r="C6000" s="19">
        <v>531</v>
      </c>
      <c r="D6000" s="19">
        <v>168.29</v>
      </c>
      <c r="E6000" s="19">
        <v>168.29</v>
      </c>
      <c r="F6000" s="19">
        <f t="shared" si="190"/>
        <v>41.583889300716578</v>
      </c>
      <c r="G6000" s="151">
        <f t="shared" si="191"/>
        <v>100</v>
      </c>
    </row>
    <row r="6001" spans="1:7" s="8" customFormat="1" ht="12.75" x14ac:dyDescent="0.15">
      <c r="A6001" s="108" t="s">
        <v>12</v>
      </c>
      <c r="B6001" s="19">
        <v>404.7</v>
      </c>
      <c r="C6001" s="19">
        <v>531</v>
      </c>
      <c r="D6001" s="19">
        <v>168.29</v>
      </c>
      <c r="E6001" s="19">
        <v>168.29</v>
      </c>
      <c r="F6001" s="19">
        <f t="shared" si="190"/>
        <v>41.583889300716578</v>
      </c>
      <c r="G6001" s="151">
        <f t="shared" si="191"/>
        <v>100</v>
      </c>
    </row>
    <row r="6002" spans="1:7" s="8" customFormat="1" ht="12.75" x14ac:dyDescent="0.15">
      <c r="A6002" s="110" t="s">
        <v>35</v>
      </c>
      <c r="B6002" s="20">
        <v>196.43</v>
      </c>
      <c r="C6002" s="20">
        <v>0</v>
      </c>
      <c r="D6002" s="20">
        <v>0</v>
      </c>
      <c r="E6002" s="20">
        <v>56.58</v>
      </c>
      <c r="F6002" s="20">
        <f t="shared" si="190"/>
        <v>28.80415415160617</v>
      </c>
      <c r="G6002" s="136">
        <f t="shared" si="191"/>
        <v>0</v>
      </c>
    </row>
    <row r="6003" spans="1:7" s="8" customFormat="1" ht="12.75" x14ac:dyDescent="0.15">
      <c r="A6003" s="110" t="s">
        <v>83</v>
      </c>
      <c r="B6003" s="20">
        <v>208.27</v>
      </c>
      <c r="C6003" s="20">
        <v>0</v>
      </c>
      <c r="D6003" s="20">
        <v>0</v>
      </c>
      <c r="E6003" s="20">
        <v>111.71</v>
      </c>
      <c r="F6003" s="20">
        <f t="shared" si="190"/>
        <v>53.637105680126751</v>
      </c>
      <c r="G6003" s="136">
        <f t="shared" si="191"/>
        <v>0</v>
      </c>
    </row>
    <row r="6004" spans="1:7" s="7" customFormat="1" ht="12.75" x14ac:dyDescent="0.15">
      <c r="A6004" s="149" t="s">
        <v>300</v>
      </c>
      <c r="B6004" s="18">
        <v>49.77</v>
      </c>
      <c r="C6004" s="18">
        <v>438</v>
      </c>
      <c r="D6004" s="18">
        <v>1750</v>
      </c>
      <c r="E6004" s="18">
        <v>1750</v>
      </c>
      <c r="F6004" s="18">
        <f t="shared" si="190"/>
        <v>3516.1744022503512</v>
      </c>
      <c r="G6004" s="150">
        <f t="shared" si="191"/>
        <v>100</v>
      </c>
    </row>
    <row r="6005" spans="1:7" s="8" customFormat="1" ht="12.75" x14ac:dyDescent="0.15">
      <c r="A6005" s="108" t="s">
        <v>81</v>
      </c>
      <c r="B6005" s="19">
        <v>0</v>
      </c>
      <c r="C6005" s="19">
        <v>0</v>
      </c>
      <c r="D6005" s="19">
        <v>1750</v>
      </c>
      <c r="E6005" s="19">
        <v>1750</v>
      </c>
      <c r="F6005" s="19">
        <f t="shared" si="190"/>
        <v>0</v>
      </c>
      <c r="G6005" s="151">
        <f t="shared" si="191"/>
        <v>100</v>
      </c>
    </row>
    <row r="6006" spans="1:7" s="6" customFormat="1" ht="12.75" x14ac:dyDescent="0.15">
      <c r="A6006" s="147" t="s">
        <v>127</v>
      </c>
      <c r="B6006" s="17">
        <v>0</v>
      </c>
      <c r="C6006" s="17">
        <v>0</v>
      </c>
      <c r="D6006" s="17">
        <v>1750</v>
      </c>
      <c r="E6006" s="17">
        <v>1750</v>
      </c>
      <c r="F6006" s="17">
        <f t="shared" si="190"/>
        <v>0</v>
      </c>
      <c r="G6006" s="148">
        <f t="shared" si="191"/>
        <v>100</v>
      </c>
    </row>
    <row r="6007" spans="1:7" s="8" customFormat="1" ht="12.75" x14ac:dyDescent="0.15">
      <c r="A6007" s="108" t="s">
        <v>6</v>
      </c>
      <c r="B6007" s="19">
        <v>0</v>
      </c>
      <c r="C6007" s="19">
        <v>0</v>
      </c>
      <c r="D6007" s="19">
        <v>1750</v>
      </c>
      <c r="E6007" s="19">
        <v>1750</v>
      </c>
      <c r="F6007" s="19">
        <f t="shared" si="190"/>
        <v>0</v>
      </c>
      <c r="G6007" s="151">
        <f t="shared" si="191"/>
        <v>100</v>
      </c>
    </row>
    <row r="6008" spans="1:7" s="8" customFormat="1" ht="12.75" x14ac:dyDescent="0.15">
      <c r="A6008" s="108" t="s">
        <v>12</v>
      </c>
      <c r="B6008" s="19">
        <v>0</v>
      </c>
      <c r="C6008" s="19">
        <v>0</v>
      </c>
      <c r="D6008" s="19">
        <v>1750</v>
      </c>
      <c r="E6008" s="19">
        <v>1750</v>
      </c>
      <c r="F6008" s="19">
        <f t="shared" si="190"/>
        <v>0</v>
      </c>
      <c r="G6008" s="151">
        <f t="shared" si="191"/>
        <v>100</v>
      </c>
    </row>
    <row r="6009" spans="1:7" s="8" customFormat="1" ht="12.75" x14ac:dyDescent="0.15">
      <c r="A6009" s="110" t="s">
        <v>18</v>
      </c>
      <c r="B6009" s="20">
        <v>0</v>
      </c>
      <c r="C6009" s="20">
        <v>0</v>
      </c>
      <c r="D6009" s="20">
        <v>0</v>
      </c>
      <c r="E6009" s="20">
        <v>1750</v>
      </c>
      <c r="F6009" s="20">
        <f t="shared" si="190"/>
        <v>0</v>
      </c>
      <c r="G6009" s="136">
        <f t="shared" si="191"/>
        <v>0</v>
      </c>
    </row>
    <row r="6010" spans="1:7" s="8" customFormat="1" ht="12.75" x14ac:dyDescent="0.15">
      <c r="A6010" s="108" t="s">
        <v>82</v>
      </c>
      <c r="B6010" s="19">
        <v>49.77</v>
      </c>
      <c r="C6010" s="19">
        <v>438</v>
      </c>
      <c r="D6010" s="19">
        <v>0</v>
      </c>
      <c r="E6010" s="19">
        <v>0</v>
      </c>
      <c r="F6010" s="19">
        <f t="shared" si="190"/>
        <v>0</v>
      </c>
      <c r="G6010" s="151">
        <f t="shared" si="191"/>
        <v>0</v>
      </c>
    </row>
    <row r="6011" spans="1:7" s="6" customFormat="1" ht="12.75" x14ac:dyDescent="0.15">
      <c r="A6011" s="147" t="s">
        <v>127</v>
      </c>
      <c r="B6011" s="17">
        <v>49.77</v>
      </c>
      <c r="C6011" s="17">
        <v>438</v>
      </c>
      <c r="D6011" s="17">
        <v>0</v>
      </c>
      <c r="E6011" s="17">
        <v>0</v>
      </c>
      <c r="F6011" s="17">
        <f t="shared" si="190"/>
        <v>0</v>
      </c>
      <c r="G6011" s="148">
        <f t="shared" si="191"/>
        <v>0</v>
      </c>
    </row>
    <row r="6012" spans="1:7" s="8" customFormat="1" ht="12.75" x14ac:dyDescent="0.15">
      <c r="A6012" s="108" t="s">
        <v>6</v>
      </c>
      <c r="B6012" s="19">
        <v>49.77</v>
      </c>
      <c r="C6012" s="19">
        <v>173</v>
      </c>
      <c r="D6012" s="19">
        <v>0</v>
      </c>
      <c r="E6012" s="19">
        <v>0</v>
      </c>
      <c r="F6012" s="19">
        <f t="shared" si="190"/>
        <v>0</v>
      </c>
      <c r="G6012" s="151">
        <f t="shared" si="191"/>
        <v>0</v>
      </c>
    </row>
    <row r="6013" spans="1:7" s="8" customFormat="1" ht="12.75" x14ac:dyDescent="0.15">
      <c r="A6013" s="108" t="s">
        <v>12</v>
      </c>
      <c r="B6013" s="19">
        <v>49.77</v>
      </c>
      <c r="C6013" s="19">
        <v>173</v>
      </c>
      <c r="D6013" s="19">
        <v>0</v>
      </c>
      <c r="E6013" s="19">
        <v>0</v>
      </c>
      <c r="F6013" s="19">
        <f t="shared" si="190"/>
        <v>0</v>
      </c>
      <c r="G6013" s="151">
        <f t="shared" si="191"/>
        <v>0</v>
      </c>
    </row>
    <row r="6014" spans="1:7" s="8" customFormat="1" ht="12.75" x14ac:dyDescent="0.15">
      <c r="A6014" s="110" t="s">
        <v>25</v>
      </c>
      <c r="B6014" s="20">
        <v>49.77</v>
      </c>
      <c r="C6014" s="20">
        <v>0</v>
      </c>
      <c r="D6014" s="20">
        <v>0</v>
      </c>
      <c r="E6014" s="20">
        <v>0</v>
      </c>
      <c r="F6014" s="20">
        <f t="shared" si="190"/>
        <v>0</v>
      </c>
      <c r="G6014" s="136">
        <f t="shared" si="191"/>
        <v>0</v>
      </c>
    </row>
    <row r="6015" spans="1:7" s="8" customFormat="1" ht="12.75" x14ac:dyDescent="0.15">
      <c r="A6015" s="108" t="s">
        <v>53</v>
      </c>
      <c r="B6015" s="19">
        <v>0</v>
      </c>
      <c r="C6015" s="19">
        <v>265</v>
      </c>
      <c r="D6015" s="19">
        <v>0</v>
      </c>
      <c r="E6015" s="19">
        <v>0</v>
      </c>
      <c r="F6015" s="19">
        <f t="shared" si="190"/>
        <v>0</v>
      </c>
      <c r="G6015" s="151">
        <f t="shared" si="191"/>
        <v>0</v>
      </c>
    </row>
    <row r="6016" spans="1:7" s="8" customFormat="1" ht="12.75" x14ac:dyDescent="0.15">
      <c r="A6016" s="108" t="s">
        <v>56</v>
      </c>
      <c r="B6016" s="19">
        <v>0</v>
      </c>
      <c r="C6016" s="19">
        <v>265</v>
      </c>
      <c r="D6016" s="19">
        <v>0</v>
      </c>
      <c r="E6016" s="19">
        <v>0</v>
      </c>
      <c r="F6016" s="19">
        <f t="shared" si="190"/>
        <v>0</v>
      </c>
      <c r="G6016" s="151">
        <f t="shared" si="191"/>
        <v>0</v>
      </c>
    </row>
    <row r="6017" spans="1:7" s="7" customFormat="1" ht="12.75" x14ac:dyDescent="0.15">
      <c r="A6017" s="149" t="s">
        <v>301</v>
      </c>
      <c r="B6017" s="18">
        <v>9647.9</v>
      </c>
      <c r="C6017" s="18">
        <v>10260</v>
      </c>
      <c r="D6017" s="18">
        <v>16816.669999999998</v>
      </c>
      <c r="E6017" s="18">
        <v>8840.8700000000008</v>
      </c>
      <c r="F6017" s="18">
        <f t="shared" si="190"/>
        <v>91.635174493931331</v>
      </c>
      <c r="G6017" s="150">
        <f t="shared" si="191"/>
        <v>52.572060937153445</v>
      </c>
    </row>
    <row r="6018" spans="1:7" s="8" customFormat="1" ht="12.75" x14ac:dyDescent="0.15">
      <c r="A6018" s="108" t="s">
        <v>81</v>
      </c>
      <c r="B6018" s="19">
        <v>2910.6</v>
      </c>
      <c r="C6018" s="19">
        <v>1400</v>
      </c>
      <c r="D6018" s="19">
        <v>3000</v>
      </c>
      <c r="E6018" s="19">
        <v>1794.02</v>
      </c>
      <c r="F6018" s="19">
        <f t="shared" si="190"/>
        <v>61.637463066034492</v>
      </c>
      <c r="G6018" s="151">
        <f t="shared" si="191"/>
        <v>59.800666666666672</v>
      </c>
    </row>
    <row r="6019" spans="1:7" s="6" customFormat="1" ht="12.75" x14ac:dyDescent="0.15">
      <c r="A6019" s="147" t="s">
        <v>257</v>
      </c>
      <c r="B6019" s="17">
        <v>2910.6</v>
      </c>
      <c r="C6019" s="17">
        <v>1400</v>
      </c>
      <c r="D6019" s="17">
        <v>3000</v>
      </c>
      <c r="E6019" s="17">
        <v>1794.02</v>
      </c>
      <c r="F6019" s="17">
        <f t="shared" si="190"/>
        <v>61.637463066034492</v>
      </c>
      <c r="G6019" s="148">
        <f t="shared" si="191"/>
        <v>59.800666666666672</v>
      </c>
    </row>
    <row r="6020" spans="1:7" s="8" customFormat="1" ht="12.75" x14ac:dyDescent="0.15">
      <c r="A6020" s="108" t="s">
        <v>6</v>
      </c>
      <c r="B6020" s="19">
        <v>2910.6</v>
      </c>
      <c r="C6020" s="19">
        <v>1400</v>
      </c>
      <c r="D6020" s="19">
        <v>3000</v>
      </c>
      <c r="E6020" s="19">
        <v>1794.02</v>
      </c>
      <c r="F6020" s="19">
        <f t="shared" si="190"/>
        <v>61.637463066034492</v>
      </c>
      <c r="G6020" s="151">
        <f t="shared" si="191"/>
        <v>59.800666666666672</v>
      </c>
    </row>
    <row r="6021" spans="1:7" s="8" customFormat="1" ht="12.75" x14ac:dyDescent="0.15">
      <c r="A6021" s="108" t="s">
        <v>12</v>
      </c>
      <c r="B6021" s="19">
        <v>2910.6</v>
      </c>
      <c r="C6021" s="19">
        <v>1400</v>
      </c>
      <c r="D6021" s="19">
        <v>3000</v>
      </c>
      <c r="E6021" s="19">
        <v>1794.02</v>
      </c>
      <c r="F6021" s="19">
        <f t="shared" si="190"/>
        <v>61.637463066034492</v>
      </c>
      <c r="G6021" s="151">
        <f t="shared" si="191"/>
        <v>59.800666666666672</v>
      </c>
    </row>
    <row r="6022" spans="1:7" s="8" customFormat="1" ht="12.75" x14ac:dyDescent="0.15">
      <c r="A6022" s="110" t="s">
        <v>27</v>
      </c>
      <c r="B6022" s="20">
        <v>1254.8900000000001</v>
      </c>
      <c r="C6022" s="20">
        <v>0</v>
      </c>
      <c r="D6022" s="20">
        <v>0</v>
      </c>
      <c r="E6022" s="20">
        <v>1300</v>
      </c>
      <c r="F6022" s="20">
        <f t="shared" ref="F6022:F6085" si="192">IFERROR(E6022/B6022*100,0)</f>
        <v>103.5947373873407</v>
      </c>
      <c r="G6022" s="136">
        <f t="shared" ref="G6022:G6085" si="193">IFERROR(E6022/D6022*100,0)</f>
        <v>0</v>
      </c>
    </row>
    <row r="6023" spans="1:7" s="8" customFormat="1" ht="12.75" x14ac:dyDescent="0.15">
      <c r="A6023" s="110" t="s">
        <v>28</v>
      </c>
      <c r="B6023" s="20">
        <v>0</v>
      </c>
      <c r="C6023" s="20">
        <v>0</v>
      </c>
      <c r="D6023" s="20">
        <v>0</v>
      </c>
      <c r="E6023" s="20">
        <v>399.2</v>
      </c>
      <c r="F6023" s="20">
        <f t="shared" si="192"/>
        <v>0</v>
      </c>
      <c r="G6023" s="136">
        <f t="shared" si="193"/>
        <v>0</v>
      </c>
    </row>
    <row r="6024" spans="1:7" s="8" customFormat="1" ht="12.75" x14ac:dyDescent="0.15">
      <c r="A6024" s="110" t="s">
        <v>41</v>
      </c>
      <c r="B6024" s="20">
        <v>29.86</v>
      </c>
      <c r="C6024" s="20">
        <v>0</v>
      </c>
      <c r="D6024" s="20">
        <v>0</v>
      </c>
      <c r="E6024" s="20">
        <v>0</v>
      </c>
      <c r="F6024" s="20">
        <f t="shared" si="192"/>
        <v>0</v>
      </c>
      <c r="G6024" s="136">
        <f t="shared" si="193"/>
        <v>0</v>
      </c>
    </row>
    <row r="6025" spans="1:7" s="8" customFormat="1" ht="12.75" x14ac:dyDescent="0.15">
      <c r="A6025" s="110" t="s">
        <v>31</v>
      </c>
      <c r="B6025" s="20">
        <v>0</v>
      </c>
      <c r="C6025" s="20">
        <v>0</v>
      </c>
      <c r="D6025" s="20">
        <v>0</v>
      </c>
      <c r="E6025" s="20">
        <v>1.32</v>
      </c>
      <c r="F6025" s="20">
        <f t="shared" si="192"/>
        <v>0</v>
      </c>
      <c r="G6025" s="136">
        <f t="shared" si="193"/>
        <v>0</v>
      </c>
    </row>
    <row r="6026" spans="1:7" s="8" customFormat="1" ht="12.75" x14ac:dyDescent="0.15">
      <c r="A6026" s="110" t="s">
        <v>32</v>
      </c>
      <c r="B6026" s="20">
        <v>1592.67</v>
      </c>
      <c r="C6026" s="20">
        <v>0</v>
      </c>
      <c r="D6026" s="20">
        <v>0</v>
      </c>
      <c r="E6026" s="20">
        <v>0</v>
      </c>
      <c r="F6026" s="20">
        <f t="shared" si="192"/>
        <v>0</v>
      </c>
      <c r="G6026" s="136">
        <f t="shared" si="193"/>
        <v>0</v>
      </c>
    </row>
    <row r="6027" spans="1:7" s="8" customFormat="1" ht="12.75" x14ac:dyDescent="0.15">
      <c r="A6027" s="110" t="s">
        <v>34</v>
      </c>
      <c r="B6027" s="20">
        <v>33.18</v>
      </c>
      <c r="C6027" s="20">
        <v>0</v>
      </c>
      <c r="D6027" s="20">
        <v>0</v>
      </c>
      <c r="E6027" s="20">
        <v>93.5</v>
      </c>
      <c r="F6027" s="20">
        <f t="shared" si="192"/>
        <v>281.79626280892103</v>
      </c>
      <c r="G6027" s="136">
        <f t="shared" si="193"/>
        <v>0</v>
      </c>
    </row>
    <row r="6028" spans="1:7" s="8" customFormat="1" ht="12.75" x14ac:dyDescent="0.15">
      <c r="A6028" s="108" t="s">
        <v>82</v>
      </c>
      <c r="B6028" s="19">
        <v>6737.3</v>
      </c>
      <c r="C6028" s="19">
        <v>8860</v>
      </c>
      <c r="D6028" s="19">
        <v>13816.67</v>
      </c>
      <c r="E6028" s="19">
        <v>7046.85</v>
      </c>
      <c r="F6028" s="19">
        <f t="shared" si="192"/>
        <v>104.59457052528461</v>
      </c>
      <c r="G6028" s="151">
        <f t="shared" si="193"/>
        <v>51.002520867908117</v>
      </c>
    </row>
    <row r="6029" spans="1:7" s="6" customFormat="1" ht="12.75" x14ac:dyDescent="0.15">
      <c r="A6029" s="147" t="s">
        <v>257</v>
      </c>
      <c r="B6029" s="17">
        <v>6737.3</v>
      </c>
      <c r="C6029" s="17">
        <v>8860</v>
      </c>
      <c r="D6029" s="17">
        <v>13816.67</v>
      </c>
      <c r="E6029" s="17">
        <v>7046.85</v>
      </c>
      <c r="F6029" s="17">
        <f t="shared" si="192"/>
        <v>104.59457052528461</v>
      </c>
      <c r="G6029" s="148">
        <f t="shared" si="193"/>
        <v>51.002520867908117</v>
      </c>
    </row>
    <row r="6030" spans="1:7" s="8" customFormat="1" ht="12.75" x14ac:dyDescent="0.15">
      <c r="A6030" s="108" t="s">
        <v>6</v>
      </c>
      <c r="B6030" s="19">
        <v>4561.3100000000004</v>
      </c>
      <c r="C6030" s="19">
        <v>5060</v>
      </c>
      <c r="D6030" s="19">
        <v>8316.67</v>
      </c>
      <c r="E6030" s="19">
        <v>4083.15</v>
      </c>
      <c r="F6030" s="19">
        <f t="shared" si="192"/>
        <v>89.517046637917602</v>
      </c>
      <c r="G6030" s="151">
        <f t="shared" si="193"/>
        <v>49.095972306223523</v>
      </c>
    </row>
    <row r="6031" spans="1:7" s="8" customFormat="1" ht="12.75" x14ac:dyDescent="0.15">
      <c r="A6031" s="108" t="s">
        <v>7</v>
      </c>
      <c r="B6031" s="19">
        <v>477.8</v>
      </c>
      <c r="C6031" s="19">
        <v>660</v>
      </c>
      <c r="D6031" s="19">
        <v>0</v>
      </c>
      <c r="E6031" s="19">
        <v>0</v>
      </c>
      <c r="F6031" s="19">
        <f t="shared" si="192"/>
        <v>0</v>
      </c>
      <c r="G6031" s="151">
        <f t="shared" si="193"/>
        <v>0</v>
      </c>
    </row>
    <row r="6032" spans="1:7" s="8" customFormat="1" ht="12.75" x14ac:dyDescent="0.15">
      <c r="A6032" s="110" t="s">
        <v>10</v>
      </c>
      <c r="B6032" s="20">
        <v>477.8</v>
      </c>
      <c r="C6032" s="20">
        <v>0</v>
      </c>
      <c r="D6032" s="20">
        <v>0</v>
      </c>
      <c r="E6032" s="20">
        <v>0</v>
      </c>
      <c r="F6032" s="20">
        <f t="shared" si="192"/>
        <v>0</v>
      </c>
      <c r="G6032" s="136">
        <f t="shared" si="193"/>
        <v>0</v>
      </c>
    </row>
    <row r="6033" spans="1:7" s="8" customFormat="1" ht="12.75" x14ac:dyDescent="0.15">
      <c r="A6033" s="108" t="s">
        <v>12</v>
      </c>
      <c r="B6033" s="19">
        <v>4083.51</v>
      </c>
      <c r="C6033" s="19">
        <v>4400</v>
      </c>
      <c r="D6033" s="19">
        <v>8316.67</v>
      </c>
      <c r="E6033" s="19">
        <v>4083.15</v>
      </c>
      <c r="F6033" s="19">
        <f t="shared" si="192"/>
        <v>99.991184054893949</v>
      </c>
      <c r="G6033" s="151">
        <f t="shared" si="193"/>
        <v>49.095972306223523</v>
      </c>
    </row>
    <row r="6034" spans="1:7" s="8" customFormat="1" ht="12.75" x14ac:dyDescent="0.15">
      <c r="A6034" s="110" t="s">
        <v>18</v>
      </c>
      <c r="B6034" s="20">
        <v>470.09</v>
      </c>
      <c r="C6034" s="20">
        <v>0</v>
      </c>
      <c r="D6034" s="20">
        <v>0</v>
      </c>
      <c r="E6034" s="20">
        <v>360.28</v>
      </c>
      <c r="F6034" s="20">
        <f t="shared" si="192"/>
        <v>76.640643281073835</v>
      </c>
      <c r="G6034" s="136">
        <f t="shared" si="193"/>
        <v>0</v>
      </c>
    </row>
    <row r="6035" spans="1:7" s="8" customFormat="1" ht="12.75" x14ac:dyDescent="0.15">
      <c r="A6035" s="110" t="s">
        <v>20</v>
      </c>
      <c r="B6035" s="20">
        <v>0</v>
      </c>
      <c r="C6035" s="20">
        <v>0</v>
      </c>
      <c r="D6035" s="20">
        <v>0</v>
      </c>
      <c r="E6035" s="20">
        <v>160</v>
      </c>
      <c r="F6035" s="20">
        <f t="shared" si="192"/>
        <v>0</v>
      </c>
      <c r="G6035" s="136">
        <f t="shared" si="193"/>
        <v>0</v>
      </c>
    </row>
    <row r="6036" spans="1:7" s="8" customFormat="1" ht="12.75" x14ac:dyDescent="0.15">
      <c r="A6036" s="110" t="s">
        <v>21</v>
      </c>
      <c r="B6036" s="20">
        <v>218.99</v>
      </c>
      <c r="C6036" s="20">
        <v>0</v>
      </c>
      <c r="D6036" s="20">
        <v>0</v>
      </c>
      <c r="E6036" s="20">
        <v>0</v>
      </c>
      <c r="F6036" s="20">
        <f t="shared" si="192"/>
        <v>0</v>
      </c>
      <c r="G6036" s="136">
        <f t="shared" si="193"/>
        <v>0</v>
      </c>
    </row>
    <row r="6037" spans="1:7" s="8" customFormat="1" ht="12.75" x14ac:dyDescent="0.15">
      <c r="A6037" s="110" t="s">
        <v>22</v>
      </c>
      <c r="B6037" s="20">
        <v>1455.98</v>
      </c>
      <c r="C6037" s="20">
        <v>0</v>
      </c>
      <c r="D6037" s="20">
        <v>0</v>
      </c>
      <c r="E6037" s="20">
        <v>1067.98</v>
      </c>
      <c r="F6037" s="20">
        <f t="shared" si="192"/>
        <v>73.351282297833762</v>
      </c>
      <c r="G6037" s="136">
        <f t="shared" si="193"/>
        <v>0</v>
      </c>
    </row>
    <row r="6038" spans="1:7" s="8" customFormat="1" ht="12.75" x14ac:dyDescent="0.15">
      <c r="A6038" s="110" t="s">
        <v>25</v>
      </c>
      <c r="B6038" s="20">
        <v>171.21</v>
      </c>
      <c r="C6038" s="20">
        <v>0</v>
      </c>
      <c r="D6038" s="20">
        <v>0</v>
      </c>
      <c r="E6038" s="20">
        <v>398</v>
      </c>
      <c r="F6038" s="20">
        <f t="shared" si="192"/>
        <v>232.46305706442379</v>
      </c>
      <c r="G6038" s="136">
        <f t="shared" si="193"/>
        <v>0</v>
      </c>
    </row>
    <row r="6039" spans="1:7" s="8" customFormat="1" ht="12.75" x14ac:dyDescent="0.15">
      <c r="A6039" s="110" t="s">
        <v>35</v>
      </c>
      <c r="B6039" s="20">
        <v>1121.81</v>
      </c>
      <c r="C6039" s="20">
        <v>0</v>
      </c>
      <c r="D6039" s="20">
        <v>0</v>
      </c>
      <c r="E6039" s="20">
        <v>1089</v>
      </c>
      <c r="F6039" s="20">
        <f t="shared" si="192"/>
        <v>97.07526229931986</v>
      </c>
      <c r="G6039" s="136">
        <f t="shared" si="193"/>
        <v>0</v>
      </c>
    </row>
    <row r="6040" spans="1:7" s="8" customFormat="1" ht="12.75" x14ac:dyDescent="0.15">
      <c r="A6040" s="110" t="s">
        <v>83</v>
      </c>
      <c r="B6040" s="20">
        <v>201.91</v>
      </c>
      <c r="C6040" s="20">
        <v>0</v>
      </c>
      <c r="D6040" s="20">
        <v>0</v>
      </c>
      <c r="E6040" s="20">
        <v>796.78</v>
      </c>
      <c r="F6040" s="20">
        <f t="shared" si="192"/>
        <v>394.62136595512851</v>
      </c>
      <c r="G6040" s="136">
        <f t="shared" si="193"/>
        <v>0</v>
      </c>
    </row>
    <row r="6041" spans="1:7" s="8" customFormat="1" ht="12.75" x14ac:dyDescent="0.15">
      <c r="A6041" s="110" t="s">
        <v>36</v>
      </c>
      <c r="B6041" s="20">
        <v>443.52</v>
      </c>
      <c r="C6041" s="20">
        <v>0</v>
      </c>
      <c r="D6041" s="20">
        <v>0</v>
      </c>
      <c r="E6041" s="20">
        <v>211.11</v>
      </c>
      <c r="F6041" s="20">
        <f t="shared" si="192"/>
        <v>47.598755411255418</v>
      </c>
      <c r="G6041" s="136">
        <f t="shared" si="193"/>
        <v>0</v>
      </c>
    </row>
    <row r="6042" spans="1:7" s="8" customFormat="1" ht="12.75" x14ac:dyDescent="0.15">
      <c r="A6042" s="108" t="s">
        <v>53</v>
      </c>
      <c r="B6042" s="19">
        <v>2175.9899999999998</v>
      </c>
      <c r="C6042" s="19">
        <v>3800</v>
      </c>
      <c r="D6042" s="19">
        <v>5500</v>
      </c>
      <c r="E6042" s="19">
        <v>2963.7</v>
      </c>
      <c r="F6042" s="19">
        <f t="shared" si="192"/>
        <v>136.20007444887153</v>
      </c>
      <c r="G6042" s="151">
        <f t="shared" si="193"/>
        <v>53.88545454545455</v>
      </c>
    </row>
    <row r="6043" spans="1:7" s="8" customFormat="1" ht="12.75" x14ac:dyDescent="0.15">
      <c r="A6043" s="108" t="s">
        <v>56</v>
      </c>
      <c r="B6043" s="19">
        <v>2175.9899999999998</v>
      </c>
      <c r="C6043" s="19">
        <v>3800</v>
      </c>
      <c r="D6043" s="19">
        <v>5500</v>
      </c>
      <c r="E6043" s="19">
        <v>2963.7</v>
      </c>
      <c r="F6043" s="19">
        <f t="shared" si="192"/>
        <v>136.20007444887153</v>
      </c>
      <c r="G6043" s="151">
        <f t="shared" si="193"/>
        <v>53.88545454545455</v>
      </c>
    </row>
    <row r="6044" spans="1:7" s="8" customFormat="1" ht="12.75" x14ac:dyDescent="0.15">
      <c r="A6044" s="110" t="s">
        <v>57</v>
      </c>
      <c r="B6044" s="20">
        <v>637.07000000000005</v>
      </c>
      <c r="C6044" s="20">
        <v>0</v>
      </c>
      <c r="D6044" s="20">
        <v>0</v>
      </c>
      <c r="E6044" s="20">
        <v>372.95</v>
      </c>
      <c r="F6044" s="20">
        <f t="shared" si="192"/>
        <v>58.541447564631824</v>
      </c>
      <c r="G6044" s="136">
        <f t="shared" si="193"/>
        <v>0</v>
      </c>
    </row>
    <row r="6045" spans="1:7" s="8" customFormat="1" ht="12.75" x14ac:dyDescent="0.15">
      <c r="A6045" s="110" t="s">
        <v>58</v>
      </c>
      <c r="B6045" s="20">
        <v>0</v>
      </c>
      <c r="C6045" s="20">
        <v>0</v>
      </c>
      <c r="D6045" s="20">
        <v>0</v>
      </c>
      <c r="E6045" s="20">
        <v>4</v>
      </c>
      <c r="F6045" s="20">
        <f t="shared" si="192"/>
        <v>0</v>
      </c>
      <c r="G6045" s="136">
        <f t="shared" si="193"/>
        <v>0</v>
      </c>
    </row>
    <row r="6046" spans="1:7" s="8" customFormat="1" ht="12.75" x14ac:dyDescent="0.15">
      <c r="A6046" s="110" t="s">
        <v>296</v>
      </c>
      <c r="B6046" s="20">
        <v>1538.92</v>
      </c>
      <c r="C6046" s="20">
        <v>0</v>
      </c>
      <c r="D6046" s="20">
        <v>0</v>
      </c>
      <c r="E6046" s="20">
        <v>2586.75</v>
      </c>
      <c r="F6046" s="20">
        <f t="shared" si="192"/>
        <v>168.08865957944533</v>
      </c>
      <c r="G6046" s="136">
        <f t="shared" si="193"/>
        <v>0</v>
      </c>
    </row>
    <row r="6047" spans="1:7" s="7" customFormat="1" ht="12.75" x14ac:dyDescent="0.15">
      <c r="A6047" s="149" t="s">
        <v>302</v>
      </c>
      <c r="B6047" s="18">
        <v>871.72</v>
      </c>
      <c r="C6047" s="18">
        <v>4844</v>
      </c>
      <c r="D6047" s="18">
        <v>4159.3</v>
      </c>
      <c r="E6047" s="18">
        <v>3575</v>
      </c>
      <c r="F6047" s="18">
        <f t="shared" si="192"/>
        <v>410.10875051622077</v>
      </c>
      <c r="G6047" s="150">
        <f t="shared" si="193"/>
        <v>85.951963070709013</v>
      </c>
    </row>
    <row r="6048" spans="1:7" s="8" customFormat="1" ht="12.75" x14ac:dyDescent="0.15">
      <c r="A6048" s="108" t="s">
        <v>82</v>
      </c>
      <c r="B6048" s="19">
        <v>871.72</v>
      </c>
      <c r="C6048" s="19">
        <v>4844</v>
      </c>
      <c r="D6048" s="19">
        <v>4159.3</v>
      </c>
      <c r="E6048" s="19">
        <v>3575</v>
      </c>
      <c r="F6048" s="19">
        <f t="shared" si="192"/>
        <v>410.10875051622077</v>
      </c>
      <c r="G6048" s="151">
        <f t="shared" si="193"/>
        <v>85.951963070709013</v>
      </c>
    </row>
    <row r="6049" spans="1:7" s="6" customFormat="1" ht="12.75" x14ac:dyDescent="0.15">
      <c r="A6049" s="147" t="s">
        <v>128</v>
      </c>
      <c r="B6049" s="17">
        <v>871.72</v>
      </c>
      <c r="C6049" s="17">
        <v>4844</v>
      </c>
      <c r="D6049" s="17">
        <v>4159.3</v>
      </c>
      <c r="E6049" s="17">
        <v>3575</v>
      </c>
      <c r="F6049" s="17">
        <f t="shared" si="192"/>
        <v>410.10875051622077</v>
      </c>
      <c r="G6049" s="148">
        <f t="shared" si="193"/>
        <v>85.951963070709013</v>
      </c>
    </row>
    <row r="6050" spans="1:7" s="8" customFormat="1" ht="12.75" x14ac:dyDescent="0.15">
      <c r="A6050" s="108" t="s">
        <v>6</v>
      </c>
      <c r="B6050" s="19">
        <v>0</v>
      </c>
      <c r="C6050" s="19">
        <v>1393</v>
      </c>
      <c r="D6050" s="19">
        <v>2199.3000000000002</v>
      </c>
      <c r="E6050" s="19">
        <v>2199.3000000000002</v>
      </c>
      <c r="F6050" s="19">
        <f t="shared" si="192"/>
        <v>0</v>
      </c>
      <c r="G6050" s="151">
        <f t="shared" si="193"/>
        <v>100</v>
      </c>
    </row>
    <row r="6051" spans="1:7" s="8" customFormat="1" ht="12.75" x14ac:dyDescent="0.15">
      <c r="A6051" s="108" t="s">
        <v>12</v>
      </c>
      <c r="B6051" s="19">
        <v>0</v>
      </c>
      <c r="C6051" s="19">
        <v>1327</v>
      </c>
      <c r="D6051" s="19">
        <v>990.64</v>
      </c>
      <c r="E6051" s="19">
        <v>990.64</v>
      </c>
      <c r="F6051" s="19">
        <f t="shared" si="192"/>
        <v>0</v>
      </c>
      <c r="G6051" s="151">
        <f t="shared" si="193"/>
        <v>100</v>
      </c>
    </row>
    <row r="6052" spans="1:7" s="8" customFormat="1" ht="12.75" x14ac:dyDescent="0.15">
      <c r="A6052" s="110" t="s">
        <v>21</v>
      </c>
      <c r="B6052" s="20">
        <v>0</v>
      </c>
      <c r="C6052" s="20">
        <v>0</v>
      </c>
      <c r="D6052" s="20">
        <v>0</v>
      </c>
      <c r="E6052" s="20">
        <v>61.58</v>
      </c>
      <c r="F6052" s="20">
        <f t="shared" si="192"/>
        <v>0</v>
      </c>
      <c r="G6052" s="136">
        <f t="shared" si="193"/>
        <v>0</v>
      </c>
    </row>
    <row r="6053" spans="1:7" s="8" customFormat="1" ht="12.75" x14ac:dyDescent="0.15">
      <c r="A6053" s="110" t="s">
        <v>22</v>
      </c>
      <c r="B6053" s="20">
        <v>0</v>
      </c>
      <c r="C6053" s="20">
        <v>0</v>
      </c>
      <c r="D6053" s="20">
        <v>0</v>
      </c>
      <c r="E6053" s="20">
        <v>132.72</v>
      </c>
      <c r="F6053" s="20">
        <f t="shared" si="192"/>
        <v>0</v>
      </c>
      <c r="G6053" s="136">
        <f t="shared" si="193"/>
        <v>0</v>
      </c>
    </row>
    <row r="6054" spans="1:7" s="8" customFormat="1" ht="12.75" x14ac:dyDescent="0.15">
      <c r="A6054" s="110" t="s">
        <v>27</v>
      </c>
      <c r="B6054" s="20">
        <v>0</v>
      </c>
      <c r="C6054" s="20">
        <v>0</v>
      </c>
      <c r="D6054" s="20">
        <v>0</v>
      </c>
      <c r="E6054" s="20">
        <v>265.45</v>
      </c>
      <c r="F6054" s="20">
        <f t="shared" si="192"/>
        <v>0</v>
      </c>
      <c r="G6054" s="136">
        <f t="shared" si="193"/>
        <v>0</v>
      </c>
    </row>
    <row r="6055" spans="1:7" s="8" customFormat="1" ht="12.75" x14ac:dyDescent="0.15">
      <c r="A6055" s="110" t="s">
        <v>32</v>
      </c>
      <c r="B6055" s="20">
        <v>0</v>
      </c>
      <c r="C6055" s="20">
        <v>0</v>
      </c>
      <c r="D6055" s="20">
        <v>0</v>
      </c>
      <c r="E6055" s="20">
        <v>530.89</v>
      </c>
      <c r="F6055" s="20">
        <f t="shared" si="192"/>
        <v>0</v>
      </c>
      <c r="G6055" s="136">
        <f t="shared" si="193"/>
        <v>0</v>
      </c>
    </row>
    <row r="6056" spans="1:7" s="8" customFormat="1" ht="12.75" x14ac:dyDescent="0.15">
      <c r="A6056" s="108" t="s">
        <v>141</v>
      </c>
      <c r="B6056" s="19">
        <v>0</v>
      </c>
      <c r="C6056" s="19">
        <v>66</v>
      </c>
      <c r="D6056" s="19">
        <v>0</v>
      </c>
      <c r="E6056" s="19">
        <v>0</v>
      </c>
      <c r="F6056" s="19">
        <f t="shared" si="192"/>
        <v>0</v>
      </c>
      <c r="G6056" s="151">
        <f t="shared" si="193"/>
        <v>0</v>
      </c>
    </row>
    <row r="6057" spans="1:7" s="8" customFormat="1" ht="12.75" x14ac:dyDescent="0.15">
      <c r="A6057" s="108" t="s">
        <v>101</v>
      </c>
      <c r="B6057" s="19">
        <v>0</v>
      </c>
      <c r="C6057" s="19">
        <v>0</v>
      </c>
      <c r="D6057" s="19">
        <v>1208.6600000000001</v>
      </c>
      <c r="E6057" s="19">
        <v>1208.6600000000001</v>
      </c>
      <c r="F6057" s="19">
        <f t="shared" si="192"/>
        <v>0</v>
      </c>
      <c r="G6057" s="151">
        <f t="shared" si="193"/>
        <v>100</v>
      </c>
    </row>
    <row r="6058" spans="1:7" s="8" customFormat="1" ht="12.75" x14ac:dyDescent="0.15">
      <c r="A6058" s="110" t="s">
        <v>260</v>
      </c>
      <c r="B6058" s="20">
        <v>0</v>
      </c>
      <c r="C6058" s="20">
        <v>0</v>
      </c>
      <c r="D6058" s="20">
        <v>0</v>
      </c>
      <c r="E6058" s="20">
        <v>1208.6600000000001</v>
      </c>
      <c r="F6058" s="20">
        <f t="shared" si="192"/>
        <v>0</v>
      </c>
      <c r="G6058" s="136">
        <f t="shared" si="193"/>
        <v>0</v>
      </c>
    </row>
    <row r="6059" spans="1:7" s="8" customFormat="1" ht="12.75" x14ac:dyDescent="0.15">
      <c r="A6059" s="108" t="s">
        <v>53</v>
      </c>
      <c r="B6059" s="19">
        <v>871.72</v>
      </c>
      <c r="C6059" s="19">
        <v>3451</v>
      </c>
      <c r="D6059" s="19">
        <v>1960</v>
      </c>
      <c r="E6059" s="19">
        <v>1375.7</v>
      </c>
      <c r="F6059" s="19">
        <f t="shared" si="192"/>
        <v>157.81443582801816</v>
      </c>
      <c r="G6059" s="151">
        <f t="shared" si="193"/>
        <v>70.188775510204081</v>
      </c>
    </row>
    <row r="6060" spans="1:7" s="8" customFormat="1" ht="12.75" x14ac:dyDescent="0.15">
      <c r="A6060" s="108" t="s">
        <v>56</v>
      </c>
      <c r="B6060" s="19">
        <v>871.72</v>
      </c>
      <c r="C6060" s="19">
        <v>3451</v>
      </c>
      <c r="D6060" s="19">
        <v>1960</v>
      </c>
      <c r="E6060" s="19">
        <v>1375.7</v>
      </c>
      <c r="F6060" s="19">
        <f t="shared" si="192"/>
        <v>157.81443582801816</v>
      </c>
      <c r="G6060" s="151">
        <f t="shared" si="193"/>
        <v>70.188775510204081</v>
      </c>
    </row>
    <row r="6061" spans="1:7" s="8" customFormat="1" ht="12.75" x14ac:dyDescent="0.15">
      <c r="A6061" s="110" t="s">
        <v>252</v>
      </c>
      <c r="B6061" s="20">
        <v>871.72</v>
      </c>
      <c r="C6061" s="20">
        <v>0</v>
      </c>
      <c r="D6061" s="20">
        <v>0</v>
      </c>
      <c r="E6061" s="20">
        <v>1375.7</v>
      </c>
      <c r="F6061" s="20">
        <f t="shared" si="192"/>
        <v>157.81443582801816</v>
      </c>
      <c r="G6061" s="136">
        <f t="shared" si="193"/>
        <v>0</v>
      </c>
    </row>
    <row r="6062" spans="1:7" s="7" customFormat="1" ht="12.75" x14ac:dyDescent="0.15">
      <c r="A6062" s="149" t="s">
        <v>303</v>
      </c>
      <c r="B6062" s="18">
        <v>20803.25</v>
      </c>
      <c r="C6062" s="18">
        <v>23000</v>
      </c>
      <c r="D6062" s="18">
        <v>27962.1</v>
      </c>
      <c r="E6062" s="18">
        <v>20118.099999999999</v>
      </c>
      <c r="F6062" s="18">
        <f t="shared" si="192"/>
        <v>96.706524220975069</v>
      </c>
      <c r="G6062" s="150">
        <f t="shared" si="193"/>
        <v>71.94774355288051</v>
      </c>
    </row>
    <row r="6063" spans="1:7" s="8" customFormat="1" ht="12.75" x14ac:dyDescent="0.15">
      <c r="A6063" s="108" t="s">
        <v>82</v>
      </c>
      <c r="B6063" s="19">
        <v>20803.25</v>
      </c>
      <c r="C6063" s="19">
        <v>23000</v>
      </c>
      <c r="D6063" s="19">
        <v>27962.1</v>
      </c>
      <c r="E6063" s="19">
        <v>20118.099999999999</v>
      </c>
      <c r="F6063" s="19">
        <f t="shared" si="192"/>
        <v>96.706524220975069</v>
      </c>
      <c r="G6063" s="151">
        <f t="shared" si="193"/>
        <v>71.94774355288051</v>
      </c>
    </row>
    <row r="6064" spans="1:7" s="6" customFormat="1" ht="12.75" x14ac:dyDescent="0.15">
      <c r="A6064" s="147" t="s">
        <v>5</v>
      </c>
      <c r="B6064" s="17">
        <v>0</v>
      </c>
      <c r="C6064" s="17">
        <v>13200</v>
      </c>
      <c r="D6064" s="17">
        <v>0</v>
      </c>
      <c r="E6064" s="17">
        <v>0</v>
      </c>
      <c r="F6064" s="17">
        <f t="shared" si="192"/>
        <v>0</v>
      </c>
      <c r="G6064" s="148">
        <f t="shared" si="193"/>
        <v>0</v>
      </c>
    </row>
    <row r="6065" spans="1:7" s="8" customFormat="1" ht="12.75" x14ac:dyDescent="0.15">
      <c r="A6065" s="108" t="s">
        <v>53</v>
      </c>
      <c r="B6065" s="19">
        <v>0</v>
      </c>
      <c r="C6065" s="19">
        <v>13200</v>
      </c>
      <c r="D6065" s="19">
        <v>0</v>
      </c>
      <c r="E6065" s="19">
        <v>0</v>
      </c>
      <c r="F6065" s="19">
        <f t="shared" si="192"/>
        <v>0</v>
      </c>
      <c r="G6065" s="151">
        <f t="shared" si="193"/>
        <v>0</v>
      </c>
    </row>
    <row r="6066" spans="1:7" s="8" customFormat="1" ht="12.75" x14ac:dyDescent="0.15">
      <c r="A6066" s="108" t="s">
        <v>72</v>
      </c>
      <c r="B6066" s="19">
        <v>0</v>
      </c>
      <c r="C6066" s="19">
        <v>13200</v>
      </c>
      <c r="D6066" s="19">
        <v>0</v>
      </c>
      <c r="E6066" s="19">
        <v>0</v>
      </c>
      <c r="F6066" s="19">
        <f t="shared" si="192"/>
        <v>0</v>
      </c>
      <c r="G6066" s="151">
        <f t="shared" si="193"/>
        <v>0</v>
      </c>
    </row>
    <row r="6067" spans="1:7" s="6" customFormat="1" ht="12.75" x14ac:dyDescent="0.15">
      <c r="A6067" s="147" t="s">
        <v>212</v>
      </c>
      <c r="B6067" s="17">
        <v>20803.25</v>
      </c>
      <c r="C6067" s="17">
        <v>9800</v>
      </c>
      <c r="D6067" s="17">
        <v>27962.1</v>
      </c>
      <c r="E6067" s="17">
        <v>20118.099999999999</v>
      </c>
      <c r="F6067" s="17">
        <f t="shared" si="192"/>
        <v>96.706524220975069</v>
      </c>
      <c r="G6067" s="148">
        <f t="shared" si="193"/>
        <v>71.94774355288051</v>
      </c>
    </row>
    <row r="6068" spans="1:7" s="8" customFormat="1" ht="12.75" x14ac:dyDescent="0.15">
      <c r="A6068" s="108" t="s">
        <v>6</v>
      </c>
      <c r="B6068" s="19">
        <v>20803.25</v>
      </c>
      <c r="C6068" s="19">
        <v>9800</v>
      </c>
      <c r="D6068" s="19">
        <v>27962.1</v>
      </c>
      <c r="E6068" s="19">
        <v>20118.099999999999</v>
      </c>
      <c r="F6068" s="19">
        <f t="shared" si="192"/>
        <v>96.706524220975069</v>
      </c>
      <c r="G6068" s="151">
        <f t="shared" si="193"/>
        <v>71.94774355288051</v>
      </c>
    </row>
    <row r="6069" spans="1:7" s="8" customFormat="1" ht="12.75" x14ac:dyDescent="0.15">
      <c r="A6069" s="108" t="s">
        <v>12</v>
      </c>
      <c r="B6069" s="19">
        <v>20803.25</v>
      </c>
      <c r="C6069" s="19">
        <v>9800</v>
      </c>
      <c r="D6069" s="19">
        <v>27962.1</v>
      </c>
      <c r="E6069" s="19">
        <v>20118.099999999999</v>
      </c>
      <c r="F6069" s="19">
        <f t="shared" si="192"/>
        <v>96.706524220975069</v>
      </c>
      <c r="G6069" s="151">
        <f t="shared" si="193"/>
        <v>71.94774355288051</v>
      </c>
    </row>
    <row r="6070" spans="1:7" s="8" customFormat="1" ht="12.75" x14ac:dyDescent="0.15">
      <c r="A6070" s="110" t="s">
        <v>18</v>
      </c>
      <c r="B6070" s="20">
        <v>0</v>
      </c>
      <c r="C6070" s="20">
        <v>0</v>
      </c>
      <c r="D6070" s="20">
        <v>0</v>
      </c>
      <c r="E6070" s="20">
        <v>0</v>
      </c>
      <c r="F6070" s="20">
        <f t="shared" si="192"/>
        <v>0</v>
      </c>
      <c r="G6070" s="136">
        <f t="shared" si="193"/>
        <v>0</v>
      </c>
    </row>
    <row r="6071" spans="1:7" s="8" customFormat="1" ht="12.75" x14ac:dyDescent="0.15">
      <c r="A6071" s="110" t="s">
        <v>20</v>
      </c>
      <c r="B6071" s="20">
        <v>1779.52</v>
      </c>
      <c r="C6071" s="20">
        <v>0</v>
      </c>
      <c r="D6071" s="20">
        <v>0</v>
      </c>
      <c r="E6071" s="20">
        <v>1780.6</v>
      </c>
      <c r="F6071" s="20">
        <f t="shared" si="192"/>
        <v>100.06069052328716</v>
      </c>
      <c r="G6071" s="136">
        <f t="shared" si="193"/>
        <v>0</v>
      </c>
    </row>
    <row r="6072" spans="1:7" s="8" customFormat="1" ht="12.75" x14ac:dyDescent="0.15">
      <c r="A6072" s="110" t="s">
        <v>41</v>
      </c>
      <c r="B6072" s="20">
        <v>577.34</v>
      </c>
      <c r="C6072" s="20">
        <v>0</v>
      </c>
      <c r="D6072" s="20">
        <v>0</v>
      </c>
      <c r="E6072" s="20">
        <v>0</v>
      </c>
      <c r="F6072" s="20">
        <f t="shared" si="192"/>
        <v>0</v>
      </c>
      <c r="G6072" s="136">
        <f t="shared" si="193"/>
        <v>0</v>
      </c>
    </row>
    <row r="6073" spans="1:7" s="8" customFormat="1" ht="12.75" x14ac:dyDescent="0.15">
      <c r="A6073" s="110" t="s">
        <v>32</v>
      </c>
      <c r="B6073" s="20">
        <v>1800.05</v>
      </c>
      <c r="C6073" s="20">
        <v>0</v>
      </c>
      <c r="D6073" s="20">
        <v>0</v>
      </c>
      <c r="E6073" s="20">
        <v>1800</v>
      </c>
      <c r="F6073" s="20">
        <f t="shared" si="192"/>
        <v>99.997222299380567</v>
      </c>
      <c r="G6073" s="136">
        <f t="shared" si="193"/>
        <v>0</v>
      </c>
    </row>
    <row r="6074" spans="1:7" s="8" customFormat="1" ht="12.75" x14ac:dyDescent="0.15">
      <c r="A6074" s="110" t="s">
        <v>98</v>
      </c>
      <c r="B6074" s="20">
        <v>16246.69</v>
      </c>
      <c r="C6074" s="20">
        <v>0</v>
      </c>
      <c r="D6074" s="20">
        <v>0</v>
      </c>
      <c r="E6074" s="20">
        <v>16254.6</v>
      </c>
      <c r="F6074" s="20">
        <f t="shared" si="192"/>
        <v>100.04868684021176</v>
      </c>
      <c r="G6074" s="136">
        <f t="shared" si="193"/>
        <v>0</v>
      </c>
    </row>
    <row r="6075" spans="1:7" s="8" customFormat="1" ht="12.75" x14ac:dyDescent="0.15">
      <c r="A6075" s="110" t="s">
        <v>35</v>
      </c>
      <c r="B6075" s="20">
        <v>271.07</v>
      </c>
      <c r="C6075" s="20">
        <v>0</v>
      </c>
      <c r="D6075" s="20">
        <v>0</v>
      </c>
      <c r="E6075" s="20">
        <v>259.3</v>
      </c>
      <c r="F6075" s="20">
        <f t="shared" si="192"/>
        <v>95.65794813147896</v>
      </c>
      <c r="G6075" s="136">
        <f t="shared" si="193"/>
        <v>0</v>
      </c>
    </row>
    <row r="6076" spans="1:7" s="8" customFormat="1" ht="12.75" x14ac:dyDescent="0.15">
      <c r="A6076" s="110" t="s">
        <v>36</v>
      </c>
      <c r="B6076" s="20">
        <v>128.58000000000001</v>
      </c>
      <c r="C6076" s="20">
        <v>0</v>
      </c>
      <c r="D6076" s="20">
        <v>0</v>
      </c>
      <c r="E6076" s="20">
        <v>23.6</v>
      </c>
      <c r="F6076" s="20">
        <f t="shared" si="192"/>
        <v>18.354331933426661</v>
      </c>
      <c r="G6076" s="136">
        <f t="shared" si="193"/>
        <v>0</v>
      </c>
    </row>
    <row r="6077" spans="1:7" s="7" customFormat="1" ht="12.75" x14ac:dyDescent="0.15">
      <c r="A6077" s="149" t="s">
        <v>305</v>
      </c>
      <c r="B6077" s="18">
        <v>1780.99</v>
      </c>
      <c r="C6077" s="18">
        <v>1935</v>
      </c>
      <c r="D6077" s="18">
        <v>165.11</v>
      </c>
      <c r="E6077" s="18">
        <v>165.11</v>
      </c>
      <c r="F6077" s="18">
        <f t="shared" si="192"/>
        <v>9.2706865282792172</v>
      </c>
      <c r="G6077" s="150">
        <f t="shared" si="193"/>
        <v>100</v>
      </c>
    </row>
    <row r="6078" spans="1:7" s="8" customFormat="1" ht="12.75" x14ac:dyDescent="0.15">
      <c r="A6078" s="108" t="s">
        <v>82</v>
      </c>
      <c r="B6078" s="19">
        <v>1780.99</v>
      </c>
      <c r="C6078" s="19">
        <v>1935</v>
      </c>
      <c r="D6078" s="19">
        <v>165.11</v>
      </c>
      <c r="E6078" s="19">
        <v>165.11</v>
      </c>
      <c r="F6078" s="19">
        <f t="shared" si="192"/>
        <v>9.2706865282792172</v>
      </c>
      <c r="G6078" s="151">
        <f t="shared" si="193"/>
        <v>100</v>
      </c>
    </row>
    <row r="6079" spans="1:7" s="6" customFormat="1" ht="12.75" x14ac:dyDescent="0.15">
      <c r="A6079" s="147" t="s">
        <v>86</v>
      </c>
      <c r="B6079" s="17">
        <v>1780.99</v>
      </c>
      <c r="C6079" s="17">
        <v>1935</v>
      </c>
      <c r="D6079" s="17">
        <v>165.11</v>
      </c>
      <c r="E6079" s="17">
        <v>165.11</v>
      </c>
      <c r="F6079" s="17">
        <f t="shared" si="192"/>
        <v>9.2706865282792172</v>
      </c>
      <c r="G6079" s="148">
        <f t="shared" si="193"/>
        <v>100</v>
      </c>
    </row>
    <row r="6080" spans="1:7" s="8" customFormat="1" ht="12.75" x14ac:dyDescent="0.15">
      <c r="A6080" s="108" t="s">
        <v>6</v>
      </c>
      <c r="B6080" s="19">
        <v>1780.99</v>
      </c>
      <c r="C6080" s="19">
        <v>1935</v>
      </c>
      <c r="D6080" s="19">
        <v>165.11</v>
      </c>
      <c r="E6080" s="19">
        <v>165.11</v>
      </c>
      <c r="F6080" s="19">
        <f t="shared" si="192"/>
        <v>9.2706865282792172</v>
      </c>
      <c r="G6080" s="151">
        <f t="shared" si="193"/>
        <v>100</v>
      </c>
    </row>
    <row r="6081" spans="1:7" s="8" customFormat="1" ht="12.75" x14ac:dyDescent="0.15">
      <c r="A6081" s="108" t="s">
        <v>12</v>
      </c>
      <c r="B6081" s="19">
        <v>1780.99</v>
      </c>
      <c r="C6081" s="19">
        <v>1935</v>
      </c>
      <c r="D6081" s="19">
        <v>165.11</v>
      </c>
      <c r="E6081" s="19">
        <v>165.11</v>
      </c>
      <c r="F6081" s="19">
        <f t="shared" si="192"/>
        <v>9.2706865282792172</v>
      </c>
      <c r="G6081" s="151">
        <f t="shared" si="193"/>
        <v>100</v>
      </c>
    </row>
    <row r="6082" spans="1:7" s="8" customFormat="1" ht="12.75" x14ac:dyDescent="0.15">
      <c r="A6082" s="110" t="s">
        <v>97</v>
      </c>
      <c r="B6082" s="20">
        <v>1780.99</v>
      </c>
      <c r="C6082" s="20">
        <v>0</v>
      </c>
      <c r="D6082" s="20">
        <v>0</v>
      </c>
      <c r="E6082" s="20">
        <v>165.11</v>
      </c>
      <c r="F6082" s="20">
        <f t="shared" si="192"/>
        <v>9.2706865282792172</v>
      </c>
      <c r="G6082" s="136">
        <f t="shared" si="193"/>
        <v>0</v>
      </c>
    </row>
    <row r="6083" spans="1:7" s="7" customFormat="1" ht="12.75" x14ac:dyDescent="0.15">
      <c r="A6083" s="149" t="s">
        <v>310</v>
      </c>
      <c r="B6083" s="18">
        <v>1121.51</v>
      </c>
      <c r="C6083" s="18">
        <v>0</v>
      </c>
      <c r="D6083" s="18">
        <v>0</v>
      </c>
      <c r="E6083" s="18">
        <v>0</v>
      </c>
      <c r="F6083" s="18">
        <f t="shared" si="192"/>
        <v>0</v>
      </c>
      <c r="G6083" s="150">
        <f t="shared" si="193"/>
        <v>0</v>
      </c>
    </row>
    <row r="6084" spans="1:7" s="8" customFormat="1" ht="12.75" x14ac:dyDescent="0.15">
      <c r="A6084" s="108" t="s">
        <v>82</v>
      </c>
      <c r="B6084" s="19">
        <v>1121.51</v>
      </c>
      <c r="C6084" s="19">
        <v>0</v>
      </c>
      <c r="D6084" s="19">
        <v>0</v>
      </c>
      <c r="E6084" s="19">
        <v>0</v>
      </c>
      <c r="F6084" s="19">
        <f t="shared" si="192"/>
        <v>0</v>
      </c>
      <c r="G6084" s="151">
        <f t="shared" si="193"/>
        <v>0</v>
      </c>
    </row>
    <row r="6085" spans="1:7" s="6" customFormat="1" ht="12.75" x14ac:dyDescent="0.15">
      <c r="A6085" s="147" t="s">
        <v>5</v>
      </c>
      <c r="B6085" s="17">
        <v>1121.51</v>
      </c>
      <c r="C6085" s="17">
        <v>0</v>
      </c>
      <c r="D6085" s="17">
        <v>0</v>
      </c>
      <c r="E6085" s="17">
        <v>0</v>
      </c>
      <c r="F6085" s="17">
        <f t="shared" si="192"/>
        <v>0</v>
      </c>
      <c r="G6085" s="148">
        <f t="shared" si="193"/>
        <v>0</v>
      </c>
    </row>
    <row r="6086" spans="1:7" s="8" customFormat="1" ht="12.75" x14ac:dyDescent="0.15">
      <c r="A6086" s="108" t="s">
        <v>6</v>
      </c>
      <c r="B6086" s="19">
        <v>1121.51</v>
      </c>
      <c r="C6086" s="19">
        <v>0</v>
      </c>
      <c r="D6086" s="19">
        <v>0</v>
      </c>
      <c r="E6086" s="19">
        <v>0</v>
      </c>
      <c r="F6086" s="19">
        <f t="shared" ref="F6086:F6149" si="194">IFERROR(E6086/B6086*100,0)</f>
        <v>0</v>
      </c>
      <c r="G6086" s="151">
        <f t="shared" ref="G6086:G6149" si="195">IFERROR(E6086/D6086*100,0)</f>
        <v>0</v>
      </c>
    </row>
    <row r="6087" spans="1:7" s="8" customFormat="1" ht="12.75" x14ac:dyDescent="0.15">
      <c r="A6087" s="108" t="s">
        <v>12</v>
      </c>
      <c r="B6087" s="19">
        <v>1121.51</v>
      </c>
      <c r="C6087" s="19">
        <v>0</v>
      </c>
      <c r="D6087" s="19">
        <v>0</v>
      </c>
      <c r="E6087" s="19">
        <v>0</v>
      </c>
      <c r="F6087" s="19">
        <f t="shared" si="194"/>
        <v>0</v>
      </c>
      <c r="G6087" s="151">
        <f t="shared" si="195"/>
        <v>0</v>
      </c>
    </row>
    <row r="6088" spans="1:7" s="8" customFormat="1" ht="12.75" x14ac:dyDescent="0.15">
      <c r="A6088" s="110" t="s">
        <v>20</v>
      </c>
      <c r="B6088" s="20">
        <v>1121.51</v>
      </c>
      <c r="C6088" s="20">
        <v>0</v>
      </c>
      <c r="D6088" s="20">
        <v>0</v>
      </c>
      <c r="E6088" s="20">
        <v>0</v>
      </c>
      <c r="F6088" s="20">
        <f t="shared" si="194"/>
        <v>0</v>
      </c>
      <c r="G6088" s="136">
        <f t="shared" si="195"/>
        <v>0</v>
      </c>
    </row>
    <row r="6089" spans="1:7" s="7" customFormat="1" ht="12.75" x14ac:dyDescent="0.15">
      <c r="A6089" s="149" t="s">
        <v>311</v>
      </c>
      <c r="B6089" s="18">
        <v>0</v>
      </c>
      <c r="C6089" s="18">
        <v>0</v>
      </c>
      <c r="D6089" s="18">
        <v>1000000</v>
      </c>
      <c r="E6089" s="18">
        <v>46425.25</v>
      </c>
      <c r="F6089" s="18">
        <f t="shared" si="194"/>
        <v>0</v>
      </c>
      <c r="G6089" s="150">
        <f t="shared" si="195"/>
        <v>4.642525</v>
      </c>
    </row>
    <row r="6090" spans="1:7" s="8" customFormat="1" ht="12.75" x14ac:dyDescent="0.15">
      <c r="A6090" s="108" t="s">
        <v>82</v>
      </c>
      <c r="B6090" s="19">
        <v>0</v>
      </c>
      <c r="C6090" s="19">
        <v>0</v>
      </c>
      <c r="D6090" s="19">
        <v>1000000</v>
      </c>
      <c r="E6090" s="19">
        <v>46425.25</v>
      </c>
      <c r="F6090" s="19">
        <f t="shared" si="194"/>
        <v>0</v>
      </c>
      <c r="G6090" s="151">
        <f t="shared" si="195"/>
        <v>4.642525</v>
      </c>
    </row>
    <row r="6091" spans="1:7" s="6" customFormat="1" ht="12.75" x14ac:dyDescent="0.15">
      <c r="A6091" s="147" t="s">
        <v>146</v>
      </c>
      <c r="B6091" s="17">
        <v>0</v>
      </c>
      <c r="C6091" s="17">
        <v>0</v>
      </c>
      <c r="D6091" s="17">
        <v>1000000</v>
      </c>
      <c r="E6091" s="17">
        <v>46425.25</v>
      </c>
      <c r="F6091" s="17">
        <f t="shared" si="194"/>
        <v>0</v>
      </c>
      <c r="G6091" s="148">
        <f t="shared" si="195"/>
        <v>4.642525</v>
      </c>
    </row>
    <row r="6092" spans="1:7" s="8" customFormat="1" ht="12.75" x14ac:dyDescent="0.15">
      <c r="A6092" s="108" t="s">
        <v>53</v>
      </c>
      <c r="B6092" s="19">
        <v>0</v>
      </c>
      <c r="C6092" s="19">
        <v>0</v>
      </c>
      <c r="D6092" s="19">
        <v>1000000</v>
      </c>
      <c r="E6092" s="19">
        <v>46425.25</v>
      </c>
      <c r="F6092" s="19">
        <f t="shared" si="194"/>
        <v>0</v>
      </c>
      <c r="G6092" s="151">
        <f t="shared" si="195"/>
        <v>4.642525</v>
      </c>
    </row>
    <row r="6093" spans="1:7" s="8" customFormat="1" ht="12.75" x14ac:dyDescent="0.15">
      <c r="A6093" s="108" t="s">
        <v>72</v>
      </c>
      <c r="B6093" s="19">
        <v>0</v>
      </c>
      <c r="C6093" s="19">
        <v>0</v>
      </c>
      <c r="D6093" s="19">
        <v>1000000</v>
      </c>
      <c r="E6093" s="19">
        <v>46425.25</v>
      </c>
      <c r="F6093" s="19">
        <f t="shared" si="194"/>
        <v>0</v>
      </c>
      <c r="G6093" s="151">
        <f t="shared" si="195"/>
        <v>4.642525</v>
      </c>
    </row>
    <row r="6094" spans="1:7" s="8" customFormat="1" ht="12.75" x14ac:dyDescent="0.15">
      <c r="A6094" s="110" t="s">
        <v>73</v>
      </c>
      <c r="B6094" s="20">
        <v>0</v>
      </c>
      <c r="C6094" s="20">
        <v>0</v>
      </c>
      <c r="D6094" s="20">
        <v>0</v>
      </c>
      <c r="E6094" s="20">
        <v>46425.25</v>
      </c>
      <c r="F6094" s="20">
        <f t="shared" si="194"/>
        <v>0</v>
      </c>
      <c r="G6094" s="136">
        <f t="shared" si="195"/>
        <v>0</v>
      </c>
    </row>
    <row r="6095" spans="1:7" s="6" customFormat="1" ht="12.75" x14ac:dyDescent="0.15">
      <c r="A6095" s="147" t="s">
        <v>306</v>
      </c>
      <c r="B6095" s="17">
        <v>0</v>
      </c>
      <c r="C6095" s="17">
        <v>0</v>
      </c>
      <c r="D6095" s="17">
        <v>3875</v>
      </c>
      <c r="E6095" s="17">
        <v>3875</v>
      </c>
      <c r="F6095" s="17">
        <f t="shared" si="194"/>
        <v>0</v>
      </c>
      <c r="G6095" s="148">
        <f t="shared" si="195"/>
        <v>100</v>
      </c>
    </row>
    <row r="6096" spans="1:7" s="7" customFormat="1" ht="12.75" x14ac:dyDescent="0.15">
      <c r="A6096" s="149" t="s">
        <v>307</v>
      </c>
      <c r="B6096" s="18">
        <v>0</v>
      </c>
      <c r="C6096" s="18">
        <v>0</v>
      </c>
      <c r="D6096" s="18">
        <v>3875</v>
      </c>
      <c r="E6096" s="18">
        <v>3875</v>
      </c>
      <c r="F6096" s="18">
        <f t="shared" si="194"/>
        <v>0</v>
      </c>
      <c r="G6096" s="150">
        <f t="shared" si="195"/>
        <v>100</v>
      </c>
    </row>
    <row r="6097" spans="1:7" s="8" customFormat="1" ht="12.75" x14ac:dyDescent="0.15">
      <c r="A6097" s="108" t="s">
        <v>82</v>
      </c>
      <c r="B6097" s="19">
        <v>0</v>
      </c>
      <c r="C6097" s="19">
        <v>0</v>
      </c>
      <c r="D6097" s="19">
        <v>3875</v>
      </c>
      <c r="E6097" s="19">
        <v>3875</v>
      </c>
      <c r="F6097" s="19">
        <f t="shared" si="194"/>
        <v>0</v>
      </c>
      <c r="G6097" s="151">
        <f t="shared" si="195"/>
        <v>100</v>
      </c>
    </row>
    <row r="6098" spans="1:7" s="6" customFormat="1" ht="12.75" x14ac:dyDescent="0.15">
      <c r="A6098" s="147" t="s">
        <v>182</v>
      </c>
      <c r="B6098" s="17">
        <v>0</v>
      </c>
      <c r="C6098" s="17">
        <v>0</v>
      </c>
      <c r="D6098" s="17">
        <v>3875</v>
      </c>
      <c r="E6098" s="17">
        <v>3875</v>
      </c>
      <c r="F6098" s="17">
        <f t="shared" si="194"/>
        <v>0</v>
      </c>
      <c r="G6098" s="148">
        <f t="shared" si="195"/>
        <v>100</v>
      </c>
    </row>
    <row r="6099" spans="1:7" s="8" customFormat="1" ht="12.75" x14ac:dyDescent="0.15">
      <c r="A6099" s="108" t="s">
        <v>6</v>
      </c>
      <c r="B6099" s="19">
        <v>0</v>
      </c>
      <c r="C6099" s="19">
        <v>0</v>
      </c>
      <c r="D6099" s="19">
        <v>3875</v>
      </c>
      <c r="E6099" s="19">
        <v>3875</v>
      </c>
      <c r="F6099" s="19">
        <f t="shared" si="194"/>
        <v>0</v>
      </c>
      <c r="G6099" s="151">
        <f t="shared" si="195"/>
        <v>100</v>
      </c>
    </row>
    <row r="6100" spans="1:7" s="8" customFormat="1" ht="12.75" x14ac:dyDescent="0.15">
      <c r="A6100" s="108" t="s">
        <v>12</v>
      </c>
      <c r="B6100" s="19">
        <v>0</v>
      </c>
      <c r="C6100" s="19">
        <v>0</v>
      </c>
      <c r="D6100" s="19">
        <v>3875</v>
      </c>
      <c r="E6100" s="19">
        <v>3875</v>
      </c>
      <c r="F6100" s="19">
        <f t="shared" si="194"/>
        <v>0</v>
      </c>
      <c r="G6100" s="151">
        <f t="shared" si="195"/>
        <v>100</v>
      </c>
    </row>
    <row r="6101" spans="1:7" s="8" customFormat="1" ht="12.75" x14ac:dyDescent="0.15">
      <c r="A6101" s="110" t="s">
        <v>28</v>
      </c>
      <c r="B6101" s="20">
        <v>0</v>
      </c>
      <c r="C6101" s="20">
        <v>0</v>
      </c>
      <c r="D6101" s="20">
        <v>0</v>
      </c>
      <c r="E6101" s="20">
        <v>3875</v>
      </c>
      <c r="F6101" s="20">
        <f t="shared" si="194"/>
        <v>0</v>
      </c>
      <c r="G6101" s="136">
        <f t="shared" si="195"/>
        <v>0</v>
      </c>
    </row>
    <row r="6102" spans="1:7" s="6" customFormat="1" ht="12.75" x14ac:dyDescent="0.15">
      <c r="A6102" s="147" t="s">
        <v>308</v>
      </c>
      <c r="B6102" s="17">
        <v>855858.33</v>
      </c>
      <c r="C6102" s="17">
        <v>892000</v>
      </c>
      <c r="D6102" s="17">
        <v>1135700</v>
      </c>
      <c r="E6102" s="17">
        <v>1029433.76</v>
      </c>
      <c r="F6102" s="17">
        <f t="shared" si="194"/>
        <v>120.28086003439378</v>
      </c>
      <c r="G6102" s="148">
        <f t="shared" si="195"/>
        <v>90.643106454169228</v>
      </c>
    </row>
    <row r="6103" spans="1:7" s="7" customFormat="1" ht="12.75" x14ac:dyDescent="0.15">
      <c r="A6103" s="149" t="s">
        <v>309</v>
      </c>
      <c r="B6103" s="18">
        <v>855858.33</v>
      </c>
      <c r="C6103" s="18">
        <v>892000</v>
      </c>
      <c r="D6103" s="18">
        <v>1135700</v>
      </c>
      <c r="E6103" s="18">
        <v>1029433.76</v>
      </c>
      <c r="F6103" s="18">
        <f t="shared" si="194"/>
        <v>120.28086003439378</v>
      </c>
      <c r="G6103" s="150">
        <f t="shared" si="195"/>
        <v>90.643106454169228</v>
      </c>
    </row>
    <row r="6104" spans="1:7" s="8" customFormat="1" ht="12.75" x14ac:dyDescent="0.15">
      <c r="A6104" s="108" t="s">
        <v>81</v>
      </c>
      <c r="B6104" s="19">
        <v>855858.33</v>
      </c>
      <c r="C6104" s="19">
        <v>892000</v>
      </c>
      <c r="D6104" s="19">
        <v>1135700</v>
      </c>
      <c r="E6104" s="19">
        <v>1029433.76</v>
      </c>
      <c r="F6104" s="19">
        <f t="shared" si="194"/>
        <v>120.28086003439378</v>
      </c>
      <c r="G6104" s="151">
        <f t="shared" si="195"/>
        <v>90.643106454169228</v>
      </c>
    </row>
    <row r="6105" spans="1:7" s="6" customFormat="1" ht="12.75" x14ac:dyDescent="0.15">
      <c r="A6105" s="147" t="s">
        <v>272</v>
      </c>
      <c r="B6105" s="17">
        <v>855858.33</v>
      </c>
      <c r="C6105" s="17">
        <v>892000</v>
      </c>
      <c r="D6105" s="17">
        <v>1135700</v>
      </c>
      <c r="E6105" s="17">
        <v>1029433.76</v>
      </c>
      <c r="F6105" s="17">
        <f t="shared" si="194"/>
        <v>120.28086003439378</v>
      </c>
      <c r="G6105" s="148">
        <f t="shared" si="195"/>
        <v>90.643106454169228</v>
      </c>
    </row>
    <row r="6106" spans="1:7" s="8" customFormat="1" ht="12.75" x14ac:dyDescent="0.15">
      <c r="A6106" s="108" t="s">
        <v>6</v>
      </c>
      <c r="B6106" s="19">
        <v>855858.33</v>
      </c>
      <c r="C6106" s="19">
        <v>892000</v>
      </c>
      <c r="D6106" s="19">
        <v>1135700</v>
      </c>
      <c r="E6106" s="19">
        <v>1029433.76</v>
      </c>
      <c r="F6106" s="19">
        <f t="shared" si="194"/>
        <v>120.28086003439378</v>
      </c>
      <c r="G6106" s="151">
        <f t="shared" si="195"/>
        <v>90.643106454169228</v>
      </c>
    </row>
    <row r="6107" spans="1:7" s="8" customFormat="1" ht="12.75" x14ac:dyDescent="0.15">
      <c r="A6107" s="108" t="s">
        <v>7</v>
      </c>
      <c r="B6107" s="19">
        <v>839568.34</v>
      </c>
      <c r="C6107" s="19">
        <v>874000</v>
      </c>
      <c r="D6107" s="19">
        <v>1121500</v>
      </c>
      <c r="E6107" s="19">
        <v>1016141.2</v>
      </c>
      <c r="F6107" s="19">
        <f t="shared" si="194"/>
        <v>121.03138620019902</v>
      </c>
      <c r="G6107" s="151">
        <f t="shared" si="195"/>
        <v>90.605546143557731</v>
      </c>
    </row>
    <row r="6108" spans="1:7" s="8" customFormat="1" ht="12.75" x14ac:dyDescent="0.15">
      <c r="A6108" s="110" t="s">
        <v>8</v>
      </c>
      <c r="B6108" s="20">
        <v>695344.82</v>
      </c>
      <c r="C6108" s="20">
        <v>0</v>
      </c>
      <c r="D6108" s="20">
        <v>0</v>
      </c>
      <c r="E6108" s="20">
        <v>840597.19</v>
      </c>
      <c r="F6108" s="20">
        <f t="shared" si="194"/>
        <v>120.88925750536259</v>
      </c>
      <c r="G6108" s="136">
        <f t="shared" si="195"/>
        <v>0</v>
      </c>
    </row>
    <row r="6109" spans="1:7" s="8" customFormat="1" ht="12.75" x14ac:dyDescent="0.15">
      <c r="A6109" s="110" t="s">
        <v>10</v>
      </c>
      <c r="B6109" s="20">
        <v>29321.34</v>
      </c>
      <c r="C6109" s="20">
        <v>0</v>
      </c>
      <c r="D6109" s="20">
        <v>0</v>
      </c>
      <c r="E6109" s="20">
        <v>36786.1</v>
      </c>
      <c r="F6109" s="20">
        <f t="shared" si="194"/>
        <v>125.45845449082475</v>
      </c>
      <c r="G6109" s="136">
        <f t="shared" si="195"/>
        <v>0</v>
      </c>
    </row>
    <row r="6110" spans="1:7" s="8" customFormat="1" ht="12.75" x14ac:dyDescent="0.15">
      <c r="A6110" s="110" t="s">
        <v>11</v>
      </c>
      <c r="B6110" s="20">
        <v>114827.82</v>
      </c>
      <c r="C6110" s="20">
        <v>0</v>
      </c>
      <c r="D6110" s="20">
        <v>0</v>
      </c>
      <c r="E6110" s="20">
        <v>138734.62</v>
      </c>
      <c r="F6110" s="20">
        <f t="shared" si="194"/>
        <v>120.81969334608982</v>
      </c>
      <c r="G6110" s="136">
        <f t="shared" si="195"/>
        <v>0</v>
      </c>
    </row>
    <row r="6111" spans="1:7" s="8" customFormat="1" ht="12.75" x14ac:dyDescent="0.15">
      <c r="A6111" s="110" t="s">
        <v>278</v>
      </c>
      <c r="B6111" s="20">
        <v>74.36</v>
      </c>
      <c r="C6111" s="20">
        <v>0</v>
      </c>
      <c r="D6111" s="20">
        <v>0</v>
      </c>
      <c r="E6111" s="20">
        <v>23.29</v>
      </c>
      <c r="F6111" s="20">
        <f t="shared" si="194"/>
        <v>31.320602474448627</v>
      </c>
      <c r="G6111" s="136">
        <f t="shared" si="195"/>
        <v>0</v>
      </c>
    </row>
    <row r="6112" spans="1:7" s="8" customFormat="1" ht="12.75" x14ac:dyDescent="0.15">
      <c r="A6112" s="108" t="s">
        <v>12</v>
      </c>
      <c r="B6112" s="19">
        <v>16289.99</v>
      </c>
      <c r="C6112" s="19">
        <v>18000</v>
      </c>
      <c r="D6112" s="19">
        <v>14200</v>
      </c>
      <c r="E6112" s="19">
        <v>13292.56</v>
      </c>
      <c r="F6112" s="19">
        <f t="shared" si="194"/>
        <v>81.599558992976668</v>
      </c>
      <c r="G6112" s="151">
        <f t="shared" si="195"/>
        <v>93.609577464788728</v>
      </c>
    </row>
    <row r="6113" spans="1:7" s="8" customFormat="1" ht="12.75" x14ac:dyDescent="0.15">
      <c r="A6113" s="110" t="s">
        <v>32</v>
      </c>
      <c r="B6113" s="20">
        <v>10520.93</v>
      </c>
      <c r="C6113" s="20">
        <v>0</v>
      </c>
      <c r="D6113" s="20">
        <v>0</v>
      </c>
      <c r="E6113" s="20">
        <v>8604.67</v>
      </c>
      <c r="F6113" s="20">
        <f t="shared" si="194"/>
        <v>81.786210914814561</v>
      </c>
      <c r="G6113" s="136">
        <f t="shared" si="195"/>
        <v>0</v>
      </c>
    </row>
    <row r="6114" spans="1:7" s="8" customFormat="1" ht="12.75" x14ac:dyDescent="0.15">
      <c r="A6114" s="110" t="s">
        <v>13</v>
      </c>
      <c r="B6114" s="20">
        <v>3832.37</v>
      </c>
      <c r="C6114" s="20">
        <v>0</v>
      </c>
      <c r="D6114" s="20">
        <v>0</v>
      </c>
      <c r="E6114" s="20">
        <v>3561.12</v>
      </c>
      <c r="F6114" s="20">
        <f t="shared" si="194"/>
        <v>92.922134345065842</v>
      </c>
      <c r="G6114" s="136">
        <f t="shared" si="195"/>
        <v>0</v>
      </c>
    </row>
    <row r="6115" spans="1:7" s="8" customFormat="1" ht="12.75" x14ac:dyDescent="0.15">
      <c r="A6115" s="110" t="s">
        <v>206</v>
      </c>
      <c r="B6115" s="20">
        <v>1617.66</v>
      </c>
      <c r="C6115" s="20">
        <v>0</v>
      </c>
      <c r="D6115" s="20">
        <v>0</v>
      </c>
      <c r="E6115" s="20">
        <v>1126.77</v>
      </c>
      <c r="F6115" s="20">
        <f t="shared" si="194"/>
        <v>69.654315492748779</v>
      </c>
      <c r="G6115" s="136">
        <f t="shared" si="195"/>
        <v>0</v>
      </c>
    </row>
    <row r="6116" spans="1:7" s="8" customFormat="1" ht="12.75" x14ac:dyDescent="0.15">
      <c r="A6116" s="110" t="s">
        <v>36</v>
      </c>
      <c r="B6116" s="20">
        <v>319.02999999999997</v>
      </c>
      <c r="C6116" s="20">
        <v>0</v>
      </c>
      <c r="D6116" s="20">
        <v>0</v>
      </c>
      <c r="E6116" s="20">
        <v>0</v>
      </c>
      <c r="F6116" s="20">
        <f t="shared" si="194"/>
        <v>0</v>
      </c>
      <c r="G6116" s="136">
        <f t="shared" si="195"/>
        <v>0</v>
      </c>
    </row>
    <row r="6117" spans="1:7" s="5" customFormat="1" ht="12.75" x14ac:dyDescent="0.15">
      <c r="A6117" s="145" t="s">
        <v>497</v>
      </c>
      <c r="B6117" s="16">
        <v>1742595.13</v>
      </c>
      <c r="C6117" s="16">
        <v>1958672</v>
      </c>
      <c r="D6117" s="16">
        <v>2501918.92</v>
      </c>
      <c r="E6117" s="16">
        <v>2320455.06</v>
      </c>
      <c r="F6117" s="16">
        <f t="shared" si="194"/>
        <v>133.16088287243178</v>
      </c>
      <c r="G6117" s="146">
        <f t="shared" si="195"/>
        <v>92.747012760909143</v>
      </c>
    </row>
    <row r="6118" spans="1:7" s="6" customFormat="1" ht="12.75" x14ac:dyDescent="0.15">
      <c r="A6118" s="147" t="s">
        <v>291</v>
      </c>
      <c r="B6118" s="17">
        <v>130452.36</v>
      </c>
      <c r="C6118" s="17">
        <v>158100</v>
      </c>
      <c r="D6118" s="17">
        <v>157961.75</v>
      </c>
      <c r="E6118" s="17">
        <v>157961.75</v>
      </c>
      <c r="F6118" s="17">
        <f t="shared" si="194"/>
        <v>121.08769055615399</v>
      </c>
      <c r="G6118" s="148">
        <f t="shared" si="195"/>
        <v>100</v>
      </c>
    </row>
    <row r="6119" spans="1:7" s="7" customFormat="1" ht="12.75" x14ac:dyDescent="0.15">
      <c r="A6119" s="149" t="s">
        <v>292</v>
      </c>
      <c r="B6119" s="18">
        <v>42906.59</v>
      </c>
      <c r="C6119" s="18">
        <v>56100</v>
      </c>
      <c r="D6119" s="18">
        <v>56340</v>
      </c>
      <c r="E6119" s="18">
        <v>56340</v>
      </c>
      <c r="F6119" s="18">
        <f t="shared" si="194"/>
        <v>131.30850062892438</v>
      </c>
      <c r="G6119" s="150">
        <f t="shared" si="195"/>
        <v>100</v>
      </c>
    </row>
    <row r="6120" spans="1:7" s="8" customFormat="1" ht="12.75" x14ac:dyDescent="0.15">
      <c r="A6120" s="108" t="s">
        <v>81</v>
      </c>
      <c r="B6120" s="19">
        <v>42906.59</v>
      </c>
      <c r="C6120" s="19">
        <v>56100</v>
      </c>
      <c r="D6120" s="19">
        <v>56340</v>
      </c>
      <c r="E6120" s="19">
        <v>56340</v>
      </c>
      <c r="F6120" s="19">
        <f t="shared" si="194"/>
        <v>131.30850062892438</v>
      </c>
      <c r="G6120" s="151">
        <f t="shared" si="195"/>
        <v>100</v>
      </c>
    </row>
    <row r="6121" spans="1:7" s="6" customFormat="1" ht="12.75" x14ac:dyDescent="0.15">
      <c r="A6121" s="147" t="s">
        <v>62</v>
      </c>
      <c r="B6121" s="17">
        <v>42906.59</v>
      </c>
      <c r="C6121" s="17">
        <v>56100</v>
      </c>
      <c r="D6121" s="17">
        <v>56340</v>
      </c>
      <c r="E6121" s="17">
        <v>56340</v>
      </c>
      <c r="F6121" s="17">
        <f t="shared" si="194"/>
        <v>131.30850062892438</v>
      </c>
      <c r="G6121" s="148">
        <f t="shared" si="195"/>
        <v>100</v>
      </c>
    </row>
    <row r="6122" spans="1:7" s="8" customFormat="1" ht="12.75" x14ac:dyDescent="0.15">
      <c r="A6122" s="108" t="s">
        <v>6</v>
      </c>
      <c r="B6122" s="19">
        <v>42906.59</v>
      </c>
      <c r="C6122" s="19">
        <v>56100</v>
      </c>
      <c r="D6122" s="19">
        <v>56340</v>
      </c>
      <c r="E6122" s="19">
        <v>56340</v>
      </c>
      <c r="F6122" s="19">
        <f t="shared" si="194"/>
        <v>131.30850062892438</v>
      </c>
      <c r="G6122" s="151">
        <f t="shared" si="195"/>
        <v>100</v>
      </c>
    </row>
    <row r="6123" spans="1:7" s="8" customFormat="1" ht="12.75" x14ac:dyDescent="0.15">
      <c r="A6123" s="108" t="s">
        <v>12</v>
      </c>
      <c r="B6123" s="19">
        <v>42096.98</v>
      </c>
      <c r="C6123" s="19">
        <v>55100</v>
      </c>
      <c r="D6123" s="19">
        <v>55340</v>
      </c>
      <c r="E6123" s="19">
        <v>55340</v>
      </c>
      <c r="F6123" s="19">
        <f t="shared" si="194"/>
        <v>131.45836114609645</v>
      </c>
      <c r="G6123" s="151">
        <f t="shared" si="195"/>
        <v>100</v>
      </c>
    </row>
    <row r="6124" spans="1:7" s="8" customFormat="1" ht="12.75" x14ac:dyDescent="0.15">
      <c r="A6124" s="110" t="s">
        <v>18</v>
      </c>
      <c r="B6124" s="20">
        <v>5555.73</v>
      </c>
      <c r="C6124" s="20">
        <v>0</v>
      </c>
      <c r="D6124" s="20">
        <v>0</v>
      </c>
      <c r="E6124" s="20">
        <v>8950</v>
      </c>
      <c r="F6124" s="20">
        <f t="shared" si="194"/>
        <v>161.09494161883319</v>
      </c>
      <c r="G6124" s="136">
        <f t="shared" si="195"/>
        <v>0</v>
      </c>
    </row>
    <row r="6125" spans="1:7" s="8" customFormat="1" ht="12.75" x14ac:dyDescent="0.15">
      <c r="A6125" s="110" t="s">
        <v>20</v>
      </c>
      <c r="B6125" s="20">
        <v>66.36</v>
      </c>
      <c r="C6125" s="20">
        <v>0</v>
      </c>
      <c r="D6125" s="20">
        <v>0</v>
      </c>
      <c r="E6125" s="20">
        <v>50</v>
      </c>
      <c r="F6125" s="20">
        <f t="shared" si="194"/>
        <v>75.34659433393611</v>
      </c>
      <c r="G6125" s="136">
        <f t="shared" si="195"/>
        <v>0</v>
      </c>
    </row>
    <row r="6126" spans="1:7" s="8" customFormat="1" ht="12.75" x14ac:dyDescent="0.15">
      <c r="A6126" s="110" t="s">
        <v>22</v>
      </c>
      <c r="B6126" s="20">
        <v>9157.2099999999991</v>
      </c>
      <c r="C6126" s="20">
        <v>0</v>
      </c>
      <c r="D6126" s="20">
        <v>0</v>
      </c>
      <c r="E6126" s="20">
        <v>9969.25</v>
      </c>
      <c r="F6126" s="20">
        <f t="shared" si="194"/>
        <v>108.86776649219578</v>
      </c>
      <c r="G6126" s="136">
        <f t="shared" si="195"/>
        <v>0</v>
      </c>
    </row>
    <row r="6127" spans="1:7" s="8" customFormat="1" ht="12.75" x14ac:dyDescent="0.15">
      <c r="A6127" s="110" t="s">
        <v>23</v>
      </c>
      <c r="B6127" s="20">
        <v>0</v>
      </c>
      <c r="C6127" s="20">
        <v>0</v>
      </c>
      <c r="D6127" s="20">
        <v>0</v>
      </c>
      <c r="E6127" s="20">
        <v>643.72</v>
      </c>
      <c r="F6127" s="20">
        <f t="shared" si="194"/>
        <v>0</v>
      </c>
      <c r="G6127" s="136">
        <f t="shared" si="195"/>
        <v>0</v>
      </c>
    </row>
    <row r="6128" spans="1:7" s="8" customFormat="1" ht="12.75" x14ac:dyDescent="0.15">
      <c r="A6128" s="110" t="s">
        <v>24</v>
      </c>
      <c r="B6128" s="20">
        <v>1183.04</v>
      </c>
      <c r="C6128" s="20">
        <v>0</v>
      </c>
      <c r="D6128" s="20">
        <v>0</v>
      </c>
      <c r="E6128" s="20">
        <v>2772.83</v>
      </c>
      <c r="F6128" s="20">
        <f t="shared" si="194"/>
        <v>234.3817622396538</v>
      </c>
      <c r="G6128" s="136">
        <f t="shared" si="195"/>
        <v>0</v>
      </c>
    </row>
    <row r="6129" spans="1:7" s="8" customFormat="1" ht="12.75" x14ac:dyDescent="0.15">
      <c r="A6129" s="110" t="s">
        <v>25</v>
      </c>
      <c r="B6129" s="20">
        <v>94.42</v>
      </c>
      <c r="C6129" s="20">
        <v>0</v>
      </c>
      <c r="D6129" s="20">
        <v>0</v>
      </c>
      <c r="E6129" s="20">
        <v>21</v>
      </c>
      <c r="F6129" s="20">
        <f t="shared" si="194"/>
        <v>22.241050624867611</v>
      </c>
      <c r="G6129" s="136">
        <f t="shared" si="195"/>
        <v>0</v>
      </c>
    </row>
    <row r="6130" spans="1:7" s="8" customFormat="1" ht="12.75" x14ac:dyDescent="0.15">
      <c r="A6130" s="110" t="s">
        <v>26</v>
      </c>
      <c r="B6130" s="20">
        <v>0</v>
      </c>
      <c r="C6130" s="20">
        <v>0</v>
      </c>
      <c r="D6130" s="20">
        <v>0</v>
      </c>
      <c r="E6130" s="20">
        <v>79.2</v>
      </c>
      <c r="F6130" s="20">
        <f t="shared" si="194"/>
        <v>0</v>
      </c>
      <c r="G6130" s="136">
        <f t="shared" si="195"/>
        <v>0</v>
      </c>
    </row>
    <row r="6131" spans="1:7" s="8" customFormat="1" ht="12.75" x14ac:dyDescent="0.15">
      <c r="A6131" s="110" t="s">
        <v>27</v>
      </c>
      <c r="B6131" s="20">
        <v>3392.36</v>
      </c>
      <c r="C6131" s="20">
        <v>0</v>
      </c>
      <c r="D6131" s="20">
        <v>0</v>
      </c>
      <c r="E6131" s="20">
        <v>3055.42</v>
      </c>
      <c r="F6131" s="20">
        <f t="shared" si="194"/>
        <v>90.067681496067635</v>
      </c>
      <c r="G6131" s="136">
        <f t="shared" si="195"/>
        <v>0</v>
      </c>
    </row>
    <row r="6132" spans="1:7" s="8" customFormat="1" ht="12.75" x14ac:dyDescent="0.15">
      <c r="A6132" s="110" t="s">
        <v>28</v>
      </c>
      <c r="B6132" s="20">
        <v>4855.66</v>
      </c>
      <c r="C6132" s="20">
        <v>0</v>
      </c>
      <c r="D6132" s="20">
        <v>0</v>
      </c>
      <c r="E6132" s="20">
        <v>8279.56</v>
      </c>
      <c r="F6132" s="20">
        <f t="shared" si="194"/>
        <v>170.51358620661247</v>
      </c>
      <c r="G6132" s="136">
        <f t="shared" si="195"/>
        <v>0</v>
      </c>
    </row>
    <row r="6133" spans="1:7" s="8" customFormat="1" ht="12.75" x14ac:dyDescent="0.15">
      <c r="A6133" s="110" t="s">
        <v>29</v>
      </c>
      <c r="B6133" s="20">
        <v>2075.41</v>
      </c>
      <c r="C6133" s="20">
        <v>0</v>
      </c>
      <c r="D6133" s="20">
        <v>0</v>
      </c>
      <c r="E6133" s="20">
        <v>2630.75</v>
      </c>
      <c r="F6133" s="20">
        <f t="shared" si="194"/>
        <v>126.75808635402161</v>
      </c>
      <c r="G6133" s="136">
        <f t="shared" si="195"/>
        <v>0</v>
      </c>
    </row>
    <row r="6134" spans="1:7" s="8" customFormat="1" ht="12.75" x14ac:dyDescent="0.15">
      <c r="A6134" s="110" t="s">
        <v>30</v>
      </c>
      <c r="B6134" s="20">
        <v>9520.11</v>
      </c>
      <c r="C6134" s="20">
        <v>0</v>
      </c>
      <c r="D6134" s="20">
        <v>0</v>
      </c>
      <c r="E6134" s="20">
        <v>11610.33</v>
      </c>
      <c r="F6134" s="20">
        <f t="shared" si="194"/>
        <v>121.95583874556071</v>
      </c>
      <c r="G6134" s="136">
        <f t="shared" si="195"/>
        <v>0</v>
      </c>
    </row>
    <row r="6135" spans="1:7" s="8" customFormat="1" ht="12.75" x14ac:dyDescent="0.15">
      <c r="A6135" s="110" t="s">
        <v>32</v>
      </c>
      <c r="B6135" s="20">
        <v>1021.9</v>
      </c>
      <c r="C6135" s="20">
        <v>0</v>
      </c>
      <c r="D6135" s="20">
        <v>0</v>
      </c>
      <c r="E6135" s="20">
        <v>3702.35</v>
      </c>
      <c r="F6135" s="20">
        <f t="shared" si="194"/>
        <v>362.30061649867895</v>
      </c>
      <c r="G6135" s="136">
        <f t="shared" si="195"/>
        <v>0</v>
      </c>
    </row>
    <row r="6136" spans="1:7" s="8" customFormat="1" ht="12.75" x14ac:dyDescent="0.15">
      <c r="A6136" s="110" t="s">
        <v>33</v>
      </c>
      <c r="B6136" s="20">
        <v>290.23</v>
      </c>
      <c r="C6136" s="20">
        <v>0</v>
      </c>
      <c r="D6136" s="20">
        <v>0</v>
      </c>
      <c r="E6136" s="20">
        <v>312.73</v>
      </c>
      <c r="F6136" s="20">
        <f t="shared" si="194"/>
        <v>107.75247217723873</v>
      </c>
      <c r="G6136" s="136">
        <f t="shared" si="195"/>
        <v>0</v>
      </c>
    </row>
    <row r="6137" spans="1:7" s="8" customFormat="1" ht="12.75" x14ac:dyDescent="0.15">
      <c r="A6137" s="110" t="s">
        <v>34</v>
      </c>
      <c r="B6137" s="20">
        <v>4061.67</v>
      </c>
      <c r="C6137" s="20">
        <v>0</v>
      </c>
      <c r="D6137" s="20">
        <v>0</v>
      </c>
      <c r="E6137" s="20">
        <v>2248.86</v>
      </c>
      <c r="F6137" s="20">
        <f t="shared" si="194"/>
        <v>55.367865927069403</v>
      </c>
      <c r="G6137" s="136">
        <f t="shared" si="195"/>
        <v>0</v>
      </c>
    </row>
    <row r="6138" spans="1:7" s="8" customFormat="1" ht="12.75" x14ac:dyDescent="0.15">
      <c r="A6138" s="110" t="s">
        <v>35</v>
      </c>
      <c r="B6138" s="20">
        <v>822.88</v>
      </c>
      <c r="C6138" s="20">
        <v>0</v>
      </c>
      <c r="D6138" s="20">
        <v>0</v>
      </c>
      <c r="E6138" s="20">
        <v>1013.68</v>
      </c>
      <c r="F6138" s="20">
        <f t="shared" si="194"/>
        <v>123.18685592066888</v>
      </c>
      <c r="G6138" s="136">
        <f t="shared" si="195"/>
        <v>0</v>
      </c>
    </row>
    <row r="6139" spans="1:7" s="8" customFormat="1" ht="12.75" x14ac:dyDescent="0.15">
      <c r="A6139" s="110" t="s">
        <v>83</v>
      </c>
      <c r="B6139" s="20">
        <v>0</v>
      </c>
      <c r="C6139" s="20">
        <v>0</v>
      </c>
      <c r="D6139" s="20">
        <v>0</v>
      </c>
      <c r="E6139" s="20">
        <v>0.32</v>
      </c>
      <c r="F6139" s="20">
        <f t="shared" si="194"/>
        <v>0</v>
      </c>
      <c r="G6139" s="136">
        <f t="shared" si="195"/>
        <v>0</v>
      </c>
    </row>
    <row r="6140" spans="1:7" s="8" customFormat="1" ht="12.75" x14ac:dyDescent="0.15">
      <c r="A6140" s="108" t="s">
        <v>37</v>
      </c>
      <c r="B6140" s="19">
        <v>809.61</v>
      </c>
      <c r="C6140" s="19">
        <v>1000</v>
      </c>
      <c r="D6140" s="19">
        <v>1000</v>
      </c>
      <c r="E6140" s="19">
        <v>1000</v>
      </c>
      <c r="F6140" s="19">
        <f t="shared" si="194"/>
        <v>123.51626091574957</v>
      </c>
      <c r="G6140" s="151">
        <f t="shared" si="195"/>
        <v>100</v>
      </c>
    </row>
    <row r="6141" spans="1:7" s="8" customFormat="1" ht="12.75" x14ac:dyDescent="0.15">
      <c r="A6141" s="110" t="s">
        <v>38</v>
      </c>
      <c r="B6141" s="20">
        <v>809.61</v>
      </c>
      <c r="C6141" s="20">
        <v>0</v>
      </c>
      <c r="D6141" s="20">
        <v>0</v>
      </c>
      <c r="E6141" s="20">
        <v>1000</v>
      </c>
      <c r="F6141" s="20">
        <f t="shared" si="194"/>
        <v>123.51626091574957</v>
      </c>
      <c r="G6141" s="136">
        <f t="shared" si="195"/>
        <v>0</v>
      </c>
    </row>
    <row r="6142" spans="1:7" s="7" customFormat="1" ht="12.75" x14ac:dyDescent="0.15">
      <c r="A6142" s="149" t="s">
        <v>293</v>
      </c>
      <c r="B6142" s="18">
        <v>85080.54</v>
      </c>
      <c r="C6142" s="18">
        <v>97000</v>
      </c>
      <c r="D6142" s="18">
        <v>97000</v>
      </c>
      <c r="E6142" s="18">
        <v>97000</v>
      </c>
      <c r="F6142" s="18">
        <f t="shared" si="194"/>
        <v>114.00961959103692</v>
      </c>
      <c r="G6142" s="150">
        <f t="shared" si="195"/>
        <v>100</v>
      </c>
    </row>
    <row r="6143" spans="1:7" s="8" customFormat="1" ht="12.75" x14ac:dyDescent="0.15">
      <c r="A6143" s="108" t="s">
        <v>81</v>
      </c>
      <c r="B6143" s="19">
        <v>85080.54</v>
      </c>
      <c r="C6143" s="19">
        <v>97000</v>
      </c>
      <c r="D6143" s="19">
        <v>97000</v>
      </c>
      <c r="E6143" s="19">
        <v>97000</v>
      </c>
      <c r="F6143" s="19">
        <f t="shared" si="194"/>
        <v>114.00961959103692</v>
      </c>
      <c r="G6143" s="151">
        <f t="shared" si="195"/>
        <v>100</v>
      </c>
    </row>
    <row r="6144" spans="1:7" s="6" customFormat="1" ht="12.75" x14ac:dyDescent="0.15">
      <c r="A6144" s="147" t="s">
        <v>62</v>
      </c>
      <c r="B6144" s="17">
        <v>85080.54</v>
      </c>
      <c r="C6144" s="17">
        <v>97000</v>
      </c>
      <c r="D6144" s="17">
        <v>97000</v>
      </c>
      <c r="E6144" s="17">
        <v>97000</v>
      </c>
      <c r="F6144" s="17">
        <f t="shared" si="194"/>
        <v>114.00961959103692</v>
      </c>
      <c r="G6144" s="148">
        <f t="shared" si="195"/>
        <v>100</v>
      </c>
    </row>
    <row r="6145" spans="1:7" s="8" customFormat="1" ht="12.75" x14ac:dyDescent="0.15">
      <c r="A6145" s="108" t="s">
        <v>6</v>
      </c>
      <c r="B6145" s="19">
        <v>85080.54</v>
      </c>
      <c r="C6145" s="19">
        <v>97000</v>
      </c>
      <c r="D6145" s="19">
        <v>97000</v>
      </c>
      <c r="E6145" s="19">
        <v>97000</v>
      </c>
      <c r="F6145" s="19">
        <f t="shared" si="194"/>
        <v>114.00961959103692</v>
      </c>
      <c r="G6145" s="151">
        <f t="shared" si="195"/>
        <v>100</v>
      </c>
    </row>
    <row r="6146" spans="1:7" s="8" customFormat="1" ht="12.75" x14ac:dyDescent="0.15">
      <c r="A6146" s="108" t="s">
        <v>12</v>
      </c>
      <c r="B6146" s="19">
        <v>85080.54</v>
      </c>
      <c r="C6146" s="19">
        <v>97000</v>
      </c>
      <c r="D6146" s="19">
        <v>97000</v>
      </c>
      <c r="E6146" s="19">
        <v>97000</v>
      </c>
      <c r="F6146" s="19">
        <f t="shared" si="194"/>
        <v>114.00961959103692</v>
      </c>
      <c r="G6146" s="151">
        <f t="shared" si="195"/>
        <v>100</v>
      </c>
    </row>
    <row r="6147" spans="1:7" s="8" customFormat="1" ht="12.75" x14ac:dyDescent="0.15">
      <c r="A6147" s="110" t="s">
        <v>19</v>
      </c>
      <c r="B6147" s="20">
        <v>56334.2</v>
      </c>
      <c r="C6147" s="20">
        <v>0</v>
      </c>
      <c r="D6147" s="20">
        <v>0</v>
      </c>
      <c r="E6147" s="20">
        <v>76850</v>
      </c>
      <c r="F6147" s="20">
        <f t="shared" si="194"/>
        <v>136.41801960443215</v>
      </c>
      <c r="G6147" s="136">
        <f t="shared" si="195"/>
        <v>0</v>
      </c>
    </row>
    <row r="6148" spans="1:7" s="8" customFormat="1" ht="12.75" x14ac:dyDescent="0.15">
      <c r="A6148" s="110" t="s">
        <v>23</v>
      </c>
      <c r="B6148" s="20">
        <v>16192.19</v>
      </c>
      <c r="C6148" s="20">
        <v>0</v>
      </c>
      <c r="D6148" s="20">
        <v>0</v>
      </c>
      <c r="E6148" s="20">
        <v>17600</v>
      </c>
      <c r="F6148" s="20">
        <f t="shared" si="194"/>
        <v>108.6943767334746</v>
      </c>
      <c r="G6148" s="136">
        <f t="shared" si="195"/>
        <v>0</v>
      </c>
    </row>
    <row r="6149" spans="1:7" s="8" customFormat="1" ht="12.75" x14ac:dyDescent="0.15">
      <c r="A6149" s="110" t="s">
        <v>29</v>
      </c>
      <c r="B6149" s="20">
        <v>497.71</v>
      </c>
      <c r="C6149" s="20">
        <v>0</v>
      </c>
      <c r="D6149" s="20">
        <v>0</v>
      </c>
      <c r="E6149" s="20">
        <v>497.7</v>
      </c>
      <c r="F6149" s="20">
        <f t="shared" si="194"/>
        <v>99.997990797854172</v>
      </c>
      <c r="G6149" s="136">
        <f t="shared" si="195"/>
        <v>0</v>
      </c>
    </row>
    <row r="6150" spans="1:7" s="8" customFormat="1" ht="12.75" x14ac:dyDescent="0.15">
      <c r="A6150" s="110" t="s">
        <v>31</v>
      </c>
      <c r="B6150" s="20">
        <v>9623.73</v>
      </c>
      <c r="C6150" s="20">
        <v>0</v>
      </c>
      <c r="D6150" s="20">
        <v>0</v>
      </c>
      <c r="E6150" s="20">
        <v>67.739999999999995</v>
      </c>
      <c r="F6150" s="20">
        <f t="shared" ref="F6150:F6213" si="196">IFERROR(E6150/B6150*100,0)</f>
        <v>0.70388508405784445</v>
      </c>
      <c r="G6150" s="136">
        <f t="shared" ref="G6150:G6213" si="197">IFERROR(E6150/D6150*100,0)</f>
        <v>0</v>
      </c>
    </row>
    <row r="6151" spans="1:7" s="8" customFormat="1" ht="12.75" x14ac:dyDescent="0.15">
      <c r="A6151" s="110" t="s">
        <v>32</v>
      </c>
      <c r="B6151" s="20">
        <v>2432.71</v>
      </c>
      <c r="C6151" s="20">
        <v>0</v>
      </c>
      <c r="D6151" s="20">
        <v>0</v>
      </c>
      <c r="E6151" s="20">
        <v>1984.56</v>
      </c>
      <c r="F6151" s="20">
        <f t="shared" si="196"/>
        <v>81.578157692449977</v>
      </c>
      <c r="G6151" s="136">
        <f t="shared" si="197"/>
        <v>0</v>
      </c>
    </row>
    <row r="6152" spans="1:7" s="7" customFormat="1" ht="12.75" x14ac:dyDescent="0.15">
      <c r="A6152" s="149" t="s">
        <v>294</v>
      </c>
      <c r="B6152" s="18">
        <v>2465.23</v>
      </c>
      <c r="C6152" s="18">
        <v>5000</v>
      </c>
      <c r="D6152" s="18">
        <v>4621.75</v>
      </c>
      <c r="E6152" s="18">
        <v>4621.75</v>
      </c>
      <c r="F6152" s="18">
        <f t="shared" si="196"/>
        <v>187.47743618242515</v>
      </c>
      <c r="G6152" s="150">
        <f t="shared" si="197"/>
        <v>100</v>
      </c>
    </row>
    <row r="6153" spans="1:7" s="8" customFormat="1" ht="12.75" x14ac:dyDescent="0.15">
      <c r="A6153" s="108" t="s">
        <v>81</v>
      </c>
      <c r="B6153" s="19">
        <v>2465.23</v>
      </c>
      <c r="C6153" s="19">
        <v>5000</v>
      </c>
      <c r="D6153" s="19">
        <v>4621.75</v>
      </c>
      <c r="E6153" s="19">
        <v>4621.75</v>
      </c>
      <c r="F6153" s="19">
        <f t="shared" si="196"/>
        <v>187.47743618242515</v>
      </c>
      <c r="G6153" s="151">
        <f t="shared" si="197"/>
        <v>100</v>
      </c>
    </row>
    <row r="6154" spans="1:7" s="6" customFormat="1" ht="12.75" x14ac:dyDescent="0.15">
      <c r="A6154" s="147" t="s">
        <v>62</v>
      </c>
      <c r="B6154" s="17">
        <v>2465.23</v>
      </c>
      <c r="C6154" s="17">
        <v>5000</v>
      </c>
      <c r="D6154" s="17">
        <v>4621.75</v>
      </c>
      <c r="E6154" s="17">
        <v>4621.75</v>
      </c>
      <c r="F6154" s="17">
        <f t="shared" si="196"/>
        <v>187.47743618242515</v>
      </c>
      <c r="G6154" s="148">
        <f t="shared" si="197"/>
        <v>100</v>
      </c>
    </row>
    <row r="6155" spans="1:7" s="8" customFormat="1" ht="12.75" x14ac:dyDescent="0.15">
      <c r="A6155" s="108" t="s">
        <v>6</v>
      </c>
      <c r="B6155" s="19">
        <v>2465.23</v>
      </c>
      <c r="C6155" s="19">
        <v>5000</v>
      </c>
      <c r="D6155" s="19">
        <v>4621.75</v>
      </c>
      <c r="E6155" s="19">
        <v>4621.75</v>
      </c>
      <c r="F6155" s="19">
        <f t="shared" si="196"/>
        <v>187.47743618242515</v>
      </c>
      <c r="G6155" s="151">
        <f t="shared" si="197"/>
        <v>100</v>
      </c>
    </row>
    <row r="6156" spans="1:7" s="8" customFormat="1" ht="12.75" x14ac:dyDescent="0.15">
      <c r="A6156" s="108" t="s">
        <v>12</v>
      </c>
      <c r="B6156" s="19">
        <v>2465.23</v>
      </c>
      <c r="C6156" s="19">
        <v>5000</v>
      </c>
      <c r="D6156" s="19">
        <v>4621.75</v>
      </c>
      <c r="E6156" s="19">
        <v>4621.75</v>
      </c>
      <c r="F6156" s="19">
        <f t="shared" si="196"/>
        <v>187.47743618242515</v>
      </c>
      <c r="G6156" s="151">
        <f t="shared" si="197"/>
        <v>100</v>
      </c>
    </row>
    <row r="6157" spans="1:7" s="8" customFormat="1" ht="12.75" x14ac:dyDescent="0.15">
      <c r="A6157" s="110" t="s">
        <v>28</v>
      </c>
      <c r="B6157" s="20">
        <v>2465.23</v>
      </c>
      <c r="C6157" s="20">
        <v>0</v>
      </c>
      <c r="D6157" s="20">
        <v>0</v>
      </c>
      <c r="E6157" s="20">
        <v>4621.75</v>
      </c>
      <c r="F6157" s="20">
        <f t="shared" si="196"/>
        <v>187.47743618242515</v>
      </c>
      <c r="G6157" s="136">
        <f t="shared" si="197"/>
        <v>0</v>
      </c>
    </row>
    <row r="6158" spans="1:7" s="6" customFormat="1" ht="12.75" x14ac:dyDescent="0.15">
      <c r="A6158" s="147" t="s">
        <v>250</v>
      </c>
      <c r="B6158" s="17">
        <v>16387.57</v>
      </c>
      <c r="C6158" s="17">
        <v>19000</v>
      </c>
      <c r="D6158" s="17">
        <v>90188.77</v>
      </c>
      <c r="E6158" s="17">
        <v>33932.269999999997</v>
      </c>
      <c r="F6158" s="17">
        <f t="shared" si="196"/>
        <v>207.06102247007942</v>
      </c>
      <c r="G6158" s="148">
        <f t="shared" si="197"/>
        <v>37.623608792979432</v>
      </c>
    </row>
    <row r="6159" spans="1:7" s="7" customFormat="1" ht="12.75" x14ac:dyDescent="0.15">
      <c r="A6159" s="149" t="s">
        <v>251</v>
      </c>
      <c r="B6159" s="18">
        <v>16387.57</v>
      </c>
      <c r="C6159" s="18">
        <v>19000</v>
      </c>
      <c r="D6159" s="18">
        <v>90188.77</v>
      </c>
      <c r="E6159" s="18">
        <v>33932.269999999997</v>
      </c>
      <c r="F6159" s="18">
        <f t="shared" si="196"/>
        <v>207.06102247007942</v>
      </c>
      <c r="G6159" s="150">
        <f t="shared" si="197"/>
        <v>37.623608792979432</v>
      </c>
    </row>
    <row r="6160" spans="1:7" s="8" customFormat="1" ht="12.75" x14ac:dyDescent="0.15">
      <c r="A6160" s="108" t="s">
        <v>82</v>
      </c>
      <c r="B6160" s="19">
        <v>16387.57</v>
      </c>
      <c r="C6160" s="19">
        <v>19000</v>
      </c>
      <c r="D6160" s="19">
        <v>90188.77</v>
      </c>
      <c r="E6160" s="19">
        <v>33932.269999999997</v>
      </c>
      <c r="F6160" s="19">
        <f t="shared" si="196"/>
        <v>207.06102247007942</v>
      </c>
      <c r="G6160" s="151">
        <f t="shared" si="197"/>
        <v>37.623608792979432</v>
      </c>
    </row>
    <row r="6161" spans="1:7" s="6" customFormat="1" ht="12.75" x14ac:dyDescent="0.15">
      <c r="A6161" s="147" t="s">
        <v>44</v>
      </c>
      <c r="B6161" s="17">
        <v>16387.57</v>
      </c>
      <c r="C6161" s="17">
        <v>19000</v>
      </c>
      <c r="D6161" s="17">
        <v>30188.77</v>
      </c>
      <c r="E6161" s="17">
        <v>27515.01</v>
      </c>
      <c r="F6161" s="17">
        <f t="shared" si="196"/>
        <v>167.90170842901051</v>
      </c>
      <c r="G6161" s="148">
        <f t="shared" si="197"/>
        <v>91.143196625765128</v>
      </c>
    </row>
    <row r="6162" spans="1:7" s="8" customFormat="1" ht="12.75" x14ac:dyDescent="0.15">
      <c r="A6162" s="108" t="s">
        <v>6</v>
      </c>
      <c r="B6162" s="19">
        <v>16387.57</v>
      </c>
      <c r="C6162" s="19">
        <v>17000</v>
      </c>
      <c r="D6162" s="19">
        <v>29038.77</v>
      </c>
      <c r="E6162" s="19">
        <v>26372.06</v>
      </c>
      <c r="F6162" s="19">
        <f t="shared" si="196"/>
        <v>160.92721495621379</v>
      </c>
      <c r="G6162" s="151">
        <f t="shared" si="197"/>
        <v>90.81672536405641</v>
      </c>
    </row>
    <row r="6163" spans="1:7" s="8" customFormat="1" ht="12.75" x14ac:dyDescent="0.15">
      <c r="A6163" s="108" t="s">
        <v>7</v>
      </c>
      <c r="B6163" s="19">
        <v>8353.94</v>
      </c>
      <c r="C6163" s="19">
        <v>6000</v>
      </c>
      <c r="D6163" s="19">
        <v>17638.77</v>
      </c>
      <c r="E6163" s="19">
        <v>14972.06</v>
      </c>
      <c r="F6163" s="19">
        <f t="shared" si="196"/>
        <v>179.22154097348076</v>
      </c>
      <c r="G6163" s="151">
        <f t="shared" si="197"/>
        <v>84.881542193701705</v>
      </c>
    </row>
    <row r="6164" spans="1:7" s="8" customFormat="1" ht="12.75" x14ac:dyDescent="0.15">
      <c r="A6164" s="110" t="s">
        <v>10</v>
      </c>
      <c r="B6164" s="20">
        <v>8353.94</v>
      </c>
      <c r="C6164" s="20">
        <v>0</v>
      </c>
      <c r="D6164" s="20">
        <v>0</v>
      </c>
      <c r="E6164" s="20">
        <v>14972.06</v>
      </c>
      <c r="F6164" s="20">
        <f t="shared" si="196"/>
        <v>179.22154097348076</v>
      </c>
      <c r="G6164" s="136">
        <f t="shared" si="197"/>
        <v>0</v>
      </c>
    </row>
    <row r="6165" spans="1:7" s="8" customFormat="1" ht="12.75" x14ac:dyDescent="0.15">
      <c r="A6165" s="108" t="s">
        <v>12</v>
      </c>
      <c r="B6165" s="19">
        <v>8033.63</v>
      </c>
      <c r="C6165" s="19">
        <v>11000</v>
      </c>
      <c r="D6165" s="19">
        <v>11400</v>
      </c>
      <c r="E6165" s="19">
        <v>11400</v>
      </c>
      <c r="F6165" s="19">
        <f t="shared" si="196"/>
        <v>141.90347327422347</v>
      </c>
      <c r="G6165" s="151">
        <f t="shared" si="197"/>
        <v>100</v>
      </c>
    </row>
    <row r="6166" spans="1:7" s="8" customFormat="1" ht="12.75" x14ac:dyDescent="0.15">
      <c r="A6166" s="110" t="s">
        <v>27</v>
      </c>
      <c r="B6166" s="20">
        <v>0</v>
      </c>
      <c r="C6166" s="20">
        <v>0</v>
      </c>
      <c r="D6166" s="20">
        <v>0</v>
      </c>
      <c r="E6166" s="20">
        <v>64.849999999999994</v>
      </c>
      <c r="F6166" s="20">
        <f t="shared" si="196"/>
        <v>0</v>
      </c>
      <c r="G6166" s="136">
        <f t="shared" si="197"/>
        <v>0</v>
      </c>
    </row>
    <row r="6167" spans="1:7" s="8" customFormat="1" ht="12.75" x14ac:dyDescent="0.15">
      <c r="A6167" s="110" t="s">
        <v>32</v>
      </c>
      <c r="B6167" s="20">
        <v>7635.46</v>
      </c>
      <c r="C6167" s="20">
        <v>0</v>
      </c>
      <c r="D6167" s="20">
        <v>0</v>
      </c>
      <c r="E6167" s="20">
        <v>10870.62</v>
      </c>
      <c r="F6167" s="20">
        <f t="shared" si="196"/>
        <v>142.3702042836974</v>
      </c>
      <c r="G6167" s="136">
        <f t="shared" si="197"/>
        <v>0</v>
      </c>
    </row>
    <row r="6168" spans="1:7" s="8" customFormat="1" ht="12.75" x14ac:dyDescent="0.15">
      <c r="A6168" s="110" t="s">
        <v>34</v>
      </c>
      <c r="B6168" s="20">
        <v>398.17</v>
      </c>
      <c r="C6168" s="20">
        <v>0</v>
      </c>
      <c r="D6168" s="20">
        <v>0</v>
      </c>
      <c r="E6168" s="20">
        <v>464.53</v>
      </c>
      <c r="F6168" s="20">
        <f t="shared" si="196"/>
        <v>116.66624808498882</v>
      </c>
      <c r="G6168" s="136">
        <f t="shared" si="197"/>
        <v>0</v>
      </c>
    </row>
    <row r="6169" spans="1:7" s="8" customFormat="1" ht="12.75" x14ac:dyDescent="0.15">
      <c r="A6169" s="108" t="s">
        <v>53</v>
      </c>
      <c r="B6169" s="19">
        <v>0</v>
      </c>
      <c r="C6169" s="19">
        <v>2000</v>
      </c>
      <c r="D6169" s="19">
        <v>1150</v>
      </c>
      <c r="E6169" s="19">
        <v>1142.95</v>
      </c>
      <c r="F6169" s="19">
        <f t="shared" si="196"/>
        <v>0</v>
      </c>
      <c r="G6169" s="151">
        <f t="shared" si="197"/>
        <v>99.386956521739137</v>
      </c>
    </row>
    <row r="6170" spans="1:7" s="8" customFormat="1" ht="12.75" x14ac:dyDescent="0.15">
      <c r="A6170" s="108" t="s">
        <v>56</v>
      </c>
      <c r="B6170" s="19">
        <v>0</v>
      </c>
      <c r="C6170" s="19">
        <v>2000</v>
      </c>
      <c r="D6170" s="19">
        <v>1150</v>
      </c>
      <c r="E6170" s="19">
        <v>1142.95</v>
      </c>
      <c r="F6170" s="19">
        <f t="shared" si="196"/>
        <v>0</v>
      </c>
      <c r="G6170" s="151">
        <f t="shared" si="197"/>
        <v>99.386956521739137</v>
      </c>
    </row>
    <row r="6171" spans="1:7" s="8" customFormat="1" ht="12.75" x14ac:dyDescent="0.15">
      <c r="A6171" s="110" t="s">
        <v>57</v>
      </c>
      <c r="B6171" s="20">
        <v>0</v>
      </c>
      <c r="C6171" s="20">
        <v>0</v>
      </c>
      <c r="D6171" s="20">
        <v>0</v>
      </c>
      <c r="E6171" s="20">
        <v>1007.75</v>
      </c>
      <c r="F6171" s="20">
        <f t="shared" si="196"/>
        <v>0</v>
      </c>
      <c r="G6171" s="136">
        <f t="shared" si="197"/>
        <v>0</v>
      </c>
    </row>
    <row r="6172" spans="1:7" s="8" customFormat="1" ht="12.75" x14ac:dyDescent="0.15">
      <c r="A6172" s="110" t="s">
        <v>60</v>
      </c>
      <c r="B6172" s="20">
        <v>0</v>
      </c>
      <c r="C6172" s="20">
        <v>0</v>
      </c>
      <c r="D6172" s="20">
        <v>0</v>
      </c>
      <c r="E6172" s="20">
        <v>135.19999999999999</v>
      </c>
      <c r="F6172" s="20">
        <f t="shared" si="196"/>
        <v>0</v>
      </c>
      <c r="G6172" s="136">
        <f t="shared" si="197"/>
        <v>0</v>
      </c>
    </row>
    <row r="6173" spans="1:7" s="6" customFormat="1" ht="12.75" x14ac:dyDescent="0.15">
      <c r="A6173" s="147" t="s">
        <v>312</v>
      </c>
      <c r="B6173" s="17">
        <v>0</v>
      </c>
      <c r="C6173" s="17">
        <v>0</v>
      </c>
      <c r="D6173" s="17">
        <v>60000</v>
      </c>
      <c r="E6173" s="17">
        <v>6417.26</v>
      </c>
      <c r="F6173" s="17">
        <f t="shared" si="196"/>
        <v>0</v>
      </c>
      <c r="G6173" s="148">
        <f t="shared" si="197"/>
        <v>10.695433333333334</v>
      </c>
    </row>
    <row r="6174" spans="1:7" s="8" customFormat="1" ht="12.75" x14ac:dyDescent="0.15">
      <c r="A6174" s="108" t="s">
        <v>48</v>
      </c>
      <c r="B6174" s="19">
        <v>0</v>
      </c>
      <c r="C6174" s="19">
        <v>0</v>
      </c>
      <c r="D6174" s="19">
        <v>60000</v>
      </c>
      <c r="E6174" s="19">
        <v>6417.26</v>
      </c>
      <c r="F6174" s="19">
        <f t="shared" si="196"/>
        <v>0</v>
      </c>
      <c r="G6174" s="151">
        <f t="shared" si="197"/>
        <v>10.695433333333334</v>
      </c>
    </row>
    <row r="6175" spans="1:7" s="8" customFormat="1" ht="12.75" x14ac:dyDescent="0.15">
      <c r="A6175" s="108" t="s">
        <v>49</v>
      </c>
      <c r="B6175" s="19">
        <v>0</v>
      </c>
      <c r="C6175" s="19">
        <v>0</v>
      </c>
      <c r="D6175" s="19">
        <v>60000</v>
      </c>
      <c r="E6175" s="19">
        <v>6417.26</v>
      </c>
      <c r="F6175" s="19">
        <f t="shared" si="196"/>
        <v>0</v>
      </c>
      <c r="G6175" s="151">
        <f t="shared" si="197"/>
        <v>10.695433333333334</v>
      </c>
    </row>
    <row r="6176" spans="1:7" s="8" customFormat="1" ht="12.75" x14ac:dyDescent="0.15">
      <c r="A6176" s="110" t="s">
        <v>313</v>
      </c>
      <c r="B6176" s="20">
        <v>0</v>
      </c>
      <c r="C6176" s="20">
        <v>0</v>
      </c>
      <c r="D6176" s="20">
        <v>0</v>
      </c>
      <c r="E6176" s="20">
        <v>6417.26</v>
      </c>
      <c r="F6176" s="20">
        <f t="shared" si="196"/>
        <v>0</v>
      </c>
      <c r="G6176" s="136">
        <f t="shared" si="197"/>
        <v>0</v>
      </c>
    </row>
    <row r="6177" spans="1:7" s="6" customFormat="1" ht="12.75" x14ac:dyDescent="0.15">
      <c r="A6177" s="147" t="s">
        <v>297</v>
      </c>
      <c r="B6177" s="17">
        <v>135694.9</v>
      </c>
      <c r="C6177" s="17">
        <v>244572</v>
      </c>
      <c r="D6177" s="17">
        <v>424268.4</v>
      </c>
      <c r="E6177" s="17">
        <v>363036.65</v>
      </c>
      <c r="F6177" s="17">
        <f t="shared" si="196"/>
        <v>267.53890529415628</v>
      </c>
      <c r="G6177" s="148">
        <f t="shared" si="197"/>
        <v>85.56768545571623</v>
      </c>
    </row>
    <row r="6178" spans="1:7" s="7" customFormat="1" ht="12.75" x14ac:dyDescent="0.15">
      <c r="A6178" s="149" t="s">
        <v>298</v>
      </c>
      <c r="B6178" s="18">
        <v>17917.560000000001</v>
      </c>
      <c r="C6178" s="18">
        <v>44200</v>
      </c>
      <c r="D6178" s="18">
        <v>43815</v>
      </c>
      <c r="E6178" s="18">
        <v>43815</v>
      </c>
      <c r="F6178" s="18">
        <f t="shared" si="196"/>
        <v>244.53664449846966</v>
      </c>
      <c r="G6178" s="150">
        <f t="shared" si="197"/>
        <v>100</v>
      </c>
    </row>
    <row r="6179" spans="1:7" s="8" customFormat="1" ht="12.75" x14ac:dyDescent="0.15">
      <c r="A6179" s="108" t="s">
        <v>81</v>
      </c>
      <c r="B6179" s="19">
        <v>0</v>
      </c>
      <c r="C6179" s="19">
        <v>0</v>
      </c>
      <c r="D6179" s="19">
        <v>250</v>
      </c>
      <c r="E6179" s="19">
        <v>250</v>
      </c>
      <c r="F6179" s="19">
        <f t="shared" si="196"/>
        <v>0</v>
      </c>
      <c r="G6179" s="151">
        <f t="shared" si="197"/>
        <v>100</v>
      </c>
    </row>
    <row r="6180" spans="1:7" s="6" customFormat="1" ht="12.75" x14ac:dyDescent="0.15">
      <c r="A6180" s="147" t="s">
        <v>5</v>
      </c>
      <c r="B6180" s="17">
        <v>0</v>
      </c>
      <c r="C6180" s="17">
        <v>0</v>
      </c>
      <c r="D6180" s="17">
        <v>250</v>
      </c>
      <c r="E6180" s="17">
        <v>250</v>
      </c>
      <c r="F6180" s="17">
        <f t="shared" si="196"/>
        <v>0</v>
      </c>
      <c r="G6180" s="148">
        <f t="shared" si="197"/>
        <v>100</v>
      </c>
    </row>
    <row r="6181" spans="1:7" s="8" customFormat="1" ht="12.75" x14ac:dyDescent="0.15">
      <c r="A6181" s="108" t="s">
        <v>53</v>
      </c>
      <c r="B6181" s="19">
        <v>0</v>
      </c>
      <c r="C6181" s="19">
        <v>0</v>
      </c>
      <c r="D6181" s="19">
        <v>250</v>
      </c>
      <c r="E6181" s="19">
        <v>250</v>
      </c>
      <c r="F6181" s="19">
        <f t="shared" si="196"/>
        <v>0</v>
      </c>
      <c r="G6181" s="151">
        <f t="shared" si="197"/>
        <v>100</v>
      </c>
    </row>
    <row r="6182" spans="1:7" s="8" customFormat="1" ht="12.75" x14ac:dyDescent="0.15">
      <c r="A6182" s="108" t="s">
        <v>54</v>
      </c>
      <c r="B6182" s="19">
        <v>0</v>
      </c>
      <c r="C6182" s="19">
        <v>0</v>
      </c>
      <c r="D6182" s="19">
        <v>250</v>
      </c>
      <c r="E6182" s="19">
        <v>250</v>
      </c>
      <c r="F6182" s="19">
        <f t="shared" si="196"/>
        <v>0</v>
      </c>
      <c r="G6182" s="151">
        <f t="shared" si="197"/>
        <v>100</v>
      </c>
    </row>
    <row r="6183" spans="1:7" s="8" customFormat="1" ht="12.75" x14ac:dyDescent="0.15">
      <c r="A6183" s="110" t="s">
        <v>55</v>
      </c>
      <c r="B6183" s="20">
        <v>0</v>
      </c>
      <c r="C6183" s="20">
        <v>0</v>
      </c>
      <c r="D6183" s="20">
        <v>0</v>
      </c>
      <c r="E6183" s="20">
        <v>250</v>
      </c>
      <c r="F6183" s="20">
        <f t="shared" si="196"/>
        <v>0</v>
      </c>
      <c r="G6183" s="136">
        <f t="shared" si="197"/>
        <v>0</v>
      </c>
    </row>
    <row r="6184" spans="1:7" s="8" customFormat="1" ht="12.75" x14ac:dyDescent="0.15">
      <c r="A6184" s="108" t="s">
        <v>82</v>
      </c>
      <c r="B6184" s="19">
        <v>17917.560000000001</v>
      </c>
      <c r="C6184" s="19">
        <v>44200</v>
      </c>
      <c r="D6184" s="19">
        <v>43565</v>
      </c>
      <c r="E6184" s="19">
        <v>43565</v>
      </c>
      <c r="F6184" s="19">
        <f t="shared" si="196"/>
        <v>243.14136523053361</v>
      </c>
      <c r="G6184" s="151">
        <f t="shared" si="197"/>
        <v>100</v>
      </c>
    </row>
    <row r="6185" spans="1:7" s="6" customFormat="1" ht="12.75" x14ac:dyDescent="0.15">
      <c r="A6185" s="147" t="s">
        <v>5</v>
      </c>
      <c r="B6185" s="17">
        <v>17917.560000000001</v>
      </c>
      <c r="C6185" s="17">
        <v>44200</v>
      </c>
      <c r="D6185" s="17">
        <v>43565</v>
      </c>
      <c r="E6185" s="17">
        <v>43565</v>
      </c>
      <c r="F6185" s="17">
        <f t="shared" si="196"/>
        <v>243.14136523053361</v>
      </c>
      <c r="G6185" s="148">
        <f t="shared" si="197"/>
        <v>100</v>
      </c>
    </row>
    <row r="6186" spans="1:7" s="8" customFormat="1" ht="12.75" x14ac:dyDescent="0.15">
      <c r="A6186" s="108" t="s">
        <v>6</v>
      </c>
      <c r="B6186" s="19">
        <v>13935.88</v>
      </c>
      <c r="C6186" s="19">
        <v>15000</v>
      </c>
      <c r="D6186" s="19">
        <v>14365</v>
      </c>
      <c r="E6186" s="19">
        <v>14365</v>
      </c>
      <c r="F6186" s="19">
        <f t="shared" si="196"/>
        <v>103.07924580292023</v>
      </c>
      <c r="G6186" s="151">
        <f t="shared" si="197"/>
        <v>100</v>
      </c>
    </row>
    <row r="6187" spans="1:7" s="8" customFormat="1" ht="12.75" x14ac:dyDescent="0.15">
      <c r="A6187" s="108" t="s">
        <v>12</v>
      </c>
      <c r="B6187" s="19">
        <v>13935.88</v>
      </c>
      <c r="C6187" s="19">
        <v>15000</v>
      </c>
      <c r="D6187" s="19">
        <v>14365</v>
      </c>
      <c r="E6187" s="19">
        <v>14365</v>
      </c>
      <c r="F6187" s="19">
        <f t="shared" si="196"/>
        <v>103.07924580292023</v>
      </c>
      <c r="G6187" s="151">
        <f t="shared" si="197"/>
        <v>100</v>
      </c>
    </row>
    <row r="6188" spans="1:7" s="8" customFormat="1" ht="12.75" x14ac:dyDescent="0.15">
      <c r="A6188" s="110" t="s">
        <v>22</v>
      </c>
      <c r="B6188" s="20">
        <v>246.86</v>
      </c>
      <c r="C6188" s="20">
        <v>0</v>
      </c>
      <c r="D6188" s="20">
        <v>0</v>
      </c>
      <c r="E6188" s="20">
        <v>400</v>
      </c>
      <c r="F6188" s="20">
        <f t="shared" si="196"/>
        <v>162.03516163007373</v>
      </c>
      <c r="G6188" s="136">
        <f t="shared" si="197"/>
        <v>0</v>
      </c>
    </row>
    <row r="6189" spans="1:7" s="8" customFormat="1" ht="12.75" x14ac:dyDescent="0.15">
      <c r="A6189" s="110" t="s">
        <v>97</v>
      </c>
      <c r="B6189" s="20">
        <v>151.30000000000001</v>
      </c>
      <c r="C6189" s="20">
        <v>0</v>
      </c>
      <c r="D6189" s="20">
        <v>0</v>
      </c>
      <c r="E6189" s="20">
        <v>0</v>
      </c>
      <c r="F6189" s="20">
        <f t="shared" si="196"/>
        <v>0</v>
      </c>
      <c r="G6189" s="136">
        <f t="shared" si="197"/>
        <v>0</v>
      </c>
    </row>
    <row r="6190" spans="1:7" s="8" customFormat="1" ht="12.75" x14ac:dyDescent="0.15">
      <c r="A6190" s="110" t="s">
        <v>27</v>
      </c>
      <c r="B6190" s="20">
        <v>783.06</v>
      </c>
      <c r="C6190" s="20">
        <v>0</v>
      </c>
      <c r="D6190" s="20">
        <v>0</v>
      </c>
      <c r="E6190" s="20">
        <v>482.18</v>
      </c>
      <c r="F6190" s="20">
        <f t="shared" si="196"/>
        <v>61.576379843179332</v>
      </c>
      <c r="G6190" s="136">
        <f t="shared" si="197"/>
        <v>0</v>
      </c>
    </row>
    <row r="6191" spans="1:7" s="8" customFormat="1" ht="12.75" x14ac:dyDescent="0.15">
      <c r="A6191" s="110" t="s">
        <v>28</v>
      </c>
      <c r="B6191" s="20">
        <v>1097.43</v>
      </c>
      <c r="C6191" s="20">
        <v>0</v>
      </c>
      <c r="D6191" s="20">
        <v>0</v>
      </c>
      <c r="E6191" s="20">
        <v>0</v>
      </c>
      <c r="F6191" s="20">
        <f t="shared" si="196"/>
        <v>0</v>
      </c>
      <c r="G6191" s="136">
        <f t="shared" si="197"/>
        <v>0</v>
      </c>
    </row>
    <row r="6192" spans="1:7" s="8" customFormat="1" ht="12.75" x14ac:dyDescent="0.15">
      <c r="A6192" s="110" t="s">
        <v>32</v>
      </c>
      <c r="B6192" s="20">
        <v>8627.83</v>
      </c>
      <c r="C6192" s="20">
        <v>0</v>
      </c>
      <c r="D6192" s="20">
        <v>0</v>
      </c>
      <c r="E6192" s="20">
        <v>6766.04</v>
      </c>
      <c r="F6192" s="20">
        <f t="shared" si="196"/>
        <v>78.421109363536374</v>
      </c>
      <c r="G6192" s="136">
        <f t="shared" si="197"/>
        <v>0</v>
      </c>
    </row>
    <row r="6193" spans="1:7" s="8" customFormat="1" ht="12.75" x14ac:dyDescent="0.15">
      <c r="A6193" s="110" t="s">
        <v>34</v>
      </c>
      <c r="B6193" s="20">
        <v>507.67</v>
      </c>
      <c r="C6193" s="20">
        <v>0</v>
      </c>
      <c r="D6193" s="20">
        <v>0</v>
      </c>
      <c r="E6193" s="20">
        <v>3851.78</v>
      </c>
      <c r="F6193" s="20">
        <f t="shared" si="196"/>
        <v>758.71727697126084</v>
      </c>
      <c r="G6193" s="136">
        <f t="shared" si="197"/>
        <v>0</v>
      </c>
    </row>
    <row r="6194" spans="1:7" s="8" customFormat="1" ht="12.75" x14ac:dyDescent="0.15">
      <c r="A6194" s="110" t="s">
        <v>35</v>
      </c>
      <c r="B6194" s="20">
        <v>353.81</v>
      </c>
      <c r="C6194" s="20">
        <v>0</v>
      </c>
      <c r="D6194" s="20">
        <v>0</v>
      </c>
      <c r="E6194" s="20">
        <v>0</v>
      </c>
      <c r="F6194" s="20">
        <f t="shared" si="196"/>
        <v>0</v>
      </c>
      <c r="G6194" s="136">
        <f t="shared" si="197"/>
        <v>0</v>
      </c>
    </row>
    <row r="6195" spans="1:7" s="8" customFormat="1" ht="12.75" x14ac:dyDescent="0.15">
      <c r="A6195" s="110" t="s">
        <v>36</v>
      </c>
      <c r="B6195" s="20">
        <v>2167.92</v>
      </c>
      <c r="C6195" s="20">
        <v>0</v>
      </c>
      <c r="D6195" s="20">
        <v>0</v>
      </c>
      <c r="E6195" s="20">
        <v>2865</v>
      </c>
      <c r="F6195" s="20">
        <f t="shared" si="196"/>
        <v>132.15432303775049</v>
      </c>
      <c r="G6195" s="136">
        <f t="shared" si="197"/>
        <v>0</v>
      </c>
    </row>
    <row r="6196" spans="1:7" s="8" customFormat="1" ht="12.75" x14ac:dyDescent="0.15">
      <c r="A6196" s="108" t="s">
        <v>53</v>
      </c>
      <c r="B6196" s="19">
        <v>3981.68</v>
      </c>
      <c r="C6196" s="19">
        <v>29200</v>
      </c>
      <c r="D6196" s="19">
        <v>29200</v>
      </c>
      <c r="E6196" s="19">
        <v>29200</v>
      </c>
      <c r="F6196" s="19">
        <f t="shared" si="196"/>
        <v>733.35878322718054</v>
      </c>
      <c r="G6196" s="151">
        <f t="shared" si="197"/>
        <v>100</v>
      </c>
    </row>
    <row r="6197" spans="1:7" s="8" customFormat="1" ht="12.75" x14ac:dyDescent="0.15">
      <c r="A6197" s="108" t="s">
        <v>56</v>
      </c>
      <c r="B6197" s="19">
        <v>3981.68</v>
      </c>
      <c r="C6197" s="19">
        <v>29200</v>
      </c>
      <c r="D6197" s="19">
        <v>29200</v>
      </c>
      <c r="E6197" s="19">
        <v>29200</v>
      </c>
      <c r="F6197" s="19">
        <f t="shared" si="196"/>
        <v>733.35878322718054</v>
      </c>
      <c r="G6197" s="151">
        <f t="shared" si="197"/>
        <v>100</v>
      </c>
    </row>
    <row r="6198" spans="1:7" s="8" customFormat="1" ht="12.75" x14ac:dyDescent="0.15">
      <c r="A6198" s="110" t="s">
        <v>283</v>
      </c>
      <c r="B6198" s="20">
        <v>3981.68</v>
      </c>
      <c r="C6198" s="20">
        <v>0</v>
      </c>
      <c r="D6198" s="20">
        <v>0</v>
      </c>
      <c r="E6198" s="20">
        <v>29200</v>
      </c>
      <c r="F6198" s="20">
        <f t="shared" si="196"/>
        <v>733.35878322718054</v>
      </c>
      <c r="G6198" s="136">
        <f t="shared" si="197"/>
        <v>0</v>
      </c>
    </row>
    <row r="6199" spans="1:7" s="7" customFormat="1" ht="12.75" x14ac:dyDescent="0.15">
      <c r="A6199" s="149" t="s">
        <v>299</v>
      </c>
      <c r="B6199" s="18">
        <v>0</v>
      </c>
      <c r="C6199" s="18">
        <v>240</v>
      </c>
      <c r="D6199" s="18">
        <v>4200.0200000000004</v>
      </c>
      <c r="E6199" s="18">
        <v>3960.02</v>
      </c>
      <c r="F6199" s="18">
        <f t="shared" si="196"/>
        <v>0</v>
      </c>
      <c r="G6199" s="150">
        <f t="shared" si="197"/>
        <v>94.285741496469058</v>
      </c>
    </row>
    <row r="6200" spans="1:7" s="8" customFormat="1" ht="12.75" x14ac:dyDescent="0.15">
      <c r="A6200" s="108" t="s">
        <v>82</v>
      </c>
      <c r="B6200" s="19">
        <v>0</v>
      </c>
      <c r="C6200" s="19">
        <v>240</v>
      </c>
      <c r="D6200" s="19">
        <v>4200.0200000000004</v>
      </c>
      <c r="E6200" s="19">
        <v>3960.02</v>
      </c>
      <c r="F6200" s="19">
        <f t="shared" si="196"/>
        <v>0</v>
      </c>
      <c r="G6200" s="151">
        <f t="shared" si="197"/>
        <v>94.285741496469058</v>
      </c>
    </row>
    <row r="6201" spans="1:7" s="6" customFormat="1" ht="12.75" x14ac:dyDescent="0.15">
      <c r="A6201" s="147" t="s">
        <v>281</v>
      </c>
      <c r="B6201" s="17">
        <v>0</v>
      </c>
      <c r="C6201" s="17">
        <v>240</v>
      </c>
      <c r="D6201" s="17">
        <v>4200.0200000000004</v>
      </c>
      <c r="E6201" s="17">
        <v>3960.02</v>
      </c>
      <c r="F6201" s="17">
        <f t="shared" si="196"/>
        <v>0</v>
      </c>
      <c r="G6201" s="148">
        <f t="shared" si="197"/>
        <v>94.285741496469058</v>
      </c>
    </row>
    <row r="6202" spans="1:7" s="8" customFormat="1" ht="12.75" x14ac:dyDescent="0.15">
      <c r="A6202" s="108" t="s">
        <v>53</v>
      </c>
      <c r="B6202" s="19">
        <v>0</v>
      </c>
      <c r="C6202" s="19">
        <v>240</v>
      </c>
      <c r="D6202" s="19">
        <v>4200.0200000000004</v>
      </c>
      <c r="E6202" s="19">
        <v>3960.02</v>
      </c>
      <c r="F6202" s="19">
        <f t="shared" si="196"/>
        <v>0</v>
      </c>
      <c r="G6202" s="151">
        <f t="shared" si="197"/>
        <v>94.285741496469058</v>
      </c>
    </row>
    <row r="6203" spans="1:7" s="8" customFormat="1" ht="12.75" x14ac:dyDescent="0.15">
      <c r="A6203" s="108" t="s">
        <v>56</v>
      </c>
      <c r="B6203" s="19">
        <v>0</v>
      </c>
      <c r="C6203" s="19">
        <v>240</v>
      </c>
      <c r="D6203" s="19">
        <v>4200.0200000000004</v>
      </c>
      <c r="E6203" s="19">
        <v>3960.02</v>
      </c>
      <c r="F6203" s="19">
        <f t="shared" si="196"/>
        <v>0</v>
      </c>
      <c r="G6203" s="151">
        <f t="shared" si="197"/>
        <v>94.285741496469058</v>
      </c>
    </row>
    <row r="6204" spans="1:7" s="8" customFormat="1" ht="12.75" x14ac:dyDescent="0.15">
      <c r="A6204" s="110" t="s">
        <v>283</v>
      </c>
      <c r="B6204" s="20">
        <v>0</v>
      </c>
      <c r="C6204" s="20">
        <v>0</v>
      </c>
      <c r="D6204" s="20">
        <v>0</v>
      </c>
      <c r="E6204" s="20">
        <v>3720.11</v>
      </c>
      <c r="F6204" s="20">
        <f t="shared" si="196"/>
        <v>0</v>
      </c>
      <c r="G6204" s="136">
        <f t="shared" si="197"/>
        <v>0</v>
      </c>
    </row>
    <row r="6205" spans="1:7" s="8" customFormat="1" ht="12.75" x14ac:dyDescent="0.15">
      <c r="A6205" s="110" t="s">
        <v>252</v>
      </c>
      <c r="B6205" s="20">
        <v>0</v>
      </c>
      <c r="C6205" s="20">
        <v>0</v>
      </c>
      <c r="D6205" s="20">
        <v>0</v>
      </c>
      <c r="E6205" s="20">
        <v>239.91</v>
      </c>
      <c r="F6205" s="20">
        <f t="shared" si="196"/>
        <v>0</v>
      </c>
      <c r="G6205" s="136">
        <f t="shared" si="197"/>
        <v>0</v>
      </c>
    </row>
    <row r="6206" spans="1:7" s="7" customFormat="1" ht="12.75" x14ac:dyDescent="0.15">
      <c r="A6206" s="149" t="s">
        <v>300</v>
      </c>
      <c r="B6206" s="18">
        <v>0</v>
      </c>
      <c r="C6206" s="18">
        <v>1532</v>
      </c>
      <c r="D6206" s="18">
        <v>4800.4399999999996</v>
      </c>
      <c r="E6206" s="18">
        <v>3268.44</v>
      </c>
      <c r="F6206" s="18">
        <f t="shared" si="196"/>
        <v>0</v>
      </c>
      <c r="G6206" s="150">
        <f t="shared" si="197"/>
        <v>68.086258759613699</v>
      </c>
    </row>
    <row r="6207" spans="1:7" s="8" customFormat="1" ht="12.75" x14ac:dyDescent="0.15">
      <c r="A6207" s="108" t="s">
        <v>82</v>
      </c>
      <c r="B6207" s="19">
        <v>0</v>
      </c>
      <c r="C6207" s="19">
        <v>1532</v>
      </c>
      <c r="D6207" s="19">
        <v>4800.4399999999996</v>
      </c>
      <c r="E6207" s="19">
        <v>3268.44</v>
      </c>
      <c r="F6207" s="19">
        <f t="shared" si="196"/>
        <v>0</v>
      </c>
      <c r="G6207" s="151">
        <f t="shared" si="197"/>
        <v>68.086258759613699</v>
      </c>
    </row>
    <row r="6208" spans="1:7" s="6" customFormat="1" ht="12.75" x14ac:dyDescent="0.15">
      <c r="A6208" s="147" t="s">
        <v>127</v>
      </c>
      <c r="B6208" s="17">
        <v>0</v>
      </c>
      <c r="C6208" s="17">
        <v>1532</v>
      </c>
      <c r="D6208" s="17">
        <v>4800.4399999999996</v>
      </c>
      <c r="E6208" s="17">
        <v>3268.44</v>
      </c>
      <c r="F6208" s="17">
        <f t="shared" si="196"/>
        <v>0</v>
      </c>
      <c r="G6208" s="148">
        <f t="shared" si="197"/>
        <v>68.086258759613699</v>
      </c>
    </row>
    <row r="6209" spans="1:7" s="8" customFormat="1" ht="12.75" x14ac:dyDescent="0.15">
      <c r="A6209" s="108" t="s">
        <v>6</v>
      </c>
      <c r="B6209" s="19">
        <v>0</v>
      </c>
      <c r="C6209" s="19">
        <v>1032</v>
      </c>
      <c r="D6209" s="19">
        <v>3268.44</v>
      </c>
      <c r="E6209" s="19">
        <v>3268.44</v>
      </c>
      <c r="F6209" s="19">
        <f t="shared" si="196"/>
        <v>0</v>
      </c>
      <c r="G6209" s="151">
        <f t="shared" si="197"/>
        <v>100</v>
      </c>
    </row>
    <row r="6210" spans="1:7" s="8" customFormat="1" ht="12.75" x14ac:dyDescent="0.15">
      <c r="A6210" s="108" t="s">
        <v>12</v>
      </c>
      <c r="B6210" s="19">
        <v>0</v>
      </c>
      <c r="C6210" s="19">
        <v>1032</v>
      </c>
      <c r="D6210" s="19">
        <v>3268.44</v>
      </c>
      <c r="E6210" s="19">
        <v>3268.44</v>
      </c>
      <c r="F6210" s="19">
        <f t="shared" si="196"/>
        <v>0</v>
      </c>
      <c r="G6210" s="151">
        <f t="shared" si="197"/>
        <v>100</v>
      </c>
    </row>
    <row r="6211" spans="1:7" s="8" customFormat="1" ht="12.75" x14ac:dyDescent="0.15">
      <c r="A6211" s="110" t="s">
        <v>28</v>
      </c>
      <c r="B6211" s="20">
        <v>0</v>
      </c>
      <c r="C6211" s="20">
        <v>0</v>
      </c>
      <c r="D6211" s="20">
        <v>0</v>
      </c>
      <c r="E6211" s="20">
        <v>3268.44</v>
      </c>
      <c r="F6211" s="20">
        <f t="shared" si="196"/>
        <v>0</v>
      </c>
      <c r="G6211" s="136">
        <f t="shared" si="197"/>
        <v>0</v>
      </c>
    </row>
    <row r="6212" spans="1:7" s="8" customFormat="1" ht="12.75" x14ac:dyDescent="0.15">
      <c r="A6212" s="108" t="s">
        <v>53</v>
      </c>
      <c r="B6212" s="19">
        <v>0</v>
      </c>
      <c r="C6212" s="19">
        <v>500</v>
      </c>
      <c r="D6212" s="19">
        <v>1532</v>
      </c>
      <c r="E6212" s="19">
        <v>0</v>
      </c>
      <c r="F6212" s="19">
        <f t="shared" si="196"/>
        <v>0</v>
      </c>
      <c r="G6212" s="151">
        <f t="shared" si="197"/>
        <v>0</v>
      </c>
    </row>
    <row r="6213" spans="1:7" s="8" customFormat="1" ht="12.75" x14ac:dyDescent="0.15">
      <c r="A6213" s="108" t="s">
        <v>56</v>
      </c>
      <c r="B6213" s="19">
        <v>0</v>
      </c>
      <c r="C6213" s="19">
        <v>500</v>
      </c>
      <c r="D6213" s="19">
        <v>1532</v>
      </c>
      <c r="E6213" s="19">
        <v>0</v>
      </c>
      <c r="F6213" s="19">
        <f t="shared" si="196"/>
        <v>0</v>
      </c>
      <c r="G6213" s="151">
        <f t="shared" si="197"/>
        <v>0</v>
      </c>
    </row>
    <row r="6214" spans="1:7" s="7" customFormat="1" ht="12.75" x14ac:dyDescent="0.15">
      <c r="A6214" s="149" t="s">
        <v>301</v>
      </c>
      <c r="B6214" s="18">
        <v>67511.16</v>
      </c>
      <c r="C6214" s="18">
        <v>126000</v>
      </c>
      <c r="D6214" s="18">
        <v>268804.59999999998</v>
      </c>
      <c r="E6214" s="18">
        <v>217008.03</v>
      </c>
      <c r="F6214" s="18">
        <f t="shared" ref="F6214:F6277" si="198">IFERROR(E6214/B6214*100,0)</f>
        <v>321.44023299258964</v>
      </c>
      <c r="G6214" s="150">
        <f t="shared" ref="G6214:G6277" si="199">IFERROR(E6214/D6214*100,0)</f>
        <v>80.730772464459321</v>
      </c>
    </row>
    <row r="6215" spans="1:7" s="8" customFormat="1" ht="12.75" x14ac:dyDescent="0.15">
      <c r="A6215" s="108" t="s">
        <v>82</v>
      </c>
      <c r="B6215" s="19">
        <v>67511.16</v>
      </c>
      <c r="C6215" s="19">
        <v>126000</v>
      </c>
      <c r="D6215" s="19">
        <v>268804.59999999998</v>
      </c>
      <c r="E6215" s="19">
        <v>217008.03</v>
      </c>
      <c r="F6215" s="19">
        <f t="shared" si="198"/>
        <v>321.44023299258964</v>
      </c>
      <c r="G6215" s="151">
        <f t="shared" si="199"/>
        <v>80.730772464459321</v>
      </c>
    </row>
    <row r="6216" spans="1:7" s="6" customFormat="1" ht="12.75" x14ac:dyDescent="0.15">
      <c r="A6216" s="147" t="s">
        <v>257</v>
      </c>
      <c r="B6216" s="17">
        <v>67511.16</v>
      </c>
      <c r="C6216" s="17">
        <v>126000</v>
      </c>
      <c r="D6216" s="17">
        <v>268804.59999999998</v>
      </c>
      <c r="E6216" s="17">
        <v>217008.03</v>
      </c>
      <c r="F6216" s="17">
        <f t="shared" si="198"/>
        <v>321.44023299258964</v>
      </c>
      <c r="G6216" s="148">
        <f t="shared" si="199"/>
        <v>80.730772464459321</v>
      </c>
    </row>
    <row r="6217" spans="1:7" s="8" customFormat="1" ht="12.75" x14ac:dyDescent="0.15">
      <c r="A6217" s="108" t="s">
        <v>6</v>
      </c>
      <c r="B6217" s="19">
        <v>49957.93</v>
      </c>
      <c r="C6217" s="19">
        <v>72400</v>
      </c>
      <c r="D6217" s="19">
        <v>163504.6</v>
      </c>
      <c r="E6217" s="19">
        <v>113687.21</v>
      </c>
      <c r="F6217" s="19">
        <f t="shared" si="198"/>
        <v>227.56589394316379</v>
      </c>
      <c r="G6217" s="151">
        <f t="shared" si="199"/>
        <v>69.531505535624078</v>
      </c>
    </row>
    <row r="6218" spans="1:7" s="8" customFormat="1" ht="12.75" x14ac:dyDescent="0.15">
      <c r="A6218" s="108" t="s">
        <v>7</v>
      </c>
      <c r="B6218" s="19">
        <v>6273.17</v>
      </c>
      <c r="C6218" s="19">
        <v>14800</v>
      </c>
      <c r="D6218" s="19">
        <v>7800</v>
      </c>
      <c r="E6218" s="19">
        <v>419.62</v>
      </c>
      <c r="F6218" s="19">
        <f t="shared" si="198"/>
        <v>6.6891220866005545</v>
      </c>
      <c r="G6218" s="151">
        <f t="shared" si="199"/>
        <v>5.3797435897435903</v>
      </c>
    </row>
    <row r="6219" spans="1:7" s="8" customFormat="1" ht="12.75" x14ac:dyDescent="0.15">
      <c r="A6219" s="110" t="s">
        <v>8</v>
      </c>
      <c r="B6219" s="20">
        <v>666.85</v>
      </c>
      <c r="C6219" s="20">
        <v>0</v>
      </c>
      <c r="D6219" s="20">
        <v>0</v>
      </c>
      <c r="E6219" s="20">
        <v>360.19</v>
      </c>
      <c r="F6219" s="20">
        <f t="shared" si="198"/>
        <v>54.013646247281997</v>
      </c>
      <c r="G6219" s="136">
        <f t="shared" si="199"/>
        <v>0</v>
      </c>
    </row>
    <row r="6220" spans="1:7" s="8" customFormat="1" ht="12.75" x14ac:dyDescent="0.15">
      <c r="A6220" s="110" t="s">
        <v>10</v>
      </c>
      <c r="B6220" s="20">
        <v>5496.29</v>
      </c>
      <c r="C6220" s="20">
        <v>0</v>
      </c>
      <c r="D6220" s="20">
        <v>0</v>
      </c>
      <c r="E6220" s="20">
        <v>0</v>
      </c>
      <c r="F6220" s="20">
        <f t="shared" si="198"/>
        <v>0</v>
      </c>
      <c r="G6220" s="136">
        <f t="shared" si="199"/>
        <v>0</v>
      </c>
    </row>
    <row r="6221" spans="1:7" s="8" customFormat="1" ht="12.75" x14ac:dyDescent="0.15">
      <c r="A6221" s="110" t="s">
        <v>11</v>
      </c>
      <c r="B6221" s="20">
        <v>110.03</v>
      </c>
      <c r="C6221" s="20">
        <v>0</v>
      </c>
      <c r="D6221" s="20">
        <v>0</v>
      </c>
      <c r="E6221" s="20">
        <v>59.43</v>
      </c>
      <c r="F6221" s="20">
        <f t="shared" si="198"/>
        <v>54.012542033990727</v>
      </c>
      <c r="G6221" s="136">
        <f t="shared" si="199"/>
        <v>0</v>
      </c>
    </row>
    <row r="6222" spans="1:7" s="8" customFormat="1" ht="12.75" x14ac:dyDescent="0.15">
      <c r="A6222" s="108" t="s">
        <v>12</v>
      </c>
      <c r="B6222" s="19">
        <v>43522.39</v>
      </c>
      <c r="C6222" s="19">
        <v>55600</v>
      </c>
      <c r="D6222" s="19">
        <v>152054.6</v>
      </c>
      <c r="E6222" s="19">
        <v>111391.62</v>
      </c>
      <c r="F6222" s="19">
        <f t="shared" si="198"/>
        <v>255.94095361031415</v>
      </c>
      <c r="G6222" s="151">
        <f t="shared" si="199"/>
        <v>73.257645608879969</v>
      </c>
    </row>
    <row r="6223" spans="1:7" s="8" customFormat="1" ht="12.75" x14ac:dyDescent="0.15">
      <c r="A6223" s="110" t="s">
        <v>18</v>
      </c>
      <c r="B6223" s="20">
        <v>7246.56</v>
      </c>
      <c r="C6223" s="20">
        <v>0</v>
      </c>
      <c r="D6223" s="20">
        <v>0</v>
      </c>
      <c r="E6223" s="20">
        <v>13738.03</v>
      </c>
      <c r="F6223" s="20">
        <f t="shared" si="198"/>
        <v>189.58002141705859</v>
      </c>
      <c r="G6223" s="136">
        <f t="shared" si="199"/>
        <v>0</v>
      </c>
    </row>
    <row r="6224" spans="1:7" s="8" customFormat="1" ht="12.75" x14ac:dyDescent="0.15">
      <c r="A6224" s="110" t="s">
        <v>20</v>
      </c>
      <c r="B6224" s="20">
        <v>1758.77</v>
      </c>
      <c r="C6224" s="20">
        <v>0</v>
      </c>
      <c r="D6224" s="20">
        <v>0</v>
      </c>
      <c r="E6224" s="20">
        <v>1343.12</v>
      </c>
      <c r="F6224" s="20">
        <f t="shared" si="198"/>
        <v>76.36700648748841</v>
      </c>
      <c r="G6224" s="136">
        <f t="shared" si="199"/>
        <v>0</v>
      </c>
    </row>
    <row r="6225" spans="1:7" s="8" customFormat="1" ht="12.75" x14ac:dyDescent="0.15">
      <c r="A6225" s="110" t="s">
        <v>21</v>
      </c>
      <c r="B6225" s="20">
        <v>225.5</v>
      </c>
      <c r="C6225" s="20">
        <v>0</v>
      </c>
      <c r="D6225" s="20">
        <v>0</v>
      </c>
      <c r="E6225" s="20">
        <v>170.4</v>
      </c>
      <c r="F6225" s="20">
        <f t="shared" si="198"/>
        <v>75.565410199556553</v>
      </c>
      <c r="G6225" s="136">
        <f t="shared" si="199"/>
        <v>0</v>
      </c>
    </row>
    <row r="6226" spans="1:7" s="8" customFormat="1" ht="12.75" x14ac:dyDescent="0.15">
      <c r="A6226" s="110" t="s">
        <v>22</v>
      </c>
      <c r="B6226" s="20">
        <v>3527</v>
      </c>
      <c r="C6226" s="20">
        <v>0</v>
      </c>
      <c r="D6226" s="20">
        <v>0</v>
      </c>
      <c r="E6226" s="20">
        <v>2293.29</v>
      </c>
      <c r="F6226" s="20">
        <f t="shared" si="198"/>
        <v>65.020981003685847</v>
      </c>
      <c r="G6226" s="136">
        <f t="shared" si="199"/>
        <v>0</v>
      </c>
    </row>
    <row r="6227" spans="1:7" s="8" customFormat="1" ht="12.75" x14ac:dyDescent="0.15">
      <c r="A6227" s="110" t="s">
        <v>97</v>
      </c>
      <c r="B6227" s="20">
        <v>1074.3800000000001</v>
      </c>
      <c r="C6227" s="20">
        <v>0</v>
      </c>
      <c r="D6227" s="20">
        <v>0</v>
      </c>
      <c r="E6227" s="20">
        <v>1702.94</v>
      </c>
      <c r="F6227" s="20">
        <f t="shared" si="198"/>
        <v>158.5044397699138</v>
      </c>
      <c r="G6227" s="136">
        <f t="shared" si="199"/>
        <v>0</v>
      </c>
    </row>
    <row r="6228" spans="1:7" s="8" customFormat="1" ht="12.75" x14ac:dyDescent="0.15">
      <c r="A6228" s="110" t="s">
        <v>23</v>
      </c>
      <c r="B6228" s="20">
        <v>157.66</v>
      </c>
      <c r="C6228" s="20">
        <v>0</v>
      </c>
      <c r="D6228" s="20">
        <v>0</v>
      </c>
      <c r="E6228" s="20">
        <v>1746.85</v>
      </c>
      <c r="F6228" s="20">
        <f t="shared" si="198"/>
        <v>1107.9855385005708</v>
      </c>
      <c r="G6228" s="136">
        <f t="shared" si="199"/>
        <v>0</v>
      </c>
    </row>
    <row r="6229" spans="1:7" s="8" customFormat="1" ht="12.75" x14ac:dyDescent="0.15">
      <c r="A6229" s="110" t="s">
        <v>24</v>
      </c>
      <c r="B6229" s="20">
        <v>711.78</v>
      </c>
      <c r="C6229" s="20">
        <v>0</v>
      </c>
      <c r="D6229" s="20">
        <v>0</v>
      </c>
      <c r="E6229" s="20">
        <v>925.52</v>
      </c>
      <c r="F6229" s="20">
        <f t="shared" si="198"/>
        <v>130.02894152687628</v>
      </c>
      <c r="G6229" s="136">
        <f t="shared" si="199"/>
        <v>0</v>
      </c>
    </row>
    <row r="6230" spans="1:7" s="8" customFormat="1" ht="12.75" x14ac:dyDescent="0.15">
      <c r="A6230" s="110" t="s">
        <v>25</v>
      </c>
      <c r="B6230" s="20">
        <v>1327.73</v>
      </c>
      <c r="C6230" s="20">
        <v>0</v>
      </c>
      <c r="D6230" s="20">
        <v>0</v>
      </c>
      <c r="E6230" s="20">
        <v>1521.8</v>
      </c>
      <c r="F6230" s="20">
        <f t="shared" si="198"/>
        <v>114.61667658334149</v>
      </c>
      <c r="G6230" s="136">
        <f t="shared" si="199"/>
        <v>0</v>
      </c>
    </row>
    <row r="6231" spans="1:7" s="8" customFormat="1" ht="12.75" x14ac:dyDescent="0.15">
      <c r="A6231" s="110" t="s">
        <v>26</v>
      </c>
      <c r="B6231" s="20">
        <v>0</v>
      </c>
      <c r="C6231" s="20">
        <v>0</v>
      </c>
      <c r="D6231" s="20">
        <v>0</v>
      </c>
      <c r="E6231" s="20">
        <v>186.13</v>
      </c>
      <c r="F6231" s="20">
        <f t="shared" si="198"/>
        <v>0</v>
      </c>
      <c r="G6231" s="136">
        <f t="shared" si="199"/>
        <v>0</v>
      </c>
    </row>
    <row r="6232" spans="1:7" s="8" customFormat="1" ht="12.75" x14ac:dyDescent="0.15">
      <c r="A6232" s="110" t="s">
        <v>27</v>
      </c>
      <c r="B6232" s="20">
        <v>2933.67</v>
      </c>
      <c r="C6232" s="20">
        <v>0</v>
      </c>
      <c r="D6232" s="20">
        <v>0</v>
      </c>
      <c r="E6232" s="20">
        <v>2436.4</v>
      </c>
      <c r="F6232" s="20">
        <f t="shared" si="198"/>
        <v>83.049559084695971</v>
      </c>
      <c r="G6232" s="136">
        <f t="shared" si="199"/>
        <v>0</v>
      </c>
    </row>
    <row r="6233" spans="1:7" s="8" customFormat="1" ht="12.75" x14ac:dyDescent="0.15">
      <c r="A6233" s="110" t="s">
        <v>28</v>
      </c>
      <c r="B6233" s="20">
        <v>287.01</v>
      </c>
      <c r="C6233" s="20">
        <v>0</v>
      </c>
      <c r="D6233" s="20">
        <v>0</v>
      </c>
      <c r="E6233" s="20">
        <v>50280.63</v>
      </c>
      <c r="F6233" s="20">
        <f t="shared" si="198"/>
        <v>17518.772865056966</v>
      </c>
      <c r="G6233" s="136">
        <f t="shared" si="199"/>
        <v>0</v>
      </c>
    </row>
    <row r="6234" spans="1:7" s="8" customFormat="1" ht="12.75" x14ac:dyDescent="0.15">
      <c r="A6234" s="110" t="s">
        <v>41</v>
      </c>
      <c r="B6234" s="20">
        <v>0</v>
      </c>
      <c r="C6234" s="20">
        <v>0</v>
      </c>
      <c r="D6234" s="20">
        <v>0</v>
      </c>
      <c r="E6234" s="20">
        <v>1036.83</v>
      </c>
      <c r="F6234" s="20">
        <f t="shared" si="198"/>
        <v>0</v>
      </c>
      <c r="G6234" s="136">
        <f t="shared" si="199"/>
        <v>0</v>
      </c>
    </row>
    <row r="6235" spans="1:7" s="8" customFormat="1" ht="12.75" x14ac:dyDescent="0.15">
      <c r="A6235" s="110" t="s">
        <v>29</v>
      </c>
      <c r="B6235" s="20">
        <v>417.77</v>
      </c>
      <c r="C6235" s="20">
        <v>0</v>
      </c>
      <c r="D6235" s="20">
        <v>0</v>
      </c>
      <c r="E6235" s="20">
        <v>846.66</v>
      </c>
      <c r="F6235" s="20">
        <f t="shared" si="198"/>
        <v>202.66175168154726</v>
      </c>
      <c r="G6235" s="136">
        <f t="shared" si="199"/>
        <v>0</v>
      </c>
    </row>
    <row r="6236" spans="1:7" s="8" customFormat="1" ht="12.75" x14ac:dyDescent="0.15">
      <c r="A6236" s="110" t="s">
        <v>30</v>
      </c>
      <c r="B6236" s="20">
        <v>3844.92</v>
      </c>
      <c r="C6236" s="20">
        <v>0</v>
      </c>
      <c r="D6236" s="20">
        <v>0</v>
      </c>
      <c r="E6236" s="20">
        <v>5173.3999999999996</v>
      </c>
      <c r="F6236" s="20">
        <f t="shared" si="198"/>
        <v>134.55156414177668</v>
      </c>
      <c r="G6236" s="136">
        <f t="shared" si="199"/>
        <v>0</v>
      </c>
    </row>
    <row r="6237" spans="1:7" s="8" customFormat="1" ht="12.75" x14ac:dyDescent="0.15">
      <c r="A6237" s="110" t="s">
        <v>32</v>
      </c>
      <c r="B6237" s="20">
        <v>1800.27</v>
      </c>
      <c r="C6237" s="20">
        <v>0</v>
      </c>
      <c r="D6237" s="20">
        <v>0</v>
      </c>
      <c r="E6237" s="20">
        <v>8915.2099999999991</v>
      </c>
      <c r="F6237" s="20">
        <f t="shared" si="198"/>
        <v>495.2151621701189</v>
      </c>
      <c r="G6237" s="136">
        <f t="shared" si="199"/>
        <v>0</v>
      </c>
    </row>
    <row r="6238" spans="1:7" s="8" customFormat="1" ht="12.75" x14ac:dyDescent="0.15">
      <c r="A6238" s="110" t="s">
        <v>33</v>
      </c>
      <c r="B6238" s="20">
        <v>1506.31</v>
      </c>
      <c r="C6238" s="20">
        <v>0</v>
      </c>
      <c r="D6238" s="20">
        <v>0</v>
      </c>
      <c r="E6238" s="20">
        <v>1848.37</v>
      </c>
      <c r="F6238" s="20">
        <f t="shared" si="198"/>
        <v>122.70847302348122</v>
      </c>
      <c r="G6238" s="136">
        <f t="shared" si="199"/>
        <v>0</v>
      </c>
    </row>
    <row r="6239" spans="1:7" s="8" customFormat="1" ht="12.75" x14ac:dyDescent="0.15">
      <c r="A6239" s="110" t="s">
        <v>34</v>
      </c>
      <c r="B6239" s="20">
        <v>2121.34</v>
      </c>
      <c r="C6239" s="20">
        <v>0</v>
      </c>
      <c r="D6239" s="20">
        <v>0</v>
      </c>
      <c r="E6239" s="20">
        <v>4226.3</v>
      </c>
      <c r="F6239" s="20">
        <f t="shared" si="198"/>
        <v>199.22784654982229</v>
      </c>
      <c r="G6239" s="136">
        <f t="shared" si="199"/>
        <v>0</v>
      </c>
    </row>
    <row r="6240" spans="1:7" s="8" customFormat="1" ht="12.75" x14ac:dyDescent="0.15">
      <c r="A6240" s="110" t="s">
        <v>98</v>
      </c>
      <c r="B6240" s="20">
        <v>687.96</v>
      </c>
      <c r="C6240" s="20">
        <v>0</v>
      </c>
      <c r="D6240" s="20">
        <v>0</v>
      </c>
      <c r="E6240" s="20">
        <v>561.33000000000004</v>
      </c>
      <c r="F6240" s="20">
        <f t="shared" si="198"/>
        <v>81.593406593406598</v>
      </c>
      <c r="G6240" s="136">
        <f t="shared" si="199"/>
        <v>0</v>
      </c>
    </row>
    <row r="6241" spans="1:7" s="8" customFormat="1" ht="12.75" x14ac:dyDescent="0.15">
      <c r="A6241" s="110" t="s">
        <v>35</v>
      </c>
      <c r="B6241" s="20">
        <v>551.61</v>
      </c>
      <c r="C6241" s="20">
        <v>0</v>
      </c>
      <c r="D6241" s="20">
        <v>0</v>
      </c>
      <c r="E6241" s="20">
        <v>0</v>
      </c>
      <c r="F6241" s="20">
        <f t="shared" si="198"/>
        <v>0</v>
      </c>
      <c r="G6241" s="136">
        <f t="shared" si="199"/>
        <v>0</v>
      </c>
    </row>
    <row r="6242" spans="1:7" s="8" customFormat="1" ht="12.75" x14ac:dyDescent="0.15">
      <c r="A6242" s="110" t="s">
        <v>83</v>
      </c>
      <c r="B6242" s="20">
        <v>9760.09</v>
      </c>
      <c r="C6242" s="20">
        <v>0</v>
      </c>
      <c r="D6242" s="20">
        <v>0</v>
      </c>
      <c r="E6242" s="20">
        <v>9652.08</v>
      </c>
      <c r="F6242" s="20">
        <f t="shared" si="198"/>
        <v>98.893350368695366</v>
      </c>
      <c r="G6242" s="136">
        <f t="shared" si="199"/>
        <v>0</v>
      </c>
    </row>
    <row r="6243" spans="1:7" s="8" customFormat="1" ht="12.75" x14ac:dyDescent="0.15">
      <c r="A6243" s="110" t="s">
        <v>42</v>
      </c>
      <c r="B6243" s="20">
        <v>670.25</v>
      </c>
      <c r="C6243" s="20">
        <v>0</v>
      </c>
      <c r="D6243" s="20">
        <v>0</v>
      </c>
      <c r="E6243" s="20">
        <v>794.81</v>
      </c>
      <c r="F6243" s="20">
        <f t="shared" si="198"/>
        <v>118.58411040656472</v>
      </c>
      <c r="G6243" s="136">
        <f t="shared" si="199"/>
        <v>0</v>
      </c>
    </row>
    <row r="6244" spans="1:7" s="8" customFormat="1" ht="12.75" x14ac:dyDescent="0.15">
      <c r="A6244" s="110" t="s">
        <v>13</v>
      </c>
      <c r="B6244" s="20">
        <v>47.77</v>
      </c>
      <c r="C6244" s="20">
        <v>0</v>
      </c>
      <c r="D6244" s="20">
        <v>0</v>
      </c>
      <c r="E6244" s="20">
        <v>732.29</v>
      </c>
      <c r="F6244" s="20">
        <f t="shared" si="198"/>
        <v>1532.9495499267321</v>
      </c>
      <c r="G6244" s="136">
        <f t="shared" si="199"/>
        <v>0</v>
      </c>
    </row>
    <row r="6245" spans="1:7" s="8" customFormat="1" ht="12.75" x14ac:dyDescent="0.15">
      <c r="A6245" s="110" t="s">
        <v>36</v>
      </c>
      <c r="B6245" s="20">
        <v>2864.04</v>
      </c>
      <c r="C6245" s="20">
        <v>0</v>
      </c>
      <c r="D6245" s="20">
        <v>0</v>
      </c>
      <c r="E6245" s="20">
        <v>1259.23</v>
      </c>
      <c r="F6245" s="20">
        <f t="shared" si="198"/>
        <v>43.966913869918017</v>
      </c>
      <c r="G6245" s="136">
        <f t="shared" si="199"/>
        <v>0</v>
      </c>
    </row>
    <row r="6246" spans="1:7" s="8" customFormat="1" ht="12.75" x14ac:dyDescent="0.15">
      <c r="A6246" s="108" t="s">
        <v>37</v>
      </c>
      <c r="B6246" s="19">
        <v>162.37</v>
      </c>
      <c r="C6246" s="19">
        <v>2000</v>
      </c>
      <c r="D6246" s="19">
        <v>3650</v>
      </c>
      <c r="E6246" s="19">
        <v>1875.97</v>
      </c>
      <c r="F6246" s="19">
        <f t="shared" si="198"/>
        <v>1155.3673708197327</v>
      </c>
      <c r="G6246" s="151">
        <f t="shared" si="199"/>
        <v>51.396438356164388</v>
      </c>
    </row>
    <row r="6247" spans="1:7" s="8" customFormat="1" ht="25.5" x14ac:dyDescent="0.15">
      <c r="A6247" s="110" t="s">
        <v>314</v>
      </c>
      <c r="B6247" s="20">
        <v>0</v>
      </c>
      <c r="C6247" s="20">
        <v>0</v>
      </c>
      <c r="D6247" s="20">
        <v>0</v>
      </c>
      <c r="E6247" s="20">
        <v>1459.83</v>
      </c>
      <c r="F6247" s="20">
        <f t="shared" si="198"/>
        <v>0</v>
      </c>
      <c r="G6247" s="136">
        <f t="shared" si="199"/>
        <v>0</v>
      </c>
    </row>
    <row r="6248" spans="1:7" s="8" customFormat="1" ht="12.75" x14ac:dyDescent="0.15">
      <c r="A6248" s="110" t="s">
        <v>38</v>
      </c>
      <c r="B6248" s="20">
        <v>162.37</v>
      </c>
      <c r="C6248" s="20">
        <v>0</v>
      </c>
      <c r="D6248" s="20">
        <v>0</v>
      </c>
      <c r="E6248" s="20">
        <v>415.83</v>
      </c>
      <c r="F6248" s="20">
        <f t="shared" si="198"/>
        <v>256.10026482724641</v>
      </c>
      <c r="G6248" s="136">
        <f t="shared" si="199"/>
        <v>0</v>
      </c>
    </row>
    <row r="6249" spans="1:7" s="8" customFormat="1" ht="12.75" x14ac:dyDescent="0.15">
      <c r="A6249" s="110" t="s">
        <v>39</v>
      </c>
      <c r="B6249" s="20">
        <v>0</v>
      </c>
      <c r="C6249" s="20">
        <v>0</v>
      </c>
      <c r="D6249" s="20">
        <v>0</v>
      </c>
      <c r="E6249" s="20">
        <v>0.31</v>
      </c>
      <c r="F6249" s="20">
        <f t="shared" si="198"/>
        <v>0</v>
      </c>
      <c r="G6249" s="136">
        <f t="shared" si="199"/>
        <v>0</v>
      </c>
    </row>
    <row r="6250" spans="1:7" s="8" customFormat="1" ht="12.75" x14ac:dyDescent="0.15">
      <c r="A6250" s="110" t="s">
        <v>207</v>
      </c>
      <c r="B6250" s="20">
        <v>0</v>
      </c>
      <c r="C6250" s="20">
        <v>0</v>
      </c>
      <c r="D6250" s="20">
        <v>0</v>
      </c>
      <c r="E6250" s="20">
        <v>0</v>
      </c>
      <c r="F6250" s="20">
        <f t="shared" si="198"/>
        <v>0</v>
      </c>
      <c r="G6250" s="136">
        <f t="shared" si="199"/>
        <v>0</v>
      </c>
    </row>
    <row r="6251" spans="1:7" s="8" customFormat="1" ht="12.75" x14ac:dyDescent="0.15">
      <c r="A6251" s="108" t="s">
        <v>53</v>
      </c>
      <c r="B6251" s="19">
        <v>17553.23</v>
      </c>
      <c r="C6251" s="19">
        <v>53600</v>
      </c>
      <c r="D6251" s="19">
        <v>105300</v>
      </c>
      <c r="E6251" s="19">
        <v>103320.82</v>
      </c>
      <c r="F6251" s="19">
        <f t="shared" si="198"/>
        <v>588.61428922198365</v>
      </c>
      <c r="G6251" s="151">
        <f t="shared" si="199"/>
        <v>98.12043684710352</v>
      </c>
    </row>
    <row r="6252" spans="1:7" s="8" customFormat="1" ht="12.75" x14ac:dyDescent="0.15">
      <c r="A6252" s="108" t="s">
        <v>54</v>
      </c>
      <c r="B6252" s="19">
        <v>0</v>
      </c>
      <c r="C6252" s="19">
        <v>1000</v>
      </c>
      <c r="D6252" s="19">
        <v>0</v>
      </c>
      <c r="E6252" s="19">
        <v>0</v>
      </c>
      <c r="F6252" s="19">
        <f t="shared" si="198"/>
        <v>0</v>
      </c>
      <c r="G6252" s="151">
        <f t="shared" si="199"/>
        <v>0</v>
      </c>
    </row>
    <row r="6253" spans="1:7" s="8" customFormat="1" ht="12.75" x14ac:dyDescent="0.15">
      <c r="A6253" s="108" t="s">
        <v>56</v>
      </c>
      <c r="B6253" s="19">
        <v>17038.8</v>
      </c>
      <c r="C6253" s="19">
        <v>49900</v>
      </c>
      <c r="D6253" s="19">
        <v>105300</v>
      </c>
      <c r="E6253" s="19">
        <v>103320.82</v>
      </c>
      <c r="F6253" s="19">
        <f t="shared" si="198"/>
        <v>606.3855435828815</v>
      </c>
      <c r="G6253" s="151">
        <f t="shared" si="199"/>
        <v>98.12043684710352</v>
      </c>
    </row>
    <row r="6254" spans="1:7" s="8" customFormat="1" ht="12.75" x14ac:dyDescent="0.15">
      <c r="A6254" s="110" t="s">
        <v>57</v>
      </c>
      <c r="B6254" s="20">
        <v>4004.11</v>
      </c>
      <c r="C6254" s="20">
        <v>0</v>
      </c>
      <c r="D6254" s="20">
        <v>0</v>
      </c>
      <c r="E6254" s="20">
        <v>2697.86</v>
      </c>
      <c r="F6254" s="20">
        <f t="shared" si="198"/>
        <v>67.377269855223759</v>
      </c>
      <c r="G6254" s="136">
        <f t="shared" si="199"/>
        <v>0</v>
      </c>
    </row>
    <row r="6255" spans="1:7" s="8" customFormat="1" ht="12.75" x14ac:dyDescent="0.15">
      <c r="A6255" s="110" t="s">
        <v>58</v>
      </c>
      <c r="B6255" s="20">
        <v>0</v>
      </c>
      <c r="C6255" s="20">
        <v>0</v>
      </c>
      <c r="D6255" s="20">
        <v>0</v>
      </c>
      <c r="E6255" s="20">
        <v>134.91</v>
      </c>
      <c r="F6255" s="20">
        <f t="shared" si="198"/>
        <v>0</v>
      </c>
      <c r="G6255" s="136">
        <f t="shared" si="199"/>
        <v>0</v>
      </c>
    </row>
    <row r="6256" spans="1:7" s="8" customFormat="1" ht="12.75" x14ac:dyDescent="0.15">
      <c r="A6256" s="110" t="s">
        <v>59</v>
      </c>
      <c r="B6256" s="20">
        <v>1663.58</v>
      </c>
      <c r="C6256" s="20">
        <v>0</v>
      </c>
      <c r="D6256" s="20">
        <v>0</v>
      </c>
      <c r="E6256" s="20">
        <v>118.8</v>
      </c>
      <c r="F6256" s="20">
        <f t="shared" si="198"/>
        <v>7.1412255497180777</v>
      </c>
      <c r="G6256" s="136">
        <f t="shared" si="199"/>
        <v>0</v>
      </c>
    </row>
    <row r="6257" spans="1:7" s="8" customFormat="1" ht="12.75" x14ac:dyDescent="0.15">
      <c r="A6257" s="110" t="s">
        <v>283</v>
      </c>
      <c r="B6257" s="20">
        <v>8976.32</v>
      </c>
      <c r="C6257" s="20">
        <v>0</v>
      </c>
      <c r="D6257" s="20">
        <v>0</v>
      </c>
      <c r="E6257" s="20">
        <v>98496.38</v>
      </c>
      <c r="F6257" s="20">
        <f t="shared" si="198"/>
        <v>1097.2913176000857</v>
      </c>
      <c r="G6257" s="136">
        <f t="shared" si="199"/>
        <v>0</v>
      </c>
    </row>
    <row r="6258" spans="1:7" s="8" customFormat="1" ht="12.75" x14ac:dyDescent="0.15">
      <c r="A6258" s="110" t="s">
        <v>60</v>
      </c>
      <c r="B6258" s="20">
        <v>360.99</v>
      </c>
      <c r="C6258" s="20">
        <v>0</v>
      </c>
      <c r="D6258" s="20">
        <v>0</v>
      </c>
      <c r="E6258" s="20">
        <v>368.9</v>
      </c>
      <c r="F6258" s="20">
        <f t="shared" si="198"/>
        <v>102.19119643203412</v>
      </c>
      <c r="G6258" s="136">
        <f t="shared" si="199"/>
        <v>0</v>
      </c>
    </row>
    <row r="6259" spans="1:7" s="8" customFormat="1" ht="12.75" x14ac:dyDescent="0.15">
      <c r="A6259" s="110" t="s">
        <v>252</v>
      </c>
      <c r="B6259" s="20">
        <v>2033.8</v>
      </c>
      <c r="C6259" s="20">
        <v>0</v>
      </c>
      <c r="D6259" s="20">
        <v>0</v>
      </c>
      <c r="E6259" s="20">
        <v>1503.97</v>
      </c>
      <c r="F6259" s="20">
        <f t="shared" si="198"/>
        <v>73.948765857016426</v>
      </c>
      <c r="G6259" s="136">
        <f t="shared" si="199"/>
        <v>0</v>
      </c>
    </row>
    <row r="6260" spans="1:7" s="8" customFormat="1" ht="12.75" x14ac:dyDescent="0.15">
      <c r="A6260" s="108" t="s">
        <v>72</v>
      </c>
      <c r="B6260" s="19">
        <v>514.42999999999995</v>
      </c>
      <c r="C6260" s="19">
        <v>2700</v>
      </c>
      <c r="D6260" s="19">
        <v>0</v>
      </c>
      <c r="E6260" s="19">
        <v>0</v>
      </c>
      <c r="F6260" s="19">
        <f t="shared" si="198"/>
        <v>0</v>
      </c>
      <c r="G6260" s="151">
        <f t="shared" si="199"/>
        <v>0</v>
      </c>
    </row>
    <row r="6261" spans="1:7" s="8" customFormat="1" ht="12.75" x14ac:dyDescent="0.15">
      <c r="A6261" s="110" t="s">
        <v>73</v>
      </c>
      <c r="B6261" s="20">
        <v>514.42999999999995</v>
      </c>
      <c r="C6261" s="20">
        <v>0</v>
      </c>
      <c r="D6261" s="20">
        <v>0</v>
      </c>
      <c r="E6261" s="20">
        <v>0</v>
      </c>
      <c r="F6261" s="20">
        <f t="shared" si="198"/>
        <v>0</v>
      </c>
      <c r="G6261" s="136">
        <f t="shared" si="199"/>
        <v>0</v>
      </c>
    </row>
    <row r="6262" spans="1:7" s="7" customFormat="1" ht="12.75" x14ac:dyDescent="0.15">
      <c r="A6262" s="149" t="s">
        <v>302</v>
      </c>
      <c r="B6262" s="18">
        <v>36855.86</v>
      </c>
      <c r="C6262" s="18">
        <v>72600</v>
      </c>
      <c r="D6262" s="18">
        <v>79254.75</v>
      </c>
      <c r="E6262" s="18">
        <v>74460.39</v>
      </c>
      <c r="F6262" s="18">
        <f t="shared" si="198"/>
        <v>202.03134589723314</v>
      </c>
      <c r="G6262" s="150">
        <f t="shared" si="199"/>
        <v>93.950696961380871</v>
      </c>
    </row>
    <row r="6263" spans="1:7" s="8" customFormat="1" ht="12.75" x14ac:dyDescent="0.15">
      <c r="A6263" s="108" t="s">
        <v>81</v>
      </c>
      <c r="B6263" s="19">
        <v>24619.15</v>
      </c>
      <c r="C6263" s="19">
        <v>33100</v>
      </c>
      <c r="D6263" s="19">
        <v>24520</v>
      </c>
      <c r="E6263" s="19">
        <v>23996.52</v>
      </c>
      <c r="F6263" s="19">
        <f t="shared" si="198"/>
        <v>97.470952490236257</v>
      </c>
      <c r="G6263" s="151">
        <f t="shared" si="199"/>
        <v>97.865089722675364</v>
      </c>
    </row>
    <row r="6264" spans="1:7" s="6" customFormat="1" ht="12.75" x14ac:dyDescent="0.15">
      <c r="A6264" s="147" t="s">
        <v>128</v>
      </c>
      <c r="B6264" s="17">
        <v>24619.15</v>
      </c>
      <c r="C6264" s="17">
        <v>33100</v>
      </c>
      <c r="D6264" s="17">
        <v>24520</v>
      </c>
      <c r="E6264" s="17">
        <v>23996.52</v>
      </c>
      <c r="F6264" s="17">
        <f t="shared" si="198"/>
        <v>97.470952490236257</v>
      </c>
      <c r="G6264" s="148">
        <f t="shared" si="199"/>
        <v>97.865089722675364</v>
      </c>
    </row>
    <row r="6265" spans="1:7" s="8" customFormat="1" ht="12.75" x14ac:dyDescent="0.15">
      <c r="A6265" s="108" t="s">
        <v>6</v>
      </c>
      <c r="B6265" s="19">
        <v>24254.16</v>
      </c>
      <c r="C6265" s="19">
        <v>32700</v>
      </c>
      <c r="D6265" s="19">
        <v>23720</v>
      </c>
      <c r="E6265" s="19">
        <v>23360.07</v>
      </c>
      <c r="F6265" s="19">
        <f t="shared" si="198"/>
        <v>96.313663305593764</v>
      </c>
      <c r="G6265" s="151">
        <f t="shared" si="199"/>
        <v>98.482588532883639</v>
      </c>
    </row>
    <row r="6266" spans="1:7" s="8" customFormat="1" ht="12.75" x14ac:dyDescent="0.15">
      <c r="A6266" s="108" t="s">
        <v>12</v>
      </c>
      <c r="B6266" s="19">
        <v>24254.16</v>
      </c>
      <c r="C6266" s="19">
        <v>32700</v>
      </c>
      <c r="D6266" s="19">
        <v>23720</v>
      </c>
      <c r="E6266" s="19">
        <v>23360.07</v>
      </c>
      <c r="F6266" s="19">
        <f t="shared" si="198"/>
        <v>96.313663305593764</v>
      </c>
      <c r="G6266" s="151">
        <f t="shared" si="199"/>
        <v>98.482588532883639</v>
      </c>
    </row>
    <row r="6267" spans="1:7" s="8" customFormat="1" ht="12.75" x14ac:dyDescent="0.15">
      <c r="A6267" s="110" t="s">
        <v>27</v>
      </c>
      <c r="B6267" s="20">
        <v>437.98</v>
      </c>
      <c r="C6267" s="20">
        <v>0</v>
      </c>
      <c r="D6267" s="20">
        <v>0</v>
      </c>
      <c r="E6267" s="20">
        <v>896</v>
      </c>
      <c r="F6267" s="20">
        <f t="shared" si="198"/>
        <v>204.57555139504086</v>
      </c>
      <c r="G6267" s="136">
        <f t="shared" si="199"/>
        <v>0</v>
      </c>
    </row>
    <row r="6268" spans="1:7" s="8" customFormat="1" ht="12.75" x14ac:dyDescent="0.15">
      <c r="A6268" s="110" t="s">
        <v>28</v>
      </c>
      <c r="B6268" s="20">
        <v>601.62</v>
      </c>
      <c r="C6268" s="20">
        <v>0</v>
      </c>
      <c r="D6268" s="20">
        <v>0</v>
      </c>
      <c r="E6268" s="20">
        <v>914</v>
      </c>
      <c r="F6268" s="20">
        <f t="shared" si="198"/>
        <v>151.92314085303016</v>
      </c>
      <c r="G6268" s="136">
        <f t="shared" si="199"/>
        <v>0</v>
      </c>
    </row>
    <row r="6269" spans="1:7" s="8" customFormat="1" ht="12.75" x14ac:dyDescent="0.15">
      <c r="A6269" s="110" t="s">
        <v>30</v>
      </c>
      <c r="B6269" s="20">
        <v>1061.78</v>
      </c>
      <c r="C6269" s="20">
        <v>0</v>
      </c>
      <c r="D6269" s="20">
        <v>0</v>
      </c>
      <c r="E6269" s="20">
        <v>664</v>
      </c>
      <c r="F6269" s="20">
        <f t="shared" si="198"/>
        <v>62.536495319180993</v>
      </c>
      <c r="G6269" s="136">
        <f t="shared" si="199"/>
        <v>0</v>
      </c>
    </row>
    <row r="6270" spans="1:7" s="8" customFormat="1" ht="12.75" x14ac:dyDescent="0.15">
      <c r="A6270" s="110" t="s">
        <v>32</v>
      </c>
      <c r="B6270" s="20">
        <v>18227.5</v>
      </c>
      <c r="C6270" s="20">
        <v>0</v>
      </c>
      <c r="D6270" s="20">
        <v>0</v>
      </c>
      <c r="E6270" s="20">
        <v>19728.509999999998</v>
      </c>
      <c r="F6270" s="20">
        <f t="shared" si="198"/>
        <v>108.23486490193388</v>
      </c>
      <c r="G6270" s="136">
        <f t="shared" si="199"/>
        <v>0</v>
      </c>
    </row>
    <row r="6271" spans="1:7" s="8" customFormat="1" ht="12.75" x14ac:dyDescent="0.15">
      <c r="A6271" s="110" t="s">
        <v>34</v>
      </c>
      <c r="B6271" s="20">
        <v>3925.28</v>
      </c>
      <c r="C6271" s="20">
        <v>0</v>
      </c>
      <c r="D6271" s="20">
        <v>0</v>
      </c>
      <c r="E6271" s="20">
        <v>1016.56</v>
      </c>
      <c r="F6271" s="20">
        <f t="shared" si="198"/>
        <v>25.897770350140625</v>
      </c>
      <c r="G6271" s="136">
        <f t="shared" si="199"/>
        <v>0</v>
      </c>
    </row>
    <row r="6272" spans="1:7" s="8" customFormat="1" ht="12.75" x14ac:dyDescent="0.15">
      <c r="A6272" s="110" t="s">
        <v>98</v>
      </c>
      <c r="B6272" s="20">
        <v>0</v>
      </c>
      <c r="C6272" s="20">
        <v>0</v>
      </c>
      <c r="D6272" s="20">
        <v>0</v>
      </c>
      <c r="E6272" s="20">
        <v>141</v>
      </c>
      <c r="F6272" s="20">
        <f t="shared" si="198"/>
        <v>0</v>
      </c>
      <c r="G6272" s="136">
        <f t="shared" si="199"/>
        <v>0</v>
      </c>
    </row>
    <row r="6273" spans="1:7" s="8" customFormat="1" ht="12.75" x14ac:dyDescent="0.15">
      <c r="A6273" s="108" t="s">
        <v>53</v>
      </c>
      <c r="B6273" s="19">
        <v>364.99</v>
      </c>
      <c r="C6273" s="19">
        <v>400</v>
      </c>
      <c r="D6273" s="19">
        <v>800</v>
      </c>
      <c r="E6273" s="19">
        <v>636.45000000000005</v>
      </c>
      <c r="F6273" s="19">
        <f t="shared" si="198"/>
        <v>174.37464040110689</v>
      </c>
      <c r="G6273" s="151">
        <f t="shared" si="199"/>
        <v>79.556250000000006</v>
      </c>
    </row>
    <row r="6274" spans="1:7" s="8" customFormat="1" ht="12.75" x14ac:dyDescent="0.15">
      <c r="A6274" s="108" t="s">
        <v>56</v>
      </c>
      <c r="B6274" s="19">
        <v>364.99</v>
      </c>
      <c r="C6274" s="19">
        <v>400</v>
      </c>
      <c r="D6274" s="19">
        <v>800</v>
      </c>
      <c r="E6274" s="19">
        <v>636.45000000000005</v>
      </c>
      <c r="F6274" s="19">
        <f t="shared" si="198"/>
        <v>174.37464040110689</v>
      </c>
      <c r="G6274" s="151">
        <f t="shared" si="199"/>
        <v>79.556250000000006</v>
      </c>
    </row>
    <row r="6275" spans="1:7" s="8" customFormat="1" ht="12.75" x14ac:dyDescent="0.15">
      <c r="A6275" s="110" t="s">
        <v>252</v>
      </c>
      <c r="B6275" s="20">
        <v>364.99</v>
      </c>
      <c r="C6275" s="20">
        <v>0</v>
      </c>
      <c r="D6275" s="20">
        <v>0</v>
      </c>
      <c r="E6275" s="20">
        <v>636.45000000000005</v>
      </c>
      <c r="F6275" s="20">
        <f t="shared" si="198"/>
        <v>174.37464040110689</v>
      </c>
      <c r="G6275" s="136">
        <f t="shared" si="199"/>
        <v>0</v>
      </c>
    </row>
    <row r="6276" spans="1:7" s="8" customFormat="1" ht="12.75" x14ac:dyDescent="0.15">
      <c r="A6276" s="108" t="s">
        <v>82</v>
      </c>
      <c r="B6276" s="19">
        <v>12236.71</v>
      </c>
      <c r="C6276" s="19">
        <v>39500</v>
      </c>
      <c r="D6276" s="19">
        <v>54734.75</v>
      </c>
      <c r="E6276" s="19">
        <v>50463.87</v>
      </c>
      <c r="F6276" s="19">
        <f t="shared" si="198"/>
        <v>412.39736824685724</v>
      </c>
      <c r="G6276" s="151">
        <f t="shared" si="199"/>
        <v>92.197132534632942</v>
      </c>
    </row>
    <row r="6277" spans="1:7" s="6" customFormat="1" ht="12.75" x14ac:dyDescent="0.15">
      <c r="A6277" s="147" t="s">
        <v>128</v>
      </c>
      <c r="B6277" s="17">
        <v>12236.71</v>
      </c>
      <c r="C6277" s="17">
        <v>39500</v>
      </c>
      <c r="D6277" s="17">
        <v>54734.75</v>
      </c>
      <c r="E6277" s="17">
        <v>50463.87</v>
      </c>
      <c r="F6277" s="17">
        <f t="shared" si="198"/>
        <v>412.39736824685724</v>
      </c>
      <c r="G6277" s="148">
        <f t="shared" si="199"/>
        <v>92.197132534632942</v>
      </c>
    </row>
    <row r="6278" spans="1:7" s="8" customFormat="1" ht="12.75" x14ac:dyDescent="0.15">
      <c r="A6278" s="108" t="s">
        <v>6</v>
      </c>
      <c r="B6278" s="19">
        <v>1686.91</v>
      </c>
      <c r="C6278" s="19">
        <v>500</v>
      </c>
      <c r="D6278" s="19">
        <v>9734.75</v>
      </c>
      <c r="E6278" s="19">
        <v>9294.3700000000008</v>
      </c>
      <c r="F6278" s="19">
        <f t="shared" ref="F6278:F6341" si="200">IFERROR(E6278/B6278*100,0)</f>
        <v>550.97011695941103</v>
      </c>
      <c r="G6278" s="151">
        <f t="shared" ref="G6278:G6341" si="201">IFERROR(E6278/D6278*100,0)</f>
        <v>95.476206374072277</v>
      </c>
    </row>
    <row r="6279" spans="1:7" s="8" customFormat="1" ht="12.75" x14ac:dyDescent="0.15">
      <c r="A6279" s="108" t="s">
        <v>12</v>
      </c>
      <c r="B6279" s="19">
        <v>1686.91</v>
      </c>
      <c r="C6279" s="19">
        <v>500</v>
      </c>
      <c r="D6279" s="19">
        <v>3883.74</v>
      </c>
      <c r="E6279" s="19">
        <v>3443.36</v>
      </c>
      <c r="F6279" s="19">
        <f t="shared" si="200"/>
        <v>204.12233017766209</v>
      </c>
      <c r="G6279" s="151">
        <f t="shared" si="201"/>
        <v>88.66092992836802</v>
      </c>
    </row>
    <row r="6280" spans="1:7" s="8" customFormat="1" ht="12.75" x14ac:dyDescent="0.15">
      <c r="A6280" s="110" t="s">
        <v>18</v>
      </c>
      <c r="B6280" s="20">
        <v>0</v>
      </c>
      <c r="C6280" s="20">
        <v>0</v>
      </c>
      <c r="D6280" s="20">
        <v>0</v>
      </c>
      <c r="E6280" s="20">
        <v>132.72</v>
      </c>
      <c r="F6280" s="20">
        <f t="shared" si="200"/>
        <v>0</v>
      </c>
      <c r="G6280" s="136">
        <f t="shared" si="201"/>
        <v>0</v>
      </c>
    </row>
    <row r="6281" spans="1:7" s="8" customFormat="1" ht="12.75" x14ac:dyDescent="0.15">
      <c r="A6281" s="110" t="s">
        <v>22</v>
      </c>
      <c r="B6281" s="20">
        <v>0</v>
      </c>
      <c r="C6281" s="20">
        <v>0</v>
      </c>
      <c r="D6281" s="20">
        <v>0</v>
      </c>
      <c r="E6281" s="20">
        <v>318.52999999999997</v>
      </c>
      <c r="F6281" s="20">
        <f t="shared" si="200"/>
        <v>0</v>
      </c>
      <c r="G6281" s="136">
        <f t="shared" si="201"/>
        <v>0</v>
      </c>
    </row>
    <row r="6282" spans="1:7" s="8" customFormat="1" ht="12.75" x14ac:dyDescent="0.15">
      <c r="A6282" s="110" t="s">
        <v>97</v>
      </c>
      <c r="B6282" s="20">
        <v>0</v>
      </c>
      <c r="C6282" s="20">
        <v>0</v>
      </c>
      <c r="D6282" s="20">
        <v>0</v>
      </c>
      <c r="E6282" s="20">
        <v>879.56</v>
      </c>
      <c r="F6282" s="20">
        <f t="shared" si="200"/>
        <v>0</v>
      </c>
      <c r="G6282" s="136">
        <f t="shared" si="201"/>
        <v>0</v>
      </c>
    </row>
    <row r="6283" spans="1:7" s="8" customFormat="1" ht="12.75" x14ac:dyDescent="0.15">
      <c r="A6283" s="110" t="s">
        <v>27</v>
      </c>
      <c r="B6283" s="20">
        <v>0</v>
      </c>
      <c r="C6283" s="20">
        <v>0</v>
      </c>
      <c r="D6283" s="20">
        <v>0</v>
      </c>
      <c r="E6283" s="20">
        <v>504.35</v>
      </c>
      <c r="F6283" s="20">
        <f t="shared" si="200"/>
        <v>0</v>
      </c>
      <c r="G6283" s="136">
        <f t="shared" si="201"/>
        <v>0</v>
      </c>
    </row>
    <row r="6284" spans="1:7" s="8" customFormat="1" ht="12.75" x14ac:dyDescent="0.15">
      <c r="A6284" s="110" t="s">
        <v>28</v>
      </c>
      <c r="B6284" s="20">
        <v>0</v>
      </c>
      <c r="C6284" s="20">
        <v>0</v>
      </c>
      <c r="D6284" s="20">
        <v>0</v>
      </c>
      <c r="E6284" s="20">
        <v>265.45</v>
      </c>
      <c r="F6284" s="20">
        <f t="shared" si="200"/>
        <v>0</v>
      </c>
      <c r="G6284" s="136">
        <f t="shared" si="201"/>
        <v>0</v>
      </c>
    </row>
    <row r="6285" spans="1:7" s="8" customFormat="1" ht="12.75" x14ac:dyDescent="0.15">
      <c r="A6285" s="110" t="s">
        <v>30</v>
      </c>
      <c r="B6285" s="20">
        <v>0</v>
      </c>
      <c r="C6285" s="20">
        <v>0</v>
      </c>
      <c r="D6285" s="20">
        <v>0</v>
      </c>
      <c r="E6285" s="20">
        <v>455.9</v>
      </c>
      <c r="F6285" s="20">
        <f t="shared" si="200"/>
        <v>0</v>
      </c>
      <c r="G6285" s="136">
        <f t="shared" si="201"/>
        <v>0</v>
      </c>
    </row>
    <row r="6286" spans="1:7" s="8" customFormat="1" ht="12.75" x14ac:dyDescent="0.15">
      <c r="A6286" s="110" t="s">
        <v>31</v>
      </c>
      <c r="B6286" s="20">
        <v>1686.91</v>
      </c>
      <c r="C6286" s="20">
        <v>0</v>
      </c>
      <c r="D6286" s="20">
        <v>0</v>
      </c>
      <c r="E6286" s="20">
        <v>0</v>
      </c>
      <c r="F6286" s="20">
        <f t="shared" si="200"/>
        <v>0</v>
      </c>
      <c r="G6286" s="136">
        <f t="shared" si="201"/>
        <v>0</v>
      </c>
    </row>
    <row r="6287" spans="1:7" s="8" customFormat="1" ht="12.75" x14ac:dyDescent="0.15">
      <c r="A6287" s="110" t="s">
        <v>32</v>
      </c>
      <c r="B6287" s="20">
        <v>0</v>
      </c>
      <c r="C6287" s="20">
        <v>0</v>
      </c>
      <c r="D6287" s="20">
        <v>0</v>
      </c>
      <c r="E6287" s="20">
        <v>404.41</v>
      </c>
      <c r="F6287" s="20">
        <f t="shared" si="200"/>
        <v>0</v>
      </c>
      <c r="G6287" s="136">
        <f t="shared" si="201"/>
        <v>0</v>
      </c>
    </row>
    <row r="6288" spans="1:7" s="8" customFormat="1" ht="12.75" x14ac:dyDescent="0.15">
      <c r="A6288" s="110" t="s">
        <v>34</v>
      </c>
      <c r="B6288" s="20">
        <v>0</v>
      </c>
      <c r="C6288" s="20">
        <v>0</v>
      </c>
      <c r="D6288" s="20">
        <v>0</v>
      </c>
      <c r="E6288" s="20">
        <v>464.52</v>
      </c>
      <c r="F6288" s="20">
        <f t="shared" si="200"/>
        <v>0</v>
      </c>
      <c r="G6288" s="136">
        <f t="shared" si="201"/>
        <v>0</v>
      </c>
    </row>
    <row r="6289" spans="1:7" s="8" customFormat="1" ht="12.75" x14ac:dyDescent="0.15">
      <c r="A6289" s="110" t="s">
        <v>13</v>
      </c>
      <c r="B6289" s="20">
        <v>0</v>
      </c>
      <c r="C6289" s="20">
        <v>0</v>
      </c>
      <c r="D6289" s="20">
        <v>0</v>
      </c>
      <c r="E6289" s="20">
        <v>17.920000000000002</v>
      </c>
      <c r="F6289" s="20">
        <f t="shared" si="200"/>
        <v>0</v>
      </c>
      <c r="G6289" s="136">
        <f t="shared" si="201"/>
        <v>0</v>
      </c>
    </row>
    <row r="6290" spans="1:7" s="8" customFormat="1" ht="12.75" x14ac:dyDescent="0.15">
      <c r="A6290" s="108" t="s">
        <v>75</v>
      </c>
      <c r="B6290" s="19">
        <v>0</v>
      </c>
      <c r="C6290" s="19">
        <v>0</v>
      </c>
      <c r="D6290" s="19">
        <v>5766.27</v>
      </c>
      <c r="E6290" s="19">
        <v>5766.27</v>
      </c>
      <c r="F6290" s="19">
        <f t="shared" si="200"/>
        <v>0</v>
      </c>
      <c r="G6290" s="151">
        <f t="shared" si="201"/>
        <v>100</v>
      </c>
    </row>
    <row r="6291" spans="1:7" s="8" customFormat="1" ht="12.75" x14ac:dyDescent="0.15">
      <c r="A6291" s="110" t="s">
        <v>315</v>
      </c>
      <c r="B6291" s="20">
        <v>0</v>
      </c>
      <c r="C6291" s="20">
        <v>0</v>
      </c>
      <c r="D6291" s="20">
        <v>0</v>
      </c>
      <c r="E6291" s="20">
        <v>5766.27</v>
      </c>
      <c r="F6291" s="20">
        <f t="shared" si="200"/>
        <v>0</v>
      </c>
      <c r="G6291" s="136">
        <f t="shared" si="201"/>
        <v>0</v>
      </c>
    </row>
    <row r="6292" spans="1:7" s="8" customFormat="1" ht="12.75" x14ac:dyDescent="0.15">
      <c r="A6292" s="108" t="s">
        <v>101</v>
      </c>
      <c r="B6292" s="19">
        <v>0</v>
      </c>
      <c r="C6292" s="19">
        <v>0</v>
      </c>
      <c r="D6292" s="19">
        <v>84.74</v>
      </c>
      <c r="E6292" s="19">
        <v>84.74</v>
      </c>
      <c r="F6292" s="19">
        <f t="shared" si="200"/>
        <v>0</v>
      </c>
      <c r="G6292" s="151">
        <f t="shared" si="201"/>
        <v>100</v>
      </c>
    </row>
    <row r="6293" spans="1:7" s="8" customFormat="1" ht="12.75" x14ac:dyDescent="0.15">
      <c r="A6293" s="110" t="s">
        <v>260</v>
      </c>
      <c r="B6293" s="20">
        <v>0</v>
      </c>
      <c r="C6293" s="20">
        <v>0</v>
      </c>
      <c r="D6293" s="20">
        <v>0</v>
      </c>
      <c r="E6293" s="20">
        <v>84.74</v>
      </c>
      <c r="F6293" s="20">
        <f t="shared" si="200"/>
        <v>0</v>
      </c>
      <c r="G6293" s="136">
        <f t="shared" si="201"/>
        <v>0</v>
      </c>
    </row>
    <row r="6294" spans="1:7" s="8" customFormat="1" ht="12.75" x14ac:dyDescent="0.15">
      <c r="A6294" s="108" t="s">
        <v>53</v>
      </c>
      <c r="B6294" s="19">
        <v>10549.8</v>
      </c>
      <c r="C6294" s="19">
        <v>39000</v>
      </c>
      <c r="D6294" s="19">
        <v>45000</v>
      </c>
      <c r="E6294" s="19">
        <v>41169.5</v>
      </c>
      <c r="F6294" s="19">
        <f t="shared" si="200"/>
        <v>390.23962539574211</v>
      </c>
      <c r="G6294" s="151">
        <f t="shared" si="201"/>
        <v>91.487777777777779</v>
      </c>
    </row>
    <row r="6295" spans="1:7" s="8" customFormat="1" ht="12.75" x14ac:dyDescent="0.15">
      <c r="A6295" s="108" t="s">
        <v>56</v>
      </c>
      <c r="B6295" s="19">
        <v>10549.8</v>
      </c>
      <c r="C6295" s="19">
        <v>39000</v>
      </c>
      <c r="D6295" s="19">
        <v>45000</v>
      </c>
      <c r="E6295" s="19">
        <v>41169.5</v>
      </c>
      <c r="F6295" s="19">
        <f t="shared" si="200"/>
        <v>390.23962539574211</v>
      </c>
      <c r="G6295" s="151">
        <f t="shared" si="201"/>
        <v>91.487777777777779</v>
      </c>
    </row>
    <row r="6296" spans="1:7" s="8" customFormat="1" ht="12.75" x14ac:dyDescent="0.15">
      <c r="A6296" s="110" t="s">
        <v>57</v>
      </c>
      <c r="B6296" s="20">
        <v>0</v>
      </c>
      <c r="C6296" s="20">
        <v>0</v>
      </c>
      <c r="D6296" s="20">
        <v>0</v>
      </c>
      <c r="E6296" s="20">
        <v>1036.31</v>
      </c>
      <c r="F6296" s="20">
        <f t="shared" si="200"/>
        <v>0</v>
      </c>
      <c r="G6296" s="136">
        <f t="shared" si="201"/>
        <v>0</v>
      </c>
    </row>
    <row r="6297" spans="1:7" s="8" customFormat="1" ht="12.75" x14ac:dyDescent="0.15">
      <c r="A6297" s="110" t="s">
        <v>283</v>
      </c>
      <c r="B6297" s="20">
        <v>10549.8</v>
      </c>
      <c r="C6297" s="20">
        <v>0</v>
      </c>
      <c r="D6297" s="20">
        <v>0</v>
      </c>
      <c r="E6297" s="20">
        <v>39739</v>
      </c>
      <c r="F6297" s="20">
        <f t="shared" si="200"/>
        <v>376.68012663747186</v>
      </c>
      <c r="G6297" s="136">
        <f t="shared" si="201"/>
        <v>0</v>
      </c>
    </row>
    <row r="6298" spans="1:7" s="8" customFormat="1" ht="12.75" x14ac:dyDescent="0.15">
      <c r="A6298" s="110" t="s">
        <v>60</v>
      </c>
      <c r="B6298" s="20">
        <v>0</v>
      </c>
      <c r="C6298" s="20">
        <v>0</v>
      </c>
      <c r="D6298" s="20">
        <v>0</v>
      </c>
      <c r="E6298" s="20">
        <v>394.19</v>
      </c>
      <c r="F6298" s="20">
        <f t="shared" si="200"/>
        <v>0</v>
      </c>
      <c r="G6298" s="136">
        <f t="shared" si="201"/>
        <v>0</v>
      </c>
    </row>
    <row r="6299" spans="1:7" s="7" customFormat="1" ht="12.75" x14ac:dyDescent="0.15">
      <c r="A6299" s="149" t="s">
        <v>304</v>
      </c>
      <c r="B6299" s="18">
        <v>9428.6299999999992</v>
      </c>
      <c r="C6299" s="18">
        <v>0</v>
      </c>
      <c r="D6299" s="18">
        <v>23393.59</v>
      </c>
      <c r="E6299" s="18">
        <v>20524.77</v>
      </c>
      <c r="F6299" s="18">
        <f t="shared" si="200"/>
        <v>217.68560225610719</v>
      </c>
      <c r="G6299" s="150">
        <f t="shared" si="201"/>
        <v>87.736726171570936</v>
      </c>
    </row>
    <row r="6300" spans="1:7" s="8" customFormat="1" ht="12.75" x14ac:dyDescent="0.15">
      <c r="A6300" s="108" t="s">
        <v>82</v>
      </c>
      <c r="B6300" s="19">
        <v>9428.6299999999992</v>
      </c>
      <c r="C6300" s="19">
        <v>0</v>
      </c>
      <c r="D6300" s="19">
        <v>23393.59</v>
      </c>
      <c r="E6300" s="19">
        <v>20524.77</v>
      </c>
      <c r="F6300" s="19">
        <f t="shared" si="200"/>
        <v>217.68560225610719</v>
      </c>
      <c r="G6300" s="151">
        <f t="shared" si="201"/>
        <v>87.736726171570936</v>
      </c>
    </row>
    <row r="6301" spans="1:7" s="6" customFormat="1" ht="12.75" x14ac:dyDescent="0.15">
      <c r="A6301" s="147" t="s">
        <v>210</v>
      </c>
      <c r="B6301" s="17">
        <v>9428.6299999999992</v>
      </c>
      <c r="C6301" s="17">
        <v>0</v>
      </c>
      <c r="D6301" s="17">
        <v>23393.59</v>
      </c>
      <c r="E6301" s="17">
        <v>20524.77</v>
      </c>
      <c r="F6301" s="17">
        <f t="shared" si="200"/>
        <v>217.68560225610719</v>
      </c>
      <c r="G6301" s="148">
        <f t="shared" si="201"/>
        <v>87.736726171570936</v>
      </c>
    </row>
    <row r="6302" spans="1:7" s="8" customFormat="1" ht="12.75" x14ac:dyDescent="0.15">
      <c r="A6302" s="108" t="s">
        <v>6</v>
      </c>
      <c r="B6302" s="19">
        <v>9428.6299999999992</v>
      </c>
      <c r="C6302" s="19">
        <v>0</v>
      </c>
      <c r="D6302" s="19">
        <v>23393.59</v>
      </c>
      <c r="E6302" s="19">
        <v>20524.77</v>
      </c>
      <c r="F6302" s="19">
        <f t="shared" si="200"/>
        <v>217.68560225610719</v>
      </c>
      <c r="G6302" s="151">
        <f t="shared" si="201"/>
        <v>87.736726171570936</v>
      </c>
    </row>
    <row r="6303" spans="1:7" s="8" customFormat="1" ht="12.75" x14ac:dyDescent="0.15">
      <c r="A6303" s="108" t="s">
        <v>12</v>
      </c>
      <c r="B6303" s="19">
        <v>9428.6299999999992</v>
      </c>
      <c r="C6303" s="19">
        <v>0</v>
      </c>
      <c r="D6303" s="19">
        <v>23393.59</v>
      </c>
      <c r="E6303" s="19">
        <v>20524.77</v>
      </c>
      <c r="F6303" s="19">
        <f t="shared" si="200"/>
        <v>217.68560225610719</v>
      </c>
      <c r="G6303" s="151">
        <f t="shared" si="201"/>
        <v>87.736726171570936</v>
      </c>
    </row>
    <row r="6304" spans="1:7" s="8" customFormat="1" ht="12.75" x14ac:dyDescent="0.15">
      <c r="A6304" s="110" t="s">
        <v>18</v>
      </c>
      <c r="B6304" s="20">
        <v>1612.52</v>
      </c>
      <c r="C6304" s="20">
        <v>0</v>
      </c>
      <c r="D6304" s="20">
        <v>0</v>
      </c>
      <c r="E6304" s="20">
        <v>8900.15</v>
      </c>
      <c r="F6304" s="20">
        <f t="shared" si="200"/>
        <v>551.9404410487931</v>
      </c>
      <c r="G6304" s="136">
        <f t="shared" si="201"/>
        <v>0</v>
      </c>
    </row>
    <row r="6305" spans="1:7" s="8" customFormat="1" ht="12.75" x14ac:dyDescent="0.15">
      <c r="A6305" s="110" t="s">
        <v>20</v>
      </c>
      <c r="B6305" s="20">
        <v>1302.8900000000001</v>
      </c>
      <c r="C6305" s="20">
        <v>0</v>
      </c>
      <c r="D6305" s="20">
        <v>0</v>
      </c>
      <c r="E6305" s="20">
        <v>0</v>
      </c>
      <c r="F6305" s="20">
        <f t="shared" si="200"/>
        <v>0</v>
      </c>
      <c r="G6305" s="136">
        <f t="shared" si="201"/>
        <v>0</v>
      </c>
    </row>
    <row r="6306" spans="1:7" s="8" customFormat="1" ht="12.75" x14ac:dyDescent="0.15">
      <c r="A6306" s="110" t="s">
        <v>27</v>
      </c>
      <c r="B6306" s="20">
        <v>299.67</v>
      </c>
      <c r="C6306" s="20">
        <v>0</v>
      </c>
      <c r="D6306" s="20">
        <v>0</v>
      </c>
      <c r="E6306" s="20">
        <v>0</v>
      </c>
      <c r="F6306" s="20">
        <f t="shared" si="200"/>
        <v>0</v>
      </c>
      <c r="G6306" s="136">
        <f t="shared" si="201"/>
        <v>0</v>
      </c>
    </row>
    <row r="6307" spans="1:7" s="8" customFormat="1" ht="12.75" x14ac:dyDescent="0.15">
      <c r="A6307" s="110" t="s">
        <v>41</v>
      </c>
      <c r="B6307" s="20">
        <v>428.03</v>
      </c>
      <c r="C6307" s="20">
        <v>0</v>
      </c>
      <c r="D6307" s="20">
        <v>0</v>
      </c>
      <c r="E6307" s="20">
        <v>0</v>
      </c>
      <c r="F6307" s="20">
        <f t="shared" si="200"/>
        <v>0</v>
      </c>
      <c r="G6307" s="136">
        <f t="shared" si="201"/>
        <v>0</v>
      </c>
    </row>
    <row r="6308" spans="1:7" s="8" customFormat="1" ht="12.75" x14ac:dyDescent="0.15">
      <c r="A6308" s="110" t="s">
        <v>30</v>
      </c>
      <c r="B6308" s="20">
        <v>0</v>
      </c>
      <c r="C6308" s="20">
        <v>0</v>
      </c>
      <c r="D6308" s="20">
        <v>0</v>
      </c>
      <c r="E6308" s="20">
        <v>0</v>
      </c>
      <c r="F6308" s="20">
        <f t="shared" si="200"/>
        <v>0</v>
      </c>
      <c r="G6308" s="136">
        <f t="shared" si="201"/>
        <v>0</v>
      </c>
    </row>
    <row r="6309" spans="1:7" s="8" customFormat="1" ht="12.75" x14ac:dyDescent="0.15">
      <c r="A6309" s="110" t="s">
        <v>32</v>
      </c>
      <c r="B6309" s="20">
        <v>704.92</v>
      </c>
      <c r="C6309" s="20">
        <v>0</v>
      </c>
      <c r="D6309" s="20">
        <v>0</v>
      </c>
      <c r="E6309" s="20">
        <v>0</v>
      </c>
      <c r="F6309" s="20">
        <f t="shared" si="200"/>
        <v>0</v>
      </c>
      <c r="G6309" s="136">
        <f t="shared" si="201"/>
        <v>0</v>
      </c>
    </row>
    <row r="6310" spans="1:7" s="8" customFormat="1" ht="12.75" x14ac:dyDescent="0.15">
      <c r="A6310" s="110" t="s">
        <v>34</v>
      </c>
      <c r="B6310" s="20">
        <v>787.71</v>
      </c>
      <c r="C6310" s="20">
        <v>0</v>
      </c>
      <c r="D6310" s="20">
        <v>0</v>
      </c>
      <c r="E6310" s="20">
        <v>0</v>
      </c>
      <c r="F6310" s="20">
        <f t="shared" si="200"/>
        <v>0</v>
      </c>
      <c r="G6310" s="136">
        <f t="shared" si="201"/>
        <v>0</v>
      </c>
    </row>
    <row r="6311" spans="1:7" s="8" customFormat="1" ht="12.75" x14ac:dyDescent="0.15">
      <c r="A6311" s="110" t="s">
        <v>98</v>
      </c>
      <c r="B6311" s="20">
        <v>3106.46</v>
      </c>
      <c r="C6311" s="20">
        <v>0</v>
      </c>
      <c r="D6311" s="20">
        <v>0</v>
      </c>
      <c r="E6311" s="20">
        <v>11579.37</v>
      </c>
      <c r="F6311" s="20">
        <f t="shared" si="200"/>
        <v>372.7512989061504</v>
      </c>
      <c r="G6311" s="136">
        <f t="shared" si="201"/>
        <v>0</v>
      </c>
    </row>
    <row r="6312" spans="1:7" s="8" customFormat="1" ht="12.75" x14ac:dyDescent="0.15">
      <c r="A6312" s="110" t="s">
        <v>83</v>
      </c>
      <c r="B6312" s="20">
        <v>1186.43</v>
      </c>
      <c r="C6312" s="20">
        <v>0</v>
      </c>
      <c r="D6312" s="20">
        <v>0</v>
      </c>
      <c r="E6312" s="20">
        <v>45.25</v>
      </c>
      <c r="F6312" s="20">
        <f t="shared" si="200"/>
        <v>3.8139628970946449</v>
      </c>
      <c r="G6312" s="136">
        <f t="shared" si="201"/>
        <v>0</v>
      </c>
    </row>
    <row r="6313" spans="1:7" s="7" customFormat="1" ht="12.75" x14ac:dyDescent="0.15">
      <c r="A6313" s="149" t="s">
        <v>316</v>
      </c>
      <c r="B6313" s="18">
        <v>3981.69</v>
      </c>
      <c r="C6313" s="18">
        <v>0</v>
      </c>
      <c r="D6313" s="18">
        <v>0</v>
      </c>
      <c r="E6313" s="18">
        <v>0</v>
      </c>
      <c r="F6313" s="18">
        <f t="shared" si="200"/>
        <v>0</v>
      </c>
      <c r="G6313" s="150">
        <f t="shared" si="201"/>
        <v>0</v>
      </c>
    </row>
    <row r="6314" spans="1:7" s="8" customFormat="1" ht="12.75" x14ac:dyDescent="0.15">
      <c r="A6314" s="108" t="s">
        <v>82</v>
      </c>
      <c r="B6314" s="19">
        <v>3981.69</v>
      </c>
      <c r="C6314" s="19">
        <v>0</v>
      </c>
      <c r="D6314" s="19">
        <v>0</v>
      </c>
      <c r="E6314" s="19">
        <v>0</v>
      </c>
      <c r="F6314" s="19">
        <f t="shared" si="200"/>
        <v>0</v>
      </c>
      <c r="G6314" s="151">
        <f t="shared" si="201"/>
        <v>0</v>
      </c>
    </row>
    <row r="6315" spans="1:7" s="6" customFormat="1" ht="12.75" x14ac:dyDescent="0.15">
      <c r="A6315" s="147" t="s">
        <v>5</v>
      </c>
      <c r="B6315" s="17">
        <v>3981.69</v>
      </c>
      <c r="C6315" s="17">
        <v>0</v>
      </c>
      <c r="D6315" s="17">
        <v>0</v>
      </c>
      <c r="E6315" s="17">
        <v>0</v>
      </c>
      <c r="F6315" s="17">
        <f t="shared" si="200"/>
        <v>0</v>
      </c>
      <c r="G6315" s="148">
        <f t="shared" si="201"/>
        <v>0</v>
      </c>
    </row>
    <row r="6316" spans="1:7" s="8" customFormat="1" ht="12.75" x14ac:dyDescent="0.15">
      <c r="A6316" s="108" t="s">
        <v>6</v>
      </c>
      <c r="B6316" s="19">
        <v>3981.69</v>
      </c>
      <c r="C6316" s="19">
        <v>0</v>
      </c>
      <c r="D6316" s="19">
        <v>0</v>
      </c>
      <c r="E6316" s="19">
        <v>0</v>
      </c>
      <c r="F6316" s="19">
        <f t="shared" si="200"/>
        <v>0</v>
      </c>
      <c r="G6316" s="151">
        <f t="shared" si="201"/>
        <v>0</v>
      </c>
    </row>
    <row r="6317" spans="1:7" s="8" customFormat="1" ht="12.75" x14ac:dyDescent="0.15">
      <c r="A6317" s="108" t="s">
        <v>12</v>
      </c>
      <c r="B6317" s="19">
        <v>3981.69</v>
      </c>
      <c r="C6317" s="19">
        <v>0</v>
      </c>
      <c r="D6317" s="19">
        <v>0</v>
      </c>
      <c r="E6317" s="19">
        <v>0</v>
      </c>
      <c r="F6317" s="19">
        <f t="shared" si="200"/>
        <v>0</v>
      </c>
      <c r="G6317" s="151">
        <f t="shared" si="201"/>
        <v>0</v>
      </c>
    </row>
    <row r="6318" spans="1:7" s="8" customFormat="1" ht="12.75" x14ac:dyDescent="0.15">
      <c r="A6318" s="110" t="s">
        <v>32</v>
      </c>
      <c r="B6318" s="20">
        <v>3683.06</v>
      </c>
      <c r="C6318" s="20">
        <v>0</v>
      </c>
      <c r="D6318" s="20">
        <v>0</v>
      </c>
      <c r="E6318" s="20">
        <v>0</v>
      </c>
      <c r="F6318" s="20">
        <f t="shared" si="200"/>
        <v>0</v>
      </c>
      <c r="G6318" s="136">
        <f t="shared" si="201"/>
        <v>0</v>
      </c>
    </row>
    <row r="6319" spans="1:7" s="8" customFormat="1" ht="12.75" x14ac:dyDescent="0.15">
      <c r="A6319" s="110" t="s">
        <v>34</v>
      </c>
      <c r="B6319" s="20">
        <v>298.63</v>
      </c>
      <c r="C6319" s="20">
        <v>0</v>
      </c>
      <c r="D6319" s="20">
        <v>0</v>
      </c>
      <c r="E6319" s="20">
        <v>0</v>
      </c>
      <c r="F6319" s="20">
        <f t="shared" si="200"/>
        <v>0</v>
      </c>
      <c r="G6319" s="136">
        <f t="shared" si="201"/>
        <v>0</v>
      </c>
    </row>
    <row r="6320" spans="1:7" s="6" customFormat="1" ht="12.75" x14ac:dyDescent="0.15">
      <c r="A6320" s="147" t="s">
        <v>308</v>
      </c>
      <c r="B6320" s="17">
        <v>1460060.3</v>
      </c>
      <c r="C6320" s="17">
        <v>1537000</v>
      </c>
      <c r="D6320" s="17">
        <v>1829500</v>
      </c>
      <c r="E6320" s="17">
        <v>1765524.39</v>
      </c>
      <c r="F6320" s="17">
        <f t="shared" si="200"/>
        <v>120.92133386545747</v>
      </c>
      <c r="G6320" s="148">
        <f t="shared" si="201"/>
        <v>96.503109592784909</v>
      </c>
    </row>
    <row r="6321" spans="1:7" s="7" customFormat="1" ht="12.75" x14ac:dyDescent="0.15">
      <c r="A6321" s="149" t="s">
        <v>309</v>
      </c>
      <c r="B6321" s="18">
        <v>1460060.3</v>
      </c>
      <c r="C6321" s="18">
        <v>1537000</v>
      </c>
      <c r="D6321" s="18">
        <v>1829500</v>
      </c>
      <c r="E6321" s="18">
        <v>1765524.39</v>
      </c>
      <c r="F6321" s="18">
        <f t="shared" si="200"/>
        <v>120.92133386545747</v>
      </c>
      <c r="G6321" s="150">
        <f t="shared" si="201"/>
        <v>96.503109592784909</v>
      </c>
    </row>
    <row r="6322" spans="1:7" s="8" customFormat="1" ht="12.75" x14ac:dyDescent="0.15">
      <c r="A6322" s="108" t="s">
        <v>81</v>
      </c>
      <c r="B6322" s="19">
        <v>1460060.3</v>
      </c>
      <c r="C6322" s="19">
        <v>1537000</v>
      </c>
      <c r="D6322" s="19">
        <v>1829500</v>
      </c>
      <c r="E6322" s="19">
        <v>1765524.39</v>
      </c>
      <c r="F6322" s="19">
        <f t="shared" si="200"/>
        <v>120.92133386545747</v>
      </c>
      <c r="G6322" s="151">
        <f t="shared" si="201"/>
        <v>96.503109592784909</v>
      </c>
    </row>
    <row r="6323" spans="1:7" s="6" customFormat="1" ht="12.75" x14ac:dyDescent="0.15">
      <c r="A6323" s="147" t="s">
        <v>272</v>
      </c>
      <c r="B6323" s="17">
        <v>1460060.3</v>
      </c>
      <c r="C6323" s="17">
        <v>1537000</v>
      </c>
      <c r="D6323" s="17">
        <v>1829500</v>
      </c>
      <c r="E6323" s="17">
        <v>1765524.39</v>
      </c>
      <c r="F6323" s="17">
        <f t="shared" si="200"/>
        <v>120.92133386545747</v>
      </c>
      <c r="G6323" s="148">
        <f t="shared" si="201"/>
        <v>96.503109592784909</v>
      </c>
    </row>
    <row r="6324" spans="1:7" s="8" customFormat="1" ht="12.75" x14ac:dyDescent="0.15">
      <c r="A6324" s="108" t="s">
        <v>6</v>
      </c>
      <c r="B6324" s="19">
        <v>1460060.3</v>
      </c>
      <c r="C6324" s="19">
        <v>1537000</v>
      </c>
      <c r="D6324" s="19">
        <v>1829500</v>
      </c>
      <c r="E6324" s="19">
        <v>1765524.39</v>
      </c>
      <c r="F6324" s="19">
        <f t="shared" si="200"/>
        <v>120.92133386545747</v>
      </c>
      <c r="G6324" s="151">
        <f t="shared" si="201"/>
        <v>96.503109592784909</v>
      </c>
    </row>
    <row r="6325" spans="1:7" s="8" customFormat="1" ht="12.75" x14ac:dyDescent="0.15">
      <c r="A6325" s="108" t="s">
        <v>7</v>
      </c>
      <c r="B6325" s="19">
        <v>1416718.15</v>
      </c>
      <c r="C6325" s="19">
        <v>1467500</v>
      </c>
      <c r="D6325" s="19">
        <v>1798950</v>
      </c>
      <c r="E6325" s="19">
        <v>1736718.56</v>
      </c>
      <c r="F6325" s="19">
        <f t="shared" si="200"/>
        <v>122.58744338102821</v>
      </c>
      <c r="G6325" s="151">
        <f t="shared" si="201"/>
        <v>96.540679841018374</v>
      </c>
    </row>
    <row r="6326" spans="1:7" s="8" customFormat="1" ht="12.75" x14ac:dyDescent="0.15">
      <c r="A6326" s="110" t="s">
        <v>8</v>
      </c>
      <c r="B6326" s="20">
        <v>1113218.21</v>
      </c>
      <c r="C6326" s="20">
        <v>0</v>
      </c>
      <c r="D6326" s="20">
        <v>0</v>
      </c>
      <c r="E6326" s="20">
        <v>1363229.04</v>
      </c>
      <c r="F6326" s="20">
        <f t="shared" si="200"/>
        <v>122.4583848659824</v>
      </c>
      <c r="G6326" s="136">
        <f t="shared" si="201"/>
        <v>0</v>
      </c>
    </row>
    <row r="6327" spans="1:7" s="8" customFormat="1" ht="12.75" x14ac:dyDescent="0.15">
      <c r="A6327" s="110" t="s">
        <v>9</v>
      </c>
      <c r="B6327" s="20">
        <v>66492.5</v>
      </c>
      <c r="C6327" s="20">
        <v>0</v>
      </c>
      <c r="D6327" s="20">
        <v>0</v>
      </c>
      <c r="E6327" s="20">
        <v>76204.210000000006</v>
      </c>
      <c r="F6327" s="20">
        <f t="shared" si="200"/>
        <v>114.60572244990037</v>
      </c>
      <c r="G6327" s="136">
        <f t="shared" si="201"/>
        <v>0</v>
      </c>
    </row>
    <row r="6328" spans="1:7" s="8" customFormat="1" ht="12.75" x14ac:dyDescent="0.15">
      <c r="A6328" s="110" t="s">
        <v>10</v>
      </c>
      <c r="B6328" s="20">
        <v>42417.24</v>
      </c>
      <c r="C6328" s="20">
        <v>0</v>
      </c>
      <c r="D6328" s="20">
        <v>0</v>
      </c>
      <c r="E6328" s="20">
        <v>59724.67</v>
      </c>
      <c r="F6328" s="20">
        <f t="shared" si="200"/>
        <v>140.80281979685617</v>
      </c>
      <c r="G6328" s="136">
        <f t="shared" si="201"/>
        <v>0</v>
      </c>
    </row>
    <row r="6329" spans="1:7" s="8" customFormat="1" ht="12.75" x14ac:dyDescent="0.15">
      <c r="A6329" s="110" t="s">
        <v>11</v>
      </c>
      <c r="B6329" s="20">
        <v>194475.35</v>
      </c>
      <c r="C6329" s="20">
        <v>0</v>
      </c>
      <c r="D6329" s="20">
        <v>0</v>
      </c>
      <c r="E6329" s="20">
        <v>237428.99</v>
      </c>
      <c r="F6329" s="20">
        <f t="shared" si="200"/>
        <v>122.08693286835579</v>
      </c>
      <c r="G6329" s="136">
        <f t="shared" si="201"/>
        <v>0</v>
      </c>
    </row>
    <row r="6330" spans="1:7" s="8" customFormat="1" ht="12.75" x14ac:dyDescent="0.15">
      <c r="A6330" s="110" t="s">
        <v>278</v>
      </c>
      <c r="B6330" s="20">
        <v>114.85</v>
      </c>
      <c r="C6330" s="20">
        <v>0</v>
      </c>
      <c r="D6330" s="20">
        <v>0</v>
      </c>
      <c r="E6330" s="20">
        <v>131.65</v>
      </c>
      <c r="F6330" s="20">
        <f t="shared" si="200"/>
        <v>114.62777535916413</v>
      </c>
      <c r="G6330" s="136">
        <f t="shared" si="201"/>
        <v>0</v>
      </c>
    </row>
    <row r="6331" spans="1:7" s="8" customFormat="1" ht="12.75" x14ac:dyDescent="0.15">
      <c r="A6331" s="108" t="s">
        <v>12</v>
      </c>
      <c r="B6331" s="19">
        <v>41059.32</v>
      </c>
      <c r="C6331" s="19">
        <v>64700</v>
      </c>
      <c r="D6331" s="19">
        <v>27150</v>
      </c>
      <c r="E6331" s="19">
        <v>25484.13</v>
      </c>
      <c r="F6331" s="19">
        <f t="shared" si="200"/>
        <v>62.066614839213116</v>
      </c>
      <c r="G6331" s="151">
        <f t="shared" si="201"/>
        <v>93.864198895027627</v>
      </c>
    </row>
    <row r="6332" spans="1:7" s="8" customFormat="1" ht="12.75" x14ac:dyDescent="0.15">
      <c r="A6332" s="110" t="s">
        <v>32</v>
      </c>
      <c r="B6332" s="20">
        <v>37162.39</v>
      </c>
      <c r="C6332" s="20">
        <v>0</v>
      </c>
      <c r="D6332" s="20">
        <v>0</v>
      </c>
      <c r="E6332" s="20">
        <v>21425.3</v>
      </c>
      <c r="F6332" s="20">
        <f t="shared" si="200"/>
        <v>57.653181079042547</v>
      </c>
      <c r="G6332" s="136">
        <f t="shared" si="201"/>
        <v>0</v>
      </c>
    </row>
    <row r="6333" spans="1:7" s="8" customFormat="1" ht="12.75" x14ac:dyDescent="0.15">
      <c r="A6333" s="110" t="s">
        <v>13</v>
      </c>
      <c r="B6333" s="20">
        <v>3896.93</v>
      </c>
      <c r="C6333" s="20">
        <v>0</v>
      </c>
      <c r="D6333" s="20">
        <v>0</v>
      </c>
      <c r="E6333" s="20">
        <v>4058.83</v>
      </c>
      <c r="F6333" s="20">
        <f t="shared" si="200"/>
        <v>104.15455242973314</v>
      </c>
      <c r="G6333" s="136">
        <f t="shared" si="201"/>
        <v>0</v>
      </c>
    </row>
    <row r="6334" spans="1:7" s="8" customFormat="1" ht="12.75" x14ac:dyDescent="0.15">
      <c r="A6334" s="108" t="s">
        <v>37</v>
      </c>
      <c r="B6334" s="19">
        <v>2282.83</v>
      </c>
      <c r="C6334" s="19">
        <v>4800</v>
      </c>
      <c r="D6334" s="19">
        <v>3400</v>
      </c>
      <c r="E6334" s="19">
        <v>3321.7</v>
      </c>
      <c r="F6334" s="19">
        <f t="shared" si="200"/>
        <v>145.50798789222151</v>
      </c>
      <c r="G6334" s="151">
        <f t="shared" si="201"/>
        <v>97.697058823529403</v>
      </c>
    </row>
    <row r="6335" spans="1:7" s="8" customFormat="1" ht="12.75" x14ac:dyDescent="0.15">
      <c r="A6335" s="110" t="s">
        <v>39</v>
      </c>
      <c r="B6335" s="20">
        <v>2282.83</v>
      </c>
      <c r="C6335" s="20">
        <v>0</v>
      </c>
      <c r="D6335" s="20">
        <v>0</v>
      </c>
      <c r="E6335" s="20">
        <v>3321.7</v>
      </c>
      <c r="F6335" s="20">
        <f t="shared" si="200"/>
        <v>145.50798789222151</v>
      </c>
      <c r="G6335" s="136">
        <f t="shared" si="201"/>
        <v>0</v>
      </c>
    </row>
    <row r="6336" spans="1:7" s="5" customFormat="1" ht="12.75" x14ac:dyDescent="0.15">
      <c r="A6336" s="145" t="s">
        <v>498</v>
      </c>
      <c r="B6336" s="16">
        <v>1112496.43</v>
      </c>
      <c r="C6336" s="16">
        <v>1081520</v>
      </c>
      <c r="D6336" s="16">
        <v>1233325.52</v>
      </c>
      <c r="E6336" s="16">
        <v>1203999.53</v>
      </c>
      <c r="F6336" s="16">
        <f t="shared" si="200"/>
        <v>108.22502414681907</v>
      </c>
      <c r="G6336" s="146">
        <f t="shared" si="201"/>
        <v>97.622201963355138</v>
      </c>
    </row>
    <row r="6337" spans="1:7" s="6" customFormat="1" ht="12.75" x14ac:dyDescent="0.15">
      <c r="A6337" s="147" t="s">
        <v>291</v>
      </c>
      <c r="B6337" s="17">
        <v>105223.65</v>
      </c>
      <c r="C6337" s="17">
        <v>106440</v>
      </c>
      <c r="D6337" s="17">
        <v>123889.11</v>
      </c>
      <c r="E6337" s="17">
        <v>123460.87</v>
      </c>
      <c r="F6337" s="17">
        <f t="shared" si="200"/>
        <v>117.33186408188654</v>
      </c>
      <c r="G6337" s="148">
        <f t="shared" si="201"/>
        <v>99.654336042933878</v>
      </c>
    </row>
    <row r="6338" spans="1:7" s="7" customFormat="1" ht="12.75" x14ac:dyDescent="0.15">
      <c r="A6338" s="149" t="s">
        <v>292</v>
      </c>
      <c r="B6338" s="18">
        <v>21469.19</v>
      </c>
      <c r="C6338" s="18">
        <v>28440</v>
      </c>
      <c r="D6338" s="18">
        <v>28020</v>
      </c>
      <c r="E6338" s="18">
        <v>28015.34</v>
      </c>
      <c r="F6338" s="18">
        <f t="shared" si="200"/>
        <v>130.49090347609763</v>
      </c>
      <c r="G6338" s="150">
        <f t="shared" si="201"/>
        <v>99.98336902212705</v>
      </c>
    </row>
    <row r="6339" spans="1:7" s="8" customFormat="1" ht="12.75" x14ac:dyDescent="0.15">
      <c r="A6339" s="108" t="s">
        <v>81</v>
      </c>
      <c r="B6339" s="19">
        <v>21469.19</v>
      </c>
      <c r="C6339" s="19">
        <v>28440</v>
      </c>
      <c r="D6339" s="19">
        <v>28020</v>
      </c>
      <c r="E6339" s="19">
        <v>28015.34</v>
      </c>
      <c r="F6339" s="19">
        <f t="shared" si="200"/>
        <v>130.49090347609763</v>
      </c>
      <c r="G6339" s="151">
        <f t="shared" si="201"/>
        <v>99.98336902212705</v>
      </c>
    </row>
    <row r="6340" spans="1:7" s="6" customFormat="1" ht="12.75" x14ac:dyDescent="0.15">
      <c r="A6340" s="147" t="s">
        <v>62</v>
      </c>
      <c r="B6340" s="17">
        <v>21469.19</v>
      </c>
      <c r="C6340" s="17">
        <v>28440</v>
      </c>
      <c r="D6340" s="17">
        <v>28020</v>
      </c>
      <c r="E6340" s="17">
        <v>28015.34</v>
      </c>
      <c r="F6340" s="17">
        <f t="shared" si="200"/>
        <v>130.49090347609763</v>
      </c>
      <c r="G6340" s="148">
        <f t="shared" si="201"/>
        <v>99.98336902212705</v>
      </c>
    </row>
    <row r="6341" spans="1:7" s="8" customFormat="1" ht="12.75" x14ac:dyDescent="0.15">
      <c r="A6341" s="108" t="s">
        <v>6</v>
      </c>
      <c r="B6341" s="19">
        <v>21469.19</v>
      </c>
      <c r="C6341" s="19">
        <v>28440</v>
      </c>
      <c r="D6341" s="19">
        <v>28020</v>
      </c>
      <c r="E6341" s="19">
        <v>28015.34</v>
      </c>
      <c r="F6341" s="19">
        <f t="shared" si="200"/>
        <v>130.49090347609763</v>
      </c>
      <c r="G6341" s="151">
        <f t="shared" si="201"/>
        <v>99.98336902212705</v>
      </c>
    </row>
    <row r="6342" spans="1:7" s="8" customFormat="1" ht="12.75" x14ac:dyDescent="0.15">
      <c r="A6342" s="108" t="s">
        <v>12</v>
      </c>
      <c r="B6342" s="19">
        <v>20805.580000000002</v>
      </c>
      <c r="C6342" s="19">
        <v>27640</v>
      </c>
      <c r="D6342" s="19">
        <v>27570</v>
      </c>
      <c r="E6342" s="19">
        <v>27570</v>
      </c>
      <c r="F6342" s="19">
        <f t="shared" ref="F6342:F6405" si="202">IFERROR(E6342/B6342*100,0)</f>
        <v>132.51252788915281</v>
      </c>
      <c r="G6342" s="151">
        <f t="shared" ref="G6342:G6405" si="203">IFERROR(E6342/D6342*100,0)</f>
        <v>100</v>
      </c>
    </row>
    <row r="6343" spans="1:7" s="8" customFormat="1" ht="12.75" x14ac:dyDescent="0.15">
      <c r="A6343" s="110" t="s">
        <v>18</v>
      </c>
      <c r="B6343" s="20">
        <v>1845.71</v>
      </c>
      <c r="C6343" s="20">
        <v>0</v>
      </c>
      <c r="D6343" s="20">
        <v>0</v>
      </c>
      <c r="E6343" s="20">
        <v>4295</v>
      </c>
      <c r="F6343" s="20">
        <f t="shared" si="202"/>
        <v>232.70177871930042</v>
      </c>
      <c r="G6343" s="136">
        <f t="shared" si="203"/>
        <v>0</v>
      </c>
    </row>
    <row r="6344" spans="1:7" s="8" customFormat="1" ht="12.75" x14ac:dyDescent="0.15">
      <c r="A6344" s="110" t="s">
        <v>20</v>
      </c>
      <c r="B6344" s="20">
        <v>132.72</v>
      </c>
      <c r="C6344" s="20">
        <v>0</v>
      </c>
      <c r="D6344" s="20">
        <v>0</v>
      </c>
      <c r="E6344" s="20">
        <v>305</v>
      </c>
      <c r="F6344" s="20">
        <f t="shared" si="202"/>
        <v>229.80711271850512</v>
      </c>
      <c r="G6344" s="136">
        <f t="shared" si="203"/>
        <v>0</v>
      </c>
    </row>
    <row r="6345" spans="1:7" s="8" customFormat="1" ht="12.75" x14ac:dyDescent="0.15">
      <c r="A6345" s="110" t="s">
        <v>21</v>
      </c>
      <c r="B6345" s="20">
        <v>12.37</v>
      </c>
      <c r="C6345" s="20">
        <v>0</v>
      </c>
      <c r="D6345" s="20">
        <v>0</v>
      </c>
      <c r="E6345" s="20">
        <v>0</v>
      </c>
      <c r="F6345" s="20">
        <f t="shared" si="202"/>
        <v>0</v>
      </c>
      <c r="G6345" s="136">
        <f t="shared" si="203"/>
        <v>0</v>
      </c>
    </row>
    <row r="6346" spans="1:7" s="8" customFormat="1" ht="12.75" x14ac:dyDescent="0.15">
      <c r="A6346" s="110" t="s">
        <v>22</v>
      </c>
      <c r="B6346" s="20">
        <v>2934.29</v>
      </c>
      <c r="C6346" s="20">
        <v>0</v>
      </c>
      <c r="D6346" s="20">
        <v>0</v>
      </c>
      <c r="E6346" s="20">
        <v>8360.43</v>
      </c>
      <c r="F6346" s="20">
        <f t="shared" si="202"/>
        <v>284.92173575208994</v>
      </c>
      <c r="G6346" s="136">
        <f t="shared" si="203"/>
        <v>0</v>
      </c>
    </row>
    <row r="6347" spans="1:7" s="8" customFormat="1" ht="12.75" x14ac:dyDescent="0.15">
      <c r="A6347" s="110" t="s">
        <v>23</v>
      </c>
      <c r="B6347" s="20">
        <v>39.83</v>
      </c>
      <c r="C6347" s="20">
        <v>0</v>
      </c>
      <c r="D6347" s="20">
        <v>0</v>
      </c>
      <c r="E6347" s="20">
        <v>55.02</v>
      </c>
      <c r="F6347" s="20">
        <f t="shared" si="202"/>
        <v>138.13708260105452</v>
      </c>
      <c r="G6347" s="136">
        <f t="shared" si="203"/>
        <v>0</v>
      </c>
    </row>
    <row r="6348" spans="1:7" s="8" customFormat="1" ht="12.75" x14ac:dyDescent="0.15">
      <c r="A6348" s="110" t="s">
        <v>24</v>
      </c>
      <c r="B6348" s="20">
        <v>214.97</v>
      </c>
      <c r="C6348" s="20">
        <v>0</v>
      </c>
      <c r="D6348" s="20">
        <v>0</v>
      </c>
      <c r="E6348" s="20">
        <v>575.77</v>
      </c>
      <c r="F6348" s="20">
        <f t="shared" si="202"/>
        <v>267.83737265664979</v>
      </c>
      <c r="G6348" s="136">
        <f t="shared" si="203"/>
        <v>0</v>
      </c>
    </row>
    <row r="6349" spans="1:7" s="8" customFormat="1" ht="12.75" x14ac:dyDescent="0.15">
      <c r="A6349" s="110" t="s">
        <v>25</v>
      </c>
      <c r="B6349" s="20">
        <v>151.05000000000001</v>
      </c>
      <c r="C6349" s="20">
        <v>0</v>
      </c>
      <c r="D6349" s="20">
        <v>0</v>
      </c>
      <c r="E6349" s="20">
        <v>0</v>
      </c>
      <c r="F6349" s="20">
        <f t="shared" si="202"/>
        <v>0</v>
      </c>
      <c r="G6349" s="136">
        <f t="shared" si="203"/>
        <v>0</v>
      </c>
    </row>
    <row r="6350" spans="1:7" s="8" customFormat="1" ht="12.75" x14ac:dyDescent="0.15">
      <c r="A6350" s="110" t="s">
        <v>26</v>
      </c>
      <c r="B6350" s="20">
        <v>78.819999999999993</v>
      </c>
      <c r="C6350" s="20">
        <v>0</v>
      </c>
      <c r="D6350" s="20">
        <v>0</v>
      </c>
      <c r="E6350" s="20">
        <v>578.78</v>
      </c>
      <c r="F6350" s="20">
        <f t="shared" si="202"/>
        <v>734.30601370210604</v>
      </c>
      <c r="G6350" s="136">
        <f t="shared" si="203"/>
        <v>0</v>
      </c>
    </row>
    <row r="6351" spans="1:7" s="8" customFormat="1" ht="12.75" x14ac:dyDescent="0.15">
      <c r="A6351" s="110" t="s">
        <v>27</v>
      </c>
      <c r="B6351" s="20">
        <v>1340.29</v>
      </c>
      <c r="C6351" s="20">
        <v>0</v>
      </c>
      <c r="D6351" s="20">
        <v>0</v>
      </c>
      <c r="E6351" s="20">
        <v>1254.46</v>
      </c>
      <c r="F6351" s="20">
        <f t="shared" si="202"/>
        <v>93.59616202463647</v>
      </c>
      <c r="G6351" s="136">
        <f t="shared" si="203"/>
        <v>0</v>
      </c>
    </row>
    <row r="6352" spans="1:7" s="8" customFormat="1" ht="12.75" x14ac:dyDescent="0.15">
      <c r="A6352" s="110" t="s">
        <v>28</v>
      </c>
      <c r="B6352" s="20">
        <v>2447.8000000000002</v>
      </c>
      <c r="C6352" s="20">
        <v>0</v>
      </c>
      <c r="D6352" s="20">
        <v>0</v>
      </c>
      <c r="E6352" s="20">
        <v>2910.2</v>
      </c>
      <c r="F6352" s="20">
        <f t="shared" si="202"/>
        <v>118.89043222485496</v>
      </c>
      <c r="G6352" s="136">
        <f t="shared" si="203"/>
        <v>0</v>
      </c>
    </row>
    <row r="6353" spans="1:7" s="8" customFormat="1" ht="12.75" x14ac:dyDescent="0.15">
      <c r="A6353" s="110" t="s">
        <v>41</v>
      </c>
      <c r="B6353" s="20">
        <v>254.83</v>
      </c>
      <c r="C6353" s="20">
        <v>0</v>
      </c>
      <c r="D6353" s="20">
        <v>0</v>
      </c>
      <c r="E6353" s="20">
        <v>254.88</v>
      </c>
      <c r="F6353" s="20">
        <f t="shared" si="202"/>
        <v>100.0196209237531</v>
      </c>
      <c r="G6353" s="136">
        <f t="shared" si="203"/>
        <v>0</v>
      </c>
    </row>
    <row r="6354" spans="1:7" s="8" customFormat="1" ht="12.75" x14ac:dyDescent="0.15">
      <c r="A6354" s="110" t="s">
        <v>29</v>
      </c>
      <c r="B6354" s="20">
        <v>5257.19</v>
      </c>
      <c r="C6354" s="20">
        <v>0</v>
      </c>
      <c r="D6354" s="20">
        <v>0</v>
      </c>
      <c r="E6354" s="20">
        <v>3807.23</v>
      </c>
      <c r="F6354" s="20">
        <f t="shared" si="202"/>
        <v>72.419486455692123</v>
      </c>
      <c r="G6354" s="136">
        <f t="shared" si="203"/>
        <v>0</v>
      </c>
    </row>
    <row r="6355" spans="1:7" s="8" customFormat="1" ht="12.75" x14ac:dyDescent="0.15">
      <c r="A6355" s="110" t="s">
        <v>30</v>
      </c>
      <c r="B6355" s="20">
        <v>265.45</v>
      </c>
      <c r="C6355" s="20">
        <v>0</v>
      </c>
      <c r="D6355" s="20">
        <v>0</v>
      </c>
      <c r="E6355" s="20">
        <v>0</v>
      </c>
      <c r="F6355" s="20">
        <f t="shared" si="202"/>
        <v>0</v>
      </c>
      <c r="G6355" s="136">
        <f t="shared" si="203"/>
        <v>0</v>
      </c>
    </row>
    <row r="6356" spans="1:7" s="8" customFormat="1" ht="12.75" x14ac:dyDescent="0.15">
      <c r="A6356" s="110" t="s">
        <v>32</v>
      </c>
      <c r="B6356" s="20">
        <v>914.13</v>
      </c>
      <c r="C6356" s="20">
        <v>0</v>
      </c>
      <c r="D6356" s="20">
        <v>0</v>
      </c>
      <c r="E6356" s="20">
        <v>878.02</v>
      </c>
      <c r="F6356" s="20">
        <f t="shared" si="202"/>
        <v>96.049795980877988</v>
      </c>
      <c r="G6356" s="136">
        <f t="shared" si="203"/>
        <v>0</v>
      </c>
    </row>
    <row r="6357" spans="1:7" s="8" customFormat="1" ht="12.75" x14ac:dyDescent="0.15">
      <c r="A6357" s="110" t="s">
        <v>33</v>
      </c>
      <c r="B6357" s="20">
        <v>1253.83</v>
      </c>
      <c r="C6357" s="20">
        <v>0</v>
      </c>
      <c r="D6357" s="20">
        <v>0</v>
      </c>
      <c r="E6357" s="20">
        <v>1341.99</v>
      </c>
      <c r="F6357" s="20">
        <f t="shared" si="202"/>
        <v>107.0312562309085</v>
      </c>
      <c r="G6357" s="136">
        <f t="shared" si="203"/>
        <v>0</v>
      </c>
    </row>
    <row r="6358" spans="1:7" s="8" customFormat="1" ht="12.75" x14ac:dyDescent="0.15">
      <c r="A6358" s="110" t="s">
        <v>34</v>
      </c>
      <c r="B6358" s="20">
        <v>1538.74</v>
      </c>
      <c r="C6358" s="20">
        <v>0</v>
      </c>
      <c r="D6358" s="20">
        <v>0</v>
      </c>
      <c r="E6358" s="20">
        <v>553.22</v>
      </c>
      <c r="F6358" s="20">
        <f t="shared" si="202"/>
        <v>35.952792544549439</v>
      </c>
      <c r="G6358" s="136">
        <f t="shared" si="203"/>
        <v>0</v>
      </c>
    </row>
    <row r="6359" spans="1:7" s="8" customFormat="1" ht="12.75" x14ac:dyDescent="0.15">
      <c r="A6359" s="110" t="s">
        <v>35</v>
      </c>
      <c r="B6359" s="20">
        <v>869.27</v>
      </c>
      <c r="C6359" s="20">
        <v>0</v>
      </c>
      <c r="D6359" s="20">
        <v>0</v>
      </c>
      <c r="E6359" s="20">
        <v>701.72</v>
      </c>
      <c r="F6359" s="20">
        <f t="shared" si="202"/>
        <v>80.725206207507455</v>
      </c>
      <c r="G6359" s="136">
        <f t="shared" si="203"/>
        <v>0</v>
      </c>
    </row>
    <row r="6360" spans="1:7" s="8" customFormat="1" ht="12.75" x14ac:dyDescent="0.15">
      <c r="A6360" s="110" t="s">
        <v>83</v>
      </c>
      <c r="B6360" s="20">
        <v>257.77</v>
      </c>
      <c r="C6360" s="20">
        <v>0</v>
      </c>
      <c r="D6360" s="20">
        <v>0</v>
      </c>
      <c r="E6360" s="20">
        <v>309.61</v>
      </c>
      <c r="F6360" s="20">
        <f t="shared" si="202"/>
        <v>120.11095162354037</v>
      </c>
      <c r="G6360" s="136">
        <f t="shared" si="203"/>
        <v>0</v>
      </c>
    </row>
    <row r="6361" spans="1:7" s="8" customFormat="1" ht="12.75" x14ac:dyDescent="0.15">
      <c r="A6361" s="110" t="s">
        <v>42</v>
      </c>
      <c r="B6361" s="20">
        <v>225.63</v>
      </c>
      <c r="C6361" s="20">
        <v>0</v>
      </c>
      <c r="D6361" s="20">
        <v>0</v>
      </c>
      <c r="E6361" s="20">
        <v>298.27</v>
      </c>
      <c r="F6361" s="20">
        <f t="shared" si="202"/>
        <v>132.19430040331514</v>
      </c>
      <c r="G6361" s="136">
        <f t="shared" si="203"/>
        <v>0</v>
      </c>
    </row>
    <row r="6362" spans="1:7" s="8" customFormat="1" ht="12.75" x14ac:dyDescent="0.15">
      <c r="A6362" s="110" t="s">
        <v>36</v>
      </c>
      <c r="B6362" s="20">
        <v>770.89</v>
      </c>
      <c r="C6362" s="20">
        <v>0</v>
      </c>
      <c r="D6362" s="20">
        <v>0</v>
      </c>
      <c r="E6362" s="20">
        <v>1090.4000000000001</v>
      </c>
      <c r="F6362" s="20">
        <f t="shared" si="202"/>
        <v>141.44689903877338</v>
      </c>
      <c r="G6362" s="136">
        <f t="shared" si="203"/>
        <v>0</v>
      </c>
    </row>
    <row r="6363" spans="1:7" s="8" customFormat="1" ht="12.75" x14ac:dyDescent="0.15">
      <c r="A6363" s="108" t="s">
        <v>37</v>
      </c>
      <c r="B6363" s="19">
        <v>663.61</v>
      </c>
      <c r="C6363" s="19">
        <v>800</v>
      </c>
      <c r="D6363" s="19">
        <v>450</v>
      </c>
      <c r="E6363" s="19">
        <v>445.34</v>
      </c>
      <c r="F6363" s="19">
        <f t="shared" si="202"/>
        <v>67.108693359051244</v>
      </c>
      <c r="G6363" s="151">
        <f t="shared" si="203"/>
        <v>98.964444444444439</v>
      </c>
    </row>
    <row r="6364" spans="1:7" s="8" customFormat="1" ht="12.75" x14ac:dyDescent="0.15">
      <c r="A6364" s="110" t="s">
        <v>38</v>
      </c>
      <c r="B6364" s="20">
        <v>663.61</v>
      </c>
      <c r="C6364" s="20">
        <v>0</v>
      </c>
      <c r="D6364" s="20">
        <v>0</v>
      </c>
      <c r="E6364" s="20">
        <v>445.34</v>
      </c>
      <c r="F6364" s="20">
        <f t="shared" si="202"/>
        <v>67.108693359051244</v>
      </c>
      <c r="G6364" s="136">
        <f t="shared" si="203"/>
        <v>0</v>
      </c>
    </row>
    <row r="6365" spans="1:7" s="7" customFormat="1" ht="12.75" x14ac:dyDescent="0.15">
      <c r="A6365" s="149" t="s">
        <v>293</v>
      </c>
      <c r="B6365" s="18">
        <v>55743.57</v>
      </c>
      <c r="C6365" s="18">
        <v>73000</v>
      </c>
      <c r="D6365" s="18">
        <v>78800</v>
      </c>
      <c r="E6365" s="18">
        <v>78376.42</v>
      </c>
      <c r="F6365" s="18">
        <f t="shared" si="202"/>
        <v>140.60172321220188</v>
      </c>
      <c r="G6365" s="150">
        <f t="shared" si="203"/>
        <v>99.462461928934005</v>
      </c>
    </row>
    <row r="6366" spans="1:7" s="8" customFormat="1" ht="12.75" x14ac:dyDescent="0.15">
      <c r="A6366" s="108" t="s">
        <v>81</v>
      </c>
      <c r="B6366" s="19">
        <v>55743.57</v>
      </c>
      <c r="C6366" s="19">
        <v>73000</v>
      </c>
      <c r="D6366" s="19">
        <v>78800</v>
      </c>
      <c r="E6366" s="19">
        <v>78376.42</v>
      </c>
      <c r="F6366" s="19">
        <f t="shared" si="202"/>
        <v>140.60172321220188</v>
      </c>
      <c r="G6366" s="151">
        <f t="shared" si="203"/>
        <v>99.462461928934005</v>
      </c>
    </row>
    <row r="6367" spans="1:7" s="6" customFormat="1" ht="12.75" x14ac:dyDescent="0.15">
      <c r="A6367" s="147" t="s">
        <v>62</v>
      </c>
      <c r="B6367" s="17">
        <v>55743.57</v>
      </c>
      <c r="C6367" s="17">
        <v>73000</v>
      </c>
      <c r="D6367" s="17">
        <v>78800</v>
      </c>
      <c r="E6367" s="17">
        <v>78376.42</v>
      </c>
      <c r="F6367" s="17">
        <f t="shared" si="202"/>
        <v>140.60172321220188</v>
      </c>
      <c r="G6367" s="148">
        <f t="shared" si="203"/>
        <v>99.462461928934005</v>
      </c>
    </row>
    <row r="6368" spans="1:7" s="8" customFormat="1" ht="12.75" x14ac:dyDescent="0.15">
      <c r="A6368" s="108" t="s">
        <v>6</v>
      </c>
      <c r="B6368" s="19">
        <v>55743.57</v>
      </c>
      <c r="C6368" s="19">
        <v>73000</v>
      </c>
      <c r="D6368" s="19">
        <v>78800</v>
      </c>
      <c r="E6368" s="19">
        <v>78376.42</v>
      </c>
      <c r="F6368" s="19">
        <f t="shared" si="202"/>
        <v>140.60172321220188</v>
      </c>
      <c r="G6368" s="151">
        <f t="shared" si="203"/>
        <v>99.462461928934005</v>
      </c>
    </row>
    <row r="6369" spans="1:7" s="8" customFormat="1" ht="12.75" x14ac:dyDescent="0.15">
      <c r="A6369" s="108" t="s">
        <v>12</v>
      </c>
      <c r="B6369" s="19">
        <v>55743.57</v>
      </c>
      <c r="C6369" s="19">
        <v>73000</v>
      </c>
      <c r="D6369" s="19">
        <v>78800</v>
      </c>
      <c r="E6369" s="19">
        <v>78376.42</v>
      </c>
      <c r="F6369" s="19">
        <f t="shared" si="202"/>
        <v>140.60172321220188</v>
      </c>
      <c r="G6369" s="151">
        <f t="shared" si="203"/>
        <v>99.462461928934005</v>
      </c>
    </row>
    <row r="6370" spans="1:7" s="8" customFormat="1" ht="12.75" x14ac:dyDescent="0.15">
      <c r="A6370" s="110" t="s">
        <v>19</v>
      </c>
      <c r="B6370" s="20">
        <v>19244.810000000001</v>
      </c>
      <c r="C6370" s="20">
        <v>0</v>
      </c>
      <c r="D6370" s="20">
        <v>0</v>
      </c>
      <c r="E6370" s="20">
        <v>23811.06</v>
      </c>
      <c r="F6370" s="20">
        <f t="shared" si="202"/>
        <v>123.72717631402961</v>
      </c>
      <c r="G6370" s="136">
        <f t="shared" si="203"/>
        <v>0</v>
      </c>
    </row>
    <row r="6371" spans="1:7" s="8" customFormat="1" ht="12.75" x14ac:dyDescent="0.15">
      <c r="A6371" s="110" t="s">
        <v>22</v>
      </c>
      <c r="B6371" s="20">
        <v>1587.61</v>
      </c>
      <c r="C6371" s="20">
        <v>0</v>
      </c>
      <c r="D6371" s="20">
        <v>0</v>
      </c>
      <c r="E6371" s="20">
        <v>629.29</v>
      </c>
      <c r="F6371" s="20">
        <f t="shared" si="202"/>
        <v>39.637568420455906</v>
      </c>
      <c r="G6371" s="136">
        <f t="shared" si="203"/>
        <v>0</v>
      </c>
    </row>
    <row r="6372" spans="1:7" s="8" customFormat="1" ht="12.75" x14ac:dyDescent="0.15">
      <c r="A6372" s="110" t="s">
        <v>23</v>
      </c>
      <c r="B6372" s="20">
        <v>27611.4</v>
      </c>
      <c r="C6372" s="20">
        <v>0</v>
      </c>
      <c r="D6372" s="20">
        <v>0</v>
      </c>
      <c r="E6372" s="20">
        <v>46136.07</v>
      </c>
      <c r="F6372" s="20">
        <f t="shared" si="202"/>
        <v>167.09065820639299</v>
      </c>
      <c r="G6372" s="136">
        <f t="shared" si="203"/>
        <v>0</v>
      </c>
    </row>
    <row r="6373" spans="1:7" s="8" customFormat="1" ht="12.75" x14ac:dyDescent="0.15">
      <c r="A6373" s="110" t="s">
        <v>28</v>
      </c>
      <c r="B6373" s="20">
        <v>4110.1000000000004</v>
      </c>
      <c r="C6373" s="20">
        <v>0</v>
      </c>
      <c r="D6373" s="20">
        <v>0</v>
      </c>
      <c r="E6373" s="20">
        <v>4246.25</v>
      </c>
      <c r="F6373" s="20">
        <f t="shared" si="202"/>
        <v>103.31257147028052</v>
      </c>
      <c r="G6373" s="136">
        <f t="shared" si="203"/>
        <v>0</v>
      </c>
    </row>
    <row r="6374" spans="1:7" s="8" customFormat="1" ht="12.75" x14ac:dyDescent="0.15">
      <c r="A6374" s="110" t="s">
        <v>29</v>
      </c>
      <c r="B6374" s="20">
        <v>706.75</v>
      </c>
      <c r="C6374" s="20">
        <v>0</v>
      </c>
      <c r="D6374" s="20">
        <v>0</v>
      </c>
      <c r="E6374" s="20">
        <v>1055.9000000000001</v>
      </c>
      <c r="F6374" s="20">
        <f t="shared" si="202"/>
        <v>149.4021931376017</v>
      </c>
      <c r="G6374" s="136">
        <f t="shared" si="203"/>
        <v>0</v>
      </c>
    </row>
    <row r="6375" spans="1:7" s="8" customFormat="1" ht="12.75" x14ac:dyDescent="0.15">
      <c r="A6375" s="110" t="s">
        <v>31</v>
      </c>
      <c r="B6375" s="20">
        <v>158.6</v>
      </c>
      <c r="C6375" s="20">
        <v>0</v>
      </c>
      <c r="D6375" s="20">
        <v>0</v>
      </c>
      <c r="E6375" s="20">
        <v>128.84</v>
      </c>
      <c r="F6375" s="20">
        <f t="shared" si="202"/>
        <v>81.235813366960912</v>
      </c>
      <c r="G6375" s="136">
        <f t="shared" si="203"/>
        <v>0</v>
      </c>
    </row>
    <row r="6376" spans="1:7" s="8" customFormat="1" ht="12.75" x14ac:dyDescent="0.15">
      <c r="A6376" s="110" t="s">
        <v>32</v>
      </c>
      <c r="B6376" s="20">
        <v>2324.3000000000002</v>
      </c>
      <c r="C6376" s="20">
        <v>0</v>
      </c>
      <c r="D6376" s="20">
        <v>0</v>
      </c>
      <c r="E6376" s="20">
        <v>2369.0100000000002</v>
      </c>
      <c r="F6376" s="20">
        <f t="shared" si="202"/>
        <v>101.92358989803382</v>
      </c>
      <c r="G6376" s="136">
        <f t="shared" si="203"/>
        <v>0</v>
      </c>
    </row>
    <row r="6377" spans="1:7" s="7" customFormat="1" ht="12.75" x14ac:dyDescent="0.15">
      <c r="A6377" s="149" t="s">
        <v>294</v>
      </c>
      <c r="B6377" s="18">
        <v>477.15</v>
      </c>
      <c r="C6377" s="18">
        <v>5000</v>
      </c>
      <c r="D6377" s="18">
        <v>17069.11</v>
      </c>
      <c r="E6377" s="18">
        <v>17069.11</v>
      </c>
      <c r="F6377" s="18">
        <f t="shared" si="202"/>
        <v>3577.3048307660069</v>
      </c>
      <c r="G6377" s="150">
        <f t="shared" si="203"/>
        <v>100</v>
      </c>
    </row>
    <row r="6378" spans="1:7" s="8" customFormat="1" ht="12.75" x14ac:dyDescent="0.15">
      <c r="A6378" s="108" t="s">
        <v>81</v>
      </c>
      <c r="B6378" s="19">
        <v>477.15</v>
      </c>
      <c r="C6378" s="19">
        <v>5000</v>
      </c>
      <c r="D6378" s="19">
        <v>17069.11</v>
      </c>
      <c r="E6378" s="19">
        <v>17069.11</v>
      </c>
      <c r="F6378" s="19">
        <f t="shared" si="202"/>
        <v>3577.3048307660069</v>
      </c>
      <c r="G6378" s="151">
        <f t="shared" si="203"/>
        <v>100</v>
      </c>
    </row>
    <row r="6379" spans="1:7" s="6" customFormat="1" ht="12.75" x14ac:dyDescent="0.15">
      <c r="A6379" s="147" t="s">
        <v>62</v>
      </c>
      <c r="B6379" s="17">
        <v>477.15</v>
      </c>
      <c r="C6379" s="17">
        <v>5000</v>
      </c>
      <c r="D6379" s="17">
        <v>17069.11</v>
      </c>
      <c r="E6379" s="17">
        <v>17069.11</v>
      </c>
      <c r="F6379" s="17">
        <f t="shared" si="202"/>
        <v>3577.3048307660069</v>
      </c>
      <c r="G6379" s="148">
        <f t="shared" si="203"/>
        <v>100</v>
      </c>
    </row>
    <row r="6380" spans="1:7" s="8" customFormat="1" ht="12.75" x14ac:dyDescent="0.15">
      <c r="A6380" s="108" t="s">
        <v>6</v>
      </c>
      <c r="B6380" s="19">
        <v>477.15</v>
      </c>
      <c r="C6380" s="19">
        <v>5000</v>
      </c>
      <c r="D6380" s="19">
        <v>17069.11</v>
      </c>
      <c r="E6380" s="19">
        <v>17069.11</v>
      </c>
      <c r="F6380" s="19">
        <f t="shared" si="202"/>
        <v>3577.3048307660069</v>
      </c>
      <c r="G6380" s="151">
        <f t="shared" si="203"/>
        <v>100</v>
      </c>
    </row>
    <row r="6381" spans="1:7" s="8" customFormat="1" ht="12.75" x14ac:dyDescent="0.15">
      <c r="A6381" s="108" t="s">
        <v>12</v>
      </c>
      <c r="B6381" s="19">
        <v>477.15</v>
      </c>
      <c r="C6381" s="19">
        <v>5000</v>
      </c>
      <c r="D6381" s="19">
        <v>17069.11</v>
      </c>
      <c r="E6381" s="19">
        <v>17069.11</v>
      </c>
      <c r="F6381" s="19">
        <f t="shared" si="202"/>
        <v>3577.3048307660069</v>
      </c>
      <c r="G6381" s="151">
        <f t="shared" si="203"/>
        <v>100</v>
      </c>
    </row>
    <row r="6382" spans="1:7" s="8" customFormat="1" ht="12.75" x14ac:dyDescent="0.15">
      <c r="A6382" s="110" t="s">
        <v>28</v>
      </c>
      <c r="B6382" s="20">
        <v>477.15</v>
      </c>
      <c r="C6382" s="20">
        <v>0</v>
      </c>
      <c r="D6382" s="20">
        <v>0</v>
      </c>
      <c r="E6382" s="20">
        <v>17069.11</v>
      </c>
      <c r="F6382" s="20">
        <f t="shared" si="202"/>
        <v>3577.3048307660069</v>
      </c>
      <c r="G6382" s="136">
        <f t="shared" si="203"/>
        <v>0</v>
      </c>
    </row>
    <row r="6383" spans="1:7" s="7" customFormat="1" ht="12.75" x14ac:dyDescent="0.15">
      <c r="A6383" s="149" t="s">
        <v>295</v>
      </c>
      <c r="B6383" s="18">
        <v>27533.74</v>
      </c>
      <c r="C6383" s="18">
        <v>0</v>
      </c>
      <c r="D6383" s="18">
        <v>0</v>
      </c>
      <c r="E6383" s="18">
        <v>0</v>
      </c>
      <c r="F6383" s="18">
        <f t="shared" si="202"/>
        <v>0</v>
      </c>
      <c r="G6383" s="150">
        <f t="shared" si="203"/>
        <v>0</v>
      </c>
    </row>
    <row r="6384" spans="1:7" s="8" customFormat="1" ht="12.75" x14ac:dyDescent="0.15">
      <c r="A6384" s="108" t="s">
        <v>81</v>
      </c>
      <c r="B6384" s="19">
        <v>27533.74</v>
      </c>
      <c r="C6384" s="19">
        <v>0</v>
      </c>
      <c r="D6384" s="19">
        <v>0</v>
      </c>
      <c r="E6384" s="19">
        <v>0</v>
      </c>
      <c r="F6384" s="19">
        <f t="shared" si="202"/>
        <v>0</v>
      </c>
      <c r="G6384" s="151">
        <f t="shared" si="203"/>
        <v>0</v>
      </c>
    </row>
    <row r="6385" spans="1:7" s="6" customFormat="1" ht="12.75" x14ac:dyDescent="0.15">
      <c r="A6385" s="147" t="s">
        <v>62</v>
      </c>
      <c r="B6385" s="17">
        <v>27533.74</v>
      </c>
      <c r="C6385" s="17">
        <v>0</v>
      </c>
      <c r="D6385" s="17">
        <v>0</v>
      </c>
      <c r="E6385" s="17">
        <v>0</v>
      </c>
      <c r="F6385" s="17">
        <f t="shared" si="202"/>
        <v>0</v>
      </c>
      <c r="G6385" s="148">
        <f t="shared" si="203"/>
        <v>0</v>
      </c>
    </row>
    <row r="6386" spans="1:7" s="8" customFormat="1" ht="12.75" x14ac:dyDescent="0.15">
      <c r="A6386" s="108" t="s">
        <v>53</v>
      </c>
      <c r="B6386" s="19">
        <v>27533.74</v>
      </c>
      <c r="C6386" s="19">
        <v>0</v>
      </c>
      <c r="D6386" s="19">
        <v>0</v>
      </c>
      <c r="E6386" s="19">
        <v>0</v>
      </c>
      <c r="F6386" s="19">
        <f t="shared" si="202"/>
        <v>0</v>
      </c>
      <c r="G6386" s="151">
        <f t="shared" si="203"/>
        <v>0</v>
      </c>
    </row>
    <row r="6387" spans="1:7" s="8" customFormat="1" ht="12.75" x14ac:dyDescent="0.15">
      <c r="A6387" s="108" t="s">
        <v>72</v>
      </c>
      <c r="B6387" s="19">
        <v>27533.74</v>
      </c>
      <c r="C6387" s="19">
        <v>0</v>
      </c>
      <c r="D6387" s="19">
        <v>0</v>
      </c>
      <c r="E6387" s="19">
        <v>0</v>
      </c>
      <c r="F6387" s="19">
        <f t="shared" si="202"/>
        <v>0</v>
      </c>
      <c r="G6387" s="151">
        <f t="shared" si="203"/>
        <v>0</v>
      </c>
    </row>
    <row r="6388" spans="1:7" s="8" customFormat="1" ht="12.75" x14ac:dyDescent="0.15">
      <c r="A6388" s="110" t="s">
        <v>73</v>
      </c>
      <c r="B6388" s="20">
        <v>27533.74</v>
      </c>
      <c r="C6388" s="20">
        <v>0</v>
      </c>
      <c r="D6388" s="20">
        <v>0</v>
      </c>
      <c r="E6388" s="20">
        <v>0</v>
      </c>
      <c r="F6388" s="20">
        <f t="shared" si="202"/>
        <v>0</v>
      </c>
      <c r="G6388" s="136">
        <f t="shared" si="203"/>
        <v>0</v>
      </c>
    </row>
    <row r="6389" spans="1:7" s="6" customFormat="1" ht="12.75" x14ac:dyDescent="0.15">
      <c r="A6389" s="147" t="s">
        <v>250</v>
      </c>
      <c r="B6389" s="17">
        <v>17069.509999999998</v>
      </c>
      <c r="C6389" s="17">
        <v>18000</v>
      </c>
      <c r="D6389" s="17">
        <v>21890</v>
      </c>
      <c r="E6389" s="17">
        <v>19410.12</v>
      </c>
      <c r="F6389" s="17">
        <f t="shared" si="202"/>
        <v>113.71222724026642</v>
      </c>
      <c r="G6389" s="148">
        <f t="shared" si="203"/>
        <v>88.67117405207857</v>
      </c>
    </row>
    <row r="6390" spans="1:7" s="7" customFormat="1" ht="12.75" x14ac:dyDescent="0.15">
      <c r="A6390" s="149" t="s">
        <v>251</v>
      </c>
      <c r="B6390" s="18">
        <v>17069.509999999998</v>
      </c>
      <c r="C6390" s="18">
        <v>18000</v>
      </c>
      <c r="D6390" s="18">
        <v>21890</v>
      </c>
      <c r="E6390" s="18">
        <v>19410.12</v>
      </c>
      <c r="F6390" s="18">
        <f t="shared" si="202"/>
        <v>113.71222724026642</v>
      </c>
      <c r="G6390" s="150">
        <f t="shared" si="203"/>
        <v>88.67117405207857</v>
      </c>
    </row>
    <row r="6391" spans="1:7" s="8" customFormat="1" ht="12.75" x14ac:dyDescent="0.15">
      <c r="A6391" s="108" t="s">
        <v>82</v>
      </c>
      <c r="B6391" s="19">
        <v>17069.509999999998</v>
      </c>
      <c r="C6391" s="19">
        <v>18000</v>
      </c>
      <c r="D6391" s="19">
        <v>21890</v>
      </c>
      <c r="E6391" s="19">
        <v>19410.12</v>
      </c>
      <c r="F6391" s="19">
        <f t="shared" si="202"/>
        <v>113.71222724026642</v>
      </c>
      <c r="G6391" s="151">
        <f t="shared" si="203"/>
        <v>88.67117405207857</v>
      </c>
    </row>
    <row r="6392" spans="1:7" s="6" customFormat="1" ht="12.75" x14ac:dyDescent="0.15">
      <c r="A6392" s="147" t="s">
        <v>44</v>
      </c>
      <c r="B6392" s="17">
        <v>17069.509999999998</v>
      </c>
      <c r="C6392" s="17">
        <v>18000</v>
      </c>
      <c r="D6392" s="17">
        <v>21890</v>
      </c>
      <c r="E6392" s="17">
        <v>19410.12</v>
      </c>
      <c r="F6392" s="17">
        <f t="shared" si="202"/>
        <v>113.71222724026642</v>
      </c>
      <c r="G6392" s="148">
        <f t="shared" si="203"/>
        <v>88.67117405207857</v>
      </c>
    </row>
    <row r="6393" spans="1:7" s="8" customFormat="1" ht="12.75" x14ac:dyDescent="0.15">
      <c r="A6393" s="108" t="s">
        <v>6</v>
      </c>
      <c r="B6393" s="19">
        <v>16798.36</v>
      </c>
      <c r="C6393" s="19">
        <v>16500</v>
      </c>
      <c r="D6393" s="19">
        <v>20790</v>
      </c>
      <c r="E6393" s="19">
        <v>19290.939999999999</v>
      </c>
      <c r="F6393" s="19">
        <f t="shared" si="202"/>
        <v>114.83823420857749</v>
      </c>
      <c r="G6393" s="151">
        <f t="shared" si="203"/>
        <v>92.789514189514193</v>
      </c>
    </row>
    <row r="6394" spans="1:7" s="8" customFormat="1" ht="12.75" x14ac:dyDescent="0.15">
      <c r="A6394" s="108" t="s">
        <v>7</v>
      </c>
      <c r="B6394" s="19">
        <v>279.64999999999998</v>
      </c>
      <c r="C6394" s="19">
        <v>1550</v>
      </c>
      <c r="D6394" s="19">
        <v>350</v>
      </c>
      <c r="E6394" s="19">
        <v>14.4</v>
      </c>
      <c r="F6394" s="19">
        <f t="shared" si="202"/>
        <v>5.1492937600572146</v>
      </c>
      <c r="G6394" s="151">
        <f t="shared" si="203"/>
        <v>4.1142857142857139</v>
      </c>
    </row>
    <row r="6395" spans="1:7" s="8" customFormat="1" ht="12.75" x14ac:dyDescent="0.15">
      <c r="A6395" s="110" t="s">
        <v>8</v>
      </c>
      <c r="B6395" s="20">
        <v>0</v>
      </c>
      <c r="C6395" s="20">
        <v>0</v>
      </c>
      <c r="D6395" s="20">
        <v>0</v>
      </c>
      <c r="E6395" s="20">
        <v>12.36</v>
      </c>
      <c r="F6395" s="20">
        <f t="shared" si="202"/>
        <v>0</v>
      </c>
      <c r="G6395" s="136">
        <f t="shared" si="203"/>
        <v>0</v>
      </c>
    </row>
    <row r="6396" spans="1:7" s="8" customFormat="1" ht="12.75" x14ac:dyDescent="0.15">
      <c r="A6396" s="110" t="s">
        <v>10</v>
      </c>
      <c r="B6396" s="20">
        <v>279.64999999999998</v>
      </c>
      <c r="C6396" s="20">
        <v>0</v>
      </c>
      <c r="D6396" s="20">
        <v>0</v>
      </c>
      <c r="E6396" s="20">
        <v>0</v>
      </c>
      <c r="F6396" s="20">
        <f t="shared" si="202"/>
        <v>0</v>
      </c>
      <c r="G6396" s="136">
        <f t="shared" si="203"/>
        <v>0</v>
      </c>
    </row>
    <row r="6397" spans="1:7" s="8" customFormat="1" ht="12.75" x14ac:dyDescent="0.15">
      <c r="A6397" s="110" t="s">
        <v>11</v>
      </c>
      <c r="B6397" s="20">
        <v>0</v>
      </c>
      <c r="C6397" s="20">
        <v>0</v>
      </c>
      <c r="D6397" s="20">
        <v>0</v>
      </c>
      <c r="E6397" s="20">
        <v>2.04</v>
      </c>
      <c r="F6397" s="20">
        <f t="shared" si="202"/>
        <v>0</v>
      </c>
      <c r="G6397" s="136">
        <f t="shared" si="203"/>
        <v>0</v>
      </c>
    </row>
    <row r="6398" spans="1:7" s="8" customFormat="1" ht="12.75" x14ac:dyDescent="0.15">
      <c r="A6398" s="108" t="s">
        <v>12</v>
      </c>
      <c r="B6398" s="19">
        <v>16484.189999999999</v>
      </c>
      <c r="C6398" s="19">
        <v>14850</v>
      </c>
      <c r="D6398" s="19">
        <v>20390</v>
      </c>
      <c r="E6398" s="19">
        <v>19269.54</v>
      </c>
      <c r="F6398" s="19">
        <f t="shared" si="202"/>
        <v>116.897099584511</v>
      </c>
      <c r="G6398" s="151">
        <f t="shared" si="203"/>
        <v>94.504855321235908</v>
      </c>
    </row>
    <row r="6399" spans="1:7" s="8" customFormat="1" ht="12.75" x14ac:dyDescent="0.15">
      <c r="A6399" s="110" t="s">
        <v>18</v>
      </c>
      <c r="B6399" s="20">
        <v>742.67</v>
      </c>
      <c r="C6399" s="20">
        <v>0</v>
      </c>
      <c r="D6399" s="20">
        <v>0</v>
      </c>
      <c r="E6399" s="20">
        <v>2002.04</v>
      </c>
      <c r="F6399" s="20">
        <f t="shared" si="202"/>
        <v>269.57329634965731</v>
      </c>
      <c r="G6399" s="136">
        <f t="shared" si="203"/>
        <v>0</v>
      </c>
    </row>
    <row r="6400" spans="1:7" s="8" customFormat="1" ht="12.75" x14ac:dyDescent="0.15">
      <c r="A6400" s="110" t="s">
        <v>19</v>
      </c>
      <c r="B6400" s="20">
        <v>21.73</v>
      </c>
      <c r="C6400" s="20">
        <v>0</v>
      </c>
      <c r="D6400" s="20">
        <v>0</v>
      </c>
      <c r="E6400" s="20">
        <v>0</v>
      </c>
      <c r="F6400" s="20">
        <f t="shared" si="202"/>
        <v>0</v>
      </c>
      <c r="G6400" s="136">
        <f t="shared" si="203"/>
        <v>0</v>
      </c>
    </row>
    <row r="6401" spans="1:7" s="8" customFormat="1" ht="12.75" x14ac:dyDescent="0.15">
      <c r="A6401" s="110" t="s">
        <v>20</v>
      </c>
      <c r="B6401" s="20">
        <v>333.46</v>
      </c>
      <c r="C6401" s="20">
        <v>0</v>
      </c>
      <c r="D6401" s="20">
        <v>0</v>
      </c>
      <c r="E6401" s="20">
        <v>147.91</v>
      </c>
      <c r="F6401" s="20">
        <f t="shared" si="202"/>
        <v>44.356144665027294</v>
      </c>
      <c r="G6401" s="136">
        <f t="shared" si="203"/>
        <v>0</v>
      </c>
    </row>
    <row r="6402" spans="1:7" s="8" customFormat="1" ht="12.75" x14ac:dyDescent="0.15">
      <c r="A6402" s="110" t="s">
        <v>21</v>
      </c>
      <c r="B6402" s="20">
        <v>0</v>
      </c>
      <c r="C6402" s="20">
        <v>0</v>
      </c>
      <c r="D6402" s="20">
        <v>0</v>
      </c>
      <c r="E6402" s="20">
        <v>15</v>
      </c>
      <c r="F6402" s="20">
        <f t="shared" si="202"/>
        <v>0</v>
      </c>
      <c r="G6402" s="136">
        <f t="shared" si="203"/>
        <v>0</v>
      </c>
    </row>
    <row r="6403" spans="1:7" s="8" customFormat="1" ht="12.75" x14ac:dyDescent="0.15">
      <c r="A6403" s="110" t="s">
        <v>22</v>
      </c>
      <c r="B6403" s="20">
        <v>4331.07</v>
      </c>
      <c r="C6403" s="20">
        <v>0</v>
      </c>
      <c r="D6403" s="20">
        <v>0</v>
      </c>
      <c r="E6403" s="20">
        <v>2550.9</v>
      </c>
      <c r="F6403" s="20">
        <f t="shared" si="202"/>
        <v>58.89768579127098</v>
      </c>
      <c r="G6403" s="136">
        <f t="shared" si="203"/>
        <v>0</v>
      </c>
    </row>
    <row r="6404" spans="1:7" s="8" customFormat="1" ht="12.75" x14ac:dyDescent="0.15">
      <c r="A6404" s="110" t="s">
        <v>23</v>
      </c>
      <c r="B6404" s="20">
        <v>448.57</v>
      </c>
      <c r="C6404" s="20">
        <v>0</v>
      </c>
      <c r="D6404" s="20">
        <v>0</v>
      </c>
      <c r="E6404" s="20">
        <v>2413.27</v>
      </c>
      <c r="F6404" s="20">
        <f t="shared" si="202"/>
        <v>537.99184073834624</v>
      </c>
      <c r="G6404" s="136">
        <f t="shared" si="203"/>
        <v>0</v>
      </c>
    </row>
    <row r="6405" spans="1:7" s="8" customFormat="1" ht="12.75" x14ac:dyDescent="0.15">
      <c r="A6405" s="110" t="s">
        <v>24</v>
      </c>
      <c r="B6405" s="20">
        <v>217.24</v>
      </c>
      <c r="C6405" s="20">
        <v>0</v>
      </c>
      <c r="D6405" s="20">
        <v>0</v>
      </c>
      <c r="E6405" s="20">
        <v>156.86000000000001</v>
      </c>
      <c r="F6405" s="20">
        <f t="shared" si="202"/>
        <v>72.205855275271588</v>
      </c>
      <c r="G6405" s="136">
        <f t="shared" si="203"/>
        <v>0</v>
      </c>
    </row>
    <row r="6406" spans="1:7" s="8" customFormat="1" ht="12.75" x14ac:dyDescent="0.15">
      <c r="A6406" s="110" t="s">
        <v>25</v>
      </c>
      <c r="B6406" s="20">
        <v>93.62</v>
      </c>
      <c r="C6406" s="20">
        <v>0</v>
      </c>
      <c r="D6406" s="20">
        <v>0</v>
      </c>
      <c r="E6406" s="20">
        <v>75.680000000000007</v>
      </c>
      <c r="F6406" s="20">
        <f t="shared" ref="F6406:F6469" si="204">IFERROR(E6406/B6406*100,0)</f>
        <v>80.837427900021368</v>
      </c>
      <c r="G6406" s="136">
        <f t="shared" ref="G6406:G6469" si="205">IFERROR(E6406/D6406*100,0)</f>
        <v>0</v>
      </c>
    </row>
    <row r="6407" spans="1:7" s="8" customFormat="1" ht="12.75" x14ac:dyDescent="0.15">
      <c r="A6407" s="110" t="s">
        <v>26</v>
      </c>
      <c r="B6407" s="20">
        <v>0</v>
      </c>
      <c r="C6407" s="20">
        <v>0</v>
      </c>
      <c r="D6407" s="20">
        <v>0</v>
      </c>
      <c r="E6407" s="20">
        <v>231.97</v>
      </c>
      <c r="F6407" s="20">
        <f t="shared" si="204"/>
        <v>0</v>
      </c>
      <c r="G6407" s="136">
        <f t="shared" si="205"/>
        <v>0</v>
      </c>
    </row>
    <row r="6408" spans="1:7" s="8" customFormat="1" ht="12.75" x14ac:dyDescent="0.15">
      <c r="A6408" s="110" t="s">
        <v>27</v>
      </c>
      <c r="B6408" s="20">
        <v>231.29</v>
      </c>
      <c r="C6408" s="20">
        <v>0</v>
      </c>
      <c r="D6408" s="20">
        <v>0</v>
      </c>
      <c r="E6408" s="20">
        <v>228.43</v>
      </c>
      <c r="F6408" s="20">
        <f t="shared" si="204"/>
        <v>98.763457131739386</v>
      </c>
      <c r="G6408" s="136">
        <f t="shared" si="205"/>
        <v>0</v>
      </c>
    </row>
    <row r="6409" spans="1:7" s="8" customFormat="1" ht="12.75" x14ac:dyDescent="0.15">
      <c r="A6409" s="110" t="s">
        <v>28</v>
      </c>
      <c r="B6409" s="20">
        <v>6053.44</v>
      </c>
      <c r="C6409" s="20">
        <v>0</v>
      </c>
      <c r="D6409" s="20">
        <v>0</v>
      </c>
      <c r="E6409" s="20">
        <v>6436.97</v>
      </c>
      <c r="F6409" s="20">
        <f t="shared" si="204"/>
        <v>106.33573637468945</v>
      </c>
      <c r="G6409" s="136">
        <f t="shared" si="205"/>
        <v>0</v>
      </c>
    </row>
    <row r="6410" spans="1:7" s="8" customFormat="1" ht="12.75" x14ac:dyDescent="0.15">
      <c r="A6410" s="110" t="s">
        <v>29</v>
      </c>
      <c r="B6410" s="20">
        <v>1612.84</v>
      </c>
      <c r="C6410" s="20">
        <v>0</v>
      </c>
      <c r="D6410" s="20">
        <v>0</v>
      </c>
      <c r="E6410" s="20">
        <v>2172.9499999999998</v>
      </c>
      <c r="F6410" s="20">
        <f t="shared" si="204"/>
        <v>134.7281813447087</v>
      </c>
      <c r="G6410" s="136">
        <f t="shared" si="205"/>
        <v>0</v>
      </c>
    </row>
    <row r="6411" spans="1:7" s="8" customFormat="1" ht="12.75" x14ac:dyDescent="0.15">
      <c r="A6411" s="110" t="s">
        <v>32</v>
      </c>
      <c r="B6411" s="20">
        <v>482.95</v>
      </c>
      <c r="C6411" s="20">
        <v>0</v>
      </c>
      <c r="D6411" s="20">
        <v>0</v>
      </c>
      <c r="E6411" s="20">
        <v>10.52</v>
      </c>
      <c r="F6411" s="20">
        <f t="shared" si="204"/>
        <v>2.1782793249818821</v>
      </c>
      <c r="G6411" s="136">
        <f t="shared" si="205"/>
        <v>0</v>
      </c>
    </row>
    <row r="6412" spans="1:7" s="8" customFormat="1" ht="12.75" x14ac:dyDescent="0.15">
      <c r="A6412" s="110" t="s">
        <v>33</v>
      </c>
      <c r="B6412" s="20">
        <v>189.37</v>
      </c>
      <c r="C6412" s="20">
        <v>0</v>
      </c>
      <c r="D6412" s="20">
        <v>0</v>
      </c>
      <c r="E6412" s="20">
        <v>57.95</v>
      </c>
      <c r="F6412" s="20">
        <f t="shared" si="204"/>
        <v>30.601468025558432</v>
      </c>
      <c r="G6412" s="136">
        <f t="shared" si="205"/>
        <v>0</v>
      </c>
    </row>
    <row r="6413" spans="1:7" s="8" customFormat="1" ht="12.75" x14ac:dyDescent="0.15">
      <c r="A6413" s="110" t="s">
        <v>34</v>
      </c>
      <c r="B6413" s="20">
        <v>1457.78</v>
      </c>
      <c r="C6413" s="20">
        <v>0</v>
      </c>
      <c r="D6413" s="20">
        <v>0</v>
      </c>
      <c r="E6413" s="20">
        <v>2253.62</v>
      </c>
      <c r="F6413" s="20">
        <f t="shared" si="204"/>
        <v>154.59259970640289</v>
      </c>
      <c r="G6413" s="136">
        <f t="shared" si="205"/>
        <v>0</v>
      </c>
    </row>
    <row r="6414" spans="1:7" s="8" customFormat="1" ht="12.75" x14ac:dyDescent="0.15">
      <c r="A6414" s="110" t="s">
        <v>98</v>
      </c>
      <c r="B6414" s="20">
        <v>50.4</v>
      </c>
      <c r="C6414" s="20">
        <v>0</v>
      </c>
      <c r="D6414" s="20">
        <v>0</v>
      </c>
      <c r="E6414" s="20">
        <v>124.07</v>
      </c>
      <c r="F6414" s="20">
        <f t="shared" si="204"/>
        <v>246.17063492063491</v>
      </c>
      <c r="G6414" s="136">
        <f t="shared" si="205"/>
        <v>0</v>
      </c>
    </row>
    <row r="6415" spans="1:7" s="8" customFormat="1" ht="12.75" x14ac:dyDescent="0.15">
      <c r="A6415" s="110" t="s">
        <v>35</v>
      </c>
      <c r="B6415" s="20">
        <v>91.42</v>
      </c>
      <c r="C6415" s="20">
        <v>0</v>
      </c>
      <c r="D6415" s="20">
        <v>0</v>
      </c>
      <c r="E6415" s="20">
        <v>44.03</v>
      </c>
      <c r="F6415" s="20">
        <f t="shared" si="204"/>
        <v>48.162327718223587</v>
      </c>
      <c r="G6415" s="136">
        <f t="shared" si="205"/>
        <v>0</v>
      </c>
    </row>
    <row r="6416" spans="1:7" s="8" customFormat="1" ht="12.75" x14ac:dyDescent="0.15">
      <c r="A6416" s="110" t="s">
        <v>13</v>
      </c>
      <c r="B6416" s="20">
        <v>63.04</v>
      </c>
      <c r="C6416" s="20">
        <v>0</v>
      </c>
      <c r="D6416" s="20">
        <v>0</v>
      </c>
      <c r="E6416" s="20">
        <v>33.18</v>
      </c>
      <c r="F6416" s="20">
        <f t="shared" si="204"/>
        <v>52.633248730964468</v>
      </c>
      <c r="G6416" s="136">
        <f t="shared" si="205"/>
        <v>0</v>
      </c>
    </row>
    <row r="6417" spans="1:7" s="8" customFormat="1" ht="12.75" x14ac:dyDescent="0.15">
      <c r="A6417" s="110" t="s">
        <v>36</v>
      </c>
      <c r="B6417" s="20">
        <v>63.3</v>
      </c>
      <c r="C6417" s="20">
        <v>0</v>
      </c>
      <c r="D6417" s="20">
        <v>0</v>
      </c>
      <c r="E6417" s="20">
        <v>314.19</v>
      </c>
      <c r="F6417" s="20">
        <f t="shared" si="204"/>
        <v>496.35071090047393</v>
      </c>
      <c r="G6417" s="136">
        <f t="shared" si="205"/>
        <v>0</v>
      </c>
    </row>
    <row r="6418" spans="1:7" s="8" customFormat="1" ht="12.75" x14ac:dyDescent="0.15">
      <c r="A6418" s="108" t="s">
        <v>37</v>
      </c>
      <c r="B6418" s="19">
        <v>34.520000000000003</v>
      </c>
      <c r="C6418" s="19">
        <v>100</v>
      </c>
      <c r="D6418" s="19">
        <v>50</v>
      </c>
      <c r="E6418" s="19">
        <v>7</v>
      </c>
      <c r="F6418" s="19">
        <f t="shared" si="204"/>
        <v>20.278099652375435</v>
      </c>
      <c r="G6418" s="151">
        <f t="shared" si="205"/>
        <v>14.000000000000002</v>
      </c>
    </row>
    <row r="6419" spans="1:7" s="8" customFormat="1" ht="12.75" x14ac:dyDescent="0.15">
      <c r="A6419" s="110" t="s">
        <v>38</v>
      </c>
      <c r="B6419" s="20">
        <v>34.409999999999997</v>
      </c>
      <c r="C6419" s="20">
        <v>0</v>
      </c>
      <c r="D6419" s="20">
        <v>0</v>
      </c>
      <c r="E6419" s="20">
        <v>7</v>
      </c>
      <c r="F6419" s="20">
        <f t="shared" si="204"/>
        <v>20.342923568730022</v>
      </c>
      <c r="G6419" s="136">
        <f t="shared" si="205"/>
        <v>0</v>
      </c>
    </row>
    <row r="6420" spans="1:7" s="8" customFormat="1" ht="12.75" x14ac:dyDescent="0.15">
      <c r="A6420" s="110" t="s">
        <v>39</v>
      </c>
      <c r="B6420" s="20">
        <v>0.11</v>
      </c>
      <c r="C6420" s="20">
        <v>0</v>
      </c>
      <c r="D6420" s="20">
        <v>0</v>
      </c>
      <c r="E6420" s="20">
        <v>0</v>
      </c>
      <c r="F6420" s="20">
        <f t="shared" si="204"/>
        <v>0</v>
      </c>
      <c r="G6420" s="136">
        <f t="shared" si="205"/>
        <v>0</v>
      </c>
    </row>
    <row r="6421" spans="1:7" s="8" customFormat="1" ht="12.75" x14ac:dyDescent="0.15">
      <c r="A6421" s="108" t="s">
        <v>53</v>
      </c>
      <c r="B6421" s="19">
        <v>271.14999999999998</v>
      </c>
      <c r="C6421" s="19">
        <v>1500</v>
      </c>
      <c r="D6421" s="19">
        <v>1100</v>
      </c>
      <c r="E6421" s="19">
        <v>119.18</v>
      </c>
      <c r="F6421" s="19">
        <f t="shared" si="204"/>
        <v>43.953531255762499</v>
      </c>
      <c r="G6421" s="151">
        <f t="shared" si="205"/>
        <v>10.834545454545456</v>
      </c>
    </row>
    <row r="6422" spans="1:7" s="8" customFormat="1" ht="12.75" x14ac:dyDescent="0.15">
      <c r="A6422" s="108" t="s">
        <v>56</v>
      </c>
      <c r="B6422" s="19">
        <v>198.88</v>
      </c>
      <c r="C6422" s="19">
        <v>1500</v>
      </c>
      <c r="D6422" s="19">
        <v>1100</v>
      </c>
      <c r="E6422" s="19">
        <v>119.18</v>
      </c>
      <c r="F6422" s="19">
        <f t="shared" si="204"/>
        <v>59.925583266291241</v>
      </c>
      <c r="G6422" s="151">
        <f t="shared" si="205"/>
        <v>10.834545454545456</v>
      </c>
    </row>
    <row r="6423" spans="1:7" s="8" customFormat="1" ht="12.75" x14ac:dyDescent="0.15">
      <c r="A6423" s="110" t="s">
        <v>57</v>
      </c>
      <c r="B6423" s="20">
        <v>156.6</v>
      </c>
      <c r="C6423" s="20">
        <v>0</v>
      </c>
      <c r="D6423" s="20">
        <v>0</v>
      </c>
      <c r="E6423" s="20">
        <v>0</v>
      </c>
      <c r="F6423" s="20">
        <f t="shared" si="204"/>
        <v>0</v>
      </c>
      <c r="G6423" s="136">
        <f t="shared" si="205"/>
        <v>0</v>
      </c>
    </row>
    <row r="6424" spans="1:7" s="8" customFormat="1" ht="12.75" x14ac:dyDescent="0.15">
      <c r="A6424" s="110" t="s">
        <v>58</v>
      </c>
      <c r="B6424" s="20">
        <v>0</v>
      </c>
      <c r="C6424" s="20">
        <v>0</v>
      </c>
      <c r="D6424" s="20">
        <v>0</v>
      </c>
      <c r="E6424" s="20">
        <v>119.18</v>
      </c>
      <c r="F6424" s="20">
        <f t="shared" si="204"/>
        <v>0</v>
      </c>
      <c r="G6424" s="136">
        <f t="shared" si="205"/>
        <v>0</v>
      </c>
    </row>
    <row r="6425" spans="1:7" s="8" customFormat="1" ht="12.75" x14ac:dyDescent="0.15">
      <c r="A6425" s="110" t="s">
        <v>283</v>
      </c>
      <c r="B6425" s="20">
        <v>36.1</v>
      </c>
      <c r="C6425" s="20">
        <v>0</v>
      </c>
      <c r="D6425" s="20">
        <v>0</v>
      </c>
      <c r="E6425" s="20">
        <v>0</v>
      </c>
      <c r="F6425" s="20">
        <f t="shared" si="204"/>
        <v>0</v>
      </c>
      <c r="G6425" s="136">
        <f t="shared" si="205"/>
        <v>0</v>
      </c>
    </row>
    <row r="6426" spans="1:7" s="8" customFormat="1" ht="12.75" x14ac:dyDescent="0.15">
      <c r="A6426" s="110" t="s">
        <v>252</v>
      </c>
      <c r="B6426" s="20">
        <v>6.18</v>
      </c>
      <c r="C6426" s="20">
        <v>0</v>
      </c>
      <c r="D6426" s="20">
        <v>0</v>
      </c>
      <c r="E6426" s="20">
        <v>0</v>
      </c>
      <c r="F6426" s="20">
        <f t="shared" si="204"/>
        <v>0</v>
      </c>
      <c r="G6426" s="136">
        <f t="shared" si="205"/>
        <v>0</v>
      </c>
    </row>
    <row r="6427" spans="1:7" s="8" customFormat="1" ht="12.75" x14ac:dyDescent="0.15">
      <c r="A6427" s="108" t="s">
        <v>72</v>
      </c>
      <c r="B6427" s="19">
        <v>72.27</v>
      </c>
      <c r="C6427" s="19">
        <v>0</v>
      </c>
      <c r="D6427" s="19">
        <v>0</v>
      </c>
      <c r="E6427" s="19">
        <v>0</v>
      </c>
      <c r="F6427" s="19">
        <f t="shared" si="204"/>
        <v>0</v>
      </c>
      <c r="G6427" s="151">
        <f t="shared" si="205"/>
        <v>0</v>
      </c>
    </row>
    <row r="6428" spans="1:7" s="8" customFormat="1" ht="12.75" x14ac:dyDescent="0.15">
      <c r="A6428" s="110" t="s">
        <v>73</v>
      </c>
      <c r="B6428" s="20">
        <v>72.27</v>
      </c>
      <c r="C6428" s="20">
        <v>0</v>
      </c>
      <c r="D6428" s="20">
        <v>0</v>
      </c>
      <c r="E6428" s="20">
        <v>0</v>
      </c>
      <c r="F6428" s="20">
        <f t="shared" si="204"/>
        <v>0</v>
      </c>
      <c r="G6428" s="136">
        <f t="shared" si="205"/>
        <v>0</v>
      </c>
    </row>
    <row r="6429" spans="1:7" s="6" customFormat="1" ht="12.75" x14ac:dyDescent="0.15">
      <c r="A6429" s="147" t="s">
        <v>297</v>
      </c>
      <c r="B6429" s="17">
        <v>51609.25</v>
      </c>
      <c r="C6429" s="17">
        <v>37900</v>
      </c>
      <c r="D6429" s="17">
        <v>32739.08</v>
      </c>
      <c r="E6429" s="17">
        <v>21098.06</v>
      </c>
      <c r="F6429" s="17">
        <f t="shared" si="204"/>
        <v>40.880384814737667</v>
      </c>
      <c r="G6429" s="148">
        <f t="shared" si="205"/>
        <v>64.443044825938912</v>
      </c>
    </row>
    <row r="6430" spans="1:7" s="7" customFormat="1" ht="12.75" x14ac:dyDescent="0.15">
      <c r="A6430" s="149" t="s">
        <v>298</v>
      </c>
      <c r="B6430" s="18">
        <v>529.6</v>
      </c>
      <c r="C6430" s="18">
        <v>400</v>
      </c>
      <c r="D6430" s="18">
        <v>694.08</v>
      </c>
      <c r="E6430" s="18">
        <v>403.08</v>
      </c>
      <c r="F6430" s="18">
        <f t="shared" si="204"/>
        <v>76.110271903323252</v>
      </c>
      <c r="G6430" s="150">
        <f t="shared" si="205"/>
        <v>58.073997233748266</v>
      </c>
    </row>
    <row r="6431" spans="1:7" s="8" customFormat="1" ht="12.75" x14ac:dyDescent="0.15">
      <c r="A6431" s="108" t="s">
        <v>81</v>
      </c>
      <c r="B6431" s="19">
        <v>152.82</v>
      </c>
      <c r="C6431" s="19">
        <v>0</v>
      </c>
      <c r="D6431" s="19">
        <v>250</v>
      </c>
      <c r="E6431" s="19">
        <v>250</v>
      </c>
      <c r="F6431" s="19">
        <f t="shared" si="204"/>
        <v>163.59115299044629</v>
      </c>
      <c r="G6431" s="151">
        <f t="shared" si="205"/>
        <v>100</v>
      </c>
    </row>
    <row r="6432" spans="1:7" s="6" customFormat="1" ht="12.75" x14ac:dyDescent="0.15">
      <c r="A6432" s="147" t="s">
        <v>5</v>
      </c>
      <c r="B6432" s="17">
        <v>152.82</v>
      </c>
      <c r="C6432" s="17">
        <v>0</v>
      </c>
      <c r="D6432" s="17">
        <v>250</v>
      </c>
      <c r="E6432" s="17">
        <v>250</v>
      </c>
      <c r="F6432" s="17">
        <f t="shared" si="204"/>
        <v>163.59115299044629</v>
      </c>
      <c r="G6432" s="148">
        <f t="shared" si="205"/>
        <v>100</v>
      </c>
    </row>
    <row r="6433" spans="1:7" s="8" customFormat="1" ht="12.75" x14ac:dyDescent="0.15">
      <c r="A6433" s="108" t="s">
        <v>6</v>
      </c>
      <c r="B6433" s="19">
        <v>152.82</v>
      </c>
      <c r="C6433" s="19">
        <v>0</v>
      </c>
      <c r="D6433" s="19">
        <v>0</v>
      </c>
      <c r="E6433" s="19">
        <v>0</v>
      </c>
      <c r="F6433" s="19">
        <f t="shared" si="204"/>
        <v>0</v>
      </c>
      <c r="G6433" s="151">
        <f t="shared" si="205"/>
        <v>0</v>
      </c>
    </row>
    <row r="6434" spans="1:7" s="8" customFormat="1" ht="12.75" x14ac:dyDescent="0.15">
      <c r="A6434" s="108" t="s">
        <v>7</v>
      </c>
      <c r="B6434" s="19">
        <v>152.82</v>
      </c>
      <c r="C6434" s="19">
        <v>0</v>
      </c>
      <c r="D6434" s="19">
        <v>0</v>
      </c>
      <c r="E6434" s="19">
        <v>0</v>
      </c>
      <c r="F6434" s="19">
        <f t="shared" si="204"/>
        <v>0</v>
      </c>
      <c r="G6434" s="151">
        <f t="shared" si="205"/>
        <v>0</v>
      </c>
    </row>
    <row r="6435" spans="1:7" s="8" customFormat="1" ht="12.75" x14ac:dyDescent="0.15">
      <c r="A6435" s="110" t="s">
        <v>9</v>
      </c>
      <c r="B6435" s="20">
        <v>131.18</v>
      </c>
      <c r="C6435" s="20">
        <v>0</v>
      </c>
      <c r="D6435" s="20">
        <v>0</v>
      </c>
      <c r="E6435" s="20">
        <v>0</v>
      </c>
      <c r="F6435" s="20">
        <f t="shared" si="204"/>
        <v>0</v>
      </c>
      <c r="G6435" s="136">
        <f t="shared" si="205"/>
        <v>0</v>
      </c>
    </row>
    <row r="6436" spans="1:7" s="8" customFormat="1" ht="12.75" x14ac:dyDescent="0.15">
      <c r="A6436" s="110" t="s">
        <v>11</v>
      </c>
      <c r="B6436" s="20">
        <v>21.64</v>
      </c>
      <c r="C6436" s="20">
        <v>0</v>
      </c>
      <c r="D6436" s="20">
        <v>0</v>
      </c>
      <c r="E6436" s="20">
        <v>0</v>
      </c>
      <c r="F6436" s="20">
        <f t="shared" si="204"/>
        <v>0</v>
      </c>
      <c r="G6436" s="136">
        <f t="shared" si="205"/>
        <v>0</v>
      </c>
    </row>
    <row r="6437" spans="1:7" s="8" customFormat="1" ht="12.75" x14ac:dyDescent="0.15">
      <c r="A6437" s="108" t="s">
        <v>53</v>
      </c>
      <c r="B6437" s="19">
        <v>0</v>
      </c>
      <c r="C6437" s="19">
        <v>0</v>
      </c>
      <c r="D6437" s="19">
        <v>250</v>
      </c>
      <c r="E6437" s="19">
        <v>250</v>
      </c>
      <c r="F6437" s="19">
        <f t="shared" si="204"/>
        <v>0</v>
      </c>
      <c r="G6437" s="151">
        <f t="shared" si="205"/>
        <v>100</v>
      </c>
    </row>
    <row r="6438" spans="1:7" s="8" customFormat="1" ht="12.75" x14ac:dyDescent="0.15">
      <c r="A6438" s="108" t="s">
        <v>54</v>
      </c>
      <c r="B6438" s="19">
        <v>0</v>
      </c>
      <c r="C6438" s="19">
        <v>0</v>
      </c>
      <c r="D6438" s="19">
        <v>250</v>
      </c>
      <c r="E6438" s="19">
        <v>250</v>
      </c>
      <c r="F6438" s="19">
        <f t="shared" si="204"/>
        <v>0</v>
      </c>
      <c r="G6438" s="151">
        <f t="shared" si="205"/>
        <v>100</v>
      </c>
    </row>
    <row r="6439" spans="1:7" s="8" customFormat="1" ht="12.75" x14ac:dyDescent="0.15">
      <c r="A6439" s="110" t="s">
        <v>55</v>
      </c>
      <c r="B6439" s="20">
        <v>0</v>
      </c>
      <c r="C6439" s="20">
        <v>0</v>
      </c>
      <c r="D6439" s="20">
        <v>0</v>
      </c>
      <c r="E6439" s="20">
        <v>250</v>
      </c>
      <c r="F6439" s="20">
        <f t="shared" si="204"/>
        <v>0</v>
      </c>
      <c r="G6439" s="136">
        <f t="shared" si="205"/>
        <v>0</v>
      </c>
    </row>
    <row r="6440" spans="1:7" s="8" customFormat="1" ht="12.75" x14ac:dyDescent="0.15">
      <c r="A6440" s="108" t="s">
        <v>82</v>
      </c>
      <c r="B6440" s="19">
        <v>376.78</v>
      </c>
      <c r="C6440" s="19">
        <v>400</v>
      </c>
      <c r="D6440" s="19">
        <v>444.08</v>
      </c>
      <c r="E6440" s="19">
        <v>153.08000000000001</v>
      </c>
      <c r="F6440" s="19">
        <f t="shared" si="204"/>
        <v>40.62848346515208</v>
      </c>
      <c r="G6440" s="151">
        <f t="shared" si="205"/>
        <v>34.47126643847956</v>
      </c>
    </row>
    <row r="6441" spans="1:7" s="6" customFormat="1" ht="12.75" x14ac:dyDescent="0.15">
      <c r="A6441" s="147" t="s">
        <v>5</v>
      </c>
      <c r="B6441" s="17">
        <v>376.78</v>
      </c>
      <c r="C6441" s="17">
        <v>400</v>
      </c>
      <c r="D6441" s="17">
        <v>444.08</v>
      </c>
      <c r="E6441" s="17">
        <v>153.08000000000001</v>
      </c>
      <c r="F6441" s="17">
        <f t="shared" si="204"/>
        <v>40.62848346515208</v>
      </c>
      <c r="G6441" s="148">
        <f t="shared" si="205"/>
        <v>34.47126643847956</v>
      </c>
    </row>
    <row r="6442" spans="1:7" s="8" customFormat="1" ht="12.75" x14ac:dyDescent="0.15">
      <c r="A6442" s="108" t="s">
        <v>6</v>
      </c>
      <c r="B6442" s="19">
        <v>376.78</v>
      </c>
      <c r="C6442" s="19">
        <v>400</v>
      </c>
      <c r="D6442" s="19">
        <v>444.08</v>
      </c>
      <c r="E6442" s="19">
        <v>153.08000000000001</v>
      </c>
      <c r="F6442" s="19">
        <f t="shared" si="204"/>
        <v>40.62848346515208</v>
      </c>
      <c r="G6442" s="151">
        <f t="shared" si="205"/>
        <v>34.47126643847956</v>
      </c>
    </row>
    <row r="6443" spans="1:7" s="8" customFormat="1" ht="12.75" x14ac:dyDescent="0.15">
      <c r="A6443" s="108" t="s">
        <v>12</v>
      </c>
      <c r="B6443" s="19">
        <v>376.78</v>
      </c>
      <c r="C6443" s="19">
        <v>400</v>
      </c>
      <c r="D6443" s="19">
        <v>444.08</v>
      </c>
      <c r="E6443" s="19">
        <v>153.08000000000001</v>
      </c>
      <c r="F6443" s="19">
        <f t="shared" si="204"/>
        <v>40.62848346515208</v>
      </c>
      <c r="G6443" s="151">
        <f t="shared" si="205"/>
        <v>34.47126643847956</v>
      </c>
    </row>
    <row r="6444" spans="1:7" s="8" customFormat="1" ht="12.75" x14ac:dyDescent="0.15">
      <c r="A6444" s="110" t="s">
        <v>35</v>
      </c>
      <c r="B6444" s="20">
        <v>277.45</v>
      </c>
      <c r="C6444" s="20">
        <v>0</v>
      </c>
      <c r="D6444" s="20">
        <v>0</v>
      </c>
      <c r="E6444" s="20">
        <v>0</v>
      </c>
      <c r="F6444" s="20">
        <f t="shared" si="204"/>
        <v>0</v>
      </c>
      <c r="G6444" s="136">
        <f t="shared" si="205"/>
        <v>0</v>
      </c>
    </row>
    <row r="6445" spans="1:7" s="8" customFormat="1" ht="12.75" x14ac:dyDescent="0.15">
      <c r="A6445" s="110" t="s">
        <v>83</v>
      </c>
      <c r="B6445" s="20">
        <v>99.33</v>
      </c>
      <c r="C6445" s="20">
        <v>0</v>
      </c>
      <c r="D6445" s="20">
        <v>0</v>
      </c>
      <c r="E6445" s="20">
        <v>153.08000000000001</v>
      </c>
      <c r="F6445" s="20">
        <f t="shared" si="204"/>
        <v>154.11255411255414</v>
      </c>
      <c r="G6445" s="136">
        <f t="shared" si="205"/>
        <v>0</v>
      </c>
    </row>
    <row r="6446" spans="1:7" s="7" customFormat="1" ht="12.75" x14ac:dyDescent="0.15">
      <c r="A6446" s="149" t="s">
        <v>299</v>
      </c>
      <c r="B6446" s="18">
        <v>273.74</v>
      </c>
      <c r="C6446" s="18">
        <v>3200</v>
      </c>
      <c r="D6446" s="18">
        <v>3500</v>
      </c>
      <c r="E6446" s="18">
        <v>3348.98</v>
      </c>
      <c r="F6446" s="18">
        <f t="shared" si="204"/>
        <v>1223.4163805070505</v>
      </c>
      <c r="G6446" s="150">
        <f t="shared" si="205"/>
        <v>95.685142857142864</v>
      </c>
    </row>
    <row r="6447" spans="1:7" s="8" customFormat="1" ht="12.75" x14ac:dyDescent="0.15">
      <c r="A6447" s="108" t="s">
        <v>82</v>
      </c>
      <c r="B6447" s="19">
        <v>273.74</v>
      </c>
      <c r="C6447" s="19">
        <v>3200</v>
      </c>
      <c r="D6447" s="19">
        <v>3500</v>
      </c>
      <c r="E6447" s="19">
        <v>3348.98</v>
      </c>
      <c r="F6447" s="19">
        <f t="shared" si="204"/>
        <v>1223.4163805070505</v>
      </c>
      <c r="G6447" s="151">
        <f t="shared" si="205"/>
        <v>95.685142857142864</v>
      </c>
    </row>
    <row r="6448" spans="1:7" s="6" customFormat="1" ht="12.75" x14ac:dyDescent="0.15">
      <c r="A6448" s="147" t="s">
        <v>281</v>
      </c>
      <c r="B6448" s="17">
        <v>273.74</v>
      </c>
      <c r="C6448" s="17">
        <v>3200</v>
      </c>
      <c r="D6448" s="17">
        <v>3500</v>
      </c>
      <c r="E6448" s="17">
        <v>3348.98</v>
      </c>
      <c r="F6448" s="17">
        <f t="shared" si="204"/>
        <v>1223.4163805070505</v>
      </c>
      <c r="G6448" s="148">
        <f t="shared" si="205"/>
        <v>95.685142857142864</v>
      </c>
    </row>
    <row r="6449" spans="1:7" s="8" customFormat="1" ht="12.75" x14ac:dyDescent="0.15">
      <c r="A6449" s="108" t="s">
        <v>6</v>
      </c>
      <c r="B6449" s="19">
        <v>273.74</v>
      </c>
      <c r="C6449" s="19">
        <v>3200</v>
      </c>
      <c r="D6449" s="19">
        <v>3500</v>
      </c>
      <c r="E6449" s="19">
        <v>3348.98</v>
      </c>
      <c r="F6449" s="19">
        <f t="shared" si="204"/>
        <v>1223.4163805070505</v>
      </c>
      <c r="G6449" s="151">
        <f t="shared" si="205"/>
        <v>95.685142857142864</v>
      </c>
    </row>
    <row r="6450" spans="1:7" s="8" customFormat="1" ht="12.75" x14ac:dyDescent="0.15">
      <c r="A6450" s="108" t="s">
        <v>12</v>
      </c>
      <c r="B6450" s="19">
        <v>273.74</v>
      </c>
      <c r="C6450" s="19">
        <v>3200</v>
      </c>
      <c r="D6450" s="19">
        <v>3500</v>
      </c>
      <c r="E6450" s="19">
        <v>3348.98</v>
      </c>
      <c r="F6450" s="19">
        <f t="shared" si="204"/>
        <v>1223.4163805070505</v>
      </c>
      <c r="G6450" s="151">
        <f t="shared" si="205"/>
        <v>95.685142857142864</v>
      </c>
    </row>
    <row r="6451" spans="1:7" s="8" customFormat="1" ht="12.75" x14ac:dyDescent="0.15">
      <c r="A6451" s="110" t="s">
        <v>28</v>
      </c>
      <c r="B6451" s="20">
        <v>0</v>
      </c>
      <c r="C6451" s="20">
        <v>0</v>
      </c>
      <c r="D6451" s="20">
        <v>0</v>
      </c>
      <c r="E6451" s="20">
        <v>3327.94</v>
      </c>
      <c r="F6451" s="20">
        <f t="shared" si="204"/>
        <v>0</v>
      </c>
      <c r="G6451" s="136">
        <f t="shared" si="205"/>
        <v>0</v>
      </c>
    </row>
    <row r="6452" spans="1:7" s="8" customFormat="1" ht="12.75" x14ac:dyDescent="0.15">
      <c r="A6452" s="110" t="s">
        <v>32</v>
      </c>
      <c r="B6452" s="20">
        <v>273.74</v>
      </c>
      <c r="C6452" s="20">
        <v>0</v>
      </c>
      <c r="D6452" s="20">
        <v>0</v>
      </c>
      <c r="E6452" s="20">
        <v>21.04</v>
      </c>
      <c r="F6452" s="20">
        <f t="shared" si="204"/>
        <v>7.6861255205669607</v>
      </c>
      <c r="G6452" s="136">
        <f t="shared" si="205"/>
        <v>0</v>
      </c>
    </row>
    <row r="6453" spans="1:7" s="7" customFormat="1" ht="12.75" x14ac:dyDescent="0.15">
      <c r="A6453" s="149" t="s">
        <v>300</v>
      </c>
      <c r="B6453" s="18">
        <v>0</v>
      </c>
      <c r="C6453" s="18">
        <v>2100</v>
      </c>
      <c r="D6453" s="18">
        <v>1000</v>
      </c>
      <c r="E6453" s="18">
        <v>503.13</v>
      </c>
      <c r="F6453" s="18">
        <f t="shared" si="204"/>
        <v>0</v>
      </c>
      <c r="G6453" s="150">
        <f t="shared" si="205"/>
        <v>50.312999999999995</v>
      </c>
    </row>
    <row r="6454" spans="1:7" s="8" customFormat="1" ht="12.75" x14ac:dyDescent="0.15">
      <c r="A6454" s="108" t="s">
        <v>82</v>
      </c>
      <c r="B6454" s="19">
        <v>0</v>
      </c>
      <c r="C6454" s="19">
        <v>2100</v>
      </c>
      <c r="D6454" s="19">
        <v>1000</v>
      </c>
      <c r="E6454" s="19">
        <v>503.13</v>
      </c>
      <c r="F6454" s="19">
        <f t="shared" si="204"/>
        <v>0</v>
      </c>
      <c r="G6454" s="151">
        <f t="shared" si="205"/>
        <v>50.312999999999995</v>
      </c>
    </row>
    <row r="6455" spans="1:7" s="6" customFormat="1" ht="12.75" x14ac:dyDescent="0.15">
      <c r="A6455" s="147" t="s">
        <v>127</v>
      </c>
      <c r="B6455" s="17">
        <v>0</v>
      </c>
      <c r="C6455" s="17">
        <v>2100</v>
      </c>
      <c r="D6455" s="17">
        <v>1000</v>
      </c>
      <c r="E6455" s="17">
        <v>503.13</v>
      </c>
      <c r="F6455" s="17">
        <f t="shared" si="204"/>
        <v>0</v>
      </c>
      <c r="G6455" s="148">
        <f t="shared" si="205"/>
        <v>50.312999999999995</v>
      </c>
    </row>
    <row r="6456" spans="1:7" s="8" customFormat="1" ht="12.75" x14ac:dyDescent="0.15">
      <c r="A6456" s="108" t="s">
        <v>6</v>
      </c>
      <c r="B6456" s="19">
        <v>0</v>
      </c>
      <c r="C6456" s="19">
        <v>750</v>
      </c>
      <c r="D6456" s="19">
        <v>350</v>
      </c>
      <c r="E6456" s="19">
        <v>104.97</v>
      </c>
      <c r="F6456" s="19">
        <f t="shared" si="204"/>
        <v>0</v>
      </c>
      <c r="G6456" s="151">
        <f t="shared" si="205"/>
        <v>29.991428571428568</v>
      </c>
    </row>
    <row r="6457" spans="1:7" s="8" customFormat="1" ht="12.75" x14ac:dyDescent="0.15">
      <c r="A6457" s="108" t="s">
        <v>12</v>
      </c>
      <c r="B6457" s="19">
        <v>0</v>
      </c>
      <c r="C6457" s="19">
        <v>750</v>
      </c>
      <c r="D6457" s="19">
        <v>350</v>
      </c>
      <c r="E6457" s="19">
        <v>104.97</v>
      </c>
      <c r="F6457" s="19">
        <f t="shared" si="204"/>
        <v>0</v>
      </c>
      <c r="G6457" s="151">
        <f t="shared" si="205"/>
        <v>29.991428571428568</v>
      </c>
    </row>
    <row r="6458" spans="1:7" s="8" customFormat="1" ht="12.75" x14ac:dyDescent="0.15">
      <c r="A6458" s="110" t="s">
        <v>18</v>
      </c>
      <c r="B6458" s="20">
        <v>0</v>
      </c>
      <c r="C6458" s="20">
        <v>0</v>
      </c>
      <c r="D6458" s="20">
        <v>0</v>
      </c>
      <c r="E6458" s="20">
        <v>79.650000000000006</v>
      </c>
      <c r="F6458" s="20">
        <f t="shared" si="204"/>
        <v>0</v>
      </c>
      <c r="G6458" s="136">
        <f t="shared" si="205"/>
        <v>0</v>
      </c>
    </row>
    <row r="6459" spans="1:7" s="8" customFormat="1" ht="12.75" x14ac:dyDescent="0.15">
      <c r="A6459" s="110" t="s">
        <v>83</v>
      </c>
      <c r="B6459" s="20">
        <v>0</v>
      </c>
      <c r="C6459" s="20">
        <v>0</v>
      </c>
      <c r="D6459" s="20">
        <v>0</v>
      </c>
      <c r="E6459" s="20">
        <v>25.32</v>
      </c>
      <c r="F6459" s="20">
        <f t="shared" si="204"/>
        <v>0</v>
      </c>
      <c r="G6459" s="136">
        <f t="shared" si="205"/>
        <v>0</v>
      </c>
    </row>
    <row r="6460" spans="1:7" s="8" customFormat="1" ht="12.75" x14ac:dyDescent="0.15">
      <c r="A6460" s="108" t="s">
        <v>53</v>
      </c>
      <c r="B6460" s="19">
        <v>0</v>
      </c>
      <c r="C6460" s="19">
        <v>1350</v>
      </c>
      <c r="D6460" s="19">
        <v>650</v>
      </c>
      <c r="E6460" s="19">
        <v>398.16</v>
      </c>
      <c r="F6460" s="19">
        <f t="shared" si="204"/>
        <v>0</v>
      </c>
      <c r="G6460" s="151">
        <f t="shared" si="205"/>
        <v>61.255384615384621</v>
      </c>
    </row>
    <row r="6461" spans="1:7" s="8" customFormat="1" ht="12.75" x14ac:dyDescent="0.15">
      <c r="A6461" s="108" t="s">
        <v>56</v>
      </c>
      <c r="B6461" s="19">
        <v>0</v>
      </c>
      <c r="C6461" s="19">
        <v>1350</v>
      </c>
      <c r="D6461" s="19">
        <v>650</v>
      </c>
      <c r="E6461" s="19">
        <v>398.16</v>
      </c>
      <c r="F6461" s="19">
        <f t="shared" si="204"/>
        <v>0</v>
      </c>
      <c r="G6461" s="151">
        <f t="shared" si="205"/>
        <v>61.255384615384621</v>
      </c>
    </row>
    <row r="6462" spans="1:7" s="8" customFormat="1" ht="12.75" x14ac:dyDescent="0.15">
      <c r="A6462" s="110" t="s">
        <v>57</v>
      </c>
      <c r="B6462" s="20">
        <v>0</v>
      </c>
      <c r="C6462" s="20">
        <v>0</v>
      </c>
      <c r="D6462" s="20">
        <v>0</v>
      </c>
      <c r="E6462" s="20">
        <v>398.16</v>
      </c>
      <c r="F6462" s="20">
        <f t="shared" si="204"/>
        <v>0</v>
      </c>
      <c r="G6462" s="136">
        <f t="shared" si="205"/>
        <v>0</v>
      </c>
    </row>
    <row r="6463" spans="1:7" s="7" customFormat="1" ht="12.75" x14ac:dyDescent="0.15">
      <c r="A6463" s="149" t="s">
        <v>301</v>
      </c>
      <c r="B6463" s="18">
        <v>8030.94</v>
      </c>
      <c r="C6463" s="18">
        <v>7800</v>
      </c>
      <c r="D6463" s="18">
        <v>5540</v>
      </c>
      <c r="E6463" s="18">
        <v>4690</v>
      </c>
      <c r="F6463" s="18">
        <f t="shared" si="204"/>
        <v>58.399141320941261</v>
      </c>
      <c r="G6463" s="150">
        <f t="shared" si="205"/>
        <v>84.657039711191345</v>
      </c>
    </row>
    <row r="6464" spans="1:7" s="8" customFormat="1" ht="12.75" x14ac:dyDescent="0.15">
      <c r="A6464" s="108" t="s">
        <v>82</v>
      </c>
      <c r="B6464" s="19">
        <v>8030.94</v>
      </c>
      <c r="C6464" s="19">
        <v>7800</v>
      </c>
      <c r="D6464" s="19">
        <v>5540</v>
      </c>
      <c r="E6464" s="19">
        <v>4690</v>
      </c>
      <c r="F6464" s="19">
        <f t="shared" si="204"/>
        <v>58.399141320941261</v>
      </c>
      <c r="G6464" s="151">
        <f t="shared" si="205"/>
        <v>84.657039711191345</v>
      </c>
    </row>
    <row r="6465" spans="1:7" s="6" customFormat="1" ht="12.75" x14ac:dyDescent="0.15">
      <c r="A6465" s="147" t="s">
        <v>257</v>
      </c>
      <c r="B6465" s="17">
        <v>8030.94</v>
      </c>
      <c r="C6465" s="17">
        <v>7800</v>
      </c>
      <c r="D6465" s="17">
        <v>5540</v>
      </c>
      <c r="E6465" s="17">
        <v>4690</v>
      </c>
      <c r="F6465" s="17">
        <f t="shared" si="204"/>
        <v>58.399141320941261</v>
      </c>
      <c r="G6465" s="148">
        <f t="shared" si="205"/>
        <v>84.657039711191345</v>
      </c>
    </row>
    <row r="6466" spans="1:7" s="8" customFormat="1" ht="12.75" x14ac:dyDescent="0.15">
      <c r="A6466" s="108" t="s">
        <v>6</v>
      </c>
      <c r="B6466" s="19">
        <v>8030.94</v>
      </c>
      <c r="C6466" s="19">
        <v>7800</v>
      </c>
      <c r="D6466" s="19">
        <v>5540</v>
      </c>
      <c r="E6466" s="19">
        <v>4690</v>
      </c>
      <c r="F6466" s="19">
        <f t="shared" si="204"/>
        <v>58.399141320941261</v>
      </c>
      <c r="G6466" s="151">
        <f t="shared" si="205"/>
        <v>84.657039711191345</v>
      </c>
    </row>
    <row r="6467" spans="1:7" s="8" customFormat="1" ht="12.75" x14ac:dyDescent="0.15">
      <c r="A6467" s="108" t="s">
        <v>12</v>
      </c>
      <c r="B6467" s="19">
        <v>8030.94</v>
      </c>
      <c r="C6467" s="19">
        <v>7800</v>
      </c>
      <c r="D6467" s="19">
        <v>5540</v>
      </c>
      <c r="E6467" s="19">
        <v>4690</v>
      </c>
      <c r="F6467" s="19">
        <f t="shared" si="204"/>
        <v>58.399141320941261</v>
      </c>
      <c r="G6467" s="151">
        <f t="shared" si="205"/>
        <v>84.657039711191345</v>
      </c>
    </row>
    <row r="6468" spans="1:7" s="8" customFormat="1" ht="12.75" x14ac:dyDescent="0.15">
      <c r="A6468" s="110" t="s">
        <v>18</v>
      </c>
      <c r="B6468" s="20">
        <v>1481.07</v>
      </c>
      <c r="C6468" s="20">
        <v>0</v>
      </c>
      <c r="D6468" s="20">
        <v>0</v>
      </c>
      <c r="E6468" s="20">
        <v>540</v>
      </c>
      <c r="F6468" s="20">
        <f t="shared" si="204"/>
        <v>36.46012680021876</v>
      </c>
      <c r="G6468" s="136">
        <f t="shared" si="205"/>
        <v>0</v>
      </c>
    </row>
    <row r="6469" spans="1:7" s="8" customFormat="1" ht="12.75" x14ac:dyDescent="0.15">
      <c r="A6469" s="110" t="s">
        <v>27</v>
      </c>
      <c r="B6469" s="20">
        <v>6271.15</v>
      </c>
      <c r="C6469" s="20">
        <v>0</v>
      </c>
      <c r="D6469" s="20">
        <v>0</v>
      </c>
      <c r="E6469" s="20">
        <v>4150</v>
      </c>
      <c r="F6469" s="20">
        <f t="shared" si="204"/>
        <v>66.176060212241779</v>
      </c>
      <c r="G6469" s="136">
        <f t="shared" si="205"/>
        <v>0</v>
      </c>
    </row>
    <row r="6470" spans="1:7" s="8" customFormat="1" ht="12.75" x14ac:dyDescent="0.15">
      <c r="A6470" s="110" t="s">
        <v>98</v>
      </c>
      <c r="B6470" s="20">
        <v>278.72000000000003</v>
      </c>
      <c r="C6470" s="20">
        <v>0</v>
      </c>
      <c r="D6470" s="20">
        <v>0</v>
      </c>
      <c r="E6470" s="20">
        <v>0</v>
      </c>
      <c r="F6470" s="20">
        <f t="shared" ref="F6470:F6533" si="206">IFERROR(E6470/B6470*100,0)</f>
        <v>0</v>
      </c>
      <c r="G6470" s="136">
        <f t="shared" ref="G6470:G6533" si="207">IFERROR(E6470/D6470*100,0)</f>
        <v>0</v>
      </c>
    </row>
    <row r="6471" spans="1:7" s="7" customFormat="1" ht="12.75" x14ac:dyDescent="0.15">
      <c r="A6471" s="149" t="s">
        <v>302</v>
      </c>
      <c r="B6471" s="18">
        <v>4844.83</v>
      </c>
      <c r="C6471" s="18">
        <v>9950</v>
      </c>
      <c r="D6471" s="18">
        <v>5618.57</v>
      </c>
      <c r="E6471" s="18">
        <v>3604.95</v>
      </c>
      <c r="F6471" s="18">
        <f t="shared" si="206"/>
        <v>74.40818356887651</v>
      </c>
      <c r="G6471" s="150">
        <f t="shared" si="207"/>
        <v>64.161343544709766</v>
      </c>
    </row>
    <row r="6472" spans="1:7" s="8" customFormat="1" ht="12.75" x14ac:dyDescent="0.15">
      <c r="A6472" s="108" t="s">
        <v>82</v>
      </c>
      <c r="B6472" s="19">
        <v>4844.83</v>
      </c>
      <c r="C6472" s="19">
        <v>9950</v>
      </c>
      <c r="D6472" s="19">
        <v>5618.57</v>
      </c>
      <c r="E6472" s="19">
        <v>3604.95</v>
      </c>
      <c r="F6472" s="19">
        <f t="shared" si="206"/>
        <v>74.40818356887651</v>
      </c>
      <c r="G6472" s="151">
        <f t="shared" si="207"/>
        <v>64.161343544709766</v>
      </c>
    </row>
    <row r="6473" spans="1:7" s="6" customFormat="1" ht="12.75" x14ac:dyDescent="0.15">
      <c r="A6473" s="147" t="s">
        <v>128</v>
      </c>
      <c r="B6473" s="17">
        <v>4844.83</v>
      </c>
      <c r="C6473" s="17">
        <v>9950</v>
      </c>
      <c r="D6473" s="17">
        <v>5618.57</v>
      </c>
      <c r="E6473" s="17">
        <v>3604.95</v>
      </c>
      <c r="F6473" s="17">
        <f t="shared" si="206"/>
        <v>74.40818356887651</v>
      </c>
      <c r="G6473" s="148">
        <f t="shared" si="207"/>
        <v>64.161343544709766</v>
      </c>
    </row>
    <row r="6474" spans="1:7" s="8" customFormat="1" ht="12.75" x14ac:dyDescent="0.15">
      <c r="A6474" s="108" t="s">
        <v>6</v>
      </c>
      <c r="B6474" s="19">
        <v>4313.9399999999996</v>
      </c>
      <c r="C6474" s="19">
        <v>7350</v>
      </c>
      <c r="D6474" s="19">
        <v>4118.57</v>
      </c>
      <c r="E6474" s="19">
        <v>3156.82</v>
      </c>
      <c r="F6474" s="19">
        <f t="shared" si="206"/>
        <v>73.177188370723755</v>
      </c>
      <c r="G6474" s="151">
        <f t="shared" si="207"/>
        <v>76.648448369215544</v>
      </c>
    </row>
    <row r="6475" spans="1:7" s="8" customFormat="1" ht="12.75" x14ac:dyDescent="0.15">
      <c r="A6475" s="108" t="s">
        <v>7</v>
      </c>
      <c r="B6475" s="19">
        <v>1822.28</v>
      </c>
      <c r="C6475" s="19">
        <v>350</v>
      </c>
      <c r="D6475" s="19">
        <v>350</v>
      </c>
      <c r="E6475" s="19">
        <v>344.02</v>
      </c>
      <c r="F6475" s="19">
        <f t="shared" si="206"/>
        <v>18.878547753363918</v>
      </c>
      <c r="G6475" s="151">
        <f t="shared" si="207"/>
        <v>98.291428571428568</v>
      </c>
    </row>
    <row r="6476" spans="1:7" s="8" customFormat="1" ht="12.75" x14ac:dyDescent="0.15">
      <c r="A6476" s="110" t="s">
        <v>10</v>
      </c>
      <c r="B6476" s="20">
        <v>1822.28</v>
      </c>
      <c r="C6476" s="20">
        <v>0</v>
      </c>
      <c r="D6476" s="20">
        <v>0</v>
      </c>
      <c r="E6476" s="20">
        <v>344.02</v>
      </c>
      <c r="F6476" s="20">
        <f t="shared" si="206"/>
        <v>18.878547753363918</v>
      </c>
      <c r="G6476" s="136">
        <f t="shared" si="207"/>
        <v>0</v>
      </c>
    </row>
    <row r="6477" spans="1:7" s="8" customFormat="1" ht="12.75" x14ac:dyDescent="0.15">
      <c r="A6477" s="108" t="s">
        <v>12</v>
      </c>
      <c r="B6477" s="19">
        <v>2491.66</v>
      </c>
      <c r="C6477" s="19">
        <v>4400</v>
      </c>
      <c r="D6477" s="19">
        <v>2400</v>
      </c>
      <c r="E6477" s="19">
        <v>1904.91</v>
      </c>
      <c r="F6477" s="19">
        <f t="shared" si="206"/>
        <v>76.451442010547183</v>
      </c>
      <c r="G6477" s="151">
        <f t="shared" si="207"/>
        <v>79.371250000000003</v>
      </c>
    </row>
    <row r="6478" spans="1:7" s="8" customFormat="1" ht="12.75" x14ac:dyDescent="0.15">
      <c r="A6478" s="110" t="s">
        <v>18</v>
      </c>
      <c r="B6478" s="20">
        <v>186.87</v>
      </c>
      <c r="C6478" s="20">
        <v>0</v>
      </c>
      <c r="D6478" s="20">
        <v>0</v>
      </c>
      <c r="E6478" s="20">
        <v>253.76</v>
      </c>
      <c r="F6478" s="20">
        <f t="shared" si="206"/>
        <v>135.79493765719485</v>
      </c>
      <c r="G6478" s="136">
        <f t="shared" si="207"/>
        <v>0</v>
      </c>
    </row>
    <row r="6479" spans="1:7" s="8" customFormat="1" ht="12.75" x14ac:dyDescent="0.15">
      <c r="A6479" s="110" t="s">
        <v>27</v>
      </c>
      <c r="B6479" s="20">
        <v>1736.91</v>
      </c>
      <c r="C6479" s="20">
        <v>0</v>
      </c>
      <c r="D6479" s="20">
        <v>0</v>
      </c>
      <c r="E6479" s="20">
        <v>1537.58</v>
      </c>
      <c r="F6479" s="20">
        <f t="shared" si="206"/>
        <v>88.523872854667189</v>
      </c>
      <c r="G6479" s="136">
        <f t="shared" si="207"/>
        <v>0</v>
      </c>
    </row>
    <row r="6480" spans="1:7" s="8" customFormat="1" ht="12.75" x14ac:dyDescent="0.15">
      <c r="A6480" s="110" t="s">
        <v>31</v>
      </c>
      <c r="B6480" s="20">
        <v>364.99</v>
      </c>
      <c r="C6480" s="20">
        <v>0</v>
      </c>
      <c r="D6480" s="20">
        <v>0</v>
      </c>
      <c r="E6480" s="20">
        <v>0</v>
      </c>
      <c r="F6480" s="20">
        <f t="shared" si="206"/>
        <v>0</v>
      </c>
      <c r="G6480" s="136">
        <f t="shared" si="207"/>
        <v>0</v>
      </c>
    </row>
    <row r="6481" spans="1:7" s="8" customFormat="1" ht="12.75" x14ac:dyDescent="0.15">
      <c r="A6481" s="110" t="s">
        <v>98</v>
      </c>
      <c r="B6481" s="20">
        <v>135.96</v>
      </c>
      <c r="C6481" s="20">
        <v>0</v>
      </c>
      <c r="D6481" s="20">
        <v>0</v>
      </c>
      <c r="E6481" s="20">
        <v>0</v>
      </c>
      <c r="F6481" s="20">
        <f t="shared" si="206"/>
        <v>0</v>
      </c>
      <c r="G6481" s="136">
        <f t="shared" si="207"/>
        <v>0</v>
      </c>
    </row>
    <row r="6482" spans="1:7" s="8" customFormat="1" ht="12.75" x14ac:dyDescent="0.15">
      <c r="A6482" s="110" t="s">
        <v>83</v>
      </c>
      <c r="B6482" s="20">
        <v>66.930000000000007</v>
      </c>
      <c r="C6482" s="20">
        <v>0</v>
      </c>
      <c r="D6482" s="20">
        <v>0</v>
      </c>
      <c r="E6482" s="20">
        <v>113.57</v>
      </c>
      <c r="F6482" s="20">
        <f t="shared" si="206"/>
        <v>169.68474525623782</v>
      </c>
      <c r="G6482" s="136">
        <f t="shared" si="207"/>
        <v>0</v>
      </c>
    </row>
    <row r="6483" spans="1:7" s="8" customFormat="1" ht="12.75" x14ac:dyDescent="0.15">
      <c r="A6483" s="108" t="s">
        <v>141</v>
      </c>
      <c r="B6483" s="19">
        <v>0</v>
      </c>
      <c r="C6483" s="19">
        <v>2600</v>
      </c>
      <c r="D6483" s="19">
        <v>500</v>
      </c>
      <c r="E6483" s="19">
        <v>42.65</v>
      </c>
      <c r="F6483" s="19">
        <f t="shared" si="206"/>
        <v>0</v>
      </c>
      <c r="G6483" s="151">
        <f t="shared" si="207"/>
        <v>8.5299999999999994</v>
      </c>
    </row>
    <row r="6484" spans="1:7" s="8" customFormat="1" ht="12.75" x14ac:dyDescent="0.15">
      <c r="A6484" s="110" t="s">
        <v>259</v>
      </c>
      <c r="B6484" s="20">
        <v>0</v>
      </c>
      <c r="C6484" s="20">
        <v>0</v>
      </c>
      <c r="D6484" s="20">
        <v>0</v>
      </c>
      <c r="E6484" s="20">
        <v>42.65</v>
      </c>
      <c r="F6484" s="20">
        <f t="shared" si="206"/>
        <v>0</v>
      </c>
      <c r="G6484" s="136">
        <f t="shared" si="207"/>
        <v>0</v>
      </c>
    </row>
    <row r="6485" spans="1:7" s="8" customFormat="1" ht="12.75" x14ac:dyDescent="0.15">
      <c r="A6485" s="108" t="s">
        <v>101</v>
      </c>
      <c r="B6485" s="19">
        <v>0</v>
      </c>
      <c r="C6485" s="19">
        <v>0</v>
      </c>
      <c r="D6485" s="19">
        <v>868.57</v>
      </c>
      <c r="E6485" s="19">
        <v>865.24</v>
      </c>
      <c r="F6485" s="19">
        <f t="shared" si="206"/>
        <v>0</v>
      </c>
      <c r="G6485" s="151">
        <f t="shared" si="207"/>
        <v>99.616611211531591</v>
      </c>
    </row>
    <row r="6486" spans="1:7" s="8" customFormat="1" ht="12.75" x14ac:dyDescent="0.15">
      <c r="A6486" s="110" t="s">
        <v>260</v>
      </c>
      <c r="B6486" s="20">
        <v>0</v>
      </c>
      <c r="C6486" s="20">
        <v>0</v>
      </c>
      <c r="D6486" s="20">
        <v>0</v>
      </c>
      <c r="E6486" s="20">
        <v>865.24</v>
      </c>
      <c r="F6486" s="20">
        <f t="shared" si="206"/>
        <v>0</v>
      </c>
      <c r="G6486" s="136">
        <f t="shared" si="207"/>
        <v>0</v>
      </c>
    </row>
    <row r="6487" spans="1:7" s="8" customFormat="1" ht="12.75" x14ac:dyDescent="0.15">
      <c r="A6487" s="108" t="s">
        <v>53</v>
      </c>
      <c r="B6487" s="19">
        <v>530.89</v>
      </c>
      <c r="C6487" s="19">
        <v>2600</v>
      </c>
      <c r="D6487" s="19">
        <v>1500</v>
      </c>
      <c r="E6487" s="19">
        <v>448.13</v>
      </c>
      <c r="F6487" s="19">
        <f t="shared" si="206"/>
        <v>84.411083275254768</v>
      </c>
      <c r="G6487" s="151">
        <f t="shared" si="207"/>
        <v>29.87533333333333</v>
      </c>
    </row>
    <row r="6488" spans="1:7" s="8" customFormat="1" ht="12.75" x14ac:dyDescent="0.15">
      <c r="A6488" s="108" t="s">
        <v>56</v>
      </c>
      <c r="B6488" s="19">
        <v>530.89</v>
      </c>
      <c r="C6488" s="19">
        <v>2600</v>
      </c>
      <c r="D6488" s="19">
        <v>1500</v>
      </c>
      <c r="E6488" s="19">
        <v>448.13</v>
      </c>
      <c r="F6488" s="19">
        <f t="shared" si="206"/>
        <v>84.411083275254768</v>
      </c>
      <c r="G6488" s="151">
        <f t="shared" si="207"/>
        <v>29.87533333333333</v>
      </c>
    </row>
    <row r="6489" spans="1:7" s="8" customFormat="1" ht="12.75" x14ac:dyDescent="0.15">
      <c r="A6489" s="110" t="s">
        <v>252</v>
      </c>
      <c r="B6489" s="20">
        <v>530.89</v>
      </c>
      <c r="C6489" s="20">
        <v>0</v>
      </c>
      <c r="D6489" s="20">
        <v>0</v>
      </c>
      <c r="E6489" s="20">
        <v>448.13</v>
      </c>
      <c r="F6489" s="20">
        <f t="shared" si="206"/>
        <v>84.411083275254768</v>
      </c>
      <c r="G6489" s="136">
        <f t="shared" si="207"/>
        <v>0</v>
      </c>
    </row>
    <row r="6490" spans="1:7" s="7" customFormat="1" ht="12.75" x14ac:dyDescent="0.15">
      <c r="A6490" s="149" t="s">
        <v>303</v>
      </c>
      <c r="B6490" s="18">
        <v>36425.03</v>
      </c>
      <c r="C6490" s="18">
        <v>12900</v>
      </c>
      <c r="D6490" s="18">
        <v>14266.43</v>
      </c>
      <c r="E6490" s="18">
        <v>6833.19</v>
      </c>
      <c r="F6490" s="18">
        <f t="shared" si="206"/>
        <v>18.759600197995717</v>
      </c>
      <c r="G6490" s="150">
        <f t="shared" si="207"/>
        <v>47.896986141592535</v>
      </c>
    </row>
    <row r="6491" spans="1:7" s="8" customFormat="1" ht="12.75" x14ac:dyDescent="0.15">
      <c r="A6491" s="108" t="s">
        <v>82</v>
      </c>
      <c r="B6491" s="19">
        <v>36425.03</v>
      </c>
      <c r="C6491" s="19">
        <v>12900</v>
      </c>
      <c r="D6491" s="19">
        <v>14266.43</v>
      </c>
      <c r="E6491" s="19">
        <v>6833.19</v>
      </c>
      <c r="F6491" s="19">
        <f t="shared" si="206"/>
        <v>18.759600197995717</v>
      </c>
      <c r="G6491" s="151">
        <f t="shared" si="207"/>
        <v>47.896986141592535</v>
      </c>
    </row>
    <row r="6492" spans="1:7" s="6" customFormat="1" ht="12.75" x14ac:dyDescent="0.15">
      <c r="A6492" s="147" t="s">
        <v>212</v>
      </c>
      <c r="B6492" s="17">
        <v>36425.03</v>
      </c>
      <c r="C6492" s="17">
        <v>12900</v>
      </c>
      <c r="D6492" s="17">
        <v>14266.43</v>
      </c>
      <c r="E6492" s="17">
        <v>6833.19</v>
      </c>
      <c r="F6492" s="17">
        <f t="shared" si="206"/>
        <v>18.759600197995717</v>
      </c>
      <c r="G6492" s="148">
        <f t="shared" si="207"/>
        <v>47.896986141592535</v>
      </c>
    </row>
    <row r="6493" spans="1:7" s="8" customFormat="1" ht="12.75" x14ac:dyDescent="0.15">
      <c r="A6493" s="108" t="s">
        <v>6</v>
      </c>
      <c r="B6493" s="19">
        <v>36425.03</v>
      </c>
      <c r="C6493" s="19">
        <v>12900</v>
      </c>
      <c r="D6493" s="19">
        <v>14266.43</v>
      </c>
      <c r="E6493" s="19">
        <v>6833.19</v>
      </c>
      <c r="F6493" s="19">
        <f t="shared" si="206"/>
        <v>18.759600197995717</v>
      </c>
      <c r="G6493" s="151">
        <f t="shared" si="207"/>
        <v>47.896986141592535</v>
      </c>
    </row>
    <row r="6494" spans="1:7" s="8" customFormat="1" ht="12.75" x14ac:dyDescent="0.15">
      <c r="A6494" s="108" t="s">
        <v>12</v>
      </c>
      <c r="B6494" s="19">
        <v>36424.230000000003</v>
      </c>
      <c r="C6494" s="19">
        <v>12900</v>
      </c>
      <c r="D6494" s="19">
        <v>14266.43</v>
      </c>
      <c r="E6494" s="19">
        <v>6833.19</v>
      </c>
      <c r="F6494" s="19">
        <f t="shared" si="206"/>
        <v>18.760012222633119</v>
      </c>
      <c r="G6494" s="151">
        <f t="shared" si="207"/>
        <v>47.896986141592535</v>
      </c>
    </row>
    <row r="6495" spans="1:7" s="8" customFormat="1" ht="12.75" x14ac:dyDescent="0.15">
      <c r="A6495" s="110" t="s">
        <v>18</v>
      </c>
      <c r="B6495" s="20">
        <v>2808.18</v>
      </c>
      <c r="C6495" s="20">
        <v>0</v>
      </c>
      <c r="D6495" s="20">
        <v>0</v>
      </c>
      <c r="E6495" s="20">
        <v>102.13</v>
      </c>
      <c r="F6495" s="20">
        <f t="shared" si="206"/>
        <v>3.6368751290871666</v>
      </c>
      <c r="G6495" s="136">
        <f t="shared" si="207"/>
        <v>0</v>
      </c>
    </row>
    <row r="6496" spans="1:7" s="8" customFormat="1" ht="12.75" x14ac:dyDescent="0.15">
      <c r="A6496" s="110" t="s">
        <v>20</v>
      </c>
      <c r="B6496" s="20">
        <v>6003.94</v>
      </c>
      <c r="C6496" s="20">
        <v>0</v>
      </c>
      <c r="D6496" s="20">
        <v>0</v>
      </c>
      <c r="E6496" s="20">
        <v>3168.71</v>
      </c>
      <c r="F6496" s="20">
        <f t="shared" si="206"/>
        <v>52.777176320882624</v>
      </c>
      <c r="G6496" s="136">
        <f t="shared" si="207"/>
        <v>0</v>
      </c>
    </row>
    <row r="6497" spans="1:7" s="8" customFormat="1" ht="12.75" x14ac:dyDescent="0.15">
      <c r="A6497" s="110" t="s">
        <v>22</v>
      </c>
      <c r="B6497" s="20">
        <v>16.72</v>
      </c>
      <c r="C6497" s="20">
        <v>0</v>
      </c>
      <c r="D6497" s="20">
        <v>0</v>
      </c>
      <c r="E6497" s="20">
        <v>0</v>
      </c>
      <c r="F6497" s="20">
        <f t="shared" si="206"/>
        <v>0</v>
      </c>
      <c r="G6497" s="136">
        <f t="shared" si="207"/>
        <v>0</v>
      </c>
    </row>
    <row r="6498" spans="1:7" s="8" customFormat="1" ht="12.75" x14ac:dyDescent="0.15">
      <c r="A6498" s="110" t="s">
        <v>34</v>
      </c>
      <c r="B6498" s="20">
        <v>829.52</v>
      </c>
      <c r="C6498" s="20">
        <v>0</v>
      </c>
      <c r="D6498" s="20">
        <v>0</v>
      </c>
      <c r="E6498" s="20">
        <v>0</v>
      </c>
      <c r="F6498" s="20">
        <f t="shared" si="206"/>
        <v>0</v>
      </c>
      <c r="G6498" s="136">
        <f t="shared" si="207"/>
        <v>0</v>
      </c>
    </row>
    <row r="6499" spans="1:7" s="8" customFormat="1" ht="12.75" x14ac:dyDescent="0.15">
      <c r="A6499" s="110" t="s">
        <v>98</v>
      </c>
      <c r="B6499" s="20">
        <v>24088.86</v>
      </c>
      <c r="C6499" s="20">
        <v>0</v>
      </c>
      <c r="D6499" s="20">
        <v>0</v>
      </c>
      <c r="E6499" s="20">
        <v>3562.35</v>
      </c>
      <c r="F6499" s="20">
        <f t="shared" si="206"/>
        <v>14.78837105616455</v>
      </c>
      <c r="G6499" s="136">
        <f t="shared" si="207"/>
        <v>0</v>
      </c>
    </row>
    <row r="6500" spans="1:7" s="8" customFormat="1" ht="12.75" x14ac:dyDescent="0.15">
      <c r="A6500" s="110" t="s">
        <v>83</v>
      </c>
      <c r="B6500" s="20">
        <v>2630.56</v>
      </c>
      <c r="C6500" s="20">
        <v>0</v>
      </c>
      <c r="D6500" s="20">
        <v>0</v>
      </c>
      <c r="E6500" s="20">
        <v>0</v>
      </c>
      <c r="F6500" s="20">
        <f t="shared" si="206"/>
        <v>0</v>
      </c>
      <c r="G6500" s="136">
        <f t="shared" si="207"/>
        <v>0</v>
      </c>
    </row>
    <row r="6501" spans="1:7" s="8" customFormat="1" ht="12.75" x14ac:dyDescent="0.15">
      <c r="A6501" s="110" t="s">
        <v>36</v>
      </c>
      <c r="B6501" s="20">
        <v>46.45</v>
      </c>
      <c r="C6501" s="20">
        <v>0</v>
      </c>
      <c r="D6501" s="20">
        <v>0</v>
      </c>
      <c r="E6501" s="20">
        <v>0</v>
      </c>
      <c r="F6501" s="20">
        <f t="shared" si="206"/>
        <v>0</v>
      </c>
      <c r="G6501" s="136">
        <f t="shared" si="207"/>
        <v>0</v>
      </c>
    </row>
    <row r="6502" spans="1:7" s="8" customFormat="1" ht="12.75" x14ac:dyDescent="0.15">
      <c r="A6502" s="108" t="s">
        <v>37</v>
      </c>
      <c r="B6502" s="19">
        <v>0.8</v>
      </c>
      <c r="C6502" s="19">
        <v>0</v>
      </c>
      <c r="D6502" s="19">
        <v>0</v>
      </c>
      <c r="E6502" s="19">
        <v>0</v>
      </c>
      <c r="F6502" s="19">
        <f t="shared" si="206"/>
        <v>0</v>
      </c>
      <c r="G6502" s="151">
        <f t="shared" si="207"/>
        <v>0</v>
      </c>
    </row>
    <row r="6503" spans="1:7" s="8" customFormat="1" ht="12.75" x14ac:dyDescent="0.15">
      <c r="A6503" s="110" t="s">
        <v>38</v>
      </c>
      <c r="B6503" s="20">
        <v>0.8</v>
      </c>
      <c r="C6503" s="20">
        <v>0</v>
      </c>
      <c r="D6503" s="20">
        <v>0</v>
      </c>
      <c r="E6503" s="20">
        <v>0</v>
      </c>
      <c r="F6503" s="20">
        <f t="shared" si="206"/>
        <v>0</v>
      </c>
      <c r="G6503" s="136">
        <f t="shared" si="207"/>
        <v>0</v>
      </c>
    </row>
    <row r="6504" spans="1:7" s="7" customFormat="1" ht="12.75" x14ac:dyDescent="0.15">
      <c r="A6504" s="149" t="s">
        <v>317</v>
      </c>
      <c r="B6504" s="18">
        <v>0.92</v>
      </c>
      <c r="C6504" s="18">
        <v>50</v>
      </c>
      <c r="D6504" s="18">
        <v>20</v>
      </c>
      <c r="E6504" s="18">
        <v>0</v>
      </c>
      <c r="F6504" s="18">
        <f t="shared" si="206"/>
        <v>0</v>
      </c>
      <c r="G6504" s="150">
        <f t="shared" si="207"/>
        <v>0</v>
      </c>
    </row>
    <row r="6505" spans="1:7" s="8" customFormat="1" ht="12.75" x14ac:dyDescent="0.15">
      <c r="A6505" s="108" t="s">
        <v>82</v>
      </c>
      <c r="B6505" s="19">
        <v>0.92</v>
      </c>
      <c r="C6505" s="19">
        <v>50</v>
      </c>
      <c r="D6505" s="19">
        <v>20</v>
      </c>
      <c r="E6505" s="19">
        <v>0</v>
      </c>
      <c r="F6505" s="19">
        <f t="shared" si="206"/>
        <v>0</v>
      </c>
      <c r="G6505" s="151">
        <f t="shared" si="207"/>
        <v>0</v>
      </c>
    </row>
    <row r="6506" spans="1:7" s="6" customFormat="1" ht="12.75" x14ac:dyDescent="0.15">
      <c r="A6506" s="147" t="s">
        <v>285</v>
      </c>
      <c r="B6506" s="17">
        <v>0.92</v>
      </c>
      <c r="C6506" s="17">
        <v>50</v>
      </c>
      <c r="D6506" s="17">
        <v>20</v>
      </c>
      <c r="E6506" s="17">
        <v>0</v>
      </c>
      <c r="F6506" s="17">
        <f t="shared" si="206"/>
        <v>0</v>
      </c>
      <c r="G6506" s="148">
        <f t="shared" si="207"/>
        <v>0</v>
      </c>
    </row>
    <row r="6507" spans="1:7" s="8" customFormat="1" ht="12.75" x14ac:dyDescent="0.15">
      <c r="A6507" s="108" t="s">
        <v>6</v>
      </c>
      <c r="B6507" s="19">
        <v>0.92</v>
      </c>
      <c r="C6507" s="19">
        <v>50</v>
      </c>
      <c r="D6507" s="19">
        <v>20</v>
      </c>
      <c r="E6507" s="19">
        <v>0</v>
      </c>
      <c r="F6507" s="19">
        <f t="shared" si="206"/>
        <v>0</v>
      </c>
      <c r="G6507" s="151">
        <f t="shared" si="207"/>
        <v>0</v>
      </c>
    </row>
    <row r="6508" spans="1:7" s="8" customFormat="1" ht="12.75" x14ac:dyDescent="0.15">
      <c r="A6508" s="108" t="s">
        <v>37</v>
      </c>
      <c r="B6508" s="19">
        <v>0.92</v>
      </c>
      <c r="C6508" s="19">
        <v>50</v>
      </c>
      <c r="D6508" s="19">
        <v>20</v>
      </c>
      <c r="E6508" s="19">
        <v>0</v>
      </c>
      <c r="F6508" s="19">
        <f t="shared" si="206"/>
        <v>0</v>
      </c>
      <c r="G6508" s="151">
        <f t="shared" si="207"/>
        <v>0</v>
      </c>
    </row>
    <row r="6509" spans="1:7" s="8" customFormat="1" ht="12.75" x14ac:dyDescent="0.15">
      <c r="A6509" s="110" t="s">
        <v>38</v>
      </c>
      <c r="B6509" s="20">
        <v>0.11</v>
      </c>
      <c r="C6509" s="20">
        <v>0</v>
      </c>
      <c r="D6509" s="20">
        <v>0</v>
      </c>
      <c r="E6509" s="20">
        <v>0</v>
      </c>
      <c r="F6509" s="20">
        <f t="shared" si="206"/>
        <v>0</v>
      </c>
      <c r="G6509" s="136">
        <f t="shared" si="207"/>
        <v>0</v>
      </c>
    </row>
    <row r="6510" spans="1:7" s="8" customFormat="1" ht="12.75" x14ac:dyDescent="0.15">
      <c r="A6510" s="110" t="s">
        <v>39</v>
      </c>
      <c r="B6510" s="20">
        <v>0.81</v>
      </c>
      <c r="C6510" s="20">
        <v>0</v>
      </c>
      <c r="D6510" s="20">
        <v>0</v>
      </c>
      <c r="E6510" s="20">
        <v>0</v>
      </c>
      <c r="F6510" s="20">
        <f t="shared" si="206"/>
        <v>0</v>
      </c>
      <c r="G6510" s="136">
        <f t="shared" si="207"/>
        <v>0</v>
      </c>
    </row>
    <row r="6511" spans="1:7" s="7" customFormat="1" ht="12.75" x14ac:dyDescent="0.15">
      <c r="A6511" s="149" t="s">
        <v>304</v>
      </c>
      <c r="B6511" s="18">
        <v>0</v>
      </c>
      <c r="C6511" s="18">
        <v>0</v>
      </c>
      <c r="D6511" s="18">
        <v>300</v>
      </c>
      <c r="E6511" s="18">
        <v>263.64</v>
      </c>
      <c r="F6511" s="18">
        <f t="shared" si="206"/>
        <v>0</v>
      </c>
      <c r="G6511" s="150">
        <f t="shared" si="207"/>
        <v>87.88</v>
      </c>
    </row>
    <row r="6512" spans="1:7" s="8" customFormat="1" ht="12.75" x14ac:dyDescent="0.15">
      <c r="A6512" s="108" t="s">
        <v>82</v>
      </c>
      <c r="B6512" s="19">
        <v>0</v>
      </c>
      <c r="C6512" s="19">
        <v>0</v>
      </c>
      <c r="D6512" s="19">
        <v>300</v>
      </c>
      <c r="E6512" s="19">
        <v>263.64</v>
      </c>
      <c r="F6512" s="19">
        <f t="shared" si="206"/>
        <v>0</v>
      </c>
      <c r="G6512" s="151">
        <f t="shared" si="207"/>
        <v>87.88</v>
      </c>
    </row>
    <row r="6513" spans="1:7" s="6" customFormat="1" ht="12.75" x14ac:dyDescent="0.15">
      <c r="A6513" s="147" t="s">
        <v>210</v>
      </c>
      <c r="B6513" s="17">
        <v>0</v>
      </c>
      <c r="C6513" s="17">
        <v>0</v>
      </c>
      <c r="D6513" s="17">
        <v>300</v>
      </c>
      <c r="E6513" s="17">
        <v>263.64</v>
      </c>
      <c r="F6513" s="17">
        <f t="shared" si="206"/>
        <v>0</v>
      </c>
      <c r="G6513" s="148">
        <f t="shared" si="207"/>
        <v>87.88</v>
      </c>
    </row>
    <row r="6514" spans="1:7" s="8" customFormat="1" ht="12.75" x14ac:dyDescent="0.15">
      <c r="A6514" s="108" t="s">
        <v>6</v>
      </c>
      <c r="B6514" s="19">
        <v>0</v>
      </c>
      <c r="C6514" s="19">
        <v>0</v>
      </c>
      <c r="D6514" s="19">
        <v>300</v>
      </c>
      <c r="E6514" s="19">
        <v>263.64</v>
      </c>
      <c r="F6514" s="19">
        <f t="shared" si="206"/>
        <v>0</v>
      </c>
      <c r="G6514" s="151">
        <f t="shared" si="207"/>
        <v>87.88</v>
      </c>
    </row>
    <row r="6515" spans="1:7" s="8" customFormat="1" ht="12.75" x14ac:dyDescent="0.15">
      <c r="A6515" s="108" t="s">
        <v>12</v>
      </c>
      <c r="B6515" s="19">
        <v>0</v>
      </c>
      <c r="C6515" s="19">
        <v>0</v>
      </c>
      <c r="D6515" s="19">
        <v>300</v>
      </c>
      <c r="E6515" s="19">
        <v>263.64</v>
      </c>
      <c r="F6515" s="19">
        <f t="shared" si="206"/>
        <v>0</v>
      </c>
      <c r="G6515" s="151">
        <f t="shared" si="207"/>
        <v>87.88</v>
      </c>
    </row>
    <row r="6516" spans="1:7" s="8" customFormat="1" ht="12.75" x14ac:dyDescent="0.15">
      <c r="A6516" s="110" t="s">
        <v>34</v>
      </c>
      <c r="B6516" s="20">
        <v>0</v>
      </c>
      <c r="C6516" s="20">
        <v>0</v>
      </c>
      <c r="D6516" s="20">
        <v>0</v>
      </c>
      <c r="E6516" s="20">
        <v>263.64</v>
      </c>
      <c r="F6516" s="20">
        <f t="shared" si="206"/>
        <v>0</v>
      </c>
      <c r="G6516" s="136">
        <f t="shared" si="207"/>
        <v>0</v>
      </c>
    </row>
    <row r="6517" spans="1:7" s="7" customFormat="1" ht="12.75" x14ac:dyDescent="0.15">
      <c r="A6517" s="149" t="s">
        <v>305</v>
      </c>
      <c r="B6517" s="18">
        <v>1504.19</v>
      </c>
      <c r="C6517" s="18">
        <v>1500</v>
      </c>
      <c r="D6517" s="18">
        <v>1800</v>
      </c>
      <c r="E6517" s="18">
        <v>1451.09</v>
      </c>
      <c r="F6517" s="18">
        <f t="shared" si="206"/>
        <v>96.469860855344052</v>
      </c>
      <c r="G6517" s="150">
        <f t="shared" si="207"/>
        <v>80.61611111111111</v>
      </c>
    </row>
    <row r="6518" spans="1:7" s="8" customFormat="1" ht="12.75" x14ac:dyDescent="0.15">
      <c r="A6518" s="108" t="s">
        <v>82</v>
      </c>
      <c r="B6518" s="19">
        <v>1504.19</v>
      </c>
      <c r="C6518" s="19">
        <v>1500</v>
      </c>
      <c r="D6518" s="19">
        <v>1800</v>
      </c>
      <c r="E6518" s="19">
        <v>1451.09</v>
      </c>
      <c r="F6518" s="19">
        <f t="shared" si="206"/>
        <v>96.469860855344052</v>
      </c>
      <c r="G6518" s="151">
        <f t="shared" si="207"/>
        <v>80.61611111111111</v>
      </c>
    </row>
    <row r="6519" spans="1:7" s="6" customFormat="1" ht="12.75" x14ac:dyDescent="0.15">
      <c r="A6519" s="147" t="s">
        <v>86</v>
      </c>
      <c r="B6519" s="17">
        <v>1504.19</v>
      </c>
      <c r="C6519" s="17">
        <v>1500</v>
      </c>
      <c r="D6519" s="17">
        <v>1800</v>
      </c>
      <c r="E6519" s="17">
        <v>1451.09</v>
      </c>
      <c r="F6519" s="17">
        <f t="shared" si="206"/>
        <v>96.469860855344052</v>
      </c>
      <c r="G6519" s="148">
        <f t="shared" si="207"/>
        <v>80.61611111111111</v>
      </c>
    </row>
    <row r="6520" spans="1:7" s="8" customFormat="1" ht="12.75" x14ac:dyDescent="0.15">
      <c r="A6520" s="108" t="s">
        <v>6</v>
      </c>
      <c r="B6520" s="19">
        <v>1504.19</v>
      </c>
      <c r="C6520" s="19">
        <v>1500</v>
      </c>
      <c r="D6520" s="19">
        <v>1800</v>
      </c>
      <c r="E6520" s="19">
        <v>1451.09</v>
      </c>
      <c r="F6520" s="19">
        <f t="shared" si="206"/>
        <v>96.469860855344052</v>
      </c>
      <c r="G6520" s="151">
        <f t="shared" si="207"/>
        <v>80.61611111111111</v>
      </c>
    </row>
    <row r="6521" spans="1:7" s="8" customFormat="1" ht="12.75" x14ac:dyDescent="0.15">
      <c r="A6521" s="108" t="s">
        <v>12</v>
      </c>
      <c r="B6521" s="19">
        <v>1504.19</v>
      </c>
      <c r="C6521" s="19">
        <v>1500</v>
      </c>
      <c r="D6521" s="19">
        <v>1800</v>
      </c>
      <c r="E6521" s="19">
        <v>1451.09</v>
      </c>
      <c r="F6521" s="19">
        <f t="shared" si="206"/>
        <v>96.469860855344052</v>
      </c>
      <c r="G6521" s="151">
        <f t="shared" si="207"/>
        <v>80.61611111111111</v>
      </c>
    </row>
    <row r="6522" spans="1:7" s="8" customFormat="1" ht="12.75" x14ac:dyDescent="0.15">
      <c r="A6522" s="110" t="s">
        <v>97</v>
      </c>
      <c r="B6522" s="20">
        <v>1504.19</v>
      </c>
      <c r="C6522" s="20">
        <v>0</v>
      </c>
      <c r="D6522" s="20">
        <v>0</v>
      </c>
      <c r="E6522" s="20">
        <v>1451.09</v>
      </c>
      <c r="F6522" s="20">
        <f t="shared" si="206"/>
        <v>96.469860855344052</v>
      </c>
      <c r="G6522" s="136">
        <f t="shared" si="207"/>
        <v>0</v>
      </c>
    </row>
    <row r="6523" spans="1:7" s="6" customFormat="1" ht="12.75" x14ac:dyDescent="0.15">
      <c r="A6523" s="147" t="s">
        <v>266</v>
      </c>
      <c r="B6523" s="17">
        <v>16613.59</v>
      </c>
      <c r="C6523" s="17">
        <v>19680</v>
      </c>
      <c r="D6523" s="17">
        <v>26507.33</v>
      </c>
      <c r="E6523" s="17">
        <v>21464.31</v>
      </c>
      <c r="F6523" s="17">
        <f t="shared" si="206"/>
        <v>129.19730172708006</v>
      </c>
      <c r="G6523" s="148">
        <f t="shared" si="207"/>
        <v>80.974998236336887</v>
      </c>
    </row>
    <row r="6524" spans="1:7" s="7" customFormat="1" ht="12.75" x14ac:dyDescent="0.15">
      <c r="A6524" s="149" t="s">
        <v>267</v>
      </c>
      <c r="B6524" s="18">
        <v>16613.59</v>
      </c>
      <c r="C6524" s="18">
        <v>19680</v>
      </c>
      <c r="D6524" s="18">
        <v>26507.33</v>
      </c>
      <c r="E6524" s="18">
        <v>21464.31</v>
      </c>
      <c r="F6524" s="18">
        <f t="shared" si="206"/>
        <v>129.19730172708006</v>
      </c>
      <c r="G6524" s="150">
        <f t="shared" si="207"/>
        <v>80.974998236336887</v>
      </c>
    </row>
    <row r="6525" spans="1:7" s="8" customFormat="1" ht="12.75" x14ac:dyDescent="0.15">
      <c r="A6525" s="108" t="s">
        <v>82</v>
      </c>
      <c r="B6525" s="19">
        <v>16613.59</v>
      </c>
      <c r="C6525" s="19">
        <v>19680</v>
      </c>
      <c r="D6525" s="19">
        <v>26507.33</v>
      </c>
      <c r="E6525" s="19">
        <v>21464.31</v>
      </c>
      <c r="F6525" s="19">
        <f t="shared" si="206"/>
        <v>129.19730172708006</v>
      </c>
      <c r="G6525" s="151">
        <f t="shared" si="207"/>
        <v>80.974998236336887</v>
      </c>
    </row>
    <row r="6526" spans="1:7" s="6" customFormat="1" ht="12.75" x14ac:dyDescent="0.15">
      <c r="A6526" s="147" t="s">
        <v>5</v>
      </c>
      <c r="B6526" s="17">
        <v>0</v>
      </c>
      <c r="C6526" s="17">
        <v>0</v>
      </c>
      <c r="D6526" s="17">
        <v>4000</v>
      </c>
      <c r="E6526" s="17">
        <v>2644.91</v>
      </c>
      <c r="F6526" s="17">
        <f t="shared" si="206"/>
        <v>0</v>
      </c>
      <c r="G6526" s="148">
        <f t="shared" si="207"/>
        <v>66.122749999999996</v>
      </c>
    </row>
    <row r="6527" spans="1:7" s="8" customFormat="1" ht="12.75" x14ac:dyDescent="0.15">
      <c r="A6527" s="108" t="s">
        <v>6</v>
      </c>
      <c r="B6527" s="19">
        <v>0</v>
      </c>
      <c r="C6527" s="19">
        <v>0</v>
      </c>
      <c r="D6527" s="19">
        <v>4000</v>
      </c>
      <c r="E6527" s="19">
        <v>2644.91</v>
      </c>
      <c r="F6527" s="19">
        <f t="shared" si="206"/>
        <v>0</v>
      </c>
      <c r="G6527" s="151">
        <f t="shared" si="207"/>
        <v>66.122749999999996</v>
      </c>
    </row>
    <row r="6528" spans="1:7" s="8" customFormat="1" ht="12.75" x14ac:dyDescent="0.15">
      <c r="A6528" s="108" t="s">
        <v>7</v>
      </c>
      <c r="B6528" s="19">
        <v>0</v>
      </c>
      <c r="C6528" s="19">
        <v>0</v>
      </c>
      <c r="D6528" s="19">
        <v>4000</v>
      </c>
      <c r="E6528" s="19">
        <v>2644.91</v>
      </c>
      <c r="F6528" s="19">
        <f t="shared" si="206"/>
        <v>0</v>
      </c>
      <c r="G6528" s="151">
        <f t="shared" si="207"/>
        <v>66.122749999999996</v>
      </c>
    </row>
    <row r="6529" spans="1:7" s="8" customFormat="1" ht="12.75" x14ac:dyDescent="0.15">
      <c r="A6529" s="110" t="s">
        <v>8</v>
      </c>
      <c r="B6529" s="20">
        <v>0</v>
      </c>
      <c r="C6529" s="20">
        <v>0</v>
      </c>
      <c r="D6529" s="20">
        <v>0</v>
      </c>
      <c r="E6529" s="20">
        <v>1824.74</v>
      </c>
      <c r="F6529" s="20">
        <f t="shared" si="206"/>
        <v>0</v>
      </c>
      <c r="G6529" s="136">
        <f t="shared" si="207"/>
        <v>0</v>
      </c>
    </row>
    <row r="6530" spans="1:7" s="8" customFormat="1" ht="12.75" x14ac:dyDescent="0.15">
      <c r="A6530" s="110" t="s">
        <v>10</v>
      </c>
      <c r="B6530" s="20">
        <v>0</v>
      </c>
      <c r="C6530" s="20">
        <v>0</v>
      </c>
      <c r="D6530" s="20">
        <v>0</v>
      </c>
      <c r="E6530" s="20">
        <v>500</v>
      </c>
      <c r="F6530" s="20">
        <f t="shared" si="206"/>
        <v>0</v>
      </c>
      <c r="G6530" s="136">
        <f t="shared" si="207"/>
        <v>0</v>
      </c>
    </row>
    <row r="6531" spans="1:7" s="8" customFormat="1" ht="12.75" x14ac:dyDescent="0.15">
      <c r="A6531" s="110" t="s">
        <v>11</v>
      </c>
      <c r="B6531" s="20">
        <v>0</v>
      </c>
      <c r="C6531" s="20">
        <v>0</v>
      </c>
      <c r="D6531" s="20">
        <v>0</v>
      </c>
      <c r="E6531" s="20">
        <v>320.17</v>
      </c>
      <c r="F6531" s="20">
        <f t="shared" si="206"/>
        <v>0</v>
      </c>
      <c r="G6531" s="136">
        <f t="shared" si="207"/>
        <v>0</v>
      </c>
    </row>
    <row r="6532" spans="1:7" s="8" customFormat="1" ht="12.75" x14ac:dyDescent="0.15">
      <c r="A6532" s="108" t="s">
        <v>12</v>
      </c>
      <c r="B6532" s="19">
        <v>0</v>
      </c>
      <c r="C6532" s="19">
        <v>0</v>
      </c>
      <c r="D6532" s="19">
        <v>0</v>
      </c>
      <c r="E6532" s="19">
        <v>0</v>
      </c>
      <c r="F6532" s="19">
        <f t="shared" si="206"/>
        <v>0</v>
      </c>
      <c r="G6532" s="151">
        <f t="shared" si="207"/>
        <v>0</v>
      </c>
    </row>
    <row r="6533" spans="1:7" s="6" customFormat="1" ht="12.75" x14ac:dyDescent="0.15">
      <c r="A6533" s="147" t="s">
        <v>62</v>
      </c>
      <c r="B6533" s="17">
        <v>2291.36</v>
      </c>
      <c r="C6533" s="17">
        <v>2952</v>
      </c>
      <c r="D6533" s="17">
        <v>3452.33</v>
      </c>
      <c r="E6533" s="17">
        <v>2906.01</v>
      </c>
      <c r="F6533" s="17">
        <f t="shared" si="206"/>
        <v>126.8246805390685</v>
      </c>
      <c r="G6533" s="148">
        <f t="shared" si="207"/>
        <v>84.175325070314841</v>
      </c>
    </row>
    <row r="6534" spans="1:7" s="8" customFormat="1" ht="12.75" x14ac:dyDescent="0.15">
      <c r="A6534" s="108" t="s">
        <v>6</v>
      </c>
      <c r="B6534" s="19">
        <v>2291.36</v>
      </c>
      <c r="C6534" s="19">
        <v>2952</v>
      </c>
      <c r="D6534" s="19">
        <v>3452.33</v>
      </c>
      <c r="E6534" s="19">
        <v>2906.01</v>
      </c>
      <c r="F6534" s="19">
        <f t="shared" ref="F6534:F6597" si="208">IFERROR(E6534/B6534*100,0)</f>
        <v>126.8246805390685</v>
      </c>
      <c r="G6534" s="151">
        <f t="shared" ref="G6534:G6597" si="209">IFERROR(E6534/D6534*100,0)</f>
        <v>84.175325070314841</v>
      </c>
    </row>
    <row r="6535" spans="1:7" s="8" customFormat="1" ht="12.75" x14ac:dyDescent="0.15">
      <c r="A6535" s="108" t="s">
        <v>7</v>
      </c>
      <c r="B6535" s="19">
        <v>2204.21</v>
      </c>
      <c r="C6535" s="19">
        <v>2730</v>
      </c>
      <c r="D6535" s="19">
        <v>3320</v>
      </c>
      <c r="E6535" s="19">
        <v>2787.86</v>
      </c>
      <c r="F6535" s="19">
        <f t="shared" si="208"/>
        <v>126.47887451740078</v>
      </c>
      <c r="G6535" s="151">
        <f t="shared" si="209"/>
        <v>83.971686746987956</v>
      </c>
    </row>
    <row r="6536" spans="1:7" s="8" customFormat="1" ht="12.75" x14ac:dyDescent="0.15">
      <c r="A6536" s="110" t="s">
        <v>8</v>
      </c>
      <c r="B6536" s="20">
        <v>1778.16</v>
      </c>
      <c r="C6536" s="20">
        <v>0</v>
      </c>
      <c r="D6536" s="20">
        <v>0</v>
      </c>
      <c r="E6536" s="20">
        <v>2249.54</v>
      </c>
      <c r="F6536" s="20">
        <f t="shared" si="208"/>
        <v>126.50942547352318</v>
      </c>
      <c r="G6536" s="136">
        <f t="shared" si="209"/>
        <v>0</v>
      </c>
    </row>
    <row r="6537" spans="1:7" s="8" customFormat="1" ht="12.75" x14ac:dyDescent="0.15">
      <c r="A6537" s="110" t="s">
        <v>10</v>
      </c>
      <c r="B6537" s="20">
        <v>99.54</v>
      </c>
      <c r="C6537" s="20">
        <v>0</v>
      </c>
      <c r="D6537" s="20">
        <v>0</v>
      </c>
      <c r="E6537" s="20">
        <v>170</v>
      </c>
      <c r="F6537" s="20">
        <f t="shared" si="208"/>
        <v>170.78561382358851</v>
      </c>
      <c r="G6537" s="136">
        <f t="shared" si="209"/>
        <v>0</v>
      </c>
    </row>
    <row r="6538" spans="1:7" s="8" customFormat="1" ht="12.75" x14ac:dyDescent="0.15">
      <c r="A6538" s="110" t="s">
        <v>11</v>
      </c>
      <c r="B6538" s="20">
        <v>326.51</v>
      </c>
      <c r="C6538" s="20">
        <v>0</v>
      </c>
      <c r="D6538" s="20">
        <v>0</v>
      </c>
      <c r="E6538" s="20">
        <v>368.32</v>
      </c>
      <c r="F6538" s="20">
        <f t="shared" si="208"/>
        <v>112.80512082325195</v>
      </c>
      <c r="G6538" s="136">
        <f t="shared" si="209"/>
        <v>0</v>
      </c>
    </row>
    <row r="6539" spans="1:7" s="8" customFormat="1" ht="12.75" x14ac:dyDescent="0.15">
      <c r="A6539" s="108" t="s">
        <v>12</v>
      </c>
      <c r="B6539" s="19">
        <v>87.15</v>
      </c>
      <c r="C6539" s="19">
        <v>222</v>
      </c>
      <c r="D6539" s="19">
        <v>132.33000000000001</v>
      </c>
      <c r="E6539" s="19">
        <v>118.15</v>
      </c>
      <c r="F6539" s="19">
        <f t="shared" si="208"/>
        <v>135.57085484796326</v>
      </c>
      <c r="G6539" s="151">
        <f t="shared" si="209"/>
        <v>89.284364845462093</v>
      </c>
    </row>
    <row r="6540" spans="1:7" s="8" customFormat="1" ht="12.75" x14ac:dyDescent="0.15">
      <c r="A6540" s="110" t="s">
        <v>18</v>
      </c>
      <c r="B6540" s="20">
        <v>3.98</v>
      </c>
      <c r="C6540" s="20">
        <v>0</v>
      </c>
      <c r="D6540" s="20">
        <v>0</v>
      </c>
      <c r="E6540" s="20">
        <v>0</v>
      </c>
      <c r="F6540" s="20">
        <f t="shared" si="208"/>
        <v>0</v>
      </c>
      <c r="G6540" s="136">
        <f t="shared" si="209"/>
        <v>0</v>
      </c>
    </row>
    <row r="6541" spans="1:7" s="8" customFormat="1" ht="12.75" x14ac:dyDescent="0.15">
      <c r="A6541" s="110" t="s">
        <v>19</v>
      </c>
      <c r="B6541" s="20">
        <v>83.17</v>
      </c>
      <c r="C6541" s="20">
        <v>0</v>
      </c>
      <c r="D6541" s="20">
        <v>0</v>
      </c>
      <c r="E6541" s="20">
        <v>118.15</v>
      </c>
      <c r="F6541" s="20">
        <f t="shared" si="208"/>
        <v>142.05843453168211</v>
      </c>
      <c r="G6541" s="136">
        <f t="shared" si="209"/>
        <v>0</v>
      </c>
    </row>
    <row r="6542" spans="1:7" s="6" customFormat="1" ht="12.75" x14ac:dyDescent="0.15">
      <c r="A6542" s="147" t="s">
        <v>86</v>
      </c>
      <c r="B6542" s="17">
        <v>14322.23</v>
      </c>
      <c r="C6542" s="17">
        <v>16728</v>
      </c>
      <c r="D6542" s="17">
        <v>19055</v>
      </c>
      <c r="E6542" s="17">
        <v>15913.39</v>
      </c>
      <c r="F6542" s="17">
        <f t="shared" si="208"/>
        <v>111.10972243847502</v>
      </c>
      <c r="G6542" s="148">
        <f t="shared" si="209"/>
        <v>83.512936237208081</v>
      </c>
    </row>
    <row r="6543" spans="1:7" s="8" customFormat="1" ht="12.75" x14ac:dyDescent="0.15">
      <c r="A6543" s="108" t="s">
        <v>6</v>
      </c>
      <c r="B6543" s="19">
        <v>14322.23</v>
      </c>
      <c r="C6543" s="19">
        <v>16728</v>
      </c>
      <c r="D6543" s="19">
        <v>19055</v>
      </c>
      <c r="E6543" s="19">
        <v>15913.39</v>
      </c>
      <c r="F6543" s="19">
        <f t="shared" si="208"/>
        <v>111.10972243847502</v>
      </c>
      <c r="G6543" s="151">
        <f t="shared" si="209"/>
        <v>83.512936237208081</v>
      </c>
    </row>
    <row r="6544" spans="1:7" s="8" customFormat="1" ht="12.75" x14ac:dyDescent="0.15">
      <c r="A6544" s="108" t="s">
        <v>7</v>
      </c>
      <c r="B6544" s="19">
        <v>13828.39</v>
      </c>
      <c r="C6544" s="19">
        <v>15470</v>
      </c>
      <c r="D6544" s="19">
        <v>18480</v>
      </c>
      <c r="E6544" s="19">
        <v>15464.54</v>
      </c>
      <c r="F6544" s="19">
        <f t="shared" si="208"/>
        <v>111.83181845464296</v>
      </c>
      <c r="G6544" s="151">
        <f t="shared" si="209"/>
        <v>83.682575757575762</v>
      </c>
    </row>
    <row r="6545" spans="1:7" s="8" customFormat="1" ht="12.75" x14ac:dyDescent="0.15">
      <c r="A6545" s="110" t="s">
        <v>8</v>
      </c>
      <c r="B6545" s="20">
        <v>11414.09</v>
      </c>
      <c r="C6545" s="20">
        <v>0</v>
      </c>
      <c r="D6545" s="20">
        <v>0</v>
      </c>
      <c r="E6545" s="20">
        <v>12747.42</v>
      </c>
      <c r="F6545" s="20">
        <f t="shared" si="208"/>
        <v>111.68143934382854</v>
      </c>
      <c r="G6545" s="136">
        <f t="shared" si="209"/>
        <v>0</v>
      </c>
    </row>
    <row r="6546" spans="1:7" s="8" customFormat="1" ht="12.75" x14ac:dyDescent="0.15">
      <c r="A6546" s="110" t="s">
        <v>10</v>
      </c>
      <c r="B6546" s="20">
        <v>564.08000000000004</v>
      </c>
      <c r="C6546" s="20">
        <v>0</v>
      </c>
      <c r="D6546" s="20">
        <v>0</v>
      </c>
      <c r="E6546" s="20">
        <v>630</v>
      </c>
      <c r="F6546" s="20">
        <f t="shared" si="208"/>
        <v>111.6862856332435</v>
      </c>
      <c r="G6546" s="136">
        <f t="shared" si="209"/>
        <v>0</v>
      </c>
    </row>
    <row r="6547" spans="1:7" s="8" customFormat="1" ht="12.75" x14ac:dyDescent="0.15">
      <c r="A6547" s="110" t="s">
        <v>11</v>
      </c>
      <c r="B6547" s="20">
        <v>1850.22</v>
      </c>
      <c r="C6547" s="20">
        <v>0</v>
      </c>
      <c r="D6547" s="20">
        <v>0</v>
      </c>
      <c r="E6547" s="20">
        <v>2087.12</v>
      </c>
      <c r="F6547" s="20">
        <f t="shared" si="208"/>
        <v>112.80388278150706</v>
      </c>
      <c r="G6547" s="136">
        <f t="shared" si="209"/>
        <v>0</v>
      </c>
    </row>
    <row r="6548" spans="1:7" s="8" customFormat="1" ht="12.75" x14ac:dyDescent="0.15">
      <c r="A6548" s="108" t="s">
        <v>12</v>
      </c>
      <c r="B6548" s="19">
        <v>493.84</v>
      </c>
      <c r="C6548" s="19">
        <v>1258</v>
      </c>
      <c r="D6548" s="19">
        <v>575</v>
      </c>
      <c r="E6548" s="19">
        <v>448.85</v>
      </c>
      <c r="F6548" s="19">
        <f t="shared" si="208"/>
        <v>90.889761866191492</v>
      </c>
      <c r="G6548" s="151">
        <f t="shared" si="209"/>
        <v>78.060869565217388</v>
      </c>
    </row>
    <row r="6549" spans="1:7" s="8" customFormat="1" ht="12.75" x14ac:dyDescent="0.15">
      <c r="A6549" s="110" t="s">
        <v>18</v>
      </c>
      <c r="B6549" s="20">
        <v>22.56</v>
      </c>
      <c r="C6549" s="20">
        <v>0</v>
      </c>
      <c r="D6549" s="20">
        <v>0</v>
      </c>
      <c r="E6549" s="20">
        <v>0</v>
      </c>
      <c r="F6549" s="20">
        <f t="shared" si="208"/>
        <v>0</v>
      </c>
      <c r="G6549" s="136">
        <f t="shared" si="209"/>
        <v>0</v>
      </c>
    </row>
    <row r="6550" spans="1:7" s="8" customFormat="1" ht="12.75" x14ac:dyDescent="0.15">
      <c r="A6550" s="110" t="s">
        <v>19</v>
      </c>
      <c r="B6550" s="20">
        <v>471.28</v>
      </c>
      <c r="C6550" s="20">
        <v>0</v>
      </c>
      <c r="D6550" s="20">
        <v>0</v>
      </c>
      <c r="E6550" s="20">
        <v>448.85</v>
      </c>
      <c r="F6550" s="20">
        <f t="shared" si="208"/>
        <v>95.240621286708546</v>
      </c>
      <c r="G6550" s="136">
        <f t="shared" si="209"/>
        <v>0</v>
      </c>
    </row>
    <row r="6551" spans="1:7" s="6" customFormat="1" ht="12.75" x14ac:dyDescent="0.15">
      <c r="A6551" s="147" t="s">
        <v>308</v>
      </c>
      <c r="B6551" s="17">
        <v>921980.43</v>
      </c>
      <c r="C6551" s="17">
        <v>899500</v>
      </c>
      <c r="D6551" s="17">
        <v>1028300</v>
      </c>
      <c r="E6551" s="17">
        <v>1018566.17</v>
      </c>
      <c r="F6551" s="17">
        <f t="shared" si="208"/>
        <v>110.47589914679644</v>
      </c>
      <c r="G6551" s="148">
        <f t="shared" si="209"/>
        <v>99.053405620927748</v>
      </c>
    </row>
    <row r="6552" spans="1:7" s="7" customFormat="1" ht="12.75" x14ac:dyDescent="0.15">
      <c r="A6552" s="149" t="s">
        <v>309</v>
      </c>
      <c r="B6552" s="18">
        <v>921980.43</v>
      </c>
      <c r="C6552" s="18">
        <v>899500</v>
      </c>
      <c r="D6552" s="18">
        <v>1028300</v>
      </c>
      <c r="E6552" s="18">
        <v>1018566.17</v>
      </c>
      <c r="F6552" s="18">
        <f t="shared" si="208"/>
        <v>110.47589914679644</v>
      </c>
      <c r="G6552" s="150">
        <f t="shared" si="209"/>
        <v>99.053405620927748</v>
      </c>
    </row>
    <row r="6553" spans="1:7" s="8" customFormat="1" ht="12.75" x14ac:dyDescent="0.15">
      <c r="A6553" s="108" t="s">
        <v>81</v>
      </c>
      <c r="B6553" s="19">
        <v>921980.43</v>
      </c>
      <c r="C6553" s="19">
        <v>899500</v>
      </c>
      <c r="D6553" s="19">
        <v>1028300</v>
      </c>
      <c r="E6553" s="19">
        <v>1018566.17</v>
      </c>
      <c r="F6553" s="19">
        <f t="shared" si="208"/>
        <v>110.47589914679644</v>
      </c>
      <c r="G6553" s="151">
        <f t="shared" si="209"/>
        <v>99.053405620927748</v>
      </c>
    </row>
    <row r="6554" spans="1:7" s="6" customFormat="1" ht="12.75" x14ac:dyDescent="0.15">
      <c r="A6554" s="147" t="s">
        <v>272</v>
      </c>
      <c r="B6554" s="17">
        <v>921980.43</v>
      </c>
      <c r="C6554" s="17">
        <v>899500</v>
      </c>
      <c r="D6554" s="17">
        <v>1028300</v>
      </c>
      <c r="E6554" s="17">
        <v>1018566.17</v>
      </c>
      <c r="F6554" s="17">
        <f t="shared" si="208"/>
        <v>110.47589914679644</v>
      </c>
      <c r="G6554" s="148">
        <f t="shared" si="209"/>
        <v>99.053405620927748</v>
      </c>
    </row>
    <row r="6555" spans="1:7" s="8" customFormat="1" ht="12.75" x14ac:dyDescent="0.15">
      <c r="A6555" s="108" t="s">
        <v>6</v>
      </c>
      <c r="B6555" s="19">
        <v>921980.43</v>
      </c>
      <c r="C6555" s="19">
        <v>899500</v>
      </c>
      <c r="D6555" s="19">
        <v>1028300</v>
      </c>
      <c r="E6555" s="19">
        <v>1018566.17</v>
      </c>
      <c r="F6555" s="19">
        <f t="shared" si="208"/>
        <v>110.47589914679644</v>
      </c>
      <c r="G6555" s="151">
        <f t="shared" si="209"/>
        <v>99.053405620927748</v>
      </c>
    </row>
    <row r="6556" spans="1:7" s="8" customFormat="1" ht="12.75" x14ac:dyDescent="0.15">
      <c r="A6556" s="108" t="s">
        <v>7</v>
      </c>
      <c r="B6556" s="19">
        <v>909153.34</v>
      </c>
      <c r="C6556" s="19">
        <v>894300</v>
      </c>
      <c r="D6556" s="19">
        <v>1017800</v>
      </c>
      <c r="E6556" s="19">
        <v>1009809.67</v>
      </c>
      <c r="F6556" s="19">
        <f t="shared" si="208"/>
        <v>111.07143598020551</v>
      </c>
      <c r="G6556" s="151">
        <f t="shared" si="209"/>
        <v>99.214941049322064</v>
      </c>
    </row>
    <row r="6557" spans="1:7" s="8" customFormat="1" ht="12.75" x14ac:dyDescent="0.15">
      <c r="A6557" s="110" t="s">
        <v>8</v>
      </c>
      <c r="B6557" s="20">
        <v>733817.38</v>
      </c>
      <c r="C6557" s="20">
        <v>0</v>
      </c>
      <c r="D6557" s="20">
        <v>0</v>
      </c>
      <c r="E6557" s="20">
        <v>814084.41</v>
      </c>
      <c r="F6557" s="20">
        <f t="shared" si="208"/>
        <v>110.93828412731244</v>
      </c>
      <c r="G6557" s="136">
        <f t="shared" si="209"/>
        <v>0</v>
      </c>
    </row>
    <row r="6558" spans="1:7" s="8" customFormat="1" ht="12.75" x14ac:dyDescent="0.15">
      <c r="A6558" s="110" t="s">
        <v>9</v>
      </c>
      <c r="B6558" s="20">
        <v>15566.05</v>
      </c>
      <c r="C6558" s="20">
        <v>0</v>
      </c>
      <c r="D6558" s="20">
        <v>0</v>
      </c>
      <c r="E6558" s="20">
        <v>18242.23</v>
      </c>
      <c r="F6558" s="20">
        <f t="shared" si="208"/>
        <v>117.19241554536957</v>
      </c>
      <c r="G6558" s="136">
        <f t="shared" si="209"/>
        <v>0</v>
      </c>
    </row>
    <row r="6559" spans="1:7" s="8" customFormat="1" ht="12.75" x14ac:dyDescent="0.15">
      <c r="A6559" s="110" t="s">
        <v>10</v>
      </c>
      <c r="B6559" s="20">
        <v>36049.4</v>
      </c>
      <c r="C6559" s="20">
        <v>0</v>
      </c>
      <c r="D6559" s="20">
        <v>0</v>
      </c>
      <c r="E6559" s="20">
        <v>40100.51</v>
      </c>
      <c r="F6559" s="20">
        <f t="shared" si="208"/>
        <v>111.23766276276443</v>
      </c>
      <c r="G6559" s="136">
        <f t="shared" si="209"/>
        <v>0</v>
      </c>
    </row>
    <row r="6560" spans="1:7" s="8" customFormat="1" ht="12.75" x14ac:dyDescent="0.15">
      <c r="A6560" s="110" t="s">
        <v>11</v>
      </c>
      <c r="B6560" s="20">
        <v>123545.08</v>
      </c>
      <c r="C6560" s="20">
        <v>0</v>
      </c>
      <c r="D6560" s="20">
        <v>0</v>
      </c>
      <c r="E6560" s="20">
        <v>137309.14000000001</v>
      </c>
      <c r="F6560" s="20">
        <f t="shared" si="208"/>
        <v>111.14092119249104</v>
      </c>
      <c r="G6560" s="136">
        <f t="shared" si="209"/>
        <v>0</v>
      </c>
    </row>
    <row r="6561" spans="1:7" s="8" customFormat="1" ht="12.75" x14ac:dyDescent="0.15">
      <c r="A6561" s="110" t="s">
        <v>278</v>
      </c>
      <c r="B6561" s="20">
        <v>175.43</v>
      </c>
      <c r="C6561" s="20">
        <v>0</v>
      </c>
      <c r="D6561" s="20">
        <v>0</v>
      </c>
      <c r="E6561" s="20">
        <v>73.38</v>
      </c>
      <c r="F6561" s="20">
        <f t="shared" si="208"/>
        <v>41.828649603830584</v>
      </c>
      <c r="G6561" s="136">
        <f t="shared" si="209"/>
        <v>0</v>
      </c>
    </row>
    <row r="6562" spans="1:7" s="8" customFormat="1" ht="12.75" x14ac:dyDescent="0.15">
      <c r="A6562" s="108" t="s">
        <v>12</v>
      </c>
      <c r="B6562" s="19">
        <v>8948.01</v>
      </c>
      <c r="C6562" s="19">
        <v>3200</v>
      </c>
      <c r="D6562" s="19">
        <v>8500</v>
      </c>
      <c r="E6562" s="19">
        <v>7465.59</v>
      </c>
      <c r="F6562" s="19">
        <f t="shared" si="208"/>
        <v>83.432964424492155</v>
      </c>
      <c r="G6562" s="151">
        <f t="shared" si="209"/>
        <v>87.830470588235301</v>
      </c>
    </row>
    <row r="6563" spans="1:7" s="8" customFormat="1" ht="12.75" x14ac:dyDescent="0.15">
      <c r="A6563" s="110" t="s">
        <v>32</v>
      </c>
      <c r="B6563" s="20">
        <v>0</v>
      </c>
      <c r="C6563" s="20">
        <v>0</v>
      </c>
      <c r="D6563" s="20">
        <v>0</v>
      </c>
      <c r="E6563" s="20">
        <v>235.42</v>
      </c>
      <c r="F6563" s="20">
        <f t="shared" si="208"/>
        <v>0</v>
      </c>
      <c r="G6563" s="136">
        <f t="shared" si="209"/>
        <v>0</v>
      </c>
    </row>
    <row r="6564" spans="1:7" s="8" customFormat="1" ht="12.75" x14ac:dyDescent="0.15">
      <c r="A6564" s="110" t="s">
        <v>13</v>
      </c>
      <c r="B6564" s="20">
        <v>4058</v>
      </c>
      <c r="C6564" s="20">
        <v>0</v>
      </c>
      <c r="D6564" s="20">
        <v>0</v>
      </c>
      <c r="E6564" s="20">
        <v>3826.59</v>
      </c>
      <c r="F6564" s="20">
        <f t="shared" si="208"/>
        <v>94.297437161163131</v>
      </c>
      <c r="G6564" s="136">
        <f t="shared" si="209"/>
        <v>0</v>
      </c>
    </row>
    <row r="6565" spans="1:7" s="8" customFormat="1" ht="12.75" x14ac:dyDescent="0.15">
      <c r="A6565" s="110" t="s">
        <v>206</v>
      </c>
      <c r="B6565" s="20">
        <v>4890.01</v>
      </c>
      <c r="C6565" s="20">
        <v>0</v>
      </c>
      <c r="D6565" s="20">
        <v>0</v>
      </c>
      <c r="E6565" s="20">
        <v>3403.58</v>
      </c>
      <c r="F6565" s="20">
        <f t="shared" si="208"/>
        <v>69.602720648833028</v>
      </c>
      <c r="G6565" s="136">
        <f t="shared" si="209"/>
        <v>0</v>
      </c>
    </row>
    <row r="6566" spans="1:7" s="8" customFormat="1" ht="12.75" x14ac:dyDescent="0.15">
      <c r="A6566" s="108" t="s">
        <v>37</v>
      </c>
      <c r="B6566" s="19">
        <v>3879.08</v>
      </c>
      <c r="C6566" s="19">
        <v>2000</v>
      </c>
      <c r="D6566" s="19">
        <v>2000</v>
      </c>
      <c r="E6566" s="19">
        <v>1290.9100000000001</v>
      </c>
      <c r="F6566" s="19">
        <f t="shared" si="208"/>
        <v>33.278767130350502</v>
      </c>
      <c r="G6566" s="151">
        <f t="shared" si="209"/>
        <v>64.545500000000004</v>
      </c>
    </row>
    <row r="6567" spans="1:7" s="8" customFormat="1" ht="12.75" x14ac:dyDescent="0.15">
      <c r="A6567" s="110" t="s">
        <v>39</v>
      </c>
      <c r="B6567" s="20">
        <v>3879.08</v>
      </c>
      <c r="C6567" s="20">
        <v>0</v>
      </c>
      <c r="D6567" s="20">
        <v>0</v>
      </c>
      <c r="E6567" s="20">
        <v>1290.9100000000001</v>
      </c>
      <c r="F6567" s="20">
        <f t="shared" si="208"/>
        <v>33.278767130350502</v>
      </c>
      <c r="G6567" s="136">
        <f t="shared" si="209"/>
        <v>0</v>
      </c>
    </row>
    <row r="6568" spans="1:7" s="5" customFormat="1" ht="12.75" x14ac:dyDescent="0.15">
      <c r="A6568" s="145" t="s">
        <v>499</v>
      </c>
      <c r="B6568" s="16">
        <v>1568205.98</v>
      </c>
      <c r="C6568" s="16">
        <v>4373870</v>
      </c>
      <c r="D6568" s="16">
        <v>4931559.18</v>
      </c>
      <c r="E6568" s="16">
        <v>3273426.47</v>
      </c>
      <c r="F6568" s="16">
        <f t="shared" si="208"/>
        <v>208.73702254342891</v>
      </c>
      <c r="G6568" s="146">
        <f t="shared" si="209"/>
        <v>66.377110169850994</v>
      </c>
    </row>
    <row r="6569" spans="1:7" s="6" customFormat="1" ht="12.75" x14ac:dyDescent="0.15">
      <c r="A6569" s="147" t="s">
        <v>291</v>
      </c>
      <c r="B6569" s="17">
        <v>255793.78</v>
      </c>
      <c r="C6569" s="17">
        <v>171920</v>
      </c>
      <c r="D6569" s="17">
        <v>157640</v>
      </c>
      <c r="E6569" s="17">
        <v>157640</v>
      </c>
      <c r="F6569" s="17">
        <f t="shared" si="208"/>
        <v>61.627769056776906</v>
      </c>
      <c r="G6569" s="148">
        <f t="shared" si="209"/>
        <v>100</v>
      </c>
    </row>
    <row r="6570" spans="1:7" s="7" customFormat="1" ht="12.75" x14ac:dyDescent="0.15">
      <c r="A6570" s="149" t="s">
        <v>292</v>
      </c>
      <c r="B6570" s="18">
        <v>24065.29</v>
      </c>
      <c r="C6570" s="18">
        <v>31920</v>
      </c>
      <c r="D6570" s="18">
        <v>32640</v>
      </c>
      <c r="E6570" s="18">
        <v>32640</v>
      </c>
      <c r="F6570" s="18">
        <f t="shared" si="208"/>
        <v>135.63102709337804</v>
      </c>
      <c r="G6570" s="150">
        <f t="shared" si="209"/>
        <v>100</v>
      </c>
    </row>
    <row r="6571" spans="1:7" s="8" customFormat="1" ht="12.75" x14ac:dyDescent="0.15">
      <c r="A6571" s="108" t="s">
        <v>81</v>
      </c>
      <c r="B6571" s="19">
        <v>24065.29</v>
      </c>
      <c r="C6571" s="19">
        <v>31920</v>
      </c>
      <c r="D6571" s="19">
        <v>32640</v>
      </c>
      <c r="E6571" s="19">
        <v>32640</v>
      </c>
      <c r="F6571" s="19">
        <f t="shared" si="208"/>
        <v>135.63102709337804</v>
      </c>
      <c r="G6571" s="151">
        <f t="shared" si="209"/>
        <v>100</v>
      </c>
    </row>
    <row r="6572" spans="1:7" s="6" customFormat="1" ht="12.75" x14ac:dyDescent="0.15">
      <c r="A6572" s="147" t="s">
        <v>62</v>
      </c>
      <c r="B6572" s="17">
        <v>24065.29</v>
      </c>
      <c r="C6572" s="17">
        <v>31920</v>
      </c>
      <c r="D6572" s="17">
        <v>32640</v>
      </c>
      <c r="E6572" s="17">
        <v>32640</v>
      </c>
      <c r="F6572" s="17">
        <f t="shared" si="208"/>
        <v>135.63102709337804</v>
      </c>
      <c r="G6572" s="148">
        <f t="shared" si="209"/>
        <v>100</v>
      </c>
    </row>
    <row r="6573" spans="1:7" s="8" customFormat="1" ht="12.75" x14ac:dyDescent="0.15">
      <c r="A6573" s="108" t="s">
        <v>6</v>
      </c>
      <c r="B6573" s="19">
        <v>24065.29</v>
      </c>
      <c r="C6573" s="19">
        <v>31920</v>
      </c>
      <c r="D6573" s="19">
        <v>32640</v>
      </c>
      <c r="E6573" s="19">
        <v>32640</v>
      </c>
      <c r="F6573" s="19">
        <f t="shared" si="208"/>
        <v>135.63102709337804</v>
      </c>
      <c r="G6573" s="151">
        <f t="shared" si="209"/>
        <v>100</v>
      </c>
    </row>
    <row r="6574" spans="1:7" s="8" customFormat="1" ht="12.75" x14ac:dyDescent="0.15">
      <c r="A6574" s="108" t="s">
        <v>12</v>
      </c>
      <c r="B6574" s="19">
        <v>23401.67</v>
      </c>
      <c r="C6574" s="19">
        <v>30520</v>
      </c>
      <c r="D6574" s="19">
        <v>31785.919999999998</v>
      </c>
      <c r="E6574" s="19">
        <v>31785.919999999998</v>
      </c>
      <c r="F6574" s="19">
        <f t="shared" si="208"/>
        <v>135.82757128016934</v>
      </c>
      <c r="G6574" s="151">
        <f t="shared" si="209"/>
        <v>100</v>
      </c>
    </row>
    <row r="6575" spans="1:7" s="8" customFormat="1" ht="12.75" x14ac:dyDescent="0.15">
      <c r="A6575" s="110" t="s">
        <v>18</v>
      </c>
      <c r="B6575" s="20">
        <v>1019.96</v>
      </c>
      <c r="C6575" s="20">
        <v>0</v>
      </c>
      <c r="D6575" s="20">
        <v>0</v>
      </c>
      <c r="E6575" s="20">
        <v>698.73</v>
      </c>
      <c r="F6575" s="20">
        <f t="shared" si="208"/>
        <v>68.505627671673395</v>
      </c>
      <c r="G6575" s="136">
        <f t="shared" si="209"/>
        <v>0</v>
      </c>
    </row>
    <row r="6576" spans="1:7" s="8" customFormat="1" ht="12.75" x14ac:dyDescent="0.15">
      <c r="A6576" s="110" t="s">
        <v>20</v>
      </c>
      <c r="B6576" s="20">
        <v>113.24</v>
      </c>
      <c r="C6576" s="20">
        <v>0</v>
      </c>
      <c r="D6576" s="20">
        <v>0</v>
      </c>
      <c r="E6576" s="20">
        <v>165</v>
      </c>
      <c r="F6576" s="20">
        <f t="shared" si="208"/>
        <v>145.70823030731191</v>
      </c>
      <c r="G6576" s="136">
        <f t="shared" si="209"/>
        <v>0</v>
      </c>
    </row>
    <row r="6577" spans="1:7" s="8" customFormat="1" ht="12.75" x14ac:dyDescent="0.15">
      <c r="A6577" s="110" t="s">
        <v>21</v>
      </c>
      <c r="B6577" s="20">
        <v>857.64</v>
      </c>
      <c r="C6577" s="20">
        <v>0</v>
      </c>
      <c r="D6577" s="20">
        <v>0</v>
      </c>
      <c r="E6577" s="20">
        <v>1635</v>
      </c>
      <c r="F6577" s="20">
        <f t="shared" si="208"/>
        <v>190.63942913110395</v>
      </c>
      <c r="G6577" s="136">
        <f t="shared" si="209"/>
        <v>0</v>
      </c>
    </row>
    <row r="6578" spans="1:7" s="8" customFormat="1" ht="12.75" x14ac:dyDescent="0.15">
      <c r="A6578" s="110" t="s">
        <v>22</v>
      </c>
      <c r="B6578" s="20">
        <v>5216.3599999999997</v>
      </c>
      <c r="C6578" s="20">
        <v>0</v>
      </c>
      <c r="D6578" s="20">
        <v>0</v>
      </c>
      <c r="E6578" s="20">
        <v>9609.39</v>
      </c>
      <c r="F6578" s="20">
        <f t="shared" si="208"/>
        <v>184.2163884394482</v>
      </c>
      <c r="G6578" s="136">
        <f t="shared" si="209"/>
        <v>0</v>
      </c>
    </row>
    <row r="6579" spans="1:7" s="8" customFormat="1" ht="12.75" x14ac:dyDescent="0.15">
      <c r="A6579" s="110" t="s">
        <v>23</v>
      </c>
      <c r="B6579" s="20">
        <v>39.799999999999997</v>
      </c>
      <c r="C6579" s="20">
        <v>0</v>
      </c>
      <c r="D6579" s="20">
        <v>0</v>
      </c>
      <c r="E6579" s="20">
        <v>0</v>
      </c>
      <c r="F6579" s="20">
        <f t="shared" si="208"/>
        <v>0</v>
      </c>
      <c r="G6579" s="136">
        <f t="shared" si="209"/>
        <v>0</v>
      </c>
    </row>
    <row r="6580" spans="1:7" s="8" customFormat="1" ht="12.75" x14ac:dyDescent="0.15">
      <c r="A6580" s="110" t="s">
        <v>24</v>
      </c>
      <c r="B6580" s="20">
        <v>151.41</v>
      </c>
      <c r="C6580" s="20">
        <v>0</v>
      </c>
      <c r="D6580" s="20">
        <v>0</v>
      </c>
      <c r="E6580" s="20">
        <v>889.26</v>
      </c>
      <c r="F6580" s="20">
        <f t="shared" si="208"/>
        <v>587.31919952447004</v>
      </c>
      <c r="G6580" s="136">
        <f t="shared" si="209"/>
        <v>0</v>
      </c>
    </row>
    <row r="6581" spans="1:7" s="8" customFormat="1" ht="12.75" x14ac:dyDescent="0.15">
      <c r="A6581" s="110" t="s">
        <v>25</v>
      </c>
      <c r="B6581" s="20">
        <v>215.67</v>
      </c>
      <c r="C6581" s="20">
        <v>0</v>
      </c>
      <c r="D6581" s="20">
        <v>0</v>
      </c>
      <c r="E6581" s="20">
        <v>1301.3499999999999</v>
      </c>
      <c r="F6581" s="20">
        <f t="shared" si="208"/>
        <v>603.39871099364768</v>
      </c>
      <c r="G6581" s="136">
        <f t="shared" si="209"/>
        <v>0</v>
      </c>
    </row>
    <row r="6582" spans="1:7" s="8" customFormat="1" ht="12.75" x14ac:dyDescent="0.15">
      <c r="A6582" s="110" t="s">
        <v>27</v>
      </c>
      <c r="B6582" s="20">
        <v>1999.76</v>
      </c>
      <c r="C6582" s="20">
        <v>0</v>
      </c>
      <c r="D6582" s="20">
        <v>0</v>
      </c>
      <c r="E6582" s="20">
        <v>1980.78</v>
      </c>
      <c r="F6582" s="20">
        <f t="shared" si="208"/>
        <v>99.050886106332754</v>
      </c>
      <c r="G6582" s="136">
        <f t="shared" si="209"/>
        <v>0</v>
      </c>
    </row>
    <row r="6583" spans="1:7" s="8" customFormat="1" ht="12.75" x14ac:dyDescent="0.15">
      <c r="A6583" s="110" t="s">
        <v>28</v>
      </c>
      <c r="B6583" s="20">
        <v>680.65</v>
      </c>
      <c r="C6583" s="20">
        <v>0</v>
      </c>
      <c r="D6583" s="20">
        <v>0</v>
      </c>
      <c r="E6583" s="20">
        <v>1630.18</v>
      </c>
      <c r="F6583" s="20">
        <f t="shared" si="208"/>
        <v>239.50341585249396</v>
      </c>
      <c r="G6583" s="136">
        <f t="shared" si="209"/>
        <v>0</v>
      </c>
    </row>
    <row r="6584" spans="1:7" s="8" customFormat="1" ht="12.75" x14ac:dyDescent="0.15">
      <c r="A6584" s="110" t="s">
        <v>41</v>
      </c>
      <c r="B6584" s="20">
        <v>264.11</v>
      </c>
      <c r="C6584" s="20">
        <v>0</v>
      </c>
      <c r="D6584" s="20">
        <v>0</v>
      </c>
      <c r="E6584" s="20">
        <v>863.67</v>
      </c>
      <c r="F6584" s="20">
        <f t="shared" si="208"/>
        <v>327.01147249252205</v>
      </c>
      <c r="G6584" s="136">
        <f t="shared" si="209"/>
        <v>0</v>
      </c>
    </row>
    <row r="6585" spans="1:7" s="8" customFormat="1" ht="12.75" x14ac:dyDescent="0.15">
      <c r="A6585" s="110" t="s">
        <v>29</v>
      </c>
      <c r="B6585" s="20">
        <v>6877.88</v>
      </c>
      <c r="C6585" s="20">
        <v>0</v>
      </c>
      <c r="D6585" s="20">
        <v>0</v>
      </c>
      <c r="E6585" s="20">
        <v>5508.8</v>
      </c>
      <c r="F6585" s="20">
        <f t="shared" si="208"/>
        <v>80.094447707723887</v>
      </c>
      <c r="G6585" s="136">
        <f t="shared" si="209"/>
        <v>0</v>
      </c>
    </row>
    <row r="6586" spans="1:7" s="8" customFormat="1" ht="12.75" x14ac:dyDescent="0.15">
      <c r="A6586" s="110" t="s">
        <v>31</v>
      </c>
      <c r="B6586" s="20">
        <v>131.4</v>
      </c>
      <c r="C6586" s="20">
        <v>0</v>
      </c>
      <c r="D6586" s="20">
        <v>0</v>
      </c>
      <c r="E6586" s="20">
        <v>0</v>
      </c>
      <c r="F6586" s="20">
        <f t="shared" si="208"/>
        <v>0</v>
      </c>
      <c r="G6586" s="136">
        <f t="shared" si="209"/>
        <v>0</v>
      </c>
    </row>
    <row r="6587" spans="1:7" s="8" customFormat="1" ht="12.75" x14ac:dyDescent="0.15">
      <c r="A6587" s="110" t="s">
        <v>32</v>
      </c>
      <c r="B6587" s="20">
        <v>1911.21</v>
      </c>
      <c r="C6587" s="20">
        <v>0</v>
      </c>
      <c r="D6587" s="20">
        <v>0</v>
      </c>
      <c r="E6587" s="20">
        <v>1290.45</v>
      </c>
      <c r="F6587" s="20">
        <f t="shared" si="208"/>
        <v>67.520052741456979</v>
      </c>
      <c r="G6587" s="136">
        <f t="shared" si="209"/>
        <v>0</v>
      </c>
    </row>
    <row r="6588" spans="1:7" s="8" customFormat="1" ht="12.75" x14ac:dyDescent="0.15">
      <c r="A6588" s="110" t="s">
        <v>33</v>
      </c>
      <c r="B6588" s="20">
        <v>1510.61</v>
      </c>
      <c r="C6588" s="20">
        <v>0</v>
      </c>
      <c r="D6588" s="20">
        <v>0</v>
      </c>
      <c r="E6588" s="20">
        <v>1579.76</v>
      </c>
      <c r="F6588" s="20">
        <f t="shared" si="208"/>
        <v>104.5776209610687</v>
      </c>
      <c r="G6588" s="136">
        <f t="shared" si="209"/>
        <v>0</v>
      </c>
    </row>
    <row r="6589" spans="1:7" s="8" customFormat="1" ht="12.75" x14ac:dyDescent="0.15">
      <c r="A6589" s="110" t="s">
        <v>34</v>
      </c>
      <c r="B6589" s="20">
        <v>1489.32</v>
      </c>
      <c r="C6589" s="20">
        <v>0</v>
      </c>
      <c r="D6589" s="20">
        <v>0</v>
      </c>
      <c r="E6589" s="20">
        <v>1392.28</v>
      </c>
      <c r="F6589" s="20">
        <f t="shared" si="208"/>
        <v>93.484274702548817</v>
      </c>
      <c r="G6589" s="136">
        <f t="shared" si="209"/>
        <v>0</v>
      </c>
    </row>
    <row r="6590" spans="1:7" s="8" customFormat="1" ht="12.75" x14ac:dyDescent="0.15">
      <c r="A6590" s="110" t="s">
        <v>35</v>
      </c>
      <c r="B6590" s="20">
        <v>553.79999999999995</v>
      </c>
      <c r="C6590" s="20">
        <v>0</v>
      </c>
      <c r="D6590" s="20">
        <v>0</v>
      </c>
      <c r="E6590" s="20">
        <v>991.89</v>
      </c>
      <c r="F6590" s="20">
        <f t="shared" si="208"/>
        <v>179.10617551462622</v>
      </c>
      <c r="G6590" s="136">
        <f t="shared" si="209"/>
        <v>0</v>
      </c>
    </row>
    <row r="6591" spans="1:7" s="8" customFormat="1" ht="12.75" x14ac:dyDescent="0.15">
      <c r="A6591" s="110" t="s">
        <v>42</v>
      </c>
      <c r="B6591" s="20">
        <v>199.63</v>
      </c>
      <c r="C6591" s="20">
        <v>0</v>
      </c>
      <c r="D6591" s="20">
        <v>0</v>
      </c>
      <c r="E6591" s="20">
        <v>185</v>
      </c>
      <c r="F6591" s="20">
        <f t="shared" si="208"/>
        <v>92.671442168010827</v>
      </c>
      <c r="G6591" s="136">
        <f t="shared" si="209"/>
        <v>0</v>
      </c>
    </row>
    <row r="6592" spans="1:7" s="8" customFormat="1" ht="12.75" x14ac:dyDescent="0.15">
      <c r="A6592" s="110" t="s">
        <v>13</v>
      </c>
      <c r="B6592" s="20">
        <v>89.59</v>
      </c>
      <c r="C6592" s="20">
        <v>0</v>
      </c>
      <c r="D6592" s="20">
        <v>0</v>
      </c>
      <c r="E6592" s="20">
        <v>149</v>
      </c>
      <c r="F6592" s="20">
        <f t="shared" si="208"/>
        <v>166.31320459872754</v>
      </c>
      <c r="G6592" s="136">
        <f t="shared" si="209"/>
        <v>0</v>
      </c>
    </row>
    <row r="6593" spans="1:7" s="8" customFormat="1" ht="12.75" x14ac:dyDescent="0.15">
      <c r="A6593" s="110" t="s">
        <v>36</v>
      </c>
      <c r="B6593" s="20">
        <v>79.63</v>
      </c>
      <c r="C6593" s="20">
        <v>0</v>
      </c>
      <c r="D6593" s="20">
        <v>0</v>
      </c>
      <c r="E6593" s="20">
        <v>1915.38</v>
      </c>
      <c r="F6593" s="20">
        <f t="shared" si="208"/>
        <v>2405.3497425593368</v>
      </c>
      <c r="G6593" s="136">
        <f t="shared" si="209"/>
        <v>0</v>
      </c>
    </row>
    <row r="6594" spans="1:7" s="8" customFormat="1" ht="12.75" x14ac:dyDescent="0.15">
      <c r="A6594" s="108" t="s">
        <v>37</v>
      </c>
      <c r="B6594" s="19">
        <v>663.62</v>
      </c>
      <c r="C6594" s="19">
        <v>1400</v>
      </c>
      <c r="D6594" s="19">
        <v>854.08</v>
      </c>
      <c r="E6594" s="19">
        <v>854.08</v>
      </c>
      <c r="F6594" s="19">
        <f t="shared" si="208"/>
        <v>128.70015972996595</v>
      </c>
      <c r="G6594" s="151">
        <f t="shared" si="209"/>
        <v>100</v>
      </c>
    </row>
    <row r="6595" spans="1:7" s="8" customFormat="1" ht="12.75" x14ac:dyDescent="0.15">
      <c r="A6595" s="110" t="s">
        <v>38</v>
      </c>
      <c r="B6595" s="20">
        <v>656.75</v>
      </c>
      <c r="C6595" s="20">
        <v>0</v>
      </c>
      <c r="D6595" s="20">
        <v>0</v>
      </c>
      <c r="E6595" s="20">
        <v>843.81</v>
      </c>
      <c r="F6595" s="20">
        <f t="shared" si="208"/>
        <v>128.48267986296153</v>
      </c>
      <c r="G6595" s="136">
        <f t="shared" si="209"/>
        <v>0</v>
      </c>
    </row>
    <row r="6596" spans="1:7" s="8" customFormat="1" ht="12.75" x14ac:dyDescent="0.15">
      <c r="A6596" s="110" t="s">
        <v>39</v>
      </c>
      <c r="B6596" s="20">
        <v>6.87</v>
      </c>
      <c r="C6596" s="20">
        <v>0</v>
      </c>
      <c r="D6596" s="20">
        <v>0</v>
      </c>
      <c r="E6596" s="20">
        <v>10.27</v>
      </c>
      <c r="F6596" s="20">
        <f t="shared" si="208"/>
        <v>149.49053857350799</v>
      </c>
      <c r="G6596" s="136">
        <f t="shared" si="209"/>
        <v>0</v>
      </c>
    </row>
    <row r="6597" spans="1:7" s="7" customFormat="1" ht="12.75" x14ac:dyDescent="0.15">
      <c r="A6597" s="149" t="s">
        <v>293</v>
      </c>
      <c r="B6597" s="18">
        <v>129404.73</v>
      </c>
      <c r="C6597" s="18">
        <v>135000</v>
      </c>
      <c r="D6597" s="18">
        <v>122000</v>
      </c>
      <c r="E6597" s="18">
        <v>122000</v>
      </c>
      <c r="F6597" s="18">
        <f t="shared" si="208"/>
        <v>94.277852131061977</v>
      </c>
      <c r="G6597" s="150">
        <f t="shared" si="209"/>
        <v>100</v>
      </c>
    </row>
    <row r="6598" spans="1:7" s="8" customFormat="1" ht="12.75" x14ac:dyDescent="0.15">
      <c r="A6598" s="108" t="s">
        <v>81</v>
      </c>
      <c r="B6598" s="19">
        <v>129404.73</v>
      </c>
      <c r="C6598" s="19">
        <v>135000</v>
      </c>
      <c r="D6598" s="19">
        <v>122000</v>
      </c>
      <c r="E6598" s="19">
        <v>122000</v>
      </c>
      <c r="F6598" s="19">
        <f t="shared" ref="F6598:F6661" si="210">IFERROR(E6598/B6598*100,0)</f>
        <v>94.277852131061977</v>
      </c>
      <c r="G6598" s="151">
        <f t="shared" ref="G6598:G6661" si="211">IFERROR(E6598/D6598*100,0)</f>
        <v>100</v>
      </c>
    </row>
    <row r="6599" spans="1:7" s="6" customFormat="1" ht="12.75" x14ac:dyDescent="0.15">
      <c r="A6599" s="147" t="s">
        <v>62</v>
      </c>
      <c r="B6599" s="17">
        <v>129404.73</v>
      </c>
      <c r="C6599" s="17">
        <v>135000</v>
      </c>
      <c r="D6599" s="17">
        <v>122000</v>
      </c>
      <c r="E6599" s="17">
        <v>122000</v>
      </c>
      <c r="F6599" s="17">
        <f t="shared" si="210"/>
        <v>94.277852131061977</v>
      </c>
      <c r="G6599" s="148">
        <f t="shared" si="211"/>
        <v>100</v>
      </c>
    </row>
    <row r="6600" spans="1:7" s="8" customFormat="1" ht="12.75" x14ac:dyDescent="0.15">
      <c r="A6600" s="108" t="s">
        <v>6</v>
      </c>
      <c r="B6600" s="19">
        <v>129404.73</v>
      </c>
      <c r="C6600" s="19">
        <v>135000</v>
      </c>
      <c r="D6600" s="19">
        <v>122000</v>
      </c>
      <c r="E6600" s="19">
        <v>122000</v>
      </c>
      <c r="F6600" s="19">
        <f t="shared" si="210"/>
        <v>94.277852131061977</v>
      </c>
      <c r="G6600" s="151">
        <f t="shared" si="211"/>
        <v>100</v>
      </c>
    </row>
    <row r="6601" spans="1:7" s="8" customFormat="1" ht="12.75" x14ac:dyDescent="0.15">
      <c r="A6601" s="108" t="s">
        <v>12</v>
      </c>
      <c r="B6601" s="19">
        <v>129404.73</v>
      </c>
      <c r="C6601" s="19">
        <v>135000</v>
      </c>
      <c r="D6601" s="19">
        <v>122000</v>
      </c>
      <c r="E6601" s="19">
        <v>122000</v>
      </c>
      <c r="F6601" s="19">
        <f t="shared" si="210"/>
        <v>94.277852131061977</v>
      </c>
      <c r="G6601" s="151">
        <f t="shared" si="211"/>
        <v>100</v>
      </c>
    </row>
    <row r="6602" spans="1:7" s="8" customFormat="1" ht="12.75" x14ac:dyDescent="0.15">
      <c r="A6602" s="110" t="s">
        <v>19</v>
      </c>
      <c r="B6602" s="20">
        <v>28535.4</v>
      </c>
      <c r="C6602" s="20">
        <v>0</v>
      </c>
      <c r="D6602" s="20">
        <v>0</v>
      </c>
      <c r="E6602" s="20">
        <v>30000</v>
      </c>
      <c r="F6602" s="20">
        <f t="shared" si="210"/>
        <v>105.13257217351079</v>
      </c>
      <c r="G6602" s="136">
        <f t="shared" si="211"/>
        <v>0</v>
      </c>
    </row>
    <row r="6603" spans="1:7" s="8" customFormat="1" ht="12.75" x14ac:dyDescent="0.15">
      <c r="A6603" s="110" t="s">
        <v>22</v>
      </c>
      <c r="B6603" s="20">
        <v>2938.3</v>
      </c>
      <c r="C6603" s="20">
        <v>0</v>
      </c>
      <c r="D6603" s="20">
        <v>0</v>
      </c>
      <c r="E6603" s="20">
        <v>498.57</v>
      </c>
      <c r="F6603" s="20">
        <f t="shared" si="210"/>
        <v>16.967974679236292</v>
      </c>
      <c r="G6603" s="136">
        <f t="shared" si="211"/>
        <v>0</v>
      </c>
    </row>
    <row r="6604" spans="1:7" s="8" customFormat="1" ht="12.75" x14ac:dyDescent="0.15">
      <c r="A6604" s="110" t="s">
        <v>97</v>
      </c>
      <c r="B6604" s="20">
        <v>4096.01</v>
      </c>
      <c r="C6604" s="20">
        <v>0</v>
      </c>
      <c r="D6604" s="20">
        <v>0</v>
      </c>
      <c r="E6604" s="20">
        <v>6553.07</v>
      </c>
      <c r="F6604" s="20">
        <f t="shared" si="210"/>
        <v>159.98666995441903</v>
      </c>
      <c r="G6604" s="136">
        <f t="shared" si="211"/>
        <v>0</v>
      </c>
    </row>
    <row r="6605" spans="1:7" s="8" customFormat="1" ht="12.75" x14ac:dyDescent="0.15">
      <c r="A6605" s="110" t="s">
        <v>23</v>
      </c>
      <c r="B6605" s="20">
        <v>46134.54</v>
      </c>
      <c r="C6605" s="20">
        <v>0</v>
      </c>
      <c r="D6605" s="20">
        <v>0</v>
      </c>
      <c r="E6605" s="20">
        <v>31548.36</v>
      </c>
      <c r="F6605" s="20">
        <f t="shared" si="210"/>
        <v>68.383384769849229</v>
      </c>
      <c r="G6605" s="136">
        <f t="shared" si="211"/>
        <v>0</v>
      </c>
    </row>
    <row r="6606" spans="1:7" s="8" customFormat="1" ht="12.75" x14ac:dyDescent="0.15">
      <c r="A6606" s="110" t="s">
        <v>24</v>
      </c>
      <c r="B6606" s="20">
        <v>61.3</v>
      </c>
      <c r="C6606" s="20">
        <v>0</v>
      </c>
      <c r="D6606" s="20">
        <v>0</v>
      </c>
      <c r="E6606" s="20">
        <v>0</v>
      </c>
      <c r="F6606" s="20">
        <f t="shared" si="210"/>
        <v>0</v>
      </c>
      <c r="G6606" s="136">
        <f t="shared" si="211"/>
        <v>0</v>
      </c>
    </row>
    <row r="6607" spans="1:7" s="8" customFormat="1" ht="12.75" x14ac:dyDescent="0.15">
      <c r="A6607" s="110" t="s">
        <v>25</v>
      </c>
      <c r="B6607" s="20">
        <v>44.46</v>
      </c>
      <c r="C6607" s="20">
        <v>0</v>
      </c>
      <c r="D6607" s="20">
        <v>0</v>
      </c>
      <c r="E6607" s="20">
        <v>0</v>
      </c>
      <c r="F6607" s="20">
        <f t="shared" si="210"/>
        <v>0</v>
      </c>
      <c r="G6607" s="136">
        <f t="shared" si="211"/>
        <v>0</v>
      </c>
    </row>
    <row r="6608" spans="1:7" s="8" customFormat="1" ht="12.75" x14ac:dyDescent="0.15">
      <c r="A6608" s="110" t="s">
        <v>26</v>
      </c>
      <c r="B6608" s="20">
        <v>610.86</v>
      </c>
      <c r="C6608" s="20">
        <v>0</v>
      </c>
      <c r="D6608" s="20">
        <v>0</v>
      </c>
      <c r="E6608" s="20">
        <v>0</v>
      </c>
      <c r="F6608" s="20">
        <f t="shared" si="210"/>
        <v>0</v>
      </c>
      <c r="G6608" s="136">
        <f t="shared" si="211"/>
        <v>0</v>
      </c>
    </row>
    <row r="6609" spans="1:7" s="8" customFormat="1" ht="12.75" x14ac:dyDescent="0.15">
      <c r="A6609" s="110" t="s">
        <v>28</v>
      </c>
      <c r="B6609" s="20">
        <v>1579.4</v>
      </c>
      <c r="C6609" s="20">
        <v>0</v>
      </c>
      <c r="D6609" s="20">
        <v>0</v>
      </c>
      <c r="E6609" s="20">
        <v>1841.02</v>
      </c>
      <c r="F6609" s="20">
        <f t="shared" si="210"/>
        <v>116.56451817145749</v>
      </c>
      <c r="G6609" s="136">
        <f t="shared" si="211"/>
        <v>0</v>
      </c>
    </row>
    <row r="6610" spans="1:7" s="8" customFormat="1" ht="12.75" x14ac:dyDescent="0.15">
      <c r="A6610" s="110" t="s">
        <v>29</v>
      </c>
      <c r="B6610" s="20">
        <v>586.86</v>
      </c>
      <c r="C6610" s="20">
        <v>0</v>
      </c>
      <c r="D6610" s="20">
        <v>0</v>
      </c>
      <c r="E6610" s="20">
        <v>893.15</v>
      </c>
      <c r="F6610" s="20">
        <f t="shared" si="210"/>
        <v>152.1913233139079</v>
      </c>
      <c r="G6610" s="136">
        <f t="shared" si="211"/>
        <v>0</v>
      </c>
    </row>
    <row r="6611" spans="1:7" s="8" customFormat="1" ht="12.75" x14ac:dyDescent="0.15">
      <c r="A6611" s="110" t="s">
        <v>30</v>
      </c>
      <c r="B6611" s="20">
        <v>35281.93</v>
      </c>
      <c r="C6611" s="20">
        <v>0</v>
      </c>
      <c r="D6611" s="20">
        <v>0</v>
      </c>
      <c r="E6611" s="20">
        <v>41006.92</v>
      </c>
      <c r="F6611" s="20">
        <f t="shared" si="210"/>
        <v>116.22640824920857</v>
      </c>
      <c r="G6611" s="136">
        <f t="shared" si="211"/>
        <v>0</v>
      </c>
    </row>
    <row r="6612" spans="1:7" s="8" customFormat="1" ht="12.75" x14ac:dyDescent="0.15">
      <c r="A6612" s="110" t="s">
        <v>31</v>
      </c>
      <c r="B6612" s="20">
        <v>3910.68</v>
      </c>
      <c r="C6612" s="20">
        <v>0</v>
      </c>
      <c r="D6612" s="20">
        <v>0</v>
      </c>
      <c r="E6612" s="20">
        <v>4364.3100000000004</v>
      </c>
      <c r="F6612" s="20">
        <f t="shared" si="210"/>
        <v>111.59977292951611</v>
      </c>
      <c r="G6612" s="136">
        <f t="shared" si="211"/>
        <v>0</v>
      </c>
    </row>
    <row r="6613" spans="1:7" s="8" customFormat="1" ht="12.75" x14ac:dyDescent="0.15">
      <c r="A6613" s="110" t="s">
        <v>32</v>
      </c>
      <c r="B6613" s="20">
        <v>2730.23</v>
      </c>
      <c r="C6613" s="20">
        <v>0</v>
      </c>
      <c r="D6613" s="20">
        <v>0</v>
      </c>
      <c r="E6613" s="20">
        <v>4044.3</v>
      </c>
      <c r="F6613" s="20">
        <f t="shared" si="210"/>
        <v>148.13037729422064</v>
      </c>
      <c r="G6613" s="136">
        <f t="shared" si="211"/>
        <v>0</v>
      </c>
    </row>
    <row r="6614" spans="1:7" s="8" customFormat="1" ht="12.75" x14ac:dyDescent="0.15">
      <c r="A6614" s="110" t="s">
        <v>33</v>
      </c>
      <c r="B6614" s="20">
        <v>442</v>
      </c>
      <c r="C6614" s="20">
        <v>0</v>
      </c>
      <c r="D6614" s="20">
        <v>0</v>
      </c>
      <c r="E6614" s="20">
        <v>0</v>
      </c>
      <c r="F6614" s="20">
        <f t="shared" si="210"/>
        <v>0</v>
      </c>
      <c r="G6614" s="136">
        <f t="shared" si="211"/>
        <v>0</v>
      </c>
    </row>
    <row r="6615" spans="1:7" s="8" customFormat="1" ht="12.75" x14ac:dyDescent="0.15">
      <c r="A6615" s="110" t="s">
        <v>34</v>
      </c>
      <c r="B6615" s="20">
        <v>2452.7600000000002</v>
      </c>
      <c r="C6615" s="20">
        <v>0</v>
      </c>
      <c r="D6615" s="20">
        <v>0</v>
      </c>
      <c r="E6615" s="20">
        <v>1250.3</v>
      </c>
      <c r="F6615" s="20">
        <f t="shared" si="210"/>
        <v>50.975227906521624</v>
      </c>
      <c r="G6615" s="136">
        <f t="shared" si="211"/>
        <v>0</v>
      </c>
    </row>
    <row r="6616" spans="1:7" s="7" customFormat="1" ht="12.75" x14ac:dyDescent="0.15">
      <c r="A6616" s="149" t="s">
        <v>294</v>
      </c>
      <c r="B6616" s="18">
        <v>2912.42</v>
      </c>
      <c r="C6616" s="18">
        <v>5000</v>
      </c>
      <c r="D6616" s="18">
        <v>3000</v>
      </c>
      <c r="E6616" s="18">
        <v>3000</v>
      </c>
      <c r="F6616" s="18">
        <f t="shared" si="210"/>
        <v>103.0071212256474</v>
      </c>
      <c r="G6616" s="150">
        <f t="shared" si="211"/>
        <v>100</v>
      </c>
    </row>
    <row r="6617" spans="1:7" s="8" customFormat="1" ht="12.75" x14ac:dyDescent="0.15">
      <c r="A6617" s="108" t="s">
        <v>81</v>
      </c>
      <c r="B6617" s="19">
        <v>2912.42</v>
      </c>
      <c r="C6617" s="19">
        <v>5000</v>
      </c>
      <c r="D6617" s="19">
        <v>3000</v>
      </c>
      <c r="E6617" s="19">
        <v>3000</v>
      </c>
      <c r="F6617" s="19">
        <f t="shared" si="210"/>
        <v>103.0071212256474</v>
      </c>
      <c r="G6617" s="151">
        <f t="shared" si="211"/>
        <v>100</v>
      </c>
    </row>
    <row r="6618" spans="1:7" s="6" customFormat="1" ht="12.75" x14ac:dyDescent="0.15">
      <c r="A6618" s="147" t="s">
        <v>62</v>
      </c>
      <c r="B6618" s="17">
        <v>2912.42</v>
      </c>
      <c r="C6618" s="17">
        <v>5000</v>
      </c>
      <c r="D6618" s="17">
        <v>3000</v>
      </c>
      <c r="E6618" s="17">
        <v>3000</v>
      </c>
      <c r="F6618" s="17">
        <f t="shared" si="210"/>
        <v>103.0071212256474</v>
      </c>
      <c r="G6618" s="148">
        <f t="shared" si="211"/>
        <v>100</v>
      </c>
    </row>
    <row r="6619" spans="1:7" s="8" customFormat="1" ht="12.75" x14ac:dyDescent="0.15">
      <c r="A6619" s="108" t="s">
        <v>6</v>
      </c>
      <c r="B6619" s="19">
        <v>2912.42</v>
      </c>
      <c r="C6619" s="19">
        <v>5000</v>
      </c>
      <c r="D6619" s="19">
        <v>3000</v>
      </c>
      <c r="E6619" s="19">
        <v>3000</v>
      </c>
      <c r="F6619" s="19">
        <f t="shared" si="210"/>
        <v>103.0071212256474</v>
      </c>
      <c r="G6619" s="151">
        <f t="shared" si="211"/>
        <v>100</v>
      </c>
    </row>
    <row r="6620" spans="1:7" s="8" customFormat="1" ht="12.75" x14ac:dyDescent="0.15">
      <c r="A6620" s="108" t="s">
        <v>12</v>
      </c>
      <c r="B6620" s="19">
        <v>2912.42</v>
      </c>
      <c r="C6620" s="19">
        <v>5000</v>
      </c>
      <c r="D6620" s="19">
        <v>3000</v>
      </c>
      <c r="E6620" s="19">
        <v>3000</v>
      </c>
      <c r="F6620" s="19">
        <f t="shared" si="210"/>
        <v>103.0071212256474</v>
      </c>
      <c r="G6620" s="151">
        <f t="shared" si="211"/>
        <v>100</v>
      </c>
    </row>
    <row r="6621" spans="1:7" s="8" customFormat="1" ht="12.75" x14ac:dyDescent="0.15">
      <c r="A6621" s="110" t="s">
        <v>28</v>
      </c>
      <c r="B6621" s="20">
        <v>2912.42</v>
      </c>
      <c r="C6621" s="20">
        <v>0</v>
      </c>
      <c r="D6621" s="20">
        <v>0</v>
      </c>
      <c r="E6621" s="20">
        <v>135</v>
      </c>
      <c r="F6621" s="20">
        <f t="shared" si="210"/>
        <v>4.6353204551541332</v>
      </c>
      <c r="G6621" s="136">
        <f t="shared" si="211"/>
        <v>0</v>
      </c>
    </row>
    <row r="6622" spans="1:7" s="8" customFormat="1" ht="12.75" x14ac:dyDescent="0.15">
      <c r="A6622" s="110" t="s">
        <v>32</v>
      </c>
      <c r="B6622" s="20">
        <v>0</v>
      </c>
      <c r="C6622" s="20">
        <v>0</v>
      </c>
      <c r="D6622" s="20">
        <v>0</v>
      </c>
      <c r="E6622" s="20">
        <v>2865</v>
      </c>
      <c r="F6622" s="20">
        <f t="shared" si="210"/>
        <v>0</v>
      </c>
      <c r="G6622" s="136">
        <f t="shared" si="211"/>
        <v>0</v>
      </c>
    </row>
    <row r="6623" spans="1:7" s="7" customFormat="1" ht="12.75" x14ac:dyDescent="0.15">
      <c r="A6623" s="149" t="s">
        <v>295</v>
      </c>
      <c r="B6623" s="18">
        <v>99411.34</v>
      </c>
      <c r="C6623" s="18">
        <v>0</v>
      </c>
      <c r="D6623" s="18">
        <v>0</v>
      </c>
      <c r="E6623" s="18">
        <v>0</v>
      </c>
      <c r="F6623" s="18">
        <f t="shared" si="210"/>
        <v>0</v>
      </c>
      <c r="G6623" s="150">
        <f t="shared" si="211"/>
        <v>0</v>
      </c>
    </row>
    <row r="6624" spans="1:7" s="8" customFormat="1" ht="12.75" x14ac:dyDescent="0.15">
      <c r="A6624" s="108" t="s">
        <v>81</v>
      </c>
      <c r="B6624" s="19">
        <v>99411.34</v>
      </c>
      <c r="C6624" s="19">
        <v>0</v>
      </c>
      <c r="D6624" s="19">
        <v>0</v>
      </c>
      <c r="E6624" s="19">
        <v>0</v>
      </c>
      <c r="F6624" s="19">
        <f t="shared" si="210"/>
        <v>0</v>
      </c>
      <c r="G6624" s="151">
        <f t="shared" si="211"/>
        <v>0</v>
      </c>
    </row>
    <row r="6625" spans="1:7" s="6" customFormat="1" ht="12.75" x14ac:dyDescent="0.15">
      <c r="A6625" s="147" t="s">
        <v>62</v>
      </c>
      <c r="B6625" s="17">
        <v>99411.34</v>
      </c>
      <c r="C6625" s="17">
        <v>0</v>
      </c>
      <c r="D6625" s="17">
        <v>0</v>
      </c>
      <c r="E6625" s="17">
        <v>0</v>
      </c>
      <c r="F6625" s="17">
        <f t="shared" si="210"/>
        <v>0</v>
      </c>
      <c r="G6625" s="148">
        <f t="shared" si="211"/>
        <v>0</v>
      </c>
    </row>
    <row r="6626" spans="1:7" s="8" customFormat="1" ht="12.75" x14ac:dyDescent="0.15">
      <c r="A6626" s="108" t="s">
        <v>53</v>
      </c>
      <c r="B6626" s="19">
        <v>99411.34</v>
      </c>
      <c r="C6626" s="19">
        <v>0</v>
      </c>
      <c r="D6626" s="19">
        <v>0</v>
      </c>
      <c r="E6626" s="19">
        <v>0</v>
      </c>
      <c r="F6626" s="19">
        <f t="shared" si="210"/>
        <v>0</v>
      </c>
      <c r="G6626" s="151">
        <f t="shared" si="211"/>
        <v>0</v>
      </c>
    </row>
    <row r="6627" spans="1:7" s="8" customFormat="1" ht="12.75" x14ac:dyDescent="0.15">
      <c r="A6627" s="108" t="s">
        <v>56</v>
      </c>
      <c r="B6627" s="19">
        <v>13272.28</v>
      </c>
      <c r="C6627" s="19">
        <v>0</v>
      </c>
      <c r="D6627" s="19">
        <v>0</v>
      </c>
      <c r="E6627" s="19">
        <v>0</v>
      </c>
      <c r="F6627" s="19">
        <f t="shared" si="210"/>
        <v>0</v>
      </c>
      <c r="G6627" s="151">
        <f t="shared" si="211"/>
        <v>0</v>
      </c>
    </row>
    <row r="6628" spans="1:7" s="8" customFormat="1" ht="12.75" x14ac:dyDescent="0.15">
      <c r="A6628" s="110" t="s">
        <v>57</v>
      </c>
      <c r="B6628" s="20">
        <v>13272.28</v>
      </c>
      <c r="C6628" s="20">
        <v>0</v>
      </c>
      <c r="D6628" s="20">
        <v>0</v>
      </c>
      <c r="E6628" s="20">
        <v>0</v>
      </c>
      <c r="F6628" s="20">
        <f t="shared" si="210"/>
        <v>0</v>
      </c>
      <c r="G6628" s="136">
        <f t="shared" si="211"/>
        <v>0</v>
      </c>
    </row>
    <row r="6629" spans="1:7" s="8" customFormat="1" ht="12.75" x14ac:dyDescent="0.15">
      <c r="A6629" s="108" t="s">
        <v>72</v>
      </c>
      <c r="B6629" s="19">
        <v>86139.06</v>
      </c>
      <c r="C6629" s="19">
        <v>0</v>
      </c>
      <c r="D6629" s="19">
        <v>0</v>
      </c>
      <c r="E6629" s="19">
        <v>0</v>
      </c>
      <c r="F6629" s="19">
        <f t="shared" si="210"/>
        <v>0</v>
      </c>
      <c r="G6629" s="151">
        <f t="shared" si="211"/>
        <v>0</v>
      </c>
    </row>
    <row r="6630" spans="1:7" s="8" customFormat="1" ht="12.75" x14ac:dyDescent="0.15">
      <c r="A6630" s="110" t="s">
        <v>73</v>
      </c>
      <c r="B6630" s="20">
        <v>86139.06</v>
      </c>
      <c r="C6630" s="20">
        <v>0</v>
      </c>
      <c r="D6630" s="20">
        <v>0</v>
      </c>
      <c r="E6630" s="20">
        <v>0</v>
      </c>
      <c r="F6630" s="20">
        <f t="shared" si="210"/>
        <v>0</v>
      </c>
      <c r="G6630" s="136">
        <f t="shared" si="211"/>
        <v>0</v>
      </c>
    </row>
    <row r="6631" spans="1:7" s="6" customFormat="1" ht="12.75" x14ac:dyDescent="0.15">
      <c r="A6631" s="147" t="s">
        <v>250</v>
      </c>
      <c r="B6631" s="17">
        <v>93399.75</v>
      </c>
      <c r="C6631" s="17">
        <v>96000</v>
      </c>
      <c r="D6631" s="17">
        <v>170000</v>
      </c>
      <c r="E6631" s="17">
        <v>107938.91</v>
      </c>
      <c r="F6631" s="17">
        <f t="shared" si="210"/>
        <v>115.56659412899928</v>
      </c>
      <c r="G6631" s="148">
        <f t="shared" si="211"/>
        <v>63.493476470588242</v>
      </c>
    </row>
    <row r="6632" spans="1:7" s="7" customFormat="1" ht="12.75" x14ac:dyDescent="0.15">
      <c r="A6632" s="149" t="s">
        <v>251</v>
      </c>
      <c r="B6632" s="18">
        <v>93399.75</v>
      </c>
      <c r="C6632" s="18">
        <v>96000</v>
      </c>
      <c r="D6632" s="18">
        <v>170000</v>
      </c>
      <c r="E6632" s="18">
        <v>107938.91</v>
      </c>
      <c r="F6632" s="18">
        <f t="shared" si="210"/>
        <v>115.56659412899928</v>
      </c>
      <c r="G6632" s="150">
        <f t="shared" si="211"/>
        <v>63.493476470588242</v>
      </c>
    </row>
    <row r="6633" spans="1:7" s="8" customFormat="1" ht="12.75" x14ac:dyDescent="0.15">
      <c r="A6633" s="108" t="s">
        <v>82</v>
      </c>
      <c r="B6633" s="19">
        <v>93399.75</v>
      </c>
      <c r="C6633" s="19">
        <v>96000</v>
      </c>
      <c r="D6633" s="19">
        <v>170000</v>
      </c>
      <c r="E6633" s="19">
        <v>107938.91</v>
      </c>
      <c r="F6633" s="19">
        <f t="shared" si="210"/>
        <v>115.56659412899928</v>
      </c>
      <c r="G6633" s="151">
        <f t="shared" si="211"/>
        <v>63.493476470588242</v>
      </c>
    </row>
    <row r="6634" spans="1:7" s="6" customFormat="1" ht="12.75" x14ac:dyDescent="0.15">
      <c r="A6634" s="147" t="s">
        <v>44</v>
      </c>
      <c r="B6634" s="17">
        <v>93399.75</v>
      </c>
      <c r="C6634" s="17">
        <v>96000</v>
      </c>
      <c r="D6634" s="17">
        <v>170000</v>
      </c>
      <c r="E6634" s="17">
        <v>107938.91</v>
      </c>
      <c r="F6634" s="17">
        <f t="shared" si="210"/>
        <v>115.56659412899928</v>
      </c>
      <c r="G6634" s="148">
        <f t="shared" si="211"/>
        <v>63.493476470588242</v>
      </c>
    </row>
    <row r="6635" spans="1:7" s="8" customFormat="1" ht="12.75" x14ac:dyDescent="0.15">
      <c r="A6635" s="108" t="s">
        <v>6</v>
      </c>
      <c r="B6635" s="19">
        <v>91254.46</v>
      </c>
      <c r="C6635" s="19">
        <v>92700</v>
      </c>
      <c r="D6635" s="19">
        <v>148974.39000000001</v>
      </c>
      <c r="E6635" s="19">
        <v>94159.96</v>
      </c>
      <c r="F6635" s="19">
        <f t="shared" si="210"/>
        <v>103.18395396783895</v>
      </c>
      <c r="G6635" s="151">
        <f t="shared" si="211"/>
        <v>63.205467731735631</v>
      </c>
    </row>
    <row r="6636" spans="1:7" s="8" customFormat="1" ht="12.75" x14ac:dyDescent="0.15">
      <c r="A6636" s="108" t="s">
        <v>7</v>
      </c>
      <c r="B6636" s="19">
        <v>14415.62</v>
      </c>
      <c r="C6636" s="19">
        <v>17200</v>
      </c>
      <c r="D6636" s="19">
        <v>25600</v>
      </c>
      <c r="E6636" s="19">
        <v>17545.939999999999</v>
      </c>
      <c r="F6636" s="19">
        <f t="shared" si="210"/>
        <v>121.71477883018558</v>
      </c>
      <c r="G6636" s="151">
        <f t="shared" si="211"/>
        <v>68.538828124999995</v>
      </c>
    </row>
    <row r="6637" spans="1:7" s="8" customFormat="1" ht="12.75" x14ac:dyDescent="0.15">
      <c r="A6637" s="110" t="s">
        <v>8</v>
      </c>
      <c r="B6637" s="20">
        <v>11170.02</v>
      </c>
      <c r="C6637" s="20">
        <v>0</v>
      </c>
      <c r="D6637" s="20">
        <v>0</v>
      </c>
      <c r="E6637" s="20">
        <v>14545.87</v>
      </c>
      <c r="F6637" s="20">
        <f t="shared" si="210"/>
        <v>130.22241679065928</v>
      </c>
      <c r="G6637" s="136">
        <f t="shared" si="211"/>
        <v>0</v>
      </c>
    </row>
    <row r="6638" spans="1:7" s="8" customFormat="1" ht="12.75" x14ac:dyDescent="0.15">
      <c r="A6638" s="110" t="s">
        <v>10</v>
      </c>
      <c r="B6638" s="20">
        <v>1368.38</v>
      </c>
      <c r="C6638" s="20">
        <v>0</v>
      </c>
      <c r="D6638" s="20">
        <v>0</v>
      </c>
      <c r="E6638" s="20">
        <v>600</v>
      </c>
      <c r="F6638" s="20">
        <f t="shared" si="210"/>
        <v>43.847469270231947</v>
      </c>
      <c r="G6638" s="136">
        <f t="shared" si="211"/>
        <v>0</v>
      </c>
    </row>
    <row r="6639" spans="1:7" s="8" customFormat="1" ht="12.75" x14ac:dyDescent="0.15">
      <c r="A6639" s="110" t="s">
        <v>11</v>
      </c>
      <c r="B6639" s="20">
        <v>1877.22</v>
      </c>
      <c r="C6639" s="20">
        <v>0</v>
      </c>
      <c r="D6639" s="20">
        <v>0</v>
      </c>
      <c r="E6639" s="20">
        <v>2400.0700000000002</v>
      </c>
      <c r="F6639" s="20">
        <f t="shared" si="210"/>
        <v>127.85235614365924</v>
      </c>
      <c r="G6639" s="136">
        <f t="shared" si="211"/>
        <v>0</v>
      </c>
    </row>
    <row r="6640" spans="1:7" s="8" customFormat="1" ht="12.75" x14ac:dyDescent="0.15">
      <c r="A6640" s="108" t="s">
        <v>12</v>
      </c>
      <c r="B6640" s="19">
        <v>75399.199999999997</v>
      </c>
      <c r="C6640" s="19">
        <v>72500</v>
      </c>
      <c r="D6640" s="19">
        <v>119874.39</v>
      </c>
      <c r="E6640" s="19">
        <v>75287.91</v>
      </c>
      <c r="F6640" s="19">
        <f t="shared" si="210"/>
        <v>99.852398964445257</v>
      </c>
      <c r="G6640" s="151">
        <f t="shared" si="211"/>
        <v>62.805666831756149</v>
      </c>
    </row>
    <row r="6641" spans="1:7" s="8" customFormat="1" ht="12.75" x14ac:dyDescent="0.15">
      <c r="A6641" s="110" t="s">
        <v>18</v>
      </c>
      <c r="B6641" s="20">
        <v>2198.75</v>
      </c>
      <c r="C6641" s="20">
        <v>0</v>
      </c>
      <c r="D6641" s="20">
        <v>0</v>
      </c>
      <c r="E6641" s="20">
        <v>5608.76</v>
      </c>
      <c r="F6641" s="20">
        <f t="shared" si="210"/>
        <v>255.08857305287097</v>
      </c>
      <c r="G6641" s="136">
        <f t="shared" si="211"/>
        <v>0</v>
      </c>
    </row>
    <row r="6642" spans="1:7" s="8" customFormat="1" ht="12.75" x14ac:dyDescent="0.15">
      <c r="A6642" s="110" t="s">
        <v>19</v>
      </c>
      <c r="B6642" s="20">
        <v>0.01</v>
      </c>
      <c r="C6642" s="20">
        <v>0</v>
      </c>
      <c r="D6642" s="20">
        <v>0</v>
      </c>
      <c r="E6642" s="20">
        <v>0</v>
      </c>
      <c r="F6642" s="20">
        <f t="shared" si="210"/>
        <v>0</v>
      </c>
      <c r="G6642" s="136">
        <f t="shared" si="211"/>
        <v>0</v>
      </c>
    </row>
    <row r="6643" spans="1:7" s="8" customFormat="1" ht="12.75" x14ac:dyDescent="0.15">
      <c r="A6643" s="110" t="s">
        <v>20</v>
      </c>
      <c r="B6643" s="20">
        <v>294.22000000000003</v>
      </c>
      <c r="C6643" s="20">
        <v>0</v>
      </c>
      <c r="D6643" s="20">
        <v>0</v>
      </c>
      <c r="E6643" s="20">
        <v>835</v>
      </c>
      <c r="F6643" s="20">
        <f t="shared" si="210"/>
        <v>283.80123716946503</v>
      </c>
      <c r="G6643" s="136">
        <f t="shared" si="211"/>
        <v>0</v>
      </c>
    </row>
    <row r="6644" spans="1:7" s="8" customFormat="1" ht="12.75" x14ac:dyDescent="0.15">
      <c r="A6644" s="110" t="s">
        <v>21</v>
      </c>
      <c r="B6644" s="20">
        <v>1374.86</v>
      </c>
      <c r="C6644" s="20">
        <v>0</v>
      </c>
      <c r="D6644" s="20">
        <v>0</v>
      </c>
      <c r="E6644" s="20">
        <v>4307.91</v>
      </c>
      <c r="F6644" s="20">
        <f t="shared" si="210"/>
        <v>313.33444859840273</v>
      </c>
      <c r="G6644" s="136">
        <f t="shared" si="211"/>
        <v>0</v>
      </c>
    </row>
    <row r="6645" spans="1:7" s="8" customFormat="1" ht="12.75" x14ac:dyDescent="0.15">
      <c r="A6645" s="110" t="s">
        <v>22</v>
      </c>
      <c r="B6645" s="20">
        <v>4079.37</v>
      </c>
      <c r="C6645" s="20">
        <v>0</v>
      </c>
      <c r="D6645" s="20">
        <v>0</v>
      </c>
      <c r="E6645" s="20">
        <v>3078.95</v>
      </c>
      <c r="F6645" s="20">
        <f t="shared" si="210"/>
        <v>75.476115184452496</v>
      </c>
      <c r="G6645" s="136">
        <f t="shared" si="211"/>
        <v>0</v>
      </c>
    </row>
    <row r="6646" spans="1:7" s="8" customFormat="1" ht="12.75" x14ac:dyDescent="0.15">
      <c r="A6646" s="110" t="s">
        <v>97</v>
      </c>
      <c r="B6646" s="20">
        <v>49326.77</v>
      </c>
      <c r="C6646" s="20">
        <v>0</v>
      </c>
      <c r="D6646" s="20">
        <v>0</v>
      </c>
      <c r="E6646" s="20">
        <v>39209.74</v>
      </c>
      <c r="F6646" s="20">
        <f t="shared" si="210"/>
        <v>79.489778065744019</v>
      </c>
      <c r="G6646" s="136">
        <f t="shared" si="211"/>
        <v>0</v>
      </c>
    </row>
    <row r="6647" spans="1:7" s="8" customFormat="1" ht="12.75" x14ac:dyDescent="0.15">
      <c r="A6647" s="110" t="s">
        <v>23</v>
      </c>
      <c r="B6647" s="20">
        <v>1141.1199999999999</v>
      </c>
      <c r="C6647" s="20">
        <v>0</v>
      </c>
      <c r="D6647" s="20">
        <v>0</v>
      </c>
      <c r="E6647" s="20">
        <v>715.36</v>
      </c>
      <c r="F6647" s="20">
        <f t="shared" si="210"/>
        <v>62.689287717330345</v>
      </c>
      <c r="G6647" s="136">
        <f t="shared" si="211"/>
        <v>0</v>
      </c>
    </row>
    <row r="6648" spans="1:7" s="8" customFormat="1" ht="12.75" x14ac:dyDescent="0.15">
      <c r="A6648" s="110" t="s">
        <v>24</v>
      </c>
      <c r="B6648" s="20">
        <v>495.39</v>
      </c>
      <c r="C6648" s="20">
        <v>0</v>
      </c>
      <c r="D6648" s="20">
        <v>0</v>
      </c>
      <c r="E6648" s="20">
        <v>428.97</v>
      </c>
      <c r="F6648" s="20">
        <f t="shared" si="210"/>
        <v>86.592381759825599</v>
      </c>
      <c r="G6648" s="136">
        <f t="shared" si="211"/>
        <v>0</v>
      </c>
    </row>
    <row r="6649" spans="1:7" s="8" customFormat="1" ht="12.75" x14ac:dyDescent="0.15">
      <c r="A6649" s="110" t="s">
        <v>25</v>
      </c>
      <c r="B6649" s="20">
        <v>647.21</v>
      </c>
      <c r="C6649" s="20">
        <v>0</v>
      </c>
      <c r="D6649" s="20">
        <v>0</v>
      </c>
      <c r="E6649" s="20">
        <v>694.97</v>
      </c>
      <c r="F6649" s="20">
        <f t="shared" si="210"/>
        <v>107.37936682066098</v>
      </c>
      <c r="G6649" s="136">
        <f t="shared" si="211"/>
        <v>0</v>
      </c>
    </row>
    <row r="6650" spans="1:7" s="8" customFormat="1" ht="12.75" x14ac:dyDescent="0.15">
      <c r="A6650" s="110" t="s">
        <v>26</v>
      </c>
      <c r="B6650" s="20">
        <v>0</v>
      </c>
      <c r="C6650" s="20">
        <v>0</v>
      </c>
      <c r="D6650" s="20">
        <v>0</v>
      </c>
      <c r="E6650" s="20">
        <v>2177</v>
      </c>
      <c r="F6650" s="20">
        <f t="shared" si="210"/>
        <v>0</v>
      </c>
      <c r="G6650" s="136">
        <f t="shared" si="211"/>
        <v>0</v>
      </c>
    </row>
    <row r="6651" spans="1:7" s="8" customFormat="1" ht="12.75" x14ac:dyDescent="0.15">
      <c r="A6651" s="110" t="s">
        <v>28</v>
      </c>
      <c r="B6651" s="20">
        <v>1388.5</v>
      </c>
      <c r="C6651" s="20">
        <v>0</v>
      </c>
      <c r="D6651" s="20">
        <v>0</v>
      </c>
      <c r="E6651" s="20">
        <v>1953.78</v>
      </c>
      <c r="F6651" s="20">
        <f t="shared" si="210"/>
        <v>140.71155923658625</v>
      </c>
      <c r="G6651" s="136">
        <f t="shared" si="211"/>
        <v>0</v>
      </c>
    </row>
    <row r="6652" spans="1:7" s="8" customFormat="1" ht="12.75" x14ac:dyDescent="0.15">
      <c r="A6652" s="110" t="s">
        <v>41</v>
      </c>
      <c r="B6652" s="20">
        <v>347.62</v>
      </c>
      <c r="C6652" s="20">
        <v>0</v>
      </c>
      <c r="D6652" s="20">
        <v>0</v>
      </c>
      <c r="E6652" s="20">
        <v>575.52</v>
      </c>
      <c r="F6652" s="20">
        <f t="shared" si="210"/>
        <v>165.56009435590587</v>
      </c>
      <c r="G6652" s="136">
        <f t="shared" si="211"/>
        <v>0</v>
      </c>
    </row>
    <row r="6653" spans="1:7" s="8" customFormat="1" ht="12.75" x14ac:dyDescent="0.15">
      <c r="A6653" s="110" t="s">
        <v>29</v>
      </c>
      <c r="B6653" s="20">
        <v>985.28</v>
      </c>
      <c r="C6653" s="20">
        <v>0</v>
      </c>
      <c r="D6653" s="20">
        <v>0</v>
      </c>
      <c r="E6653" s="20">
        <v>993.87</v>
      </c>
      <c r="F6653" s="20">
        <f t="shared" si="210"/>
        <v>100.87183338746345</v>
      </c>
      <c r="G6653" s="136">
        <f t="shared" si="211"/>
        <v>0</v>
      </c>
    </row>
    <row r="6654" spans="1:7" s="8" customFormat="1" ht="12.75" x14ac:dyDescent="0.15">
      <c r="A6654" s="110" t="s">
        <v>31</v>
      </c>
      <c r="B6654" s="20">
        <v>177.85</v>
      </c>
      <c r="C6654" s="20">
        <v>0</v>
      </c>
      <c r="D6654" s="20">
        <v>0</v>
      </c>
      <c r="E6654" s="20">
        <v>0</v>
      </c>
      <c r="F6654" s="20">
        <f t="shared" si="210"/>
        <v>0</v>
      </c>
      <c r="G6654" s="136">
        <f t="shared" si="211"/>
        <v>0</v>
      </c>
    </row>
    <row r="6655" spans="1:7" s="8" customFormat="1" ht="12.75" x14ac:dyDescent="0.15">
      <c r="A6655" s="110" t="s">
        <v>32</v>
      </c>
      <c r="B6655" s="20">
        <v>2567.37</v>
      </c>
      <c r="C6655" s="20">
        <v>0</v>
      </c>
      <c r="D6655" s="20">
        <v>0</v>
      </c>
      <c r="E6655" s="20">
        <v>4885.24</v>
      </c>
      <c r="F6655" s="20">
        <f t="shared" si="210"/>
        <v>190.28188379547942</v>
      </c>
      <c r="G6655" s="136">
        <f t="shared" si="211"/>
        <v>0</v>
      </c>
    </row>
    <row r="6656" spans="1:7" s="8" customFormat="1" ht="12.75" x14ac:dyDescent="0.15">
      <c r="A6656" s="110" t="s">
        <v>33</v>
      </c>
      <c r="B6656" s="20">
        <v>1015.89</v>
      </c>
      <c r="C6656" s="20">
        <v>0</v>
      </c>
      <c r="D6656" s="20">
        <v>0</v>
      </c>
      <c r="E6656" s="20">
        <v>922.88</v>
      </c>
      <c r="F6656" s="20">
        <f t="shared" si="210"/>
        <v>90.844481193830035</v>
      </c>
      <c r="G6656" s="136">
        <f t="shared" si="211"/>
        <v>0</v>
      </c>
    </row>
    <row r="6657" spans="1:7" s="8" customFormat="1" ht="12.75" x14ac:dyDescent="0.15">
      <c r="A6657" s="110" t="s">
        <v>34</v>
      </c>
      <c r="B6657" s="20">
        <v>2021.94</v>
      </c>
      <c r="C6657" s="20">
        <v>0</v>
      </c>
      <c r="D6657" s="20">
        <v>0</v>
      </c>
      <c r="E6657" s="20">
        <v>1817.64</v>
      </c>
      <c r="F6657" s="20">
        <f t="shared" si="210"/>
        <v>89.895842606605541</v>
      </c>
      <c r="G6657" s="136">
        <f t="shared" si="211"/>
        <v>0</v>
      </c>
    </row>
    <row r="6658" spans="1:7" s="8" customFormat="1" ht="12.75" x14ac:dyDescent="0.15">
      <c r="A6658" s="110" t="s">
        <v>99</v>
      </c>
      <c r="B6658" s="20">
        <v>3875.51</v>
      </c>
      <c r="C6658" s="20">
        <v>0</v>
      </c>
      <c r="D6658" s="20">
        <v>0</v>
      </c>
      <c r="E6658" s="20">
        <v>2195</v>
      </c>
      <c r="F6658" s="20">
        <f t="shared" si="210"/>
        <v>56.637707037267347</v>
      </c>
      <c r="G6658" s="136">
        <f t="shared" si="211"/>
        <v>0</v>
      </c>
    </row>
    <row r="6659" spans="1:7" s="8" customFormat="1" ht="12.75" x14ac:dyDescent="0.15">
      <c r="A6659" s="110" t="s">
        <v>35</v>
      </c>
      <c r="B6659" s="20">
        <v>0</v>
      </c>
      <c r="C6659" s="20">
        <v>0</v>
      </c>
      <c r="D6659" s="20">
        <v>0</v>
      </c>
      <c r="E6659" s="20">
        <v>123.7</v>
      </c>
      <c r="F6659" s="20">
        <f t="shared" si="210"/>
        <v>0</v>
      </c>
      <c r="G6659" s="136">
        <f t="shared" si="211"/>
        <v>0</v>
      </c>
    </row>
    <row r="6660" spans="1:7" s="8" customFormat="1" ht="12.75" x14ac:dyDescent="0.15">
      <c r="A6660" s="110" t="s">
        <v>83</v>
      </c>
      <c r="B6660" s="20">
        <v>3035.21</v>
      </c>
      <c r="C6660" s="20">
        <v>0</v>
      </c>
      <c r="D6660" s="20">
        <v>0</v>
      </c>
      <c r="E6660" s="20">
        <v>2378.0500000000002</v>
      </c>
      <c r="F6660" s="20">
        <f t="shared" si="210"/>
        <v>78.348779820836128</v>
      </c>
      <c r="G6660" s="136">
        <f t="shared" si="211"/>
        <v>0</v>
      </c>
    </row>
    <row r="6661" spans="1:7" s="8" customFormat="1" ht="12.75" x14ac:dyDescent="0.15">
      <c r="A6661" s="110" t="s">
        <v>42</v>
      </c>
      <c r="B6661" s="20">
        <v>351.75</v>
      </c>
      <c r="C6661" s="20">
        <v>0</v>
      </c>
      <c r="D6661" s="20">
        <v>0</v>
      </c>
      <c r="E6661" s="20">
        <v>315</v>
      </c>
      <c r="F6661" s="20">
        <f t="shared" si="210"/>
        <v>89.552238805970148</v>
      </c>
      <c r="G6661" s="136">
        <f t="shared" si="211"/>
        <v>0</v>
      </c>
    </row>
    <row r="6662" spans="1:7" s="8" customFormat="1" ht="12.75" x14ac:dyDescent="0.15">
      <c r="A6662" s="110" t="s">
        <v>13</v>
      </c>
      <c r="B6662" s="20">
        <v>0</v>
      </c>
      <c r="C6662" s="20">
        <v>0</v>
      </c>
      <c r="D6662" s="20">
        <v>0</v>
      </c>
      <c r="E6662" s="20">
        <v>1013</v>
      </c>
      <c r="F6662" s="20">
        <f t="shared" ref="F6662:F6725" si="212">IFERROR(E6662/B6662*100,0)</f>
        <v>0</v>
      </c>
      <c r="G6662" s="136">
        <f t="shared" ref="G6662:G6725" si="213">IFERROR(E6662/D6662*100,0)</f>
        <v>0</v>
      </c>
    </row>
    <row r="6663" spans="1:7" s="8" customFormat="1" ht="12.75" x14ac:dyDescent="0.15">
      <c r="A6663" s="110" t="s">
        <v>36</v>
      </c>
      <c r="B6663" s="20">
        <v>74.58</v>
      </c>
      <c r="C6663" s="20">
        <v>0</v>
      </c>
      <c r="D6663" s="20">
        <v>0</v>
      </c>
      <c r="E6663" s="20">
        <v>1057.57</v>
      </c>
      <c r="F6663" s="20">
        <f t="shared" si="212"/>
        <v>1418.0343255564494</v>
      </c>
      <c r="G6663" s="136">
        <f t="shared" si="213"/>
        <v>0</v>
      </c>
    </row>
    <row r="6664" spans="1:7" s="8" customFormat="1" ht="12.75" x14ac:dyDescent="0.15">
      <c r="A6664" s="108" t="s">
        <v>37</v>
      </c>
      <c r="B6664" s="19">
        <v>1439.64</v>
      </c>
      <c r="C6664" s="19">
        <v>3000</v>
      </c>
      <c r="D6664" s="19">
        <v>3500</v>
      </c>
      <c r="E6664" s="19">
        <v>1326.11</v>
      </c>
      <c r="F6664" s="19">
        <f t="shared" si="212"/>
        <v>92.114000722402807</v>
      </c>
      <c r="G6664" s="151">
        <f t="shared" si="213"/>
        <v>37.888857142857141</v>
      </c>
    </row>
    <row r="6665" spans="1:7" s="8" customFormat="1" ht="12.75" x14ac:dyDescent="0.15">
      <c r="A6665" s="110" t="s">
        <v>38</v>
      </c>
      <c r="B6665" s="20">
        <v>1436.5</v>
      </c>
      <c r="C6665" s="20">
        <v>0</v>
      </c>
      <c r="D6665" s="20">
        <v>0</v>
      </c>
      <c r="E6665" s="20">
        <v>1315.42</v>
      </c>
      <c r="F6665" s="20">
        <f t="shared" si="212"/>
        <v>91.571179951270452</v>
      </c>
      <c r="G6665" s="136">
        <f t="shared" si="213"/>
        <v>0</v>
      </c>
    </row>
    <row r="6666" spans="1:7" s="8" customFormat="1" ht="12.75" x14ac:dyDescent="0.15">
      <c r="A6666" s="110" t="s">
        <v>39</v>
      </c>
      <c r="B6666" s="20">
        <v>3.14</v>
      </c>
      <c r="C6666" s="20">
        <v>0</v>
      </c>
      <c r="D6666" s="20">
        <v>0</v>
      </c>
      <c r="E6666" s="20">
        <v>10.69</v>
      </c>
      <c r="F6666" s="20">
        <f t="shared" si="212"/>
        <v>340.44585987261144</v>
      </c>
      <c r="G6666" s="136">
        <f t="shared" si="213"/>
        <v>0</v>
      </c>
    </row>
    <row r="6667" spans="1:7" s="8" customFormat="1" ht="12.75" x14ac:dyDescent="0.15">
      <c r="A6667" s="108" t="s">
        <v>53</v>
      </c>
      <c r="B6667" s="19">
        <v>2145.29</v>
      </c>
      <c r="C6667" s="19">
        <v>3300</v>
      </c>
      <c r="D6667" s="19">
        <v>21025.61</v>
      </c>
      <c r="E6667" s="19">
        <v>13778.95</v>
      </c>
      <c r="F6667" s="19">
        <f t="shared" si="212"/>
        <v>642.28845517389266</v>
      </c>
      <c r="G6667" s="151">
        <f t="shared" si="213"/>
        <v>65.53412719060232</v>
      </c>
    </row>
    <row r="6668" spans="1:7" s="8" customFormat="1" ht="12.75" x14ac:dyDescent="0.15">
      <c r="A6668" s="108" t="s">
        <v>54</v>
      </c>
      <c r="B6668" s="19">
        <v>300.12</v>
      </c>
      <c r="C6668" s="19">
        <v>0</v>
      </c>
      <c r="D6668" s="19">
        <v>0</v>
      </c>
      <c r="E6668" s="19">
        <v>0</v>
      </c>
      <c r="F6668" s="19">
        <f t="shared" si="212"/>
        <v>0</v>
      </c>
      <c r="G6668" s="151">
        <f t="shared" si="213"/>
        <v>0</v>
      </c>
    </row>
    <row r="6669" spans="1:7" s="8" customFormat="1" ht="12.75" x14ac:dyDescent="0.15">
      <c r="A6669" s="110" t="s">
        <v>55</v>
      </c>
      <c r="B6669" s="20">
        <v>300.12</v>
      </c>
      <c r="C6669" s="20">
        <v>0</v>
      </c>
      <c r="D6669" s="20">
        <v>0</v>
      </c>
      <c r="E6669" s="20">
        <v>0</v>
      </c>
      <c r="F6669" s="20">
        <f t="shared" si="212"/>
        <v>0</v>
      </c>
      <c r="G6669" s="136">
        <f t="shared" si="213"/>
        <v>0</v>
      </c>
    </row>
    <row r="6670" spans="1:7" s="8" customFormat="1" ht="12.75" x14ac:dyDescent="0.15">
      <c r="A6670" s="108" t="s">
        <v>56</v>
      </c>
      <c r="B6670" s="19">
        <v>1845.17</v>
      </c>
      <c r="C6670" s="19">
        <v>3300</v>
      </c>
      <c r="D6670" s="19">
        <v>21025.61</v>
      </c>
      <c r="E6670" s="19">
        <v>13778.95</v>
      </c>
      <c r="F6670" s="19">
        <f t="shared" si="212"/>
        <v>746.75775131830676</v>
      </c>
      <c r="G6670" s="151">
        <f t="shared" si="213"/>
        <v>65.53412719060232</v>
      </c>
    </row>
    <row r="6671" spans="1:7" s="8" customFormat="1" ht="12.75" x14ac:dyDescent="0.15">
      <c r="A6671" s="110" t="s">
        <v>318</v>
      </c>
      <c r="B6671" s="20">
        <v>0</v>
      </c>
      <c r="C6671" s="20">
        <v>0</v>
      </c>
      <c r="D6671" s="20">
        <v>0</v>
      </c>
      <c r="E6671" s="20">
        <v>729.31</v>
      </c>
      <c r="F6671" s="20">
        <f t="shared" si="212"/>
        <v>0</v>
      </c>
      <c r="G6671" s="136">
        <f t="shared" si="213"/>
        <v>0</v>
      </c>
    </row>
    <row r="6672" spans="1:7" s="8" customFormat="1" ht="12.75" x14ac:dyDescent="0.15">
      <c r="A6672" s="110" t="s">
        <v>57</v>
      </c>
      <c r="B6672" s="20">
        <v>1418.06</v>
      </c>
      <c r="C6672" s="20">
        <v>0</v>
      </c>
      <c r="D6672" s="20">
        <v>0</v>
      </c>
      <c r="E6672" s="20">
        <v>10372.68</v>
      </c>
      <c r="F6672" s="20">
        <f t="shared" si="212"/>
        <v>731.46975445326723</v>
      </c>
      <c r="G6672" s="136">
        <f t="shared" si="213"/>
        <v>0</v>
      </c>
    </row>
    <row r="6673" spans="1:7" s="8" customFormat="1" ht="12.75" x14ac:dyDescent="0.15">
      <c r="A6673" s="110" t="s">
        <v>58</v>
      </c>
      <c r="B6673" s="20">
        <v>374.28</v>
      </c>
      <c r="C6673" s="20">
        <v>0</v>
      </c>
      <c r="D6673" s="20">
        <v>0</v>
      </c>
      <c r="E6673" s="20">
        <v>0</v>
      </c>
      <c r="F6673" s="20">
        <f t="shared" si="212"/>
        <v>0</v>
      </c>
      <c r="G6673" s="136">
        <f t="shared" si="213"/>
        <v>0</v>
      </c>
    </row>
    <row r="6674" spans="1:7" s="8" customFormat="1" ht="12.75" x14ac:dyDescent="0.15">
      <c r="A6674" s="110" t="s">
        <v>59</v>
      </c>
      <c r="B6674" s="20">
        <v>0</v>
      </c>
      <c r="C6674" s="20">
        <v>0</v>
      </c>
      <c r="D6674" s="20">
        <v>0</v>
      </c>
      <c r="E6674" s="20">
        <v>1758.58</v>
      </c>
      <c r="F6674" s="20">
        <f t="shared" si="212"/>
        <v>0</v>
      </c>
      <c r="G6674" s="136">
        <f t="shared" si="213"/>
        <v>0</v>
      </c>
    </row>
    <row r="6675" spans="1:7" s="8" customFormat="1" ht="12.75" x14ac:dyDescent="0.15">
      <c r="A6675" s="110" t="s">
        <v>60</v>
      </c>
      <c r="B6675" s="20">
        <v>0</v>
      </c>
      <c r="C6675" s="20">
        <v>0</v>
      </c>
      <c r="D6675" s="20">
        <v>0</v>
      </c>
      <c r="E6675" s="20">
        <v>861.31</v>
      </c>
      <c r="F6675" s="20">
        <f t="shared" si="212"/>
        <v>0</v>
      </c>
      <c r="G6675" s="136">
        <f t="shared" si="213"/>
        <v>0</v>
      </c>
    </row>
    <row r="6676" spans="1:7" s="8" customFormat="1" ht="12.75" x14ac:dyDescent="0.15">
      <c r="A6676" s="110" t="s">
        <v>252</v>
      </c>
      <c r="B6676" s="20">
        <v>52.83</v>
      </c>
      <c r="C6676" s="20">
        <v>0</v>
      </c>
      <c r="D6676" s="20">
        <v>0</v>
      </c>
      <c r="E6676" s="20">
        <v>57.07</v>
      </c>
      <c r="F6676" s="20">
        <f t="shared" si="212"/>
        <v>108.02574294908196</v>
      </c>
      <c r="G6676" s="136">
        <f t="shared" si="213"/>
        <v>0</v>
      </c>
    </row>
    <row r="6677" spans="1:7" s="6" customFormat="1" ht="12.75" x14ac:dyDescent="0.15">
      <c r="A6677" s="147" t="s">
        <v>297</v>
      </c>
      <c r="B6677" s="17">
        <v>8688.51</v>
      </c>
      <c r="C6677" s="17">
        <v>18700</v>
      </c>
      <c r="D6677" s="17">
        <v>21799.18</v>
      </c>
      <c r="E6677" s="17">
        <v>11663.42</v>
      </c>
      <c r="F6677" s="17">
        <f t="shared" si="212"/>
        <v>134.23958768534536</v>
      </c>
      <c r="G6677" s="148">
        <f t="shared" si="213"/>
        <v>53.503939138995136</v>
      </c>
    </row>
    <row r="6678" spans="1:7" s="7" customFormat="1" ht="12.75" x14ac:dyDescent="0.15">
      <c r="A6678" s="149" t="s">
        <v>298</v>
      </c>
      <c r="B6678" s="18">
        <v>3472.22</v>
      </c>
      <c r="C6678" s="18">
        <v>3500</v>
      </c>
      <c r="D6678" s="18">
        <v>1026.24</v>
      </c>
      <c r="E6678" s="18">
        <v>1026.24</v>
      </c>
      <c r="F6678" s="18">
        <f t="shared" si="212"/>
        <v>29.555730915667787</v>
      </c>
      <c r="G6678" s="150">
        <f t="shared" si="213"/>
        <v>100</v>
      </c>
    </row>
    <row r="6679" spans="1:7" s="8" customFormat="1" ht="12.75" x14ac:dyDescent="0.15">
      <c r="A6679" s="108" t="s">
        <v>81</v>
      </c>
      <c r="B6679" s="19">
        <v>0</v>
      </c>
      <c r="C6679" s="19">
        <v>0</v>
      </c>
      <c r="D6679" s="19">
        <v>250</v>
      </c>
      <c r="E6679" s="19">
        <v>250</v>
      </c>
      <c r="F6679" s="19">
        <f t="shared" si="212"/>
        <v>0</v>
      </c>
      <c r="G6679" s="151">
        <f t="shared" si="213"/>
        <v>100</v>
      </c>
    </row>
    <row r="6680" spans="1:7" s="6" customFormat="1" ht="12.75" x14ac:dyDescent="0.15">
      <c r="A6680" s="147" t="s">
        <v>5</v>
      </c>
      <c r="B6680" s="17">
        <v>0</v>
      </c>
      <c r="C6680" s="17">
        <v>0</v>
      </c>
      <c r="D6680" s="17">
        <v>250</v>
      </c>
      <c r="E6680" s="17">
        <v>250</v>
      </c>
      <c r="F6680" s="17">
        <f t="shared" si="212"/>
        <v>0</v>
      </c>
      <c r="G6680" s="148">
        <f t="shared" si="213"/>
        <v>100</v>
      </c>
    </row>
    <row r="6681" spans="1:7" s="8" customFormat="1" ht="12.75" x14ac:dyDescent="0.15">
      <c r="A6681" s="108" t="s">
        <v>53</v>
      </c>
      <c r="B6681" s="19">
        <v>0</v>
      </c>
      <c r="C6681" s="19">
        <v>0</v>
      </c>
      <c r="D6681" s="19">
        <v>250</v>
      </c>
      <c r="E6681" s="19">
        <v>250</v>
      </c>
      <c r="F6681" s="19">
        <f t="shared" si="212"/>
        <v>0</v>
      </c>
      <c r="G6681" s="151">
        <f t="shared" si="213"/>
        <v>100</v>
      </c>
    </row>
    <row r="6682" spans="1:7" s="8" customFormat="1" ht="12.75" x14ac:dyDescent="0.15">
      <c r="A6682" s="108" t="s">
        <v>54</v>
      </c>
      <c r="B6682" s="19">
        <v>0</v>
      </c>
      <c r="C6682" s="19">
        <v>0</v>
      </c>
      <c r="D6682" s="19">
        <v>250</v>
      </c>
      <c r="E6682" s="19">
        <v>250</v>
      </c>
      <c r="F6682" s="19">
        <f t="shared" si="212"/>
        <v>0</v>
      </c>
      <c r="G6682" s="151">
        <f t="shared" si="213"/>
        <v>100</v>
      </c>
    </row>
    <row r="6683" spans="1:7" s="8" customFormat="1" ht="12.75" x14ac:dyDescent="0.15">
      <c r="A6683" s="110" t="s">
        <v>55</v>
      </c>
      <c r="B6683" s="20">
        <v>0</v>
      </c>
      <c r="C6683" s="20">
        <v>0</v>
      </c>
      <c r="D6683" s="20">
        <v>0</v>
      </c>
      <c r="E6683" s="20">
        <v>250</v>
      </c>
      <c r="F6683" s="20">
        <f t="shared" si="212"/>
        <v>0</v>
      </c>
      <c r="G6683" s="136">
        <f t="shared" si="213"/>
        <v>0</v>
      </c>
    </row>
    <row r="6684" spans="1:7" s="8" customFormat="1" ht="12.75" x14ac:dyDescent="0.15">
      <c r="A6684" s="108" t="s">
        <v>82</v>
      </c>
      <c r="B6684" s="19">
        <v>3472.22</v>
      </c>
      <c r="C6684" s="19">
        <v>3500</v>
      </c>
      <c r="D6684" s="19">
        <v>776.24</v>
      </c>
      <c r="E6684" s="19">
        <v>776.24</v>
      </c>
      <c r="F6684" s="19">
        <f t="shared" si="212"/>
        <v>22.355726307664838</v>
      </c>
      <c r="G6684" s="151">
        <f t="shared" si="213"/>
        <v>100</v>
      </c>
    </row>
    <row r="6685" spans="1:7" s="6" customFormat="1" ht="12.75" x14ac:dyDescent="0.15">
      <c r="A6685" s="147" t="s">
        <v>5</v>
      </c>
      <c r="B6685" s="17">
        <v>3472.22</v>
      </c>
      <c r="C6685" s="17">
        <v>3500</v>
      </c>
      <c r="D6685" s="17">
        <v>776.24</v>
      </c>
      <c r="E6685" s="17">
        <v>776.24</v>
      </c>
      <c r="F6685" s="17">
        <f t="shared" si="212"/>
        <v>22.355726307664838</v>
      </c>
      <c r="G6685" s="148">
        <f t="shared" si="213"/>
        <v>100</v>
      </c>
    </row>
    <row r="6686" spans="1:7" s="8" customFormat="1" ht="12.75" x14ac:dyDescent="0.15">
      <c r="A6686" s="108" t="s">
        <v>6</v>
      </c>
      <c r="B6686" s="19">
        <v>3472.22</v>
      </c>
      <c r="C6686" s="19">
        <v>3500</v>
      </c>
      <c r="D6686" s="19">
        <v>776.24</v>
      </c>
      <c r="E6686" s="19">
        <v>776.24</v>
      </c>
      <c r="F6686" s="19">
        <f t="shared" si="212"/>
        <v>22.355726307664838</v>
      </c>
      <c r="G6686" s="151">
        <f t="shared" si="213"/>
        <v>100</v>
      </c>
    </row>
    <row r="6687" spans="1:7" s="8" customFormat="1" ht="12.75" x14ac:dyDescent="0.15">
      <c r="A6687" s="108" t="s">
        <v>12</v>
      </c>
      <c r="B6687" s="19">
        <v>3472.22</v>
      </c>
      <c r="C6687" s="19">
        <v>3500</v>
      </c>
      <c r="D6687" s="19">
        <v>776.24</v>
      </c>
      <c r="E6687" s="19">
        <v>776.24</v>
      </c>
      <c r="F6687" s="19">
        <f t="shared" si="212"/>
        <v>22.355726307664838</v>
      </c>
      <c r="G6687" s="151">
        <f t="shared" si="213"/>
        <v>100</v>
      </c>
    </row>
    <row r="6688" spans="1:7" s="8" customFormat="1" ht="12.75" x14ac:dyDescent="0.15">
      <c r="A6688" s="110" t="s">
        <v>22</v>
      </c>
      <c r="B6688" s="20">
        <v>385.69</v>
      </c>
      <c r="C6688" s="20">
        <v>0</v>
      </c>
      <c r="D6688" s="20">
        <v>0</v>
      </c>
      <c r="E6688" s="20">
        <v>140.6</v>
      </c>
      <c r="F6688" s="20">
        <f t="shared" si="212"/>
        <v>36.454147112966375</v>
      </c>
      <c r="G6688" s="136">
        <f t="shared" si="213"/>
        <v>0</v>
      </c>
    </row>
    <row r="6689" spans="1:7" s="8" customFormat="1" ht="12.75" x14ac:dyDescent="0.15">
      <c r="A6689" s="110" t="s">
        <v>97</v>
      </c>
      <c r="B6689" s="20">
        <v>2268.77</v>
      </c>
      <c r="C6689" s="20">
        <v>0</v>
      </c>
      <c r="D6689" s="20">
        <v>0</v>
      </c>
      <c r="E6689" s="20">
        <v>427.44</v>
      </c>
      <c r="F6689" s="20">
        <f t="shared" si="212"/>
        <v>18.840164494417682</v>
      </c>
      <c r="G6689" s="136">
        <f t="shared" si="213"/>
        <v>0</v>
      </c>
    </row>
    <row r="6690" spans="1:7" s="8" customFormat="1" ht="12.75" x14ac:dyDescent="0.15">
      <c r="A6690" s="110" t="s">
        <v>35</v>
      </c>
      <c r="B6690" s="20">
        <v>154.15</v>
      </c>
      <c r="C6690" s="20">
        <v>0</v>
      </c>
      <c r="D6690" s="20">
        <v>0</v>
      </c>
      <c r="E6690" s="20">
        <v>0</v>
      </c>
      <c r="F6690" s="20">
        <f t="shared" si="212"/>
        <v>0</v>
      </c>
      <c r="G6690" s="136">
        <f t="shared" si="213"/>
        <v>0</v>
      </c>
    </row>
    <row r="6691" spans="1:7" s="8" customFormat="1" ht="12.75" x14ac:dyDescent="0.15">
      <c r="A6691" s="110" t="s">
        <v>83</v>
      </c>
      <c r="B6691" s="20">
        <v>102.97</v>
      </c>
      <c r="C6691" s="20">
        <v>0</v>
      </c>
      <c r="D6691" s="20">
        <v>0</v>
      </c>
      <c r="E6691" s="20">
        <v>208.2</v>
      </c>
      <c r="F6691" s="20">
        <f t="shared" si="212"/>
        <v>202.19481402350198</v>
      </c>
      <c r="G6691" s="136">
        <f t="shared" si="213"/>
        <v>0</v>
      </c>
    </row>
    <row r="6692" spans="1:7" s="8" customFormat="1" ht="12.75" x14ac:dyDescent="0.15">
      <c r="A6692" s="110" t="s">
        <v>36</v>
      </c>
      <c r="B6692" s="20">
        <v>560.64</v>
      </c>
      <c r="C6692" s="20">
        <v>0</v>
      </c>
      <c r="D6692" s="20">
        <v>0</v>
      </c>
      <c r="E6692" s="20">
        <v>0</v>
      </c>
      <c r="F6692" s="20">
        <f t="shared" si="212"/>
        <v>0</v>
      </c>
      <c r="G6692" s="136">
        <f t="shared" si="213"/>
        <v>0</v>
      </c>
    </row>
    <row r="6693" spans="1:7" s="7" customFormat="1" ht="12.75" x14ac:dyDescent="0.15">
      <c r="A6693" s="149" t="s">
        <v>299</v>
      </c>
      <c r="B6693" s="18">
        <v>0</v>
      </c>
      <c r="C6693" s="18">
        <v>0</v>
      </c>
      <c r="D6693" s="18">
        <v>0</v>
      </c>
      <c r="E6693" s="18">
        <v>0</v>
      </c>
      <c r="F6693" s="18">
        <f t="shared" si="212"/>
        <v>0</v>
      </c>
      <c r="G6693" s="150">
        <f t="shared" si="213"/>
        <v>0</v>
      </c>
    </row>
    <row r="6694" spans="1:7" s="8" customFormat="1" ht="12.75" x14ac:dyDescent="0.15">
      <c r="A6694" s="108" t="s">
        <v>82</v>
      </c>
      <c r="B6694" s="19">
        <v>0</v>
      </c>
      <c r="C6694" s="19">
        <v>0</v>
      </c>
      <c r="D6694" s="19">
        <v>0</v>
      </c>
      <c r="E6694" s="19">
        <v>0</v>
      </c>
      <c r="F6694" s="19">
        <f t="shared" si="212"/>
        <v>0</v>
      </c>
      <c r="G6694" s="151">
        <f t="shared" si="213"/>
        <v>0</v>
      </c>
    </row>
    <row r="6695" spans="1:7" s="6" customFormat="1" ht="12.75" x14ac:dyDescent="0.15">
      <c r="A6695" s="147" t="s">
        <v>281</v>
      </c>
      <c r="B6695" s="17">
        <v>0</v>
      </c>
      <c r="C6695" s="17">
        <v>0</v>
      </c>
      <c r="D6695" s="17">
        <v>0</v>
      </c>
      <c r="E6695" s="17">
        <v>0</v>
      </c>
      <c r="F6695" s="17">
        <f t="shared" si="212"/>
        <v>0</v>
      </c>
      <c r="G6695" s="148">
        <f t="shared" si="213"/>
        <v>0</v>
      </c>
    </row>
    <row r="6696" spans="1:7" s="8" customFormat="1" ht="12.75" x14ac:dyDescent="0.15">
      <c r="A6696" s="108" t="s">
        <v>6</v>
      </c>
      <c r="B6696" s="19">
        <v>0</v>
      </c>
      <c r="C6696" s="19">
        <v>0</v>
      </c>
      <c r="D6696" s="19">
        <v>0</v>
      </c>
      <c r="E6696" s="19">
        <v>0</v>
      </c>
      <c r="F6696" s="19">
        <f t="shared" si="212"/>
        <v>0</v>
      </c>
      <c r="G6696" s="151">
        <f t="shared" si="213"/>
        <v>0</v>
      </c>
    </row>
    <row r="6697" spans="1:7" s="8" customFormat="1" ht="12.75" x14ac:dyDescent="0.15">
      <c r="A6697" s="108" t="s">
        <v>12</v>
      </c>
      <c r="B6697" s="19">
        <v>0</v>
      </c>
      <c r="C6697" s="19">
        <v>0</v>
      </c>
      <c r="D6697" s="19">
        <v>0</v>
      </c>
      <c r="E6697" s="19">
        <v>0</v>
      </c>
      <c r="F6697" s="19">
        <f t="shared" si="212"/>
        <v>0</v>
      </c>
      <c r="G6697" s="151">
        <f t="shared" si="213"/>
        <v>0</v>
      </c>
    </row>
    <row r="6698" spans="1:7" s="7" customFormat="1" ht="12.75" x14ac:dyDescent="0.15">
      <c r="A6698" s="149" t="s">
        <v>300</v>
      </c>
      <c r="B6698" s="18">
        <v>1061.79</v>
      </c>
      <c r="C6698" s="18">
        <v>1200</v>
      </c>
      <c r="D6698" s="18">
        <v>4800</v>
      </c>
      <c r="E6698" s="18">
        <v>4423.57</v>
      </c>
      <c r="F6698" s="18">
        <f t="shared" si="212"/>
        <v>416.61439644374127</v>
      </c>
      <c r="G6698" s="150">
        <f t="shared" si="213"/>
        <v>92.157708333333332</v>
      </c>
    </row>
    <row r="6699" spans="1:7" s="8" customFormat="1" ht="12.75" x14ac:dyDescent="0.15">
      <c r="A6699" s="108" t="s">
        <v>82</v>
      </c>
      <c r="B6699" s="19">
        <v>1061.79</v>
      </c>
      <c r="C6699" s="19">
        <v>1200</v>
      </c>
      <c r="D6699" s="19">
        <v>4800</v>
      </c>
      <c r="E6699" s="19">
        <v>4423.57</v>
      </c>
      <c r="F6699" s="19">
        <f t="shared" si="212"/>
        <v>416.61439644374127</v>
      </c>
      <c r="G6699" s="151">
        <f t="shared" si="213"/>
        <v>92.157708333333332</v>
      </c>
    </row>
    <row r="6700" spans="1:7" s="6" customFormat="1" ht="12.75" x14ac:dyDescent="0.15">
      <c r="A6700" s="147" t="s">
        <v>127</v>
      </c>
      <c r="B6700" s="17">
        <v>1061.79</v>
      </c>
      <c r="C6700" s="17">
        <v>1200</v>
      </c>
      <c r="D6700" s="17">
        <v>4800</v>
      </c>
      <c r="E6700" s="17">
        <v>4423.57</v>
      </c>
      <c r="F6700" s="17">
        <f t="shared" si="212"/>
        <v>416.61439644374127</v>
      </c>
      <c r="G6700" s="148">
        <f t="shared" si="213"/>
        <v>92.157708333333332</v>
      </c>
    </row>
    <row r="6701" spans="1:7" s="8" customFormat="1" ht="12.75" x14ac:dyDescent="0.15">
      <c r="A6701" s="108" t="s">
        <v>6</v>
      </c>
      <c r="B6701" s="19">
        <v>1061.79</v>
      </c>
      <c r="C6701" s="19">
        <v>1200</v>
      </c>
      <c r="D6701" s="19">
        <v>3800</v>
      </c>
      <c r="E6701" s="19">
        <v>3423.57</v>
      </c>
      <c r="F6701" s="19">
        <f t="shared" si="212"/>
        <v>322.43381459610657</v>
      </c>
      <c r="G6701" s="151">
        <f t="shared" si="213"/>
        <v>90.093947368421055</v>
      </c>
    </row>
    <row r="6702" spans="1:7" s="8" customFormat="1" ht="12.75" x14ac:dyDescent="0.15">
      <c r="A6702" s="108" t="s">
        <v>12</v>
      </c>
      <c r="B6702" s="19">
        <v>1061.79</v>
      </c>
      <c r="C6702" s="19">
        <v>1200</v>
      </c>
      <c r="D6702" s="19">
        <v>3800</v>
      </c>
      <c r="E6702" s="19">
        <v>3423.57</v>
      </c>
      <c r="F6702" s="19">
        <f t="shared" si="212"/>
        <v>322.43381459610657</v>
      </c>
      <c r="G6702" s="151">
        <f t="shared" si="213"/>
        <v>90.093947368421055</v>
      </c>
    </row>
    <row r="6703" spans="1:7" s="8" customFormat="1" ht="12.75" x14ac:dyDescent="0.15">
      <c r="A6703" s="110" t="s">
        <v>18</v>
      </c>
      <c r="B6703" s="20">
        <v>0</v>
      </c>
      <c r="C6703" s="20">
        <v>0</v>
      </c>
      <c r="D6703" s="20">
        <v>0</v>
      </c>
      <c r="E6703" s="20">
        <v>429</v>
      </c>
      <c r="F6703" s="20">
        <f t="shared" si="212"/>
        <v>0</v>
      </c>
      <c r="G6703" s="136">
        <f t="shared" si="213"/>
        <v>0</v>
      </c>
    </row>
    <row r="6704" spans="1:7" s="8" customFormat="1" ht="12.75" x14ac:dyDescent="0.15">
      <c r="A6704" s="110" t="s">
        <v>20</v>
      </c>
      <c r="B6704" s="20">
        <v>0</v>
      </c>
      <c r="C6704" s="20">
        <v>0</v>
      </c>
      <c r="D6704" s="20">
        <v>0</v>
      </c>
      <c r="E6704" s="20">
        <v>371</v>
      </c>
      <c r="F6704" s="20">
        <f t="shared" si="212"/>
        <v>0</v>
      </c>
      <c r="G6704" s="136">
        <f t="shared" si="213"/>
        <v>0</v>
      </c>
    </row>
    <row r="6705" spans="1:7" s="8" customFormat="1" ht="12.75" x14ac:dyDescent="0.15">
      <c r="A6705" s="110" t="s">
        <v>22</v>
      </c>
      <c r="B6705" s="20">
        <v>552.54999999999995</v>
      </c>
      <c r="C6705" s="20">
        <v>0</v>
      </c>
      <c r="D6705" s="20">
        <v>0</v>
      </c>
      <c r="E6705" s="20">
        <v>101.44</v>
      </c>
      <c r="F6705" s="20">
        <f t="shared" si="212"/>
        <v>18.358519590987243</v>
      </c>
      <c r="G6705" s="136">
        <f t="shared" si="213"/>
        <v>0</v>
      </c>
    </row>
    <row r="6706" spans="1:7" s="8" customFormat="1" ht="12.75" x14ac:dyDescent="0.15">
      <c r="A6706" s="110" t="s">
        <v>97</v>
      </c>
      <c r="B6706" s="20">
        <v>178.4</v>
      </c>
      <c r="C6706" s="20">
        <v>0</v>
      </c>
      <c r="D6706" s="20">
        <v>0</v>
      </c>
      <c r="E6706" s="20">
        <v>402.15</v>
      </c>
      <c r="F6706" s="20">
        <f t="shared" si="212"/>
        <v>225.4204035874439</v>
      </c>
      <c r="G6706" s="136">
        <f t="shared" si="213"/>
        <v>0</v>
      </c>
    </row>
    <row r="6707" spans="1:7" s="8" customFormat="1" ht="12.75" x14ac:dyDescent="0.15">
      <c r="A6707" s="110" t="s">
        <v>24</v>
      </c>
      <c r="B6707" s="20">
        <v>237.27</v>
      </c>
      <c r="C6707" s="20">
        <v>0</v>
      </c>
      <c r="D6707" s="20">
        <v>0</v>
      </c>
      <c r="E6707" s="20">
        <v>0</v>
      </c>
      <c r="F6707" s="20">
        <f t="shared" si="212"/>
        <v>0</v>
      </c>
      <c r="G6707" s="136">
        <f t="shared" si="213"/>
        <v>0</v>
      </c>
    </row>
    <row r="6708" spans="1:7" s="8" customFormat="1" ht="12.75" x14ac:dyDescent="0.15">
      <c r="A6708" s="110" t="s">
        <v>34</v>
      </c>
      <c r="B6708" s="20">
        <v>93.57</v>
      </c>
      <c r="C6708" s="20">
        <v>0</v>
      </c>
      <c r="D6708" s="20">
        <v>0</v>
      </c>
      <c r="E6708" s="20">
        <v>0</v>
      </c>
      <c r="F6708" s="20">
        <f t="shared" si="212"/>
        <v>0</v>
      </c>
      <c r="G6708" s="136">
        <f t="shared" si="213"/>
        <v>0</v>
      </c>
    </row>
    <row r="6709" spans="1:7" s="8" customFormat="1" ht="12.75" x14ac:dyDescent="0.15">
      <c r="A6709" s="110" t="s">
        <v>83</v>
      </c>
      <c r="B6709" s="20">
        <v>0</v>
      </c>
      <c r="C6709" s="20">
        <v>0</v>
      </c>
      <c r="D6709" s="20">
        <v>0</v>
      </c>
      <c r="E6709" s="20">
        <v>2119.98</v>
      </c>
      <c r="F6709" s="20">
        <f t="shared" si="212"/>
        <v>0</v>
      </c>
      <c r="G6709" s="136">
        <f t="shared" si="213"/>
        <v>0</v>
      </c>
    </row>
    <row r="6710" spans="1:7" s="8" customFormat="1" ht="12.75" x14ac:dyDescent="0.15">
      <c r="A6710" s="108" t="s">
        <v>53</v>
      </c>
      <c r="B6710" s="19">
        <v>0</v>
      </c>
      <c r="C6710" s="19">
        <v>0</v>
      </c>
      <c r="D6710" s="19">
        <v>1000</v>
      </c>
      <c r="E6710" s="19">
        <v>1000</v>
      </c>
      <c r="F6710" s="19">
        <f t="shared" si="212"/>
        <v>0</v>
      </c>
      <c r="G6710" s="151">
        <f t="shared" si="213"/>
        <v>100</v>
      </c>
    </row>
    <row r="6711" spans="1:7" s="8" customFormat="1" ht="12.75" x14ac:dyDescent="0.15">
      <c r="A6711" s="108" t="s">
        <v>56</v>
      </c>
      <c r="B6711" s="19">
        <v>0</v>
      </c>
      <c r="C6711" s="19">
        <v>0</v>
      </c>
      <c r="D6711" s="19">
        <v>1000</v>
      </c>
      <c r="E6711" s="19">
        <v>1000</v>
      </c>
      <c r="F6711" s="19">
        <f t="shared" si="212"/>
        <v>0</v>
      </c>
      <c r="G6711" s="151">
        <f t="shared" si="213"/>
        <v>100</v>
      </c>
    </row>
    <row r="6712" spans="1:7" s="8" customFormat="1" ht="12.75" x14ac:dyDescent="0.15">
      <c r="A6712" s="110" t="s">
        <v>57</v>
      </c>
      <c r="B6712" s="20">
        <v>0</v>
      </c>
      <c r="C6712" s="20">
        <v>0</v>
      </c>
      <c r="D6712" s="20">
        <v>0</v>
      </c>
      <c r="E6712" s="20">
        <v>1000</v>
      </c>
      <c r="F6712" s="20">
        <f t="shared" si="212"/>
        <v>0</v>
      </c>
      <c r="G6712" s="136">
        <f t="shared" si="213"/>
        <v>0</v>
      </c>
    </row>
    <row r="6713" spans="1:7" s="7" customFormat="1" ht="12.75" x14ac:dyDescent="0.15">
      <c r="A6713" s="149" t="s">
        <v>301</v>
      </c>
      <c r="B6713" s="18">
        <v>546.02</v>
      </c>
      <c r="C6713" s="18">
        <v>1200</v>
      </c>
      <c r="D6713" s="18">
        <v>929.2</v>
      </c>
      <c r="E6713" s="18">
        <v>929.2</v>
      </c>
      <c r="F6713" s="18">
        <f t="shared" si="212"/>
        <v>170.17691659646169</v>
      </c>
      <c r="G6713" s="150">
        <f t="shared" si="213"/>
        <v>100</v>
      </c>
    </row>
    <row r="6714" spans="1:7" s="8" customFormat="1" ht="12.75" x14ac:dyDescent="0.15">
      <c r="A6714" s="108" t="s">
        <v>82</v>
      </c>
      <c r="B6714" s="19">
        <v>546.02</v>
      </c>
      <c r="C6714" s="19">
        <v>1200</v>
      </c>
      <c r="D6714" s="19">
        <v>929.2</v>
      </c>
      <c r="E6714" s="19">
        <v>929.2</v>
      </c>
      <c r="F6714" s="19">
        <f t="shared" si="212"/>
        <v>170.17691659646169</v>
      </c>
      <c r="G6714" s="151">
        <f t="shared" si="213"/>
        <v>100</v>
      </c>
    </row>
    <row r="6715" spans="1:7" s="6" customFormat="1" ht="12.75" x14ac:dyDescent="0.15">
      <c r="A6715" s="147" t="s">
        <v>257</v>
      </c>
      <c r="B6715" s="17">
        <v>546.02</v>
      </c>
      <c r="C6715" s="17">
        <v>1200</v>
      </c>
      <c r="D6715" s="17">
        <v>929.2</v>
      </c>
      <c r="E6715" s="17">
        <v>929.2</v>
      </c>
      <c r="F6715" s="17">
        <f t="shared" si="212"/>
        <v>170.17691659646169</v>
      </c>
      <c r="G6715" s="148">
        <f t="shared" si="213"/>
        <v>100</v>
      </c>
    </row>
    <row r="6716" spans="1:7" s="8" customFormat="1" ht="12.75" x14ac:dyDescent="0.15">
      <c r="A6716" s="108" t="s">
        <v>6</v>
      </c>
      <c r="B6716" s="19">
        <v>546.02</v>
      </c>
      <c r="C6716" s="19">
        <v>1200</v>
      </c>
      <c r="D6716" s="19">
        <v>929.2</v>
      </c>
      <c r="E6716" s="19">
        <v>929.2</v>
      </c>
      <c r="F6716" s="19">
        <f t="shared" si="212"/>
        <v>170.17691659646169</v>
      </c>
      <c r="G6716" s="151">
        <f t="shared" si="213"/>
        <v>100</v>
      </c>
    </row>
    <row r="6717" spans="1:7" s="8" customFormat="1" ht="12.75" x14ac:dyDescent="0.15">
      <c r="A6717" s="108" t="s">
        <v>12</v>
      </c>
      <c r="B6717" s="19">
        <v>546.02</v>
      </c>
      <c r="C6717" s="19">
        <v>1200</v>
      </c>
      <c r="D6717" s="19">
        <v>929.2</v>
      </c>
      <c r="E6717" s="19">
        <v>929.2</v>
      </c>
      <c r="F6717" s="19">
        <f t="shared" si="212"/>
        <v>170.17691659646169</v>
      </c>
      <c r="G6717" s="151">
        <f t="shared" si="213"/>
        <v>100</v>
      </c>
    </row>
    <row r="6718" spans="1:7" s="8" customFormat="1" ht="12.75" x14ac:dyDescent="0.15">
      <c r="A6718" s="110" t="s">
        <v>18</v>
      </c>
      <c r="B6718" s="20">
        <v>474.88</v>
      </c>
      <c r="C6718" s="20">
        <v>0</v>
      </c>
      <c r="D6718" s="20">
        <v>0</v>
      </c>
      <c r="E6718" s="20">
        <v>904.8</v>
      </c>
      <c r="F6718" s="20">
        <f t="shared" si="212"/>
        <v>190.53234501347708</v>
      </c>
      <c r="G6718" s="136">
        <f t="shared" si="213"/>
        <v>0</v>
      </c>
    </row>
    <row r="6719" spans="1:7" s="8" customFormat="1" ht="12.75" x14ac:dyDescent="0.15">
      <c r="A6719" s="110" t="s">
        <v>21</v>
      </c>
      <c r="B6719" s="20">
        <v>71.14</v>
      </c>
      <c r="C6719" s="20">
        <v>0</v>
      </c>
      <c r="D6719" s="20">
        <v>0</v>
      </c>
      <c r="E6719" s="20">
        <v>24.4</v>
      </c>
      <c r="F6719" s="20">
        <f t="shared" si="212"/>
        <v>34.29856620747821</v>
      </c>
      <c r="G6719" s="136">
        <f t="shared" si="213"/>
        <v>0</v>
      </c>
    </row>
    <row r="6720" spans="1:7" s="7" customFormat="1" ht="12.75" x14ac:dyDescent="0.15">
      <c r="A6720" s="149" t="s">
        <v>302</v>
      </c>
      <c r="B6720" s="18">
        <v>1806.22</v>
      </c>
      <c r="C6720" s="18">
        <v>10800</v>
      </c>
      <c r="D6720" s="18">
        <v>4000</v>
      </c>
      <c r="E6720" s="18">
        <v>1784.65</v>
      </c>
      <c r="F6720" s="18">
        <f t="shared" si="212"/>
        <v>98.805793314214213</v>
      </c>
      <c r="G6720" s="150">
        <f t="shared" si="213"/>
        <v>44.616250000000001</v>
      </c>
    </row>
    <row r="6721" spans="1:7" s="8" customFormat="1" ht="12.75" x14ac:dyDescent="0.15">
      <c r="A6721" s="108" t="s">
        <v>82</v>
      </c>
      <c r="B6721" s="19">
        <v>1806.22</v>
      </c>
      <c r="C6721" s="19">
        <v>10800</v>
      </c>
      <c r="D6721" s="19">
        <v>4000</v>
      </c>
      <c r="E6721" s="19">
        <v>1784.65</v>
      </c>
      <c r="F6721" s="19">
        <f t="shared" si="212"/>
        <v>98.805793314214213</v>
      </c>
      <c r="G6721" s="151">
        <f t="shared" si="213"/>
        <v>44.616250000000001</v>
      </c>
    </row>
    <row r="6722" spans="1:7" s="6" customFormat="1" ht="12.75" x14ac:dyDescent="0.15">
      <c r="A6722" s="147" t="s">
        <v>128</v>
      </c>
      <c r="B6722" s="17">
        <v>1806.22</v>
      </c>
      <c r="C6722" s="17">
        <v>10800</v>
      </c>
      <c r="D6722" s="17">
        <v>4000</v>
      </c>
      <c r="E6722" s="17">
        <v>1784.65</v>
      </c>
      <c r="F6722" s="17">
        <f t="shared" si="212"/>
        <v>98.805793314214213</v>
      </c>
      <c r="G6722" s="148">
        <f t="shared" si="213"/>
        <v>44.616250000000001</v>
      </c>
    </row>
    <row r="6723" spans="1:7" s="8" customFormat="1" ht="12.75" x14ac:dyDescent="0.15">
      <c r="A6723" s="108" t="s">
        <v>6</v>
      </c>
      <c r="B6723" s="19">
        <v>1275.33</v>
      </c>
      <c r="C6723" s="19">
        <v>6900</v>
      </c>
      <c r="D6723" s="19">
        <v>3245.52</v>
      </c>
      <c r="E6723" s="19">
        <v>1253.6500000000001</v>
      </c>
      <c r="F6723" s="19">
        <f t="shared" si="212"/>
        <v>98.300047830757535</v>
      </c>
      <c r="G6723" s="151">
        <f t="shared" si="213"/>
        <v>38.627092114668841</v>
      </c>
    </row>
    <row r="6724" spans="1:7" s="8" customFormat="1" ht="12.75" x14ac:dyDescent="0.15">
      <c r="A6724" s="108" t="s">
        <v>7</v>
      </c>
      <c r="B6724" s="19">
        <v>950.16</v>
      </c>
      <c r="C6724" s="19">
        <v>2900</v>
      </c>
      <c r="D6724" s="19">
        <v>300</v>
      </c>
      <c r="E6724" s="19">
        <v>0</v>
      </c>
      <c r="F6724" s="19">
        <f t="shared" si="212"/>
        <v>0</v>
      </c>
      <c r="G6724" s="151">
        <f t="shared" si="213"/>
        <v>0</v>
      </c>
    </row>
    <row r="6725" spans="1:7" s="8" customFormat="1" ht="12.75" x14ac:dyDescent="0.15">
      <c r="A6725" s="110" t="s">
        <v>10</v>
      </c>
      <c r="B6725" s="20">
        <v>950.16</v>
      </c>
      <c r="C6725" s="20">
        <v>0</v>
      </c>
      <c r="D6725" s="20">
        <v>0</v>
      </c>
      <c r="E6725" s="20">
        <v>0</v>
      </c>
      <c r="F6725" s="20">
        <f t="shared" si="212"/>
        <v>0</v>
      </c>
      <c r="G6725" s="136">
        <f t="shared" si="213"/>
        <v>0</v>
      </c>
    </row>
    <row r="6726" spans="1:7" s="8" customFormat="1" ht="12.75" x14ac:dyDescent="0.15">
      <c r="A6726" s="108" t="s">
        <v>12</v>
      </c>
      <c r="B6726" s="19">
        <v>325.17</v>
      </c>
      <c r="C6726" s="19">
        <v>1400</v>
      </c>
      <c r="D6726" s="19">
        <v>0</v>
      </c>
      <c r="E6726" s="19">
        <v>0</v>
      </c>
      <c r="F6726" s="19">
        <f t="shared" ref="F6726:F6789" si="214">IFERROR(E6726/B6726*100,0)</f>
        <v>0</v>
      </c>
      <c r="G6726" s="151">
        <f t="shared" ref="G6726:G6789" si="215">IFERROR(E6726/D6726*100,0)</f>
        <v>0</v>
      </c>
    </row>
    <row r="6727" spans="1:7" s="8" customFormat="1" ht="12.75" x14ac:dyDescent="0.15">
      <c r="A6727" s="110" t="s">
        <v>31</v>
      </c>
      <c r="B6727" s="20">
        <v>325.17</v>
      </c>
      <c r="C6727" s="20">
        <v>0</v>
      </c>
      <c r="D6727" s="20">
        <v>0</v>
      </c>
      <c r="E6727" s="20">
        <v>0</v>
      </c>
      <c r="F6727" s="20">
        <f t="shared" si="214"/>
        <v>0</v>
      </c>
      <c r="G6727" s="136">
        <f t="shared" si="215"/>
        <v>0</v>
      </c>
    </row>
    <row r="6728" spans="1:7" s="8" customFormat="1" ht="12.75" x14ac:dyDescent="0.15">
      <c r="A6728" s="108" t="s">
        <v>141</v>
      </c>
      <c r="B6728" s="19">
        <v>0</v>
      </c>
      <c r="C6728" s="19">
        <v>2600</v>
      </c>
      <c r="D6728" s="19">
        <v>2000</v>
      </c>
      <c r="E6728" s="19">
        <v>308.13</v>
      </c>
      <c r="F6728" s="19">
        <f t="shared" si="214"/>
        <v>0</v>
      </c>
      <c r="G6728" s="151">
        <f t="shared" si="215"/>
        <v>15.406500000000001</v>
      </c>
    </row>
    <row r="6729" spans="1:7" s="8" customFormat="1" ht="12.75" x14ac:dyDescent="0.15">
      <c r="A6729" s="110" t="s">
        <v>259</v>
      </c>
      <c r="B6729" s="20">
        <v>0</v>
      </c>
      <c r="C6729" s="20">
        <v>0</v>
      </c>
      <c r="D6729" s="20">
        <v>0</v>
      </c>
      <c r="E6729" s="20">
        <v>308.13</v>
      </c>
      <c r="F6729" s="20">
        <f t="shared" si="214"/>
        <v>0</v>
      </c>
      <c r="G6729" s="136">
        <f t="shared" si="215"/>
        <v>0</v>
      </c>
    </row>
    <row r="6730" spans="1:7" s="8" customFormat="1" ht="12.75" x14ac:dyDescent="0.15">
      <c r="A6730" s="108" t="s">
        <v>101</v>
      </c>
      <c r="B6730" s="19">
        <v>0</v>
      </c>
      <c r="C6730" s="19">
        <v>0</v>
      </c>
      <c r="D6730" s="19">
        <v>945.52</v>
      </c>
      <c r="E6730" s="19">
        <v>945.52</v>
      </c>
      <c r="F6730" s="19">
        <f t="shared" si="214"/>
        <v>0</v>
      </c>
      <c r="G6730" s="151">
        <f t="shared" si="215"/>
        <v>100</v>
      </c>
    </row>
    <row r="6731" spans="1:7" s="8" customFormat="1" ht="12.75" x14ac:dyDescent="0.15">
      <c r="A6731" s="110" t="s">
        <v>260</v>
      </c>
      <c r="B6731" s="20">
        <v>0</v>
      </c>
      <c r="C6731" s="20">
        <v>0</v>
      </c>
      <c r="D6731" s="20">
        <v>0</v>
      </c>
      <c r="E6731" s="20">
        <v>945.52</v>
      </c>
      <c r="F6731" s="20">
        <f t="shared" si="214"/>
        <v>0</v>
      </c>
      <c r="G6731" s="136">
        <f t="shared" si="215"/>
        <v>0</v>
      </c>
    </row>
    <row r="6732" spans="1:7" s="8" customFormat="1" ht="12.75" x14ac:dyDescent="0.15">
      <c r="A6732" s="108" t="s">
        <v>53</v>
      </c>
      <c r="B6732" s="19">
        <v>530.89</v>
      </c>
      <c r="C6732" s="19">
        <v>3900</v>
      </c>
      <c r="D6732" s="19">
        <v>754.48</v>
      </c>
      <c r="E6732" s="19">
        <v>531</v>
      </c>
      <c r="F6732" s="19">
        <f t="shared" si="214"/>
        <v>100.02071992314792</v>
      </c>
      <c r="G6732" s="151">
        <f t="shared" si="215"/>
        <v>70.379599194146962</v>
      </c>
    </row>
    <row r="6733" spans="1:7" s="8" customFormat="1" ht="12.75" x14ac:dyDescent="0.15">
      <c r="A6733" s="108" t="s">
        <v>56</v>
      </c>
      <c r="B6733" s="19">
        <v>530.89</v>
      </c>
      <c r="C6733" s="19">
        <v>3900</v>
      </c>
      <c r="D6733" s="19">
        <v>754.48</v>
      </c>
      <c r="E6733" s="19">
        <v>531</v>
      </c>
      <c r="F6733" s="19">
        <f t="shared" si="214"/>
        <v>100.02071992314792</v>
      </c>
      <c r="G6733" s="151">
        <f t="shared" si="215"/>
        <v>70.379599194146962</v>
      </c>
    </row>
    <row r="6734" spans="1:7" s="8" customFormat="1" ht="12.75" x14ac:dyDescent="0.15">
      <c r="A6734" s="110" t="s">
        <v>252</v>
      </c>
      <c r="B6734" s="20">
        <v>530.89</v>
      </c>
      <c r="C6734" s="20">
        <v>0</v>
      </c>
      <c r="D6734" s="20">
        <v>0</v>
      </c>
      <c r="E6734" s="20">
        <v>531</v>
      </c>
      <c r="F6734" s="20">
        <f t="shared" si="214"/>
        <v>100.02071992314792</v>
      </c>
      <c r="G6734" s="136">
        <f t="shared" si="215"/>
        <v>0</v>
      </c>
    </row>
    <row r="6735" spans="1:7" s="7" customFormat="1" ht="12.75" x14ac:dyDescent="0.15">
      <c r="A6735" s="149" t="s">
        <v>303</v>
      </c>
      <c r="B6735" s="18">
        <v>0</v>
      </c>
      <c r="C6735" s="18">
        <v>0</v>
      </c>
      <c r="D6735" s="18">
        <v>9830</v>
      </c>
      <c r="E6735" s="18">
        <v>2290.9899999999998</v>
      </c>
      <c r="F6735" s="18">
        <f t="shared" si="214"/>
        <v>0</v>
      </c>
      <c r="G6735" s="150">
        <f t="shared" si="215"/>
        <v>23.306103763987789</v>
      </c>
    </row>
    <row r="6736" spans="1:7" s="8" customFormat="1" ht="12.75" x14ac:dyDescent="0.15">
      <c r="A6736" s="108" t="s">
        <v>82</v>
      </c>
      <c r="B6736" s="19">
        <v>0</v>
      </c>
      <c r="C6736" s="19">
        <v>0</v>
      </c>
      <c r="D6736" s="19">
        <v>9830</v>
      </c>
      <c r="E6736" s="19">
        <v>2290.9899999999998</v>
      </c>
      <c r="F6736" s="19">
        <f t="shared" si="214"/>
        <v>0</v>
      </c>
      <c r="G6736" s="151">
        <f t="shared" si="215"/>
        <v>23.306103763987789</v>
      </c>
    </row>
    <row r="6737" spans="1:7" s="6" customFormat="1" ht="12.75" x14ac:dyDescent="0.15">
      <c r="A6737" s="147" t="s">
        <v>212</v>
      </c>
      <c r="B6737" s="17">
        <v>0</v>
      </c>
      <c r="C6737" s="17">
        <v>0</v>
      </c>
      <c r="D6737" s="17">
        <v>9830</v>
      </c>
      <c r="E6737" s="17">
        <v>2290.9899999999998</v>
      </c>
      <c r="F6737" s="17">
        <f t="shared" si="214"/>
        <v>0</v>
      </c>
      <c r="G6737" s="148">
        <f t="shared" si="215"/>
        <v>23.306103763987789</v>
      </c>
    </row>
    <row r="6738" spans="1:7" s="8" customFormat="1" ht="12.75" x14ac:dyDescent="0.15">
      <c r="A6738" s="108" t="s">
        <v>6</v>
      </c>
      <c r="B6738" s="19">
        <v>0</v>
      </c>
      <c r="C6738" s="19">
        <v>0</v>
      </c>
      <c r="D6738" s="19">
        <v>9830</v>
      </c>
      <c r="E6738" s="19">
        <v>2290.9899999999998</v>
      </c>
      <c r="F6738" s="19">
        <f t="shared" si="214"/>
        <v>0</v>
      </c>
      <c r="G6738" s="151">
        <f t="shared" si="215"/>
        <v>23.306103763987789</v>
      </c>
    </row>
    <row r="6739" spans="1:7" s="8" customFormat="1" ht="12.75" x14ac:dyDescent="0.15">
      <c r="A6739" s="108" t="s">
        <v>7</v>
      </c>
      <c r="B6739" s="19">
        <v>0</v>
      </c>
      <c r="C6739" s="19">
        <v>0</v>
      </c>
      <c r="D6739" s="19">
        <v>2350</v>
      </c>
      <c r="E6739" s="19">
        <v>0</v>
      </c>
      <c r="F6739" s="19">
        <f t="shared" si="214"/>
        <v>0</v>
      </c>
      <c r="G6739" s="151">
        <f t="shared" si="215"/>
        <v>0</v>
      </c>
    </row>
    <row r="6740" spans="1:7" s="8" customFormat="1" ht="12.75" x14ac:dyDescent="0.15">
      <c r="A6740" s="108" t="s">
        <v>12</v>
      </c>
      <c r="B6740" s="19">
        <v>0</v>
      </c>
      <c r="C6740" s="19">
        <v>0</v>
      </c>
      <c r="D6740" s="19">
        <v>7480</v>
      </c>
      <c r="E6740" s="19">
        <v>2290.9899999999998</v>
      </c>
      <c r="F6740" s="19">
        <f t="shared" si="214"/>
        <v>0</v>
      </c>
      <c r="G6740" s="151">
        <f t="shared" si="215"/>
        <v>30.628208556149726</v>
      </c>
    </row>
    <row r="6741" spans="1:7" s="8" customFormat="1" ht="12.75" x14ac:dyDescent="0.15">
      <c r="A6741" s="110" t="s">
        <v>18</v>
      </c>
      <c r="B6741" s="20">
        <v>0</v>
      </c>
      <c r="C6741" s="20">
        <v>0</v>
      </c>
      <c r="D6741" s="20">
        <v>0</v>
      </c>
      <c r="E6741" s="20">
        <v>1099.2</v>
      </c>
      <c r="F6741" s="20">
        <f t="shared" si="214"/>
        <v>0</v>
      </c>
      <c r="G6741" s="136">
        <f t="shared" si="215"/>
        <v>0</v>
      </c>
    </row>
    <row r="6742" spans="1:7" s="8" customFormat="1" ht="12.75" x14ac:dyDescent="0.15">
      <c r="A6742" s="110" t="s">
        <v>21</v>
      </c>
      <c r="B6742" s="20">
        <v>0</v>
      </c>
      <c r="C6742" s="20">
        <v>0</v>
      </c>
      <c r="D6742" s="20">
        <v>0</v>
      </c>
      <c r="E6742" s="20">
        <v>358.4</v>
      </c>
      <c r="F6742" s="20">
        <f t="shared" si="214"/>
        <v>0</v>
      </c>
      <c r="G6742" s="136">
        <f t="shared" si="215"/>
        <v>0</v>
      </c>
    </row>
    <row r="6743" spans="1:7" s="8" customFormat="1" ht="12.75" x14ac:dyDescent="0.15">
      <c r="A6743" s="110" t="s">
        <v>83</v>
      </c>
      <c r="B6743" s="20">
        <v>0</v>
      </c>
      <c r="C6743" s="20">
        <v>0</v>
      </c>
      <c r="D6743" s="20">
        <v>0</v>
      </c>
      <c r="E6743" s="20">
        <v>833.39</v>
      </c>
      <c r="F6743" s="20">
        <f t="shared" si="214"/>
        <v>0</v>
      </c>
      <c r="G6743" s="136">
        <f t="shared" si="215"/>
        <v>0</v>
      </c>
    </row>
    <row r="6744" spans="1:7" s="7" customFormat="1" ht="12.75" x14ac:dyDescent="0.15">
      <c r="A6744" s="149" t="s">
        <v>305</v>
      </c>
      <c r="B6744" s="18">
        <v>1802.26</v>
      </c>
      <c r="C6744" s="18">
        <v>2000</v>
      </c>
      <c r="D6744" s="18">
        <v>1213.74</v>
      </c>
      <c r="E6744" s="18">
        <v>1208.77</v>
      </c>
      <c r="F6744" s="18">
        <f t="shared" si="214"/>
        <v>67.069679180584373</v>
      </c>
      <c r="G6744" s="150">
        <f t="shared" si="215"/>
        <v>99.590521858058551</v>
      </c>
    </row>
    <row r="6745" spans="1:7" s="8" customFormat="1" ht="12.75" x14ac:dyDescent="0.15">
      <c r="A6745" s="108" t="s">
        <v>82</v>
      </c>
      <c r="B6745" s="19">
        <v>1802.26</v>
      </c>
      <c r="C6745" s="19">
        <v>2000</v>
      </c>
      <c r="D6745" s="19">
        <v>1213.74</v>
      </c>
      <c r="E6745" s="19">
        <v>1208.77</v>
      </c>
      <c r="F6745" s="19">
        <f t="shared" si="214"/>
        <v>67.069679180584373</v>
      </c>
      <c r="G6745" s="151">
        <f t="shared" si="215"/>
        <v>99.590521858058551</v>
      </c>
    </row>
    <row r="6746" spans="1:7" s="6" customFormat="1" ht="12.75" x14ac:dyDescent="0.15">
      <c r="A6746" s="147" t="s">
        <v>86</v>
      </c>
      <c r="B6746" s="17">
        <v>1802.26</v>
      </c>
      <c r="C6746" s="17">
        <v>2000</v>
      </c>
      <c r="D6746" s="17">
        <v>1213.74</v>
      </c>
      <c r="E6746" s="17">
        <v>1208.77</v>
      </c>
      <c r="F6746" s="17">
        <f t="shared" si="214"/>
        <v>67.069679180584373</v>
      </c>
      <c r="G6746" s="148">
        <f t="shared" si="215"/>
        <v>99.590521858058551</v>
      </c>
    </row>
    <row r="6747" spans="1:7" s="8" customFormat="1" ht="12.75" x14ac:dyDescent="0.15">
      <c r="A6747" s="108" t="s">
        <v>6</v>
      </c>
      <c r="B6747" s="19">
        <v>1802.26</v>
      </c>
      <c r="C6747" s="19">
        <v>2000</v>
      </c>
      <c r="D6747" s="19">
        <v>1213.74</v>
      </c>
      <c r="E6747" s="19">
        <v>1208.77</v>
      </c>
      <c r="F6747" s="19">
        <f t="shared" si="214"/>
        <v>67.069679180584373</v>
      </c>
      <c r="G6747" s="151">
        <f t="shared" si="215"/>
        <v>99.590521858058551</v>
      </c>
    </row>
    <row r="6748" spans="1:7" s="8" customFormat="1" ht="12.75" x14ac:dyDescent="0.15">
      <c r="A6748" s="108" t="s">
        <v>12</v>
      </c>
      <c r="B6748" s="19">
        <v>1802.26</v>
      </c>
      <c r="C6748" s="19">
        <v>2000</v>
      </c>
      <c r="D6748" s="19">
        <v>1213.74</v>
      </c>
      <c r="E6748" s="19">
        <v>1208.77</v>
      </c>
      <c r="F6748" s="19">
        <f t="shared" si="214"/>
        <v>67.069679180584373</v>
      </c>
      <c r="G6748" s="151">
        <f t="shared" si="215"/>
        <v>99.590521858058551</v>
      </c>
    </row>
    <row r="6749" spans="1:7" s="8" customFormat="1" ht="12.75" x14ac:dyDescent="0.15">
      <c r="A6749" s="110" t="s">
        <v>97</v>
      </c>
      <c r="B6749" s="20">
        <v>1802.26</v>
      </c>
      <c r="C6749" s="20">
        <v>0</v>
      </c>
      <c r="D6749" s="20">
        <v>0</v>
      </c>
      <c r="E6749" s="20">
        <v>1208.77</v>
      </c>
      <c r="F6749" s="20">
        <f t="shared" si="214"/>
        <v>67.069679180584373</v>
      </c>
      <c r="G6749" s="136">
        <f t="shared" si="215"/>
        <v>0</v>
      </c>
    </row>
    <row r="6750" spans="1:7" s="6" customFormat="1" ht="12.75" x14ac:dyDescent="0.15">
      <c r="A6750" s="147" t="s">
        <v>266</v>
      </c>
      <c r="B6750" s="17">
        <v>3868.23</v>
      </c>
      <c r="C6750" s="17">
        <v>0</v>
      </c>
      <c r="D6750" s="17">
        <v>6280</v>
      </c>
      <c r="E6750" s="17">
        <v>2900.89</v>
      </c>
      <c r="F6750" s="17">
        <f t="shared" si="214"/>
        <v>74.992696918228745</v>
      </c>
      <c r="G6750" s="148">
        <f t="shared" si="215"/>
        <v>46.19251592356688</v>
      </c>
    </row>
    <row r="6751" spans="1:7" s="7" customFormat="1" ht="12.75" x14ac:dyDescent="0.15">
      <c r="A6751" s="149" t="s">
        <v>267</v>
      </c>
      <c r="B6751" s="18">
        <v>3868.23</v>
      </c>
      <c r="C6751" s="18">
        <v>0</v>
      </c>
      <c r="D6751" s="18">
        <v>6280</v>
      </c>
      <c r="E6751" s="18">
        <v>2900.89</v>
      </c>
      <c r="F6751" s="18">
        <f t="shared" si="214"/>
        <v>74.992696918228745</v>
      </c>
      <c r="G6751" s="150">
        <f t="shared" si="215"/>
        <v>46.19251592356688</v>
      </c>
    </row>
    <row r="6752" spans="1:7" s="8" customFormat="1" ht="12.75" x14ac:dyDescent="0.15">
      <c r="A6752" s="108" t="s">
        <v>82</v>
      </c>
      <c r="B6752" s="19">
        <v>3868.23</v>
      </c>
      <c r="C6752" s="19">
        <v>0</v>
      </c>
      <c r="D6752" s="19">
        <v>6280</v>
      </c>
      <c r="E6752" s="19">
        <v>2900.89</v>
      </c>
      <c r="F6752" s="19">
        <f t="shared" si="214"/>
        <v>74.992696918228745</v>
      </c>
      <c r="G6752" s="151">
        <f t="shared" si="215"/>
        <v>46.19251592356688</v>
      </c>
    </row>
    <row r="6753" spans="1:7" s="6" customFormat="1" ht="12.75" x14ac:dyDescent="0.15">
      <c r="A6753" s="147" t="s">
        <v>5</v>
      </c>
      <c r="B6753" s="17">
        <v>0</v>
      </c>
      <c r="C6753" s="17">
        <v>0</v>
      </c>
      <c r="D6753" s="17">
        <v>1260</v>
      </c>
      <c r="E6753" s="17">
        <v>444.52</v>
      </c>
      <c r="F6753" s="17">
        <f t="shared" si="214"/>
        <v>0</v>
      </c>
      <c r="G6753" s="148">
        <f t="shared" si="215"/>
        <v>35.279365079365078</v>
      </c>
    </row>
    <row r="6754" spans="1:7" s="8" customFormat="1" ht="12.75" x14ac:dyDescent="0.15">
      <c r="A6754" s="108" t="s">
        <v>6</v>
      </c>
      <c r="B6754" s="19">
        <v>0</v>
      </c>
      <c r="C6754" s="19">
        <v>0</v>
      </c>
      <c r="D6754" s="19">
        <v>1260</v>
      </c>
      <c r="E6754" s="19">
        <v>444.52</v>
      </c>
      <c r="F6754" s="19">
        <f t="shared" si="214"/>
        <v>0</v>
      </c>
      <c r="G6754" s="151">
        <f t="shared" si="215"/>
        <v>35.279365079365078</v>
      </c>
    </row>
    <row r="6755" spans="1:7" s="8" customFormat="1" ht="12.75" x14ac:dyDescent="0.15">
      <c r="A6755" s="108" t="s">
        <v>7</v>
      </c>
      <c r="B6755" s="19">
        <v>0</v>
      </c>
      <c r="C6755" s="19">
        <v>0</v>
      </c>
      <c r="D6755" s="19">
        <v>1200</v>
      </c>
      <c r="E6755" s="19">
        <v>444.52</v>
      </c>
      <c r="F6755" s="19">
        <f t="shared" si="214"/>
        <v>0</v>
      </c>
      <c r="G6755" s="151">
        <f t="shared" si="215"/>
        <v>37.043333333333337</v>
      </c>
    </row>
    <row r="6756" spans="1:7" s="8" customFormat="1" ht="12.75" x14ac:dyDescent="0.15">
      <c r="A6756" s="110" t="s">
        <v>8</v>
      </c>
      <c r="B6756" s="20">
        <v>0</v>
      </c>
      <c r="C6756" s="20">
        <v>0</v>
      </c>
      <c r="D6756" s="20">
        <v>0</v>
      </c>
      <c r="E6756" s="20">
        <v>381.56</v>
      </c>
      <c r="F6756" s="20">
        <f t="shared" si="214"/>
        <v>0</v>
      </c>
      <c r="G6756" s="136">
        <f t="shared" si="215"/>
        <v>0</v>
      </c>
    </row>
    <row r="6757" spans="1:7" s="8" customFormat="1" ht="12.75" x14ac:dyDescent="0.15">
      <c r="A6757" s="110" t="s">
        <v>11</v>
      </c>
      <c r="B6757" s="20">
        <v>0</v>
      </c>
      <c r="C6757" s="20">
        <v>0</v>
      </c>
      <c r="D6757" s="20">
        <v>0</v>
      </c>
      <c r="E6757" s="20">
        <v>62.96</v>
      </c>
      <c r="F6757" s="20">
        <f t="shared" si="214"/>
        <v>0</v>
      </c>
      <c r="G6757" s="136">
        <f t="shared" si="215"/>
        <v>0</v>
      </c>
    </row>
    <row r="6758" spans="1:7" s="8" customFormat="1" ht="12.75" x14ac:dyDescent="0.15">
      <c r="A6758" s="108" t="s">
        <v>12</v>
      </c>
      <c r="B6758" s="19">
        <v>0</v>
      </c>
      <c r="C6758" s="19">
        <v>0</v>
      </c>
      <c r="D6758" s="19">
        <v>60</v>
      </c>
      <c r="E6758" s="19">
        <v>0</v>
      </c>
      <c r="F6758" s="19">
        <f t="shared" si="214"/>
        <v>0</v>
      </c>
      <c r="G6758" s="151">
        <f t="shared" si="215"/>
        <v>0</v>
      </c>
    </row>
    <row r="6759" spans="1:7" s="6" customFormat="1" ht="12.75" x14ac:dyDescent="0.15">
      <c r="A6759" s="147" t="s">
        <v>62</v>
      </c>
      <c r="B6759" s="17">
        <v>580.24</v>
      </c>
      <c r="C6759" s="17">
        <v>0</v>
      </c>
      <c r="D6759" s="17">
        <v>960</v>
      </c>
      <c r="E6759" s="17">
        <v>368.45</v>
      </c>
      <c r="F6759" s="17">
        <f t="shared" si="214"/>
        <v>63.499586378050452</v>
      </c>
      <c r="G6759" s="148">
        <f t="shared" si="215"/>
        <v>38.380208333333329</v>
      </c>
    </row>
    <row r="6760" spans="1:7" s="8" customFormat="1" ht="12.75" x14ac:dyDescent="0.15">
      <c r="A6760" s="108" t="s">
        <v>6</v>
      </c>
      <c r="B6760" s="19">
        <v>580.24</v>
      </c>
      <c r="C6760" s="19">
        <v>0</v>
      </c>
      <c r="D6760" s="19">
        <v>960</v>
      </c>
      <c r="E6760" s="19">
        <v>368.45</v>
      </c>
      <c r="F6760" s="19">
        <f t="shared" si="214"/>
        <v>63.499586378050452</v>
      </c>
      <c r="G6760" s="151">
        <f t="shared" si="215"/>
        <v>38.380208333333329</v>
      </c>
    </row>
    <row r="6761" spans="1:7" s="8" customFormat="1" ht="12.75" x14ac:dyDescent="0.15">
      <c r="A6761" s="108" t="s">
        <v>7</v>
      </c>
      <c r="B6761" s="19">
        <v>543.66</v>
      </c>
      <c r="C6761" s="19">
        <v>0</v>
      </c>
      <c r="D6761" s="19">
        <v>900</v>
      </c>
      <c r="E6761" s="19">
        <v>368.45</v>
      </c>
      <c r="F6761" s="19">
        <f t="shared" si="214"/>
        <v>67.772136997388074</v>
      </c>
      <c r="G6761" s="151">
        <f t="shared" si="215"/>
        <v>40.938888888888883</v>
      </c>
    </row>
    <row r="6762" spans="1:7" s="8" customFormat="1" ht="12.75" x14ac:dyDescent="0.15">
      <c r="A6762" s="110" t="s">
        <v>8</v>
      </c>
      <c r="B6762" s="20">
        <v>445.3</v>
      </c>
      <c r="C6762" s="20">
        <v>0</v>
      </c>
      <c r="D6762" s="20">
        <v>0</v>
      </c>
      <c r="E6762" s="20">
        <v>264.76</v>
      </c>
      <c r="F6762" s="20">
        <f t="shared" si="214"/>
        <v>59.456546148663811</v>
      </c>
      <c r="G6762" s="136">
        <f t="shared" si="215"/>
        <v>0</v>
      </c>
    </row>
    <row r="6763" spans="1:7" s="8" customFormat="1" ht="12.75" x14ac:dyDescent="0.15">
      <c r="A6763" s="110" t="s">
        <v>10</v>
      </c>
      <c r="B6763" s="20">
        <v>24.89</v>
      </c>
      <c r="C6763" s="20">
        <v>0</v>
      </c>
      <c r="D6763" s="20">
        <v>0</v>
      </c>
      <c r="E6763" s="20">
        <v>60</v>
      </c>
      <c r="F6763" s="20">
        <f t="shared" si="214"/>
        <v>241.06066693451186</v>
      </c>
      <c r="G6763" s="136">
        <f t="shared" si="215"/>
        <v>0</v>
      </c>
    </row>
    <row r="6764" spans="1:7" s="8" customFormat="1" ht="12.75" x14ac:dyDescent="0.15">
      <c r="A6764" s="110" t="s">
        <v>11</v>
      </c>
      <c r="B6764" s="20">
        <v>73.47</v>
      </c>
      <c r="C6764" s="20">
        <v>0</v>
      </c>
      <c r="D6764" s="20">
        <v>0</v>
      </c>
      <c r="E6764" s="20">
        <v>43.69</v>
      </c>
      <c r="F6764" s="20">
        <f t="shared" si="214"/>
        <v>59.466448890703681</v>
      </c>
      <c r="G6764" s="136">
        <f t="shared" si="215"/>
        <v>0</v>
      </c>
    </row>
    <row r="6765" spans="1:7" s="8" customFormat="1" ht="12.75" x14ac:dyDescent="0.15">
      <c r="A6765" s="108" t="s">
        <v>12</v>
      </c>
      <c r="B6765" s="19">
        <v>36.58</v>
      </c>
      <c r="C6765" s="19">
        <v>0</v>
      </c>
      <c r="D6765" s="19">
        <v>60</v>
      </c>
      <c r="E6765" s="19">
        <v>0</v>
      </c>
      <c r="F6765" s="19">
        <f t="shared" si="214"/>
        <v>0</v>
      </c>
      <c r="G6765" s="151">
        <f t="shared" si="215"/>
        <v>0</v>
      </c>
    </row>
    <row r="6766" spans="1:7" s="8" customFormat="1" ht="12.75" x14ac:dyDescent="0.15">
      <c r="A6766" s="110" t="s">
        <v>19</v>
      </c>
      <c r="B6766" s="20">
        <v>36.58</v>
      </c>
      <c r="C6766" s="20">
        <v>0</v>
      </c>
      <c r="D6766" s="20">
        <v>0</v>
      </c>
      <c r="E6766" s="20">
        <v>0</v>
      </c>
      <c r="F6766" s="20">
        <f t="shared" si="214"/>
        <v>0</v>
      </c>
      <c r="G6766" s="136">
        <f t="shared" si="215"/>
        <v>0</v>
      </c>
    </row>
    <row r="6767" spans="1:7" s="6" customFormat="1" ht="12.75" x14ac:dyDescent="0.15">
      <c r="A6767" s="147" t="s">
        <v>86</v>
      </c>
      <c r="B6767" s="17">
        <v>3287.99</v>
      </c>
      <c r="C6767" s="17">
        <v>0</v>
      </c>
      <c r="D6767" s="17">
        <v>4060</v>
      </c>
      <c r="E6767" s="17">
        <v>2087.92</v>
      </c>
      <c r="F6767" s="17">
        <f t="shared" si="214"/>
        <v>63.501409675820184</v>
      </c>
      <c r="G6767" s="148">
        <f t="shared" si="215"/>
        <v>51.426600985221683</v>
      </c>
    </row>
    <row r="6768" spans="1:7" s="8" customFormat="1" ht="12.75" x14ac:dyDescent="0.15">
      <c r="A6768" s="108" t="s">
        <v>6</v>
      </c>
      <c r="B6768" s="19">
        <v>3287.99</v>
      </c>
      <c r="C6768" s="19">
        <v>0</v>
      </c>
      <c r="D6768" s="19">
        <v>4060</v>
      </c>
      <c r="E6768" s="19">
        <v>2087.92</v>
      </c>
      <c r="F6768" s="19">
        <f t="shared" si="214"/>
        <v>63.501409675820184</v>
      </c>
      <c r="G6768" s="151">
        <f t="shared" si="215"/>
        <v>51.426600985221683</v>
      </c>
    </row>
    <row r="6769" spans="1:7" s="8" customFormat="1" ht="12.75" x14ac:dyDescent="0.15">
      <c r="A6769" s="108" t="s">
        <v>7</v>
      </c>
      <c r="B6769" s="19">
        <v>3080.71</v>
      </c>
      <c r="C6769" s="19">
        <v>0</v>
      </c>
      <c r="D6769" s="19">
        <v>4000</v>
      </c>
      <c r="E6769" s="19">
        <v>2087.92</v>
      </c>
      <c r="F6769" s="19">
        <f t="shared" si="214"/>
        <v>67.773987165296319</v>
      </c>
      <c r="G6769" s="151">
        <f t="shared" si="215"/>
        <v>52.198</v>
      </c>
    </row>
    <row r="6770" spans="1:7" s="8" customFormat="1" ht="12.75" x14ac:dyDescent="0.15">
      <c r="A6770" s="110" t="s">
        <v>8</v>
      </c>
      <c r="B6770" s="20">
        <v>2523.34</v>
      </c>
      <c r="C6770" s="20">
        <v>0</v>
      </c>
      <c r="D6770" s="20">
        <v>0</v>
      </c>
      <c r="E6770" s="20">
        <v>1500.36</v>
      </c>
      <c r="F6770" s="20">
        <f t="shared" si="214"/>
        <v>59.459288086425133</v>
      </c>
      <c r="G6770" s="136">
        <f t="shared" si="215"/>
        <v>0</v>
      </c>
    </row>
    <row r="6771" spans="1:7" s="8" customFormat="1" ht="12.75" x14ac:dyDescent="0.15">
      <c r="A6771" s="110" t="s">
        <v>10</v>
      </c>
      <c r="B6771" s="20">
        <v>141.02000000000001</v>
      </c>
      <c r="C6771" s="20">
        <v>0</v>
      </c>
      <c r="D6771" s="20">
        <v>0</v>
      </c>
      <c r="E6771" s="20">
        <v>340</v>
      </c>
      <c r="F6771" s="20">
        <f t="shared" si="214"/>
        <v>241.10055311303361</v>
      </c>
      <c r="G6771" s="136">
        <f t="shared" si="215"/>
        <v>0</v>
      </c>
    </row>
    <row r="6772" spans="1:7" s="8" customFormat="1" ht="12.75" x14ac:dyDescent="0.15">
      <c r="A6772" s="110" t="s">
        <v>11</v>
      </c>
      <c r="B6772" s="20">
        <v>416.35</v>
      </c>
      <c r="C6772" s="20">
        <v>0</v>
      </c>
      <c r="D6772" s="20">
        <v>0</v>
      </c>
      <c r="E6772" s="20">
        <v>247.56</v>
      </c>
      <c r="F6772" s="20">
        <f t="shared" si="214"/>
        <v>59.459589287858769</v>
      </c>
      <c r="G6772" s="136">
        <f t="shared" si="215"/>
        <v>0</v>
      </c>
    </row>
    <row r="6773" spans="1:7" s="8" customFormat="1" ht="12.75" x14ac:dyDescent="0.15">
      <c r="A6773" s="108" t="s">
        <v>12</v>
      </c>
      <c r="B6773" s="19">
        <v>207.28</v>
      </c>
      <c r="C6773" s="19">
        <v>0</v>
      </c>
      <c r="D6773" s="19">
        <v>60</v>
      </c>
      <c r="E6773" s="19">
        <v>0</v>
      </c>
      <c r="F6773" s="19">
        <f t="shared" si="214"/>
        <v>0</v>
      </c>
      <c r="G6773" s="151">
        <f t="shared" si="215"/>
        <v>0</v>
      </c>
    </row>
    <row r="6774" spans="1:7" s="8" customFormat="1" ht="12.75" x14ac:dyDescent="0.15">
      <c r="A6774" s="110" t="s">
        <v>19</v>
      </c>
      <c r="B6774" s="20">
        <v>207.28</v>
      </c>
      <c r="C6774" s="20">
        <v>0</v>
      </c>
      <c r="D6774" s="20">
        <v>0</v>
      </c>
      <c r="E6774" s="20">
        <v>0</v>
      </c>
      <c r="F6774" s="20">
        <f t="shared" si="214"/>
        <v>0</v>
      </c>
      <c r="G6774" s="136">
        <f t="shared" si="215"/>
        <v>0</v>
      </c>
    </row>
    <row r="6775" spans="1:7" s="6" customFormat="1" ht="12.75" x14ac:dyDescent="0.15">
      <c r="A6775" s="147" t="s">
        <v>79</v>
      </c>
      <c r="B6775" s="17">
        <v>1446.54</v>
      </c>
      <c r="C6775" s="17">
        <v>332000</v>
      </c>
      <c r="D6775" s="17">
        <v>332000</v>
      </c>
      <c r="E6775" s="17">
        <v>332000</v>
      </c>
      <c r="F6775" s="17">
        <f t="shared" si="214"/>
        <v>22951.31831819376</v>
      </c>
      <c r="G6775" s="148">
        <f t="shared" si="215"/>
        <v>100</v>
      </c>
    </row>
    <row r="6776" spans="1:7" s="7" customFormat="1" ht="12.75" x14ac:dyDescent="0.15">
      <c r="A6776" s="149" t="s">
        <v>319</v>
      </c>
      <c r="B6776" s="18">
        <v>1446.54</v>
      </c>
      <c r="C6776" s="18">
        <v>332000</v>
      </c>
      <c r="D6776" s="18">
        <v>332000</v>
      </c>
      <c r="E6776" s="18">
        <v>332000</v>
      </c>
      <c r="F6776" s="18">
        <f t="shared" si="214"/>
        <v>22951.31831819376</v>
      </c>
      <c r="G6776" s="150">
        <f t="shared" si="215"/>
        <v>100</v>
      </c>
    </row>
    <row r="6777" spans="1:7" s="8" customFormat="1" ht="12.75" x14ac:dyDescent="0.15">
      <c r="A6777" s="108" t="s">
        <v>82</v>
      </c>
      <c r="B6777" s="19">
        <v>1446.54</v>
      </c>
      <c r="C6777" s="19">
        <v>332000</v>
      </c>
      <c r="D6777" s="19">
        <v>332000</v>
      </c>
      <c r="E6777" s="19">
        <v>332000</v>
      </c>
      <c r="F6777" s="19">
        <f t="shared" si="214"/>
        <v>22951.31831819376</v>
      </c>
      <c r="G6777" s="151">
        <f t="shared" si="215"/>
        <v>100</v>
      </c>
    </row>
    <row r="6778" spans="1:7" s="6" customFormat="1" ht="12.75" x14ac:dyDescent="0.15">
      <c r="A6778" s="147" t="s">
        <v>5</v>
      </c>
      <c r="B6778" s="17">
        <v>1446.54</v>
      </c>
      <c r="C6778" s="17">
        <v>332000</v>
      </c>
      <c r="D6778" s="17">
        <v>332000</v>
      </c>
      <c r="E6778" s="17">
        <v>332000</v>
      </c>
      <c r="F6778" s="17">
        <f t="shared" si="214"/>
        <v>22951.31831819376</v>
      </c>
      <c r="G6778" s="148">
        <f t="shared" si="215"/>
        <v>100</v>
      </c>
    </row>
    <row r="6779" spans="1:7" s="8" customFormat="1" ht="12.75" x14ac:dyDescent="0.15">
      <c r="A6779" s="108" t="s">
        <v>53</v>
      </c>
      <c r="B6779" s="19">
        <v>1446.54</v>
      </c>
      <c r="C6779" s="19">
        <v>332000</v>
      </c>
      <c r="D6779" s="19">
        <v>332000</v>
      </c>
      <c r="E6779" s="19">
        <v>332000</v>
      </c>
      <c r="F6779" s="19">
        <f t="shared" si="214"/>
        <v>22951.31831819376</v>
      </c>
      <c r="G6779" s="151">
        <f t="shared" si="215"/>
        <v>100</v>
      </c>
    </row>
    <row r="6780" spans="1:7" s="8" customFormat="1" ht="12.75" x14ac:dyDescent="0.15">
      <c r="A6780" s="108" t="s">
        <v>72</v>
      </c>
      <c r="B6780" s="19">
        <v>1446.54</v>
      </c>
      <c r="C6780" s="19">
        <v>332000</v>
      </c>
      <c r="D6780" s="19">
        <v>332000</v>
      </c>
      <c r="E6780" s="19">
        <v>332000</v>
      </c>
      <c r="F6780" s="19">
        <f t="shared" si="214"/>
        <v>22951.31831819376</v>
      </c>
      <c r="G6780" s="151">
        <f t="shared" si="215"/>
        <v>100</v>
      </c>
    </row>
    <row r="6781" spans="1:7" s="8" customFormat="1" ht="12.75" x14ac:dyDescent="0.15">
      <c r="A6781" s="110" t="s">
        <v>73</v>
      </c>
      <c r="B6781" s="20">
        <v>1446.54</v>
      </c>
      <c r="C6781" s="20">
        <v>0</v>
      </c>
      <c r="D6781" s="20">
        <v>0</v>
      </c>
      <c r="E6781" s="20">
        <v>332000</v>
      </c>
      <c r="F6781" s="20">
        <f t="shared" si="214"/>
        <v>22951.31831819376</v>
      </c>
      <c r="G6781" s="136">
        <f t="shared" si="215"/>
        <v>0</v>
      </c>
    </row>
    <row r="6782" spans="1:7" s="6" customFormat="1" ht="12.75" x14ac:dyDescent="0.15">
      <c r="A6782" s="147" t="s">
        <v>320</v>
      </c>
      <c r="B6782" s="17">
        <v>261570.16</v>
      </c>
      <c r="C6782" s="17">
        <v>2589250</v>
      </c>
      <c r="D6782" s="17">
        <v>2900840</v>
      </c>
      <c r="E6782" s="17">
        <v>1476732.45</v>
      </c>
      <c r="F6782" s="17">
        <f t="shared" si="214"/>
        <v>564.56457036230734</v>
      </c>
      <c r="G6782" s="148">
        <f t="shared" si="215"/>
        <v>50.907063126542653</v>
      </c>
    </row>
    <row r="6783" spans="1:7" s="7" customFormat="1" ht="12.75" x14ac:dyDescent="0.15">
      <c r="A6783" s="149" t="s">
        <v>321</v>
      </c>
      <c r="B6783" s="18">
        <v>154359.93</v>
      </c>
      <c r="C6783" s="18">
        <v>1325200</v>
      </c>
      <c r="D6783" s="18">
        <v>833200</v>
      </c>
      <c r="E6783" s="18">
        <v>360944.62</v>
      </c>
      <c r="F6783" s="18">
        <f t="shared" si="214"/>
        <v>233.83310681729387</v>
      </c>
      <c r="G6783" s="150">
        <f t="shared" si="215"/>
        <v>43.320285645703308</v>
      </c>
    </row>
    <row r="6784" spans="1:7" s="8" customFormat="1" ht="12.75" x14ac:dyDescent="0.15">
      <c r="A6784" s="108" t="s">
        <v>82</v>
      </c>
      <c r="B6784" s="19">
        <v>154359.93</v>
      </c>
      <c r="C6784" s="19">
        <v>1325200</v>
      </c>
      <c r="D6784" s="19">
        <v>833200</v>
      </c>
      <c r="E6784" s="19">
        <v>360944.62</v>
      </c>
      <c r="F6784" s="19">
        <f t="shared" si="214"/>
        <v>233.83310681729387</v>
      </c>
      <c r="G6784" s="151">
        <f t="shared" si="215"/>
        <v>43.320285645703308</v>
      </c>
    </row>
    <row r="6785" spans="1:7" s="6" customFormat="1" ht="12.75" x14ac:dyDescent="0.15">
      <c r="A6785" s="147" t="s">
        <v>5</v>
      </c>
      <c r="B6785" s="17">
        <v>13717.28</v>
      </c>
      <c r="C6785" s="17">
        <v>33200</v>
      </c>
      <c r="D6785" s="17">
        <v>33200</v>
      </c>
      <c r="E6785" s="17">
        <v>17968.63</v>
      </c>
      <c r="F6785" s="17">
        <f t="shared" si="214"/>
        <v>130.99266035248971</v>
      </c>
      <c r="G6785" s="148">
        <f t="shared" si="215"/>
        <v>54.122379518072293</v>
      </c>
    </row>
    <row r="6786" spans="1:7" s="8" customFormat="1" ht="12.75" x14ac:dyDescent="0.15">
      <c r="A6786" s="108" t="s">
        <v>6</v>
      </c>
      <c r="B6786" s="19">
        <v>13717.28</v>
      </c>
      <c r="C6786" s="19">
        <v>33200</v>
      </c>
      <c r="D6786" s="19">
        <v>33200</v>
      </c>
      <c r="E6786" s="19">
        <v>17968.63</v>
      </c>
      <c r="F6786" s="19">
        <f t="shared" si="214"/>
        <v>130.99266035248971</v>
      </c>
      <c r="G6786" s="151">
        <f t="shared" si="215"/>
        <v>54.122379518072293</v>
      </c>
    </row>
    <row r="6787" spans="1:7" s="8" customFormat="1" ht="12.75" x14ac:dyDescent="0.15">
      <c r="A6787" s="108" t="s">
        <v>12</v>
      </c>
      <c r="B6787" s="19">
        <v>13717.28</v>
      </c>
      <c r="C6787" s="19">
        <v>33200</v>
      </c>
      <c r="D6787" s="19">
        <v>33200</v>
      </c>
      <c r="E6787" s="19">
        <v>17968.63</v>
      </c>
      <c r="F6787" s="19">
        <f t="shared" si="214"/>
        <v>130.99266035248971</v>
      </c>
      <c r="G6787" s="151">
        <f t="shared" si="215"/>
        <v>54.122379518072293</v>
      </c>
    </row>
    <row r="6788" spans="1:7" s="8" customFormat="1" ht="12.75" x14ac:dyDescent="0.15">
      <c r="A6788" s="110" t="s">
        <v>32</v>
      </c>
      <c r="B6788" s="20">
        <v>13717.28</v>
      </c>
      <c r="C6788" s="20">
        <v>0</v>
      </c>
      <c r="D6788" s="20">
        <v>0</v>
      </c>
      <c r="E6788" s="20">
        <v>17930.05</v>
      </c>
      <c r="F6788" s="20">
        <f t="shared" si="214"/>
        <v>130.71140925897845</v>
      </c>
      <c r="G6788" s="136">
        <f t="shared" si="215"/>
        <v>0</v>
      </c>
    </row>
    <row r="6789" spans="1:7" s="8" customFormat="1" ht="12.75" x14ac:dyDescent="0.15">
      <c r="A6789" s="110" t="s">
        <v>34</v>
      </c>
      <c r="B6789" s="20">
        <v>0</v>
      </c>
      <c r="C6789" s="20">
        <v>0</v>
      </c>
      <c r="D6789" s="20">
        <v>0</v>
      </c>
      <c r="E6789" s="20">
        <v>38.58</v>
      </c>
      <c r="F6789" s="20">
        <f t="shared" si="214"/>
        <v>0</v>
      </c>
      <c r="G6789" s="136">
        <f t="shared" si="215"/>
        <v>0</v>
      </c>
    </row>
    <row r="6790" spans="1:7" s="6" customFormat="1" ht="12.75" x14ac:dyDescent="0.15">
      <c r="A6790" s="147" t="s">
        <v>128</v>
      </c>
      <c r="B6790" s="17">
        <v>0</v>
      </c>
      <c r="C6790" s="17">
        <v>92000</v>
      </c>
      <c r="D6790" s="17">
        <v>88000</v>
      </c>
      <c r="E6790" s="17">
        <v>38257.4</v>
      </c>
      <c r="F6790" s="17">
        <f t="shared" ref="F6790:F6853" si="216">IFERROR(E6790/B6790*100,0)</f>
        <v>0</v>
      </c>
      <c r="G6790" s="148">
        <f t="shared" ref="G6790:G6853" si="217">IFERROR(E6790/D6790*100,0)</f>
        <v>43.474318181818184</v>
      </c>
    </row>
    <row r="6791" spans="1:7" s="8" customFormat="1" ht="12.75" x14ac:dyDescent="0.15">
      <c r="A6791" s="108" t="s">
        <v>53</v>
      </c>
      <c r="B6791" s="19">
        <v>0</v>
      </c>
      <c r="C6791" s="19">
        <v>92000</v>
      </c>
      <c r="D6791" s="19">
        <v>88000</v>
      </c>
      <c r="E6791" s="19">
        <v>38257.4</v>
      </c>
      <c r="F6791" s="19">
        <f t="shared" si="216"/>
        <v>0</v>
      </c>
      <c r="G6791" s="151">
        <f t="shared" si="217"/>
        <v>43.474318181818184</v>
      </c>
    </row>
    <row r="6792" spans="1:7" s="8" customFormat="1" ht="12.75" x14ac:dyDescent="0.15">
      <c r="A6792" s="108" t="s">
        <v>72</v>
      </c>
      <c r="B6792" s="19">
        <v>0</v>
      </c>
      <c r="C6792" s="19">
        <v>92000</v>
      </c>
      <c r="D6792" s="19">
        <v>88000</v>
      </c>
      <c r="E6792" s="19">
        <v>38257.4</v>
      </c>
      <c r="F6792" s="19">
        <f t="shared" si="216"/>
        <v>0</v>
      </c>
      <c r="G6792" s="151">
        <f t="shared" si="217"/>
        <v>43.474318181818184</v>
      </c>
    </row>
    <row r="6793" spans="1:7" s="8" customFormat="1" ht="12.75" x14ac:dyDescent="0.15">
      <c r="A6793" s="110" t="s">
        <v>73</v>
      </c>
      <c r="B6793" s="20">
        <v>0</v>
      </c>
      <c r="C6793" s="20">
        <v>0</v>
      </c>
      <c r="D6793" s="20">
        <v>0</v>
      </c>
      <c r="E6793" s="20">
        <v>38257.4</v>
      </c>
      <c r="F6793" s="20">
        <f t="shared" si="216"/>
        <v>0</v>
      </c>
      <c r="G6793" s="136">
        <f t="shared" si="217"/>
        <v>0</v>
      </c>
    </row>
    <row r="6794" spans="1:7" s="6" customFormat="1" ht="12.75" x14ac:dyDescent="0.15">
      <c r="A6794" s="147" t="s">
        <v>212</v>
      </c>
      <c r="B6794" s="17">
        <v>140642.65</v>
      </c>
      <c r="C6794" s="17">
        <v>1200000</v>
      </c>
      <c r="D6794" s="17">
        <v>712000</v>
      </c>
      <c r="E6794" s="17">
        <v>304718.59000000003</v>
      </c>
      <c r="F6794" s="17">
        <f t="shared" si="216"/>
        <v>216.66158167525998</v>
      </c>
      <c r="G6794" s="148">
        <f t="shared" si="217"/>
        <v>42.797554775280908</v>
      </c>
    </row>
    <row r="6795" spans="1:7" s="8" customFormat="1" ht="12.75" x14ac:dyDescent="0.15">
      <c r="A6795" s="108" t="s">
        <v>53</v>
      </c>
      <c r="B6795" s="19">
        <v>140642.65</v>
      </c>
      <c r="C6795" s="19">
        <v>1200000</v>
      </c>
      <c r="D6795" s="19">
        <v>712000</v>
      </c>
      <c r="E6795" s="19">
        <v>304718.59000000003</v>
      </c>
      <c r="F6795" s="19">
        <f t="shared" si="216"/>
        <v>216.66158167525998</v>
      </c>
      <c r="G6795" s="151">
        <f t="shared" si="217"/>
        <v>42.797554775280908</v>
      </c>
    </row>
    <row r="6796" spans="1:7" s="8" customFormat="1" ht="12.75" x14ac:dyDescent="0.15">
      <c r="A6796" s="108" t="s">
        <v>72</v>
      </c>
      <c r="B6796" s="19">
        <v>140642.65</v>
      </c>
      <c r="C6796" s="19">
        <v>1200000</v>
      </c>
      <c r="D6796" s="19">
        <v>712000</v>
      </c>
      <c r="E6796" s="19">
        <v>304718.59000000003</v>
      </c>
      <c r="F6796" s="19">
        <f t="shared" si="216"/>
        <v>216.66158167525998</v>
      </c>
      <c r="G6796" s="151">
        <f t="shared" si="217"/>
        <v>42.797554775280908</v>
      </c>
    </row>
    <row r="6797" spans="1:7" s="8" customFormat="1" ht="12.75" x14ac:dyDescent="0.15">
      <c r="A6797" s="110" t="s">
        <v>73</v>
      </c>
      <c r="B6797" s="20">
        <v>140642.65</v>
      </c>
      <c r="C6797" s="20">
        <v>0</v>
      </c>
      <c r="D6797" s="20">
        <v>0</v>
      </c>
      <c r="E6797" s="20">
        <v>304718.59000000003</v>
      </c>
      <c r="F6797" s="20">
        <f t="shared" si="216"/>
        <v>216.66158167525998</v>
      </c>
      <c r="G6797" s="136">
        <f t="shared" si="217"/>
        <v>0</v>
      </c>
    </row>
    <row r="6798" spans="1:7" s="7" customFormat="1" ht="12.75" x14ac:dyDescent="0.15">
      <c r="A6798" s="149" t="s">
        <v>322</v>
      </c>
      <c r="B6798" s="18">
        <v>107210.23</v>
      </c>
      <c r="C6798" s="18">
        <v>1264050</v>
      </c>
      <c r="D6798" s="18">
        <v>2067640</v>
      </c>
      <c r="E6798" s="18">
        <v>1115787.83</v>
      </c>
      <c r="F6798" s="18">
        <f t="shared" si="216"/>
        <v>1040.7475387376746</v>
      </c>
      <c r="G6798" s="150">
        <f t="shared" si="217"/>
        <v>53.96431825656304</v>
      </c>
    </row>
    <row r="6799" spans="1:7" s="8" customFormat="1" ht="12.75" x14ac:dyDescent="0.15">
      <c r="A6799" s="108" t="s">
        <v>82</v>
      </c>
      <c r="B6799" s="19">
        <v>107210.23</v>
      </c>
      <c r="C6799" s="19">
        <v>1264050</v>
      </c>
      <c r="D6799" s="19">
        <v>2067640</v>
      </c>
      <c r="E6799" s="19">
        <v>1115787.83</v>
      </c>
      <c r="F6799" s="19">
        <f t="shared" si="216"/>
        <v>1040.7475387376746</v>
      </c>
      <c r="G6799" s="151">
        <f t="shared" si="217"/>
        <v>53.96431825656304</v>
      </c>
    </row>
    <row r="6800" spans="1:7" s="6" customFormat="1" ht="12.75" x14ac:dyDescent="0.15">
      <c r="A6800" s="147" t="s">
        <v>5</v>
      </c>
      <c r="B6800" s="17">
        <v>0</v>
      </c>
      <c r="C6800" s="17">
        <v>0</v>
      </c>
      <c r="D6800" s="17">
        <v>783000</v>
      </c>
      <c r="E6800" s="17">
        <v>782911.1</v>
      </c>
      <c r="F6800" s="17">
        <f t="shared" si="216"/>
        <v>0</v>
      </c>
      <c r="G6800" s="148">
        <f t="shared" si="217"/>
        <v>99.988646232439336</v>
      </c>
    </row>
    <row r="6801" spans="1:7" s="8" customFormat="1" ht="12.75" x14ac:dyDescent="0.15">
      <c r="A6801" s="108" t="s">
        <v>53</v>
      </c>
      <c r="B6801" s="19">
        <v>0</v>
      </c>
      <c r="C6801" s="19">
        <v>0</v>
      </c>
      <c r="D6801" s="19">
        <v>783000</v>
      </c>
      <c r="E6801" s="19">
        <v>782911.1</v>
      </c>
      <c r="F6801" s="19">
        <f t="shared" si="216"/>
        <v>0</v>
      </c>
      <c r="G6801" s="151">
        <f t="shared" si="217"/>
        <v>99.988646232439336</v>
      </c>
    </row>
    <row r="6802" spans="1:7" s="8" customFormat="1" ht="12.75" x14ac:dyDescent="0.15">
      <c r="A6802" s="108" t="s">
        <v>56</v>
      </c>
      <c r="B6802" s="19">
        <v>0</v>
      </c>
      <c r="C6802" s="19">
        <v>0</v>
      </c>
      <c r="D6802" s="19">
        <v>783000</v>
      </c>
      <c r="E6802" s="19">
        <v>782911.1</v>
      </c>
      <c r="F6802" s="19">
        <f t="shared" si="216"/>
        <v>0</v>
      </c>
      <c r="G6802" s="151">
        <f t="shared" si="217"/>
        <v>99.988646232439336</v>
      </c>
    </row>
    <row r="6803" spans="1:7" s="8" customFormat="1" ht="12.75" x14ac:dyDescent="0.15">
      <c r="A6803" s="110" t="s">
        <v>60</v>
      </c>
      <c r="B6803" s="20">
        <v>0</v>
      </c>
      <c r="C6803" s="20">
        <v>0</v>
      </c>
      <c r="D6803" s="20">
        <v>0</v>
      </c>
      <c r="E6803" s="20">
        <v>782911.1</v>
      </c>
      <c r="F6803" s="20">
        <f t="shared" si="216"/>
        <v>0</v>
      </c>
      <c r="G6803" s="136">
        <f t="shared" si="217"/>
        <v>0</v>
      </c>
    </row>
    <row r="6804" spans="1:7" s="6" customFormat="1" ht="12.75" x14ac:dyDescent="0.15">
      <c r="A6804" s="147" t="s">
        <v>128</v>
      </c>
      <c r="B6804" s="17">
        <v>8249.18</v>
      </c>
      <c r="C6804" s="17">
        <v>180150</v>
      </c>
      <c r="D6804" s="17">
        <v>180715</v>
      </c>
      <c r="E6804" s="17">
        <v>39346.620000000003</v>
      </c>
      <c r="F6804" s="17">
        <f t="shared" si="216"/>
        <v>476.97613580986234</v>
      </c>
      <c r="G6804" s="148">
        <f t="shared" si="217"/>
        <v>21.772747143291927</v>
      </c>
    </row>
    <row r="6805" spans="1:7" s="8" customFormat="1" ht="12.75" x14ac:dyDescent="0.15">
      <c r="A6805" s="108" t="s">
        <v>6</v>
      </c>
      <c r="B6805" s="19">
        <v>8249.18</v>
      </c>
      <c r="C6805" s="19">
        <v>10150</v>
      </c>
      <c r="D6805" s="19">
        <v>47215</v>
      </c>
      <c r="E6805" s="19">
        <v>28115.32</v>
      </c>
      <c r="F6805" s="19">
        <f t="shared" si="216"/>
        <v>340.82563357812535</v>
      </c>
      <c r="G6805" s="151">
        <f t="shared" si="217"/>
        <v>59.547431960182138</v>
      </c>
    </row>
    <row r="6806" spans="1:7" s="8" customFormat="1" ht="12.75" x14ac:dyDescent="0.15">
      <c r="A6806" s="108" t="s">
        <v>12</v>
      </c>
      <c r="B6806" s="19">
        <v>8249.18</v>
      </c>
      <c r="C6806" s="19">
        <v>10150</v>
      </c>
      <c r="D6806" s="19">
        <v>47215</v>
      </c>
      <c r="E6806" s="19">
        <v>28115.32</v>
      </c>
      <c r="F6806" s="19">
        <f t="shared" si="216"/>
        <v>340.82563357812535</v>
      </c>
      <c r="G6806" s="151">
        <f t="shared" si="217"/>
        <v>59.547431960182138</v>
      </c>
    </row>
    <row r="6807" spans="1:7" s="8" customFormat="1" ht="12.75" x14ac:dyDescent="0.15">
      <c r="A6807" s="110" t="s">
        <v>18</v>
      </c>
      <c r="B6807" s="20">
        <v>3978.29</v>
      </c>
      <c r="C6807" s="20">
        <v>0</v>
      </c>
      <c r="D6807" s="20">
        <v>0</v>
      </c>
      <c r="E6807" s="20">
        <v>4370.83</v>
      </c>
      <c r="F6807" s="20">
        <f t="shared" si="216"/>
        <v>109.86705343250492</v>
      </c>
      <c r="G6807" s="136">
        <f t="shared" si="217"/>
        <v>0</v>
      </c>
    </row>
    <row r="6808" spans="1:7" s="8" customFormat="1" ht="12.75" x14ac:dyDescent="0.15">
      <c r="A6808" s="110" t="s">
        <v>20</v>
      </c>
      <c r="B6808" s="20">
        <v>3050.54</v>
      </c>
      <c r="C6808" s="20">
        <v>0</v>
      </c>
      <c r="D6808" s="20">
        <v>0</v>
      </c>
      <c r="E6808" s="20">
        <v>2897.53</v>
      </c>
      <c r="F6808" s="20">
        <f t="shared" si="216"/>
        <v>94.984166737692348</v>
      </c>
      <c r="G6808" s="136">
        <f t="shared" si="217"/>
        <v>0</v>
      </c>
    </row>
    <row r="6809" spans="1:7" s="8" customFormat="1" ht="12.75" x14ac:dyDescent="0.15">
      <c r="A6809" s="110" t="s">
        <v>21</v>
      </c>
      <c r="B6809" s="20">
        <v>1164.6099999999999</v>
      </c>
      <c r="C6809" s="20">
        <v>0</v>
      </c>
      <c r="D6809" s="20">
        <v>0</v>
      </c>
      <c r="E6809" s="20">
        <v>787.26</v>
      </c>
      <c r="F6809" s="20">
        <f t="shared" si="216"/>
        <v>67.598595237890805</v>
      </c>
      <c r="G6809" s="136">
        <f t="shared" si="217"/>
        <v>0</v>
      </c>
    </row>
    <row r="6810" spans="1:7" s="8" customFormat="1" ht="12.75" x14ac:dyDescent="0.15">
      <c r="A6810" s="110" t="s">
        <v>25</v>
      </c>
      <c r="B6810" s="20">
        <v>0</v>
      </c>
      <c r="C6810" s="20">
        <v>0</v>
      </c>
      <c r="D6810" s="20">
        <v>0</v>
      </c>
      <c r="E6810" s="20">
        <v>19723.75</v>
      </c>
      <c r="F6810" s="20">
        <f t="shared" si="216"/>
        <v>0</v>
      </c>
      <c r="G6810" s="136">
        <f t="shared" si="217"/>
        <v>0</v>
      </c>
    </row>
    <row r="6811" spans="1:7" s="8" customFormat="1" ht="12.75" x14ac:dyDescent="0.15">
      <c r="A6811" s="110" t="s">
        <v>32</v>
      </c>
      <c r="B6811" s="20">
        <v>0</v>
      </c>
      <c r="C6811" s="20">
        <v>0</v>
      </c>
      <c r="D6811" s="20">
        <v>0</v>
      </c>
      <c r="E6811" s="20">
        <v>74.66</v>
      </c>
      <c r="F6811" s="20">
        <f t="shared" si="216"/>
        <v>0</v>
      </c>
      <c r="G6811" s="136">
        <f t="shared" si="217"/>
        <v>0</v>
      </c>
    </row>
    <row r="6812" spans="1:7" s="8" customFormat="1" ht="12.75" x14ac:dyDescent="0.15">
      <c r="A6812" s="110" t="s">
        <v>83</v>
      </c>
      <c r="B6812" s="20">
        <v>55.74</v>
      </c>
      <c r="C6812" s="20">
        <v>0</v>
      </c>
      <c r="D6812" s="20">
        <v>0</v>
      </c>
      <c r="E6812" s="20">
        <v>0</v>
      </c>
      <c r="F6812" s="20">
        <f t="shared" si="216"/>
        <v>0</v>
      </c>
      <c r="G6812" s="136">
        <f t="shared" si="217"/>
        <v>0</v>
      </c>
    </row>
    <row r="6813" spans="1:7" s="8" customFormat="1" ht="12.75" x14ac:dyDescent="0.15">
      <c r="A6813" s="110" t="s">
        <v>36</v>
      </c>
      <c r="B6813" s="20">
        <v>0</v>
      </c>
      <c r="C6813" s="20">
        <v>0</v>
      </c>
      <c r="D6813" s="20">
        <v>0</v>
      </c>
      <c r="E6813" s="20">
        <v>261.29000000000002</v>
      </c>
      <c r="F6813" s="20">
        <f t="shared" si="216"/>
        <v>0</v>
      </c>
      <c r="G6813" s="136">
        <f t="shared" si="217"/>
        <v>0</v>
      </c>
    </row>
    <row r="6814" spans="1:7" s="8" customFormat="1" ht="12.75" x14ac:dyDescent="0.15">
      <c r="A6814" s="108" t="s">
        <v>53</v>
      </c>
      <c r="B6814" s="19">
        <v>0</v>
      </c>
      <c r="C6814" s="19">
        <v>170000</v>
      </c>
      <c r="D6814" s="19">
        <v>133500</v>
      </c>
      <c r="E6814" s="19">
        <v>11231.3</v>
      </c>
      <c r="F6814" s="19">
        <f t="shared" si="216"/>
        <v>0</v>
      </c>
      <c r="G6814" s="151">
        <f t="shared" si="217"/>
        <v>8.412958801498128</v>
      </c>
    </row>
    <row r="6815" spans="1:7" s="8" customFormat="1" ht="12.75" x14ac:dyDescent="0.15">
      <c r="A6815" s="108" t="s">
        <v>56</v>
      </c>
      <c r="B6815" s="19">
        <v>0</v>
      </c>
      <c r="C6815" s="19">
        <v>170000</v>
      </c>
      <c r="D6815" s="19">
        <v>133500</v>
      </c>
      <c r="E6815" s="19">
        <v>11231.3</v>
      </c>
      <c r="F6815" s="19">
        <f t="shared" si="216"/>
        <v>0</v>
      </c>
      <c r="G6815" s="151">
        <f t="shared" si="217"/>
        <v>8.412958801498128</v>
      </c>
    </row>
    <row r="6816" spans="1:7" s="8" customFormat="1" ht="12.75" x14ac:dyDescent="0.15">
      <c r="A6816" s="110" t="s">
        <v>57</v>
      </c>
      <c r="B6816" s="20">
        <v>0</v>
      </c>
      <c r="C6816" s="20">
        <v>0</v>
      </c>
      <c r="D6816" s="20">
        <v>0</v>
      </c>
      <c r="E6816" s="20">
        <v>11231.3</v>
      </c>
      <c r="F6816" s="20">
        <f t="shared" si="216"/>
        <v>0</v>
      </c>
      <c r="G6816" s="136">
        <f t="shared" si="217"/>
        <v>0</v>
      </c>
    </row>
    <row r="6817" spans="1:7" s="6" customFormat="1" ht="12.75" x14ac:dyDescent="0.15">
      <c r="A6817" s="147" t="s">
        <v>212</v>
      </c>
      <c r="B6817" s="17">
        <v>98961.05</v>
      </c>
      <c r="C6817" s="17">
        <v>1083900</v>
      </c>
      <c r="D6817" s="17">
        <v>1103925</v>
      </c>
      <c r="E6817" s="17">
        <v>293530.11</v>
      </c>
      <c r="F6817" s="17">
        <f t="shared" si="216"/>
        <v>296.61175785826845</v>
      </c>
      <c r="G6817" s="148">
        <f t="shared" si="217"/>
        <v>26.58967864664719</v>
      </c>
    </row>
    <row r="6818" spans="1:7" s="8" customFormat="1" ht="12.75" x14ac:dyDescent="0.15">
      <c r="A6818" s="108" t="s">
        <v>6</v>
      </c>
      <c r="B6818" s="19">
        <v>98961.05</v>
      </c>
      <c r="C6818" s="19">
        <v>123900</v>
      </c>
      <c r="D6818" s="19">
        <v>347425</v>
      </c>
      <c r="E6818" s="19">
        <v>229886.1</v>
      </c>
      <c r="F6818" s="19">
        <f t="shared" si="216"/>
        <v>232.29957644952233</v>
      </c>
      <c r="G6818" s="151">
        <f t="shared" si="217"/>
        <v>66.168554364251278</v>
      </c>
    </row>
    <row r="6819" spans="1:7" s="8" customFormat="1" ht="12.75" x14ac:dyDescent="0.15">
      <c r="A6819" s="108" t="s">
        <v>7</v>
      </c>
      <c r="B6819" s="19">
        <v>50137.14</v>
      </c>
      <c r="C6819" s="19">
        <v>63300</v>
      </c>
      <c r="D6819" s="19">
        <v>80000</v>
      </c>
      <c r="E6819" s="19">
        <v>70504.210000000006</v>
      </c>
      <c r="F6819" s="19">
        <f t="shared" si="216"/>
        <v>140.62272000357422</v>
      </c>
      <c r="G6819" s="151">
        <f t="shared" si="217"/>
        <v>88.130262500000015</v>
      </c>
    </row>
    <row r="6820" spans="1:7" s="8" customFormat="1" ht="12.75" x14ac:dyDescent="0.15">
      <c r="A6820" s="110" t="s">
        <v>8</v>
      </c>
      <c r="B6820" s="20">
        <v>42249.279999999999</v>
      </c>
      <c r="C6820" s="20">
        <v>0</v>
      </c>
      <c r="D6820" s="20">
        <v>0</v>
      </c>
      <c r="E6820" s="20">
        <v>59914.17</v>
      </c>
      <c r="F6820" s="20">
        <f t="shared" si="216"/>
        <v>141.81110305311714</v>
      </c>
      <c r="G6820" s="136">
        <f t="shared" si="217"/>
        <v>0</v>
      </c>
    </row>
    <row r="6821" spans="1:7" s="8" customFormat="1" ht="12.75" x14ac:dyDescent="0.15">
      <c r="A6821" s="110" t="s">
        <v>10</v>
      </c>
      <c r="B6821" s="20">
        <v>916.73</v>
      </c>
      <c r="C6821" s="20">
        <v>0</v>
      </c>
      <c r="D6821" s="20">
        <v>0</v>
      </c>
      <c r="E6821" s="20">
        <v>704.12</v>
      </c>
      <c r="F6821" s="20">
        <f t="shared" si="216"/>
        <v>76.807784189456001</v>
      </c>
      <c r="G6821" s="136">
        <f t="shared" si="217"/>
        <v>0</v>
      </c>
    </row>
    <row r="6822" spans="1:7" s="8" customFormat="1" ht="12.75" x14ac:dyDescent="0.15">
      <c r="A6822" s="110" t="s">
        <v>11</v>
      </c>
      <c r="B6822" s="20">
        <v>6971.13</v>
      </c>
      <c r="C6822" s="20">
        <v>0</v>
      </c>
      <c r="D6822" s="20">
        <v>0</v>
      </c>
      <c r="E6822" s="20">
        <v>9885.92</v>
      </c>
      <c r="F6822" s="20">
        <f t="shared" si="216"/>
        <v>141.81230302691242</v>
      </c>
      <c r="G6822" s="136">
        <f t="shared" si="217"/>
        <v>0</v>
      </c>
    </row>
    <row r="6823" spans="1:7" s="8" customFormat="1" ht="12.75" x14ac:dyDescent="0.15">
      <c r="A6823" s="108" t="s">
        <v>12</v>
      </c>
      <c r="B6823" s="19">
        <v>48823.91</v>
      </c>
      <c r="C6823" s="19">
        <v>60600</v>
      </c>
      <c r="D6823" s="19">
        <v>267425</v>
      </c>
      <c r="E6823" s="19">
        <v>159381.89000000001</v>
      </c>
      <c r="F6823" s="19">
        <f t="shared" si="216"/>
        <v>326.44229026311081</v>
      </c>
      <c r="G6823" s="151">
        <f t="shared" si="217"/>
        <v>59.598724876133502</v>
      </c>
    </row>
    <row r="6824" spans="1:7" s="8" customFormat="1" ht="12.75" x14ac:dyDescent="0.15">
      <c r="A6824" s="110" t="s">
        <v>18</v>
      </c>
      <c r="B6824" s="20">
        <v>22844.71</v>
      </c>
      <c r="C6824" s="20">
        <v>0</v>
      </c>
      <c r="D6824" s="20">
        <v>0</v>
      </c>
      <c r="E6824" s="20">
        <v>24829.67</v>
      </c>
      <c r="F6824" s="20">
        <f t="shared" si="216"/>
        <v>108.68892623281276</v>
      </c>
      <c r="G6824" s="136">
        <f t="shared" si="217"/>
        <v>0</v>
      </c>
    </row>
    <row r="6825" spans="1:7" s="8" customFormat="1" ht="12.75" x14ac:dyDescent="0.15">
      <c r="A6825" s="110" t="s">
        <v>20</v>
      </c>
      <c r="B6825" s="20">
        <v>19063.939999999999</v>
      </c>
      <c r="C6825" s="20">
        <v>0</v>
      </c>
      <c r="D6825" s="20">
        <v>0</v>
      </c>
      <c r="E6825" s="20">
        <v>16419.439999999999</v>
      </c>
      <c r="F6825" s="20">
        <f t="shared" si="216"/>
        <v>86.128260999562528</v>
      </c>
      <c r="G6825" s="136">
        <f t="shared" si="217"/>
        <v>0</v>
      </c>
    </row>
    <row r="6826" spans="1:7" s="8" customFormat="1" ht="12.75" x14ac:dyDescent="0.15">
      <c r="A6826" s="110" t="s">
        <v>21</v>
      </c>
      <c r="B6826" s="20">
        <v>6599.38</v>
      </c>
      <c r="C6826" s="20">
        <v>0</v>
      </c>
      <c r="D6826" s="20">
        <v>0</v>
      </c>
      <c r="E6826" s="20">
        <v>4461.1400000000003</v>
      </c>
      <c r="F6826" s="20">
        <f t="shared" si="216"/>
        <v>67.599380547869643</v>
      </c>
      <c r="G6826" s="136">
        <f t="shared" si="217"/>
        <v>0</v>
      </c>
    </row>
    <row r="6827" spans="1:7" s="8" customFormat="1" ht="12.75" x14ac:dyDescent="0.15">
      <c r="A6827" s="110" t="s">
        <v>25</v>
      </c>
      <c r="B6827" s="20">
        <v>0</v>
      </c>
      <c r="C6827" s="20">
        <v>0</v>
      </c>
      <c r="D6827" s="20">
        <v>0</v>
      </c>
      <c r="E6827" s="20">
        <v>111767.9</v>
      </c>
      <c r="F6827" s="20">
        <f t="shared" si="216"/>
        <v>0</v>
      </c>
      <c r="G6827" s="136">
        <f t="shared" si="217"/>
        <v>0</v>
      </c>
    </row>
    <row r="6828" spans="1:7" s="8" customFormat="1" ht="12.75" x14ac:dyDescent="0.15">
      <c r="A6828" s="110" t="s">
        <v>32</v>
      </c>
      <c r="B6828" s="20">
        <v>0</v>
      </c>
      <c r="C6828" s="20">
        <v>0</v>
      </c>
      <c r="D6828" s="20">
        <v>0</v>
      </c>
      <c r="E6828" s="20">
        <v>423.05</v>
      </c>
      <c r="F6828" s="20">
        <f t="shared" si="216"/>
        <v>0</v>
      </c>
      <c r="G6828" s="136">
        <f t="shared" si="217"/>
        <v>0</v>
      </c>
    </row>
    <row r="6829" spans="1:7" s="8" customFormat="1" ht="12.75" x14ac:dyDescent="0.15">
      <c r="A6829" s="110" t="s">
        <v>83</v>
      </c>
      <c r="B6829" s="20">
        <v>315.88</v>
      </c>
      <c r="C6829" s="20">
        <v>0</v>
      </c>
      <c r="D6829" s="20">
        <v>0</v>
      </c>
      <c r="E6829" s="20">
        <v>0</v>
      </c>
      <c r="F6829" s="20">
        <f t="shared" si="216"/>
        <v>0</v>
      </c>
      <c r="G6829" s="136">
        <f t="shared" si="217"/>
        <v>0</v>
      </c>
    </row>
    <row r="6830" spans="1:7" s="8" customFormat="1" ht="12.75" x14ac:dyDescent="0.15">
      <c r="A6830" s="110" t="s">
        <v>36</v>
      </c>
      <c r="B6830" s="20">
        <v>0</v>
      </c>
      <c r="C6830" s="20">
        <v>0</v>
      </c>
      <c r="D6830" s="20">
        <v>0</v>
      </c>
      <c r="E6830" s="20">
        <v>1480.69</v>
      </c>
      <c r="F6830" s="20">
        <f t="shared" si="216"/>
        <v>0</v>
      </c>
      <c r="G6830" s="136">
        <f t="shared" si="217"/>
        <v>0</v>
      </c>
    </row>
    <row r="6831" spans="1:7" s="8" customFormat="1" ht="12.75" x14ac:dyDescent="0.15">
      <c r="A6831" s="108" t="s">
        <v>53</v>
      </c>
      <c r="B6831" s="19">
        <v>0</v>
      </c>
      <c r="C6831" s="19">
        <v>960000</v>
      </c>
      <c r="D6831" s="19">
        <v>756500</v>
      </c>
      <c r="E6831" s="19">
        <v>63644.01</v>
      </c>
      <c r="F6831" s="19">
        <f t="shared" si="216"/>
        <v>0</v>
      </c>
      <c r="G6831" s="151">
        <f t="shared" si="217"/>
        <v>8.412955717118308</v>
      </c>
    </row>
    <row r="6832" spans="1:7" s="8" customFormat="1" ht="12.75" x14ac:dyDescent="0.15">
      <c r="A6832" s="108" t="s">
        <v>56</v>
      </c>
      <c r="B6832" s="19">
        <v>0</v>
      </c>
      <c r="C6832" s="19">
        <v>960000</v>
      </c>
      <c r="D6832" s="19">
        <v>756500</v>
      </c>
      <c r="E6832" s="19">
        <v>63644.01</v>
      </c>
      <c r="F6832" s="19">
        <f t="shared" si="216"/>
        <v>0</v>
      </c>
      <c r="G6832" s="151">
        <f t="shared" si="217"/>
        <v>8.412955717118308</v>
      </c>
    </row>
    <row r="6833" spans="1:7" s="8" customFormat="1" ht="12.75" x14ac:dyDescent="0.15">
      <c r="A6833" s="110" t="s">
        <v>57</v>
      </c>
      <c r="B6833" s="20">
        <v>0</v>
      </c>
      <c r="C6833" s="20">
        <v>0</v>
      </c>
      <c r="D6833" s="20">
        <v>0</v>
      </c>
      <c r="E6833" s="20">
        <v>63644.01</v>
      </c>
      <c r="F6833" s="20">
        <f t="shared" si="216"/>
        <v>0</v>
      </c>
      <c r="G6833" s="136">
        <f t="shared" si="217"/>
        <v>0</v>
      </c>
    </row>
    <row r="6834" spans="1:7" s="6" customFormat="1" ht="12.75" x14ac:dyDescent="0.15">
      <c r="A6834" s="147" t="s">
        <v>308</v>
      </c>
      <c r="B6834" s="17">
        <v>943439.01</v>
      </c>
      <c r="C6834" s="17">
        <v>1166000</v>
      </c>
      <c r="D6834" s="17">
        <v>1343000</v>
      </c>
      <c r="E6834" s="17">
        <v>1184550.8</v>
      </c>
      <c r="F6834" s="17">
        <f t="shared" si="216"/>
        <v>125.55669072874144</v>
      </c>
      <c r="G6834" s="148">
        <f t="shared" si="217"/>
        <v>88.201846612062553</v>
      </c>
    </row>
    <row r="6835" spans="1:7" s="7" customFormat="1" ht="12.75" x14ac:dyDescent="0.15">
      <c r="A6835" s="149" t="s">
        <v>309</v>
      </c>
      <c r="B6835" s="18">
        <v>943439.01</v>
      </c>
      <c r="C6835" s="18">
        <v>1166000</v>
      </c>
      <c r="D6835" s="18">
        <v>1343000</v>
      </c>
      <c r="E6835" s="18">
        <v>1184550.8</v>
      </c>
      <c r="F6835" s="18">
        <f t="shared" si="216"/>
        <v>125.55669072874144</v>
      </c>
      <c r="G6835" s="150">
        <f t="shared" si="217"/>
        <v>88.201846612062553</v>
      </c>
    </row>
    <row r="6836" spans="1:7" s="8" customFormat="1" ht="12.75" x14ac:dyDescent="0.15">
      <c r="A6836" s="108" t="s">
        <v>81</v>
      </c>
      <c r="B6836" s="19">
        <v>943439.01</v>
      </c>
      <c r="C6836" s="19">
        <v>1166000</v>
      </c>
      <c r="D6836" s="19">
        <v>1343000</v>
      </c>
      <c r="E6836" s="19">
        <v>1184550.8</v>
      </c>
      <c r="F6836" s="19">
        <f t="shared" si="216"/>
        <v>125.55669072874144</v>
      </c>
      <c r="G6836" s="151">
        <f t="shared" si="217"/>
        <v>88.201846612062553</v>
      </c>
    </row>
    <row r="6837" spans="1:7" s="6" customFormat="1" ht="12.75" x14ac:dyDescent="0.15">
      <c r="A6837" s="147" t="s">
        <v>272</v>
      </c>
      <c r="B6837" s="17">
        <v>943439.01</v>
      </c>
      <c r="C6837" s="17">
        <v>1166000</v>
      </c>
      <c r="D6837" s="17">
        <v>1343000</v>
      </c>
      <c r="E6837" s="17">
        <v>1184550.8</v>
      </c>
      <c r="F6837" s="17">
        <f t="shared" si="216"/>
        <v>125.55669072874144</v>
      </c>
      <c r="G6837" s="148">
        <f t="shared" si="217"/>
        <v>88.201846612062553</v>
      </c>
    </row>
    <row r="6838" spans="1:7" s="8" customFormat="1" ht="12.75" x14ac:dyDescent="0.15">
      <c r="A6838" s="108" t="s">
        <v>6</v>
      </c>
      <c r="B6838" s="19">
        <v>943439.01</v>
      </c>
      <c r="C6838" s="19">
        <v>1166000</v>
      </c>
      <c r="D6838" s="19">
        <v>1343000</v>
      </c>
      <c r="E6838" s="19">
        <v>1184550.8</v>
      </c>
      <c r="F6838" s="19">
        <f t="shared" si="216"/>
        <v>125.55669072874144</v>
      </c>
      <c r="G6838" s="151">
        <f t="shared" si="217"/>
        <v>88.201846612062553</v>
      </c>
    </row>
    <row r="6839" spans="1:7" s="8" customFormat="1" ht="12.75" x14ac:dyDescent="0.15">
      <c r="A6839" s="108" t="s">
        <v>7</v>
      </c>
      <c r="B6839" s="19">
        <v>933449.19</v>
      </c>
      <c r="C6839" s="19">
        <v>1145000</v>
      </c>
      <c r="D6839" s="19">
        <v>1331000</v>
      </c>
      <c r="E6839" s="19">
        <v>1174546.97</v>
      </c>
      <c r="F6839" s="19">
        <f t="shared" si="216"/>
        <v>125.82869882826724</v>
      </c>
      <c r="G6839" s="151">
        <f t="shared" si="217"/>
        <v>88.245452291510134</v>
      </c>
    </row>
    <row r="6840" spans="1:7" s="8" customFormat="1" ht="12.75" x14ac:dyDescent="0.15">
      <c r="A6840" s="110" t="s">
        <v>8</v>
      </c>
      <c r="B6840" s="20">
        <v>773143.6</v>
      </c>
      <c r="C6840" s="20">
        <v>0</v>
      </c>
      <c r="D6840" s="20">
        <v>0</v>
      </c>
      <c r="E6840" s="20">
        <v>976519.48</v>
      </c>
      <c r="F6840" s="20">
        <f t="shared" si="216"/>
        <v>126.30505898257451</v>
      </c>
      <c r="G6840" s="136">
        <f t="shared" si="217"/>
        <v>0</v>
      </c>
    </row>
    <row r="6841" spans="1:7" s="8" customFormat="1" ht="12.75" x14ac:dyDescent="0.15">
      <c r="A6841" s="110" t="s">
        <v>10</v>
      </c>
      <c r="B6841" s="20">
        <v>36151.64</v>
      </c>
      <c r="C6841" s="20">
        <v>0</v>
      </c>
      <c r="D6841" s="20">
        <v>0</v>
      </c>
      <c r="E6841" s="20">
        <v>37204.44</v>
      </c>
      <c r="F6841" s="20">
        <f t="shared" si="216"/>
        <v>102.91217770480124</v>
      </c>
      <c r="G6841" s="136">
        <f t="shared" si="217"/>
        <v>0</v>
      </c>
    </row>
    <row r="6842" spans="1:7" s="8" customFormat="1" ht="12.75" x14ac:dyDescent="0.15">
      <c r="A6842" s="110" t="s">
        <v>11</v>
      </c>
      <c r="B6842" s="20">
        <v>123984.34</v>
      </c>
      <c r="C6842" s="20">
        <v>0</v>
      </c>
      <c r="D6842" s="20">
        <v>0</v>
      </c>
      <c r="E6842" s="20">
        <v>160720.22</v>
      </c>
      <c r="F6842" s="20">
        <f t="shared" si="216"/>
        <v>129.6294515904186</v>
      </c>
      <c r="G6842" s="136">
        <f t="shared" si="217"/>
        <v>0</v>
      </c>
    </row>
    <row r="6843" spans="1:7" s="8" customFormat="1" ht="12.75" x14ac:dyDescent="0.15">
      <c r="A6843" s="110" t="s">
        <v>278</v>
      </c>
      <c r="B6843" s="20">
        <v>169.61</v>
      </c>
      <c r="C6843" s="20">
        <v>0</v>
      </c>
      <c r="D6843" s="20">
        <v>0</v>
      </c>
      <c r="E6843" s="20">
        <v>102.83</v>
      </c>
      <c r="F6843" s="20">
        <f t="shared" si="216"/>
        <v>60.627321502269908</v>
      </c>
      <c r="G6843" s="136">
        <f t="shared" si="217"/>
        <v>0</v>
      </c>
    </row>
    <row r="6844" spans="1:7" s="8" customFormat="1" ht="12.75" x14ac:dyDescent="0.15">
      <c r="A6844" s="108" t="s">
        <v>12</v>
      </c>
      <c r="B6844" s="19">
        <v>8244.4</v>
      </c>
      <c r="C6844" s="19">
        <v>15000</v>
      </c>
      <c r="D6844" s="19">
        <v>9000</v>
      </c>
      <c r="E6844" s="19">
        <v>7356.69</v>
      </c>
      <c r="F6844" s="19">
        <f t="shared" si="216"/>
        <v>89.232569986900202</v>
      </c>
      <c r="G6844" s="151">
        <f t="shared" si="217"/>
        <v>81.741</v>
      </c>
    </row>
    <row r="6845" spans="1:7" s="8" customFormat="1" ht="12.75" x14ac:dyDescent="0.15">
      <c r="A6845" s="110" t="s">
        <v>13</v>
      </c>
      <c r="B6845" s="20">
        <v>5572.04</v>
      </c>
      <c r="C6845" s="20">
        <v>0</v>
      </c>
      <c r="D6845" s="20">
        <v>0</v>
      </c>
      <c r="E6845" s="20">
        <v>7356.69</v>
      </c>
      <c r="F6845" s="20">
        <f t="shared" si="216"/>
        <v>132.02866454655745</v>
      </c>
      <c r="G6845" s="136">
        <f t="shared" si="217"/>
        <v>0</v>
      </c>
    </row>
    <row r="6846" spans="1:7" s="8" customFormat="1" ht="12.75" x14ac:dyDescent="0.15">
      <c r="A6846" s="110" t="s">
        <v>206</v>
      </c>
      <c r="B6846" s="20">
        <v>2672.36</v>
      </c>
      <c r="C6846" s="20">
        <v>0</v>
      </c>
      <c r="D6846" s="20">
        <v>0</v>
      </c>
      <c r="E6846" s="20">
        <v>0</v>
      </c>
      <c r="F6846" s="20">
        <f t="shared" si="216"/>
        <v>0</v>
      </c>
      <c r="G6846" s="136">
        <f t="shared" si="217"/>
        <v>0</v>
      </c>
    </row>
    <row r="6847" spans="1:7" s="8" customFormat="1" ht="12.75" x14ac:dyDescent="0.15">
      <c r="A6847" s="108" t="s">
        <v>37</v>
      </c>
      <c r="B6847" s="19">
        <v>1745.42</v>
      </c>
      <c r="C6847" s="19">
        <v>6000</v>
      </c>
      <c r="D6847" s="19">
        <v>3000</v>
      </c>
      <c r="E6847" s="19">
        <v>2647.14</v>
      </c>
      <c r="F6847" s="19">
        <f t="shared" si="216"/>
        <v>151.66206414501951</v>
      </c>
      <c r="G6847" s="151">
        <f t="shared" si="217"/>
        <v>88.238</v>
      </c>
    </row>
    <row r="6848" spans="1:7" s="8" customFormat="1" ht="12.75" x14ac:dyDescent="0.15">
      <c r="A6848" s="110" t="s">
        <v>39</v>
      </c>
      <c r="B6848" s="20">
        <v>1745.42</v>
      </c>
      <c r="C6848" s="20">
        <v>0</v>
      </c>
      <c r="D6848" s="20">
        <v>0</v>
      </c>
      <c r="E6848" s="20">
        <v>2647.14</v>
      </c>
      <c r="F6848" s="20">
        <f t="shared" si="216"/>
        <v>151.66206414501951</v>
      </c>
      <c r="G6848" s="136">
        <f t="shared" si="217"/>
        <v>0</v>
      </c>
    </row>
    <row r="6849" spans="1:7" s="5" customFormat="1" ht="12.75" x14ac:dyDescent="0.15">
      <c r="A6849" s="145" t="s">
        <v>500</v>
      </c>
      <c r="B6849" s="16">
        <v>849788.89</v>
      </c>
      <c r="C6849" s="16">
        <v>1484485</v>
      </c>
      <c r="D6849" s="16">
        <v>1399465.44</v>
      </c>
      <c r="E6849" s="16">
        <v>1288492.82</v>
      </c>
      <c r="F6849" s="16">
        <f t="shared" si="216"/>
        <v>151.62504889890945</v>
      </c>
      <c r="G6849" s="146">
        <f t="shared" si="217"/>
        <v>92.070356521272885</v>
      </c>
    </row>
    <row r="6850" spans="1:7" s="6" customFormat="1" ht="12.75" x14ac:dyDescent="0.15">
      <c r="A6850" s="147" t="s">
        <v>291</v>
      </c>
      <c r="B6850" s="17">
        <v>129454.53</v>
      </c>
      <c r="C6850" s="17">
        <v>286613</v>
      </c>
      <c r="D6850" s="17">
        <v>257450.82</v>
      </c>
      <c r="E6850" s="17">
        <v>257450.82</v>
      </c>
      <c r="F6850" s="17">
        <f t="shared" si="216"/>
        <v>198.87355042731994</v>
      </c>
      <c r="G6850" s="148">
        <f t="shared" si="217"/>
        <v>100</v>
      </c>
    </row>
    <row r="6851" spans="1:7" s="7" customFormat="1" ht="12.75" x14ac:dyDescent="0.15">
      <c r="A6851" s="149" t="s">
        <v>292</v>
      </c>
      <c r="B6851" s="18">
        <v>21023.27</v>
      </c>
      <c r="C6851" s="18">
        <v>27660</v>
      </c>
      <c r="D6851" s="18">
        <v>26160</v>
      </c>
      <c r="E6851" s="18">
        <v>26160</v>
      </c>
      <c r="F6851" s="18">
        <f t="shared" si="216"/>
        <v>124.43354435347118</v>
      </c>
      <c r="G6851" s="150">
        <f t="shared" si="217"/>
        <v>100</v>
      </c>
    </row>
    <row r="6852" spans="1:7" s="8" customFormat="1" ht="12.75" x14ac:dyDescent="0.15">
      <c r="A6852" s="108" t="s">
        <v>81</v>
      </c>
      <c r="B6852" s="19">
        <v>21023.27</v>
      </c>
      <c r="C6852" s="19">
        <v>27660</v>
      </c>
      <c r="D6852" s="19">
        <v>26160</v>
      </c>
      <c r="E6852" s="19">
        <v>26160</v>
      </c>
      <c r="F6852" s="19">
        <f t="shared" si="216"/>
        <v>124.43354435347118</v>
      </c>
      <c r="G6852" s="151">
        <f t="shared" si="217"/>
        <v>100</v>
      </c>
    </row>
    <row r="6853" spans="1:7" s="6" customFormat="1" ht="12.75" x14ac:dyDescent="0.15">
      <c r="A6853" s="147" t="s">
        <v>62</v>
      </c>
      <c r="B6853" s="17">
        <v>21023.27</v>
      </c>
      <c r="C6853" s="17">
        <v>27660</v>
      </c>
      <c r="D6853" s="17">
        <v>26160</v>
      </c>
      <c r="E6853" s="17">
        <v>26160</v>
      </c>
      <c r="F6853" s="17">
        <f t="shared" si="216"/>
        <v>124.43354435347118</v>
      </c>
      <c r="G6853" s="148">
        <f t="shared" si="217"/>
        <v>100</v>
      </c>
    </row>
    <row r="6854" spans="1:7" s="8" customFormat="1" ht="12.75" x14ac:dyDescent="0.15">
      <c r="A6854" s="108" t="s">
        <v>6</v>
      </c>
      <c r="B6854" s="19">
        <v>21023.27</v>
      </c>
      <c r="C6854" s="19">
        <v>27660</v>
      </c>
      <c r="D6854" s="19">
        <v>26160</v>
      </c>
      <c r="E6854" s="19">
        <v>26160</v>
      </c>
      <c r="F6854" s="19">
        <f t="shared" ref="F6854:F6917" si="218">IFERROR(E6854/B6854*100,0)</f>
        <v>124.43354435347118</v>
      </c>
      <c r="G6854" s="151">
        <f t="shared" ref="G6854:G6917" si="219">IFERROR(E6854/D6854*100,0)</f>
        <v>100</v>
      </c>
    </row>
    <row r="6855" spans="1:7" s="8" customFormat="1" ht="12.75" x14ac:dyDescent="0.15">
      <c r="A6855" s="108" t="s">
        <v>12</v>
      </c>
      <c r="B6855" s="19">
        <v>20763.09</v>
      </c>
      <c r="C6855" s="19">
        <v>27341</v>
      </c>
      <c r="D6855" s="19">
        <v>25901.7</v>
      </c>
      <c r="E6855" s="19">
        <v>25901.7</v>
      </c>
      <c r="F6855" s="19">
        <f t="shared" si="218"/>
        <v>124.74877294275564</v>
      </c>
      <c r="G6855" s="151">
        <f t="shared" si="219"/>
        <v>100</v>
      </c>
    </row>
    <row r="6856" spans="1:7" s="8" customFormat="1" ht="12.75" x14ac:dyDescent="0.15">
      <c r="A6856" s="110" t="s">
        <v>18</v>
      </c>
      <c r="B6856" s="20">
        <v>1370.53</v>
      </c>
      <c r="C6856" s="20">
        <v>0</v>
      </c>
      <c r="D6856" s="20">
        <v>0</v>
      </c>
      <c r="E6856" s="20">
        <v>1845.54</v>
      </c>
      <c r="F6856" s="20">
        <f t="shared" si="218"/>
        <v>134.65885460369347</v>
      </c>
      <c r="G6856" s="136">
        <f t="shared" si="219"/>
        <v>0</v>
      </c>
    </row>
    <row r="6857" spans="1:7" s="8" customFormat="1" ht="12.75" x14ac:dyDescent="0.15">
      <c r="A6857" s="110" t="s">
        <v>20</v>
      </c>
      <c r="B6857" s="20">
        <v>53.09</v>
      </c>
      <c r="C6857" s="20">
        <v>0</v>
      </c>
      <c r="D6857" s="20">
        <v>0</v>
      </c>
      <c r="E6857" s="20">
        <v>125</v>
      </c>
      <c r="F6857" s="20">
        <f t="shared" si="218"/>
        <v>235.44923714447162</v>
      </c>
      <c r="G6857" s="136">
        <f t="shared" si="219"/>
        <v>0</v>
      </c>
    </row>
    <row r="6858" spans="1:7" s="8" customFormat="1" ht="12.75" x14ac:dyDescent="0.15">
      <c r="A6858" s="110" t="s">
        <v>21</v>
      </c>
      <c r="B6858" s="20">
        <v>404.41</v>
      </c>
      <c r="C6858" s="20">
        <v>0</v>
      </c>
      <c r="D6858" s="20">
        <v>0</v>
      </c>
      <c r="E6858" s="20">
        <v>629.46</v>
      </c>
      <c r="F6858" s="20">
        <f t="shared" si="218"/>
        <v>155.64897010459683</v>
      </c>
      <c r="G6858" s="136">
        <f t="shared" si="219"/>
        <v>0</v>
      </c>
    </row>
    <row r="6859" spans="1:7" s="8" customFormat="1" ht="12.75" x14ac:dyDescent="0.15">
      <c r="A6859" s="110" t="s">
        <v>22</v>
      </c>
      <c r="B6859" s="20">
        <v>2787.08</v>
      </c>
      <c r="C6859" s="20">
        <v>0</v>
      </c>
      <c r="D6859" s="20">
        <v>0</v>
      </c>
      <c r="E6859" s="20">
        <v>5123.09</v>
      </c>
      <c r="F6859" s="20">
        <f t="shared" si="218"/>
        <v>183.81567805732163</v>
      </c>
      <c r="G6859" s="136">
        <f t="shared" si="219"/>
        <v>0</v>
      </c>
    </row>
    <row r="6860" spans="1:7" s="8" customFormat="1" ht="12.75" x14ac:dyDescent="0.15">
      <c r="A6860" s="110" t="s">
        <v>24</v>
      </c>
      <c r="B6860" s="20">
        <v>1362.86</v>
      </c>
      <c r="C6860" s="20">
        <v>0</v>
      </c>
      <c r="D6860" s="20">
        <v>0</v>
      </c>
      <c r="E6860" s="20">
        <v>642.14</v>
      </c>
      <c r="F6860" s="20">
        <f t="shared" si="218"/>
        <v>47.117091997710695</v>
      </c>
      <c r="G6860" s="136">
        <f t="shared" si="219"/>
        <v>0</v>
      </c>
    </row>
    <row r="6861" spans="1:7" s="8" customFormat="1" ht="12.75" x14ac:dyDescent="0.15">
      <c r="A6861" s="110" t="s">
        <v>25</v>
      </c>
      <c r="B6861" s="20">
        <v>180.97</v>
      </c>
      <c r="C6861" s="20">
        <v>0</v>
      </c>
      <c r="D6861" s="20">
        <v>0</v>
      </c>
      <c r="E6861" s="20">
        <v>449.07</v>
      </c>
      <c r="F6861" s="20">
        <f t="shared" si="218"/>
        <v>248.14610156379507</v>
      </c>
      <c r="G6861" s="136">
        <f t="shared" si="219"/>
        <v>0</v>
      </c>
    </row>
    <row r="6862" spans="1:7" s="8" customFormat="1" ht="12.75" x14ac:dyDescent="0.15">
      <c r="A6862" s="110" t="s">
        <v>26</v>
      </c>
      <c r="B6862" s="20">
        <v>234.76</v>
      </c>
      <c r="C6862" s="20">
        <v>0</v>
      </c>
      <c r="D6862" s="20">
        <v>0</v>
      </c>
      <c r="E6862" s="20">
        <v>722.04</v>
      </c>
      <c r="F6862" s="20">
        <f t="shared" si="218"/>
        <v>307.56517294257964</v>
      </c>
      <c r="G6862" s="136">
        <f t="shared" si="219"/>
        <v>0</v>
      </c>
    </row>
    <row r="6863" spans="1:7" s="8" customFormat="1" ht="12.75" x14ac:dyDescent="0.15">
      <c r="A6863" s="110" t="s">
        <v>27</v>
      </c>
      <c r="B6863" s="20">
        <v>2796.72</v>
      </c>
      <c r="C6863" s="20">
        <v>0</v>
      </c>
      <c r="D6863" s="20">
        <v>0</v>
      </c>
      <c r="E6863" s="20">
        <v>2726.8</v>
      </c>
      <c r="F6863" s="20">
        <f t="shared" si="218"/>
        <v>97.499928487656987</v>
      </c>
      <c r="G6863" s="136">
        <f t="shared" si="219"/>
        <v>0</v>
      </c>
    </row>
    <row r="6864" spans="1:7" s="8" customFormat="1" ht="12.75" x14ac:dyDescent="0.15">
      <c r="A6864" s="110" t="s">
        <v>28</v>
      </c>
      <c r="B6864" s="20">
        <v>1497.77</v>
      </c>
      <c r="C6864" s="20">
        <v>0</v>
      </c>
      <c r="D6864" s="20">
        <v>0</v>
      </c>
      <c r="E6864" s="20">
        <v>1443.62</v>
      </c>
      <c r="F6864" s="20">
        <f t="shared" si="218"/>
        <v>96.384625142712153</v>
      </c>
      <c r="G6864" s="136">
        <f t="shared" si="219"/>
        <v>0</v>
      </c>
    </row>
    <row r="6865" spans="1:7" s="8" customFormat="1" ht="12.75" x14ac:dyDescent="0.15">
      <c r="A6865" s="110" t="s">
        <v>41</v>
      </c>
      <c r="B6865" s="20">
        <v>1136.3699999999999</v>
      </c>
      <c r="C6865" s="20">
        <v>0</v>
      </c>
      <c r="D6865" s="20">
        <v>0</v>
      </c>
      <c r="E6865" s="20">
        <v>573.97</v>
      </c>
      <c r="F6865" s="20">
        <f t="shared" si="218"/>
        <v>50.509077149167972</v>
      </c>
      <c r="G6865" s="136">
        <f t="shared" si="219"/>
        <v>0</v>
      </c>
    </row>
    <row r="6866" spans="1:7" s="8" customFormat="1" ht="12.75" x14ac:dyDescent="0.15">
      <c r="A6866" s="110" t="s">
        <v>29</v>
      </c>
      <c r="B6866" s="20">
        <v>4976.47</v>
      </c>
      <c r="C6866" s="20">
        <v>0</v>
      </c>
      <c r="D6866" s="20">
        <v>0</v>
      </c>
      <c r="E6866" s="20">
        <v>6203.33</v>
      </c>
      <c r="F6866" s="20">
        <f t="shared" si="218"/>
        <v>124.6532180441156</v>
      </c>
      <c r="G6866" s="136">
        <f t="shared" si="219"/>
        <v>0</v>
      </c>
    </row>
    <row r="6867" spans="1:7" s="8" customFormat="1" ht="12.75" x14ac:dyDescent="0.15">
      <c r="A6867" s="110" t="s">
        <v>32</v>
      </c>
      <c r="B6867" s="20">
        <v>632.09</v>
      </c>
      <c r="C6867" s="20">
        <v>0</v>
      </c>
      <c r="D6867" s="20">
        <v>0</v>
      </c>
      <c r="E6867" s="20">
        <v>544.08000000000004</v>
      </c>
      <c r="F6867" s="20">
        <f t="shared" si="218"/>
        <v>86.076349886883193</v>
      </c>
      <c r="G6867" s="136">
        <f t="shared" si="219"/>
        <v>0</v>
      </c>
    </row>
    <row r="6868" spans="1:7" s="8" customFormat="1" ht="12.75" x14ac:dyDescent="0.15">
      <c r="A6868" s="110" t="s">
        <v>33</v>
      </c>
      <c r="B6868" s="20">
        <v>1832.18</v>
      </c>
      <c r="C6868" s="20">
        <v>0</v>
      </c>
      <c r="D6868" s="20">
        <v>0</v>
      </c>
      <c r="E6868" s="20">
        <v>2920.72</v>
      </c>
      <c r="F6868" s="20">
        <f t="shared" si="218"/>
        <v>159.41228481917713</v>
      </c>
      <c r="G6868" s="136">
        <f t="shared" si="219"/>
        <v>0</v>
      </c>
    </row>
    <row r="6869" spans="1:7" s="8" customFormat="1" ht="12.75" x14ac:dyDescent="0.15">
      <c r="A6869" s="110" t="s">
        <v>34</v>
      </c>
      <c r="B6869" s="20">
        <v>548.12</v>
      </c>
      <c r="C6869" s="20">
        <v>0</v>
      </c>
      <c r="D6869" s="20">
        <v>0</v>
      </c>
      <c r="E6869" s="20">
        <v>596.38</v>
      </c>
      <c r="F6869" s="20">
        <f t="shared" si="218"/>
        <v>108.80464131941909</v>
      </c>
      <c r="G6869" s="136">
        <f t="shared" si="219"/>
        <v>0</v>
      </c>
    </row>
    <row r="6870" spans="1:7" s="8" customFormat="1" ht="12.75" x14ac:dyDescent="0.15">
      <c r="A6870" s="110" t="s">
        <v>35</v>
      </c>
      <c r="B6870" s="20">
        <v>453.12</v>
      </c>
      <c r="C6870" s="20">
        <v>0</v>
      </c>
      <c r="D6870" s="20">
        <v>0</v>
      </c>
      <c r="E6870" s="20">
        <v>432.79</v>
      </c>
      <c r="F6870" s="20">
        <f t="shared" si="218"/>
        <v>95.513329802259889</v>
      </c>
      <c r="G6870" s="136">
        <f t="shared" si="219"/>
        <v>0</v>
      </c>
    </row>
    <row r="6871" spans="1:7" s="8" customFormat="1" ht="12.75" x14ac:dyDescent="0.15">
      <c r="A6871" s="110" t="s">
        <v>83</v>
      </c>
      <c r="B6871" s="20">
        <v>21.05</v>
      </c>
      <c r="C6871" s="20">
        <v>0</v>
      </c>
      <c r="D6871" s="20">
        <v>0</v>
      </c>
      <c r="E6871" s="20">
        <v>0</v>
      </c>
      <c r="F6871" s="20">
        <f t="shared" si="218"/>
        <v>0</v>
      </c>
      <c r="G6871" s="136">
        <f t="shared" si="219"/>
        <v>0</v>
      </c>
    </row>
    <row r="6872" spans="1:7" s="8" customFormat="1" ht="12.75" x14ac:dyDescent="0.15">
      <c r="A6872" s="110" t="s">
        <v>42</v>
      </c>
      <c r="B6872" s="20">
        <v>79.63</v>
      </c>
      <c r="C6872" s="20">
        <v>0</v>
      </c>
      <c r="D6872" s="20">
        <v>0</v>
      </c>
      <c r="E6872" s="20">
        <v>48.27</v>
      </c>
      <c r="F6872" s="20">
        <f t="shared" si="218"/>
        <v>60.61785759136005</v>
      </c>
      <c r="G6872" s="136">
        <f t="shared" si="219"/>
        <v>0</v>
      </c>
    </row>
    <row r="6873" spans="1:7" s="8" customFormat="1" ht="12.75" x14ac:dyDescent="0.15">
      <c r="A6873" s="110" t="s">
        <v>13</v>
      </c>
      <c r="B6873" s="20">
        <v>39.82</v>
      </c>
      <c r="C6873" s="20">
        <v>0</v>
      </c>
      <c r="D6873" s="20">
        <v>0</v>
      </c>
      <c r="E6873" s="20">
        <v>66.400000000000006</v>
      </c>
      <c r="F6873" s="20">
        <f t="shared" si="218"/>
        <v>166.7503766951281</v>
      </c>
      <c r="G6873" s="136">
        <f t="shared" si="219"/>
        <v>0</v>
      </c>
    </row>
    <row r="6874" spans="1:7" s="8" customFormat="1" ht="12.75" x14ac:dyDescent="0.15">
      <c r="A6874" s="110" t="s">
        <v>36</v>
      </c>
      <c r="B6874" s="20">
        <v>356.05</v>
      </c>
      <c r="C6874" s="20">
        <v>0</v>
      </c>
      <c r="D6874" s="20">
        <v>0</v>
      </c>
      <c r="E6874" s="20">
        <v>809</v>
      </c>
      <c r="F6874" s="20">
        <f t="shared" si="218"/>
        <v>227.21527875298412</v>
      </c>
      <c r="G6874" s="136">
        <f t="shared" si="219"/>
        <v>0</v>
      </c>
    </row>
    <row r="6875" spans="1:7" s="8" customFormat="1" ht="12.75" x14ac:dyDescent="0.15">
      <c r="A6875" s="108" t="s">
        <v>37</v>
      </c>
      <c r="B6875" s="19">
        <v>260.18</v>
      </c>
      <c r="C6875" s="19">
        <v>319</v>
      </c>
      <c r="D6875" s="19">
        <v>258.3</v>
      </c>
      <c r="E6875" s="19">
        <v>258.3</v>
      </c>
      <c r="F6875" s="19">
        <f t="shared" si="218"/>
        <v>99.277423322315315</v>
      </c>
      <c r="G6875" s="151">
        <f t="shared" si="219"/>
        <v>100</v>
      </c>
    </row>
    <row r="6876" spans="1:7" s="8" customFormat="1" ht="12.75" x14ac:dyDescent="0.15">
      <c r="A6876" s="110" t="s">
        <v>38</v>
      </c>
      <c r="B6876" s="20">
        <v>260.18</v>
      </c>
      <c r="C6876" s="20">
        <v>0</v>
      </c>
      <c r="D6876" s="20">
        <v>0</v>
      </c>
      <c r="E6876" s="20">
        <v>258.3</v>
      </c>
      <c r="F6876" s="20">
        <f t="shared" si="218"/>
        <v>99.277423322315315</v>
      </c>
      <c r="G6876" s="136">
        <f t="shared" si="219"/>
        <v>0</v>
      </c>
    </row>
    <row r="6877" spans="1:7" s="7" customFormat="1" ht="12.75" x14ac:dyDescent="0.15">
      <c r="A6877" s="149" t="s">
        <v>293</v>
      </c>
      <c r="B6877" s="18">
        <v>62501.14</v>
      </c>
      <c r="C6877" s="18">
        <v>80000</v>
      </c>
      <c r="D6877" s="18">
        <v>80000</v>
      </c>
      <c r="E6877" s="18">
        <v>80000</v>
      </c>
      <c r="F6877" s="18">
        <f t="shared" si="218"/>
        <v>127.99766532258452</v>
      </c>
      <c r="G6877" s="150">
        <f t="shared" si="219"/>
        <v>100</v>
      </c>
    </row>
    <row r="6878" spans="1:7" s="8" customFormat="1" ht="12.75" x14ac:dyDescent="0.15">
      <c r="A6878" s="108" t="s">
        <v>81</v>
      </c>
      <c r="B6878" s="19">
        <v>62501.14</v>
      </c>
      <c r="C6878" s="19">
        <v>80000</v>
      </c>
      <c r="D6878" s="19">
        <v>80000</v>
      </c>
      <c r="E6878" s="19">
        <v>80000</v>
      </c>
      <c r="F6878" s="19">
        <f t="shared" si="218"/>
        <v>127.99766532258452</v>
      </c>
      <c r="G6878" s="151">
        <f t="shared" si="219"/>
        <v>100</v>
      </c>
    </row>
    <row r="6879" spans="1:7" s="6" customFormat="1" ht="12.75" x14ac:dyDescent="0.15">
      <c r="A6879" s="147" t="s">
        <v>62</v>
      </c>
      <c r="B6879" s="17">
        <v>62501.14</v>
      </c>
      <c r="C6879" s="17">
        <v>80000</v>
      </c>
      <c r="D6879" s="17">
        <v>80000</v>
      </c>
      <c r="E6879" s="17">
        <v>80000</v>
      </c>
      <c r="F6879" s="17">
        <f t="shared" si="218"/>
        <v>127.99766532258452</v>
      </c>
      <c r="G6879" s="148">
        <f t="shared" si="219"/>
        <v>100</v>
      </c>
    </row>
    <row r="6880" spans="1:7" s="8" customFormat="1" ht="12.75" x14ac:dyDescent="0.15">
      <c r="A6880" s="108" t="s">
        <v>6</v>
      </c>
      <c r="B6880" s="19">
        <v>62501.14</v>
      </c>
      <c r="C6880" s="19">
        <v>80000</v>
      </c>
      <c r="D6880" s="19">
        <v>80000</v>
      </c>
      <c r="E6880" s="19">
        <v>80000</v>
      </c>
      <c r="F6880" s="19">
        <f t="shared" si="218"/>
        <v>127.99766532258452</v>
      </c>
      <c r="G6880" s="151">
        <f t="shared" si="219"/>
        <v>100</v>
      </c>
    </row>
    <row r="6881" spans="1:7" s="8" customFormat="1" ht="12.75" x14ac:dyDescent="0.15">
      <c r="A6881" s="108" t="s">
        <v>12</v>
      </c>
      <c r="B6881" s="19">
        <v>62501.14</v>
      </c>
      <c r="C6881" s="19">
        <v>80000</v>
      </c>
      <c r="D6881" s="19">
        <v>80000</v>
      </c>
      <c r="E6881" s="19">
        <v>80000</v>
      </c>
      <c r="F6881" s="19">
        <f t="shared" si="218"/>
        <v>127.99766532258452</v>
      </c>
      <c r="G6881" s="151">
        <f t="shared" si="219"/>
        <v>100</v>
      </c>
    </row>
    <row r="6882" spans="1:7" s="8" customFormat="1" ht="12.75" x14ac:dyDescent="0.15">
      <c r="A6882" s="110" t="s">
        <v>19</v>
      </c>
      <c r="B6882" s="20">
        <v>30996.080000000002</v>
      </c>
      <c r="C6882" s="20">
        <v>0</v>
      </c>
      <c r="D6882" s="20">
        <v>0</v>
      </c>
      <c r="E6882" s="20">
        <v>30479.52</v>
      </c>
      <c r="F6882" s="20">
        <f t="shared" si="218"/>
        <v>98.333466683529011</v>
      </c>
      <c r="G6882" s="136">
        <f t="shared" si="219"/>
        <v>0</v>
      </c>
    </row>
    <row r="6883" spans="1:7" s="8" customFormat="1" ht="12.75" x14ac:dyDescent="0.15">
      <c r="A6883" s="110" t="s">
        <v>22</v>
      </c>
      <c r="B6883" s="20">
        <v>4732.78</v>
      </c>
      <c r="C6883" s="20">
        <v>0</v>
      </c>
      <c r="D6883" s="20">
        <v>0</v>
      </c>
      <c r="E6883" s="20">
        <v>9203.7199999999993</v>
      </c>
      <c r="F6883" s="20">
        <f t="shared" si="218"/>
        <v>194.46752225964443</v>
      </c>
      <c r="G6883" s="136">
        <f t="shared" si="219"/>
        <v>0</v>
      </c>
    </row>
    <row r="6884" spans="1:7" s="8" customFormat="1" ht="12.75" x14ac:dyDescent="0.15">
      <c r="A6884" s="110" t="s">
        <v>23</v>
      </c>
      <c r="B6884" s="20">
        <v>18278.04</v>
      </c>
      <c r="C6884" s="20">
        <v>0</v>
      </c>
      <c r="D6884" s="20">
        <v>0</v>
      </c>
      <c r="E6884" s="20">
        <v>29267.8</v>
      </c>
      <c r="F6884" s="20">
        <f t="shared" si="218"/>
        <v>160.12548391403016</v>
      </c>
      <c r="G6884" s="136">
        <f t="shared" si="219"/>
        <v>0</v>
      </c>
    </row>
    <row r="6885" spans="1:7" s="8" customFormat="1" ht="12.75" x14ac:dyDescent="0.15">
      <c r="A6885" s="110" t="s">
        <v>24</v>
      </c>
      <c r="B6885" s="20">
        <v>0</v>
      </c>
      <c r="C6885" s="20">
        <v>0</v>
      </c>
      <c r="D6885" s="20">
        <v>0</v>
      </c>
      <c r="E6885" s="20">
        <v>10.88</v>
      </c>
      <c r="F6885" s="20">
        <f t="shared" si="218"/>
        <v>0</v>
      </c>
      <c r="G6885" s="136">
        <f t="shared" si="219"/>
        <v>0</v>
      </c>
    </row>
    <row r="6886" spans="1:7" s="8" customFormat="1" ht="12.75" x14ac:dyDescent="0.15">
      <c r="A6886" s="110" t="s">
        <v>25</v>
      </c>
      <c r="B6886" s="20">
        <v>0</v>
      </c>
      <c r="C6886" s="20">
        <v>0</v>
      </c>
      <c r="D6886" s="20">
        <v>0</v>
      </c>
      <c r="E6886" s="20">
        <v>1525.5</v>
      </c>
      <c r="F6886" s="20">
        <f t="shared" si="218"/>
        <v>0</v>
      </c>
      <c r="G6886" s="136">
        <f t="shared" si="219"/>
        <v>0</v>
      </c>
    </row>
    <row r="6887" spans="1:7" s="8" customFormat="1" ht="12.75" x14ac:dyDescent="0.15">
      <c r="A6887" s="110" t="s">
        <v>26</v>
      </c>
      <c r="B6887" s="20">
        <v>0</v>
      </c>
      <c r="C6887" s="20">
        <v>0</v>
      </c>
      <c r="D6887" s="20">
        <v>0</v>
      </c>
      <c r="E6887" s="20">
        <v>212.58</v>
      </c>
      <c r="F6887" s="20">
        <f t="shared" si="218"/>
        <v>0</v>
      </c>
      <c r="G6887" s="136">
        <f t="shared" si="219"/>
        <v>0</v>
      </c>
    </row>
    <row r="6888" spans="1:7" s="8" customFormat="1" ht="12.75" x14ac:dyDescent="0.15">
      <c r="A6888" s="110" t="s">
        <v>28</v>
      </c>
      <c r="B6888" s="20">
        <v>1843.03</v>
      </c>
      <c r="C6888" s="20">
        <v>0</v>
      </c>
      <c r="D6888" s="20">
        <v>0</v>
      </c>
      <c r="E6888" s="20">
        <v>4763.92</v>
      </c>
      <c r="F6888" s="20">
        <f t="shared" si="218"/>
        <v>258.4830415131604</v>
      </c>
      <c r="G6888" s="136">
        <f t="shared" si="219"/>
        <v>0</v>
      </c>
    </row>
    <row r="6889" spans="1:7" s="8" customFormat="1" ht="12.75" x14ac:dyDescent="0.15">
      <c r="A6889" s="110" t="s">
        <v>29</v>
      </c>
      <c r="B6889" s="20">
        <v>660.29</v>
      </c>
      <c r="C6889" s="20">
        <v>0</v>
      </c>
      <c r="D6889" s="20">
        <v>0</v>
      </c>
      <c r="E6889" s="20">
        <v>1221.81</v>
      </c>
      <c r="F6889" s="20">
        <f t="shared" si="218"/>
        <v>185.04142119371792</v>
      </c>
      <c r="G6889" s="136">
        <f t="shared" si="219"/>
        <v>0</v>
      </c>
    </row>
    <row r="6890" spans="1:7" s="8" customFormat="1" ht="12.75" x14ac:dyDescent="0.15">
      <c r="A6890" s="110" t="s">
        <v>30</v>
      </c>
      <c r="B6890" s="20">
        <v>0</v>
      </c>
      <c r="C6890" s="20">
        <v>0</v>
      </c>
      <c r="D6890" s="20">
        <v>0</v>
      </c>
      <c r="E6890" s="20">
        <v>40</v>
      </c>
      <c r="F6890" s="20">
        <f t="shared" si="218"/>
        <v>0</v>
      </c>
      <c r="G6890" s="136">
        <f t="shared" si="219"/>
        <v>0</v>
      </c>
    </row>
    <row r="6891" spans="1:7" s="8" customFormat="1" ht="12.75" x14ac:dyDescent="0.15">
      <c r="A6891" s="110" t="s">
        <v>31</v>
      </c>
      <c r="B6891" s="20">
        <v>2240.36</v>
      </c>
      <c r="C6891" s="20">
        <v>0</v>
      </c>
      <c r="D6891" s="20">
        <v>0</v>
      </c>
      <c r="E6891" s="20">
        <v>594.95000000000005</v>
      </c>
      <c r="F6891" s="20">
        <f t="shared" si="218"/>
        <v>26.555999928582906</v>
      </c>
      <c r="G6891" s="136">
        <f t="shared" si="219"/>
        <v>0</v>
      </c>
    </row>
    <row r="6892" spans="1:7" s="8" customFormat="1" ht="12.75" x14ac:dyDescent="0.15">
      <c r="A6892" s="110" t="s">
        <v>32</v>
      </c>
      <c r="B6892" s="20">
        <v>3750.56</v>
      </c>
      <c r="C6892" s="20">
        <v>0</v>
      </c>
      <c r="D6892" s="20">
        <v>0</v>
      </c>
      <c r="E6892" s="20">
        <v>2410.9</v>
      </c>
      <c r="F6892" s="20">
        <f t="shared" si="218"/>
        <v>64.281067360607494</v>
      </c>
      <c r="G6892" s="136">
        <f t="shared" si="219"/>
        <v>0</v>
      </c>
    </row>
    <row r="6893" spans="1:7" s="8" customFormat="1" ht="12.75" x14ac:dyDescent="0.15">
      <c r="A6893" s="110" t="s">
        <v>33</v>
      </c>
      <c r="B6893" s="20">
        <v>0</v>
      </c>
      <c r="C6893" s="20">
        <v>0</v>
      </c>
      <c r="D6893" s="20">
        <v>0</v>
      </c>
      <c r="E6893" s="20">
        <v>226.93</v>
      </c>
      <c r="F6893" s="20">
        <f t="shared" si="218"/>
        <v>0</v>
      </c>
      <c r="G6893" s="136">
        <f t="shared" si="219"/>
        <v>0</v>
      </c>
    </row>
    <row r="6894" spans="1:7" s="8" customFormat="1" ht="12.75" x14ac:dyDescent="0.15">
      <c r="A6894" s="110" t="s">
        <v>34</v>
      </c>
      <c r="B6894" s="20">
        <v>0</v>
      </c>
      <c r="C6894" s="20">
        <v>0</v>
      </c>
      <c r="D6894" s="20">
        <v>0</v>
      </c>
      <c r="E6894" s="20">
        <v>41.49</v>
      </c>
      <c r="F6894" s="20">
        <f t="shared" si="218"/>
        <v>0</v>
      </c>
      <c r="G6894" s="136">
        <f t="shared" si="219"/>
        <v>0</v>
      </c>
    </row>
    <row r="6895" spans="1:7" s="7" customFormat="1" ht="12.75" x14ac:dyDescent="0.15">
      <c r="A6895" s="149" t="s">
        <v>294</v>
      </c>
      <c r="B6895" s="18">
        <v>1227.29</v>
      </c>
      <c r="C6895" s="18">
        <v>5000</v>
      </c>
      <c r="D6895" s="18">
        <v>2065</v>
      </c>
      <c r="E6895" s="18">
        <v>2065</v>
      </c>
      <c r="F6895" s="18">
        <f t="shared" si="218"/>
        <v>168.25689119930905</v>
      </c>
      <c r="G6895" s="150">
        <f t="shared" si="219"/>
        <v>100</v>
      </c>
    </row>
    <row r="6896" spans="1:7" s="8" customFormat="1" ht="12.75" x14ac:dyDescent="0.15">
      <c r="A6896" s="108" t="s">
        <v>81</v>
      </c>
      <c r="B6896" s="19">
        <v>1227.29</v>
      </c>
      <c r="C6896" s="19">
        <v>5000</v>
      </c>
      <c r="D6896" s="19">
        <v>2065</v>
      </c>
      <c r="E6896" s="19">
        <v>2065</v>
      </c>
      <c r="F6896" s="19">
        <f t="shared" si="218"/>
        <v>168.25689119930905</v>
      </c>
      <c r="G6896" s="151">
        <f t="shared" si="219"/>
        <v>100</v>
      </c>
    </row>
    <row r="6897" spans="1:7" s="6" customFormat="1" ht="12.75" x14ac:dyDescent="0.15">
      <c r="A6897" s="147" t="s">
        <v>62</v>
      </c>
      <c r="B6897" s="17">
        <v>1227.29</v>
      </c>
      <c r="C6897" s="17">
        <v>5000</v>
      </c>
      <c r="D6897" s="17">
        <v>2065</v>
      </c>
      <c r="E6897" s="17">
        <v>2065</v>
      </c>
      <c r="F6897" s="17">
        <f t="shared" si="218"/>
        <v>168.25689119930905</v>
      </c>
      <c r="G6897" s="148">
        <f t="shared" si="219"/>
        <v>100</v>
      </c>
    </row>
    <row r="6898" spans="1:7" s="8" customFormat="1" ht="12.75" x14ac:dyDescent="0.15">
      <c r="A6898" s="108" t="s">
        <v>6</v>
      </c>
      <c r="B6898" s="19">
        <v>1227.29</v>
      </c>
      <c r="C6898" s="19">
        <v>5000</v>
      </c>
      <c r="D6898" s="19">
        <v>2065</v>
      </c>
      <c r="E6898" s="19">
        <v>2065</v>
      </c>
      <c r="F6898" s="19">
        <f t="shared" si="218"/>
        <v>168.25689119930905</v>
      </c>
      <c r="G6898" s="151">
        <f t="shared" si="219"/>
        <v>100</v>
      </c>
    </row>
    <row r="6899" spans="1:7" s="8" customFormat="1" ht="12.75" x14ac:dyDescent="0.15">
      <c r="A6899" s="108" t="s">
        <v>12</v>
      </c>
      <c r="B6899" s="19">
        <v>1227.29</v>
      </c>
      <c r="C6899" s="19">
        <v>5000</v>
      </c>
      <c r="D6899" s="19">
        <v>2065</v>
      </c>
      <c r="E6899" s="19">
        <v>2065</v>
      </c>
      <c r="F6899" s="19">
        <f t="shared" si="218"/>
        <v>168.25689119930905</v>
      </c>
      <c r="G6899" s="151">
        <f t="shared" si="219"/>
        <v>100</v>
      </c>
    </row>
    <row r="6900" spans="1:7" s="8" customFormat="1" ht="12.75" x14ac:dyDescent="0.15">
      <c r="A6900" s="110" t="s">
        <v>28</v>
      </c>
      <c r="B6900" s="20">
        <v>1227.29</v>
      </c>
      <c r="C6900" s="20">
        <v>0</v>
      </c>
      <c r="D6900" s="20">
        <v>0</v>
      </c>
      <c r="E6900" s="20">
        <v>2065</v>
      </c>
      <c r="F6900" s="20">
        <f t="shared" si="218"/>
        <v>168.25689119930905</v>
      </c>
      <c r="G6900" s="136">
        <f t="shared" si="219"/>
        <v>0</v>
      </c>
    </row>
    <row r="6901" spans="1:7" s="7" customFormat="1" ht="12.75" x14ac:dyDescent="0.15">
      <c r="A6901" s="149" t="s">
        <v>295</v>
      </c>
      <c r="B6901" s="18">
        <v>44702.83</v>
      </c>
      <c r="C6901" s="18">
        <v>173953</v>
      </c>
      <c r="D6901" s="18">
        <v>149225.82</v>
      </c>
      <c r="E6901" s="18">
        <v>149225.82</v>
      </c>
      <c r="F6901" s="18">
        <f t="shared" si="218"/>
        <v>333.81738918990141</v>
      </c>
      <c r="G6901" s="150">
        <f t="shared" si="219"/>
        <v>100</v>
      </c>
    </row>
    <row r="6902" spans="1:7" s="8" customFormat="1" ht="12.75" x14ac:dyDescent="0.15">
      <c r="A6902" s="108" t="s">
        <v>81</v>
      </c>
      <c r="B6902" s="19">
        <v>44702.83</v>
      </c>
      <c r="C6902" s="19">
        <v>173953</v>
      </c>
      <c r="D6902" s="19">
        <v>149225.82</v>
      </c>
      <c r="E6902" s="19">
        <v>149225.82</v>
      </c>
      <c r="F6902" s="19">
        <f t="shared" si="218"/>
        <v>333.81738918990141</v>
      </c>
      <c r="G6902" s="151">
        <f t="shared" si="219"/>
        <v>100</v>
      </c>
    </row>
    <row r="6903" spans="1:7" s="6" customFormat="1" ht="12.75" x14ac:dyDescent="0.15">
      <c r="A6903" s="147" t="s">
        <v>62</v>
      </c>
      <c r="B6903" s="17">
        <v>44702.83</v>
      </c>
      <c r="C6903" s="17">
        <v>173953</v>
      </c>
      <c r="D6903" s="17">
        <v>149225.82</v>
      </c>
      <c r="E6903" s="17">
        <v>149225.82</v>
      </c>
      <c r="F6903" s="17">
        <f t="shared" si="218"/>
        <v>333.81738918990141</v>
      </c>
      <c r="G6903" s="148">
        <f t="shared" si="219"/>
        <v>100</v>
      </c>
    </row>
    <row r="6904" spans="1:7" s="8" customFormat="1" ht="12.75" x14ac:dyDescent="0.15">
      <c r="A6904" s="108" t="s">
        <v>53</v>
      </c>
      <c r="B6904" s="19">
        <v>44702.83</v>
      </c>
      <c r="C6904" s="19">
        <v>173953</v>
      </c>
      <c r="D6904" s="19">
        <v>149225.82</v>
      </c>
      <c r="E6904" s="19">
        <v>149225.82</v>
      </c>
      <c r="F6904" s="19">
        <f t="shared" si="218"/>
        <v>333.81738918990141</v>
      </c>
      <c r="G6904" s="151">
        <f t="shared" si="219"/>
        <v>100</v>
      </c>
    </row>
    <row r="6905" spans="1:7" s="8" customFormat="1" ht="12.75" x14ac:dyDescent="0.15">
      <c r="A6905" s="108" t="s">
        <v>72</v>
      </c>
      <c r="B6905" s="19">
        <v>44702.83</v>
      </c>
      <c r="C6905" s="19">
        <v>173953</v>
      </c>
      <c r="D6905" s="19">
        <v>149225.82</v>
      </c>
      <c r="E6905" s="19">
        <v>149225.82</v>
      </c>
      <c r="F6905" s="19">
        <f t="shared" si="218"/>
        <v>333.81738918990141</v>
      </c>
      <c r="G6905" s="151">
        <f t="shared" si="219"/>
        <v>100</v>
      </c>
    </row>
    <row r="6906" spans="1:7" s="8" customFormat="1" ht="12.75" x14ac:dyDescent="0.15">
      <c r="A6906" s="110" t="s">
        <v>73</v>
      </c>
      <c r="B6906" s="20">
        <v>44702.83</v>
      </c>
      <c r="C6906" s="20">
        <v>0</v>
      </c>
      <c r="D6906" s="20">
        <v>0</v>
      </c>
      <c r="E6906" s="20">
        <v>149225.82</v>
      </c>
      <c r="F6906" s="20">
        <f t="shared" si="218"/>
        <v>333.81738918990141</v>
      </c>
      <c r="G6906" s="136">
        <f t="shared" si="219"/>
        <v>0</v>
      </c>
    </row>
    <row r="6907" spans="1:7" s="6" customFormat="1" ht="12.75" x14ac:dyDescent="0.15">
      <c r="A6907" s="147" t="s">
        <v>250</v>
      </c>
      <c r="B6907" s="17">
        <v>10040.68</v>
      </c>
      <c r="C6907" s="17">
        <v>11945</v>
      </c>
      <c r="D6907" s="17">
        <v>15120</v>
      </c>
      <c r="E6907" s="17">
        <v>13251.45</v>
      </c>
      <c r="F6907" s="17">
        <f t="shared" si="218"/>
        <v>131.97761506192808</v>
      </c>
      <c r="G6907" s="148">
        <f t="shared" si="219"/>
        <v>87.64186507936509</v>
      </c>
    </row>
    <row r="6908" spans="1:7" s="7" customFormat="1" ht="12.75" x14ac:dyDescent="0.15">
      <c r="A6908" s="149" t="s">
        <v>251</v>
      </c>
      <c r="B6908" s="18">
        <v>10040.68</v>
      </c>
      <c r="C6908" s="18">
        <v>11945</v>
      </c>
      <c r="D6908" s="18">
        <v>15120</v>
      </c>
      <c r="E6908" s="18">
        <v>13251.45</v>
      </c>
      <c r="F6908" s="18">
        <f t="shared" si="218"/>
        <v>131.97761506192808</v>
      </c>
      <c r="G6908" s="150">
        <f t="shared" si="219"/>
        <v>87.64186507936509</v>
      </c>
    </row>
    <row r="6909" spans="1:7" s="8" customFormat="1" ht="12.75" x14ac:dyDescent="0.15">
      <c r="A6909" s="108" t="s">
        <v>82</v>
      </c>
      <c r="B6909" s="19">
        <v>10040.68</v>
      </c>
      <c r="C6909" s="19">
        <v>11945</v>
      </c>
      <c r="D6909" s="19">
        <v>15120</v>
      </c>
      <c r="E6909" s="19">
        <v>13251.45</v>
      </c>
      <c r="F6909" s="19">
        <f t="shared" si="218"/>
        <v>131.97761506192808</v>
      </c>
      <c r="G6909" s="151">
        <f t="shared" si="219"/>
        <v>87.64186507936509</v>
      </c>
    </row>
    <row r="6910" spans="1:7" s="6" customFormat="1" ht="12.75" x14ac:dyDescent="0.15">
      <c r="A6910" s="147" t="s">
        <v>44</v>
      </c>
      <c r="B6910" s="17">
        <v>10040.68</v>
      </c>
      <c r="C6910" s="17">
        <v>11945</v>
      </c>
      <c r="D6910" s="17">
        <v>15120</v>
      </c>
      <c r="E6910" s="17">
        <v>13251.45</v>
      </c>
      <c r="F6910" s="17">
        <f t="shared" si="218"/>
        <v>131.97761506192808</v>
      </c>
      <c r="G6910" s="148">
        <f t="shared" si="219"/>
        <v>87.64186507936509</v>
      </c>
    </row>
    <row r="6911" spans="1:7" s="8" customFormat="1" ht="12.75" x14ac:dyDescent="0.15">
      <c r="A6911" s="108" t="s">
        <v>6</v>
      </c>
      <c r="B6911" s="19">
        <v>9440.67</v>
      </c>
      <c r="C6911" s="19">
        <v>6224</v>
      </c>
      <c r="D6911" s="19">
        <v>8590</v>
      </c>
      <c r="E6911" s="19">
        <v>7753.26</v>
      </c>
      <c r="F6911" s="19">
        <f t="shared" si="218"/>
        <v>82.126162655828452</v>
      </c>
      <c r="G6911" s="151">
        <f t="shared" si="219"/>
        <v>90.259138533178117</v>
      </c>
    </row>
    <row r="6912" spans="1:7" s="8" customFormat="1" ht="12.75" x14ac:dyDescent="0.15">
      <c r="A6912" s="108" t="s">
        <v>12</v>
      </c>
      <c r="B6912" s="19">
        <v>9378.85</v>
      </c>
      <c r="C6912" s="19">
        <v>6094</v>
      </c>
      <c r="D6912" s="19">
        <v>8490</v>
      </c>
      <c r="E6912" s="19">
        <v>7708.45</v>
      </c>
      <c r="F6912" s="19">
        <f t="shared" si="218"/>
        <v>82.189714090746719</v>
      </c>
      <c r="G6912" s="151">
        <f t="shared" si="219"/>
        <v>90.794464075382791</v>
      </c>
    </row>
    <row r="6913" spans="1:7" s="8" customFormat="1" ht="12.75" x14ac:dyDescent="0.15">
      <c r="A6913" s="110" t="s">
        <v>18</v>
      </c>
      <c r="B6913" s="20">
        <v>173.89</v>
      </c>
      <c r="C6913" s="20">
        <v>0</v>
      </c>
      <c r="D6913" s="20">
        <v>0</v>
      </c>
      <c r="E6913" s="20">
        <v>39.840000000000003</v>
      </c>
      <c r="F6913" s="20">
        <f t="shared" si="218"/>
        <v>22.911035712231875</v>
      </c>
      <c r="G6913" s="136">
        <f t="shared" si="219"/>
        <v>0</v>
      </c>
    </row>
    <row r="6914" spans="1:7" s="8" customFormat="1" ht="12.75" x14ac:dyDescent="0.15">
      <c r="A6914" s="110" t="s">
        <v>21</v>
      </c>
      <c r="B6914" s="20">
        <v>0</v>
      </c>
      <c r="C6914" s="20">
        <v>0</v>
      </c>
      <c r="D6914" s="20">
        <v>0</v>
      </c>
      <c r="E6914" s="20">
        <v>85.12</v>
      </c>
      <c r="F6914" s="20">
        <f t="shared" si="218"/>
        <v>0</v>
      </c>
      <c r="G6914" s="136">
        <f t="shared" si="219"/>
        <v>0</v>
      </c>
    </row>
    <row r="6915" spans="1:7" s="8" customFormat="1" ht="12.75" x14ac:dyDescent="0.15">
      <c r="A6915" s="110" t="s">
        <v>22</v>
      </c>
      <c r="B6915" s="20">
        <v>1747.49</v>
      </c>
      <c r="C6915" s="20">
        <v>0</v>
      </c>
      <c r="D6915" s="20">
        <v>0</v>
      </c>
      <c r="E6915" s="20">
        <v>941.97</v>
      </c>
      <c r="F6915" s="20">
        <f t="shared" si="218"/>
        <v>53.90417112544278</v>
      </c>
      <c r="G6915" s="136">
        <f t="shared" si="219"/>
        <v>0</v>
      </c>
    </row>
    <row r="6916" spans="1:7" s="8" customFormat="1" ht="12.75" x14ac:dyDescent="0.15">
      <c r="A6916" s="110" t="s">
        <v>24</v>
      </c>
      <c r="B6916" s="20">
        <v>163.75</v>
      </c>
      <c r="C6916" s="20">
        <v>0</v>
      </c>
      <c r="D6916" s="20">
        <v>0</v>
      </c>
      <c r="E6916" s="20">
        <v>0</v>
      </c>
      <c r="F6916" s="20">
        <f t="shared" si="218"/>
        <v>0</v>
      </c>
      <c r="G6916" s="136">
        <f t="shared" si="219"/>
        <v>0</v>
      </c>
    </row>
    <row r="6917" spans="1:7" s="8" customFormat="1" ht="12.75" x14ac:dyDescent="0.15">
      <c r="A6917" s="110" t="s">
        <v>25</v>
      </c>
      <c r="B6917" s="20">
        <v>0</v>
      </c>
      <c r="C6917" s="20">
        <v>0</v>
      </c>
      <c r="D6917" s="20">
        <v>0</v>
      </c>
      <c r="E6917" s="20">
        <v>58.03</v>
      </c>
      <c r="F6917" s="20">
        <f t="shared" si="218"/>
        <v>0</v>
      </c>
      <c r="G6917" s="136">
        <f t="shared" si="219"/>
        <v>0</v>
      </c>
    </row>
    <row r="6918" spans="1:7" s="8" customFormat="1" ht="12.75" x14ac:dyDescent="0.15">
      <c r="A6918" s="110" t="s">
        <v>28</v>
      </c>
      <c r="B6918" s="20">
        <v>1818.46</v>
      </c>
      <c r="C6918" s="20">
        <v>0</v>
      </c>
      <c r="D6918" s="20">
        <v>0</v>
      </c>
      <c r="E6918" s="20">
        <v>3628.75</v>
      </c>
      <c r="F6918" s="20">
        <f t="shared" ref="F6918:F6981" si="220">IFERROR(E6918/B6918*100,0)</f>
        <v>199.55071874003275</v>
      </c>
      <c r="G6918" s="136">
        <f t="shared" ref="G6918:G6981" si="221">IFERROR(E6918/D6918*100,0)</f>
        <v>0</v>
      </c>
    </row>
    <row r="6919" spans="1:7" s="8" customFormat="1" ht="12.75" x14ac:dyDescent="0.15">
      <c r="A6919" s="110" t="s">
        <v>41</v>
      </c>
      <c r="B6919" s="20">
        <v>497.71</v>
      </c>
      <c r="C6919" s="20">
        <v>0</v>
      </c>
      <c r="D6919" s="20">
        <v>0</v>
      </c>
      <c r="E6919" s="20">
        <v>0</v>
      </c>
      <c r="F6919" s="20">
        <f t="shared" si="220"/>
        <v>0</v>
      </c>
      <c r="G6919" s="136">
        <f t="shared" si="221"/>
        <v>0</v>
      </c>
    </row>
    <row r="6920" spans="1:7" s="8" customFormat="1" ht="12.75" x14ac:dyDescent="0.15">
      <c r="A6920" s="110" t="s">
        <v>29</v>
      </c>
      <c r="B6920" s="20">
        <v>393.38</v>
      </c>
      <c r="C6920" s="20">
        <v>0</v>
      </c>
      <c r="D6920" s="20">
        <v>0</v>
      </c>
      <c r="E6920" s="20">
        <v>0</v>
      </c>
      <c r="F6920" s="20">
        <f t="shared" si="220"/>
        <v>0</v>
      </c>
      <c r="G6920" s="136">
        <f t="shared" si="221"/>
        <v>0</v>
      </c>
    </row>
    <row r="6921" spans="1:7" s="8" customFormat="1" ht="12.75" x14ac:dyDescent="0.15">
      <c r="A6921" s="110" t="s">
        <v>30</v>
      </c>
      <c r="B6921" s="20">
        <v>39.82</v>
      </c>
      <c r="C6921" s="20">
        <v>0</v>
      </c>
      <c r="D6921" s="20">
        <v>0</v>
      </c>
      <c r="E6921" s="20">
        <v>0</v>
      </c>
      <c r="F6921" s="20">
        <f t="shared" si="220"/>
        <v>0</v>
      </c>
      <c r="G6921" s="136">
        <f t="shared" si="221"/>
        <v>0</v>
      </c>
    </row>
    <row r="6922" spans="1:7" s="8" customFormat="1" ht="12.75" x14ac:dyDescent="0.15">
      <c r="A6922" s="110" t="s">
        <v>31</v>
      </c>
      <c r="B6922" s="20">
        <v>0</v>
      </c>
      <c r="C6922" s="20">
        <v>0</v>
      </c>
      <c r="D6922" s="20">
        <v>0</v>
      </c>
      <c r="E6922" s="20">
        <v>76.959999999999994</v>
      </c>
      <c r="F6922" s="20">
        <f t="shared" si="220"/>
        <v>0</v>
      </c>
      <c r="G6922" s="136">
        <f t="shared" si="221"/>
        <v>0</v>
      </c>
    </row>
    <row r="6923" spans="1:7" s="8" customFormat="1" ht="12.75" x14ac:dyDescent="0.15">
      <c r="A6923" s="110" t="s">
        <v>32</v>
      </c>
      <c r="B6923" s="20">
        <v>1966.19</v>
      </c>
      <c r="C6923" s="20">
        <v>0</v>
      </c>
      <c r="D6923" s="20">
        <v>0</v>
      </c>
      <c r="E6923" s="20">
        <v>2084.89</v>
      </c>
      <c r="F6923" s="20">
        <f t="shared" si="220"/>
        <v>106.03705643910301</v>
      </c>
      <c r="G6923" s="136">
        <f t="shared" si="221"/>
        <v>0</v>
      </c>
    </row>
    <row r="6924" spans="1:7" s="8" customFormat="1" ht="12.75" x14ac:dyDescent="0.15">
      <c r="A6924" s="110" t="s">
        <v>33</v>
      </c>
      <c r="B6924" s="20">
        <v>1806.85</v>
      </c>
      <c r="C6924" s="20">
        <v>0</v>
      </c>
      <c r="D6924" s="20">
        <v>0</v>
      </c>
      <c r="E6924" s="20">
        <v>0</v>
      </c>
      <c r="F6924" s="20">
        <f t="shared" si="220"/>
        <v>0</v>
      </c>
      <c r="G6924" s="136">
        <f t="shared" si="221"/>
        <v>0</v>
      </c>
    </row>
    <row r="6925" spans="1:7" s="8" customFormat="1" ht="12.75" x14ac:dyDescent="0.15">
      <c r="A6925" s="110" t="s">
        <v>83</v>
      </c>
      <c r="B6925" s="20">
        <v>355.09</v>
      </c>
      <c r="C6925" s="20">
        <v>0</v>
      </c>
      <c r="D6925" s="20">
        <v>0</v>
      </c>
      <c r="E6925" s="20">
        <v>739.82</v>
      </c>
      <c r="F6925" s="20">
        <f t="shared" si="220"/>
        <v>208.34717958827343</v>
      </c>
      <c r="G6925" s="136">
        <f t="shared" si="221"/>
        <v>0</v>
      </c>
    </row>
    <row r="6926" spans="1:7" s="8" customFormat="1" ht="12.75" x14ac:dyDescent="0.15">
      <c r="A6926" s="110" t="s">
        <v>42</v>
      </c>
      <c r="B6926" s="20">
        <v>18.579999999999998</v>
      </c>
      <c r="C6926" s="20">
        <v>0</v>
      </c>
      <c r="D6926" s="20">
        <v>0</v>
      </c>
      <c r="E6926" s="20">
        <v>0</v>
      </c>
      <c r="F6926" s="20">
        <f t="shared" si="220"/>
        <v>0</v>
      </c>
      <c r="G6926" s="136">
        <f t="shared" si="221"/>
        <v>0</v>
      </c>
    </row>
    <row r="6927" spans="1:7" s="8" customFormat="1" ht="12.75" x14ac:dyDescent="0.15">
      <c r="A6927" s="110" t="s">
        <v>13</v>
      </c>
      <c r="B6927" s="20">
        <v>122.77</v>
      </c>
      <c r="C6927" s="20">
        <v>0</v>
      </c>
      <c r="D6927" s="20">
        <v>0</v>
      </c>
      <c r="E6927" s="20">
        <v>0</v>
      </c>
      <c r="F6927" s="20">
        <f t="shared" si="220"/>
        <v>0</v>
      </c>
      <c r="G6927" s="136">
        <f t="shared" si="221"/>
        <v>0</v>
      </c>
    </row>
    <row r="6928" spans="1:7" s="8" customFormat="1" ht="12.75" x14ac:dyDescent="0.15">
      <c r="A6928" s="110" t="s">
        <v>36</v>
      </c>
      <c r="B6928" s="20">
        <v>274.87</v>
      </c>
      <c r="C6928" s="20">
        <v>0</v>
      </c>
      <c r="D6928" s="20">
        <v>0</v>
      </c>
      <c r="E6928" s="20">
        <v>53.07</v>
      </c>
      <c r="F6928" s="20">
        <f t="shared" si="220"/>
        <v>19.307308909666389</v>
      </c>
      <c r="G6928" s="136">
        <f t="shared" si="221"/>
        <v>0</v>
      </c>
    </row>
    <row r="6929" spans="1:7" s="8" customFormat="1" ht="12.75" x14ac:dyDescent="0.15">
      <c r="A6929" s="108" t="s">
        <v>37</v>
      </c>
      <c r="B6929" s="19">
        <v>61.82</v>
      </c>
      <c r="C6929" s="19">
        <v>130</v>
      </c>
      <c r="D6929" s="19">
        <v>100</v>
      </c>
      <c r="E6929" s="19">
        <v>44.81</v>
      </c>
      <c r="F6929" s="19">
        <f t="shared" si="220"/>
        <v>72.48463280491751</v>
      </c>
      <c r="G6929" s="151">
        <f t="shared" si="221"/>
        <v>44.81</v>
      </c>
    </row>
    <row r="6930" spans="1:7" s="8" customFormat="1" ht="12.75" x14ac:dyDescent="0.15">
      <c r="A6930" s="110" t="s">
        <v>38</v>
      </c>
      <c r="B6930" s="20">
        <v>61.82</v>
      </c>
      <c r="C6930" s="20">
        <v>0</v>
      </c>
      <c r="D6930" s="20">
        <v>0</v>
      </c>
      <c r="E6930" s="20">
        <v>44.81</v>
      </c>
      <c r="F6930" s="20">
        <f t="shared" si="220"/>
        <v>72.48463280491751</v>
      </c>
      <c r="G6930" s="136">
        <f t="shared" si="221"/>
        <v>0</v>
      </c>
    </row>
    <row r="6931" spans="1:7" s="8" customFormat="1" ht="12.75" x14ac:dyDescent="0.15">
      <c r="A6931" s="108" t="s">
        <v>53</v>
      </c>
      <c r="B6931" s="19">
        <v>600.01</v>
      </c>
      <c r="C6931" s="19">
        <v>5721</v>
      </c>
      <c r="D6931" s="19">
        <v>6530</v>
      </c>
      <c r="E6931" s="19">
        <v>5498.19</v>
      </c>
      <c r="F6931" s="19">
        <f t="shared" si="220"/>
        <v>916.34972750454153</v>
      </c>
      <c r="G6931" s="151">
        <f t="shared" si="221"/>
        <v>84.198928024502294</v>
      </c>
    </row>
    <row r="6932" spans="1:7" s="8" customFormat="1" ht="12.75" x14ac:dyDescent="0.15">
      <c r="A6932" s="108" t="s">
        <v>56</v>
      </c>
      <c r="B6932" s="19">
        <v>600.01</v>
      </c>
      <c r="C6932" s="19">
        <v>2521</v>
      </c>
      <c r="D6932" s="19">
        <v>6530</v>
      </c>
      <c r="E6932" s="19">
        <v>5498.19</v>
      </c>
      <c r="F6932" s="19">
        <f t="shared" si="220"/>
        <v>916.34972750454153</v>
      </c>
      <c r="G6932" s="151">
        <f t="shared" si="221"/>
        <v>84.198928024502294</v>
      </c>
    </row>
    <row r="6933" spans="1:7" s="8" customFormat="1" ht="12.75" x14ac:dyDescent="0.15">
      <c r="A6933" s="110" t="s">
        <v>57</v>
      </c>
      <c r="B6933" s="20">
        <v>1.1200000000000001</v>
      </c>
      <c r="C6933" s="20">
        <v>0</v>
      </c>
      <c r="D6933" s="20">
        <v>0</v>
      </c>
      <c r="E6933" s="20">
        <v>1178.83</v>
      </c>
      <c r="F6933" s="20">
        <f t="shared" si="220"/>
        <v>105252.67857142855</v>
      </c>
      <c r="G6933" s="136">
        <f t="shared" si="221"/>
        <v>0</v>
      </c>
    </row>
    <row r="6934" spans="1:7" s="8" customFormat="1" ht="12.75" x14ac:dyDescent="0.15">
      <c r="A6934" s="110" t="s">
        <v>59</v>
      </c>
      <c r="B6934" s="20">
        <v>0</v>
      </c>
      <c r="C6934" s="20">
        <v>0</v>
      </c>
      <c r="D6934" s="20">
        <v>0</v>
      </c>
      <c r="E6934" s="20">
        <v>569</v>
      </c>
      <c r="F6934" s="20">
        <f t="shared" si="220"/>
        <v>0</v>
      </c>
      <c r="G6934" s="136">
        <f t="shared" si="221"/>
        <v>0</v>
      </c>
    </row>
    <row r="6935" spans="1:7" s="8" customFormat="1" ht="12.75" x14ac:dyDescent="0.15">
      <c r="A6935" s="110" t="s">
        <v>283</v>
      </c>
      <c r="B6935" s="20">
        <v>300.77999999999997</v>
      </c>
      <c r="C6935" s="20">
        <v>0</v>
      </c>
      <c r="D6935" s="20">
        <v>0</v>
      </c>
      <c r="E6935" s="20">
        <v>0</v>
      </c>
      <c r="F6935" s="20">
        <f t="shared" si="220"/>
        <v>0</v>
      </c>
      <c r="G6935" s="136">
        <f t="shared" si="221"/>
        <v>0</v>
      </c>
    </row>
    <row r="6936" spans="1:7" s="8" customFormat="1" ht="12.75" x14ac:dyDescent="0.15">
      <c r="A6936" s="110" t="s">
        <v>60</v>
      </c>
      <c r="B6936" s="20">
        <v>77.64</v>
      </c>
      <c r="C6936" s="20">
        <v>0</v>
      </c>
      <c r="D6936" s="20">
        <v>0</v>
      </c>
      <c r="E6936" s="20">
        <v>3238.75</v>
      </c>
      <c r="F6936" s="20">
        <f t="shared" si="220"/>
        <v>4171.4966512107158</v>
      </c>
      <c r="G6936" s="136">
        <f t="shared" si="221"/>
        <v>0</v>
      </c>
    </row>
    <row r="6937" spans="1:7" s="8" customFormat="1" ht="12.75" x14ac:dyDescent="0.15">
      <c r="A6937" s="110" t="s">
        <v>252</v>
      </c>
      <c r="B6937" s="20">
        <v>220.47</v>
      </c>
      <c r="C6937" s="20">
        <v>0</v>
      </c>
      <c r="D6937" s="20">
        <v>0</v>
      </c>
      <c r="E6937" s="20">
        <v>511.61</v>
      </c>
      <c r="F6937" s="20">
        <f t="shared" si="220"/>
        <v>232.05424774345715</v>
      </c>
      <c r="G6937" s="136">
        <f t="shared" si="221"/>
        <v>0</v>
      </c>
    </row>
    <row r="6938" spans="1:7" s="8" customFormat="1" ht="12.75" x14ac:dyDescent="0.15">
      <c r="A6938" s="108" t="s">
        <v>72</v>
      </c>
      <c r="B6938" s="19">
        <v>0</v>
      </c>
      <c r="C6938" s="19">
        <v>3200</v>
      </c>
      <c r="D6938" s="19">
        <v>0</v>
      </c>
      <c r="E6938" s="19">
        <v>0</v>
      </c>
      <c r="F6938" s="19">
        <f t="shared" si="220"/>
        <v>0</v>
      </c>
      <c r="G6938" s="151">
        <f t="shared" si="221"/>
        <v>0</v>
      </c>
    </row>
    <row r="6939" spans="1:7" s="6" customFormat="1" ht="12.75" x14ac:dyDescent="0.15">
      <c r="A6939" s="147" t="s">
        <v>297</v>
      </c>
      <c r="B6939" s="17">
        <v>4506.8500000000004</v>
      </c>
      <c r="C6939" s="17">
        <v>26143</v>
      </c>
      <c r="D6939" s="17">
        <v>8029.49</v>
      </c>
      <c r="E6939" s="17">
        <v>6952.12</v>
      </c>
      <c r="F6939" s="17">
        <f t="shared" si="220"/>
        <v>154.25674251417286</v>
      </c>
      <c r="G6939" s="148">
        <f t="shared" si="221"/>
        <v>86.582335864419775</v>
      </c>
    </row>
    <row r="6940" spans="1:7" s="7" customFormat="1" ht="12.75" x14ac:dyDescent="0.15">
      <c r="A6940" s="149" t="s">
        <v>298</v>
      </c>
      <c r="B6940" s="18">
        <v>204.2</v>
      </c>
      <c r="C6940" s="18">
        <v>398</v>
      </c>
      <c r="D6940" s="18">
        <v>490</v>
      </c>
      <c r="E6940" s="18">
        <v>490</v>
      </c>
      <c r="F6940" s="18">
        <f t="shared" si="220"/>
        <v>239.96082272282081</v>
      </c>
      <c r="G6940" s="150">
        <f t="shared" si="221"/>
        <v>100</v>
      </c>
    </row>
    <row r="6941" spans="1:7" s="8" customFormat="1" ht="12.75" x14ac:dyDescent="0.15">
      <c r="A6941" s="108" t="s">
        <v>81</v>
      </c>
      <c r="B6941" s="19">
        <v>0</v>
      </c>
      <c r="C6941" s="19">
        <v>0</v>
      </c>
      <c r="D6941" s="19">
        <v>250</v>
      </c>
      <c r="E6941" s="19">
        <v>250</v>
      </c>
      <c r="F6941" s="19">
        <f t="shared" si="220"/>
        <v>0</v>
      </c>
      <c r="G6941" s="151">
        <f t="shared" si="221"/>
        <v>100</v>
      </c>
    </row>
    <row r="6942" spans="1:7" s="6" customFormat="1" ht="12.75" x14ac:dyDescent="0.15">
      <c r="A6942" s="147" t="s">
        <v>5</v>
      </c>
      <c r="B6942" s="17">
        <v>0</v>
      </c>
      <c r="C6942" s="17">
        <v>0</v>
      </c>
      <c r="D6942" s="17">
        <v>250</v>
      </c>
      <c r="E6942" s="17">
        <v>250</v>
      </c>
      <c r="F6942" s="17">
        <f t="shared" si="220"/>
        <v>0</v>
      </c>
      <c r="G6942" s="148">
        <f t="shared" si="221"/>
        <v>100</v>
      </c>
    </row>
    <row r="6943" spans="1:7" s="8" customFormat="1" ht="12.75" x14ac:dyDescent="0.15">
      <c r="A6943" s="108" t="s">
        <v>53</v>
      </c>
      <c r="B6943" s="19">
        <v>0</v>
      </c>
      <c r="C6943" s="19">
        <v>0</v>
      </c>
      <c r="D6943" s="19">
        <v>250</v>
      </c>
      <c r="E6943" s="19">
        <v>250</v>
      </c>
      <c r="F6943" s="19">
        <f t="shared" si="220"/>
        <v>0</v>
      </c>
      <c r="G6943" s="151">
        <f t="shared" si="221"/>
        <v>100</v>
      </c>
    </row>
    <row r="6944" spans="1:7" s="8" customFormat="1" ht="12.75" x14ac:dyDescent="0.15">
      <c r="A6944" s="108" t="s">
        <v>54</v>
      </c>
      <c r="B6944" s="19">
        <v>0</v>
      </c>
      <c r="C6944" s="19">
        <v>0</v>
      </c>
      <c r="D6944" s="19">
        <v>250</v>
      </c>
      <c r="E6944" s="19">
        <v>250</v>
      </c>
      <c r="F6944" s="19">
        <f t="shared" si="220"/>
        <v>0</v>
      </c>
      <c r="G6944" s="151">
        <f t="shared" si="221"/>
        <v>100</v>
      </c>
    </row>
    <row r="6945" spans="1:7" s="8" customFormat="1" ht="12.75" x14ac:dyDescent="0.15">
      <c r="A6945" s="110" t="s">
        <v>55</v>
      </c>
      <c r="B6945" s="20">
        <v>0</v>
      </c>
      <c r="C6945" s="20">
        <v>0</v>
      </c>
      <c r="D6945" s="20">
        <v>0</v>
      </c>
      <c r="E6945" s="20">
        <v>250</v>
      </c>
      <c r="F6945" s="20">
        <f t="shared" si="220"/>
        <v>0</v>
      </c>
      <c r="G6945" s="136">
        <f t="shared" si="221"/>
        <v>0</v>
      </c>
    </row>
    <row r="6946" spans="1:7" s="8" customFormat="1" ht="12.75" x14ac:dyDescent="0.15">
      <c r="A6946" s="108" t="s">
        <v>82</v>
      </c>
      <c r="B6946" s="19">
        <v>204.2</v>
      </c>
      <c r="C6946" s="19">
        <v>398</v>
      </c>
      <c r="D6946" s="19">
        <v>240</v>
      </c>
      <c r="E6946" s="19">
        <v>240</v>
      </c>
      <c r="F6946" s="19">
        <f t="shared" si="220"/>
        <v>117.53183153770814</v>
      </c>
      <c r="G6946" s="151">
        <f t="shared" si="221"/>
        <v>100</v>
      </c>
    </row>
    <row r="6947" spans="1:7" s="6" customFormat="1" ht="12.75" x14ac:dyDescent="0.15">
      <c r="A6947" s="147" t="s">
        <v>5</v>
      </c>
      <c r="B6947" s="17">
        <v>204.2</v>
      </c>
      <c r="C6947" s="17">
        <v>398</v>
      </c>
      <c r="D6947" s="17">
        <v>240</v>
      </c>
      <c r="E6947" s="17">
        <v>240</v>
      </c>
      <c r="F6947" s="17">
        <f t="shared" si="220"/>
        <v>117.53183153770814</v>
      </c>
      <c r="G6947" s="148">
        <f t="shared" si="221"/>
        <v>100</v>
      </c>
    </row>
    <row r="6948" spans="1:7" s="8" customFormat="1" ht="12.75" x14ac:dyDescent="0.15">
      <c r="A6948" s="108" t="s">
        <v>6</v>
      </c>
      <c r="B6948" s="19">
        <v>204.2</v>
      </c>
      <c r="C6948" s="19">
        <v>398</v>
      </c>
      <c r="D6948" s="19">
        <v>240</v>
      </c>
      <c r="E6948" s="19">
        <v>240</v>
      </c>
      <c r="F6948" s="19">
        <f t="shared" si="220"/>
        <v>117.53183153770814</v>
      </c>
      <c r="G6948" s="151">
        <f t="shared" si="221"/>
        <v>100</v>
      </c>
    </row>
    <row r="6949" spans="1:7" s="8" customFormat="1" ht="12.75" x14ac:dyDescent="0.15">
      <c r="A6949" s="108" t="s">
        <v>12</v>
      </c>
      <c r="B6949" s="19">
        <v>204.2</v>
      </c>
      <c r="C6949" s="19">
        <v>398</v>
      </c>
      <c r="D6949" s="19">
        <v>240</v>
      </c>
      <c r="E6949" s="19">
        <v>240</v>
      </c>
      <c r="F6949" s="19">
        <f t="shared" si="220"/>
        <v>117.53183153770814</v>
      </c>
      <c r="G6949" s="151">
        <f t="shared" si="221"/>
        <v>100</v>
      </c>
    </row>
    <row r="6950" spans="1:7" s="8" customFormat="1" ht="12.75" x14ac:dyDescent="0.15">
      <c r="A6950" s="110" t="s">
        <v>35</v>
      </c>
      <c r="B6950" s="20">
        <v>204.2</v>
      </c>
      <c r="C6950" s="20">
        <v>0</v>
      </c>
      <c r="D6950" s="20">
        <v>0</v>
      </c>
      <c r="E6950" s="20">
        <v>0</v>
      </c>
      <c r="F6950" s="20">
        <f t="shared" si="220"/>
        <v>0</v>
      </c>
      <c r="G6950" s="136">
        <f t="shared" si="221"/>
        <v>0</v>
      </c>
    </row>
    <row r="6951" spans="1:7" s="8" customFormat="1" ht="12.75" x14ac:dyDescent="0.15">
      <c r="A6951" s="110" t="s">
        <v>83</v>
      </c>
      <c r="B6951" s="20">
        <v>0</v>
      </c>
      <c r="C6951" s="20">
        <v>0</v>
      </c>
      <c r="D6951" s="20">
        <v>0</v>
      </c>
      <c r="E6951" s="20">
        <v>240</v>
      </c>
      <c r="F6951" s="20">
        <f t="shared" si="220"/>
        <v>0</v>
      </c>
      <c r="G6951" s="136">
        <f t="shared" si="221"/>
        <v>0</v>
      </c>
    </row>
    <row r="6952" spans="1:7" s="7" customFormat="1" ht="12.75" x14ac:dyDescent="0.15">
      <c r="A6952" s="149" t="s">
        <v>299</v>
      </c>
      <c r="B6952" s="18">
        <v>297.5</v>
      </c>
      <c r="C6952" s="18">
        <v>133</v>
      </c>
      <c r="D6952" s="18">
        <v>250</v>
      </c>
      <c r="E6952" s="18">
        <v>0</v>
      </c>
      <c r="F6952" s="18">
        <f t="shared" si="220"/>
        <v>0</v>
      </c>
      <c r="G6952" s="150">
        <f t="shared" si="221"/>
        <v>0</v>
      </c>
    </row>
    <row r="6953" spans="1:7" s="8" customFormat="1" ht="12.75" x14ac:dyDescent="0.15">
      <c r="A6953" s="108" t="s">
        <v>82</v>
      </c>
      <c r="B6953" s="19">
        <v>297.5</v>
      </c>
      <c r="C6953" s="19">
        <v>133</v>
      </c>
      <c r="D6953" s="19">
        <v>250</v>
      </c>
      <c r="E6953" s="19">
        <v>0</v>
      </c>
      <c r="F6953" s="19">
        <f t="shared" si="220"/>
        <v>0</v>
      </c>
      <c r="G6953" s="151">
        <f t="shared" si="221"/>
        <v>0</v>
      </c>
    </row>
    <row r="6954" spans="1:7" s="6" customFormat="1" ht="12.75" x14ac:dyDescent="0.15">
      <c r="A6954" s="147" t="s">
        <v>281</v>
      </c>
      <c r="B6954" s="17">
        <v>297.5</v>
      </c>
      <c r="C6954" s="17">
        <v>133</v>
      </c>
      <c r="D6954" s="17">
        <v>250</v>
      </c>
      <c r="E6954" s="17">
        <v>0</v>
      </c>
      <c r="F6954" s="17">
        <f t="shared" si="220"/>
        <v>0</v>
      </c>
      <c r="G6954" s="148">
        <f t="shared" si="221"/>
        <v>0</v>
      </c>
    </row>
    <row r="6955" spans="1:7" s="8" customFormat="1" ht="12.75" x14ac:dyDescent="0.15">
      <c r="A6955" s="108" t="s">
        <v>53</v>
      </c>
      <c r="B6955" s="19">
        <v>297.5</v>
      </c>
      <c r="C6955" s="19">
        <v>133</v>
      </c>
      <c r="D6955" s="19">
        <v>250</v>
      </c>
      <c r="E6955" s="19">
        <v>0</v>
      </c>
      <c r="F6955" s="19">
        <f t="shared" si="220"/>
        <v>0</v>
      </c>
      <c r="G6955" s="151">
        <f t="shared" si="221"/>
        <v>0</v>
      </c>
    </row>
    <row r="6956" spans="1:7" s="8" customFormat="1" ht="12.75" x14ac:dyDescent="0.15">
      <c r="A6956" s="108" t="s">
        <v>56</v>
      </c>
      <c r="B6956" s="19">
        <v>297.5</v>
      </c>
      <c r="C6956" s="19">
        <v>133</v>
      </c>
      <c r="D6956" s="19">
        <v>250</v>
      </c>
      <c r="E6956" s="19">
        <v>0</v>
      </c>
      <c r="F6956" s="19">
        <f t="shared" si="220"/>
        <v>0</v>
      </c>
      <c r="G6956" s="151">
        <f t="shared" si="221"/>
        <v>0</v>
      </c>
    </row>
    <row r="6957" spans="1:7" s="8" customFormat="1" ht="12.75" x14ac:dyDescent="0.15">
      <c r="A6957" s="110" t="s">
        <v>57</v>
      </c>
      <c r="B6957" s="20">
        <v>297.5</v>
      </c>
      <c r="C6957" s="20">
        <v>0</v>
      </c>
      <c r="D6957" s="20">
        <v>0</v>
      </c>
      <c r="E6957" s="20">
        <v>0</v>
      </c>
      <c r="F6957" s="20">
        <f t="shared" si="220"/>
        <v>0</v>
      </c>
      <c r="G6957" s="136">
        <f t="shared" si="221"/>
        <v>0</v>
      </c>
    </row>
    <row r="6958" spans="1:7" s="7" customFormat="1" ht="12.75" x14ac:dyDescent="0.15">
      <c r="A6958" s="149" t="s">
        <v>300</v>
      </c>
      <c r="B6958" s="18">
        <v>0</v>
      </c>
      <c r="C6958" s="18">
        <v>2388</v>
      </c>
      <c r="D6958" s="18">
        <v>0</v>
      </c>
      <c r="E6958" s="18">
        <v>0</v>
      </c>
      <c r="F6958" s="18">
        <f t="shared" si="220"/>
        <v>0</v>
      </c>
      <c r="G6958" s="150">
        <f t="shared" si="221"/>
        <v>0</v>
      </c>
    </row>
    <row r="6959" spans="1:7" s="8" customFormat="1" ht="12.75" x14ac:dyDescent="0.15">
      <c r="A6959" s="108" t="s">
        <v>82</v>
      </c>
      <c r="B6959" s="19">
        <v>0</v>
      </c>
      <c r="C6959" s="19">
        <v>2388</v>
      </c>
      <c r="D6959" s="19">
        <v>0</v>
      </c>
      <c r="E6959" s="19">
        <v>0</v>
      </c>
      <c r="F6959" s="19">
        <f t="shared" si="220"/>
        <v>0</v>
      </c>
      <c r="G6959" s="151">
        <f t="shared" si="221"/>
        <v>0</v>
      </c>
    </row>
    <row r="6960" spans="1:7" s="6" customFormat="1" ht="12.75" x14ac:dyDescent="0.15">
      <c r="A6960" s="147" t="s">
        <v>127</v>
      </c>
      <c r="B6960" s="17">
        <v>0</v>
      </c>
      <c r="C6960" s="17">
        <v>2388</v>
      </c>
      <c r="D6960" s="17">
        <v>0</v>
      </c>
      <c r="E6960" s="17">
        <v>0</v>
      </c>
      <c r="F6960" s="17">
        <f t="shared" si="220"/>
        <v>0</v>
      </c>
      <c r="G6960" s="148">
        <f t="shared" si="221"/>
        <v>0</v>
      </c>
    </row>
    <row r="6961" spans="1:7" s="8" customFormat="1" ht="12.75" x14ac:dyDescent="0.15">
      <c r="A6961" s="108" t="s">
        <v>6</v>
      </c>
      <c r="B6961" s="19">
        <v>0</v>
      </c>
      <c r="C6961" s="19">
        <v>2123</v>
      </c>
      <c r="D6961" s="19">
        <v>0</v>
      </c>
      <c r="E6961" s="19">
        <v>0</v>
      </c>
      <c r="F6961" s="19">
        <f t="shared" si="220"/>
        <v>0</v>
      </c>
      <c r="G6961" s="151">
        <f t="shared" si="221"/>
        <v>0</v>
      </c>
    </row>
    <row r="6962" spans="1:7" s="8" customFormat="1" ht="12.75" x14ac:dyDescent="0.15">
      <c r="A6962" s="108" t="s">
        <v>12</v>
      </c>
      <c r="B6962" s="19">
        <v>0</v>
      </c>
      <c r="C6962" s="19">
        <v>2123</v>
      </c>
      <c r="D6962" s="19">
        <v>0</v>
      </c>
      <c r="E6962" s="19">
        <v>0</v>
      </c>
      <c r="F6962" s="19">
        <f t="shared" si="220"/>
        <v>0</v>
      </c>
      <c r="G6962" s="151">
        <f t="shared" si="221"/>
        <v>0</v>
      </c>
    </row>
    <row r="6963" spans="1:7" s="8" customFormat="1" ht="12.75" x14ac:dyDescent="0.15">
      <c r="A6963" s="108" t="s">
        <v>53</v>
      </c>
      <c r="B6963" s="19">
        <v>0</v>
      </c>
      <c r="C6963" s="19">
        <v>265</v>
      </c>
      <c r="D6963" s="19">
        <v>0</v>
      </c>
      <c r="E6963" s="19">
        <v>0</v>
      </c>
      <c r="F6963" s="19">
        <f t="shared" si="220"/>
        <v>0</v>
      </c>
      <c r="G6963" s="151">
        <f t="shared" si="221"/>
        <v>0</v>
      </c>
    </row>
    <row r="6964" spans="1:7" s="8" customFormat="1" ht="12.75" x14ac:dyDescent="0.15">
      <c r="A6964" s="108" t="s">
        <v>56</v>
      </c>
      <c r="B6964" s="19">
        <v>0</v>
      </c>
      <c r="C6964" s="19">
        <v>265</v>
      </c>
      <c r="D6964" s="19">
        <v>0</v>
      </c>
      <c r="E6964" s="19">
        <v>0</v>
      </c>
      <c r="F6964" s="19">
        <f t="shared" si="220"/>
        <v>0</v>
      </c>
      <c r="G6964" s="151">
        <f t="shared" si="221"/>
        <v>0</v>
      </c>
    </row>
    <row r="6965" spans="1:7" s="7" customFormat="1" ht="12.75" x14ac:dyDescent="0.15">
      <c r="A6965" s="149" t="s">
        <v>323</v>
      </c>
      <c r="B6965" s="18">
        <v>0</v>
      </c>
      <c r="C6965" s="18">
        <v>1863</v>
      </c>
      <c r="D6965" s="18">
        <v>530.44000000000005</v>
      </c>
      <c r="E6965" s="18">
        <v>530.44000000000005</v>
      </c>
      <c r="F6965" s="18">
        <f t="shared" si="220"/>
        <v>0</v>
      </c>
      <c r="G6965" s="150">
        <f t="shared" si="221"/>
        <v>100</v>
      </c>
    </row>
    <row r="6966" spans="1:7" s="8" customFormat="1" ht="12.75" x14ac:dyDescent="0.15">
      <c r="A6966" s="108" t="s">
        <v>82</v>
      </c>
      <c r="B6966" s="19">
        <v>0</v>
      </c>
      <c r="C6966" s="19">
        <v>1863</v>
      </c>
      <c r="D6966" s="19">
        <v>530.44000000000005</v>
      </c>
      <c r="E6966" s="19">
        <v>530.44000000000005</v>
      </c>
      <c r="F6966" s="19">
        <f t="shared" si="220"/>
        <v>0</v>
      </c>
      <c r="G6966" s="151">
        <f t="shared" si="221"/>
        <v>100</v>
      </c>
    </row>
    <row r="6967" spans="1:7" s="6" customFormat="1" ht="12.75" x14ac:dyDescent="0.15">
      <c r="A6967" s="147" t="s">
        <v>128</v>
      </c>
      <c r="B6967" s="17">
        <v>0</v>
      </c>
      <c r="C6967" s="17">
        <v>1863</v>
      </c>
      <c r="D6967" s="17">
        <v>530.44000000000005</v>
      </c>
      <c r="E6967" s="17">
        <v>530.44000000000005</v>
      </c>
      <c r="F6967" s="17">
        <f t="shared" si="220"/>
        <v>0</v>
      </c>
      <c r="G6967" s="148">
        <f t="shared" si="221"/>
        <v>100</v>
      </c>
    </row>
    <row r="6968" spans="1:7" s="8" customFormat="1" ht="12.75" x14ac:dyDescent="0.15">
      <c r="A6968" s="108" t="s">
        <v>6</v>
      </c>
      <c r="B6968" s="19">
        <v>0</v>
      </c>
      <c r="C6968" s="19">
        <v>1863</v>
      </c>
      <c r="D6968" s="19">
        <v>530.44000000000005</v>
      </c>
      <c r="E6968" s="19">
        <v>530.44000000000005</v>
      </c>
      <c r="F6968" s="19">
        <f t="shared" si="220"/>
        <v>0</v>
      </c>
      <c r="G6968" s="151">
        <f t="shared" si="221"/>
        <v>100</v>
      </c>
    </row>
    <row r="6969" spans="1:7" s="8" customFormat="1" ht="12.75" x14ac:dyDescent="0.15">
      <c r="A6969" s="108" t="s">
        <v>12</v>
      </c>
      <c r="B6969" s="19">
        <v>0</v>
      </c>
      <c r="C6969" s="19">
        <v>1863</v>
      </c>
      <c r="D6969" s="19">
        <v>530.44000000000005</v>
      </c>
      <c r="E6969" s="19">
        <v>530.44000000000005</v>
      </c>
      <c r="F6969" s="19">
        <f t="shared" si="220"/>
        <v>0</v>
      </c>
      <c r="G6969" s="151">
        <f t="shared" si="221"/>
        <v>100</v>
      </c>
    </row>
    <row r="6970" spans="1:7" s="8" customFormat="1" ht="12.75" x14ac:dyDescent="0.15">
      <c r="A6970" s="110" t="s">
        <v>22</v>
      </c>
      <c r="B6970" s="20">
        <v>0</v>
      </c>
      <c r="C6970" s="20">
        <v>0</v>
      </c>
      <c r="D6970" s="20">
        <v>0</v>
      </c>
      <c r="E6970" s="20">
        <v>530.44000000000005</v>
      </c>
      <c r="F6970" s="20">
        <f t="shared" si="220"/>
        <v>0</v>
      </c>
      <c r="G6970" s="136">
        <f t="shared" si="221"/>
        <v>0</v>
      </c>
    </row>
    <row r="6971" spans="1:7" s="7" customFormat="1" ht="12.75" x14ac:dyDescent="0.15">
      <c r="A6971" s="149" t="s">
        <v>301</v>
      </c>
      <c r="B6971" s="18">
        <v>64.760000000000005</v>
      </c>
      <c r="C6971" s="18">
        <v>2031</v>
      </c>
      <c r="D6971" s="18">
        <v>140</v>
      </c>
      <c r="E6971" s="18">
        <v>19.13</v>
      </c>
      <c r="F6971" s="18">
        <f t="shared" si="220"/>
        <v>29.539839407041381</v>
      </c>
      <c r="G6971" s="150">
        <f t="shared" si="221"/>
        <v>13.664285714285715</v>
      </c>
    </row>
    <row r="6972" spans="1:7" s="8" customFormat="1" ht="12.75" x14ac:dyDescent="0.15">
      <c r="A6972" s="108" t="s">
        <v>82</v>
      </c>
      <c r="B6972" s="19">
        <v>64.760000000000005</v>
      </c>
      <c r="C6972" s="19">
        <v>2031</v>
      </c>
      <c r="D6972" s="19">
        <v>140</v>
      </c>
      <c r="E6972" s="19">
        <v>19.13</v>
      </c>
      <c r="F6972" s="19">
        <f t="shared" si="220"/>
        <v>29.539839407041381</v>
      </c>
      <c r="G6972" s="151">
        <f t="shared" si="221"/>
        <v>13.664285714285715</v>
      </c>
    </row>
    <row r="6973" spans="1:7" s="6" customFormat="1" ht="12.75" x14ac:dyDescent="0.15">
      <c r="A6973" s="147" t="s">
        <v>257</v>
      </c>
      <c r="B6973" s="17">
        <v>64.760000000000005</v>
      </c>
      <c r="C6973" s="17">
        <v>2031</v>
      </c>
      <c r="D6973" s="17">
        <v>140</v>
      </c>
      <c r="E6973" s="17">
        <v>19.13</v>
      </c>
      <c r="F6973" s="17">
        <f t="shared" si="220"/>
        <v>29.539839407041381</v>
      </c>
      <c r="G6973" s="148">
        <f t="shared" si="221"/>
        <v>13.664285714285715</v>
      </c>
    </row>
    <row r="6974" spans="1:7" s="8" customFormat="1" ht="12.75" x14ac:dyDescent="0.15">
      <c r="A6974" s="108" t="s">
        <v>6</v>
      </c>
      <c r="B6974" s="19">
        <v>64.760000000000005</v>
      </c>
      <c r="C6974" s="19">
        <v>2031</v>
      </c>
      <c r="D6974" s="19">
        <v>140</v>
      </c>
      <c r="E6974" s="19">
        <v>19.13</v>
      </c>
      <c r="F6974" s="19">
        <f t="shared" si="220"/>
        <v>29.539839407041381</v>
      </c>
      <c r="G6974" s="151">
        <f t="shared" si="221"/>
        <v>13.664285714285715</v>
      </c>
    </row>
    <row r="6975" spans="1:7" s="8" customFormat="1" ht="12.75" x14ac:dyDescent="0.15">
      <c r="A6975" s="108" t="s">
        <v>12</v>
      </c>
      <c r="B6975" s="19">
        <v>64.760000000000005</v>
      </c>
      <c r="C6975" s="19">
        <v>2031</v>
      </c>
      <c r="D6975" s="19">
        <v>140</v>
      </c>
      <c r="E6975" s="19">
        <v>19.13</v>
      </c>
      <c r="F6975" s="19">
        <f t="shared" si="220"/>
        <v>29.539839407041381</v>
      </c>
      <c r="G6975" s="151">
        <f t="shared" si="221"/>
        <v>13.664285714285715</v>
      </c>
    </row>
    <row r="6976" spans="1:7" s="8" customFormat="1" ht="12.75" x14ac:dyDescent="0.15">
      <c r="A6976" s="110" t="s">
        <v>18</v>
      </c>
      <c r="B6976" s="20">
        <v>64.760000000000005</v>
      </c>
      <c r="C6976" s="20">
        <v>0</v>
      </c>
      <c r="D6976" s="20">
        <v>0</v>
      </c>
      <c r="E6976" s="20">
        <v>0</v>
      </c>
      <c r="F6976" s="20">
        <f t="shared" si="220"/>
        <v>0</v>
      </c>
      <c r="G6976" s="136">
        <f t="shared" si="221"/>
        <v>0</v>
      </c>
    </row>
    <row r="6977" spans="1:7" s="8" customFormat="1" ht="12.75" x14ac:dyDescent="0.15">
      <c r="A6977" s="110" t="s">
        <v>34</v>
      </c>
      <c r="B6977" s="20">
        <v>0</v>
      </c>
      <c r="C6977" s="20">
        <v>0</v>
      </c>
      <c r="D6977" s="20">
        <v>0</v>
      </c>
      <c r="E6977" s="20">
        <v>19.13</v>
      </c>
      <c r="F6977" s="20">
        <f t="shared" si="220"/>
        <v>0</v>
      </c>
      <c r="G6977" s="136">
        <f t="shared" si="221"/>
        <v>0</v>
      </c>
    </row>
    <row r="6978" spans="1:7" s="7" customFormat="1" ht="12.75" x14ac:dyDescent="0.15">
      <c r="A6978" s="149" t="s">
        <v>302</v>
      </c>
      <c r="B6978" s="18">
        <v>2743.55</v>
      </c>
      <c r="C6978" s="18">
        <v>17612</v>
      </c>
      <c r="D6978" s="18">
        <v>4914.05</v>
      </c>
      <c r="E6978" s="18">
        <v>4551.26</v>
      </c>
      <c r="F6978" s="18">
        <f t="shared" si="220"/>
        <v>165.88944980044101</v>
      </c>
      <c r="G6978" s="150">
        <f t="shared" si="221"/>
        <v>92.617291236352912</v>
      </c>
    </row>
    <row r="6979" spans="1:7" s="8" customFormat="1" ht="12.75" x14ac:dyDescent="0.15">
      <c r="A6979" s="108" t="s">
        <v>82</v>
      </c>
      <c r="B6979" s="19">
        <v>2743.55</v>
      </c>
      <c r="C6979" s="19">
        <v>17612</v>
      </c>
      <c r="D6979" s="19">
        <v>4914.05</v>
      </c>
      <c r="E6979" s="19">
        <v>4551.26</v>
      </c>
      <c r="F6979" s="19">
        <f t="shared" si="220"/>
        <v>165.88944980044101</v>
      </c>
      <c r="G6979" s="151">
        <f t="shared" si="221"/>
        <v>92.617291236352912</v>
      </c>
    </row>
    <row r="6980" spans="1:7" s="6" customFormat="1" ht="12.75" x14ac:dyDescent="0.15">
      <c r="A6980" s="147" t="s">
        <v>128</v>
      </c>
      <c r="B6980" s="17">
        <v>2743.55</v>
      </c>
      <c r="C6980" s="17">
        <v>17612</v>
      </c>
      <c r="D6980" s="17">
        <v>4914.05</v>
      </c>
      <c r="E6980" s="17">
        <v>4551.26</v>
      </c>
      <c r="F6980" s="17">
        <f t="shared" si="220"/>
        <v>165.88944980044101</v>
      </c>
      <c r="G6980" s="148">
        <f t="shared" si="221"/>
        <v>92.617291236352912</v>
      </c>
    </row>
    <row r="6981" spans="1:7" s="8" customFormat="1" ht="12.75" x14ac:dyDescent="0.15">
      <c r="A6981" s="108" t="s">
        <v>6</v>
      </c>
      <c r="B6981" s="19">
        <v>2062.02</v>
      </c>
      <c r="C6981" s="19">
        <v>9667</v>
      </c>
      <c r="D6981" s="19">
        <v>4014.05</v>
      </c>
      <c r="E6981" s="19">
        <v>3792.96</v>
      </c>
      <c r="F6981" s="19">
        <f t="shared" si="220"/>
        <v>183.94389967119619</v>
      </c>
      <c r="G6981" s="151">
        <f t="shared" si="221"/>
        <v>94.492096511005087</v>
      </c>
    </row>
    <row r="6982" spans="1:7" s="8" customFormat="1" ht="12.75" x14ac:dyDescent="0.15">
      <c r="A6982" s="108" t="s">
        <v>7</v>
      </c>
      <c r="B6982" s="19">
        <v>1254.23</v>
      </c>
      <c r="C6982" s="19">
        <v>3674</v>
      </c>
      <c r="D6982" s="19">
        <v>265.45</v>
      </c>
      <c r="E6982" s="19">
        <v>265.45</v>
      </c>
      <c r="F6982" s="19">
        <f t="shared" ref="F6982:F7045" si="222">IFERROR(E6982/B6982*100,0)</f>
        <v>21.164379738963348</v>
      </c>
      <c r="G6982" s="151">
        <f t="shared" ref="G6982:G7045" si="223">IFERROR(E6982/D6982*100,0)</f>
        <v>100</v>
      </c>
    </row>
    <row r="6983" spans="1:7" s="8" customFormat="1" ht="12.75" x14ac:dyDescent="0.15">
      <c r="A6983" s="110" t="s">
        <v>8</v>
      </c>
      <c r="B6983" s="20">
        <v>0</v>
      </c>
      <c r="C6983" s="20">
        <v>0</v>
      </c>
      <c r="D6983" s="20">
        <v>0</v>
      </c>
      <c r="E6983" s="20">
        <v>227.85</v>
      </c>
      <c r="F6983" s="20">
        <f t="shared" si="222"/>
        <v>0</v>
      </c>
      <c r="G6983" s="136">
        <f t="shared" si="223"/>
        <v>0</v>
      </c>
    </row>
    <row r="6984" spans="1:7" s="8" customFormat="1" ht="12.75" x14ac:dyDescent="0.15">
      <c r="A6984" s="110" t="s">
        <v>10</v>
      </c>
      <c r="B6984" s="20">
        <v>1254.23</v>
      </c>
      <c r="C6984" s="20">
        <v>0</v>
      </c>
      <c r="D6984" s="20">
        <v>0</v>
      </c>
      <c r="E6984" s="20">
        <v>0</v>
      </c>
      <c r="F6984" s="20">
        <f t="shared" si="222"/>
        <v>0</v>
      </c>
      <c r="G6984" s="136">
        <f t="shared" si="223"/>
        <v>0</v>
      </c>
    </row>
    <row r="6985" spans="1:7" s="8" customFormat="1" ht="12.75" x14ac:dyDescent="0.15">
      <c r="A6985" s="110" t="s">
        <v>11</v>
      </c>
      <c r="B6985" s="20">
        <v>0</v>
      </c>
      <c r="C6985" s="20">
        <v>0</v>
      </c>
      <c r="D6985" s="20">
        <v>0</v>
      </c>
      <c r="E6985" s="20">
        <v>37.6</v>
      </c>
      <c r="F6985" s="20">
        <f t="shared" si="222"/>
        <v>0</v>
      </c>
      <c r="G6985" s="136">
        <f t="shared" si="223"/>
        <v>0</v>
      </c>
    </row>
    <row r="6986" spans="1:7" s="8" customFormat="1" ht="12.75" x14ac:dyDescent="0.15">
      <c r="A6986" s="108" t="s">
        <v>12</v>
      </c>
      <c r="B6986" s="19">
        <v>807.79</v>
      </c>
      <c r="C6986" s="19">
        <v>4400</v>
      </c>
      <c r="D6986" s="19">
        <v>2835.94</v>
      </c>
      <c r="E6986" s="19">
        <v>2707.4</v>
      </c>
      <c r="F6986" s="19">
        <f t="shared" si="222"/>
        <v>335.16136619666008</v>
      </c>
      <c r="G6986" s="151">
        <f t="shared" si="223"/>
        <v>95.467464050720395</v>
      </c>
    </row>
    <row r="6987" spans="1:7" s="8" customFormat="1" ht="12.75" x14ac:dyDescent="0.15">
      <c r="A6987" s="110" t="s">
        <v>18</v>
      </c>
      <c r="B6987" s="20">
        <v>43.03</v>
      </c>
      <c r="C6987" s="20">
        <v>0</v>
      </c>
      <c r="D6987" s="20">
        <v>0</v>
      </c>
      <c r="E6987" s="20">
        <v>123.94</v>
      </c>
      <c r="F6987" s="20">
        <f t="shared" si="222"/>
        <v>288.03160585637926</v>
      </c>
      <c r="G6987" s="136">
        <f t="shared" si="223"/>
        <v>0</v>
      </c>
    </row>
    <row r="6988" spans="1:7" s="8" customFormat="1" ht="12.75" x14ac:dyDescent="0.15">
      <c r="A6988" s="110" t="s">
        <v>21</v>
      </c>
      <c r="B6988" s="20">
        <v>0</v>
      </c>
      <c r="C6988" s="20">
        <v>0</v>
      </c>
      <c r="D6988" s="20">
        <v>0</v>
      </c>
      <c r="E6988" s="20">
        <v>412</v>
      </c>
      <c r="F6988" s="20">
        <f t="shared" si="222"/>
        <v>0</v>
      </c>
      <c r="G6988" s="136">
        <f t="shared" si="223"/>
        <v>0</v>
      </c>
    </row>
    <row r="6989" spans="1:7" s="8" customFormat="1" ht="12.75" x14ac:dyDescent="0.15">
      <c r="A6989" s="110" t="s">
        <v>27</v>
      </c>
      <c r="B6989" s="20">
        <v>559.04</v>
      </c>
      <c r="C6989" s="20">
        <v>0</v>
      </c>
      <c r="D6989" s="20">
        <v>0</v>
      </c>
      <c r="E6989" s="20">
        <v>844.41</v>
      </c>
      <c r="F6989" s="20">
        <f t="shared" si="222"/>
        <v>151.04643674871207</v>
      </c>
      <c r="G6989" s="136">
        <f t="shared" si="223"/>
        <v>0</v>
      </c>
    </row>
    <row r="6990" spans="1:7" s="8" customFormat="1" ht="12.75" x14ac:dyDescent="0.15">
      <c r="A6990" s="110" t="s">
        <v>31</v>
      </c>
      <c r="B6990" s="20">
        <v>205.72</v>
      </c>
      <c r="C6990" s="20">
        <v>0</v>
      </c>
      <c r="D6990" s="20">
        <v>0</v>
      </c>
      <c r="E6990" s="20">
        <v>0</v>
      </c>
      <c r="F6990" s="20">
        <f t="shared" si="222"/>
        <v>0</v>
      </c>
      <c r="G6990" s="136">
        <f t="shared" si="223"/>
        <v>0</v>
      </c>
    </row>
    <row r="6991" spans="1:7" s="8" customFormat="1" ht="12.75" x14ac:dyDescent="0.15">
      <c r="A6991" s="110" t="s">
        <v>34</v>
      </c>
      <c r="B6991" s="20">
        <v>0</v>
      </c>
      <c r="C6991" s="20">
        <v>0</v>
      </c>
      <c r="D6991" s="20">
        <v>0</v>
      </c>
      <c r="E6991" s="20">
        <v>1327.05</v>
      </c>
      <c r="F6991" s="20">
        <f t="shared" si="222"/>
        <v>0</v>
      </c>
      <c r="G6991" s="136">
        <f t="shared" si="223"/>
        <v>0</v>
      </c>
    </row>
    <row r="6992" spans="1:7" s="8" customFormat="1" ht="12.75" x14ac:dyDescent="0.15">
      <c r="A6992" s="108" t="s">
        <v>141</v>
      </c>
      <c r="B6992" s="19">
        <v>0</v>
      </c>
      <c r="C6992" s="19">
        <v>1593</v>
      </c>
      <c r="D6992" s="19">
        <v>150</v>
      </c>
      <c r="E6992" s="19">
        <v>57.45</v>
      </c>
      <c r="F6992" s="19">
        <f t="shared" si="222"/>
        <v>0</v>
      </c>
      <c r="G6992" s="151">
        <f t="shared" si="223"/>
        <v>38.299999999999997</v>
      </c>
    </row>
    <row r="6993" spans="1:7" s="8" customFormat="1" ht="12.75" x14ac:dyDescent="0.15">
      <c r="A6993" s="110" t="s">
        <v>259</v>
      </c>
      <c r="B6993" s="20">
        <v>0</v>
      </c>
      <c r="C6993" s="20">
        <v>0</v>
      </c>
      <c r="D6993" s="20">
        <v>0</v>
      </c>
      <c r="E6993" s="20">
        <v>57.45</v>
      </c>
      <c r="F6993" s="20">
        <f t="shared" si="222"/>
        <v>0</v>
      </c>
      <c r="G6993" s="136">
        <f t="shared" si="223"/>
        <v>0</v>
      </c>
    </row>
    <row r="6994" spans="1:7" s="8" customFormat="1" ht="12.75" x14ac:dyDescent="0.15">
      <c r="A6994" s="108" t="s">
        <v>101</v>
      </c>
      <c r="B6994" s="19">
        <v>0</v>
      </c>
      <c r="C6994" s="19">
        <v>0</v>
      </c>
      <c r="D6994" s="19">
        <v>762.66</v>
      </c>
      <c r="E6994" s="19">
        <v>762.66</v>
      </c>
      <c r="F6994" s="19">
        <f t="shared" si="222"/>
        <v>0</v>
      </c>
      <c r="G6994" s="151">
        <f t="shared" si="223"/>
        <v>100</v>
      </c>
    </row>
    <row r="6995" spans="1:7" s="8" customFormat="1" ht="12.75" x14ac:dyDescent="0.15">
      <c r="A6995" s="110" t="s">
        <v>260</v>
      </c>
      <c r="B6995" s="20">
        <v>0</v>
      </c>
      <c r="C6995" s="20">
        <v>0</v>
      </c>
      <c r="D6995" s="20">
        <v>0</v>
      </c>
      <c r="E6995" s="20">
        <v>762.66</v>
      </c>
      <c r="F6995" s="20">
        <f t="shared" si="222"/>
        <v>0</v>
      </c>
      <c r="G6995" s="136">
        <f t="shared" si="223"/>
        <v>0</v>
      </c>
    </row>
    <row r="6996" spans="1:7" s="8" customFormat="1" ht="12.75" x14ac:dyDescent="0.15">
      <c r="A6996" s="108" t="s">
        <v>53</v>
      </c>
      <c r="B6996" s="19">
        <v>681.53</v>
      </c>
      <c r="C6996" s="19">
        <v>7945</v>
      </c>
      <c r="D6996" s="19">
        <v>900</v>
      </c>
      <c r="E6996" s="19">
        <v>758.3</v>
      </c>
      <c r="F6996" s="19">
        <f t="shared" si="222"/>
        <v>111.26436106994558</v>
      </c>
      <c r="G6996" s="151">
        <f t="shared" si="223"/>
        <v>84.255555555555546</v>
      </c>
    </row>
    <row r="6997" spans="1:7" s="8" customFormat="1" ht="12.75" x14ac:dyDescent="0.15">
      <c r="A6997" s="108" t="s">
        <v>56</v>
      </c>
      <c r="B6997" s="19">
        <v>681.53</v>
      </c>
      <c r="C6997" s="19">
        <v>7945</v>
      </c>
      <c r="D6997" s="19">
        <v>900</v>
      </c>
      <c r="E6997" s="19">
        <v>758.3</v>
      </c>
      <c r="F6997" s="19">
        <f t="shared" si="222"/>
        <v>111.26436106994558</v>
      </c>
      <c r="G6997" s="151">
        <f t="shared" si="223"/>
        <v>84.255555555555546</v>
      </c>
    </row>
    <row r="6998" spans="1:7" s="8" customFormat="1" ht="12.75" x14ac:dyDescent="0.15">
      <c r="A6998" s="110" t="s">
        <v>252</v>
      </c>
      <c r="B6998" s="20">
        <v>681.53</v>
      </c>
      <c r="C6998" s="20">
        <v>0</v>
      </c>
      <c r="D6998" s="20">
        <v>0</v>
      </c>
      <c r="E6998" s="20">
        <v>758.3</v>
      </c>
      <c r="F6998" s="20">
        <f t="shared" si="222"/>
        <v>111.26436106994558</v>
      </c>
      <c r="G6998" s="136">
        <f t="shared" si="223"/>
        <v>0</v>
      </c>
    </row>
    <row r="6999" spans="1:7" s="7" customFormat="1" ht="12.75" x14ac:dyDescent="0.15">
      <c r="A6999" s="149" t="s">
        <v>317</v>
      </c>
      <c r="B6999" s="18">
        <v>0.14000000000000001</v>
      </c>
      <c r="C6999" s="18">
        <v>13</v>
      </c>
      <c r="D6999" s="18">
        <v>0</v>
      </c>
      <c r="E6999" s="18">
        <v>0</v>
      </c>
      <c r="F6999" s="18">
        <f t="shared" si="222"/>
        <v>0</v>
      </c>
      <c r="G6999" s="150">
        <f t="shared" si="223"/>
        <v>0</v>
      </c>
    </row>
    <row r="7000" spans="1:7" s="8" customFormat="1" ht="12.75" x14ac:dyDescent="0.15">
      <c r="A7000" s="108" t="s">
        <v>82</v>
      </c>
      <c r="B7000" s="19">
        <v>0.14000000000000001</v>
      </c>
      <c r="C7000" s="19">
        <v>13</v>
      </c>
      <c r="D7000" s="19">
        <v>0</v>
      </c>
      <c r="E7000" s="19">
        <v>0</v>
      </c>
      <c r="F7000" s="19">
        <f t="shared" si="222"/>
        <v>0</v>
      </c>
      <c r="G7000" s="151">
        <f t="shared" si="223"/>
        <v>0</v>
      </c>
    </row>
    <row r="7001" spans="1:7" s="6" customFormat="1" ht="12.75" x14ac:dyDescent="0.15">
      <c r="A7001" s="147" t="s">
        <v>285</v>
      </c>
      <c r="B7001" s="17">
        <v>0.14000000000000001</v>
      </c>
      <c r="C7001" s="17">
        <v>13</v>
      </c>
      <c r="D7001" s="17">
        <v>0</v>
      </c>
      <c r="E7001" s="17">
        <v>0</v>
      </c>
      <c r="F7001" s="17">
        <f t="shared" si="222"/>
        <v>0</v>
      </c>
      <c r="G7001" s="148">
        <f t="shared" si="223"/>
        <v>0</v>
      </c>
    </row>
    <row r="7002" spans="1:7" s="8" customFormat="1" ht="12.75" x14ac:dyDescent="0.15">
      <c r="A7002" s="108" t="s">
        <v>6</v>
      </c>
      <c r="B7002" s="19">
        <v>0.14000000000000001</v>
      </c>
      <c r="C7002" s="19">
        <v>13</v>
      </c>
      <c r="D7002" s="19">
        <v>0</v>
      </c>
      <c r="E7002" s="19">
        <v>0</v>
      </c>
      <c r="F7002" s="19">
        <f t="shared" si="222"/>
        <v>0</v>
      </c>
      <c r="G7002" s="151">
        <f t="shared" si="223"/>
        <v>0</v>
      </c>
    </row>
    <row r="7003" spans="1:7" s="8" customFormat="1" ht="12.75" x14ac:dyDescent="0.15">
      <c r="A7003" s="108" t="s">
        <v>37</v>
      </c>
      <c r="B7003" s="19">
        <v>0.14000000000000001</v>
      </c>
      <c r="C7003" s="19">
        <v>13</v>
      </c>
      <c r="D7003" s="19">
        <v>0</v>
      </c>
      <c r="E7003" s="19">
        <v>0</v>
      </c>
      <c r="F7003" s="19">
        <f t="shared" si="222"/>
        <v>0</v>
      </c>
      <c r="G7003" s="151">
        <f t="shared" si="223"/>
        <v>0</v>
      </c>
    </row>
    <row r="7004" spans="1:7" s="8" customFormat="1" ht="12.75" x14ac:dyDescent="0.15">
      <c r="A7004" s="110" t="s">
        <v>38</v>
      </c>
      <c r="B7004" s="20">
        <v>0.14000000000000001</v>
      </c>
      <c r="C7004" s="20">
        <v>0</v>
      </c>
      <c r="D7004" s="20">
        <v>0</v>
      </c>
      <c r="E7004" s="20">
        <v>0</v>
      </c>
      <c r="F7004" s="20">
        <f t="shared" si="222"/>
        <v>0</v>
      </c>
      <c r="G7004" s="136">
        <f t="shared" si="223"/>
        <v>0</v>
      </c>
    </row>
    <row r="7005" spans="1:7" s="7" customFormat="1" ht="12.75" x14ac:dyDescent="0.15">
      <c r="A7005" s="149" t="s">
        <v>305</v>
      </c>
      <c r="B7005" s="18">
        <v>1196.7</v>
      </c>
      <c r="C7005" s="18">
        <v>1705</v>
      </c>
      <c r="D7005" s="18">
        <v>1705</v>
      </c>
      <c r="E7005" s="18">
        <v>1361.29</v>
      </c>
      <c r="F7005" s="18">
        <f t="shared" si="222"/>
        <v>113.75365588702265</v>
      </c>
      <c r="G7005" s="150">
        <f t="shared" si="223"/>
        <v>79.841055718475076</v>
      </c>
    </row>
    <row r="7006" spans="1:7" s="8" customFormat="1" ht="12.75" x14ac:dyDescent="0.15">
      <c r="A7006" s="108" t="s">
        <v>82</v>
      </c>
      <c r="B7006" s="19">
        <v>1196.7</v>
      </c>
      <c r="C7006" s="19">
        <v>1705</v>
      </c>
      <c r="D7006" s="19">
        <v>1705</v>
      </c>
      <c r="E7006" s="19">
        <v>1361.29</v>
      </c>
      <c r="F7006" s="19">
        <f t="shared" si="222"/>
        <v>113.75365588702265</v>
      </c>
      <c r="G7006" s="151">
        <f t="shared" si="223"/>
        <v>79.841055718475076</v>
      </c>
    </row>
    <row r="7007" spans="1:7" s="6" customFormat="1" ht="12.75" x14ac:dyDescent="0.15">
      <c r="A7007" s="147" t="s">
        <v>86</v>
      </c>
      <c r="B7007" s="17">
        <v>1196.7</v>
      </c>
      <c r="C7007" s="17">
        <v>1705</v>
      </c>
      <c r="D7007" s="17">
        <v>1705</v>
      </c>
      <c r="E7007" s="17">
        <v>1361.29</v>
      </c>
      <c r="F7007" s="17">
        <f t="shared" si="222"/>
        <v>113.75365588702265</v>
      </c>
      <c r="G7007" s="148">
        <f t="shared" si="223"/>
        <v>79.841055718475076</v>
      </c>
    </row>
    <row r="7008" spans="1:7" s="8" customFormat="1" ht="12.75" x14ac:dyDescent="0.15">
      <c r="A7008" s="108" t="s">
        <v>6</v>
      </c>
      <c r="B7008" s="19">
        <v>1196.7</v>
      </c>
      <c r="C7008" s="19">
        <v>1705</v>
      </c>
      <c r="D7008" s="19">
        <v>1705</v>
      </c>
      <c r="E7008" s="19">
        <v>1361.29</v>
      </c>
      <c r="F7008" s="19">
        <f t="shared" si="222"/>
        <v>113.75365588702265</v>
      </c>
      <c r="G7008" s="151">
        <f t="shared" si="223"/>
        <v>79.841055718475076</v>
      </c>
    </row>
    <row r="7009" spans="1:7" s="8" customFormat="1" ht="12.75" x14ac:dyDescent="0.15">
      <c r="A7009" s="108" t="s">
        <v>12</v>
      </c>
      <c r="B7009" s="19">
        <v>1196.7</v>
      </c>
      <c r="C7009" s="19">
        <v>1705</v>
      </c>
      <c r="D7009" s="19">
        <v>1705</v>
      </c>
      <c r="E7009" s="19">
        <v>1361.29</v>
      </c>
      <c r="F7009" s="19">
        <f t="shared" si="222"/>
        <v>113.75365588702265</v>
      </c>
      <c r="G7009" s="151">
        <f t="shared" si="223"/>
        <v>79.841055718475076</v>
      </c>
    </row>
    <row r="7010" spans="1:7" s="8" customFormat="1" ht="12.75" x14ac:dyDescent="0.15">
      <c r="A7010" s="110" t="s">
        <v>97</v>
      </c>
      <c r="B7010" s="20">
        <v>1196.7</v>
      </c>
      <c r="C7010" s="20">
        <v>0</v>
      </c>
      <c r="D7010" s="20">
        <v>0</v>
      </c>
      <c r="E7010" s="20">
        <v>1361.29</v>
      </c>
      <c r="F7010" s="20">
        <f t="shared" si="222"/>
        <v>113.75365588702265</v>
      </c>
      <c r="G7010" s="136">
        <f t="shared" si="223"/>
        <v>0</v>
      </c>
    </row>
    <row r="7011" spans="1:7" s="6" customFormat="1" ht="12.75" x14ac:dyDescent="0.15">
      <c r="A7011" s="147" t="s">
        <v>266</v>
      </c>
      <c r="B7011" s="17">
        <v>17836.96</v>
      </c>
      <c r="C7011" s="17">
        <v>33360</v>
      </c>
      <c r="D7011" s="17">
        <v>8430</v>
      </c>
      <c r="E7011" s="17">
        <v>8227.7800000000007</v>
      </c>
      <c r="F7011" s="17">
        <f t="shared" si="222"/>
        <v>46.127703375463092</v>
      </c>
      <c r="G7011" s="148">
        <f t="shared" si="223"/>
        <v>97.601186239620404</v>
      </c>
    </row>
    <row r="7012" spans="1:7" s="7" customFormat="1" ht="12.75" x14ac:dyDescent="0.15">
      <c r="A7012" s="149" t="s">
        <v>267</v>
      </c>
      <c r="B7012" s="18">
        <v>17836.96</v>
      </c>
      <c r="C7012" s="18">
        <v>33360</v>
      </c>
      <c r="D7012" s="18">
        <v>8430</v>
      </c>
      <c r="E7012" s="18">
        <v>8227.7800000000007</v>
      </c>
      <c r="F7012" s="18">
        <f t="shared" si="222"/>
        <v>46.127703375463092</v>
      </c>
      <c r="G7012" s="150">
        <f t="shared" si="223"/>
        <v>97.601186239620404</v>
      </c>
    </row>
    <row r="7013" spans="1:7" s="8" customFormat="1" ht="12.75" x14ac:dyDescent="0.15">
      <c r="A7013" s="108" t="s">
        <v>82</v>
      </c>
      <c r="B7013" s="19">
        <v>17836.96</v>
      </c>
      <c r="C7013" s="19">
        <v>33360</v>
      </c>
      <c r="D7013" s="19">
        <v>8430</v>
      </c>
      <c r="E7013" s="19">
        <v>8227.7800000000007</v>
      </c>
      <c r="F7013" s="19">
        <f t="shared" si="222"/>
        <v>46.127703375463092</v>
      </c>
      <c r="G7013" s="151">
        <f t="shared" si="223"/>
        <v>97.601186239620404</v>
      </c>
    </row>
    <row r="7014" spans="1:7" s="6" customFormat="1" ht="12.75" x14ac:dyDescent="0.15">
      <c r="A7014" s="147" t="s">
        <v>5</v>
      </c>
      <c r="B7014" s="17">
        <v>0</v>
      </c>
      <c r="C7014" s="17">
        <v>0</v>
      </c>
      <c r="D7014" s="17">
        <v>1208</v>
      </c>
      <c r="E7014" s="17">
        <v>1140.5899999999999</v>
      </c>
      <c r="F7014" s="17">
        <f t="shared" si="222"/>
        <v>0</v>
      </c>
      <c r="G7014" s="148">
        <f t="shared" si="223"/>
        <v>94.419701986754959</v>
      </c>
    </row>
    <row r="7015" spans="1:7" s="8" customFormat="1" ht="12.75" x14ac:dyDescent="0.15">
      <c r="A7015" s="108" t="s">
        <v>6</v>
      </c>
      <c r="B7015" s="19">
        <v>0</v>
      </c>
      <c r="C7015" s="19">
        <v>0</v>
      </c>
      <c r="D7015" s="19">
        <v>1208</v>
      </c>
      <c r="E7015" s="19">
        <v>1140.5899999999999</v>
      </c>
      <c r="F7015" s="19">
        <f t="shared" si="222"/>
        <v>0</v>
      </c>
      <c r="G7015" s="151">
        <f t="shared" si="223"/>
        <v>94.419701986754959</v>
      </c>
    </row>
    <row r="7016" spans="1:7" s="8" customFormat="1" ht="12.75" x14ac:dyDescent="0.15">
      <c r="A7016" s="108" t="s">
        <v>7</v>
      </c>
      <c r="B7016" s="19">
        <v>0</v>
      </c>
      <c r="C7016" s="19">
        <v>0</v>
      </c>
      <c r="D7016" s="19">
        <v>858</v>
      </c>
      <c r="E7016" s="19">
        <v>806.61</v>
      </c>
      <c r="F7016" s="19">
        <f t="shared" si="222"/>
        <v>0</v>
      </c>
      <c r="G7016" s="151">
        <f t="shared" si="223"/>
        <v>94.010489510489521</v>
      </c>
    </row>
    <row r="7017" spans="1:7" s="8" customFormat="1" ht="12.75" x14ac:dyDescent="0.15">
      <c r="A7017" s="110" t="s">
        <v>8</v>
      </c>
      <c r="B7017" s="20">
        <v>0</v>
      </c>
      <c r="C7017" s="20">
        <v>0</v>
      </c>
      <c r="D7017" s="20">
        <v>0</v>
      </c>
      <c r="E7017" s="20">
        <v>605.75</v>
      </c>
      <c r="F7017" s="20">
        <f t="shared" si="222"/>
        <v>0</v>
      </c>
      <c r="G7017" s="136">
        <f t="shared" si="223"/>
        <v>0</v>
      </c>
    </row>
    <row r="7018" spans="1:7" s="8" customFormat="1" ht="12.75" x14ac:dyDescent="0.15">
      <c r="A7018" s="110" t="s">
        <v>10</v>
      </c>
      <c r="B7018" s="20">
        <v>0</v>
      </c>
      <c r="C7018" s="20">
        <v>0</v>
      </c>
      <c r="D7018" s="20">
        <v>0</v>
      </c>
      <c r="E7018" s="20">
        <v>100.92</v>
      </c>
      <c r="F7018" s="20">
        <f t="shared" si="222"/>
        <v>0</v>
      </c>
      <c r="G7018" s="136">
        <f t="shared" si="223"/>
        <v>0</v>
      </c>
    </row>
    <row r="7019" spans="1:7" s="8" customFormat="1" ht="12.75" x14ac:dyDescent="0.15">
      <c r="A7019" s="110" t="s">
        <v>11</v>
      </c>
      <c r="B7019" s="20">
        <v>0</v>
      </c>
      <c r="C7019" s="20">
        <v>0</v>
      </c>
      <c r="D7019" s="20">
        <v>0</v>
      </c>
      <c r="E7019" s="20">
        <v>99.94</v>
      </c>
      <c r="F7019" s="20">
        <f t="shared" si="222"/>
        <v>0</v>
      </c>
      <c r="G7019" s="136">
        <f t="shared" si="223"/>
        <v>0</v>
      </c>
    </row>
    <row r="7020" spans="1:7" s="8" customFormat="1" ht="12.75" x14ac:dyDescent="0.15">
      <c r="A7020" s="108" t="s">
        <v>12</v>
      </c>
      <c r="B7020" s="19">
        <v>0</v>
      </c>
      <c r="C7020" s="19">
        <v>0</v>
      </c>
      <c r="D7020" s="19">
        <v>350</v>
      </c>
      <c r="E7020" s="19">
        <v>333.98</v>
      </c>
      <c r="F7020" s="19">
        <f t="shared" si="222"/>
        <v>0</v>
      </c>
      <c r="G7020" s="151">
        <f t="shared" si="223"/>
        <v>95.42285714285714</v>
      </c>
    </row>
    <row r="7021" spans="1:7" s="8" customFormat="1" ht="12.75" x14ac:dyDescent="0.15">
      <c r="A7021" s="110" t="s">
        <v>19</v>
      </c>
      <c r="B7021" s="20">
        <v>0</v>
      </c>
      <c r="C7021" s="20">
        <v>0</v>
      </c>
      <c r="D7021" s="20">
        <v>0</v>
      </c>
      <c r="E7021" s="20">
        <v>333.98</v>
      </c>
      <c r="F7021" s="20">
        <f t="shared" si="222"/>
        <v>0</v>
      </c>
      <c r="G7021" s="136">
        <f t="shared" si="223"/>
        <v>0</v>
      </c>
    </row>
    <row r="7022" spans="1:7" s="6" customFormat="1" ht="12.75" x14ac:dyDescent="0.15">
      <c r="A7022" s="147" t="s">
        <v>62</v>
      </c>
      <c r="B7022" s="17">
        <v>2675.55</v>
      </c>
      <c r="C7022" s="17">
        <v>5008</v>
      </c>
      <c r="D7022" s="17">
        <v>1087</v>
      </c>
      <c r="E7022" s="17">
        <v>1063.06</v>
      </c>
      <c r="F7022" s="17">
        <f t="shared" si="222"/>
        <v>39.732391470912518</v>
      </c>
      <c r="G7022" s="148">
        <f t="shared" si="223"/>
        <v>97.797608095676168</v>
      </c>
    </row>
    <row r="7023" spans="1:7" s="8" customFormat="1" ht="12.75" x14ac:dyDescent="0.15">
      <c r="A7023" s="108" t="s">
        <v>6</v>
      </c>
      <c r="B7023" s="19">
        <v>2675.55</v>
      </c>
      <c r="C7023" s="19">
        <v>5008</v>
      </c>
      <c r="D7023" s="19">
        <v>1087</v>
      </c>
      <c r="E7023" s="19">
        <v>1063.06</v>
      </c>
      <c r="F7023" s="19">
        <f t="shared" si="222"/>
        <v>39.732391470912518</v>
      </c>
      <c r="G7023" s="151">
        <f t="shared" si="223"/>
        <v>97.797608095676168</v>
      </c>
    </row>
    <row r="7024" spans="1:7" s="8" customFormat="1" ht="12.75" x14ac:dyDescent="0.15">
      <c r="A7024" s="108" t="s">
        <v>7</v>
      </c>
      <c r="B7024" s="19">
        <v>2493.6</v>
      </c>
      <c r="C7024" s="19">
        <v>4599</v>
      </c>
      <c r="D7024" s="19">
        <v>1017</v>
      </c>
      <c r="E7024" s="19">
        <v>993.4</v>
      </c>
      <c r="F7024" s="19">
        <f t="shared" si="222"/>
        <v>39.837985242220086</v>
      </c>
      <c r="G7024" s="151">
        <f t="shared" si="223"/>
        <v>97.679449360865291</v>
      </c>
    </row>
    <row r="7025" spans="1:7" s="8" customFormat="1" ht="12.75" x14ac:dyDescent="0.15">
      <c r="A7025" s="110" t="s">
        <v>8</v>
      </c>
      <c r="B7025" s="20">
        <v>2054.98</v>
      </c>
      <c r="C7025" s="20">
        <v>0</v>
      </c>
      <c r="D7025" s="20">
        <v>0</v>
      </c>
      <c r="E7025" s="20">
        <v>788.44</v>
      </c>
      <c r="F7025" s="20">
        <f t="shared" si="222"/>
        <v>38.367283379886914</v>
      </c>
      <c r="G7025" s="136">
        <f t="shared" si="223"/>
        <v>0</v>
      </c>
    </row>
    <row r="7026" spans="1:7" s="8" customFormat="1" ht="12.75" x14ac:dyDescent="0.15">
      <c r="A7026" s="110" t="s">
        <v>10</v>
      </c>
      <c r="B7026" s="20">
        <v>99.55</v>
      </c>
      <c r="C7026" s="20">
        <v>0</v>
      </c>
      <c r="D7026" s="20">
        <v>0</v>
      </c>
      <c r="E7026" s="20">
        <v>74.86</v>
      </c>
      <c r="F7026" s="20">
        <f t="shared" si="222"/>
        <v>75.198392767453555</v>
      </c>
      <c r="G7026" s="136">
        <f t="shared" si="223"/>
        <v>0</v>
      </c>
    </row>
    <row r="7027" spans="1:7" s="8" customFormat="1" ht="12.75" x14ac:dyDescent="0.15">
      <c r="A7027" s="110" t="s">
        <v>11</v>
      </c>
      <c r="B7027" s="20">
        <v>339.07</v>
      </c>
      <c r="C7027" s="20">
        <v>0</v>
      </c>
      <c r="D7027" s="20">
        <v>0</v>
      </c>
      <c r="E7027" s="20">
        <v>130.1</v>
      </c>
      <c r="F7027" s="20">
        <f t="shared" si="222"/>
        <v>38.36965818267614</v>
      </c>
      <c r="G7027" s="136">
        <f t="shared" si="223"/>
        <v>0</v>
      </c>
    </row>
    <row r="7028" spans="1:7" s="8" customFormat="1" ht="12.75" x14ac:dyDescent="0.15">
      <c r="A7028" s="108" t="s">
        <v>12</v>
      </c>
      <c r="B7028" s="19">
        <v>181.95</v>
      </c>
      <c r="C7028" s="19">
        <v>409</v>
      </c>
      <c r="D7028" s="19">
        <v>70</v>
      </c>
      <c r="E7028" s="19">
        <v>69.66</v>
      </c>
      <c r="F7028" s="19">
        <f t="shared" si="222"/>
        <v>38.285243198680959</v>
      </c>
      <c r="G7028" s="151">
        <f t="shared" si="223"/>
        <v>99.514285714285705</v>
      </c>
    </row>
    <row r="7029" spans="1:7" s="8" customFormat="1" ht="12.75" x14ac:dyDescent="0.15">
      <c r="A7029" s="110" t="s">
        <v>18</v>
      </c>
      <c r="B7029" s="20">
        <v>11.94</v>
      </c>
      <c r="C7029" s="20">
        <v>0</v>
      </c>
      <c r="D7029" s="20">
        <v>0</v>
      </c>
      <c r="E7029" s="20">
        <v>0</v>
      </c>
      <c r="F7029" s="20">
        <f t="shared" si="222"/>
        <v>0</v>
      </c>
      <c r="G7029" s="136">
        <f t="shared" si="223"/>
        <v>0</v>
      </c>
    </row>
    <row r="7030" spans="1:7" s="8" customFormat="1" ht="12.75" x14ac:dyDescent="0.15">
      <c r="A7030" s="110" t="s">
        <v>19</v>
      </c>
      <c r="B7030" s="20">
        <v>170.01</v>
      </c>
      <c r="C7030" s="20">
        <v>0</v>
      </c>
      <c r="D7030" s="20">
        <v>0</v>
      </c>
      <c r="E7030" s="20">
        <v>69.66</v>
      </c>
      <c r="F7030" s="20">
        <f t="shared" si="222"/>
        <v>40.974060349391209</v>
      </c>
      <c r="G7030" s="136">
        <f t="shared" si="223"/>
        <v>0</v>
      </c>
    </row>
    <row r="7031" spans="1:7" s="6" customFormat="1" ht="12.75" x14ac:dyDescent="0.15">
      <c r="A7031" s="147" t="s">
        <v>86</v>
      </c>
      <c r="B7031" s="17">
        <v>15161.41</v>
      </c>
      <c r="C7031" s="17">
        <v>28352</v>
      </c>
      <c r="D7031" s="17">
        <v>6135</v>
      </c>
      <c r="E7031" s="17">
        <v>6024.13</v>
      </c>
      <c r="F7031" s="17">
        <f t="shared" si="222"/>
        <v>39.73330976472505</v>
      </c>
      <c r="G7031" s="148">
        <f t="shared" si="223"/>
        <v>98.192828035859819</v>
      </c>
    </row>
    <row r="7032" spans="1:7" s="8" customFormat="1" ht="12.75" x14ac:dyDescent="0.15">
      <c r="A7032" s="108" t="s">
        <v>6</v>
      </c>
      <c r="B7032" s="19">
        <v>15161.41</v>
      </c>
      <c r="C7032" s="19">
        <v>28352</v>
      </c>
      <c r="D7032" s="19">
        <v>6135</v>
      </c>
      <c r="E7032" s="19">
        <v>6024.13</v>
      </c>
      <c r="F7032" s="19">
        <f t="shared" si="222"/>
        <v>39.73330976472505</v>
      </c>
      <c r="G7032" s="151">
        <f t="shared" si="223"/>
        <v>98.192828035859819</v>
      </c>
    </row>
    <row r="7033" spans="1:7" s="8" customFormat="1" ht="12.75" x14ac:dyDescent="0.15">
      <c r="A7033" s="108" t="s">
        <v>7</v>
      </c>
      <c r="B7033" s="19">
        <v>14130.36</v>
      </c>
      <c r="C7033" s="19">
        <v>26060</v>
      </c>
      <c r="D7033" s="19">
        <v>5740</v>
      </c>
      <c r="E7033" s="19">
        <v>5629.27</v>
      </c>
      <c r="F7033" s="19">
        <f t="shared" si="222"/>
        <v>39.838121604828189</v>
      </c>
      <c r="G7033" s="151">
        <f t="shared" si="223"/>
        <v>98.070905923344952</v>
      </c>
    </row>
    <row r="7034" spans="1:7" s="8" customFormat="1" ht="12.75" x14ac:dyDescent="0.15">
      <c r="A7034" s="110" t="s">
        <v>8</v>
      </c>
      <c r="B7034" s="20">
        <v>11644.88</v>
      </c>
      <c r="C7034" s="20">
        <v>0</v>
      </c>
      <c r="D7034" s="20">
        <v>0</v>
      </c>
      <c r="E7034" s="20">
        <v>4467.8599999999997</v>
      </c>
      <c r="F7034" s="20">
        <f t="shared" si="222"/>
        <v>38.367591593902212</v>
      </c>
      <c r="G7034" s="136">
        <f t="shared" si="223"/>
        <v>0</v>
      </c>
    </row>
    <row r="7035" spans="1:7" s="8" customFormat="1" ht="12.75" x14ac:dyDescent="0.15">
      <c r="A7035" s="110" t="s">
        <v>10</v>
      </c>
      <c r="B7035" s="20">
        <v>564.07000000000005</v>
      </c>
      <c r="C7035" s="20">
        <v>0</v>
      </c>
      <c r="D7035" s="20">
        <v>0</v>
      </c>
      <c r="E7035" s="20">
        <v>424.22</v>
      </c>
      <c r="F7035" s="20">
        <f t="shared" si="222"/>
        <v>75.206977857358126</v>
      </c>
      <c r="G7035" s="136">
        <f t="shared" si="223"/>
        <v>0</v>
      </c>
    </row>
    <row r="7036" spans="1:7" s="8" customFormat="1" ht="12.75" x14ac:dyDescent="0.15">
      <c r="A7036" s="110" t="s">
        <v>11</v>
      </c>
      <c r="B7036" s="20">
        <v>1921.41</v>
      </c>
      <c r="C7036" s="20">
        <v>0</v>
      </c>
      <c r="D7036" s="20">
        <v>0</v>
      </c>
      <c r="E7036" s="20">
        <v>737.19</v>
      </c>
      <c r="F7036" s="20">
        <f t="shared" si="222"/>
        <v>38.367136634034381</v>
      </c>
      <c r="G7036" s="136">
        <f t="shared" si="223"/>
        <v>0</v>
      </c>
    </row>
    <row r="7037" spans="1:7" s="8" customFormat="1" ht="12.75" x14ac:dyDescent="0.15">
      <c r="A7037" s="108" t="s">
        <v>12</v>
      </c>
      <c r="B7037" s="19">
        <v>1031.05</v>
      </c>
      <c r="C7037" s="19">
        <v>2292</v>
      </c>
      <c r="D7037" s="19">
        <v>395</v>
      </c>
      <c r="E7037" s="19">
        <v>394.86</v>
      </c>
      <c r="F7037" s="19">
        <f t="shared" si="222"/>
        <v>38.296881819504392</v>
      </c>
      <c r="G7037" s="151">
        <f t="shared" si="223"/>
        <v>99.964556962025313</v>
      </c>
    </row>
    <row r="7038" spans="1:7" s="8" customFormat="1" ht="12.75" x14ac:dyDescent="0.15">
      <c r="A7038" s="110" t="s">
        <v>18</v>
      </c>
      <c r="B7038" s="20">
        <v>67.680000000000007</v>
      </c>
      <c r="C7038" s="20">
        <v>0</v>
      </c>
      <c r="D7038" s="20">
        <v>0</v>
      </c>
      <c r="E7038" s="20">
        <v>0</v>
      </c>
      <c r="F7038" s="20">
        <f t="shared" si="222"/>
        <v>0</v>
      </c>
      <c r="G7038" s="136">
        <f t="shared" si="223"/>
        <v>0</v>
      </c>
    </row>
    <row r="7039" spans="1:7" s="8" customFormat="1" ht="12.75" x14ac:dyDescent="0.15">
      <c r="A7039" s="110" t="s">
        <v>19</v>
      </c>
      <c r="B7039" s="20">
        <v>963.37</v>
      </c>
      <c r="C7039" s="20">
        <v>0</v>
      </c>
      <c r="D7039" s="20">
        <v>0</v>
      </c>
      <c r="E7039" s="20">
        <v>394.86</v>
      </c>
      <c r="F7039" s="20">
        <f t="shared" si="222"/>
        <v>40.987367262837751</v>
      </c>
      <c r="G7039" s="136">
        <f t="shared" si="223"/>
        <v>0</v>
      </c>
    </row>
    <row r="7040" spans="1:7" s="6" customFormat="1" ht="12.75" x14ac:dyDescent="0.15">
      <c r="A7040" s="147" t="s">
        <v>320</v>
      </c>
      <c r="B7040" s="17">
        <v>2714.49</v>
      </c>
      <c r="C7040" s="17">
        <v>381337</v>
      </c>
      <c r="D7040" s="17">
        <v>316256</v>
      </c>
      <c r="E7040" s="17">
        <v>220526.83</v>
      </c>
      <c r="F7040" s="17">
        <f t="shared" si="222"/>
        <v>8124.0612417065449</v>
      </c>
      <c r="G7040" s="148">
        <f t="shared" si="223"/>
        <v>69.730481002731963</v>
      </c>
    </row>
    <row r="7041" spans="1:7" s="7" customFormat="1" ht="12.75" x14ac:dyDescent="0.15">
      <c r="A7041" s="149" t="s">
        <v>324</v>
      </c>
      <c r="B7041" s="18">
        <v>2714.49</v>
      </c>
      <c r="C7041" s="18">
        <v>381337</v>
      </c>
      <c r="D7041" s="18">
        <v>316256</v>
      </c>
      <c r="E7041" s="18">
        <v>220526.83</v>
      </c>
      <c r="F7041" s="18">
        <f t="shared" si="222"/>
        <v>8124.0612417065449</v>
      </c>
      <c r="G7041" s="150">
        <f t="shared" si="223"/>
        <v>69.730481002731963</v>
      </c>
    </row>
    <row r="7042" spans="1:7" s="8" customFormat="1" ht="12.75" x14ac:dyDescent="0.15">
      <c r="A7042" s="108" t="s">
        <v>82</v>
      </c>
      <c r="B7042" s="19">
        <v>2714.49</v>
      </c>
      <c r="C7042" s="19">
        <v>381337</v>
      </c>
      <c r="D7042" s="19">
        <v>316256</v>
      </c>
      <c r="E7042" s="19">
        <v>220526.83</v>
      </c>
      <c r="F7042" s="19">
        <f t="shared" si="222"/>
        <v>8124.0612417065449</v>
      </c>
      <c r="G7042" s="151">
        <f t="shared" si="223"/>
        <v>69.730481002731963</v>
      </c>
    </row>
    <row r="7043" spans="1:7" s="6" customFormat="1" ht="12.75" x14ac:dyDescent="0.15">
      <c r="A7043" s="147" t="s">
        <v>5</v>
      </c>
      <c r="B7043" s="17">
        <v>0</v>
      </c>
      <c r="C7043" s="17">
        <v>200000</v>
      </c>
      <c r="D7043" s="17">
        <v>223000</v>
      </c>
      <c r="E7043" s="17">
        <v>166352.32999999999</v>
      </c>
      <c r="F7043" s="17">
        <f t="shared" si="222"/>
        <v>0</v>
      </c>
      <c r="G7043" s="148">
        <f t="shared" si="223"/>
        <v>74.597457399103135</v>
      </c>
    </row>
    <row r="7044" spans="1:7" s="8" customFormat="1" ht="12.75" x14ac:dyDescent="0.15">
      <c r="A7044" s="108" t="s">
        <v>53</v>
      </c>
      <c r="B7044" s="19">
        <v>0</v>
      </c>
      <c r="C7044" s="19">
        <v>200000</v>
      </c>
      <c r="D7044" s="19">
        <v>223000</v>
      </c>
      <c r="E7044" s="19">
        <v>166352.32999999999</v>
      </c>
      <c r="F7044" s="19">
        <f t="shared" si="222"/>
        <v>0</v>
      </c>
      <c r="G7044" s="151">
        <f t="shared" si="223"/>
        <v>74.597457399103135</v>
      </c>
    </row>
    <row r="7045" spans="1:7" s="8" customFormat="1" ht="12.75" x14ac:dyDescent="0.15">
      <c r="A7045" s="108" t="s">
        <v>56</v>
      </c>
      <c r="B7045" s="19">
        <v>0</v>
      </c>
      <c r="C7045" s="19">
        <v>186728</v>
      </c>
      <c r="D7045" s="19">
        <v>208000</v>
      </c>
      <c r="E7045" s="19">
        <v>156194.25</v>
      </c>
      <c r="F7045" s="19">
        <f t="shared" si="222"/>
        <v>0</v>
      </c>
      <c r="G7045" s="151">
        <f t="shared" si="223"/>
        <v>75.093389423076928</v>
      </c>
    </row>
    <row r="7046" spans="1:7" s="8" customFormat="1" ht="12.75" x14ac:dyDescent="0.15">
      <c r="A7046" s="110" t="s">
        <v>60</v>
      </c>
      <c r="B7046" s="20">
        <v>0</v>
      </c>
      <c r="C7046" s="20">
        <v>0</v>
      </c>
      <c r="D7046" s="20">
        <v>0</v>
      </c>
      <c r="E7046" s="20">
        <v>156194.25</v>
      </c>
      <c r="F7046" s="20">
        <f t="shared" ref="F7046:F7109" si="224">IFERROR(E7046/B7046*100,0)</f>
        <v>0</v>
      </c>
      <c r="G7046" s="136">
        <f t="shared" ref="G7046:G7109" si="225">IFERROR(E7046/D7046*100,0)</f>
        <v>0</v>
      </c>
    </row>
    <row r="7047" spans="1:7" s="8" customFormat="1" ht="12.75" x14ac:dyDescent="0.15">
      <c r="A7047" s="108" t="s">
        <v>72</v>
      </c>
      <c r="B7047" s="19">
        <v>0</v>
      </c>
      <c r="C7047" s="19">
        <v>13272</v>
      </c>
      <c r="D7047" s="19">
        <v>15000</v>
      </c>
      <c r="E7047" s="19">
        <v>10158.08</v>
      </c>
      <c r="F7047" s="19">
        <f t="shared" si="224"/>
        <v>0</v>
      </c>
      <c r="G7047" s="151">
        <f t="shared" si="225"/>
        <v>67.720533333333336</v>
      </c>
    </row>
    <row r="7048" spans="1:7" s="8" customFormat="1" ht="12.75" x14ac:dyDescent="0.15">
      <c r="A7048" s="110" t="s">
        <v>73</v>
      </c>
      <c r="B7048" s="20">
        <v>0</v>
      </c>
      <c r="C7048" s="20">
        <v>0</v>
      </c>
      <c r="D7048" s="20">
        <v>0</v>
      </c>
      <c r="E7048" s="20">
        <v>10158.08</v>
      </c>
      <c r="F7048" s="20">
        <f t="shared" si="224"/>
        <v>0</v>
      </c>
      <c r="G7048" s="136">
        <f t="shared" si="225"/>
        <v>0</v>
      </c>
    </row>
    <row r="7049" spans="1:7" s="6" customFormat="1" ht="12.75" x14ac:dyDescent="0.15">
      <c r="A7049" s="147" t="s">
        <v>128</v>
      </c>
      <c r="B7049" s="17">
        <v>407.18</v>
      </c>
      <c r="C7049" s="17">
        <v>27201</v>
      </c>
      <c r="D7049" s="17">
        <v>15635</v>
      </c>
      <c r="E7049" s="17">
        <v>7298.15</v>
      </c>
      <c r="F7049" s="17">
        <f t="shared" si="224"/>
        <v>1792.364556215924</v>
      </c>
      <c r="G7049" s="148">
        <f t="shared" si="225"/>
        <v>46.678285897025901</v>
      </c>
    </row>
    <row r="7050" spans="1:7" s="8" customFormat="1" ht="12.75" x14ac:dyDescent="0.15">
      <c r="A7050" s="108" t="s">
        <v>6</v>
      </c>
      <c r="B7050" s="19">
        <v>407.18</v>
      </c>
      <c r="C7050" s="19">
        <v>3418</v>
      </c>
      <c r="D7050" s="19">
        <v>635</v>
      </c>
      <c r="E7050" s="19">
        <v>462.78</v>
      </c>
      <c r="F7050" s="19">
        <f t="shared" si="224"/>
        <v>113.65489464119062</v>
      </c>
      <c r="G7050" s="151">
        <f t="shared" si="225"/>
        <v>72.878740157480308</v>
      </c>
    </row>
    <row r="7051" spans="1:7" s="8" customFormat="1" ht="12.75" x14ac:dyDescent="0.15">
      <c r="A7051" s="108" t="s">
        <v>7</v>
      </c>
      <c r="B7051" s="19">
        <v>369.19</v>
      </c>
      <c r="C7051" s="19">
        <v>3318</v>
      </c>
      <c r="D7051" s="19">
        <v>535</v>
      </c>
      <c r="E7051" s="19">
        <v>462.78</v>
      </c>
      <c r="F7051" s="19">
        <f t="shared" si="224"/>
        <v>125.35009073918577</v>
      </c>
      <c r="G7051" s="151">
        <f t="shared" si="225"/>
        <v>86.500934579439246</v>
      </c>
    </row>
    <row r="7052" spans="1:7" s="8" customFormat="1" ht="12.75" x14ac:dyDescent="0.15">
      <c r="A7052" s="110" t="s">
        <v>16</v>
      </c>
      <c r="B7052" s="20">
        <v>311.35000000000002</v>
      </c>
      <c r="C7052" s="20">
        <v>0</v>
      </c>
      <c r="D7052" s="20">
        <v>0</v>
      </c>
      <c r="E7052" s="20">
        <v>393.37</v>
      </c>
      <c r="F7052" s="20">
        <f t="shared" si="224"/>
        <v>126.34334350409506</v>
      </c>
      <c r="G7052" s="136">
        <f t="shared" si="225"/>
        <v>0</v>
      </c>
    </row>
    <row r="7053" spans="1:7" s="8" customFormat="1" ht="12.75" x14ac:dyDescent="0.15">
      <c r="A7053" s="110" t="s">
        <v>10</v>
      </c>
      <c r="B7053" s="20">
        <v>6.47</v>
      </c>
      <c r="C7053" s="20">
        <v>0</v>
      </c>
      <c r="D7053" s="20">
        <v>0</v>
      </c>
      <c r="E7053" s="20">
        <v>4.5</v>
      </c>
      <c r="F7053" s="20">
        <f t="shared" si="224"/>
        <v>69.551777434312214</v>
      </c>
      <c r="G7053" s="136">
        <f t="shared" si="225"/>
        <v>0</v>
      </c>
    </row>
    <row r="7054" spans="1:7" s="8" customFormat="1" ht="12.75" x14ac:dyDescent="0.15">
      <c r="A7054" s="110" t="s">
        <v>11</v>
      </c>
      <c r="B7054" s="20">
        <v>51.37</v>
      </c>
      <c r="C7054" s="20">
        <v>0</v>
      </c>
      <c r="D7054" s="20">
        <v>0</v>
      </c>
      <c r="E7054" s="20">
        <v>64.91</v>
      </c>
      <c r="F7054" s="20">
        <f t="shared" si="224"/>
        <v>126.35779637920965</v>
      </c>
      <c r="G7054" s="136">
        <f t="shared" si="225"/>
        <v>0</v>
      </c>
    </row>
    <row r="7055" spans="1:7" s="8" customFormat="1" ht="12.75" x14ac:dyDescent="0.15">
      <c r="A7055" s="108" t="s">
        <v>12</v>
      </c>
      <c r="B7055" s="19">
        <v>37.99</v>
      </c>
      <c r="C7055" s="19">
        <v>100</v>
      </c>
      <c r="D7055" s="19">
        <v>100</v>
      </c>
      <c r="E7055" s="19">
        <v>0</v>
      </c>
      <c r="F7055" s="19">
        <f t="shared" si="224"/>
        <v>0</v>
      </c>
      <c r="G7055" s="151">
        <f t="shared" si="225"/>
        <v>0</v>
      </c>
    </row>
    <row r="7056" spans="1:7" s="8" customFormat="1" ht="12.75" x14ac:dyDescent="0.15">
      <c r="A7056" s="110" t="s">
        <v>18</v>
      </c>
      <c r="B7056" s="20">
        <v>19.989999999999998</v>
      </c>
      <c r="C7056" s="20">
        <v>0</v>
      </c>
      <c r="D7056" s="20">
        <v>0</v>
      </c>
      <c r="E7056" s="20">
        <v>0</v>
      </c>
      <c r="F7056" s="20">
        <f t="shared" si="224"/>
        <v>0</v>
      </c>
      <c r="G7056" s="136">
        <f t="shared" si="225"/>
        <v>0</v>
      </c>
    </row>
    <row r="7057" spans="1:7" s="8" customFormat="1" ht="12.75" x14ac:dyDescent="0.15">
      <c r="A7057" s="110" t="s">
        <v>21</v>
      </c>
      <c r="B7057" s="20">
        <v>18</v>
      </c>
      <c r="C7057" s="20">
        <v>0</v>
      </c>
      <c r="D7057" s="20">
        <v>0</v>
      </c>
      <c r="E7057" s="20">
        <v>0</v>
      </c>
      <c r="F7057" s="20">
        <f t="shared" si="224"/>
        <v>0</v>
      </c>
      <c r="G7057" s="136">
        <f t="shared" si="225"/>
        <v>0</v>
      </c>
    </row>
    <row r="7058" spans="1:7" s="8" customFormat="1" ht="12.75" x14ac:dyDescent="0.15">
      <c r="A7058" s="108" t="s">
        <v>53</v>
      </c>
      <c r="B7058" s="19">
        <v>0</v>
      </c>
      <c r="C7058" s="19">
        <v>23783</v>
      </c>
      <c r="D7058" s="19">
        <v>15000</v>
      </c>
      <c r="E7058" s="19">
        <v>6835.37</v>
      </c>
      <c r="F7058" s="19">
        <f t="shared" si="224"/>
        <v>0</v>
      </c>
      <c r="G7058" s="151">
        <f t="shared" si="225"/>
        <v>45.569133333333333</v>
      </c>
    </row>
    <row r="7059" spans="1:7" s="8" customFormat="1" ht="12.75" x14ac:dyDescent="0.15">
      <c r="A7059" s="108" t="s">
        <v>56</v>
      </c>
      <c r="B7059" s="19">
        <v>0</v>
      </c>
      <c r="C7059" s="19">
        <v>23783</v>
      </c>
      <c r="D7059" s="19">
        <v>15000</v>
      </c>
      <c r="E7059" s="19">
        <v>6835.37</v>
      </c>
      <c r="F7059" s="19">
        <f t="shared" si="224"/>
        <v>0</v>
      </c>
      <c r="G7059" s="151">
        <f t="shared" si="225"/>
        <v>45.569133333333333</v>
      </c>
    </row>
    <row r="7060" spans="1:7" s="8" customFormat="1" ht="12.75" x14ac:dyDescent="0.15">
      <c r="A7060" s="110" t="s">
        <v>60</v>
      </c>
      <c r="B7060" s="20">
        <v>0</v>
      </c>
      <c r="C7060" s="20">
        <v>0</v>
      </c>
      <c r="D7060" s="20">
        <v>0</v>
      </c>
      <c r="E7060" s="20">
        <v>6835.37</v>
      </c>
      <c r="F7060" s="20">
        <f t="shared" si="224"/>
        <v>0</v>
      </c>
      <c r="G7060" s="136">
        <f t="shared" si="225"/>
        <v>0</v>
      </c>
    </row>
    <row r="7061" spans="1:7" s="6" customFormat="1" ht="12.75" x14ac:dyDescent="0.15">
      <c r="A7061" s="147" t="s">
        <v>212</v>
      </c>
      <c r="B7061" s="17">
        <v>2307.31</v>
      </c>
      <c r="C7061" s="17">
        <v>154136</v>
      </c>
      <c r="D7061" s="17">
        <v>77621</v>
      </c>
      <c r="E7061" s="17">
        <v>46876.35</v>
      </c>
      <c r="F7061" s="17">
        <f t="shared" si="224"/>
        <v>2031.6450758675685</v>
      </c>
      <c r="G7061" s="148">
        <f t="shared" si="225"/>
        <v>60.391324512696308</v>
      </c>
    </row>
    <row r="7062" spans="1:7" s="8" customFormat="1" ht="12.75" x14ac:dyDescent="0.15">
      <c r="A7062" s="108" t="s">
        <v>6</v>
      </c>
      <c r="B7062" s="19">
        <v>2307.31</v>
      </c>
      <c r="C7062" s="19">
        <v>19364</v>
      </c>
      <c r="D7062" s="19">
        <v>9621</v>
      </c>
      <c r="E7062" s="19">
        <v>8142.57</v>
      </c>
      <c r="F7062" s="19">
        <f t="shared" si="224"/>
        <v>352.90316429088421</v>
      </c>
      <c r="G7062" s="151">
        <f t="shared" si="225"/>
        <v>84.633302151543504</v>
      </c>
    </row>
    <row r="7063" spans="1:7" s="8" customFormat="1" ht="12.75" x14ac:dyDescent="0.15">
      <c r="A7063" s="108" t="s">
        <v>7</v>
      </c>
      <c r="B7063" s="19">
        <v>2092.06</v>
      </c>
      <c r="C7063" s="19">
        <v>18799</v>
      </c>
      <c r="D7063" s="19">
        <v>2721</v>
      </c>
      <c r="E7063" s="19">
        <v>2622.27</v>
      </c>
      <c r="F7063" s="19">
        <f t="shared" si="224"/>
        <v>125.34391939045726</v>
      </c>
      <c r="G7063" s="151">
        <f t="shared" si="225"/>
        <v>96.371554575523703</v>
      </c>
    </row>
    <row r="7064" spans="1:7" s="8" customFormat="1" ht="12.75" x14ac:dyDescent="0.15">
      <c r="A7064" s="110" t="s">
        <v>16</v>
      </c>
      <c r="B7064" s="20">
        <v>1764.29</v>
      </c>
      <c r="C7064" s="20">
        <v>0</v>
      </c>
      <c r="D7064" s="20">
        <v>0</v>
      </c>
      <c r="E7064" s="20">
        <v>2228.9899999999998</v>
      </c>
      <c r="F7064" s="20">
        <f t="shared" si="224"/>
        <v>126.3392072731807</v>
      </c>
      <c r="G7064" s="136">
        <f t="shared" si="225"/>
        <v>0</v>
      </c>
    </row>
    <row r="7065" spans="1:7" s="8" customFormat="1" ht="12.75" x14ac:dyDescent="0.15">
      <c r="A7065" s="110" t="s">
        <v>10</v>
      </c>
      <c r="B7065" s="20">
        <v>36.659999999999997</v>
      </c>
      <c r="C7065" s="20">
        <v>0</v>
      </c>
      <c r="D7065" s="20">
        <v>0</v>
      </c>
      <c r="E7065" s="20">
        <v>25.5</v>
      </c>
      <c r="F7065" s="20">
        <f t="shared" si="224"/>
        <v>69.558101472995091</v>
      </c>
      <c r="G7065" s="136">
        <f t="shared" si="225"/>
        <v>0</v>
      </c>
    </row>
    <row r="7066" spans="1:7" s="8" customFormat="1" ht="12.75" x14ac:dyDescent="0.15">
      <c r="A7066" s="110" t="s">
        <v>11</v>
      </c>
      <c r="B7066" s="20">
        <v>291.11</v>
      </c>
      <c r="C7066" s="20">
        <v>0</v>
      </c>
      <c r="D7066" s="20">
        <v>0</v>
      </c>
      <c r="E7066" s="20">
        <v>367.78</v>
      </c>
      <c r="F7066" s="20">
        <f t="shared" si="224"/>
        <v>126.33712342413519</v>
      </c>
      <c r="G7066" s="136">
        <f t="shared" si="225"/>
        <v>0</v>
      </c>
    </row>
    <row r="7067" spans="1:7" s="8" customFormat="1" ht="12.75" x14ac:dyDescent="0.15">
      <c r="A7067" s="108" t="s">
        <v>12</v>
      </c>
      <c r="B7067" s="19">
        <v>215.25</v>
      </c>
      <c r="C7067" s="19">
        <v>565</v>
      </c>
      <c r="D7067" s="19">
        <v>6900</v>
      </c>
      <c r="E7067" s="19">
        <v>5520.3</v>
      </c>
      <c r="F7067" s="19">
        <f t="shared" si="224"/>
        <v>2564.5993031358885</v>
      </c>
      <c r="G7067" s="151">
        <f t="shared" si="225"/>
        <v>80.004347826086956</v>
      </c>
    </row>
    <row r="7068" spans="1:7" s="8" customFormat="1" ht="12.75" x14ac:dyDescent="0.15">
      <c r="A7068" s="110" t="s">
        <v>18</v>
      </c>
      <c r="B7068" s="20">
        <v>113.27</v>
      </c>
      <c r="C7068" s="20">
        <v>0</v>
      </c>
      <c r="D7068" s="20">
        <v>0</v>
      </c>
      <c r="E7068" s="20">
        <v>4691.1000000000004</v>
      </c>
      <c r="F7068" s="20">
        <f t="shared" si="224"/>
        <v>4141.5202613225038</v>
      </c>
      <c r="G7068" s="136">
        <f t="shared" si="225"/>
        <v>0</v>
      </c>
    </row>
    <row r="7069" spans="1:7" s="8" customFormat="1" ht="12.75" x14ac:dyDescent="0.15">
      <c r="A7069" s="110" t="s">
        <v>21</v>
      </c>
      <c r="B7069" s="20">
        <v>101.98</v>
      </c>
      <c r="C7069" s="20">
        <v>0</v>
      </c>
      <c r="D7069" s="20">
        <v>0</v>
      </c>
      <c r="E7069" s="20">
        <v>829.2</v>
      </c>
      <c r="F7069" s="20">
        <f t="shared" si="224"/>
        <v>813.10060796234552</v>
      </c>
      <c r="G7069" s="136">
        <f t="shared" si="225"/>
        <v>0</v>
      </c>
    </row>
    <row r="7070" spans="1:7" s="8" customFormat="1" ht="12.75" x14ac:dyDescent="0.15">
      <c r="A7070" s="108" t="s">
        <v>53</v>
      </c>
      <c r="B7070" s="19">
        <v>0</v>
      </c>
      <c r="C7070" s="19">
        <v>134772</v>
      </c>
      <c r="D7070" s="19">
        <v>68000</v>
      </c>
      <c r="E7070" s="19">
        <v>38733.78</v>
      </c>
      <c r="F7070" s="19">
        <f t="shared" si="224"/>
        <v>0</v>
      </c>
      <c r="G7070" s="151">
        <f t="shared" si="225"/>
        <v>56.961441176470586</v>
      </c>
    </row>
    <row r="7071" spans="1:7" s="8" customFormat="1" ht="12.75" x14ac:dyDescent="0.15">
      <c r="A7071" s="108" t="s">
        <v>56</v>
      </c>
      <c r="B7071" s="19">
        <v>0</v>
      </c>
      <c r="C7071" s="19">
        <v>134772</v>
      </c>
      <c r="D7071" s="19">
        <v>68000</v>
      </c>
      <c r="E7071" s="19">
        <v>38733.78</v>
      </c>
      <c r="F7071" s="19">
        <f t="shared" si="224"/>
        <v>0</v>
      </c>
      <c r="G7071" s="151">
        <f t="shared" si="225"/>
        <v>56.961441176470586</v>
      </c>
    </row>
    <row r="7072" spans="1:7" s="8" customFormat="1" ht="12.75" x14ac:dyDescent="0.15">
      <c r="A7072" s="110" t="s">
        <v>60</v>
      </c>
      <c r="B7072" s="20">
        <v>0</v>
      </c>
      <c r="C7072" s="20">
        <v>0</v>
      </c>
      <c r="D7072" s="20">
        <v>0</v>
      </c>
      <c r="E7072" s="20">
        <v>38733.78</v>
      </c>
      <c r="F7072" s="20">
        <f t="shared" si="224"/>
        <v>0</v>
      </c>
      <c r="G7072" s="136">
        <f t="shared" si="225"/>
        <v>0</v>
      </c>
    </row>
    <row r="7073" spans="1:7" s="6" customFormat="1" ht="12.75" x14ac:dyDescent="0.15">
      <c r="A7073" s="147" t="s">
        <v>308</v>
      </c>
      <c r="B7073" s="17">
        <v>685235.38</v>
      </c>
      <c r="C7073" s="17">
        <v>745087</v>
      </c>
      <c r="D7073" s="17">
        <v>794179.13</v>
      </c>
      <c r="E7073" s="17">
        <v>782083.82</v>
      </c>
      <c r="F7073" s="17">
        <f t="shared" si="224"/>
        <v>114.13360179972025</v>
      </c>
      <c r="G7073" s="148">
        <f t="shared" si="225"/>
        <v>98.477004803689567</v>
      </c>
    </row>
    <row r="7074" spans="1:7" s="7" customFormat="1" ht="12.75" x14ac:dyDescent="0.15">
      <c r="A7074" s="149" t="s">
        <v>309</v>
      </c>
      <c r="B7074" s="18">
        <v>685235.38</v>
      </c>
      <c r="C7074" s="18">
        <v>745087</v>
      </c>
      <c r="D7074" s="18">
        <v>794179.13</v>
      </c>
      <c r="E7074" s="18">
        <v>782083.82</v>
      </c>
      <c r="F7074" s="18">
        <f t="shared" si="224"/>
        <v>114.13360179972025</v>
      </c>
      <c r="G7074" s="150">
        <f t="shared" si="225"/>
        <v>98.477004803689567</v>
      </c>
    </row>
    <row r="7075" spans="1:7" s="8" customFormat="1" ht="12.75" x14ac:dyDescent="0.15">
      <c r="A7075" s="108" t="s">
        <v>81</v>
      </c>
      <c r="B7075" s="19">
        <v>685235.38</v>
      </c>
      <c r="C7075" s="19">
        <v>745087</v>
      </c>
      <c r="D7075" s="19">
        <v>794179.13</v>
      </c>
      <c r="E7075" s="19">
        <v>782083.82</v>
      </c>
      <c r="F7075" s="19">
        <f t="shared" si="224"/>
        <v>114.13360179972025</v>
      </c>
      <c r="G7075" s="151">
        <f t="shared" si="225"/>
        <v>98.477004803689567</v>
      </c>
    </row>
    <row r="7076" spans="1:7" s="6" customFormat="1" ht="12.75" x14ac:dyDescent="0.15">
      <c r="A7076" s="147" t="s">
        <v>272</v>
      </c>
      <c r="B7076" s="17">
        <v>685235.38</v>
      </c>
      <c r="C7076" s="17">
        <v>745087</v>
      </c>
      <c r="D7076" s="17">
        <v>794179.13</v>
      </c>
      <c r="E7076" s="17">
        <v>782083.82</v>
      </c>
      <c r="F7076" s="17">
        <f t="shared" si="224"/>
        <v>114.13360179972025</v>
      </c>
      <c r="G7076" s="148">
        <f t="shared" si="225"/>
        <v>98.477004803689567</v>
      </c>
    </row>
    <row r="7077" spans="1:7" s="8" customFormat="1" ht="12.75" x14ac:dyDescent="0.15">
      <c r="A7077" s="108" t="s">
        <v>6</v>
      </c>
      <c r="B7077" s="19">
        <v>685235.38</v>
      </c>
      <c r="C7077" s="19">
        <v>745087</v>
      </c>
      <c r="D7077" s="19">
        <v>794179.13</v>
      </c>
      <c r="E7077" s="19">
        <v>782083.82</v>
      </c>
      <c r="F7077" s="19">
        <f t="shared" si="224"/>
        <v>114.13360179972025</v>
      </c>
      <c r="G7077" s="151">
        <f t="shared" si="225"/>
        <v>98.477004803689567</v>
      </c>
    </row>
    <row r="7078" spans="1:7" s="8" customFormat="1" ht="12.75" x14ac:dyDescent="0.15">
      <c r="A7078" s="108" t="s">
        <v>7</v>
      </c>
      <c r="B7078" s="19">
        <v>682711.19</v>
      </c>
      <c r="C7078" s="19">
        <v>735525</v>
      </c>
      <c r="D7078" s="19">
        <v>790900</v>
      </c>
      <c r="E7078" s="19">
        <v>778804.69</v>
      </c>
      <c r="F7078" s="19">
        <f t="shared" si="224"/>
        <v>114.07527830326028</v>
      </c>
      <c r="G7078" s="151">
        <f t="shared" si="225"/>
        <v>98.470690352762674</v>
      </c>
    </row>
    <row r="7079" spans="1:7" s="8" customFormat="1" ht="12.75" x14ac:dyDescent="0.15">
      <c r="A7079" s="110" t="s">
        <v>8</v>
      </c>
      <c r="B7079" s="20">
        <v>563129.32999999996</v>
      </c>
      <c r="C7079" s="20">
        <v>0</v>
      </c>
      <c r="D7079" s="20">
        <v>0</v>
      </c>
      <c r="E7079" s="20">
        <v>639730.51</v>
      </c>
      <c r="F7079" s="20">
        <f t="shared" si="224"/>
        <v>113.60276865706854</v>
      </c>
      <c r="G7079" s="136">
        <f t="shared" si="225"/>
        <v>0</v>
      </c>
    </row>
    <row r="7080" spans="1:7" s="8" customFormat="1" ht="12.75" x14ac:dyDescent="0.15">
      <c r="A7080" s="110" t="s">
        <v>10</v>
      </c>
      <c r="B7080" s="20">
        <v>26655.15</v>
      </c>
      <c r="C7080" s="20">
        <v>0</v>
      </c>
      <c r="D7080" s="20">
        <v>0</v>
      </c>
      <c r="E7080" s="20">
        <v>34534.31</v>
      </c>
      <c r="F7080" s="20">
        <f t="shared" si="224"/>
        <v>129.55961605918554</v>
      </c>
      <c r="G7080" s="136">
        <f t="shared" si="225"/>
        <v>0</v>
      </c>
    </row>
    <row r="7081" spans="1:7" s="8" customFormat="1" ht="12.75" x14ac:dyDescent="0.15">
      <c r="A7081" s="110" t="s">
        <v>11</v>
      </c>
      <c r="B7081" s="20">
        <v>92901.58</v>
      </c>
      <c r="C7081" s="20">
        <v>0</v>
      </c>
      <c r="D7081" s="20">
        <v>0</v>
      </c>
      <c r="E7081" s="20">
        <v>104472.07</v>
      </c>
      <c r="F7081" s="20">
        <f t="shared" si="224"/>
        <v>112.45456751112306</v>
      </c>
      <c r="G7081" s="136">
        <f t="shared" si="225"/>
        <v>0</v>
      </c>
    </row>
    <row r="7082" spans="1:7" s="8" customFormat="1" ht="12.75" x14ac:dyDescent="0.15">
      <c r="A7082" s="110" t="s">
        <v>278</v>
      </c>
      <c r="B7082" s="20">
        <v>25.13</v>
      </c>
      <c r="C7082" s="20">
        <v>0</v>
      </c>
      <c r="D7082" s="20">
        <v>0</v>
      </c>
      <c r="E7082" s="20">
        <v>67.8</v>
      </c>
      <c r="F7082" s="20">
        <f t="shared" si="224"/>
        <v>269.79705531237562</v>
      </c>
      <c r="G7082" s="136">
        <f t="shared" si="225"/>
        <v>0</v>
      </c>
    </row>
    <row r="7083" spans="1:7" s="8" customFormat="1" ht="12.75" x14ac:dyDescent="0.15">
      <c r="A7083" s="108" t="s">
        <v>12</v>
      </c>
      <c r="B7083" s="19">
        <v>1947.37</v>
      </c>
      <c r="C7083" s="19">
        <v>4252</v>
      </c>
      <c r="D7083" s="19">
        <v>1446.27</v>
      </c>
      <c r="E7083" s="19">
        <v>1446.27</v>
      </c>
      <c r="F7083" s="19">
        <f t="shared" si="224"/>
        <v>74.267858701736188</v>
      </c>
      <c r="G7083" s="151">
        <f t="shared" si="225"/>
        <v>100</v>
      </c>
    </row>
    <row r="7084" spans="1:7" s="8" customFormat="1" ht="12.75" x14ac:dyDescent="0.15">
      <c r="A7084" s="110" t="s">
        <v>13</v>
      </c>
      <c r="B7084" s="20">
        <v>311.89999999999998</v>
      </c>
      <c r="C7084" s="20">
        <v>0</v>
      </c>
      <c r="D7084" s="20">
        <v>0</v>
      </c>
      <c r="E7084" s="20">
        <v>232.28</v>
      </c>
      <c r="F7084" s="20">
        <f t="shared" si="224"/>
        <v>74.472587367746073</v>
      </c>
      <c r="G7084" s="136">
        <f t="shared" si="225"/>
        <v>0</v>
      </c>
    </row>
    <row r="7085" spans="1:7" s="8" customFormat="1" ht="12.75" x14ac:dyDescent="0.15">
      <c r="A7085" s="110" t="s">
        <v>206</v>
      </c>
      <c r="B7085" s="20">
        <v>1635.47</v>
      </c>
      <c r="C7085" s="20">
        <v>0</v>
      </c>
      <c r="D7085" s="20">
        <v>0</v>
      </c>
      <c r="E7085" s="20">
        <v>1213.99</v>
      </c>
      <c r="F7085" s="20">
        <f t="shared" si="224"/>
        <v>74.228814958391169</v>
      </c>
      <c r="G7085" s="136">
        <f t="shared" si="225"/>
        <v>0</v>
      </c>
    </row>
    <row r="7086" spans="1:7" s="8" customFormat="1" ht="12.75" x14ac:dyDescent="0.15">
      <c r="A7086" s="108" t="s">
        <v>37</v>
      </c>
      <c r="B7086" s="19">
        <v>576.82000000000005</v>
      </c>
      <c r="C7086" s="19">
        <v>5310</v>
      </c>
      <c r="D7086" s="19">
        <v>1832.86</v>
      </c>
      <c r="E7086" s="19">
        <v>1832.86</v>
      </c>
      <c r="F7086" s="19">
        <f t="shared" si="224"/>
        <v>317.75250511424701</v>
      </c>
      <c r="G7086" s="151">
        <f t="shared" si="225"/>
        <v>100</v>
      </c>
    </row>
    <row r="7087" spans="1:7" s="8" customFormat="1" ht="12.75" x14ac:dyDescent="0.15">
      <c r="A7087" s="110" t="s">
        <v>39</v>
      </c>
      <c r="B7087" s="20">
        <v>576.82000000000005</v>
      </c>
      <c r="C7087" s="20">
        <v>0</v>
      </c>
      <c r="D7087" s="20">
        <v>0</v>
      </c>
      <c r="E7087" s="20">
        <v>1832.86</v>
      </c>
      <c r="F7087" s="20">
        <f t="shared" si="224"/>
        <v>317.75250511424701</v>
      </c>
      <c r="G7087" s="136">
        <f t="shared" si="225"/>
        <v>0</v>
      </c>
    </row>
    <row r="7088" spans="1:7" s="5" customFormat="1" ht="12.75" x14ac:dyDescent="0.15">
      <c r="A7088" s="145" t="s">
        <v>501</v>
      </c>
      <c r="B7088" s="16">
        <v>1376279.09</v>
      </c>
      <c r="C7088" s="16">
        <v>1342671</v>
      </c>
      <c r="D7088" s="16">
        <v>1569365.16</v>
      </c>
      <c r="E7088" s="16">
        <v>1453242.97</v>
      </c>
      <c r="F7088" s="16">
        <f t="shared" si="224"/>
        <v>105.59217098909785</v>
      </c>
      <c r="G7088" s="146">
        <f t="shared" si="225"/>
        <v>92.600690205203733</v>
      </c>
    </row>
    <row r="7089" spans="1:7" s="6" customFormat="1" ht="12.75" x14ac:dyDescent="0.15">
      <c r="A7089" s="147" t="s">
        <v>291</v>
      </c>
      <c r="B7089" s="17">
        <v>202676.67</v>
      </c>
      <c r="C7089" s="17">
        <v>130100</v>
      </c>
      <c r="D7089" s="17">
        <v>112730</v>
      </c>
      <c r="E7089" s="17">
        <v>112728.71</v>
      </c>
      <c r="F7089" s="17">
        <f t="shared" si="224"/>
        <v>55.619973428614159</v>
      </c>
      <c r="G7089" s="148">
        <f t="shared" si="225"/>
        <v>99.998855672846631</v>
      </c>
    </row>
    <row r="7090" spans="1:7" s="7" customFormat="1" ht="12.75" x14ac:dyDescent="0.15">
      <c r="A7090" s="149" t="s">
        <v>292</v>
      </c>
      <c r="B7090" s="18">
        <v>28596.37</v>
      </c>
      <c r="C7090" s="18">
        <v>38100</v>
      </c>
      <c r="D7090" s="18">
        <v>37980</v>
      </c>
      <c r="E7090" s="18">
        <v>37980</v>
      </c>
      <c r="F7090" s="18">
        <f t="shared" si="224"/>
        <v>132.81405996635237</v>
      </c>
      <c r="G7090" s="150">
        <f t="shared" si="225"/>
        <v>100</v>
      </c>
    </row>
    <row r="7091" spans="1:7" s="8" customFormat="1" ht="12.75" x14ac:dyDescent="0.15">
      <c r="A7091" s="108" t="s">
        <v>81</v>
      </c>
      <c r="B7091" s="19">
        <v>28596.37</v>
      </c>
      <c r="C7091" s="19">
        <v>38100</v>
      </c>
      <c r="D7091" s="19">
        <v>37980</v>
      </c>
      <c r="E7091" s="19">
        <v>37980</v>
      </c>
      <c r="F7091" s="19">
        <f t="shared" si="224"/>
        <v>132.81405996635237</v>
      </c>
      <c r="G7091" s="151">
        <f t="shared" si="225"/>
        <v>100</v>
      </c>
    </row>
    <row r="7092" spans="1:7" s="6" customFormat="1" ht="12.75" x14ac:dyDescent="0.15">
      <c r="A7092" s="147" t="s">
        <v>62</v>
      </c>
      <c r="B7092" s="17">
        <v>28596.37</v>
      </c>
      <c r="C7092" s="17">
        <v>38100</v>
      </c>
      <c r="D7092" s="17">
        <v>37980</v>
      </c>
      <c r="E7092" s="17">
        <v>37980</v>
      </c>
      <c r="F7092" s="17">
        <f t="shared" si="224"/>
        <v>132.81405996635237</v>
      </c>
      <c r="G7092" s="148">
        <f t="shared" si="225"/>
        <v>100</v>
      </c>
    </row>
    <row r="7093" spans="1:7" s="8" customFormat="1" ht="12.75" x14ac:dyDescent="0.15">
      <c r="A7093" s="108" t="s">
        <v>6</v>
      </c>
      <c r="B7093" s="19">
        <v>28596.37</v>
      </c>
      <c r="C7093" s="19">
        <v>38100</v>
      </c>
      <c r="D7093" s="19">
        <v>37980</v>
      </c>
      <c r="E7093" s="19">
        <v>37980</v>
      </c>
      <c r="F7093" s="19">
        <f t="shared" si="224"/>
        <v>132.81405996635237</v>
      </c>
      <c r="G7093" s="151">
        <f t="shared" si="225"/>
        <v>100</v>
      </c>
    </row>
    <row r="7094" spans="1:7" s="8" customFormat="1" ht="12.75" x14ac:dyDescent="0.15">
      <c r="A7094" s="108" t="s">
        <v>12</v>
      </c>
      <c r="B7094" s="19">
        <v>28158.38</v>
      </c>
      <c r="C7094" s="19">
        <v>37500</v>
      </c>
      <c r="D7094" s="19">
        <v>37500</v>
      </c>
      <c r="E7094" s="19">
        <v>37500</v>
      </c>
      <c r="F7094" s="19">
        <f t="shared" si="224"/>
        <v>133.17527499806451</v>
      </c>
      <c r="G7094" s="151">
        <f t="shared" si="225"/>
        <v>100</v>
      </c>
    </row>
    <row r="7095" spans="1:7" s="8" customFormat="1" ht="12.75" x14ac:dyDescent="0.15">
      <c r="A7095" s="110" t="s">
        <v>18</v>
      </c>
      <c r="B7095" s="20">
        <v>3726.35</v>
      </c>
      <c r="C7095" s="20">
        <v>0</v>
      </c>
      <c r="D7095" s="20">
        <v>0</v>
      </c>
      <c r="E7095" s="20">
        <v>5897.59</v>
      </c>
      <c r="F7095" s="20">
        <f t="shared" si="224"/>
        <v>158.26720517396379</v>
      </c>
      <c r="G7095" s="136">
        <f t="shared" si="225"/>
        <v>0</v>
      </c>
    </row>
    <row r="7096" spans="1:7" s="8" customFormat="1" ht="12.75" x14ac:dyDescent="0.15">
      <c r="A7096" s="110" t="s">
        <v>20</v>
      </c>
      <c r="B7096" s="20">
        <v>801.17</v>
      </c>
      <c r="C7096" s="20">
        <v>0</v>
      </c>
      <c r="D7096" s="20">
        <v>0</v>
      </c>
      <c r="E7096" s="20">
        <v>480.41</v>
      </c>
      <c r="F7096" s="20">
        <f t="shared" si="224"/>
        <v>59.963553303293935</v>
      </c>
      <c r="G7096" s="136">
        <f t="shared" si="225"/>
        <v>0</v>
      </c>
    </row>
    <row r="7097" spans="1:7" s="8" customFormat="1" ht="12.75" x14ac:dyDescent="0.15">
      <c r="A7097" s="110" t="s">
        <v>21</v>
      </c>
      <c r="B7097" s="20">
        <v>132.19</v>
      </c>
      <c r="C7097" s="20">
        <v>0</v>
      </c>
      <c r="D7097" s="20">
        <v>0</v>
      </c>
      <c r="E7097" s="20">
        <v>822</v>
      </c>
      <c r="F7097" s="20">
        <f t="shared" si="224"/>
        <v>621.83221121113547</v>
      </c>
      <c r="G7097" s="136">
        <f t="shared" si="225"/>
        <v>0</v>
      </c>
    </row>
    <row r="7098" spans="1:7" s="8" customFormat="1" ht="12.75" x14ac:dyDescent="0.15">
      <c r="A7098" s="110" t="s">
        <v>22</v>
      </c>
      <c r="B7098" s="20">
        <v>5474.91</v>
      </c>
      <c r="C7098" s="20">
        <v>0</v>
      </c>
      <c r="D7098" s="20">
        <v>0</v>
      </c>
      <c r="E7098" s="20">
        <v>10239.450000000001</v>
      </c>
      <c r="F7098" s="20">
        <f t="shared" si="224"/>
        <v>187.02499219165247</v>
      </c>
      <c r="G7098" s="136">
        <f t="shared" si="225"/>
        <v>0</v>
      </c>
    </row>
    <row r="7099" spans="1:7" s="8" customFormat="1" ht="12.75" x14ac:dyDescent="0.15">
      <c r="A7099" s="110" t="s">
        <v>97</v>
      </c>
      <c r="B7099" s="20">
        <v>17.37</v>
      </c>
      <c r="C7099" s="20">
        <v>0</v>
      </c>
      <c r="D7099" s="20">
        <v>0</v>
      </c>
      <c r="E7099" s="20">
        <v>178.84</v>
      </c>
      <c r="F7099" s="20">
        <f t="shared" si="224"/>
        <v>1029.5912492803684</v>
      </c>
      <c r="G7099" s="136">
        <f t="shared" si="225"/>
        <v>0</v>
      </c>
    </row>
    <row r="7100" spans="1:7" s="8" customFormat="1" ht="12.75" x14ac:dyDescent="0.15">
      <c r="A7100" s="110" t="s">
        <v>23</v>
      </c>
      <c r="B7100" s="20">
        <v>352.71</v>
      </c>
      <c r="C7100" s="20">
        <v>0</v>
      </c>
      <c r="D7100" s="20">
        <v>0</v>
      </c>
      <c r="E7100" s="20">
        <v>364.81</v>
      </c>
      <c r="F7100" s="20">
        <f t="shared" si="224"/>
        <v>103.43058036347142</v>
      </c>
      <c r="G7100" s="136">
        <f t="shared" si="225"/>
        <v>0</v>
      </c>
    </row>
    <row r="7101" spans="1:7" s="8" customFormat="1" ht="12.75" x14ac:dyDescent="0.15">
      <c r="A7101" s="110" t="s">
        <v>24</v>
      </c>
      <c r="B7101" s="20">
        <v>361.4</v>
      </c>
      <c r="C7101" s="20">
        <v>0</v>
      </c>
      <c r="D7101" s="20">
        <v>0</v>
      </c>
      <c r="E7101" s="20">
        <v>818.3</v>
      </c>
      <c r="F7101" s="20">
        <f t="shared" si="224"/>
        <v>226.42501383508579</v>
      </c>
      <c r="G7101" s="136">
        <f t="shared" si="225"/>
        <v>0</v>
      </c>
    </row>
    <row r="7102" spans="1:7" s="8" customFormat="1" ht="12.75" x14ac:dyDescent="0.15">
      <c r="A7102" s="110" t="s">
        <v>25</v>
      </c>
      <c r="B7102" s="20">
        <v>311.74</v>
      </c>
      <c r="C7102" s="20">
        <v>0</v>
      </c>
      <c r="D7102" s="20">
        <v>0</v>
      </c>
      <c r="E7102" s="20">
        <v>196.84</v>
      </c>
      <c r="F7102" s="20">
        <f t="shared" si="224"/>
        <v>63.142362224931034</v>
      </c>
      <c r="G7102" s="136">
        <f t="shared" si="225"/>
        <v>0</v>
      </c>
    </row>
    <row r="7103" spans="1:7" s="8" customFormat="1" ht="12.75" x14ac:dyDescent="0.15">
      <c r="A7103" s="110" t="s">
        <v>26</v>
      </c>
      <c r="B7103" s="20">
        <v>103.51</v>
      </c>
      <c r="C7103" s="20">
        <v>0</v>
      </c>
      <c r="D7103" s="20">
        <v>0</v>
      </c>
      <c r="E7103" s="20">
        <v>401.76</v>
      </c>
      <c r="F7103" s="20">
        <f t="shared" si="224"/>
        <v>388.13641194087529</v>
      </c>
      <c r="G7103" s="136">
        <f t="shared" si="225"/>
        <v>0</v>
      </c>
    </row>
    <row r="7104" spans="1:7" s="8" customFormat="1" ht="12.75" x14ac:dyDescent="0.15">
      <c r="A7104" s="110" t="s">
        <v>27</v>
      </c>
      <c r="B7104" s="20">
        <v>2395.2800000000002</v>
      </c>
      <c r="C7104" s="20">
        <v>0</v>
      </c>
      <c r="D7104" s="20">
        <v>0</v>
      </c>
      <c r="E7104" s="20">
        <v>2998.76</v>
      </c>
      <c r="F7104" s="20">
        <f t="shared" si="224"/>
        <v>125.19454928025115</v>
      </c>
      <c r="G7104" s="136">
        <f t="shared" si="225"/>
        <v>0</v>
      </c>
    </row>
    <row r="7105" spans="1:7" s="8" customFormat="1" ht="12.75" x14ac:dyDescent="0.15">
      <c r="A7105" s="110" t="s">
        <v>28</v>
      </c>
      <c r="B7105" s="20">
        <v>782.7</v>
      </c>
      <c r="C7105" s="20">
        <v>0</v>
      </c>
      <c r="D7105" s="20">
        <v>0</v>
      </c>
      <c r="E7105" s="20">
        <v>1412.78</v>
      </c>
      <c r="F7105" s="20">
        <f t="shared" si="224"/>
        <v>180.5008304586687</v>
      </c>
      <c r="G7105" s="136">
        <f t="shared" si="225"/>
        <v>0</v>
      </c>
    </row>
    <row r="7106" spans="1:7" s="8" customFormat="1" ht="12.75" x14ac:dyDescent="0.15">
      <c r="A7106" s="110" t="s">
        <v>41</v>
      </c>
      <c r="B7106" s="20">
        <v>522</v>
      </c>
      <c r="C7106" s="20">
        <v>0</v>
      </c>
      <c r="D7106" s="20">
        <v>0</v>
      </c>
      <c r="E7106" s="20">
        <v>16.59</v>
      </c>
      <c r="F7106" s="20">
        <f t="shared" si="224"/>
        <v>3.1781609195402303</v>
      </c>
      <c r="G7106" s="136">
        <f t="shared" si="225"/>
        <v>0</v>
      </c>
    </row>
    <row r="7107" spans="1:7" s="8" customFormat="1" ht="12.75" x14ac:dyDescent="0.15">
      <c r="A7107" s="110" t="s">
        <v>29</v>
      </c>
      <c r="B7107" s="20">
        <v>4700.76</v>
      </c>
      <c r="C7107" s="20">
        <v>0</v>
      </c>
      <c r="D7107" s="20">
        <v>0</v>
      </c>
      <c r="E7107" s="20">
        <v>3964.63</v>
      </c>
      <c r="F7107" s="20">
        <f t="shared" si="224"/>
        <v>84.340191798772963</v>
      </c>
      <c r="G7107" s="136">
        <f t="shared" si="225"/>
        <v>0</v>
      </c>
    </row>
    <row r="7108" spans="1:7" s="8" customFormat="1" ht="12.75" x14ac:dyDescent="0.15">
      <c r="A7108" s="110" t="s">
        <v>30</v>
      </c>
      <c r="B7108" s="20">
        <v>4055.78</v>
      </c>
      <c r="C7108" s="20">
        <v>0</v>
      </c>
      <c r="D7108" s="20">
        <v>0</v>
      </c>
      <c r="E7108" s="20">
        <v>4488.1400000000003</v>
      </c>
      <c r="F7108" s="20">
        <f t="shared" si="224"/>
        <v>110.66034153726288</v>
      </c>
      <c r="G7108" s="136">
        <f t="shared" si="225"/>
        <v>0</v>
      </c>
    </row>
    <row r="7109" spans="1:7" s="8" customFormat="1" ht="12.75" x14ac:dyDescent="0.15">
      <c r="A7109" s="110" t="s">
        <v>32</v>
      </c>
      <c r="B7109" s="20">
        <v>169.89</v>
      </c>
      <c r="C7109" s="20">
        <v>0</v>
      </c>
      <c r="D7109" s="20">
        <v>0</v>
      </c>
      <c r="E7109" s="20">
        <v>157</v>
      </c>
      <c r="F7109" s="20">
        <f t="shared" si="224"/>
        <v>92.412737653775977</v>
      </c>
      <c r="G7109" s="136">
        <f t="shared" si="225"/>
        <v>0</v>
      </c>
    </row>
    <row r="7110" spans="1:7" s="8" customFormat="1" ht="12.75" x14ac:dyDescent="0.15">
      <c r="A7110" s="110" t="s">
        <v>33</v>
      </c>
      <c r="B7110" s="20">
        <v>1144.44</v>
      </c>
      <c r="C7110" s="20">
        <v>0</v>
      </c>
      <c r="D7110" s="20">
        <v>0</v>
      </c>
      <c r="E7110" s="20">
        <v>1389.98</v>
      </c>
      <c r="F7110" s="20">
        <f t="shared" ref="F7110:F7173" si="226">IFERROR(E7110/B7110*100,0)</f>
        <v>121.45503477683408</v>
      </c>
      <c r="G7110" s="136">
        <f t="shared" ref="G7110:G7173" si="227">IFERROR(E7110/D7110*100,0)</f>
        <v>0</v>
      </c>
    </row>
    <row r="7111" spans="1:7" s="8" customFormat="1" ht="12.75" x14ac:dyDescent="0.15">
      <c r="A7111" s="110" t="s">
        <v>34</v>
      </c>
      <c r="B7111" s="20">
        <v>1504.8</v>
      </c>
      <c r="C7111" s="20">
        <v>0</v>
      </c>
      <c r="D7111" s="20">
        <v>0</v>
      </c>
      <c r="E7111" s="20">
        <v>1572.12</v>
      </c>
      <c r="F7111" s="20">
        <f t="shared" si="226"/>
        <v>104.47368421052632</v>
      </c>
      <c r="G7111" s="136">
        <f t="shared" si="227"/>
        <v>0</v>
      </c>
    </row>
    <row r="7112" spans="1:7" s="8" customFormat="1" ht="12.75" x14ac:dyDescent="0.15">
      <c r="A7112" s="110" t="s">
        <v>35</v>
      </c>
      <c r="B7112" s="20">
        <v>704.6</v>
      </c>
      <c r="C7112" s="20">
        <v>0</v>
      </c>
      <c r="D7112" s="20">
        <v>0</v>
      </c>
      <c r="E7112" s="20">
        <v>675.71</v>
      </c>
      <c r="F7112" s="20">
        <f t="shared" si="226"/>
        <v>95.899801305705367</v>
      </c>
      <c r="G7112" s="136">
        <f t="shared" si="227"/>
        <v>0</v>
      </c>
    </row>
    <row r="7113" spans="1:7" s="8" customFormat="1" ht="12.75" x14ac:dyDescent="0.15">
      <c r="A7113" s="110" t="s">
        <v>83</v>
      </c>
      <c r="B7113" s="20">
        <v>359.91</v>
      </c>
      <c r="C7113" s="20">
        <v>0</v>
      </c>
      <c r="D7113" s="20">
        <v>0</v>
      </c>
      <c r="E7113" s="20">
        <v>877.17</v>
      </c>
      <c r="F7113" s="20">
        <f t="shared" si="226"/>
        <v>243.71926314912059</v>
      </c>
      <c r="G7113" s="136">
        <f t="shared" si="227"/>
        <v>0</v>
      </c>
    </row>
    <row r="7114" spans="1:7" s="8" customFormat="1" ht="12.75" x14ac:dyDescent="0.15">
      <c r="A7114" s="110" t="s">
        <v>42</v>
      </c>
      <c r="B7114" s="20">
        <v>139.36000000000001</v>
      </c>
      <c r="C7114" s="20">
        <v>0</v>
      </c>
      <c r="D7114" s="20">
        <v>0</v>
      </c>
      <c r="E7114" s="20">
        <v>135</v>
      </c>
      <c r="F7114" s="20">
        <f t="shared" si="226"/>
        <v>96.871412169919623</v>
      </c>
      <c r="G7114" s="136">
        <f t="shared" si="227"/>
        <v>0</v>
      </c>
    </row>
    <row r="7115" spans="1:7" s="8" customFormat="1" ht="12.75" x14ac:dyDescent="0.15">
      <c r="A7115" s="110" t="s">
        <v>13</v>
      </c>
      <c r="B7115" s="20">
        <v>364.33</v>
      </c>
      <c r="C7115" s="20">
        <v>0</v>
      </c>
      <c r="D7115" s="20">
        <v>0</v>
      </c>
      <c r="E7115" s="20">
        <v>364.8</v>
      </c>
      <c r="F7115" s="20">
        <f t="shared" si="226"/>
        <v>100.12900392501305</v>
      </c>
      <c r="G7115" s="136">
        <f t="shared" si="227"/>
        <v>0</v>
      </c>
    </row>
    <row r="7116" spans="1:7" s="8" customFormat="1" ht="12.75" x14ac:dyDescent="0.15">
      <c r="A7116" s="110" t="s">
        <v>36</v>
      </c>
      <c r="B7116" s="20">
        <v>33.18</v>
      </c>
      <c r="C7116" s="20">
        <v>0</v>
      </c>
      <c r="D7116" s="20">
        <v>0</v>
      </c>
      <c r="E7116" s="20">
        <v>47.32</v>
      </c>
      <c r="F7116" s="20">
        <f t="shared" si="226"/>
        <v>142.61603375527429</v>
      </c>
      <c r="G7116" s="136">
        <f t="shared" si="227"/>
        <v>0</v>
      </c>
    </row>
    <row r="7117" spans="1:7" s="8" customFormat="1" ht="12.75" x14ac:dyDescent="0.15">
      <c r="A7117" s="108" t="s">
        <v>37</v>
      </c>
      <c r="B7117" s="19">
        <v>437.99</v>
      </c>
      <c r="C7117" s="19">
        <v>600</v>
      </c>
      <c r="D7117" s="19">
        <v>480</v>
      </c>
      <c r="E7117" s="19">
        <v>480</v>
      </c>
      <c r="F7117" s="19">
        <f t="shared" si="226"/>
        <v>109.59154318591749</v>
      </c>
      <c r="G7117" s="151">
        <f t="shared" si="227"/>
        <v>100</v>
      </c>
    </row>
    <row r="7118" spans="1:7" s="8" customFormat="1" ht="12.75" x14ac:dyDescent="0.15">
      <c r="A7118" s="110" t="s">
        <v>38</v>
      </c>
      <c r="B7118" s="20">
        <v>437.15</v>
      </c>
      <c r="C7118" s="20">
        <v>0</v>
      </c>
      <c r="D7118" s="20">
        <v>0</v>
      </c>
      <c r="E7118" s="20">
        <v>479.1</v>
      </c>
      <c r="F7118" s="20">
        <f t="shared" si="226"/>
        <v>109.59624842731328</v>
      </c>
      <c r="G7118" s="136">
        <f t="shared" si="227"/>
        <v>0</v>
      </c>
    </row>
    <row r="7119" spans="1:7" s="8" customFormat="1" ht="12.75" x14ac:dyDescent="0.15">
      <c r="A7119" s="110" t="s">
        <v>39</v>
      </c>
      <c r="B7119" s="20">
        <v>0.84</v>
      </c>
      <c r="C7119" s="20">
        <v>0</v>
      </c>
      <c r="D7119" s="20">
        <v>0</v>
      </c>
      <c r="E7119" s="20">
        <v>0.9</v>
      </c>
      <c r="F7119" s="20">
        <f t="shared" si="226"/>
        <v>107.14285714285714</v>
      </c>
      <c r="G7119" s="136">
        <f t="shared" si="227"/>
        <v>0</v>
      </c>
    </row>
    <row r="7120" spans="1:7" s="7" customFormat="1" ht="12.75" x14ac:dyDescent="0.15">
      <c r="A7120" s="149" t="s">
        <v>293</v>
      </c>
      <c r="B7120" s="18">
        <v>78549.899999999994</v>
      </c>
      <c r="C7120" s="18">
        <v>87000</v>
      </c>
      <c r="D7120" s="18">
        <v>72000</v>
      </c>
      <c r="E7120" s="18">
        <v>71998.710000000006</v>
      </c>
      <c r="F7120" s="18">
        <f t="shared" si="226"/>
        <v>91.659836613413901</v>
      </c>
      <c r="G7120" s="150">
        <f t="shared" si="227"/>
        <v>99.998208333333338</v>
      </c>
    </row>
    <row r="7121" spans="1:7" s="8" customFormat="1" ht="12.75" x14ac:dyDescent="0.15">
      <c r="A7121" s="108" t="s">
        <v>81</v>
      </c>
      <c r="B7121" s="19">
        <v>78549.899999999994</v>
      </c>
      <c r="C7121" s="19">
        <v>87000</v>
      </c>
      <c r="D7121" s="19">
        <v>72000</v>
      </c>
      <c r="E7121" s="19">
        <v>71998.710000000006</v>
      </c>
      <c r="F7121" s="19">
        <f t="shared" si="226"/>
        <v>91.659836613413901</v>
      </c>
      <c r="G7121" s="151">
        <f t="shared" si="227"/>
        <v>99.998208333333338</v>
      </c>
    </row>
    <row r="7122" spans="1:7" s="6" customFormat="1" ht="12.75" x14ac:dyDescent="0.15">
      <c r="A7122" s="147" t="s">
        <v>62</v>
      </c>
      <c r="B7122" s="17">
        <v>78549.899999999994</v>
      </c>
      <c r="C7122" s="17">
        <v>87000</v>
      </c>
      <c r="D7122" s="17">
        <v>72000</v>
      </c>
      <c r="E7122" s="17">
        <v>71998.710000000006</v>
      </c>
      <c r="F7122" s="17">
        <f t="shared" si="226"/>
        <v>91.659836613413901</v>
      </c>
      <c r="G7122" s="148">
        <f t="shared" si="227"/>
        <v>99.998208333333338</v>
      </c>
    </row>
    <row r="7123" spans="1:7" s="8" customFormat="1" ht="12.75" x14ac:dyDescent="0.15">
      <c r="A7123" s="108" t="s">
        <v>6</v>
      </c>
      <c r="B7123" s="19">
        <v>78549.899999999994</v>
      </c>
      <c r="C7123" s="19">
        <v>87000</v>
      </c>
      <c r="D7123" s="19">
        <v>72000</v>
      </c>
      <c r="E7123" s="19">
        <v>71998.710000000006</v>
      </c>
      <c r="F7123" s="19">
        <f t="shared" si="226"/>
        <v>91.659836613413901</v>
      </c>
      <c r="G7123" s="151">
        <f t="shared" si="227"/>
        <v>99.998208333333338</v>
      </c>
    </row>
    <row r="7124" spans="1:7" s="8" customFormat="1" ht="12.75" x14ac:dyDescent="0.15">
      <c r="A7124" s="108" t="s">
        <v>12</v>
      </c>
      <c r="B7124" s="19">
        <v>78549.899999999994</v>
      </c>
      <c r="C7124" s="19">
        <v>87000</v>
      </c>
      <c r="D7124" s="19">
        <v>72000</v>
      </c>
      <c r="E7124" s="19">
        <v>71998.710000000006</v>
      </c>
      <c r="F7124" s="19">
        <f t="shared" si="226"/>
        <v>91.659836613413901</v>
      </c>
      <c r="G7124" s="151">
        <f t="shared" si="227"/>
        <v>99.998208333333338</v>
      </c>
    </row>
    <row r="7125" spans="1:7" s="8" customFormat="1" ht="12.75" x14ac:dyDescent="0.15">
      <c r="A7125" s="110" t="s">
        <v>19</v>
      </c>
      <c r="B7125" s="20">
        <v>43267.64</v>
      </c>
      <c r="C7125" s="20">
        <v>0</v>
      </c>
      <c r="D7125" s="20">
        <v>0</v>
      </c>
      <c r="E7125" s="20">
        <v>44810</v>
      </c>
      <c r="F7125" s="20">
        <f t="shared" si="226"/>
        <v>103.56469638741564</v>
      </c>
      <c r="G7125" s="136">
        <f t="shared" si="227"/>
        <v>0</v>
      </c>
    </row>
    <row r="7126" spans="1:7" s="8" customFormat="1" ht="12.75" x14ac:dyDescent="0.15">
      <c r="A7126" s="110" t="s">
        <v>22</v>
      </c>
      <c r="B7126" s="20">
        <v>2904.01</v>
      </c>
      <c r="C7126" s="20">
        <v>0</v>
      </c>
      <c r="D7126" s="20">
        <v>0</v>
      </c>
      <c r="E7126" s="20">
        <v>4775.59</v>
      </c>
      <c r="F7126" s="20">
        <f t="shared" si="226"/>
        <v>164.4481251786323</v>
      </c>
      <c r="G7126" s="136">
        <f t="shared" si="227"/>
        <v>0</v>
      </c>
    </row>
    <row r="7127" spans="1:7" s="8" customFormat="1" ht="12.75" x14ac:dyDescent="0.15">
      <c r="A7127" s="110" t="s">
        <v>97</v>
      </c>
      <c r="B7127" s="20">
        <v>170.17</v>
      </c>
      <c r="C7127" s="20">
        <v>0</v>
      </c>
      <c r="D7127" s="20">
        <v>0</v>
      </c>
      <c r="E7127" s="20">
        <v>335.19</v>
      </c>
      <c r="F7127" s="20">
        <f t="shared" si="226"/>
        <v>196.97361462067346</v>
      </c>
      <c r="G7127" s="136">
        <f t="shared" si="227"/>
        <v>0</v>
      </c>
    </row>
    <row r="7128" spans="1:7" s="8" customFormat="1" ht="12.75" x14ac:dyDescent="0.15">
      <c r="A7128" s="110" t="s">
        <v>23</v>
      </c>
      <c r="B7128" s="20">
        <v>20283</v>
      </c>
      <c r="C7128" s="20">
        <v>0</v>
      </c>
      <c r="D7128" s="20">
        <v>0</v>
      </c>
      <c r="E7128" s="20">
        <v>15311.18</v>
      </c>
      <c r="F7128" s="20">
        <f t="shared" si="226"/>
        <v>75.487748360696145</v>
      </c>
      <c r="G7128" s="136">
        <f t="shared" si="227"/>
        <v>0</v>
      </c>
    </row>
    <row r="7129" spans="1:7" s="8" customFormat="1" ht="12.75" x14ac:dyDescent="0.15">
      <c r="A7129" s="110" t="s">
        <v>25</v>
      </c>
      <c r="B7129" s="20">
        <v>0</v>
      </c>
      <c r="C7129" s="20">
        <v>0</v>
      </c>
      <c r="D7129" s="20">
        <v>0</v>
      </c>
      <c r="E7129" s="20">
        <v>1578.04</v>
      </c>
      <c r="F7129" s="20">
        <f t="shared" si="226"/>
        <v>0</v>
      </c>
      <c r="G7129" s="136">
        <f t="shared" si="227"/>
        <v>0</v>
      </c>
    </row>
    <row r="7130" spans="1:7" s="8" customFormat="1" ht="12.75" x14ac:dyDescent="0.15">
      <c r="A7130" s="110" t="s">
        <v>28</v>
      </c>
      <c r="B7130" s="20">
        <v>1687.9</v>
      </c>
      <c r="C7130" s="20">
        <v>0</v>
      </c>
      <c r="D7130" s="20">
        <v>0</v>
      </c>
      <c r="E7130" s="20">
        <v>2349</v>
      </c>
      <c r="F7130" s="20">
        <f t="shared" si="226"/>
        <v>139.16701226375969</v>
      </c>
      <c r="G7130" s="136">
        <f t="shared" si="227"/>
        <v>0</v>
      </c>
    </row>
    <row r="7131" spans="1:7" s="8" customFormat="1" ht="12.75" x14ac:dyDescent="0.15">
      <c r="A7131" s="110" t="s">
        <v>29</v>
      </c>
      <c r="B7131" s="20">
        <v>0</v>
      </c>
      <c r="C7131" s="20">
        <v>0</v>
      </c>
      <c r="D7131" s="20">
        <v>0</v>
      </c>
      <c r="E7131" s="20">
        <v>41.25</v>
      </c>
      <c r="F7131" s="20">
        <f t="shared" si="226"/>
        <v>0</v>
      </c>
      <c r="G7131" s="136">
        <f t="shared" si="227"/>
        <v>0</v>
      </c>
    </row>
    <row r="7132" spans="1:7" s="8" customFormat="1" ht="12.75" x14ac:dyDescent="0.15">
      <c r="A7132" s="110" t="s">
        <v>31</v>
      </c>
      <c r="B7132" s="20">
        <v>7568.59</v>
      </c>
      <c r="C7132" s="20">
        <v>0</v>
      </c>
      <c r="D7132" s="20">
        <v>0</v>
      </c>
      <c r="E7132" s="20">
        <v>360.77</v>
      </c>
      <c r="F7132" s="20">
        <f t="shared" si="226"/>
        <v>4.7666738454586657</v>
      </c>
      <c r="G7132" s="136">
        <f t="shared" si="227"/>
        <v>0</v>
      </c>
    </row>
    <row r="7133" spans="1:7" s="8" customFormat="1" ht="12.75" x14ac:dyDescent="0.15">
      <c r="A7133" s="110" t="s">
        <v>32</v>
      </c>
      <c r="B7133" s="20">
        <v>2668.59</v>
      </c>
      <c r="C7133" s="20">
        <v>0</v>
      </c>
      <c r="D7133" s="20">
        <v>0</v>
      </c>
      <c r="E7133" s="20">
        <v>2437.69</v>
      </c>
      <c r="F7133" s="20">
        <f t="shared" si="226"/>
        <v>91.347490622388591</v>
      </c>
      <c r="G7133" s="136">
        <f t="shared" si="227"/>
        <v>0</v>
      </c>
    </row>
    <row r="7134" spans="1:7" s="7" customFormat="1" ht="12.75" x14ac:dyDescent="0.15">
      <c r="A7134" s="149" t="s">
        <v>294</v>
      </c>
      <c r="B7134" s="18">
        <v>235.42</v>
      </c>
      <c r="C7134" s="18">
        <v>5000</v>
      </c>
      <c r="D7134" s="18">
        <v>2750</v>
      </c>
      <c r="E7134" s="18">
        <v>2750</v>
      </c>
      <c r="F7134" s="18">
        <f t="shared" si="226"/>
        <v>1168.1250530965935</v>
      </c>
      <c r="G7134" s="150">
        <f t="shared" si="227"/>
        <v>100</v>
      </c>
    </row>
    <row r="7135" spans="1:7" s="8" customFormat="1" ht="12.75" x14ac:dyDescent="0.15">
      <c r="A7135" s="108" t="s">
        <v>81</v>
      </c>
      <c r="B7135" s="19">
        <v>235.42</v>
      </c>
      <c r="C7135" s="19">
        <v>5000</v>
      </c>
      <c r="D7135" s="19">
        <v>2750</v>
      </c>
      <c r="E7135" s="19">
        <v>2750</v>
      </c>
      <c r="F7135" s="19">
        <f t="shared" si="226"/>
        <v>1168.1250530965935</v>
      </c>
      <c r="G7135" s="151">
        <f t="shared" si="227"/>
        <v>100</v>
      </c>
    </row>
    <row r="7136" spans="1:7" s="6" customFormat="1" ht="12.75" x14ac:dyDescent="0.15">
      <c r="A7136" s="147" t="s">
        <v>62</v>
      </c>
      <c r="B7136" s="17">
        <v>235.42</v>
      </c>
      <c r="C7136" s="17">
        <v>5000</v>
      </c>
      <c r="D7136" s="17">
        <v>2750</v>
      </c>
      <c r="E7136" s="17">
        <v>2750</v>
      </c>
      <c r="F7136" s="17">
        <f t="shared" si="226"/>
        <v>1168.1250530965935</v>
      </c>
      <c r="G7136" s="148">
        <f t="shared" si="227"/>
        <v>100</v>
      </c>
    </row>
    <row r="7137" spans="1:7" s="8" customFormat="1" ht="12.75" x14ac:dyDescent="0.15">
      <c r="A7137" s="108" t="s">
        <v>6</v>
      </c>
      <c r="B7137" s="19">
        <v>235.42</v>
      </c>
      <c r="C7137" s="19">
        <v>5000</v>
      </c>
      <c r="D7137" s="19">
        <v>2750</v>
      </c>
      <c r="E7137" s="19">
        <v>2750</v>
      </c>
      <c r="F7137" s="19">
        <f t="shared" si="226"/>
        <v>1168.1250530965935</v>
      </c>
      <c r="G7137" s="151">
        <f t="shared" si="227"/>
        <v>100</v>
      </c>
    </row>
    <row r="7138" spans="1:7" s="8" customFormat="1" ht="12.75" x14ac:dyDescent="0.15">
      <c r="A7138" s="108" t="s">
        <v>12</v>
      </c>
      <c r="B7138" s="19">
        <v>235.42</v>
      </c>
      <c r="C7138" s="19">
        <v>5000</v>
      </c>
      <c r="D7138" s="19">
        <v>2750</v>
      </c>
      <c r="E7138" s="19">
        <v>2750</v>
      </c>
      <c r="F7138" s="19">
        <f t="shared" si="226"/>
        <v>1168.1250530965935</v>
      </c>
      <c r="G7138" s="151">
        <f t="shared" si="227"/>
        <v>100</v>
      </c>
    </row>
    <row r="7139" spans="1:7" s="8" customFormat="1" ht="12.75" x14ac:dyDescent="0.15">
      <c r="A7139" s="110" t="s">
        <v>28</v>
      </c>
      <c r="B7139" s="20">
        <v>235.42</v>
      </c>
      <c r="C7139" s="20">
        <v>0</v>
      </c>
      <c r="D7139" s="20">
        <v>0</v>
      </c>
      <c r="E7139" s="20">
        <v>2750</v>
      </c>
      <c r="F7139" s="20">
        <f t="shared" si="226"/>
        <v>1168.1250530965935</v>
      </c>
      <c r="G7139" s="136">
        <f t="shared" si="227"/>
        <v>0</v>
      </c>
    </row>
    <row r="7140" spans="1:7" s="7" customFormat="1" ht="12.75" x14ac:dyDescent="0.15">
      <c r="A7140" s="149" t="s">
        <v>295</v>
      </c>
      <c r="B7140" s="18">
        <v>95294.98</v>
      </c>
      <c r="C7140" s="18">
        <v>0</v>
      </c>
      <c r="D7140" s="18">
        <v>0</v>
      </c>
      <c r="E7140" s="18">
        <v>0</v>
      </c>
      <c r="F7140" s="18">
        <f t="shared" si="226"/>
        <v>0</v>
      </c>
      <c r="G7140" s="150">
        <f t="shared" si="227"/>
        <v>0</v>
      </c>
    </row>
    <row r="7141" spans="1:7" s="8" customFormat="1" ht="12.75" x14ac:dyDescent="0.15">
      <c r="A7141" s="108" t="s">
        <v>81</v>
      </c>
      <c r="B7141" s="19">
        <v>95294.98</v>
      </c>
      <c r="C7141" s="19">
        <v>0</v>
      </c>
      <c r="D7141" s="19">
        <v>0</v>
      </c>
      <c r="E7141" s="19">
        <v>0</v>
      </c>
      <c r="F7141" s="19">
        <f t="shared" si="226"/>
        <v>0</v>
      </c>
      <c r="G7141" s="151">
        <f t="shared" si="227"/>
        <v>0</v>
      </c>
    </row>
    <row r="7142" spans="1:7" s="6" customFormat="1" ht="12.75" x14ac:dyDescent="0.15">
      <c r="A7142" s="147" t="s">
        <v>62</v>
      </c>
      <c r="B7142" s="17">
        <v>95294.98</v>
      </c>
      <c r="C7142" s="17">
        <v>0</v>
      </c>
      <c r="D7142" s="17">
        <v>0</v>
      </c>
      <c r="E7142" s="17">
        <v>0</v>
      </c>
      <c r="F7142" s="17">
        <f t="shared" si="226"/>
        <v>0</v>
      </c>
      <c r="G7142" s="148">
        <f t="shared" si="227"/>
        <v>0</v>
      </c>
    </row>
    <row r="7143" spans="1:7" s="8" customFormat="1" ht="12.75" x14ac:dyDescent="0.15">
      <c r="A7143" s="108" t="s">
        <v>53</v>
      </c>
      <c r="B7143" s="19">
        <v>95294.98</v>
      </c>
      <c r="C7143" s="19">
        <v>0</v>
      </c>
      <c r="D7143" s="19">
        <v>0</v>
      </c>
      <c r="E7143" s="19">
        <v>0</v>
      </c>
      <c r="F7143" s="19">
        <f t="shared" si="226"/>
        <v>0</v>
      </c>
      <c r="G7143" s="151">
        <f t="shared" si="227"/>
        <v>0</v>
      </c>
    </row>
    <row r="7144" spans="1:7" s="8" customFormat="1" ht="12.75" x14ac:dyDescent="0.15">
      <c r="A7144" s="108" t="s">
        <v>56</v>
      </c>
      <c r="B7144" s="19">
        <v>95294.98</v>
      </c>
      <c r="C7144" s="19">
        <v>0</v>
      </c>
      <c r="D7144" s="19">
        <v>0</v>
      </c>
      <c r="E7144" s="19">
        <v>0</v>
      </c>
      <c r="F7144" s="19">
        <f t="shared" si="226"/>
        <v>0</v>
      </c>
      <c r="G7144" s="151">
        <f t="shared" si="227"/>
        <v>0</v>
      </c>
    </row>
    <row r="7145" spans="1:7" s="8" customFormat="1" ht="12.75" x14ac:dyDescent="0.15">
      <c r="A7145" s="110" t="s">
        <v>70</v>
      </c>
      <c r="B7145" s="20">
        <v>95294.98</v>
      </c>
      <c r="C7145" s="20">
        <v>0</v>
      </c>
      <c r="D7145" s="20">
        <v>0</v>
      </c>
      <c r="E7145" s="20">
        <v>0</v>
      </c>
      <c r="F7145" s="20">
        <f t="shared" si="226"/>
        <v>0</v>
      </c>
      <c r="G7145" s="136">
        <f t="shared" si="227"/>
        <v>0</v>
      </c>
    </row>
    <row r="7146" spans="1:7" s="6" customFormat="1" ht="12.75" x14ac:dyDescent="0.15">
      <c r="A7146" s="147" t="s">
        <v>250</v>
      </c>
      <c r="B7146" s="17">
        <v>15212.84</v>
      </c>
      <c r="C7146" s="17">
        <v>6700</v>
      </c>
      <c r="D7146" s="17">
        <v>9000</v>
      </c>
      <c r="E7146" s="17">
        <v>5536.67</v>
      </c>
      <c r="F7146" s="17">
        <f t="shared" si="226"/>
        <v>36.394716568372502</v>
      </c>
      <c r="G7146" s="148">
        <f t="shared" si="227"/>
        <v>61.518555555555551</v>
      </c>
    </row>
    <row r="7147" spans="1:7" s="7" customFormat="1" ht="12.75" x14ac:dyDescent="0.15">
      <c r="A7147" s="149" t="s">
        <v>251</v>
      </c>
      <c r="B7147" s="18">
        <v>15212.84</v>
      </c>
      <c r="C7147" s="18">
        <v>6700</v>
      </c>
      <c r="D7147" s="18">
        <v>9000</v>
      </c>
      <c r="E7147" s="18">
        <v>5536.67</v>
      </c>
      <c r="F7147" s="18">
        <f t="shared" si="226"/>
        <v>36.394716568372502</v>
      </c>
      <c r="G7147" s="150">
        <f t="shared" si="227"/>
        <v>61.518555555555551</v>
      </c>
    </row>
    <row r="7148" spans="1:7" s="8" customFormat="1" ht="12.75" x14ac:dyDescent="0.15">
      <c r="A7148" s="108" t="s">
        <v>82</v>
      </c>
      <c r="B7148" s="19">
        <v>15212.84</v>
      </c>
      <c r="C7148" s="19">
        <v>6700</v>
      </c>
      <c r="D7148" s="19">
        <v>9000</v>
      </c>
      <c r="E7148" s="19">
        <v>5536.67</v>
      </c>
      <c r="F7148" s="19">
        <f t="shared" si="226"/>
        <v>36.394716568372502</v>
      </c>
      <c r="G7148" s="151">
        <f t="shared" si="227"/>
        <v>61.518555555555551</v>
      </c>
    </row>
    <row r="7149" spans="1:7" s="6" customFormat="1" ht="12.75" x14ac:dyDescent="0.15">
      <c r="A7149" s="147" t="s">
        <v>44</v>
      </c>
      <c r="B7149" s="17">
        <v>15212.84</v>
      </c>
      <c r="C7149" s="17">
        <v>6700</v>
      </c>
      <c r="D7149" s="17">
        <v>9000</v>
      </c>
      <c r="E7149" s="17">
        <v>5536.67</v>
      </c>
      <c r="F7149" s="17">
        <f t="shared" si="226"/>
        <v>36.394716568372502</v>
      </c>
      <c r="G7149" s="148">
        <f t="shared" si="227"/>
        <v>61.518555555555551</v>
      </c>
    </row>
    <row r="7150" spans="1:7" s="8" customFormat="1" ht="12.75" x14ac:dyDescent="0.15">
      <c r="A7150" s="108" t="s">
        <v>6</v>
      </c>
      <c r="B7150" s="19">
        <v>14504.31</v>
      </c>
      <c r="C7150" s="19">
        <v>4500</v>
      </c>
      <c r="D7150" s="19">
        <v>5450</v>
      </c>
      <c r="E7150" s="19">
        <v>2526.27</v>
      </c>
      <c r="F7150" s="19">
        <f t="shared" si="226"/>
        <v>17.417374559699841</v>
      </c>
      <c r="G7150" s="151">
        <f t="shared" si="227"/>
        <v>46.353577981651377</v>
      </c>
    </row>
    <row r="7151" spans="1:7" s="8" customFormat="1" ht="12.75" x14ac:dyDescent="0.15">
      <c r="A7151" s="108" t="s">
        <v>7</v>
      </c>
      <c r="B7151" s="19">
        <v>769.79</v>
      </c>
      <c r="C7151" s="19">
        <v>850</v>
      </c>
      <c r="D7151" s="19">
        <v>600</v>
      </c>
      <c r="E7151" s="19">
        <v>600</v>
      </c>
      <c r="F7151" s="19">
        <f t="shared" si="226"/>
        <v>77.943335195313011</v>
      </c>
      <c r="G7151" s="151">
        <f t="shared" si="227"/>
        <v>100</v>
      </c>
    </row>
    <row r="7152" spans="1:7" s="8" customFormat="1" ht="12.75" x14ac:dyDescent="0.15">
      <c r="A7152" s="110" t="s">
        <v>10</v>
      </c>
      <c r="B7152" s="20">
        <v>769.79</v>
      </c>
      <c r="C7152" s="20">
        <v>0</v>
      </c>
      <c r="D7152" s="20">
        <v>0</v>
      </c>
      <c r="E7152" s="20">
        <v>600</v>
      </c>
      <c r="F7152" s="20">
        <f t="shared" si="226"/>
        <v>77.943335195313011</v>
      </c>
      <c r="G7152" s="136">
        <f t="shared" si="227"/>
        <v>0</v>
      </c>
    </row>
    <row r="7153" spans="1:7" s="8" customFormat="1" ht="12.75" x14ac:dyDescent="0.15">
      <c r="A7153" s="108" t="s">
        <v>12</v>
      </c>
      <c r="B7153" s="19">
        <v>13464.21</v>
      </c>
      <c r="C7153" s="19">
        <v>3600</v>
      </c>
      <c r="D7153" s="19">
        <v>4500</v>
      </c>
      <c r="E7153" s="19">
        <v>1873.35</v>
      </c>
      <c r="F7153" s="19">
        <f t="shared" si="226"/>
        <v>13.913553041730633</v>
      </c>
      <c r="G7153" s="151">
        <f t="shared" si="227"/>
        <v>41.63</v>
      </c>
    </row>
    <row r="7154" spans="1:7" s="8" customFormat="1" ht="12.75" x14ac:dyDescent="0.15">
      <c r="A7154" s="110" t="s">
        <v>18</v>
      </c>
      <c r="B7154" s="20">
        <v>1270.18</v>
      </c>
      <c r="C7154" s="20">
        <v>0</v>
      </c>
      <c r="D7154" s="20">
        <v>0</v>
      </c>
      <c r="E7154" s="20">
        <v>199.22</v>
      </c>
      <c r="F7154" s="20">
        <f t="shared" si="226"/>
        <v>15.684391188650427</v>
      </c>
      <c r="G7154" s="136">
        <f t="shared" si="227"/>
        <v>0</v>
      </c>
    </row>
    <row r="7155" spans="1:7" s="8" customFormat="1" ht="12.75" x14ac:dyDescent="0.15">
      <c r="A7155" s="110" t="s">
        <v>20</v>
      </c>
      <c r="B7155" s="20">
        <v>88.07</v>
      </c>
      <c r="C7155" s="20">
        <v>0</v>
      </c>
      <c r="D7155" s="20">
        <v>0</v>
      </c>
      <c r="E7155" s="20">
        <v>0</v>
      </c>
      <c r="F7155" s="20">
        <f t="shared" si="226"/>
        <v>0</v>
      </c>
      <c r="G7155" s="136">
        <f t="shared" si="227"/>
        <v>0</v>
      </c>
    </row>
    <row r="7156" spans="1:7" s="8" customFormat="1" ht="12.75" x14ac:dyDescent="0.15">
      <c r="A7156" s="110" t="s">
        <v>21</v>
      </c>
      <c r="B7156" s="20">
        <v>93.97</v>
      </c>
      <c r="C7156" s="20">
        <v>0</v>
      </c>
      <c r="D7156" s="20">
        <v>0</v>
      </c>
      <c r="E7156" s="20">
        <v>0</v>
      </c>
      <c r="F7156" s="20">
        <f t="shared" si="226"/>
        <v>0</v>
      </c>
      <c r="G7156" s="136">
        <f t="shared" si="227"/>
        <v>0</v>
      </c>
    </row>
    <row r="7157" spans="1:7" s="8" customFormat="1" ht="12.75" x14ac:dyDescent="0.15">
      <c r="A7157" s="110" t="s">
        <v>22</v>
      </c>
      <c r="B7157" s="20">
        <v>3662.91</v>
      </c>
      <c r="C7157" s="20">
        <v>0</v>
      </c>
      <c r="D7157" s="20">
        <v>0</v>
      </c>
      <c r="E7157" s="20">
        <v>156.88</v>
      </c>
      <c r="F7157" s="20">
        <f t="shared" si="226"/>
        <v>4.2829335146099687</v>
      </c>
      <c r="G7157" s="136">
        <f t="shared" si="227"/>
        <v>0</v>
      </c>
    </row>
    <row r="7158" spans="1:7" s="8" customFormat="1" ht="12.75" x14ac:dyDescent="0.15">
      <c r="A7158" s="110" t="s">
        <v>97</v>
      </c>
      <c r="B7158" s="20">
        <v>155.97999999999999</v>
      </c>
      <c r="C7158" s="20">
        <v>0</v>
      </c>
      <c r="D7158" s="20">
        <v>0</v>
      </c>
      <c r="E7158" s="20">
        <v>0</v>
      </c>
      <c r="F7158" s="20">
        <f t="shared" si="226"/>
        <v>0</v>
      </c>
      <c r="G7158" s="136">
        <f t="shared" si="227"/>
        <v>0</v>
      </c>
    </row>
    <row r="7159" spans="1:7" s="8" customFormat="1" ht="12.75" x14ac:dyDescent="0.15">
      <c r="A7159" s="110" t="s">
        <v>23</v>
      </c>
      <c r="B7159" s="20">
        <v>408.25</v>
      </c>
      <c r="C7159" s="20">
        <v>0</v>
      </c>
      <c r="D7159" s="20">
        <v>0</v>
      </c>
      <c r="E7159" s="20">
        <v>9.59</v>
      </c>
      <c r="F7159" s="20">
        <f t="shared" si="226"/>
        <v>2.3490508266993264</v>
      </c>
      <c r="G7159" s="136">
        <f t="shared" si="227"/>
        <v>0</v>
      </c>
    </row>
    <row r="7160" spans="1:7" s="8" customFormat="1" ht="12.75" x14ac:dyDescent="0.15">
      <c r="A7160" s="110" t="s">
        <v>24</v>
      </c>
      <c r="B7160" s="20">
        <v>101.51</v>
      </c>
      <c r="C7160" s="20">
        <v>0</v>
      </c>
      <c r="D7160" s="20">
        <v>0</v>
      </c>
      <c r="E7160" s="20">
        <v>0</v>
      </c>
      <c r="F7160" s="20">
        <f t="shared" si="226"/>
        <v>0</v>
      </c>
      <c r="G7160" s="136">
        <f t="shared" si="227"/>
        <v>0</v>
      </c>
    </row>
    <row r="7161" spans="1:7" s="8" customFormat="1" ht="12.75" x14ac:dyDescent="0.15">
      <c r="A7161" s="110" t="s">
        <v>25</v>
      </c>
      <c r="B7161" s="20">
        <v>232.9</v>
      </c>
      <c r="C7161" s="20">
        <v>0</v>
      </c>
      <c r="D7161" s="20">
        <v>0</v>
      </c>
      <c r="E7161" s="20">
        <v>0</v>
      </c>
      <c r="F7161" s="20">
        <f t="shared" si="226"/>
        <v>0</v>
      </c>
      <c r="G7161" s="136">
        <f t="shared" si="227"/>
        <v>0</v>
      </c>
    </row>
    <row r="7162" spans="1:7" s="8" customFormat="1" ht="12.75" x14ac:dyDescent="0.15">
      <c r="A7162" s="110" t="s">
        <v>26</v>
      </c>
      <c r="B7162" s="20">
        <v>292.55</v>
      </c>
      <c r="C7162" s="20">
        <v>0</v>
      </c>
      <c r="D7162" s="20">
        <v>0</v>
      </c>
      <c r="E7162" s="20">
        <v>0</v>
      </c>
      <c r="F7162" s="20">
        <f t="shared" si="226"/>
        <v>0</v>
      </c>
      <c r="G7162" s="136">
        <f t="shared" si="227"/>
        <v>0</v>
      </c>
    </row>
    <row r="7163" spans="1:7" s="8" customFormat="1" ht="12.75" x14ac:dyDescent="0.15">
      <c r="A7163" s="110" t="s">
        <v>27</v>
      </c>
      <c r="B7163" s="20">
        <v>809.99</v>
      </c>
      <c r="C7163" s="20">
        <v>0</v>
      </c>
      <c r="D7163" s="20">
        <v>0</v>
      </c>
      <c r="E7163" s="20">
        <v>30</v>
      </c>
      <c r="F7163" s="20">
        <f t="shared" si="226"/>
        <v>3.7037494290052964</v>
      </c>
      <c r="G7163" s="136">
        <f t="shared" si="227"/>
        <v>0</v>
      </c>
    </row>
    <row r="7164" spans="1:7" s="8" customFormat="1" ht="12.75" x14ac:dyDescent="0.15">
      <c r="A7164" s="110" t="s">
        <v>28</v>
      </c>
      <c r="B7164" s="20">
        <v>2154.5</v>
      </c>
      <c r="C7164" s="20">
        <v>0</v>
      </c>
      <c r="D7164" s="20">
        <v>0</v>
      </c>
      <c r="E7164" s="20">
        <v>62.5</v>
      </c>
      <c r="F7164" s="20">
        <f t="shared" si="226"/>
        <v>2.9009050823857043</v>
      </c>
      <c r="G7164" s="136">
        <f t="shared" si="227"/>
        <v>0</v>
      </c>
    </row>
    <row r="7165" spans="1:7" s="8" customFormat="1" ht="12.75" x14ac:dyDescent="0.15">
      <c r="A7165" s="110" t="s">
        <v>41</v>
      </c>
      <c r="B7165" s="20">
        <v>0</v>
      </c>
      <c r="C7165" s="20">
        <v>0</v>
      </c>
      <c r="D7165" s="20">
        <v>0</v>
      </c>
      <c r="E7165" s="20">
        <v>125</v>
      </c>
      <c r="F7165" s="20">
        <f t="shared" si="226"/>
        <v>0</v>
      </c>
      <c r="G7165" s="136">
        <f t="shared" si="227"/>
        <v>0</v>
      </c>
    </row>
    <row r="7166" spans="1:7" s="8" customFormat="1" ht="12.75" x14ac:dyDescent="0.15">
      <c r="A7166" s="110" t="s">
        <v>29</v>
      </c>
      <c r="B7166" s="20">
        <v>391.79</v>
      </c>
      <c r="C7166" s="20">
        <v>0</v>
      </c>
      <c r="D7166" s="20">
        <v>0</v>
      </c>
      <c r="E7166" s="20">
        <v>209.47</v>
      </c>
      <c r="F7166" s="20">
        <f t="shared" si="226"/>
        <v>53.46486638250083</v>
      </c>
      <c r="G7166" s="136">
        <f t="shared" si="227"/>
        <v>0</v>
      </c>
    </row>
    <row r="7167" spans="1:7" s="8" customFormat="1" ht="12.75" x14ac:dyDescent="0.15">
      <c r="A7167" s="110" t="s">
        <v>30</v>
      </c>
      <c r="B7167" s="20">
        <v>893.27</v>
      </c>
      <c r="C7167" s="20">
        <v>0</v>
      </c>
      <c r="D7167" s="20">
        <v>0</v>
      </c>
      <c r="E7167" s="20">
        <v>40</v>
      </c>
      <c r="F7167" s="20">
        <f t="shared" si="226"/>
        <v>4.4779294054429233</v>
      </c>
      <c r="G7167" s="136">
        <f t="shared" si="227"/>
        <v>0</v>
      </c>
    </row>
    <row r="7168" spans="1:7" s="8" customFormat="1" ht="12.75" x14ac:dyDescent="0.15">
      <c r="A7168" s="110" t="s">
        <v>32</v>
      </c>
      <c r="B7168" s="20">
        <v>1580.1</v>
      </c>
      <c r="C7168" s="20">
        <v>0</v>
      </c>
      <c r="D7168" s="20">
        <v>0</v>
      </c>
      <c r="E7168" s="20">
        <v>18.600000000000001</v>
      </c>
      <c r="F7168" s="20">
        <f t="shared" si="226"/>
        <v>1.1771406872982724</v>
      </c>
      <c r="G7168" s="136">
        <f t="shared" si="227"/>
        <v>0</v>
      </c>
    </row>
    <row r="7169" spans="1:7" s="8" customFormat="1" ht="12.75" x14ac:dyDescent="0.15">
      <c r="A7169" s="110" t="s">
        <v>33</v>
      </c>
      <c r="B7169" s="20">
        <v>11.45</v>
      </c>
      <c r="C7169" s="20">
        <v>0</v>
      </c>
      <c r="D7169" s="20">
        <v>0</v>
      </c>
      <c r="E7169" s="20">
        <v>0</v>
      </c>
      <c r="F7169" s="20">
        <f t="shared" si="226"/>
        <v>0</v>
      </c>
      <c r="G7169" s="136">
        <f t="shared" si="227"/>
        <v>0</v>
      </c>
    </row>
    <row r="7170" spans="1:7" s="8" customFormat="1" ht="12.75" x14ac:dyDescent="0.15">
      <c r="A7170" s="110" t="s">
        <v>34</v>
      </c>
      <c r="B7170" s="20">
        <v>177.69</v>
      </c>
      <c r="C7170" s="20">
        <v>0</v>
      </c>
      <c r="D7170" s="20">
        <v>0</v>
      </c>
      <c r="E7170" s="20">
        <v>5.91</v>
      </c>
      <c r="F7170" s="20">
        <f t="shared" si="226"/>
        <v>3.32601722100287</v>
      </c>
      <c r="G7170" s="136">
        <f t="shared" si="227"/>
        <v>0</v>
      </c>
    </row>
    <row r="7171" spans="1:7" s="8" customFormat="1" ht="12.75" x14ac:dyDescent="0.15">
      <c r="A7171" s="110" t="s">
        <v>35</v>
      </c>
      <c r="B7171" s="20">
        <v>99.54</v>
      </c>
      <c r="C7171" s="20">
        <v>0</v>
      </c>
      <c r="D7171" s="20">
        <v>0</v>
      </c>
      <c r="E7171" s="20">
        <v>0</v>
      </c>
      <c r="F7171" s="20">
        <f t="shared" si="226"/>
        <v>0</v>
      </c>
      <c r="G7171" s="136">
        <f t="shared" si="227"/>
        <v>0</v>
      </c>
    </row>
    <row r="7172" spans="1:7" s="8" customFormat="1" ht="12.75" x14ac:dyDescent="0.15">
      <c r="A7172" s="110" t="s">
        <v>83</v>
      </c>
      <c r="B7172" s="20">
        <v>816.9</v>
      </c>
      <c r="C7172" s="20">
        <v>0</v>
      </c>
      <c r="D7172" s="20">
        <v>0</v>
      </c>
      <c r="E7172" s="20">
        <v>725.52</v>
      </c>
      <c r="F7172" s="20">
        <f t="shared" si="226"/>
        <v>88.813808299669489</v>
      </c>
      <c r="G7172" s="136">
        <f t="shared" si="227"/>
        <v>0</v>
      </c>
    </row>
    <row r="7173" spans="1:7" s="8" customFormat="1" ht="12.75" x14ac:dyDescent="0.15">
      <c r="A7173" s="110" t="s">
        <v>42</v>
      </c>
      <c r="B7173" s="20">
        <v>0</v>
      </c>
      <c r="C7173" s="20">
        <v>0</v>
      </c>
      <c r="D7173" s="20">
        <v>0</v>
      </c>
      <c r="E7173" s="20">
        <v>13.27</v>
      </c>
      <c r="F7173" s="20">
        <f t="shared" si="226"/>
        <v>0</v>
      </c>
      <c r="G7173" s="136">
        <f t="shared" si="227"/>
        <v>0</v>
      </c>
    </row>
    <row r="7174" spans="1:7" s="8" customFormat="1" ht="12.75" x14ac:dyDescent="0.15">
      <c r="A7174" s="110" t="s">
        <v>13</v>
      </c>
      <c r="B7174" s="20">
        <v>0</v>
      </c>
      <c r="C7174" s="20">
        <v>0</v>
      </c>
      <c r="D7174" s="20">
        <v>0</v>
      </c>
      <c r="E7174" s="20">
        <v>12.5</v>
      </c>
      <c r="F7174" s="20">
        <f t="shared" ref="F7174:F7237" si="228">IFERROR(E7174/B7174*100,0)</f>
        <v>0</v>
      </c>
      <c r="G7174" s="136">
        <f t="shared" ref="G7174:G7237" si="229">IFERROR(E7174/D7174*100,0)</f>
        <v>0</v>
      </c>
    </row>
    <row r="7175" spans="1:7" s="8" customFormat="1" ht="12.75" x14ac:dyDescent="0.15">
      <c r="A7175" s="110" t="s">
        <v>36</v>
      </c>
      <c r="B7175" s="20">
        <v>222.66</v>
      </c>
      <c r="C7175" s="20">
        <v>0</v>
      </c>
      <c r="D7175" s="20">
        <v>0</v>
      </c>
      <c r="E7175" s="20">
        <v>264.89</v>
      </c>
      <c r="F7175" s="20">
        <f t="shared" si="228"/>
        <v>118.96613671067995</v>
      </c>
      <c r="G7175" s="136">
        <f t="shared" si="229"/>
        <v>0</v>
      </c>
    </row>
    <row r="7176" spans="1:7" s="8" customFormat="1" ht="12.75" x14ac:dyDescent="0.15">
      <c r="A7176" s="108" t="s">
        <v>37</v>
      </c>
      <c r="B7176" s="19">
        <v>119.34</v>
      </c>
      <c r="C7176" s="19">
        <v>50</v>
      </c>
      <c r="D7176" s="19">
        <v>50</v>
      </c>
      <c r="E7176" s="19">
        <v>1.02</v>
      </c>
      <c r="F7176" s="19">
        <f t="shared" si="228"/>
        <v>0.85470085470085466</v>
      </c>
      <c r="G7176" s="151">
        <f t="shared" si="229"/>
        <v>2.04</v>
      </c>
    </row>
    <row r="7177" spans="1:7" s="8" customFormat="1" ht="12.75" x14ac:dyDescent="0.15">
      <c r="A7177" s="110" t="s">
        <v>38</v>
      </c>
      <c r="B7177" s="20">
        <v>41.45</v>
      </c>
      <c r="C7177" s="20">
        <v>0</v>
      </c>
      <c r="D7177" s="20">
        <v>0</v>
      </c>
      <c r="E7177" s="20">
        <v>0</v>
      </c>
      <c r="F7177" s="20">
        <f t="shared" si="228"/>
        <v>0</v>
      </c>
      <c r="G7177" s="136">
        <f t="shared" si="229"/>
        <v>0</v>
      </c>
    </row>
    <row r="7178" spans="1:7" s="8" customFormat="1" ht="12.75" x14ac:dyDescent="0.15">
      <c r="A7178" s="110" t="s">
        <v>43</v>
      </c>
      <c r="B7178" s="20">
        <v>77.89</v>
      </c>
      <c r="C7178" s="20">
        <v>0</v>
      </c>
      <c r="D7178" s="20">
        <v>0</v>
      </c>
      <c r="E7178" s="20">
        <v>0</v>
      </c>
      <c r="F7178" s="20">
        <f t="shared" si="228"/>
        <v>0</v>
      </c>
      <c r="G7178" s="136">
        <f t="shared" si="229"/>
        <v>0</v>
      </c>
    </row>
    <row r="7179" spans="1:7" s="8" customFormat="1" ht="12.75" x14ac:dyDescent="0.15">
      <c r="A7179" s="110" t="s">
        <v>39</v>
      </c>
      <c r="B7179" s="20">
        <v>0</v>
      </c>
      <c r="C7179" s="20">
        <v>0</v>
      </c>
      <c r="D7179" s="20">
        <v>0</v>
      </c>
      <c r="E7179" s="20">
        <v>1.02</v>
      </c>
      <c r="F7179" s="20">
        <f t="shared" si="228"/>
        <v>0</v>
      </c>
      <c r="G7179" s="136">
        <f t="shared" si="229"/>
        <v>0</v>
      </c>
    </row>
    <row r="7180" spans="1:7" s="8" customFormat="1" ht="12.75" x14ac:dyDescent="0.15">
      <c r="A7180" s="108" t="s">
        <v>141</v>
      </c>
      <c r="B7180" s="19">
        <v>150.97</v>
      </c>
      <c r="C7180" s="19">
        <v>0</v>
      </c>
      <c r="D7180" s="19">
        <v>300</v>
      </c>
      <c r="E7180" s="19">
        <v>51.9</v>
      </c>
      <c r="F7180" s="19">
        <f t="shared" si="228"/>
        <v>34.377690931973234</v>
      </c>
      <c r="G7180" s="151">
        <f t="shared" si="229"/>
        <v>17.299999999999997</v>
      </c>
    </row>
    <row r="7181" spans="1:7" s="8" customFormat="1" ht="12.75" x14ac:dyDescent="0.15">
      <c r="A7181" s="110" t="s">
        <v>142</v>
      </c>
      <c r="B7181" s="20">
        <v>92.91</v>
      </c>
      <c r="C7181" s="20">
        <v>0</v>
      </c>
      <c r="D7181" s="20">
        <v>0</v>
      </c>
      <c r="E7181" s="20">
        <v>0</v>
      </c>
      <c r="F7181" s="20">
        <f t="shared" si="228"/>
        <v>0</v>
      </c>
      <c r="G7181" s="136">
        <f t="shared" si="229"/>
        <v>0</v>
      </c>
    </row>
    <row r="7182" spans="1:7" s="8" customFormat="1" ht="12.75" x14ac:dyDescent="0.15">
      <c r="A7182" s="110" t="s">
        <v>259</v>
      </c>
      <c r="B7182" s="20">
        <v>58.06</v>
      </c>
      <c r="C7182" s="20">
        <v>0</v>
      </c>
      <c r="D7182" s="20">
        <v>0</v>
      </c>
      <c r="E7182" s="20">
        <v>51.9</v>
      </c>
      <c r="F7182" s="20">
        <f t="shared" si="228"/>
        <v>89.390285911126412</v>
      </c>
      <c r="G7182" s="136">
        <f t="shared" si="229"/>
        <v>0</v>
      </c>
    </row>
    <row r="7183" spans="1:7" s="8" customFormat="1" ht="12.75" x14ac:dyDescent="0.15">
      <c r="A7183" s="108" t="s">
        <v>53</v>
      </c>
      <c r="B7183" s="19">
        <v>708.53</v>
      </c>
      <c r="C7183" s="19">
        <v>2200</v>
      </c>
      <c r="D7183" s="19">
        <v>3550</v>
      </c>
      <c r="E7183" s="19">
        <v>3010.4</v>
      </c>
      <c r="F7183" s="19">
        <f t="shared" si="228"/>
        <v>424.87968046518853</v>
      </c>
      <c r="G7183" s="151">
        <f t="shared" si="229"/>
        <v>84.8</v>
      </c>
    </row>
    <row r="7184" spans="1:7" s="8" customFormat="1" ht="12.75" x14ac:dyDescent="0.15">
      <c r="A7184" s="108" t="s">
        <v>56</v>
      </c>
      <c r="B7184" s="19">
        <v>708.53</v>
      </c>
      <c r="C7184" s="19">
        <v>2200</v>
      </c>
      <c r="D7184" s="19">
        <v>3550</v>
      </c>
      <c r="E7184" s="19">
        <v>3010.4</v>
      </c>
      <c r="F7184" s="19">
        <f t="shared" si="228"/>
        <v>424.87968046518853</v>
      </c>
      <c r="G7184" s="151">
        <f t="shared" si="229"/>
        <v>84.8</v>
      </c>
    </row>
    <row r="7185" spans="1:7" s="8" customFormat="1" ht="12.75" x14ac:dyDescent="0.15">
      <c r="A7185" s="110" t="s">
        <v>57</v>
      </c>
      <c r="B7185" s="20">
        <v>371.46</v>
      </c>
      <c r="C7185" s="20">
        <v>0</v>
      </c>
      <c r="D7185" s="20">
        <v>0</v>
      </c>
      <c r="E7185" s="20">
        <v>1522.76</v>
      </c>
      <c r="F7185" s="20">
        <f t="shared" si="228"/>
        <v>409.93915899423899</v>
      </c>
      <c r="G7185" s="136">
        <f t="shared" si="229"/>
        <v>0</v>
      </c>
    </row>
    <row r="7186" spans="1:7" s="8" customFormat="1" ht="12.75" x14ac:dyDescent="0.15">
      <c r="A7186" s="110" t="s">
        <v>58</v>
      </c>
      <c r="B7186" s="20">
        <v>0</v>
      </c>
      <c r="C7186" s="20">
        <v>0</v>
      </c>
      <c r="D7186" s="20">
        <v>0</v>
      </c>
      <c r="E7186" s="20">
        <v>390.01</v>
      </c>
      <c r="F7186" s="20">
        <f t="shared" si="228"/>
        <v>0</v>
      </c>
      <c r="G7186" s="136">
        <f t="shared" si="229"/>
        <v>0</v>
      </c>
    </row>
    <row r="7187" spans="1:7" s="8" customFormat="1" ht="12.75" x14ac:dyDescent="0.15">
      <c r="A7187" s="110" t="s">
        <v>59</v>
      </c>
      <c r="B7187" s="20">
        <v>273.41000000000003</v>
      </c>
      <c r="C7187" s="20">
        <v>0</v>
      </c>
      <c r="D7187" s="20">
        <v>0</v>
      </c>
      <c r="E7187" s="20">
        <v>1017.5</v>
      </c>
      <c r="F7187" s="20">
        <f t="shared" si="228"/>
        <v>372.15171354376207</v>
      </c>
      <c r="G7187" s="136">
        <f t="shared" si="229"/>
        <v>0</v>
      </c>
    </row>
    <row r="7188" spans="1:7" s="8" customFormat="1" ht="12.75" x14ac:dyDescent="0.15">
      <c r="A7188" s="110" t="s">
        <v>64</v>
      </c>
      <c r="B7188" s="20">
        <v>46.13</v>
      </c>
      <c r="C7188" s="20">
        <v>0</v>
      </c>
      <c r="D7188" s="20">
        <v>0</v>
      </c>
      <c r="E7188" s="20">
        <v>0</v>
      </c>
      <c r="F7188" s="20">
        <f t="shared" si="228"/>
        <v>0</v>
      </c>
      <c r="G7188" s="136">
        <f t="shared" si="229"/>
        <v>0</v>
      </c>
    </row>
    <row r="7189" spans="1:7" s="8" customFormat="1" ht="12.75" x14ac:dyDescent="0.15">
      <c r="A7189" s="110" t="s">
        <v>60</v>
      </c>
      <c r="B7189" s="20">
        <v>12.48</v>
      </c>
      <c r="C7189" s="20">
        <v>0</v>
      </c>
      <c r="D7189" s="20">
        <v>0</v>
      </c>
      <c r="E7189" s="20">
        <v>69.989999999999995</v>
      </c>
      <c r="F7189" s="20">
        <f t="shared" si="228"/>
        <v>560.81730769230762</v>
      </c>
      <c r="G7189" s="136">
        <f t="shared" si="229"/>
        <v>0</v>
      </c>
    </row>
    <row r="7190" spans="1:7" s="8" customFormat="1" ht="12.75" x14ac:dyDescent="0.15">
      <c r="A7190" s="110" t="s">
        <v>252</v>
      </c>
      <c r="B7190" s="20">
        <v>5.05</v>
      </c>
      <c r="C7190" s="20">
        <v>0</v>
      </c>
      <c r="D7190" s="20">
        <v>0</v>
      </c>
      <c r="E7190" s="20">
        <v>10.14</v>
      </c>
      <c r="F7190" s="20">
        <f t="shared" si="228"/>
        <v>200.79207920792078</v>
      </c>
      <c r="G7190" s="136">
        <f t="shared" si="229"/>
        <v>0</v>
      </c>
    </row>
    <row r="7191" spans="1:7" s="6" customFormat="1" ht="12.75" x14ac:dyDescent="0.15">
      <c r="A7191" s="147" t="s">
        <v>297</v>
      </c>
      <c r="B7191" s="17">
        <v>63720.41</v>
      </c>
      <c r="C7191" s="17">
        <v>125871</v>
      </c>
      <c r="D7191" s="17">
        <v>189664.7</v>
      </c>
      <c r="E7191" s="17">
        <v>91863.24</v>
      </c>
      <c r="F7191" s="17">
        <f t="shared" si="228"/>
        <v>144.16611569197372</v>
      </c>
      <c r="G7191" s="148">
        <f t="shared" si="229"/>
        <v>48.434547915347451</v>
      </c>
    </row>
    <row r="7192" spans="1:7" s="7" customFormat="1" ht="12.75" x14ac:dyDescent="0.15">
      <c r="A7192" s="149" t="s">
        <v>298</v>
      </c>
      <c r="B7192" s="18">
        <v>696.91</v>
      </c>
      <c r="C7192" s="18">
        <v>266</v>
      </c>
      <c r="D7192" s="18">
        <v>937.06</v>
      </c>
      <c r="E7192" s="18">
        <v>937.06</v>
      </c>
      <c r="F7192" s="18">
        <f t="shared" si="228"/>
        <v>134.45925585800177</v>
      </c>
      <c r="G7192" s="150">
        <f t="shared" si="229"/>
        <v>100</v>
      </c>
    </row>
    <row r="7193" spans="1:7" s="8" customFormat="1" ht="12.75" x14ac:dyDescent="0.15">
      <c r="A7193" s="108" t="s">
        <v>81</v>
      </c>
      <c r="B7193" s="19">
        <v>0</v>
      </c>
      <c r="C7193" s="19">
        <v>0</v>
      </c>
      <c r="D7193" s="19">
        <v>250</v>
      </c>
      <c r="E7193" s="19">
        <v>250</v>
      </c>
      <c r="F7193" s="19">
        <f t="shared" si="228"/>
        <v>0</v>
      </c>
      <c r="G7193" s="151">
        <f t="shared" si="229"/>
        <v>100</v>
      </c>
    </row>
    <row r="7194" spans="1:7" s="6" customFormat="1" ht="12.75" x14ac:dyDescent="0.15">
      <c r="A7194" s="147" t="s">
        <v>5</v>
      </c>
      <c r="B7194" s="17">
        <v>0</v>
      </c>
      <c r="C7194" s="17">
        <v>0</v>
      </c>
      <c r="D7194" s="17">
        <v>250</v>
      </c>
      <c r="E7194" s="17">
        <v>250</v>
      </c>
      <c r="F7194" s="17">
        <f t="shared" si="228"/>
        <v>0</v>
      </c>
      <c r="G7194" s="148">
        <f t="shared" si="229"/>
        <v>100</v>
      </c>
    </row>
    <row r="7195" spans="1:7" s="8" customFormat="1" ht="12.75" x14ac:dyDescent="0.15">
      <c r="A7195" s="108" t="s">
        <v>53</v>
      </c>
      <c r="B7195" s="19">
        <v>0</v>
      </c>
      <c r="C7195" s="19">
        <v>0</v>
      </c>
      <c r="D7195" s="19">
        <v>250</v>
      </c>
      <c r="E7195" s="19">
        <v>250</v>
      </c>
      <c r="F7195" s="19">
        <f t="shared" si="228"/>
        <v>0</v>
      </c>
      <c r="G7195" s="151">
        <f t="shared" si="229"/>
        <v>100</v>
      </c>
    </row>
    <row r="7196" spans="1:7" s="8" customFormat="1" ht="12.75" x14ac:dyDescent="0.15">
      <c r="A7196" s="108" t="s">
        <v>54</v>
      </c>
      <c r="B7196" s="19">
        <v>0</v>
      </c>
      <c r="C7196" s="19">
        <v>0</v>
      </c>
      <c r="D7196" s="19">
        <v>250</v>
      </c>
      <c r="E7196" s="19">
        <v>250</v>
      </c>
      <c r="F7196" s="19">
        <f t="shared" si="228"/>
        <v>0</v>
      </c>
      <c r="G7196" s="151">
        <f t="shared" si="229"/>
        <v>100</v>
      </c>
    </row>
    <row r="7197" spans="1:7" s="8" customFormat="1" ht="12.75" x14ac:dyDescent="0.15">
      <c r="A7197" s="110" t="s">
        <v>55</v>
      </c>
      <c r="B7197" s="20">
        <v>0</v>
      </c>
      <c r="C7197" s="20">
        <v>0</v>
      </c>
      <c r="D7197" s="20">
        <v>0</v>
      </c>
      <c r="E7197" s="20">
        <v>250</v>
      </c>
      <c r="F7197" s="20">
        <f t="shared" si="228"/>
        <v>0</v>
      </c>
      <c r="G7197" s="136">
        <f t="shared" si="229"/>
        <v>0</v>
      </c>
    </row>
    <row r="7198" spans="1:7" s="8" customFormat="1" ht="12.75" x14ac:dyDescent="0.15">
      <c r="A7198" s="108" t="s">
        <v>82</v>
      </c>
      <c r="B7198" s="19">
        <v>696.91</v>
      </c>
      <c r="C7198" s="19">
        <v>266</v>
      </c>
      <c r="D7198" s="19">
        <v>687.06</v>
      </c>
      <c r="E7198" s="19">
        <v>687.06</v>
      </c>
      <c r="F7198" s="19">
        <f t="shared" si="228"/>
        <v>98.586618071200007</v>
      </c>
      <c r="G7198" s="151">
        <f t="shared" si="229"/>
        <v>100</v>
      </c>
    </row>
    <row r="7199" spans="1:7" s="6" customFormat="1" ht="12.75" x14ac:dyDescent="0.15">
      <c r="A7199" s="147" t="s">
        <v>5</v>
      </c>
      <c r="B7199" s="17">
        <v>696.91</v>
      </c>
      <c r="C7199" s="17">
        <v>266</v>
      </c>
      <c r="D7199" s="17">
        <v>687.06</v>
      </c>
      <c r="E7199" s="17">
        <v>687.06</v>
      </c>
      <c r="F7199" s="17">
        <f t="shared" si="228"/>
        <v>98.586618071200007</v>
      </c>
      <c r="G7199" s="148">
        <f t="shared" si="229"/>
        <v>100</v>
      </c>
    </row>
    <row r="7200" spans="1:7" s="8" customFormat="1" ht="12.75" x14ac:dyDescent="0.15">
      <c r="A7200" s="108" t="s">
        <v>6</v>
      </c>
      <c r="B7200" s="19">
        <v>696.91</v>
      </c>
      <c r="C7200" s="19">
        <v>266</v>
      </c>
      <c r="D7200" s="19">
        <v>687.06</v>
      </c>
      <c r="E7200" s="19">
        <v>687.06</v>
      </c>
      <c r="F7200" s="19">
        <f t="shared" si="228"/>
        <v>98.586618071200007</v>
      </c>
      <c r="G7200" s="151">
        <f t="shared" si="229"/>
        <v>100</v>
      </c>
    </row>
    <row r="7201" spans="1:7" s="8" customFormat="1" ht="12.75" x14ac:dyDescent="0.15">
      <c r="A7201" s="108" t="s">
        <v>12</v>
      </c>
      <c r="B7201" s="19">
        <v>696.91</v>
      </c>
      <c r="C7201" s="19">
        <v>266</v>
      </c>
      <c r="D7201" s="19">
        <v>687.06</v>
      </c>
      <c r="E7201" s="19">
        <v>687.06</v>
      </c>
      <c r="F7201" s="19">
        <f t="shared" si="228"/>
        <v>98.586618071200007</v>
      </c>
      <c r="G7201" s="151">
        <f t="shared" si="229"/>
        <v>100</v>
      </c>
    </row>
    <row r="7202" spans="1:7" s="8" customFormat="1" ht="12.75" x14ac:dyDescent="0.15">
      <c r="A7202" s="110" t="s">
        <v>25</v>
      </c>
      <c r="B7202" s="20">
        <v>398.17</v>
      </c>
      <c r="C7202" s="20">
        <v>0</v>
      </c>
      <c r="D7202" s="20">
        <v>0</v>
      </c>
      <c r="E7202" s="20">
        <v>500</v>
      </c>
      <c r="F7202" s="20">
        <f t="shared" si="228"/>
        <v>125.57450335283924</v>
      </c>
      <c r="G7202" s="136">
        <f t="shared" si="229"/>
        <v>0</v>
      </c>
    </row>
    <row r="7203" spans="1:7" s="8" customFormat="1" ht="12.75" x14ac:dyDescent="0.15">
      <c r="A7203" s="110" t="s">
        <v>35</v>
      </c>
      <c r="B7203" s="20">
        <v>167.34</v>
      </c>
      <c r="C7203" s="20">
        <v>0</v>
      </c>
      <c r="D7203" s="20">
        <v>0</v>
      </c>
      <c r="E7203" s="20">
        <v>0</v>
      </c>
      <c r="F7203" s="20">
        <f t="shared" si="228"/>
        <v>0</v>
      </c>
      <c r="G7203" s="136">
        <f t="shared" si="229"/>
        <v>0</v>
      </c>
    </row>
    <row r="7204" spans="1:7" s="8" customFormat="1" ht="12.75" x14ac:dyDescent="0.15">
      <c r="A7204" s="110" t="s">
        <v>83</v>
      </c>
      <c r="B7204" s="20">
        <v>131.4</v>
      </c>
      <c r="C7204" s="20">
        <v>0</v>
      </c>
      <c r="D7204" s="20">
        <v>0</v>
      </c>
      <c r="E7204" s="20">
        <v>187.06</v>
      </c>
      <c r="F7204" s="20">
        <f t="shared" si="228"/>
        <v>142.35920852359209</v>
      </c>
      <c r="G7204" s="136">
        <f t="shared" si="229"/>
        <v>0</v>
      </c>
    </row>
    <row r="7205" spans="1:7" s="7" customFormat="1" ht="12.75" x14ac:dyDescent="0.15">
      <c r="A7205" s="149" t="s">
        <v>299</v>
      </c>
      <c r="B7205" s="18">
        <v>0</v>
      </c>
      <c r="C7205" s="18">
        <v>31100</v>
      </c>
      <c r="D7205" s="18">
        <v>32180</v>
      </c>
      <c r="E7205" s="18">
        <v>1176.95</v>
      </c>
      <c r="F7205" s="18">
        <f t="shared" si="228"/>
        <v>0</v>
      </c>
      <c r="G7205" s="150">
        <f t="shared" si="229"/>
        <v>3.6573958980733372</v>
      </c>
    </row>
    <row r="7206" spans="1:7" s="8" customFormat="1" ht="12.75" x14ac:dyDescent="0.15">
      <c r="A7206" s="108" t="s">
        <v>82</v>
      </c>
      <c r="B7206" s="19">
        <v>0</v>
      </c>
      <c r="C7206" s="19">
        <v>31100</v>
      </c>
      <c r="D7206" s="19">
        <v>32180</v>
      </c>
      <c r="E7206" s="19">
        <v>1176.95</v>
      </c>
      <c r="F7206" s="19">
        <f t="shared" si="228"/>
        <v>0</v>
      </c>
      <c r="G7206" s="151">
        <f t="shared" si="229"/>
        <v>3.6573958980733372</v>
      </c>
    </row>
    <row r="7207" spans="1:7" s="6" customFormat="1" ht="12.75" x14ac:dyDescent="0.15">
      <c r="A7207" s="147" t="s">
        <v>281</v>
      </c>
      <c r="B7207" s="17">
        <v>0</v>
      </c>
      <c r="C7207" s="17">
        <v>31100</v>
      </c>
      <c r="D7207" s="17">
        <v>32180</v>
      </c>
      <c r="E7207" s="17">
        <v>1176.95</v>
      </c>
      <c r="F7207" s="17">
        <f t="shared" si="228"/>
        <v>0</v>
      </c>
      <c r="G7207" s="148">
        <f t="shared" si="229"/>
        <v>3.6573958980733372</v>
      </c>
    </row>
    <row r="7208" spans="1:7" s="8" customFormat="1" ht="12.75" x14ac:dyDescent="0.15">
      <c r="A7208" s="108" t="s">
        <v>6</v>
      </c>
      <c r="B7208" s="19">
        <v>0</v>
      </c>
      <c r="C7208" s="19">
        <v>0</v>
      </c>
      <c r="D7208" s="19">
        <v>545</v>
      </c>
      <c r="E7208" s="19">
        <v>545</v>
      </c>
      <c r="F7208" s="19">
        <f t="shared" si="228"/>
        <v>0</v>
      </c>
      <c r="G7208" s="151">
        <f t="shared" si="229"/>
        <v>100</v>
      </c>
    </row>
    <row r="7209" spans="1:7" s="8" customFormat="1" ht="12.75" x14ac:dyDescent="0.15">
      <c r="A7209" s="108" t="s">
        <v>12</v>
      </c>
      <c r="B7209" s="19">
        <v>0</v>
      </c>
      <c r="C7209" s="19">
        <v>0</v>
      </c>
      <c r="D7209" s="19">
        <v>545</v>
      </c>
      <c r="E7209" s="19">
        <v>545</v>
      </c>
      <c r="F7209" s="19">
        <f t="shared" si="228"/>
        <v>0</v>
      </c>
      <c r="G7209" s="151">
        <f t="shared" si="229"/>
        <v>100</v>
      </c>
    </row>
    <row r="7210" spans="1:7" s="8" customFormat="1" ht="12.75" x14ac:dyDescent="0.15">
      <c r="A7210" s="110" t="s">
        <v>28</v>
      </c>
      <c r="B7210" s="20">
        <v>0</v>
      </c>
      <c r="C7210" s="20">
        <v>0</v>
      </c>
      <c r="D7210" s="20">
        <v>0</v>
      </c>
      <c r="E7210" s="20">
        <v>545</v>
      </c>
      <c r="F7210" s="20">
        <f t="shared" si="228"/>
        <v>0</v>
      </c>
      <c r="G7210" s="136">
        <f t="shared" si="229"/>
        <v>0</v>
      </c>
    </row>
    <row r="7211" spans="1:7" s="8" customFormat="1" ht="12.75" x14ac:dyDescent="0.15">
      <c r="A7211" s="108" t="s">
        <v>53</v>
      </c>
      <c r="B7211" s="19">
        <v>0</v>
      </c>
      <c r="C7211" s="19">
        <v>31100</v>
      </c>
      <c r="D7211" s="19">
        <v>31635</v>
      </c>
      <c r="E7211" s="19">
        <v>631.95000000000005</v>
      </c>
      <c r="F7211" s="19">
        <f t="shared" si="228"/>
        <v>0</v>
      </c>
      <c r="G7211" s="151">
        <f t="shared" si="229"/>
        <v>1.9976292081555242</v>
      </c>
    </row>
    <row r="7212" spans="1:7" s="8" customFormat="1" ht="12.75" x14ac:dyDescent="0.15">
      <c r="A7212" s="108" t="s">
        <v>56</v>
      </c>
      <c r="B7212" s="19">
        <v>0</v>
      </c>
      <c r="C7212" s="19">
        <v>100</v>
      </c>
      <c r="D7212" s="19">
        <v>680</v>
      </c>
      <c r="E7212" s="19">
        <v>631.95000000000005</v>
      </c>
      <c r="F7212" s="19">
        <f t="shared" si="228"/>
        <v>0</v>
      </c>
      <c r="G7212" s="151">
        <f t="shared" si="229"/>
        <v>92.933823529411768</v>
      </c>
    </row>
    <row r="7213" spans="1:7" s="8" customFormat="1" ht="12.75" x14ac:dyDescent="0.15">
      <c r="A7213" s="110" t="s">
        <v>57</v>
      </c>
      <c r="B7213" s="20">
        <v>0</v>
      </c>
      <c r="C7213" s="20">
        <v>0</v>
      </c>
      <c r="D7213" s="20">
        <v>0</v>
      </c>
      <c r="E7213" s="20">
        <v>631.95000000000005</v>
      </c>
      <c r="F7213" s="20">
        <f t="shared" si="228"/>
        <v>0</v>
      </c>
      <c r="G7213" s="136">
        <f t="shared" si="229"/>
        <v>0</v>
      </c>
    </row>
    <row r="7214" spans="1:7" s="8" customFormat="1" ht="12.75" x14ac:dyDescent="0.15">
      <c r="A7214" s="108" t="s">
        <v>72</v>
      </c>
      <c r="B7214" s="19">
        <v>0</v>
      </c>
      <c r="C7214" s="19">
        <v>31000</v>
      </c>
      <c r="D7214" s="19">
        <v>30955</v>
      </c>
      <c r="E7214" s="19">
        <v>0</v>
      </c>
      <c r="F7214" s="19">
        <f t="shared" si="228"/>
        <v>0</v>
      </c>
      <c r="G7214" s="151">
        <f t="shared" si="229"/>
        <v>0</v>
      </c>
    </row>
    <row r="7215" spans="1:7" s="7" customFormat="1" ht="12.75" x14ac:dyDescent="0.15">
      <c r="A7215" s="149" t="s">
        <v>300</v>
      </c>
      <c r="B7215" s="18">
        <v>1856.15</v>
      </c>
      <c r="C7215" s="18">
        <v>10000</v>
      </c>
      <c r="D7215" s="18">
        <v>4431</v>
      </c>
      <c r="E7215" s="18">
        <v>816.89</v>
      </c>
      <c r="F7215" s="18">
        <f t="shared" si="228"/>
        <v>44.00991299194569</v>
      </c>
      <c r="G7215" s="150">
        <f t="shared" si="229"/>
        <v>18.435793274655836</v>
      </c>
    </row>
    <row r="7216" spans="1:7" s="8" customFormat="1" ht="12.75" x14ac:dyDescent="0.15">
      <c r="A7216" s="108" t="s">
        <v>82</v>
      </c>
      <c r="B7216" s="19">
        <v>1856.15</v>
      </c>
      <c r="C7216" s="19">
        <v>10000</v>
      </c>
      <c r="D7216" s="19">
        <v>4431</v>
      </c>
      <c r="E7216" s="19">
        <v>816.89</v>
      </c>
      <c r="F7216" s="19">
        <f t="shared" si="228"/>
        <v>44.00991299194569</v>
      </c>
      <c r="G7216" s="151">
        <f t="shared" si="229"/>
        <v>18.435793274655836</v>
      </c>
    </row>
    <row r="7217" spans="1:7" s="6" customFormat="1" ht="12.75" x14ac:dyDescent="0.15">
      <c r="A7217" s="147" t="s">
        <v>127</v>
      </c>
      <c r="B7217" s="17">
        <v>1856.15</v>
      </c>
      <c r="C7217" s="17">
        <v>10000</v>
      </c>
      <c r="D7217" s="17">
        <v>4431</v>
      </c>
      <c r="E7217" s="17">
        <v>816.89</v>
      </c>
      <c r="F7217" s="17">
        <f t="shared" si="228"/>
        <v>44.00991299194569</v>
      </c>
      <c r="G7217" s="148">
        <f t="shared" si="229"/>
        <v>18.435793274655836</v>
      </c>
    </row>
    <row r="7218" spans="1:7" s="8" customFormat="1" ht="12.75" x14ac:dyDescent="0.15">
      <c r="A7218" s="108" t="s">
        <v>6</v>
      </c>
      <c r="B7218" s="19">
        <v>1856.15</v>
      </c>
      <c r="C7218" s="19">
        <v>5700</v>
      </c>
      <c r="D7218" s="19">
        <v>2331</v>
      </c>
      <c r="E7218" s="19">
        <v>630.89</v>
      </c>
      <c r="F7218" s="19">
        <f t="shared" si="228"/>
        <v>33.98917113379845</v>
      </c>
      <c r="G7218" s="151">
        <f t="shared" si="229"/>
        <v>27.065208065208061</v>
      </c>
    </row>
    <row r="7219" spans="1:7" s="8" customFormat="1" ht="12.75" x14ac:dyDescent="0.15">
      <c r="A7219" s="108" t="s">
        <v>12</v>
      </c>
      <c r="B7219" s="19">
        <v>1192.54</v>
      </c>
      <c r="C7219" s="19">
        <v>4800</v>
      </c>
      <c r="D7219" s="19">
        <v>2131</v>
      </c>
      <c r="E7219" s="19">
        <v>530.89</v>
      </c>
      <c r="F7219" s="19">
        <f t="shared" si="228"/>
        <v>44.517584315830078</v>
      </c>
      <c r="G7219" s="151">
        <f t="shared" si="229"/>
        <v>24.912717034256218</v>
      </c>
    </row>
    <row r="7220" spans="1:7" s="8" customFormat="1" ht="12.75" x14ac:dyDescent="0.15">
      <c r="A7220" s="110" t="s">
        <v>18</v>
      </c>
      <c r="B7220" s="20">
        <v>265.44</v>
      </c>
      <c r="C7220" s="20">
        <v>0</v>
      </c>
      <c r="D7220" s="20">
        <v>0</v>
      </c>
      <c r="E7220" s="20">
        <v>530.89</v>
      </c>
      <c r="F7220" s="20">
        <f t="shared" si="228"/>
        <v>200.00376732971668</v>
      </c>
      <c r="G7220" s="136">
        <f t="shared" si="229"/>
        <v>0</v>
      </c>
    </row>
    <row r="7221" spans="1:7" s="8" customFormat="1" ht="12.75" x14ac:dyDescent="0.15">
      <c r="A7221" s="110" t="s">
        <v>22</v>
      </c>
      <c r="B7221" s="20">
        <v>792.31</v>
      </c>
      <c r="C7221" s="20">
        <v>0</v>
      </c>
      <c r="D7221" s="20">
        <v>0</v>
      </c>
      <c r="E7221" s="20">
        <v>0</v>
      </c>
      <c r="F7221" s="20">
        <f t="shared" si="228"/>
        <v>0</v>
      </c>
      <c r="G7221" s="136">
        <f t="shared" si="229"/>
        <v>0</v>
      </c>
    </row>
    <row r="7222" spans="1:7" s="8" customFormat="1" ht="12.75" x14ac:dyDescent="0.15">
      <c r="A7222" s="110" t="s">
        <v>97</v>
      </c>
      <c r="B7222" s="20">
        <v>16.71</v>
      </c>
      <c r="C7222" s="20">
        <v>0</v>
      </c>
      <c r="D7222" s="20">
        <v>0</v>
      </c>
      <c r="E7222" s="20">
        <v>0</v>
      </c>
      <c r="F7222" s="20">
        <f t="shared" si="228"/>
        <v>0</v>
      </c>
      <c r="G7222" s="136">
        <f t="shared" si="229"/>
        <v>0</v>
      </c>
    </row>
    <row r="7223" spans="1:7" s="8" customFormat="1" ht="12.75" x14ac:dyDescent="0.15">
      <c r="A7223" s="110" t="s">
        <v>83</v>
      </c>
      <c r="B7223" s="20">
        <v>118.08</v>
      </c>
      <c r="C7223" s="20">
        <v>0</v>
      </c>
      <c r="D7223" s="20">
        <v>0</v>
      </c>
      <c r="E7223" s="20">
        <v>0</v>
      </c>
      <c r="F7223" s="20">
        <f t="shared" si="228"/>
        <v>0</v>
      </c>
      <c r="G7223" s="136">
        <f t="shared" si="229"/>
        <v>0</v>
      </c>
    </row>
    <row r="7224" spans="1:7" s="8" customFormat="1" ht="12.75" x14ac:dyDescent="0.15">
      <c r="A7224" s="108" t="s">
        <v>141</v>
      </c>
      <c r="B7224" s="19">
        <v>663.61</v>
      </c>
      <c r="C7224" s="19">
        <v>900</v>
      </c>
      <c r="D7224" s="19">
        <v>200</v>
      </c>
      <c r="E7224" s="19">
        <v>100</v>
      </c>
      <c r="F7224" s="19">
        <f t="shared" si="228"/>
        <v>15.069091785838069</v>
      </c>
      <c r="G7224" s="151">
        <f t="shared" si="229"/>
        <v>50</v>
      </c>
    </row>
    <row r="7225" spans="1:7" s="8" customFormat="1" ht="12.75" x14ac:dyDescent="0.15">
      <c r="A7225" s="110" t="s">
        <v>142</v>
      </c>
      <c r="B7225" s="20">
        <v>637.07000000000005</v>
      </c>
      <c r="C7225" s="20">
        <v>0</v>
      </c>
      <c r="D7225" s="20">
        <v>0</v>
      </c>
      <c r="E7225" s="20">
        <v>100</v>
      </c>
      <c r="F7225" s="20">
        <f t="shared" si="228"/>
        <v>15.696862197246769</v>
      </c>
      <c r="G7225" s="136">
        <f t="shared" si="229"/>
        <v>0</v>
      </c>
    </row>
    <row r="7226" spans="1:7" s="8" customFormat="1" ht="12.75" x14ac:dyDescent="0.15">
      <c r="A7226" s="110" t="s">
        <v>259</v>
      </c>
      <c r="B7226" s="20">
        <v>26.54</v>
      </c>
      <c r="C7226" s="20">
        <v>0</v>
      </c>
      <c r="D7226" s="20">
        <v>0</v>
      </c>
      <c r="E7226" s="20">
        <v>0</v>
      </c>
      <c r="F7226" s="20">
        <f t="shared" si="228"/>
        <v>0</v>
      </c>
      <c r="G7226" s="136">
        <f t="shared" si="229"/>
        <v>0</v>
      </c>
    </row>
    <row r="7227" spans="1:7" s="8" customFormat="1" ht="12.75" x14ac:dyDescent="0.15">
      <c r="A7227" s="108" t="s">
        <v>53</v>
      </c>
      <c r="B7227" s="19">
        <v>0</v>
      </c>
      <c r="C7227" s="19">
        <v>4300</v>
      </c>
      <c r="D7227" s="19">
        <v>2100</v>
      </c>
      <c r="E7227" s="19">
        <v>186</v>
      </c>
      <c r="F7227" s="19">
        <f t="shared" si="228"/>
        <v>0</v>
      </c>
      <c r="G7227" s="151">
        <f t="shared" si="229"/>
        <v>8.8571428571428559</v>
      </c>
    </row>
    <row r="7228" spans="1:7" s="8" customFormat="1" ht="12.75" x14ac:dyDescent="0.15">
      <c r="A7228" s="108" t="s">
        <v>56</v>
      </c>
      <c r="B7228" s="19">
        <v>0</v>
      </c>
      <c r="C7228" s="19">
        <v>4300</v>
      </c>
      <c r="D7228" s="19">
        <v>2100</v>
      </c>
      <c r="E7228" s="19">
        <v>186</v>
      </c>
      <c r="F7228" s="19">
        <f t="shared" si="228"/>
        <v>0</v>
      </c>
      <c r="G7228" s="151">
        <f t="shared" si="229"/>
        <v>8.8571428571428559</v>
      </c>
    </row>
    <row r="7229" spans="1:7" s="8" customFormat="1" ht="12.75" x14ac:dyDescent="0.15">
      <c r="A7229" s="110" t="s">
        <v>283</v>
      </c>
      <c r="B7229" s="20">
        <v>0</v>
      </c>
      <c r="C7229" s="20">
        <v>0</v>
      </c>
      <c r="D7229" s="20">
        <v>0</v>
      </c>
      <c r="E7229" s="20">
        <v>186</v>
      </c>
      <c r="F7229" s="20">
        <f t="shared" si="228"/>
        <v>0</v>
      </c>
      <c r="G7229" s="136">
        <f t="shared" si="229"/>
        <v>0</v>
      </c>
    </row>
    <row r="7230" spans="1:7" s="7" customFormat="1" ht="12.75" x14ac:dyDescent="0.15">
      <c r="A7230" s="149" t="s">
        <v>301</v>
      </c>
      <c r="B7230" s="18">
        <v>3789.88</v>
      </c>
      <c r="C7230" s="18">
        <v>6080</v>
      </c>
      <c r="D7230" s="18">
        <v>7400</v>
      </c>
      <c r="E7230" s="18">
        <v>6270.38</v>
      </c>
      <c r="F7230" s="18">
        <f t="shared" si="228"/>
        <v>165.45062112784575</v>
      </c>
      <c r="G7230" s="150">
        <f t="shared" si="229"/>
        <v>84.734864864864861</v>
      </c>
    </row>
    <row r="7231" spans="1:7" s="8" customFormat="1" ht="12.75" x14ac:dyDescent="0.15">
      <c r="A7231" s="108" t="s">
        <v>82</v>
      </c>
      <c r="B7231" s="19">
        <v>3789.88</v>
      </c>
      <c r="C7231" s="19">
        <v>6080</v>
      </c>
      <c r="D7231" s="19">
        <v>7400</v>
      </c>
      <c r="E7231" s="19">
        <v>6270.38</v>
      </c>
      <c r="F7231" s="19">
        <f t="shared" si="228"/>
        <v>165.45062112784575</v>
      </c>
      <c r="G7231" s="151">
        <f t="shared" si="229"/>
        <v>84.734864864864861</v>
      </c>
    </row>
    <row r="7232" spans="1:7" s="6" customFormat="1" ht="12.75" x14ac:dyDescent="0.15">
      <c r="A7232" s="147" t="s">
        <v>257</v>
      </c>
      <c r="B7232" s="17">
        <v>3789.88</v>
      </c>
      <c r="C7232" s="17">
        <v>6080</v>
      </c>
      <c r="D7232" s="17">
        <v>7400</v>
      </c>
      <c r="E7232" s="17">
        <v>6270.38</v>
      </c>
      <c r="F7232" s="17">
        <f t="shared" si="228"/>
        <v>165.45062112784575</v>
      </c>
      <c r="G7232" s="148">
        <f t="shared" si="229"/>
        <v>84.734864864864861</v>
      </c>
    </row>
    <row r="7233" spans="1:7" s="8" customFormat="1" ht="12.75" x14ac:dyDescent="0.15">
      <c r="A7233" s="108" t="s">
        <v>6</v>
      </c>
      <c r="B7233" s="19">
        <v>3789.88</v>
      </c>
      <c r="C7233" s="19">
        <v>6080</v>
      </c>
      <c r="D7233" s="19">
        <v>7400</v>
      </c>
      <c r="E7233" s="19">
        <v>6270.38</v>
      </c>
      <c r="F7233" s="19">
        <f t="shared" si="228"/>
        <v>165.45062112784575</v>
      </c>
      <c r="G7233" s="151">
        <f t="shared" si="229"/>
        <v>84.734864864864861</v>
      </c>
    </row>
    <row r="7234" spans="1:7" s="8" customFormat="1" ht="12.75" x14ac:dyDescent="0.15">
      <c r="A7234" s="108" t="s">
        <v>12</v>
      </c>
      <c r="B7234" s="19">
        <v>3776.61</v>
      </c>
      <c r="C7234" s="19">
        <v>6000</v>
      </c>
      <c r="D7234" s="19">
        <v>7300</v>
      </c>
      <c r="E7234" s="19">
        <v>6264.54</v>
      </c>
      <c r="F7234" s="19">
        <f t="shared" si="228"/>
        <v>165.8773344348503</v>
      </c>
      <c r="G7234" s="151">
        <f t="shared" si="229"/>
        <v>85.815616438356173</v>
      </c>
    </row>
    <row r="7235" spans="1:7" s="8" customFormat="1" ht="12.75" x14ac:dyDescent="0.15">
      <c r="A7235" s="110" t="s">
        <v>22</v>
      </c>
      <c r="B7235" s="20">
        <v>966.87</v>
      </c>
      <c r="C7235" s="20">
        <v>0</v>
      </c>
      <c r="D7235" s="20">
        <v>0</v>
      </c>
      <c r="E7235" s="20">
        <v>792.54</v>
      </c>
      <c r="F7235" s="20">
        <f t="shared" si="228"/>
        <v>81.969654658847617</v>
      </c>
      <c r="G7235" s="136">
        <f t="shared" si="229"/>
        <v>0</v>
      </c>
    </row>
    <row r="7236" spans="1:7" s="8" customFormat="1" ht="12.75" x14ac:dyDescent="0.15">
      <c r="A7236" s="110" t="s">
        <v>27</v>
      </c>
      <c r="B7236" s="20">
        <v>1340.5</v>
      </c>
      <c r="C7236" s="20">
        <v>0</v>
      </c>
      <c r="D7236" s="20">
        <v>0</v>
      </c>
      <c r="E7236" s="20">
        <v>4004</v>
      </c>
      <c r="F7236" s="20">
        <f t="shared" si="228"/>
        <v>298.69451697127937</v>
      </c>
      <c r="G7236" s="136">
        <f t="shared" si="229"/>
        <v>0</v>
      </c>
    </row>
    <row r="7237" spans="1:7" s="8" customFormat="1" ht="12.75" x14ac:dyDescent="0.15">
      <c r="A7237" s="110" t="s">
        <v>35</v>
      </c>
      <c r="B7237" s="20">
        <v>1469.24</v>
      </c>
      <c r="C7237" s="20">
        <v>0</v>
      </c>
      <c r="D7237" s="20">
        <v>0</v>
      </c>
      <c r="E7237" s="20">
        <v>1468</v>
      </c>
      <c r="F7237" s="20">
        <f t="shared" si="228"/>
        <v>99.915602624486127</v>
      </c>
      <c r="G7237" s="136">
        <f t="shared" si="229"/>
        <v>0</v>
      </c>
    </row>
    <row r="7238" spans="1:7" s="8" customFormat="1" ht="12.75" x14ac:dyDescent="0.15">
      <c r="A7238" s="108" t="s">
        <v>141</v>
      </c>
      <c r="B7238" s="19">
        <v>13.27</v>
      </c>
      <c r="C7238" s="19">
        <v>80</v>
      </c>
      <c r="D7238" s="19">
        <v>100</v>
      </c>
      <c r="E7238" s="19">
        <v>5.84</v>
      </c>
      <c r="F7238" s="19">
        <f t="shared" ref="F7238:F7301" si="230">IFERROR(E7238/B7238*100,0)</f>
        <v>44.009042954031649</v>
      </c>
      <c r="G7238" s="151">
        <f t="shared" ref="G7238:G7301" si="231">IFERROR(E7238/D7238*100,0)</f>
        <v>5.84</v>
      </c>
    </row>
    <row r="7239" spans="1:7" s="8" customFormat="1" ht="12.75" x14ac:dyDescent="0.15">
      <c r="A7239" s="110" t="s">
        <v>259</v>
      </c>
      <c r="B7239" s="20">
        <v>13.27</v>
      </c>
      <c r="C7239" s="20">
        <v>0</v>
      </c>
      <c r="D7239" s="20">
        <v>0</v>
      </c>
      <c r="E7239" s="20">
        <v>5.84</v>
      </c>
      <c r="F7239" s="20">
        <f t="shared" si="230"/>
        <v>44.009042954031649</v>
      </c>
      <c r="G7239" s="136">
        <f t="shared" si="231"/>
        <v>0</v>
      </c>
    </row>
    <row r="7240" spans="1:7" s="7" customFormat="1" ht="12.75" x14ac:dyDescent="0.15">
      <c r="A7240" s="149" t="s">
        <v>302</v>
      </c>
      <c r="B7240" s="18">
        <v>19228.84</v>
      </c>
      <c r="C7240" s="18">
        <v>25822</v>
      </c>
      <c r="D7240" s="18">
        <v>20773.37</v>
      </c>
      <c r="E7240" s="18">
        <v>2834.14</v>
      </c>
      <c r="F7240" s="18">
        <f t="shared" si="230"/>
        <v>14.739006617143833</v>
      </c>
      <c r="G7240" s="150">
        <f t="shared" si="231"/>
        <v>13.643140231941183</v>
      </c>
    </row>
    <row r="7241" spans="1:7" s="8" customFormat="1" ht="12.75" x14ac:dyDescent="0.15">
      <c r="A7241" s="108" t="s">
        <v>82</v>
      </c>
      <c r="B7241" s="19">
        <v>19228.84</v>
      </c>
      <c r="C7241" s="19">
        <v>25822</v>
      </c>
      <c r="D7241" s="19">
        <v>20773.37</v>
      </c>
      <c r="E7241" s="19">
        <v>2834.14</v>
      </c>
      <c r="F7241" s="19">
        <f t="shared" si="230"/>
        <v>14.739006617143833</v>
      </c>
      <c r="G7241" s="151">
        <f t="shared" si="231"/>
        <v>13.643140231941183</v>
      </c>
    </row>
    <row r="7242" spans="1:7" s="6" customFormat="1" ht="12.75" x14ac:dyDescent="0.15">
      <c r="A7242" s="147" t="s">
        <v>128</v>
      </c>
      <c r="B7242" s="17">
        <v>19228.84</v>
      </c>
      <c r="C7242" s="17">
        <v>25822</v>
      </c>
      <c r="D7242" s="17">
        <v>20773.37</v>
      </c>
      <c r="E7242" s="17">
        <v>2834.14</v>
      </c>
      <c r="F7242" s="17">
        <f t="shared" si="230"/>
        <v>14.739006617143833</v>
      </c>
      <c r="G7242" s="148">
        <f t="shared" si="231"/>
        <v>13.643140231941183</v>
      </c>
    </row>
    <row r="7243" spans="1:7" s="8" customFormat="1" ht="12.75" x14ac:dyDescent="0.15">
      <c r="A7243" s="108" t="s">
        <v>6</v>
      </c>
      <c r="B7243" s="19">
        <v>4647.79</v>
      </c>
      <c r="C7243" s="19">
        <v>6850</v>
      </c>
      <c r="D7243" s="19">
        <v>2273.37</v>
      </c>
      <c r="E7243" s="19">
        <v>2043.51</v>
      </c>
      <c r="F7243" s="19">
        <f t="shared" si="230"/>
        <v>43.967347922345887</v>
      </c>
      <c r="G7243" s="151">
        <f t="shared" si="231"/>
        <v>89.889019385317837</v>
      </c>
    </row>
    <row r="7244" spans="1:7" s="8" customFormat="1" ht="12.75" x14ac:dyDescent="0.15">
      <c r="A7244" s="108" t="s">
        <v>7</v>
      </c>
      <c r="B7244" s="19">
        <v>1349.59</v>
      </c>
      <c r="C7244" s="19">
        <v>350</v>
      </c>
      <c r="D7244" s="19">
        <v>345</v>
      </c>
      <c r="E7244" s="19">
        <v>172.01</v>
      </c>
      <c r="F7244" s="19">
        <f t="shared" si="230"/>
        <v>12.745352292177625</v>
      </c>
      <c r="G7244" s="151">
        <f t="shared" si="231"/>
        <v>49.857971014492755</v>
      </c>
    </row>
    <row r="7245" spans="1:7" s="8" customFormat="1" ht="12.75" x14ac:dyDescent="0.15">
      <c r="A7245" s="110" t="s">
        <v>8</v>
      </c>
      <c r="B7245" s="20">
        <v>0</v>
      </c>
      <c r="C7245" s="20">
        <v>0</v>
      </c>
      <c r="D7245" s="20">
        <v>0</v>
      </c>
      <c r="E7245" s="20">
        <v>0</v>
      </c>
      <c r="F7245" s="20">
        <f t="shared" si="230"/>
        <v>0</v>
      </c>
      <c r="G7245" s="136">
        <f t="shared" si="231"/>
        <v>0</v>
      </c>
    </row>
    <row r="7246" spans="1:7" s="8" customFormat="1" ht="12.75" x14ac:dyDescent="0.15">
      <c r="A7246" s="110" t="s">
        <v>10</v>
      </c>
      <c r="B7246" s="20">
        <v>1349.59</v>
      </c>
      <c r="C7246" s="20">
        <v>0</v>
      </c>
      <c r="D7246" s="20">
        <v>0</v>
      </c>
      <c r="E7246" s="20">
        <v>172.01</v>
      </c>
      <c r="F7246" s="20">
        <f t="shared" si="230"/>
        <v>12.745352292177625</v>
      </c>
      <c r="G7246" s="136">
        <f t="shared" si="231"/>
        <v>0</v>
      </c>
    </row>
    <row r="7247" spans="1:7" s="8" customFormat="1" ht="12.75" x14ac:dyDescent="0.15">
      <c r="A7247" s="110" t="s">
        <v>11</v>
      </c>
      <c r="B7247" s="20">
        <v>0</v>
      </c>
      <c r="C7247" s="20">
        <v>0</v>
      </c>
      <c r="D7247" s="20">
        <v>0</v>
      </c>
      <c r="E7247" s="20">
        <v>0</v>
      </c>
      <c r="F7247" s="20">
        <f t="shared" si="230"/>
        <v>0</v>
      </c>
      <c r="G7247" s="136">
        <f t="shared" si="231"/>
        <v>0</v>
      </c>
    </row>
    <row r="7248" spans="1:7" s="8" customFormat="1" ht="12.75" x14ac:dyDescent="0.15">
      <c r="A7248" s="108" t="s">
        <v>12</v>
      </c>
      <c r="B7248" s="19">
        <v>3225.87</v>
      </c>
      <c r="C7248" s="19">
        <v>5900</v>
      </c>
      <c r="D7248" s="19">
        <v>916.65</v>
      </c>
      <c r="E7248" s="19">
        <v>916.65</v>
      </c>
      <c r="F7248" s="19">
        <f t="shared" si="230"/>
        <v>28.415590212872804</v>
      </c>
      <c r="G7248" s="151">
        <f t="shared" si="231"/>
        <v>100</v>
      </c>
    </row>
    <row r="7249" spans="1:7" s="8" customFormat="1" ht="12.75" x14ac:dyDescent="0.15">
      <c r="A7249" s="110" t="s">
        <v>18</v>
      </c>
      <c r="B7249" s="20">
        <v>523.45000000000005</v>
      </c>
      <c r="C7249" s="20">
        <v>0</v>
      </c>
      <c r="D7249" s="20">
        <v>0</v>
      </c>
      <c r="E7249" s="20">
        <v>864.5</v>
      </c>
      <c r="F7249" s="20">
        <f t="shared" si="230"/>
        <v>165.15426497277676</v>
      </c>
      <c r="G7249" s="136">
        <f t="shared" si="231"/>
        <v>0</v>
      </c>
    </row>
    <row r="7250" spans="1:7" s="8" customFormat="1" ht="12.75" x14ac:dyDescent="0.15">
      <c r="A7250" s="110" t="s">
        <v>22</v>
      </c>
      <c r="B7250" s="20">
        <v>320.97000000000003</v>
      </c>
      <c r="C7250" s="20">
        <v>0</v>
      </c>
      <c r="D7250" s="20">
        <v>0</v>
      </c>
      <c r="E7250" s="20">
        <v>0</v>
      </c>
      <c r="F7250" s="20">
        <f t="shared" si="230"/>
        <v>0</v>
      </c>
      <c r="G7250" s="136">
        <f t="shared" si="231"/>
        <v>0</v>
      </c>
    </row>
    <row r="7251" spans="1:7" s="8" customFormat="1" ht="12.75" x14ac:dyDescent="0.15">
      <c r="A7251" s="110" t="s">
        <v>23</v>
      </c>
      <c r="B7251" s="20">
        <v>2.39</v>
      </c>
      <c r="C7251" s="20">
        <v>0</v>
      </c>
      <c r="D7251" s="20">
        <v>0</v>
      </c>
      <c r="E7251" s="20">
        <v>52.15</v>
      </c>
      <c r="F7251" s="20">
        <f t="shared" si="230"/>
        <v>2182.0083682008367</v>
      </c>
      <c r="G7251" s="136">
        <f t="shared" si="231"/>
        <v>0</v>
      </c>
    </row>
    <row r="7252" spans="1:7" s="8" customFormat="1" ht="12.75" x14ac:dyDescent="0.15">
      <c r="A7252" s="110" t="s">
        <v>27</v>
      </c>
      <c r="B7252" s="20">
        <v>248.86</v>
      </c>
      <c r="C7252" s="20">
        <v>0</v>
      </c>
      <c r="D7252" s="20">
        <v>0</v>
      </c>
      <c r="E7252" s="20">
        <v>0</v>
      </c>
      <c r="F7252" s="20">
        <f t="shared" si="230"/>
        <v>0</v>
      </c>
      <c r="G7252" s="136">
        <f t="shared" si="231"/>
        <v>0</v>
      </c>
    </row>
    <row r="7253" spans="1:7" s="8" customFormat="1" ht="12.75" x14ac:dyDescent="0.15">
      <c r="A7253" s="110" t="s">
        <v>29</v>
      </c>
      <c r="B7253" s="20">
        <v>364.99</v>
      </c>
      <c r="C7253" s="20">
        <v>0</v>
      </c>
      <c r="D7253" s="20">
        <v>0</v>
      </c>
      <c r="E7253" s="20">
        <v>0</v>
      </c>
      <c r="F7253" s="20">
        <f t="shared" si="230"/>
        <v>0</v>
      </c>
      <c r="G7253" s="136">
        <f t="shared" si="231"/>
        <v>0</v>
      </c>
    </row>
    <row r="7254" spans="1:7" s="8" customFormat="1" ht="12.75" x14ac:dyDescent="0.15">
      <c r="A7254" s="110" t="s">
        <v>31</v>
      </c>
      <c r="B7254" s="20">
        <v>404.8</v>
      </c>
      <c r="C7254" s="20">
        <v>0</v>
      </c>
      <c r="D7254" s="20">
        <v>0</v>
      </c>
      <c r="E7254" s="20">
        <v>0</v>
      </c>
      <c r="F7254" s="20">
        <f t="shared" si="230"/>
        <v>0</v>
      </c>
      <c r="G7254" s="136">
        <f t="shared" si="231"/>
        <v>0</v>
      </c>
    </row>
    <row r="7255" spans="1:7" s="8" customFormat="1" ht="12.75" x14ac:dyDescent="0.15">
      <c r="A7255" s="110" t="s">
        <v>32</v>
      </c>
      <c r="B7255" s="20">
        <v>1194.51</v>
      </c>
      <c r="C7255" s="20">
        <v>0</v>
      </c>
      <c r="D7255" s="20">
        <v>0</v>
      </c>
      <c r="E7255" s="20">
        <v>0</v>
      </c>
      <c r="F7255" s="20">
        <f t="shared" si="230"/>
        <v>0</v>
      </c>
      <c r="G7255" s="136">
        <f t="shared" si="231"/>
        <v>0</v>
      </c>
    </row>
    <row r="7256" spans="1:7" s="8" customFormat="1" ht="12.75" x14ac:dyDescent="0.15">
      <c r="A7256" s="110" t="s">
        <v>34</v>
      </c>
      <c r="B7256" s="20">
        <v>165.9</v>
      </c>
      <c r="C7256" s="20">
        <v>0</v>
      </c>
      <c r="D7256" s="20">
        <v>0</v>
      </c>
      <c r="E7256" s="20">
        <v>0</v>
      </c>
      <c r="F7256" s="20">
        <f t="shared" si="230"/>
        <v>0</v>
      </c>
      <c r="G7256" s="136">
        <f t="shared" si="231"/>
        <v>0</v>
      </c>
    </row>
    <row r="7257" spans="1:7" s="8" customFormat="1" ht="12.75" x14ac:dyDescent="0.15">
      <c r="A7257" s="108" t="s">
        <v>141</v>
      </c>
      <c r="B7257" s="19">
        <v>72.33</v>
      </c>
      <c r="C7257" s="19">
        <v>600</v>
      </c>
      <c r="D7257" s="19">
        <v>200</v>
      </c>
      <c r="E7257" s="19">
        <v>143.13</v>
      </c>
      <c r="F7257" s="19">
        <f t="shared" si="230"/>
        <v>197.88469514724181</v>
      </c>
      <c r="G7257" s="151">
        <f t="shared" si="231"/>
        <v>71.564999999999998</v>
      </c>
    </row>
    <row r="7258" spans="1:7" s="8" customFormat="1" ht="12.75" x14ac:dyDescent="0.15">
      <c r="A7258" s="110" t="s">
        <v>259</v>
      </c>
      <c r="B7258" s="20">
        <v>72.33</v>
      </c>
      <c r="C7258" s="20">
        <v>0</v>
      </c>
      <c r="D7258" s="20">
        <v>0</v>
      </c>
      <c r="E7258" s="20">
        <v>143.13</v>
      </c>
      <c r="F7258" s="20">
        <f t="shared" si="230"/>
        <v>197.88469514724181</v>
      </c>
      <c r="G7258" s="136">
        <f t="shared" si="231"/>
        <v>0</v>
      </c>
    </row>
    <row r="7259" spans="1:7" s="8" customFormat="1" ht="12.75" x14ac:dyDescent="0.15">
      <c r="A7259" s="108" t="s">
        <v>101</v>
      </c>
      <c r="B7259" s="19">
        <v>0</v>
      </c>
      <c r="C7259" s="19">
        <v>0</v>
      </c>
      <c r="D7259" s="19">
        <v>811.72</v>
      </c>
      <c r="E7259" s="19">
        <v>811.72</v>
      </c>
      <c r="F7259" s="19">
        <f t="shared" si="230"/>
        <v>0</v>
      </c>
      <c r="G7259" s="151">
        <f t="shared" si="231"/>
        <v>100</v>
      </c>
    </row>
    <row r="7260" spans="1:7" s="8" customFormat="1" ht="12.75" x14ac:dyDescent="0.15">
      <c r="A7260" s="110" t="s">
        <v>260</v>
      </c>
      <c r="B7260" s="20">
        <v>0</v>
      </c>
      <c r="C7260" s="20">
        <v>0</v>
      </c>
      <c r="D7260" s="20">
        <v>0</v>
      </c>
      <c r="E7260" s="20">
        <v>811.72</v>
      </c>
      <c r="F7260" s="20">
        <f t="shared" si="230"/>
        <v>0</v>
      </c>
      <c r="G7260" s="136">
        <f t="shared" si="231"/>
        <v>0</v>
      </c>
    </row>
    <row r="7261" spans="1:7" s="8" customFormat="1" ht="12.75" x14ac:dyDescent="0.15">
      <c r="A7261" s="108" t="s">
        <v>53</v>
      </c>
      <c r="B7261" s="19">
        <v>14581.05</v>
      </c>
      <c r="C7261" s="19">
        <v>18972</v>
      </c>
      <c r="D7261" s="19">
        <v>18500</v>
      </c>
      <c r="E7261" s="19">
        <v>790.63</v>
      </c>
      <c r="F7261" s="19">
        <f t="shared" si="230"/>
        <v>5.4223118362532192</v>
      </c>
      <c r="G7261" s="151">
        <f t="shared" si="231"/>
        <v>4.2736756756756753</v>
      </c>
    </row>
    <row r="7262" spans="1:7" s="8" customFormat="1" ht="12.75" x14ac:dyDescent="0.15">
      <c r="A7262" s="108" t="s">
        <v>56</v>
      </c>
      <c r="B7262" s="19">
        <v>14581.05</v>
      </c>
      <c r="C7262" s="19">
        <v>18972</v>
      </c>
      <c r="D7262" s="19">
        <v>18500</v>
      </c>
      <c r="E7262" s="19">
        <v>790.63</v>
      </c>
      <c r="F7262" s="19">
        <f t="shared" si="230"/>
        <v>5.4223118362532192</v>
      </c>
      <c r="G7262" s="151">
        <f t="shared" si="231"/>
        <v>4.2736756756756753</v>
      </c>
    </row>
    <row r="7263" spans="1:7" s="8" customFormat="1" ht="12.75" x14ac:dyDescent="0.15">
      <c r="A7263" s="110" t="s">
        <v>57</v>
      </c>
      <c r="B7263" s="20">
        <v>7743.27</v>
      </c>
      <c r="C7263" s="20">
        <v>0</v>
      </c>
      <c r="D7263" s="20">
        <v>0</v>
      </c>
      <c r="E7263" s="20">
        <v>0</v>
      </c>
      <c r="F7263" s="20">
        <f t="shared" si="230"/>
        <v>0</v>
      </c>
      <c r="G7263" s="136">
        <f t="shared" si="231"/>
        <v>0</v>
      </c>
    </row>
    <row r="7264" spans="1:7" s="8" customFormat="1" ht="12.75" x14ac:dyDescent="0.15">
      <c r="A7264" s="110" t="s">
        <v>64</v>
      </c>
      <c r="B7264" s="20">
        <v>1168.8900000000001</v>
      </c>
      <c r="C7264" s="20">
        <v>0</v>
      </c>
      <c r="D7264" s="20">
        <v>0</v>
      </c>
      <c r="E7264" s="20">
        <v>0</v>
      </c>
      <c r="F7264" s="20">
        <f t="shared" si="230"/>
        <v>0</v>
      </c>
      <c r="G7264" s="136">
        <f t="shared" si="231"/>
        <v>0</v>
      </c>
    </row>
    <row r="7265" spans="1:7" s="8" customFormat="1" ht="12.75" x14ac:dyDescent="0.15">
      <c r="A7265" s="110" t="s">
        <v>60</v>
      </c>
      <c r="B7265" s="20">
        <v>4604.43</v>
      </c>
      <c r="C7265" s="20">
        <v>0</v>
      </c>
      <c r="D7265" s="20">
        <v>0</v>
      </c>
      <c r="E7265" s="20">
        <v>0</v>
      </c>
      <c r="F7265" s="20">
        <f t="shared" si="230"/>
        <v>0</v>
      </c>
      <c r="G7265" s="136">
        <f t="shared" si="231"/>
        <v>0</v>
      </c>
    </row>
    <row r="7266" spans="1:7" s="8" customFormat="1" ht="12.75" x14ac:dyDescent="0.15">
      <c r="A7266" s="110" t="s">
        <v>252</v>
      </c>
      <c r="B7266" s="20">
        <v>1064.46</v>
      </c>
      <c r="C7266" s="20">
        <v>0</v>
      </c>
      <c r="D7266" s="20">
        <v>0</v>
      </c>
      <c r="E7266" s="20">
        <v>790.63</v>
      </c>
      <c r="F7266" s="20">
        <f t="shared" si="230"/>
        <v>74.275219360051096</v>
      </c>
      <c r="G7266" s="136">
        <f t="shared" si="231"/>
        <v>0</v>
      </c>
    </row>
    <row r="7267" spans="1:7" s="7" customFormat="1" ht="12.75" x14ac:dyDescent="0.15">
      <c r="A7267" s="149" t="s">
        <v>303</v>
      </c>
      <c r="B7267" s="18">
        <v>35535.599999999999</v>
      </c>
      <c r="C7267" s="18">
        <v>49500</v>
      </c>
      <c r="D7267" s="18">
        <v>121606.62</v>
      </c>
      <c r="E7267" s="18">
        <v>77504.25</v>
      </c>
      <c r="F7267" s="18">
        <f t="shared" si="230"/>
        <v>218.10311349745044</v>
      </c>
      <c r="G7267" s="150">
        <f t="shared" si="231"/>
        <v>63.733577991066603</v>
      </c>
    </row>
    <row r="7268" spans="1:7" s="8" customFormat="1" ht="12.75" x14ac:dyDescent="0.15">
      <c r="A7268" s="108" t="s">
        <v>82</v>
      </c>
      <c r="B7268" s="19">
        <v>35535.599999999999</v>
      </c>
      <c r="C7268" s="19">
        <v>49500</v>
      </c>
      <c r="D7268" s="19">
        <v>121606.62</v>
      </c>
      <c r="E7268" s="19">
        <v>77504.25</v>
      </c>
      <c r="F7268" s="19">
        <f t="shared" si="230"/>
        <v>218.10311349745044</v>
      </c>
      <c r="G7268" s="151">
        <f t="shared" si="231"/>
        <v>63.733577991066603</v>
      </c>
    </row>
    <row r="7269" spans="1:7" s="6" customFormat="1" ht="12.75" x14ac:dyDescent="0.15">
      <c r="A7269" s="147" t="s">
        <v>212</v>
      </c>
      <c r="B7269" s="17">
        <v>35535.599999999999</v>
      </c>
      <c r="C7269" s="17">
        <v>49500</v>
      </c>
      <c r="D7269" s="17">
        <v>121606.62</v>
      </c>
      <c r="E7269" s="17">
        <v>77504.25</v>
      </c>
      <c r="F7269" s="17">
        <f t="shared" si="230"/>
        <v>218.10311349745044</v>
      </c>
      <c r="G7269" s="148">
        <f t="shared" si="231"/>
        <v>63.733577991066603</v>
      </c>
    </row>
    <row r="7270" spans="1:7" s="8" customFormat="1" ht="12.75" x14ac:dyDescent="0.15">
      <c r="A7270" s="108" t="s">
        <v>6</v>
      </c>
      <c r="B7270" s="19">
        <v>35535.599999999999</v>
      </c>
      <c r="C7270" s="19">
        <v>49500</v>
      </c>
      <c r="D7270" s="19">
        <v>121606.62</v>
      </c>
      <c r="E7270" s="19">
        <v>77504.25</v>
      </c>
      <c r="F7270" s="19">
        <f t="shared" si="230"/>
        <v>218.10311349745044</v>
      </c>
      <c r="G7270" s="151">
        <f t="shared" si="231"/>
        <v>63.733577991066603</v>
      </c>
    </row>
    <row r="7271" spans="1:7" s="8" customFormat="1" ht="12.75" x14ac:dyDescent="0.15">
      <c r="A7271" s="108" t="s">
        <v>12</v>
      </c>
      <c r="B7271" s="19">
        <v>35535.599999999999</v>
      </c>
      <c r="C7271" s="19">
        <v>49500</v>
      </c>
      <c r="D7271" s="19">
        <v>121606.62</v>
      </c>
      <c r="E7271" s="19">
        <v>77504.25</v>
      </c>
      <c r="F7271" s="19">
        <f t="shared" si="230"/>
        <v>218.10311349745044</v>
      </c>
      <c r="G7271" s="151">
        <f t="shared" si="231"/>
        <v>63.733577991066603</v>
      </c>
    </row>
    <row r="7272" spans="1:7" s="8" customFormat="1" ht="12.75" x14ac:dyDescent="0.15">
      <c r="A7272" s="110" t="s">
        <v>18</v>
      </c>
      <c r="B7272" s="20">
        <v>6869.76</v>
      </c>
      <c r="C7272" s="20">
        <v>0</v>
      </c>
      <c r="D7272" s="20">
        <v>0</v>
      </c>
      <c r="E7272" s="20">
        <v>516.54999999999995</v>
      </c>
      <c r="F7272" s="20">
        <f t="shared" si="230"/>
        <v>7.5191855319545366</v>
      </c>
      <c r="G7272" s="136">
        <f t="shared" si="231"/>
        <v>0</v>
      </c>
    </row>
    <row r="7273" spans="1:7" s="8" customFormat="1" ht="12.75" x14ac:dyDescent="0.15">
      <c r="A7273" s="110" t="s">
        <v>20</v>
      </c>
      <c r="B7273" s="20">
        <v>0</v>
      </c>
      <c r="C7273" s="20">
        <v>0</v>
      </c>
      <c r="D7273" s="20">
        <v>0</v>
      </c>
      <c r="E7273" s="20">
        <v>13395.93</v>
      </c>
      <c r="F7273" s="20">
        <f t="shared" si="230"/>
        <v>0</v>
      </c>
      <c r="G7273" s="136">
        <f t="shared" si="231"/>
        <v>0</v>
      </c>
    </row>
    <row r="7274" spans="1:7" s="8" customFormat="1" ht="12.75" x14ac:dyDescent="0.15">
      <c r="A7274" s="110" t="s">
        <v>27</v>
      </c>
      <c r="B7274" s="20">
        <v>0</v>
      </c>
      <c r="C7274" s="20">
        <v>0</v>
      </c>
      <c r="D7274" s="20">
        <v>0</v>
      </c>
      <c r="E7274" s="20">
        <v>0</v>
      </c>
      <c r="F7274" s="20">
        <f t="shared" si="230"/>
        <v>0</v>
      </c>
      <c r="G7274" s="136">
        <f t="shared" si="231"/>
        <v>0</v>
      </c>
    </row>
    <row r="7275" spans="1:7" s="8" customFormat="1" ht="12.75" x14ac:dyDescent="0.15">
      <c r="A7275" s="110" t="s">
        <v>32</v>
      </c>
      <c r="B7275" s="20">
        <v>2471.58</v>
      </c>
      <c r="C7275" s="20">
        <v>0</v>
      </c>
      <c r="D7275" s="20">
        <v>0</v>
      </c>
      <c r="E7275" s="20">
        <v>2979.55</v>
      </c>
      <c r="F7275" s="20">
        <f t="shared" si="230"/>
        <v>120.55244013950592</v>
      </c>
      <c r="G7275" s="136">
        <f t="shared" si="231"/>
        <v>0</v>
      </c>
    </row>
    <row r="7276" spans="1:7" s="8" customFormat="1" ht="12.75" x14ac:dyDescent="0.15">
      <c r="A7276" s="110" t="s">
        <v>34</v>
      </c>
      <c r="B7276" s="20">
        <v>0</v>
      </c>
      <c r="C7276" s="20">
        <v>0</v>
      </c>
      <c r="D7276" s="20">
        <v>0</v>
      </c>
      <c r="E7276" s="20">
        <v>0</v>
      </c>
      <c r="F7276" s="20">
        <f t="shared" si="230"/>
        <v>0</v>
      </c>
      <c r="G7276" s="136">
        <f t="shared" si="231"/>
        <v>0</v>
      </c>
    </row>
    <row r="7277" spans="1:7" s="8" customFormat="1" ht="12.75" x14ac:dyDescent="0.15">
      <c r="A7277" s="110" t="s">
        <v>98</v>
      </c>
      <c r="B7277" s="20">
        <v>25530.03</v>
      </c>
      <c r="C7277" s="20">
        <v>0</v>
      </c>
      <c r="D7277" s="20">
        <v>0</v>
      </c>
      <c r="E7277" s="20">
        <v>60505.5</v>
      </c>
      <c r="F7277" s="20">
        <f t="shared" si="230"/>
        <v>236.99737133093853</v>
      </c>
      <c r="G7277" s="136">
        <f t="shared" si="231"/>
        <v>0</v>
      </c>
    </row>
    <row r="7278" spans="1:7" s="8" customFormat="1" ht="12.75" x14ac:dyDescent="0.15">
      <c r="A7278" s="110" t="s">
        <v>35</v>
      </c>
      <c r="B7278" s="20">
        <v>464.61</v>
      </c>
      <c r="C7278" s="20">
        <v>0</v>
      </c>
      <c r="D7278" s="20">
        <v>0</v>
      </c>
      <c r="E7278" s="20">
        <v>106.72</v>
      </c>
      <c r="F7278" s="20">
        <f t="shared" si="230"/>
        <v>22.969802630162931</v>
      </c>
      <c r="G7278" s="136">
        <f t="shared" si="231"/>
        <v>0</v>
      </c>
    </row>
    <row r="7279" spans="1:7" s="8" customFormat="1" ht="12.75" x14ac:dyDescent="0.15">
      <c r="A7279" s="110" t="s">
        <v>36</v>
      </c>
      <c r="B7279" s="20">
        <v>199.62</v>
      </c>
      <c r="C7279" s="20">
        <v>0</v>
      </c>
      <c r="D7279" s="20">
        <v>0</v>
      </c>
      <c r="E7279" s="20">
        <v>0</v>
      </c>
      <c r="F7279" s="20">
        <f t="shared" si="230"/>
        <v>0</v>
      </c>
      <c r="G7279" s="136">
        <f t="shared" si="231"/>
        <v>0</v>
      </c>
    </row>
    <row r="7280" spans="1:7" s="7" customFormat="1" ht="12.75" x14ac:dyDescent="0.15">
      <c r="A7280" s="149" t="s">
        <v>317</v>
      </c>
      <c r="B7280" s="18">
        <v>0</v>
      </c>
      <c r="C7280" s="18">
        <v>3</v>
      </c>
      <c r="D7280" s="18">
        <v>52.94</v>
      </c>
      <c r="E7280" s="18">
        <v>39.86</v>
      </c>
      <c r="F7280" s="18">
        <f t="shared" si="230"/>
        <v>0</v>
      </c>
      <c r="G7280" s="150">
        <f t="shared" si="231"/>
        <v>75.292784284095205</v>
      </c>
    </row>
    <row r="7281" spans="1:7" s="8" customFormat="1" ht="12.75" x14ac:dyDescent="0.15">
      <c r="A7281" s="108" t="s">
        <v>82</v>
      </c>
      <c r="B7281" s="19">
        <v>0</v>
      </c>
      <c r="C7281" s="19">
        <v>3</v>
      </c>
      <c r="D7281" s="19">
        <v>52.94</v>
      </c>
      <c r="E7281" s="19">
        <v>39.86</v>
      </c>
      <c r="F7281" s="19">
        <f t="shared" si="230"/>
        <v>0</v>
      </c>
      <c r="G7281" s="151">
        <f t="shared" si="231"/>
        <v>75.292784284095205</v>
      </c>
    </row>
    <row r="7282" spans="1:7" s="6" customFormat="1" ht="12.75" x14ac:dyDescent="0.15">
      <c r="A7282" s="147" t="s">
        <v>285</v>
      </c>
      <c r="B7282" s="17">
        <v>0</v>
      </c>
      <c r="C7282" s="17">
        <v>3</v>
      </c>
      <c r="D7282" s="17">
        <v>52.94</v>
      </c>
      <c r="E7282" s="17">
        <v>39.86</v>
      </c>
      <c r="F7282" s="17">
        <f t="shared" si="230"/>
        <v>0</v>
      </c>
      <c r="G7282" s="148">
        <f t="shared" si="231"/>
        <v>75.292784284095205</v>
      </c>
    </row>
    <row r="7283" spans="1:7" s="8" customFormat="1" ht="12.75" x14ac:dyDescent="0.15">
      <c r="A7283" s="108" t="s">
        <v>6</v>
      </c>
      <c r="B7283" s="19">
        <v>0</v>
      </c>
      <c r="C7283" s="19">
        <v>3</v>
      </c>
      <c r="D7283" s="19">
        <v>52.94</v>
      </c>
      <c r="E7283" s="19">
        <v>39.86</v>
      </c>
      <c r="F7283" s="19">
        <f t="shared" si="230"/>
        <v>0</v>
      </c>
      <c r="G7283" s="151">
        <f t="shared" si="231"/>
        <v>75.292784284095205</v>
      </c>
    </row>
    <row r="7284" spans="1:7" s="8" customFormat="1" ht="12.75" x14ac:dyDescent="0.15">
      <c r="A7284" s="108" t="s">
        <v>37</v>
      </c>
      <c r="B7284" s="19">
        <v>0</v>
      </c>
      <c r="C7284" s="19">
        <v>3</v>
      </c>
      <c r="D7284" s="19">
        <v>52.94</v>
      </c>
      <c r="E7284" s="19">
        <v>39.86</v>
      </c>
      <c r="F7284" s="19">
        <f t="shared" si="230"/>
        <v>0</v>
      </c>
      <c r="G7284" s="151">
        <f t="shared" si="231"/>
        <v>75.292784284095205</v>
      </c>
    </row>
    <row r="7285" spans="1:7" s="8" customFormat="1" ht="12.75" x14ac:dyDescent="0.15">
      <c r="A7285" s="110" t="s">
        <v>38</v>
      </c>
      <c r="B7285" s="20">
        <v>0</v>
      </c>
      <c r="C7285" s="20">
        <v>0</v>
      </c>
      <c r="D7285" s="20">
        <v>0</v>
      </c>
      <c r="E7285" s="20">
        <v>39.86</v>
      </c>
      <c r="F7285" s="20">
        <f t="shared" si="230"/>
        <v>0</v>
      </c>
      <c r="G7285" s="136">
        <f t="shared" si="231"/>
        <v>0</v>
      </c>
    </row>
    <row r="7286" spans="1:7" s="7" customFormat="1" ht="12.75" x14ac:dyDescent="0.15">
      <c r="A7286" s="149" t="s">
        <v>310</v>
      </c>
      <c r="B7286" s="18">
        <v>2613.0300000000002</v>
      </c>
      <c r="C7286" s="18">
        <v>3100</v>
      </c>
      <c r="D7286" s="18">
        <v>2283.71</v>
      </c>
      <c r="E7286" s="18">
        <v>2283.71</v>
      </c>
      <c r="F7286" s="18">
        <f t="shared" si="230"/>
        <v>87.397006540299955</v>
      </c>
      <c r="G7286" s="150">
        <f t="shared" si="231"/>
        <v>100</v>
      </c>
    </row>
    <row r="7287" spans="1:7" s="8" customFormat="1" ht="12.75" x14ac:dyDescent="0.15">
      <c r="A7287" s="108" t="s">
        <v>82</v>
      </c>
      <c r="B7287" s="19">
        <v>2613.0300000000002</v>
      </c>
      <c r="C7287" s="19">
        <v>3100</v>
      </c>
      <c r="D7287" s="19">
        <v>2283.71</v>
      </c>
      <c r="E7287" s="19">
        <v>2283.71</v>
      </c>
      <c r="F7287" s="19">
        <f t="shared" si="230"/>
        <v>87.397006540299955</v>
      </c>
      <c r="G7287" s="151">
        <f t="shared" si="231"/>
        <v>100</v>
      </c>
    </row>
    <row r="7288" spans="1:7" s="6" customFormat="1" ht="12.75" x14ac:dyDescent="0.15">
      <c r="A7288" s="147" t="s">
        <v>5</v>
      </c>
      <c r="B7288" s="17">
        <v>2613.0300000000002</v>
      </c>
      <c r="C7288" s="17">
        <v>3100</v>
      </c>
      <c r="D7288" s="17">
        <v>2283.71</v>
      </c>
      <c r="E7288" s="17">
        <v>2283.71</v>
      </c>
      <c r="F7288" s="17">
        <f t="shared" si="230"/>
        <v>87.397006540299955</v>
      </c>
      <c r="G7288" s="148">
        <f t="shared" si="231"/>
        <v>100</v>
      </c>
    </row>
    <row r="7289" spans="1:7" s="8" customFormat="1" ht="12.75" x14ac:dyDescent="0.15">
      <c r="A7289" s="108" t="s">
        <v>6</v>
      </c>
      <c r="B7289" s="19">
        <v>2613.0300000000002</v>
      </c>
      <c r="C7289" s="19">
        <v>3100</v>
      </c>
      <c r="D7289" s="19">
        <v>2283.71</v>
      </c>
      <c r="E7289" s="19">
        <v>2283.71</v>
      </c>
      <c r="F7289" s="19">
        <f t="shared" si="230"/>
        <v>87.397006540299955</v>
      </c>
      <c r="G7289" s="151">
        <f t="shared" si="231"/>
        <v>100</v>
      </c>
    </row>
    <row r="7290" spans="1:7" s="8" customFormat="1" ht="12.75" x14ac:dyDescent="0.15">
      <c r="A7290" s="108" t="s">
        <v>12</v>
      </c>
      <c r="B7290" s="19">
        <v>2077.11</v>
      </c>
      <c r="C7290" s="19">
        <v>1100</v>
      </c>
      <c r="D7290" s="19">
        <v>1100</v>
      </c>
      <c r="E7290" s="19">
        <v>1100</v>
      </c>
      <c r="F7290" s="19">
        <f t="shared" si="230"/>
        <v>52.958196725257686</v>
      </c>
      <c r="G7290" s="151">
        <f t="shared" si="231"/>
        <v>100</v>
      </c>
    </row>
    <row r="7291" spans="1:7" s="8" customFormat="1" ht="12.75" x14ac:dyDescent="0.15">
      <c r="A7291" s="110" t="s">
        <v>20</v>
      </c>
      <c r="B7291" s="20">
        <v>2077.11</v>
      </c>
      <c r="C7291" s="20">
        <v>0</v>
      </c>
      <c r="D7291" s="20">
        <v>0</v>
      </c>
      <c r="E7291" s="20">
        <v>1100</v>
      </c>
      <c r="F7291" s="20">
        <f t="shared" si="230"/>
        <v>52.958196725257686</v>
      </c>
      <c r="G7291" s="136">
        <f t="shared" si="231"/>
        <v>0</v>
      </c>
    </row>
    <row r="7292" spans="1:7" s="8" customFormat="1" ht="12.75" x14ac:dyDescent="0.15">
      <c r="A7292" s="108" t="s">
        <v>141</v>
      </c>
      <c r="B7292" s="19">
        <v>535.91999999999996</v>
      </c>
      <c r="C7292" s="19">
        <v>2000</v>
      </c>
      <c r="D7292" s="19">
        <v>1183.71</v>
      </c>
      <c r="E7292" s="19">
        <v>1183.71</v>
      </c>
      <c r="F7292" s="19">
        <f t="shared" si="230"/>
        <v>220.87438423645324</v>
      </c>
      <c r="G7292" s="151">
        <f t="shared" si="231"/>
        <v>100</v>
      </c>
    </row>
    <row r="7293" spans="1:7" s="8" customFormat="1" ht="12.75" x14ac:dyDescent="0.15">
      <c r="A7293" s="110" t="s">
        <v>142</v>
      </c>
      <c r="B7293" s="20">
        <v>117.84</v>
      </c>
      <c r="C7293" s="20">
        <v>0</v>
      </c>
      <c r="D7293" s="20">
        <v>0</v>
      </c>
      <c r="E7293" s="20">
        <v>0</v>
      </c>
      <c r="F7293" s="20">
        <f t="shared" si="230"/>
        <v>0</v>
      </c>
      <c r="G7293" s="136">
        <f t="shared" si="231"/>
        <v>0</v>
      </c>
    </row>
    <row r="7294" spans="1:7" s="8" customFormat="1" ht="12.75" x14ac:dyDescent="0.15">
      <c r="A7294" s="110" t="s">
        <v>259</v>
      </c>
      <c r="B7294" s="20">
        <v>418.08</v>
      </c>
      <c r="C7294" s="20">
        <v>0</v>
      </c>
      <c r="D7294" s="20">
        <v>0</v>
      </c>
      <c r="E7294" s="20">
        <v>1183.71</v>
      </c>
      <c r="F7294" s="20">
        <f t="shared" si="230"/>
        <v>283.13002296211255</v>
      </c>
      <c r="G7294" s="136">
        <f t="shared" si="231"/>
        <v>0</v>
      </c>
    </row>
    <row r="7295" spans="1:7" s="6" customFormat="1" ht="12.75" x14ac:dyDescent="0.15">
      <c r="A7295" s="147" t="s">
        <v>306</v>
      </c>
      <c r="B7295" s="17">
        <v>6901.58</v>
      </c>
      <c r="C7295" s="17">
        <v>0</v>
      </c>
      <c r="D7295" s="17">
        <v>5870.46</v>
      </c>
      <c r="E7295" s="17">
        <v>5867.16</v>
      </c>
      <c r="F7295" s="17">
        <f t="shared" si="230"/>
        <v>85.011837869009696</v>
      </c>
      <c r="G7295" s="148">
        <f t="shared" si="231"/>
        <v>99.943786347236838</v>
      </c>
    </row>
    <row r="7296" spans="1:7" s="7" customFormat="1" ht="12.75" x14ac:dyDescent="0.15">
      <c r="A7296" s="149" t="s">
        <v>325</v>
      </c>
      <c r="B7296" s="18">
        <v>6901.58</v>
      </c>
      <c r="C7296" s="18">
        <v>0</v>
      </c>
      <c r="D7296" s="18">
        <v>5870.46</v>
      </c>
      <c r="E7296" s="18">
        <v>5867.16</v>
      </c>
      <c r="F7296" s="18">
        <f t="shared" si="230"/>
        <v>85.011837869009696</v>
      </c>
      <c r="G7296" s="150">
        <f t="shared" si="231"/>
        <v>99.943786347236838</v>
      </c>
    </row>
    <row r="7297" spans="1:7" s="8" customFormat="1" ht="12.75" x14ac:dyDescent="0.15">
      <c r="A7297" s="108" t="s">
        <v>82</v>
      </c>
      <c r="B7297" s="19">
        <v>6901.58</v>
      </c>
      <c r="C7297" s="19">
        <v>0</v>
      </c>
      <c r="D7297" s="19">
        <v>5870.46</v>
      </c>
      <c r="E7297" s="19">
        <v>5867.16</v>
      </c>
      <c r="F7297" s="19">
        <f t="shared" si="230"/>
        <v>85.011837869009696</v>
      </c>
      <c r="G7297" s="151">
        <f t="shared" si="231"/>
        <v>99.943786347236838</v>
      </c>
    </row>
    <row r="7298" spans="1:7" s="6" customFormat="1" ht="12.75" x14ac:dyDescent="0.15">
      <c r="A7298" s="147" t="s">
        <v>5</v>
      </c>
      <c r="B7298" s="17">
        <v>6901.58</v>
      </c>
      <c r="C7298" s="17">
        <v>0</v>
      </c>
      <c r="D7298" s="17">
        <v>5870.46</v>
      </c>
      <c r="E7298" s="17">
        <v>5867.16</v>
      </c>
      <c r="F7298" s="17">
        <f t="shared" si="230"/>
        <v>85.011837869009696</v>
      </c>
      <c r="G7298" s="148">
        <f t="shared" si="231"/>
        <v>99.943786347236838</v>
      </c>
    </row>
    <row r="7299" spans="1:7" s="8" customFormat="1" ht="12.75" x14ac:dyDescent="0.15">
      <c r="A7299" s="108" t="s">
        <v>6</v>
      </c>
      <c r="B7299" s="19">
        <v>6901.58</v>
      </c>
      <c r="C7299" s="19">
        <v>0</v>
      </c>
      <c r="D7299" s="19">
        <v>5870.46</v>
      </c>
      <c r="E7299" s="19">
        <v>5867.16</v>
      </c>
      <c r="F7299" s="19">
        <f t="shared" si="230"/>
        <v>85.011837869009696</v>
      </c>
      <c r="G7299" s="151">
        <f t="shared" si="231"/>
        <v>99.943786347236838</v>
      </c>
    </row>
    <row r="7300" spans="1:7" s="8" customFormat="1" ht="12.75" x14ac:dyDescent="0.15">
      <c r="A7300" s="108" t="s">
        <v>12</v>
      </c>
      <c r="B7300" s="19">
        <v>6901.58</v>
      </c>
      <c r="C7300" s="19">
        <v>0</v>
      </c>
      <c r="D7300" s="19">
        <v>5870.46</v>
      </c>
      <c r="E7300" s="19">
        <v>5867.16</v>
      </c>
      <c r="F7300" s="19">
        <f t="shared" si="230"/>
        <v>85.011837869009696</v>
      </c>
      <c r="G7300" s="151">
        <f t="shared" si="231"/>
        <v>99.943786347236838</v>
      </c>
    </row>
    <row r="7301" spans="1:7" s="8" customFormat="1" ht="12.75" x14ac:dyDescent="0.15">
      <c r="A7301" s="110" t="s">
        <v>22</v>
      </c>
      <c r="B7301" s="20">
        <v>3403.63</v>
      </c>
      <c r="C7301" s="20">
        <v>0</v>
      </c>
      <c r="D7301" s="20">
        <v>0</v>
      </c>
      <c r="E7301" s="20">
        <v>1699.94</v>
      </c>
      <c r="F7301" s="20">
        <f t="shared" si="230"/>
        <v>49.944911755978175</v>
      </c>
      <c r="G7301" s="136">
        <f t="shared" si="231"/>
        <v>0</v>
      </c>
    </row>
    <row r="7302" spans="1:7" s="8" customFormat="1" ht="12.75" x14ac:dyDescent="0.15">
      <c r="A7302" s="110" t="s">
        <v>97</v>
      </c>
      <c r="B7302" s="20">
        <v>62.42</v>
      </c>
      <c r="C7302" s="20">
        <v>0</v>
      </c>
      <c r="D7302" s="20">
        <v>0</v>
      </c>
      <c r="E7302" s="20">
        <v>0</v>
      </c>
      <c r="F7302" s="20">
        <f t="shared" ref="F7302:F7365" si="232">IFERROR(E7302/B7302*100,0)</f>
        <v>0</v>
      </c>
      <c r="G7302" s="136">
        <f t="shared" ref="G7302:G7365" si="233">IFERROR(E7302/D7302*100,0)</f>
        <v>0</v>
      </c>
    </row>
    <row r="7303" spans="1:7" s="8" customFormat="1" ht="12.75" x14ac:dyDescent="0.15">
      <c r="A7303" s="110" t="s">
        <v>25</v>
      </c>
      <c r="B7303" s="20">
        <v>1179.24</v>
      </c>
      <c r="C7303" s="20">
        <v>0</v>
      </c>
      <c r="D7303" s="20">
        <v>0</v>
      </c>
      <c r="E7303" s="20">
        <v>1296.76</v>
      </c>
      <c r="F7303" s="20">
        <f t="shared" si="232"/>
        <v>109.9657406465181</v>
      </c>
      <c r="G7303" s="136">
        <f t="shared" si="233"/>
        <v>0</v>
      </c>
    </row>
    <row r="7304" spans="1:7" s="8" customFormat="1" ht="12.75" x14ac:dyDescent="0.15">
      <c r="A7304" s="110" t="s">
        <v>32</v>
      </c>
      <c r="B7304" s="20">
        <v>2256.29</v>
      </c>
      <c r="C7304" s="20">
        <v>0</v>
      </c>
      <c r="D7304" s="20">
        <v>0</v>
      </c>
      <c r="E7304" s="20">
        <v>2870.46</v>
      </c>
      <c r="F7304" s="20">
        <f t="shared" si="232"/>
        <v>127.22034844811616</v>
      </c>
      <c r="G7304" s="136">
        <f t="shared" si="233"/>
        <v>0</v>
      </c>
    </row>
    <row r="7305" spans="1:7" s="6" customFormat="1" ht="12.75" x14ac:dyDescent="0.15">
      <c r="A7305" s="147" t="s">
        <v>308</v>
      </c>
      <c r="B7305" s="17">
        <v>1087767.5900000001</v>
      </c>
      <c r="C7305" s="17">
        <v>1080000</v>
      </c>
      <c r="D7305" s="17">
        <v>1252100</v>
      </c>
      <c r="E7305" s="17">
        <v>1237247.19</v>
      </c>
      <c r="F7305" s="17">
        <f t="shared" si="232"/>
        <v>113.74186925352316</v>
      </c>
      <c r="G7305" s="148">
        <f t="shared" si="233"/>
        <v>98.81376806964299</v>
      </c>
    </row>
    <row r="7306" spans="1:7" s="7" customFormat="1" ht="12.75" x14ac:dyDescent="0.15">
      <c r="A7306" s="149" t="s">
        <v>309</v>
      </c>
      <c r="B7306" s="18">
        <v>1087767.5900000001</v>
      </c>
      <c r="C7306" s="18">
        <v>1080000</v>
      </c>
      <c r="D7306" s="18">
        <v>1252100</v>
      </c>
      <c r="E7306" s="18">
        <v>1237247.19</v>
      </c>
      <c r="F7306" s="18">
        <f t="shared" si="232"/>
        <v>113.74186925352316</v>
      </c>
      <c r="G7306" s="150">
        <f t="shared" si="233"/>
        <v>98.81376806964299</v>
      </c>
    </row>
    <row r="7307" spans="1:7" s="8" customFormat="1" ht="12.75" x14ac:dyDescent="0.15">
      <c r="A7307" s="108" t="s">
        <v>81</v>
      </c>
      <c r="B7307" s="19">
        <v>1087767.5900000001</v>
      </c>
      <c r="C7307" s="19">
        <v>1080000</v>
      </c>
      <c r="D7307" s="19">
        <v>1252100</v>
      </c>
      <c r="E7307" s="19">
        <v>1237247.19</v>
      </c>
      <c r="F7307" s="19">
        <f t="shared" si="232"/>
        <v>113.74186925352316</v>
      </c>
      <c r="G7307" s="151">
        <f t="shared" si="233"/>
        <v>98.81376806964299</v>
      </c>
    </row>
    <row r="7308" spans="1:7" s="6" customFormat="1" ht="12.75" x14ac:dyDescent="0.15">
      <c r="A7308" s="147" t="s">
        <v>272</v>
      </c>
      <c r="B7308" s="17">
        <v>1087767.5900000001</v>
      </c>
      <c r="C7308" s="17">
        <v>1080000</v>
      </c>
      <c r="D7308" s="17">
        <v>1252100</v>
      </c>
      <c r="E7308" s="17">
        <v>1237247.19</v>
      </c>
      <c r="F7308" s="17">
        <f t="shared" si="232"/>
        <v>113.74186925352316</v>
      </c>
      <c r="G7308" s="148">
        <f t="shared" si="233"/>
        <v>98.81376806964299</v>
      </c>
    </row>
    <row r="7309" spans="1:7" s="8" customFormat="1" ht="12.75" x14ac:dyDescent="0.15">
      <c r="A7309" s="108" t="s">
        <v>6</v>
      </c>
      <c r="B7309" s="19">
        <v>1087767.5900000001</v>
      </c>
      <c r="C7309" s="19">
        <v>1080000</v>
      </c>
      <c r="D7309" s="19">
        <v>1252100</v>
      </c>
      <c r="E7309" s="19">
        <v>1237247.19</v>
      </c>
      <c r="F7309" s="19">
        <f t="shared" si="232"/>
        <v>113.74186925352316</v>
      </c>
      <c r="G7309" s="151">
        <f t="shared" si="233"/>
        <v>98.81376806964299</v>
      </c>
    </row>
    <row r="7310" spans="1:7" s="8" customFormat="1" ht="12.75" x14ac:dyDescent="0.15">
      <c r="A7310" s="108" t="s">
        <v>7</v>
      </c>
      <c r="B7310" s="19">
        <v>1081110.6599999999</v>
      </c>
      <c r="C7310" s="19">
        <v>1066000</v>
      </c>
      <c r="D7310" s="19">
        <v>1245000</v>
      </c>
      <c r="E7310" s="19">
        <v>1231514.03</v>
      </c>
      <c r="F7310" s="19">
        <f t="shared" si="232"/>
        <v>113.91193108760949</v>
      </c>
      <c r="G7310" s="151">
        <f t="shared" si="233"/>
        <v>98.916789558232935</v>
      </c>
    </row>
    <row r="7311" spans="1:7" s="8" customFormat="1" ht="12.75" x14ac:dyDescent="0.15">
      <c r="A7311" s="110" t="s">
        <v>8</v>
      </c>
      <c r="B7311" s="20">
        <v>899221.41</v>
      </c>
      <c r="C7311" s="20">
        <v>0</v>
      </c>
      <c r="D7311" s="20">
        <v>0</v>
      </c>
      <c r="E7311" s="20">
        <v>1019577.57</v>
      </c>
      <c r="F7311" s="20">
        <f t="shared" si="232"/>
        <v>113.38448558514638</v>
      </c>
      <c r="G7311" s="136">
        <f t="shared" si="233"/>
        <v>0</v>
      </c>
    </row>
    <row r="7312" spans="1:7" s="8" customFormat="1" ht="12.75" x14ac:dyDescent="0.15">
      <c r="A7312" s="110" t="s">
        <v>10</v>
      </c>
      <c r="B7312" s="20">
        <v>33465.519999999997</v>
      </c>
      <c r="C7312" s="20">
        <v>0</v>
      </c>
      <c r="D7312" s="20">
        <v>0</v>
      </c>
      <c r="E7312" s="20">
        <v>43675.98</v>
      </c>
      <c r="F7312" s="20">
        <f t="shared" si="232"/>
        <v>130.51038800532609</v>
      </c>
      <c r="G7312" s="136">
        <f t="shared" si="233"/>
        <v>0</v>
      </c>
    </row>
    <row r="7313" spans="1:7" s="8" customFormat="1" ht="12.75" x14ac:dyDescent="0.15">
      <c r="A7313" s="110" t="s">
        <v>11</v>
      </c>
      <c r="B7313" s="20">
        <v>148296.93</v>
      </c>
      <c r="C7313" s="20">
        <v>0</v>
      </c>
      <c r="D7313" s="20">
        <v>0</v>
      </c>
      <c r="E7313" s="20">
        <v>168187.46</v>
      </c>
      <c r="F7313" s="20">
        <f t="shared" si="232"/>
        <v>113.41263773970236</v>
      </c>
      <c r="G7313" s="136">
        <f t="shared" si="233"/>
        <v>0</v>
      </c>
    </row>
    <row r="7314" spans="1:7" s="8" customFormat="1" ht="12.75" x14ac:dyDescent="0.15">
      <c r="A7314" s="110" t="s">
        <v>278</v>
      </c>
      <c r="B7314" s="20">
        <v>126.8</v>
      </c>
      <c r="C7314" s="20">
        <v>0</v>
      </c>
      <c r="D7314" s="20">
        <v>0</v>
      </c>
      <c r="E7314" s="20">
        <v>73.02</v>
      </c>
      <c r="F7314" s="20">
        <f t="shared" si="232"/>
        <v>57.586750788643528</v>
      </c>
      <c r="G7314" s="136">
        <f t="shared" si="233"/>
        <v>0</v>
      </c>
    </row>
    <row r="7315" spans="1:7" s="8" customFormat="1" ht="12.75" x14ac:dyDescent="0.15">
      <c r="A7315" s="108" t="s">
        <v>12</v>
      </c>
      <c r="B7315" s="19">
        <v>3763.93</v>
      </c>
      <c r="C7315" s="19">
        <v>10000</v>
      </c>
      <c r="D7315" s="19">
        <v>5000</v>
      </c>
      <c r="E7315" s="19">
        <v>3699.34</v>
      </c>
      <c r="F7315" s="19">
        <f t="shared" si="232"/>
        <v>98.283974462861963</v>
      </c>
      <c r="G7315" s="151">
        <f t="shared" si="233"/>
        <v>73.986800000000002</v>
      </c>
    </row>
    <row r="7316" spans="1:7" s="8" customFormat="1" ht="12.75" x14ac:dyDescent="0.15">
      <c r="A7316" s="110" t="s">
        <v>13</v>
      </c>
      <c r="B7316" s="20">
        <v>597.25</v>
      </c>
      <c r="C7316" s="20">
        <v>0</v>
      </c>
      <c r="D7316" s="20">
        <v>0</v>
      </c>
      <c r="E7316" s="20">
        <v>610.49</v>
      </c>
      <c r="F7316" s="20">
        <f t="shared" si="232"/>
        <v>102.21682712431981</v>
      </c>
      <c r="G7316" s="136">
        <f t="shared" si="233"/>
        <v>0</v>
      </c>
    </row>
    <row r="7317" spans="1:7" s="8" customFormat="1" ht="12.75" x14ac:dyDescent="0.15">
      <c r="A7317" s="110" t="s">
        <v>206</v>
      </c>
      <c r="B7317" s="20">
        <v>3166.68</v>
      </c>
      <c r="C7317" s="20">
        <v>0</v>
      </c>
      <c r="D7317" s="20">
        <v>0</v>
      </c>
      <c r="E7317" s="20">
        <v>3088.85</v>
      </c>
      <c r="F7317" s="20">
        <f t="shared" si="232"/>
        <v>97.542220874859481</v>
      </c>
      <c r="G7317" s="136">
        <f t="shared" si="233"/>
        <v>0</v>
      </c>
    </row>
    <row r="7318" spans="1:7" s="8" customFormat="1" ht="12.75" x14ac:dyDescent="0.15">
      <c r="A7318" s="108" t="s">
        <v>37</v>
      </c>
      <c r="B7318" s="19">
        <v>2893</v>
      </c>
      <c r="C7318" s="19">
        <v>4000</v>
      </c>
      <c r="D7318" s="19">
        <v>2100</v>
      </c>
      <c r="E7318" s="19">
        <v>2033.82</v>
      </c>
      <c r="F7318" s="19">
        <f t="shared" si="232"/>
        <v>70.30141721396474</v>
      </c>
      <c r="G7318" s="151">
        <f t="shared" si="233"/>
        <v>96.848571428571432</v>
      </c>
    </row>
    <row r="7319" spans="1:7" s="8" customFormat="1" ht="12.75" x14ac:dyDescent="0.15">
      <c r="A7319" s="110" t="s">
        <v>39</v>
      </c>
      <c r="B7319" s="20">
        <v>2893</v>
      </c>
      <c r="C7319" s="20">
        <v>0</v>
      </c>
      <c r="D7319" s="20">
        <v>0</v>
      </c>
      <c r="E7319" s="20">
        <v>2033.82</v>
      </c>
      <c r="F7319" s="20">
        <f t="shared" si="232"/>
        <v>70.30141721396474</v>
      </c>
      <c r="G7319" s="136">
        <f t="shared" si="233"/>
        <v>0</v>
      </c>
    </row>
    <row r="7320" spans="1:7" s="5" customFormat="1" ht="12.75" x14ac:dyDescent="0.15">
      <c r="A7320" s="145" t="s">
        <v>502</v>
      </c>
      <c r="B7320" s="16">
        <v>3760293.47</v>
      </c>
      <c r="C7320" s="16">
        <v>13974501</v>
      </c>
      <c r="D7320" s="16">
        <v>16715153.050000001</v>
      </c>
      <c r="E7320" s="16">
        <v>7976334.1100000003</v>
      </c>
      <c r="F7320" s="16">
        <f t="shared" si="232"/>
        <v>212.1199894007209</v>
      </c>
      <c r="G7320" s="146">
        <f t="shared" si="233"/>
        <v>47.719180830354411</v>
      </c>
    </row>
    <row r="7321" spans="1:7" s="6" customFormat="1" ht="12.75" x14ac:dyDescent="0.15">
      <c r="A7321" s="147" t="s">
        <v>291</v>
      </c>
      <c r="B7321" s="17">
        <v>170225.7</v>
      </c>
      <c r="C7321" s="17">
        <v>177260</v>
      </c>
      <c r="D7321" s="17">
        <v>200200</v>
      </c>
      <c r="E7321" s="17">
        <v>200200</v>
      </c>
      <c r="F7321" s="17">
        <f t="shared" si="232"/>
        <v>117.60856321930237</v>
      </c>
      <c r="G7321" s="148">
        <f t="shared" si="233"/>
        <v>100</v>
      </c>
    </row>
    <row r="7322" spans="1:7" s="7" customFormat="1" ht="12.75" x14ac:dyDescent="0.15">
      <c r="A7322" s="149" t="s">
        <v>292</v>
      </c>
      <c r="B7322" s="18">
        <v>38423.160000000003</v>
      </c>
      <c r="C7322" s="18">
        <v>52260</v>
      </c>
      <c r="D7322" s="18">
        <v>52200</v>
      </c>
      <c r="E7322" s="18">
        <v>52200</v>
      </c>
      <c r="F7322" s="18">
        <f t="shared" si="232"/>
        <v>135.85556211409994</v>
      </c>
      <c r="G7322" s="150">
        <f t="shared" si="233"/>
        <v>100</v>
      </c>
    </row>
    <row r="7323" spans="1:7" s="8" customFormat="1" ht="12.75" x14ac:dyDescent="0.15">
      <c r="A7323" s="108" t="s">
        <v>81</v>
      </c>
      <c r="B7323" s="19">
        <v>38423.160000000003</v>
      </c>
      <c r="C7323" s="19">
        <v>52260</v>
      </c>
      <c r="D7323" s="19">
        <v>52200</v>
      </c>
      <c r="E7323" s="19">
        <v>52200</v>
      </c>
      <c r="F7323" s="19">
        <f t="shared" si="232"/>
        <v>135.85556211409994</v>
      </c>
      <c r="G7323" s="151">
        <f t="shared" si="233"/>
        <v>100</v>
      </c>
    </row>
    <row r="7324" spans="1:7" s="6" customFormat="1" ht="12.75" x14ac:dyDescent="0.15">
      <c r="A7324" s="147" t="s">
        <v>62</v>
      </c>
      <c r="B7324" s="17">
        <v>38423.160000000003</v>
      </c>
      <c r="C7324" s="17">
        <v>52260</v>
      </c>
      <c r="D7324" s="17">
        <v>52200</v>
      </c>
      <c r="E7324" s="17">
        <v>52200</v>
      </c>
      <c r="F7324" s="17">
        <f t="shared" si="232"/>
        <v>135.85556211409994</v>
      </c>
      <c r="G7324" s="148">
        <f t="shared" si="233"/>
        <v>100</v>
      </c>
    </row>
    <row r="7325" spans="1:7" s="8" customFormat="1" ht="12.75" x14ac:dyDescent="0.15">
      <c r="A7325" s="108" t="s">
        <v>6</v>
      </c>
      <c r="B7325" s="19">
        <v>38423.160000000003</v>
      </c>
      <c r="C7325" s="19">
        <v>52260</v>
      </c>
      <c r="D7325" s="19">
        <v>52200</v>
      </c>
      <c r="E7325" s="19">
        <v>52200</v>
      </c>
      <c r="F7325" s="19">
        <f t="shared" si="232"/>
        <v>135.85556211409994</v>
      </c>
      <c r="G7325" s="151">
        <f t="shared" si="233"/>
        <v>100</v>
      </c>
    </row>
    <row r="7326" spans="1:7" s="8" customFormat="1" ht="12.75" x14ac:dyDescent="0.15">
      <c r="A7326" s="108" t="s">
        <v>12</v>
      </c>
      <c r="B7326" s="19">
        <v>38420.92</v>
      </c>
      <c r="C7326" s="19">
        <v>52210</v>
      </c>
      <c r="D7326" s="19">
        <v>52199.83</v>
      </c>
      <c r="E7326" s="19">
        <v>52199.83</v>
      </c>
      <c r="F7326" s="19">
        <f t="shared" si="232"/>
        <v>135.86304023953616</v>
      </c>
      <c r="G7326" s="151">
        <f t="shared" si="233"/>
        <v>100</v>
      </c>
    </row>
    <row r="7327" spans="1:7" s="8" customFormat="1" ht="12.75" x14ac:dyDescent="0.15">
      <c r="A7327" s="110" t="s">
        <v>18</v>
      </c>
      <c r="B7327" s="20">
        <v>2553.2600000000002</v>
      </c>
      <c r="C7327" s="20">
        <v>0</v>
      </c>
      <c r="D7327" s="20">
        <v>0</v>
      </c>
      <c r="E7327" s="20">
        <v>2772.79</v>
      </c>
      <c r="F7327" s="20">
        <f t="shared" si="232"/>
        <v>108.5980276195922</v>
      </c>
      <c r="G7327" s="136">
        <f t="shared" si="233"/>
        <v>0</v>
      </c>
    </row>
    <row r="7328" spans="1:7" s="8" customFormat="1" ht="12.75" x14ac:dyDescent="0.15">
      <c r="A7328" s="110" t="s">
        <v>20</v>
      </c>
      <c r="B7328" s="20">
        <v>71.510000000000005</v>
      </c>
      <c r="C7328" s="20">
        <v>0</v>
      </c>
      <c r="D7328" s="20">
        <v>0</v>
      </c>
      <c r="E7328" s="20">
        <v>276.01</v>
      </c>
      <c r="F7328" s="20">
        <f t="shared" si="232"/>
        <v>385.9739896517969</v>
      </c>
      <c r="G7328" s="136">
        <f t="shared" si="233"/>
        <v>0</v>
      </c>
    </row>
    <row r="7329" spans="1:7" s="8" customFormat="1" ht="12.75" x14ac:dyDescent="0.15">
      <c r="A7329" s="110" t="s">
        <v>21</v>
      </c>
      <c r="B7329" s="20">
        <v>4011.27</v>
      </c>
      <c r="C7329" s="20">
        <v>0</v>
      </c>
      <c r="D7329" s="20">
        <v>0</v>
      </c>
      <c r="E7329" s="20">
        <v>6101.2</v>
      </c>
      <c r="F7329" s="20">
        <f t="shared" si="232"/>
        <v>152.10145415292413</v>
      </c>
      <c r="G7329" s="136">
        <f t="shared" si="233"/>
        <v>0</v>
      </c>
    </row>
    <row r="7330" spans="1:7" s="8" customFormat="1" ht="12.75" x14ac:dyDescent="0.15">
      <c r="A7330" s="110" t="s">
        <v>22</v>
      </c>
      <c r="B7330" s="20">
        <v>11957.4</v>
      </c>
      <c r="C7330" s="20">
        <v>0</v>
      </c>
      <c r="D7330" s="20">
        <v>0</v>
      </c>
      <c r="E7330" s="20">
        <v>14026.71</v>
      </c>
      <c r="F7330" s="20">
        <f t="shared" si="232"/>
        <v>117.3056851823975</v>
      </c>
      <c r="G7330" s="136">
        <f t="shared" si="233"/>
        <v>0</v>
      </c>
    </row>
    <row r="7331" spans="1:7" s="8" customFormat="1" ht="12.75" x14ac:dyDescent="0.15">
      <c r="A7331" s="110" t="s">
        <v>24</v>
      </c>
      <c r="B7331" s="20">
        <v>1420.09</v>
      </c>
      <c r="C7331" s="20">
        <v>0</v>
      </c>
      <c r="D7331" s="20">
        <v>0</v>
      </c>
      <c r="E7331" s="20">
        <v>7744.27</v>
      </c>
      <c r="F7331" s="20">
        <f t="shared" si="232"/>
        <v>545.33656317557347</v>
      </c>
      <c r="G7331" s="136">
        <f t="shared" si="233"/>
        <v>0</v>
      </c>
    </row>
    <row r="7332" spans="1:7" s="8" customFormat="1" ht="12.75" x14ac:dyDescent="0.15">
      <c r="A7332" s="110" t="s">
        <v>25</v>
      </c>
      <c r="B7332" s="20">
        <v>0</v>
      </c>
      <c r="C7332" s="20">
        <v>0</v>
      </c>
      <c r="D7332" s="20">
        <v>0</v>
      </c>
      <c r="E7332" s="20">
        <v>110.89</v>
      </c>
      <c r="F7332" s="20">
        <f t="shared" si="232"/>
        <v>0</v>
      </c>
      <c r="G7332" s="136">
        <f t="shared" si="233"/>
        <v>0</v>
      </c>
    </row>
    <row r="7333" spans="1:7" s="8" customFormat="1" ht="12.75" x14ac:dyDescent="0.15">
      <c r="A7333" s="110" t="s">
        <v>26</v>
      </c>
      <c r="B7333" s="20">
        <v>492.25</v>
      </c>
      <c r="C7333" s="20">
        <v>0</v>
      </c>
      <c r="D7333" s="20">
        <v>0</v>
      </c>
      <c r="E7333" s="20">
        <v>767.96</v>
      </c>
      <c r="F7333" s="20">
        <f t="shared" si="232"/>
        <v>156.01015744032506</v>
      </c>
      <c r="G7333" s="136">
        <f t="shared" si="233"/>
        <v>0</v>
      </c>
    </row>
    <row r="7334" spans="1:7" s="8" customFormat="1" ht="12.75" x14ac:dyDescent="0.15">
      <c r="A7334" s="110" t="s">
        <v>27</v>
      </c>
      <c r="B7334" s="20">
        <v>3254.38</v>
      </c>
      <c r="C7334" s="20">
        <v>0</v>
      </c>
      <c r="D7334" s="20">
        <v>0</v>
      </c>
      <c r="E7334" s="20">
        <v>2451.92</v>
      </c>
      <c r="F7334" s="20">
        <f t="shared" si="232"/>
        <v>75.342154265943122</v>
      </c>
      <c r="G7334" s="136">
        <f t="shared" si="233"/>
        <v>0</v>
      </c>
    </row>
    <row r="7335" spans="1:7" s="8" customFormat="1" ht="12.75" x14ac:dyDescent="0.15">
      <c r="A7335" s="110" t="s">
        <v>28</v>
      </c>
      <c r="B7335" s="20">
        <v>1068.6600000000001</v>
      </c>
      <c r="C7335" s="20">
        <v>0</v>
      </c>
      <c r="D7335" s="20">
        <v>0</v>
      </c>
      <c r="E7335" s="20">
        <v>8884.5300000000007</v>
      </c>
      <c r="F7335" s="20">
        <f t="shared" si="232"/>
        <v>831.37106282634329</v>
      </c>
      <c r="G7335" s="136">
        <f t="shared" si="233"/>
        <v>0</v>
      </c>
    </row>
    <row r="7336" spans="1:7" s="8" customFormat="1" ht="12.75" x14ac:dyDescent="0.15">
      <c r="A7336" s="110" t="s">
        <v>41</v>
      </c>
      <c r="B7336" s="20">
        <v>454.52</v>
      </c>
      <c r="C7336" s="20">
        <v>0</v>
      </c>
      <c r="D7336" s="20">
        <v>0</v>
      </c>
      <c r="E7336" s="20">
        <v>709.88</v>
      </c>
      <c r="F7336" s="20">
        <f t="shared" si="232"/>
        <v>156.18234621138785</v>
      </c>
      <c r="G7336" s="136">
        <f t="shared" si="233"/>
        <v>0</v>
      </c>
    </row>
    <row r="7337" spans="1:7" s="8" customFormat="1" ht="12.75" x14ac:dyDescent="0.15">
      <c r="A7337" s="110" t="s">
        <v>29</v>
      </c>
      <c r="B7337" s="20">
        <v>7941.24</v>
      </c>
      <c r="C7337" s="20">
        <v>0</v>
      </c>
      <c r="D7337" s="20">
        <v>0</v>
      </c>
      <c r="E7337" s="20">
        <v>4778.76</v>
      </c>
      <c r="F7337" s="20">
        <f t="shared" si="232"/>
        <v>60.176496365806855</v>
      </c>
      <c r="G7337" s="136">
        <f t="shared" si="233"/>
        <v>0</v>
      </c>
    </row>
    <row r="7338" spans="1:7" s="8" customFormat="1" ht="12.75" x14ac:dyDescent="0.15">
      <c r="A7338" s="110" t="s">
        <v>30</v>
      </c>
      <c r="B7338" s="20">
        <v>612.67999999999995</v>
      </c>
      <c r="C7338" s="20">
        <v>0</v>
      </c>
      <c r="D7338" s="20">
        <v>0</v>
      </c>
      <c r="E7338" s="20">
        <v>548.24</v>
      </c>
      <c r="F7338" s="20">
        <f t="shared" si="232"/>
        <v>89.482274596853173</v>
      </c>
      <c r="G7338" s="136">
        <f t="shared" si="233"/>
        <v>0</v>
      </c>
    </row>
    <row r="7339" spans="1:7" s="8" customFormat="1" ht="12.75" x14ac:dyDescent="0.15">
      <c r="A7339" s="110" t="s">
        <v>32</v>
      </c>
      <c r="B7339" s="20">
        <v>305.75</v>
      </c>
      <c r="C7339" s="20">
        <v>0</v>
      </c>
      <c r="D7339" s="20">
        <v>0</v>
      </c>
      <c r="E7339" s="20">
        <v>239.96</v>
      </c>
      <c r="F7339" s="20">
        <f t="shared" si="232"/>
        <v>78.482420278004909</v>
      </c>
      <c r="G7339" s="136">
        <f t="shared" si="233"/>
        <v>0</v>
      </c>
    </row>
    <row r="7340" spans="1:7" s="8" customFormat="1" ht="12.75" x14ac:dyDescent="0.15">
      <c r="A7340" s="110" t="s">
        <v>33</v>
      </c>
      <c r="B7340" s="20">
        <v>1307.78</v>
      </c>
      <c r="C7340" s="20">
        <v>0</v>
      </c>
      <c r="D7340" s="20">
        <v>0</v>
      </c>
      <c r="E7340" s="20">
        <v>1187.5999999999999</v>
      </c>
      <c r="F7340" s="20">
        <f t="shared" si="232"/>
        <v>90.810380950924468</v>
      </c>
      <c r="G7340" s="136">
        <f t="shared" si="233"/>
        <v>0</v>
      </c>
    </row>
    <row r="7341" spans="1:7" s="8" customFormat="1" ht="12.75" x14ac:dyDescent="0.15">
      <c r="A7341" s="110" t="s">
        <v>34</v>
      </c>
      <c r="B7341" s="20">
        <v>185.4</v>
      </c>
      <c r="C7341" s="20">
        <v>0</v>
      </c>
      <c r="D7341" s="20">
        <v>0</v>
      </c>
      <c r="E7341" s="20">
        <v>199.11</v>
      </c>
      <c r="F7341" s="20">
        <f t="shared" si="232"/>
        <v>107.39482200647249</v>
      </c>
      <c r="G7341" s="136">
        <f t="shared" si="233"/>
        <v>0</v>
      </c>
    </row>
    <row r="7342" spans="1:7" s="8" customFormat="1" ht="12.75" x14ac:dyDescent="0.15">
      <c r="A7342" s="110" t="s">
        <v>35</v>
      </c>
      <c r="B7342" s="20">
        <v>1085.23</v>
      </c>
      <c r="C7342" s="20">
        <v>0</v>
      </c>
      <c r="D7342" s="20">
        <v>0</v>
      </c>
      <c r="E7342" s="20">
        <v>338.71</v>
      </c>
      <c r="F7342" s="20">
        <f t="shared" si="232"/>
        <v>31.210895386231485</v>
      </c>
      <c r="G7342" s="136">
        <f t="shared" si="233"/>
        <v>0</v>
      </c>
    </row>
    <row r="7343" spans="1:7" s="8" customFormat="1" ht="12.75" x14ac:dyDescent="0.15">
      <c r="A7343" s="110" t="s">
        <v>83</v>
      </c>
      <c r="B7343" s="20">
        <v>1090.83</v>
      </c>
      <c r="C7343" s="20">
        <v>0</v>
      </c>
      <c r="D7343" s="20">
        <v>0</v>
      </c>
      <c r="E7343" s="20">
        <v>594.49</v>
      </c>
      <c r="F7343" s="20">
        <f t="shared" si="232"/>
        <v>54.498867834584672</v>
      </c>
      <c r="G7343" s="136">
        <f t="shared" si="233"/>
        <v>0</v>
      </c>
    </row>
    <row r="7344" spans="1:7" s="8" customFormat="1" ht="12.75" x14ac:dyDescent="0.15">
      <c r="A7344" s="110" t="s">
        <v>42</v>
      </c>
      <c r="B7344" s="20">
        <v>165.9</v>
      </c>
      <c r="C7344" s="20">
        <v>0</v>
      </c>
      <c r="D7344" s="20">
        <v>0</v>
      </c>
      <c r="E7344" s="20">
        <v>48.27</v>
      </c>
      <c r="F7344" s="20">
        <f t="shared" si="232"/>
        <v>29.095840867992766</v>
      </c>
      <c r="G7344" s="136">
        <f t="shared" si="233"/>
        <v>0</v>
      </c>
    </row>
    <row r="7345" spans="1:7" s="8" customFormat="1" ht="12.75" x14ac:dyDescent="0.15">
      <c r="A7345" s="110" t="s">
        <v>36</v>
      </c>
      <c r="B7345" s="20">
        <v>442.77</v>
      </c>
      <c r="C7345" s="20">
        <v>0</v>
      </c>
      <c r="D7345" s="20">
        <v>0</v>
      </c>
      <c r="E7345" s="20">
        <v>418.53</v>
      </c>
      <c r="F7345" s="20">
        <f t="shared" si="232"/>
        <v>94.525374347855546</v>
      </c>
      <c r="G7345" s="136">
        <f t="shared" si="233"/>
        <v>0</v>
      </c>
    </row>
    <row r="7346" spans="1:7" s="8" customFormat="1" ht="12.75" x14ac:dyDescent="0.15">
      <c r="A7346" s="108" t="s">
        <v>37</v>
      </c>
      <c r="B7346" s="19">
        <v>2.2400000000000002</v>
      </c>
      <c r="C7346" s="19">
        <v>50</v>
      </c>
      <c r="D7346" s="19">
        <v>0.17</v>
      </c>
      <c r="E7346" s="19">
        <v>0.17</v>
      </c>
      <c r="F7346" s="19">
        <f t="shared" si="232"/>
        <v>7.5892857142857135</v>
      </c>
      <c r="G7346" s="151">
        <f t="shared" si="233"/>
        <v>100</v>
      </c>
    </row>
    <row r="7347" spans="1:7" s="8" customFormat="1" ht="12.75" x14ac:dyDescent="0.15">
      <c r="A7347" s="110" t="s">
        <v>39</v>
      </c>
      <c r="B7347" s="20">
        <v>2.2400000000000002</v>
      </c>
      <c r="C7347" s="20">
        <v>0</v>
      </c>
      <c r="D7347" s="20">
        <v>0</v>
      </c>
      <c r="E7347" s="20">
        <v>0.17</v>
      </c>
      <c r="F7347" s="20">
        <f t="shared" si="232"/>
        <v>7.5892857142857135</v>
      </c>
      <c r="G7347" s="136">
        <f t="shared" si="233"/>
        <v>0</v>
      </c>
    </row>
    <row r="7348" spans="1:7" s="7" customFormat="1" ht="12.75" x14ac:dyDescent="0.15">
      <c r="A7348" s="149" t="s">
        <v>293</v>
      </c>
      <c r="B7348" s="18">
        <v>115468.84</v>
      </c>
      <c r="C7348" s="18">
        <v>120000</v>
      </c>
      <c r="D7348" s="18">
        <v>120000</v>
      </c>
      <c r="E7348" s="18">
        <v>120000</v>
      </c>
      <c r="F7348" s="18">
        <f t="shared" si="232"/>
        <v>103.92414091974945</v>
      </c>
      <c r="G7348" s="150">
        <f t="shared" si="233"/>
        <v>100</v>
      </c>
    </row>
    <row r="7349" spans="1:7" s="8" customFormat="1" ht="12.75" x14ac:dyDescent="0.15">
      <c r="A7349" s="108" t="s">
        <v>81</v>
      </c>
      <c r="B7349" s="19">
        <v>115468.84</v>
      </c>
      <c r="C7349" s="19">
        <v>120000</v>
      </c>
      <c r="D7349" s="19">
        <v>120000</v>
      </c>
      <c r="E7349" s="19">
        <v>120000</v>
      </c>
      <c r="F7349" s="19">
        <f t="shared" si="232"/>
        <v>103.92414091974945</v>
      </c>
      <c r="G7349" s="151">
        <f t="shared" si="233"/>
        <v>100</v>
      </c>
    </row>
    <row r="7350" spans="1:7" s="6" customFormat="1" ht="12.75" x14ac:dyDescent="0.15">
      <c r="A7350" s="147" t="s">
        <v>62</v>
      </c>
      <c r="B7350" s="17">
        <v>115468.84</v>
      </c>
      <c r="C7350" s="17">
        <v>120000</v>
      </c>
      <c r="D7350" s="17">
        <v>120000</v>
      </c>
      <c r="E7350" s="17">
        <v>120000</v>
      </c>
      <c r="F7350" s="17">
        <f t="shared" si="232"/>
        <v>103.92414091974945</v>
      </c>
      <c r="G7350" s="148">
        <f t="shared" si="233"/>
        <v>100</v>
      </c>
    </row>
    <row r="7351" spans="1:7" s="8" customFormat="1" ht="12.75" x14ac:dyDescent="0.15">
      <c r="A7351" s="108" t="s">
        <v>6</v>
      </c>
      <c r="B7351" s="19">
        <v>115468.84</v>
      </c>
      <c r="C7351" s="19">
        <v>120000</v>
      </c>
      <c r="D7351" s="19">
        <v>120000</v>
      </c>
      <c r="E7351" s="19">
        <v>120000</v>
      </c>
      <c r="F7351" s="19">
        <f t="shared" si="232"/>
        <v>103.92414091974945</v>
      </c>
      <c r="G7351" s="151">
        <f t="shared" si="233"/>
        <v>100</v>
      </c>
    </row>
    <row r="7352" spans="1:7" s="8" customFormat="1" ht="12.75" x14ac:dyDescent="0.15">
      <c r="A7352" s="108" t="s">
        <v>12</v>
      </c>
      <c r="B7352" s="19">
        <v>115468.84</v>
      </c>
      <c r="C7352" s="19">
        <v>120000</v>
      </c>
      <c r="D7352" s="19">
        <v>120000</v>
      </c>
      <c r="E7352" s="19">
        <v>120000</v>
      </c>
      <c r="F7352" s="19">
        <f t="shared" si="232"/>
        <v>103.92414091974945</v>
      </c>
      <c r="G7352" s="151">
        <f t="shared" si="233"/>
        <v>100</v>
      </c>
    </row>
    <row r="7353" spans="1:7" s="8" customFormat="1" ht="12.75" x14ac:dyDescent="0.15">
      <c r="A7353" s="110" t="s">
        <v>19</v>
      </c>
      <c r="B7353" s="20">
        <v>57714.54</v>
      </c>
      <c r="C7353" s="20">
        <v>0</v>
      </c>
      <c r="D7353" s="20">
        <v>0</v>
      </c>
      <c r="E7353" s="20">
        <v>52400</v>
      </c>
      <c r="F7353" s="20">
        <f t="shared" si="232"/>
        <v>90.791679185175866</v>
      </c>
      <c r="G7353" s="136">
        <f t="shared" si="233"/>
        <v>0</v>
      </c>
    </row>
    <row r="7354" spans="1:7" s="8" customFormat="1" ht="12.75" x14ac:dyDescent="0.15">
      <c r="A7354" s="110" t="s">
        <v>22</v>
      </c>
      <c r="B7354" s="20">
        <v>10790.29</v>
      </c>
      <c r="C7354" s="20">
        <v>0</v>
      </c>
      <c r="D7354" s="20">
        <v>0</v>
      </c>
      <c r="E7354" s="20">
        <v>15806.94</v>
      </c>
      <c r="F7354" s="20">
        <f t="shared" si="232"/>
        <v>146.49226295122745</v>
      </c>
      <c r="G7354" s="136">
        <f t="shared" si="233"/>
        <v>0</v>
      </c>
    </row>
    <row r="7355" spans="1:7" s="8" customFormat="1" ht="12.75" x14ac:dyDescent="0.15">
      <c r="A7355" s="110" t="s">
        <v>97</v>
      </c>
      <c r="B7355" s="20">
        <v>0</v>
      </c>
      <c r="C7355" s="20">
        <v>0</v>
      </c>
      <c r="D7355" s="20">
        <v>0</v>
      </c>
      <c r="E7355" s="20">
        <v>220.07</v>
      </c>
      <c r="F7355" s="20">
        <f t="shared" si="232"/>
        <v>0</v>
      </c>
      <c r="G7355" s="136">
        <f t="shared" si="233"/>
        <v>0</v>
      </c>
    </row>
    <row r="7356" spans="1:7" s="8" customFormat="1" ht="12.75" x14ac:dyDescent="0.15">
      <c r="A7356" s="110" t="s">
        <v>23</v>
      </c>
      <c r="B7356" s="20">
        <v>36434.76</v>
      </c>
      <c r="C7356" s="20">
        <v>0</v>
      </c>
      <c r="D7356" s="20">
        <v>0</v>
      </c>
      <c r="E7356" s="20">
        <v>40005.42</v>
      </c>
      <c r="F7356" s="20">
        <f t="shared" si="232"/>
        <v>109.80014689269257</v>
      </c>
      <c r="G7356" s="136">
        <f t="shared" si="233"/>
        <v>0</v>
      </c>
    </row>
    <row r="7357" spans="1:7" s="8" customFormat="1" ht="12.75" x14ac:dyDescent="0.15">
      <c r="A7357" s="110" t="s">
        <v>24</v>
      </c>
      <c r="B7357" s="20">
        <v>0</v>
      </c>
      <c r="C7357" s="20">
        <v>0</v>
      </c>
      <c r="D7357" s="20">
        <v>0</v>
      </c>
      <c r="E7357" s="20">
        <v>373.82</v>
      </c>
      <c r="F7357" s="20">
        <f t="shared" si="232"/>
        <v>0</v>
      </c>
      <c r="G7357" s="136">
        <f t="shared" si="233"/>
        <v>0</v>
      </c>
    </row>
    <row r="7358" spans="1:7" s="8" customFormat="1" ht="12.75" x14ac:dyDescent="0.15">
      <c r="A7358" s="110" t="s">
        <v>25</v>
      </c>
      <c r="B7358" s="20">
        <v>603.36</v>
      </c>
      <c r="C7358" s="20">
        <v>0</v>
      </c>
      <c r="D7358" s="20">
        <v>0</v>
      </c>
      <c r="E7358" s="20">
        <v>0</v>
      </c>
      <c r="F7358" s="20">
        <f t="shared" si="232"/>
        <v>0</v>
      </c>
      <c r="G7358" s="136">
        <f t="shared" si="233"/>
        <v>0</v>
      </c>
    </row>
    <row r="7359" spans="1:7" s="8" customFormat="1" ht="12.75" x14ac:dyDescent="0.15">
      <c r="A7359" s="110" t="s">
        <v>26</v>
      </c>
      <c r="B7359" s="20">
        <v>0</v>
      </c>
      <c r="C7359" s="20">
        <v>0</v>
      </c>
      <c r="D7359" s="20">
        <v>0</v>
      </c>
      <c r="E7359" s="20">
        <v>2693.75</v>
      </c>
      <c r="F7359" s="20">
        <f t="shared" si="232"/>
        <v>0</v>
      </c>
      <c r="G7359" s="136">
        <f t="shared" si="233"/>
        <v>0</v>
      </c>
    </row>
    <row r="7360" spans="1:7" s="8" customFormat="1" ht="12.75" x14ac:dyDescent="0.15">
      <c r="A7360" s="110" t="s">
        <v>27</v>
      </c>
      <c r="B7360" s="20">
        <v>0</v>
      </c>
      <c r="C7360" s="20">
        <v>0</v>
      </c>
      <c r="D7360" s="20">
        <v>0</v>
      </c>
      <c r="E7360" s="20">
        <v>658.04</v>
      </c>
      <c r="F7360" s="20">
        <f t="shared" si="232"/>
        <v>0</v>
      </c>
      <c r="G7360" s="136">
        <f t="shared" si="233"/>
        <v>0</v>
      </c>
    </row>
    <row r="7361" spans="1:7" s="8" customFormat="1" ht="12.75" x14ac:dyDescent="0.15">
      <c r="A7361" s="110" t="s">
        <v>28</v>
      </c>
      <c r="B7361" s="20">
        <v>3245.82</v>
      </c>
      <c r="C7361" s="20">
        <v>0</v>
      </c>
      <c r="D7361" s="20">
        <v>0</v>
      </c>
      <c r="E7361" s="20">
        <v>1684.4</v>
      </c>
      <c r="F7361" s="20">
        <f t="shared" si="232"/>
        <v>51.89443653683815</v>
      </c>
      <c r="G7361" s="136">
        <f t="shared" si="233"/>
        <v>0</v>
      </c>
    </row>
    <row r="7362" spans="1:7" s="8" customFormat="1" ht="12.75" x14ac:dyDescent="0.15">
      <c r="A7362" s="110" t="s">
        <v>41</v>
      </c>
      <c r="B7362" s="20">
        <v>0</v>
      </c>
      <c r="C7362" s="20">
        <v>0</v>
      </c>
      <c r="D7362" s="20">
        <v>0</v>
      </c>
      <c r="E7362" s="20">
        <v>10.62</v>
      </c>
      <c r="F7362" s="20">
        <f t="shared" si="232"/>
        <v>0</v>
      </c>
      <c r="G7362" s="136">
        <f t="shared" si="233"/>
        <v>0</v>
      </c>
    </row>
    <row r="7363" spans="1:7" s="8" customFormat="1" ht="12.75" x14ac:dyDescent="0.15">
      <c r="A7363" s="110" t="s">
        <v>29</v>
      </c>
      <c r="B7363" s="20">
        <v>116.11</v>
      </c>
      <c r="C7363" s="20">
        <v>0</v>
      </c>
      <c r="D7363" s="20">
        <v>0</v>
      </c>
      <c r="E7363" s="20">
        <v>327.63</v>
      </c>
      <c r="F7363" s="20">
        <f t="shared" si="232"/>
        <v>282.17207820170529</v>
      </c>
      <c r="G7363" s="136">
        <f t="shared" si="233"/>
        <v>0</v>
      </c>
    </row>
    <row r="7364" spans="1:7" s="8" customFormat="1" ht="12.75" x14ac:dyDescent="0.15">
      <c r="A7364" s="110" t="s">
        <v>30</v>
      </c>
      <c r="B7364" s="20">
        <v>0</v>
      </c>
      <c r="C7364" s="20">
        <v>0</v>
      </c>
      <c r="D7364" s="20">
        <v>0</v>
      </c>
      <c r="E7364" s="20">
        <v>257.95</v>
      </c>
      <c r="F7364" s="20">
        <f t="shared" si="232"/>
        <v>0</v>
      </c>
      <c r="G7364" s="136">
        <f t="shared" si="233"/>
        <v>0</v>
      </c>
    </row>
    <row r="7365" spans="1:7" s="8" customFormat="1" ht="12.75" x14ac:dyDescent="0.15">
      <c r="A7365" s="110" t="s">
        <v>31</v>
      </c>
      <c r="B7365" s="20">
        <v>2614.0700000000002</v>
      </c>
      <c r="C7365" s="20">
        <v>0</v>
      </c>
      <c r="D7365" s="20">
        <v>0</v>
      </c>
      <c r="E7365" s="20">
        <v>77.02</v>
      </c>
      <c r="F7365" s="20">
        <f t="shared" si="232"/>
        <v>2.9463633338051389</v>
      </c>
      <c r="G7365" s="136">
        <f t="shared" si="233"/>
        <v>0</v>
      </c>
    </row>
    <row r="7366" spans="1:7" s="8" customFormat="1" ht="12.75" x14ac:dyDescent="0.15">
      <c r="A7366" s="110" t="s">
        <v>32</v>
      </c>
      <c r="B7366" s="20">
        <v>2965.89</v>
      </c>
      <c r="C7366" s="20">
        <v>0</v>
      </c>
      <c r="D7366" s="20">
        <v>0</v>
      </c>
      <c r="E7366" s="20">
        <v>2965.68</v>
      </c>
      <c r="F7366" s="20">
        <f t="shared" ref="F7366:F7429" si="234">IFERROR(E7366/B7366*100,0)</f>
        <v>99.992919494654217</v>
      </c>
      <c r="G7366" s="136">
        <f t="shared" ref="G7366:G7429" si="235">IFERROR(E7366/D7366*100,0)</f>
        <v>0</v>
      </c>
    </row>
    <row r="7367" spans="1:7" s="8" customFormat="1" ht="12.75" x14ac:dyDescent="0.15">
      <c r="A7367" s="110" t="s">
        <v>33</v>
      </c>
      <c r="B7367" s="20">
        <v>984</v>
      </c>
      <c r="C7367" s="20">
        <v>0</v>
      </c>
      <c r="D7367" s="20">
        <v>0</v>
      </c>
      <c r="E7367" s="20">
        <v>2409.09</v>
      </c>
      <c r="F7367" s="20">
        <f t="shared" si="234"/>
        <v>244.82621951219511</v>
      </c>
      <c r="G7367" s="136">
        <f t="shared" si="235"/>
        <v>0</v>
      </c>
    </row>
    <row r="7368" spans="1:7" s="8" customFormat="1" ht="12.75" x14ac:dyDescent="0.15">
      <c r="A7368" s="110" t="s">
        <v>34</v>
      </c>
      <c r="B7368" s="20">
        <v>0</v>
      </c>
      <c r="C7368" s="20">
        <v>0</v>
      </c>
      <c r="D7368" s="20">
        <v>0</v>
      </c>
      <c r="E7368" s="20">
        <v>109.57</v>
      </c>
      <c r="F7368" s="20">
        <f t="shared" si="234"/>
        <v>0</v>
      </c>
      <c r="G7368" s="136">
        <f t="shared" si="235"/>
        <v>0</v>
      </c>
    </row>
    <row r="7369" spans="1:7" s="7" customFormat="1" ht="12.75" x14ac:dyDescent="0.15">
      <c r="A7369" s="149" t="s">
        <v>294</v>
      </c>
      <c r="B7369" s="18">
        <v>3061.42</v>
      </c>
      <c r="C7369" s="18">
        <v>5000</v>
      </c>
      <c r="D7369" s="18">
        <v>28000</v>
      </c>
      <c r="E7369" s="18">
        <v>28000</v>
      </c>
      <c r="F7369" s="18">
        <f t="shared" si="234"/>
        <v>914.60825368619783</v>
      </c>
      <c r="G7369" s="150">
        <f t="shared" si="235"/>
        <v>100</v>
      </c>
    </row>
    <row r="7370" spans="1:7" s="8" customFormat="1" ht="12.75" x14ac:dyDescent="0.15">
      <c r="A7370" s="108" t="s">
        <v>81</v>
      </c>
      <c r="B7370" s="19">
        <v>3061.42</v>
      </c>
      <c r="C7370" s="19">
        <v>5000</v>
      </c>
      <c r="D7370" s="19">
        <v>28000</v>
      </c>
      <c r="E7370" s="19">
        <v>28000</v>
      </c>
      <c r="F7370" s="19">
        <f t="shared" si="234"/>
        <v>914.60825368619783</v>
      </c>
      <c r="G7370" s="151">
        <f t="shared" si="235"/>
        <v>100</v>
      </c>
    </row>
    <row r="7371" spans="1:7" s="6" customFormat="1" ht="12.75" x14ac:dyDescent="0.15">
      <c r="A7371" s="147" t="s">
        <v>62</v>
      </c>
      <c r="B7371" s="17">
        <v>3061.42</v>
      </c>
      <c r="C7371" s="17">
        <v>5000</v>
      </c>
      <c r="D7371" s="17">
        <v>28000</v>
      </c>
      <c r="E7371" s="17">
        <v>28000</v>
      </c>
      <c r="F7371" s="17">
        <f t="shared" si="234"/>
        <v>914.60825368619783</v>
      </c>
      <c r="G7371" s="148">
        <f t="shared" si="235"/>
        <v>100</v>
      </c>
    </row>
    <row r="7372" spans="1:7" s="8" customFormat="1" ht="12.75" x14ac:dyDescent="0.15">
      <c r="A7372" s="108" t="s">
        <v>6</v>
      </c>
      <c r="B7372" s="19">
        <v>3061.42</v>
      </c>
      <c r="C7372" s="19">
        <v>5000</v>
      </c>
      <c r="D7372" s="19">
        <v>28000</v>
      </c>
      <c r="E7372" s="19">
        <v>28000</v>
      </c>
      <c r="F7372" s="19">
        <f t="shared" si="234"/>
        <v>914.60825368619783</v>
      </c>
      <c r="G7372" s="151">
        <f t="shared" si="235"/>
        <v>100</v>
      </c>
    </row>
    <row r="7373" spans="1:7" s="8" customFormat="1" ht="12.75" x14ac:dyDescent="0.15">
      <c r="A7373" s="108" t="s">
        <v>12</v>
      </c>
      <c r="B7373" s="19">
        <v>3061.42</v>
      </c>
      <c r="C7373" s="19">
        <v>5000</v>
      </c>
      <c r="D7373" s="19">
        <v>28000</v>
      </c>
      <c r="E7373" s="19">
        <v>28000</v>
      </c>
      <c r="F7373" s="19">
        <f t="shared" si="234"/>
        <v>914.60825368619783</v>
      </c>
      <c r="G7373" s="151">
        <f t="shared" si="235"/>
        <v>100</v>
      </c>
    </row>
    <row r="7374" spans="1:7" s="8" customFormat="1" ht="12.75" x14ac:dyDescent="0.15">
      <c r="A7374" s="110" t="s">
        <v>28</v>
      </c>
      <c r="B7374" s="20">
        <v>3061.42</v>
      </c>
      <c r="C7374" s="20">
        <v>0</v>
      </c>
      <c r="D7374" s="20">
        <v>0</v>
      </c>
      <c r="E7374" s="20">
        <v>28000</v>
      </c>
      <c r="F7374" s="20">
        <f t="shared" si="234"/>
        <v>914.60825368619783</v>
      </c>
      <c r="G7374" s="136">
        <f t="shared" si="235"/>
        <v>0</v>
      </c>
    </row>
    <row r="7375" spans="1:7" s="7" customFormat="1" ht="12.75" x14ac:dyDescent="0.15">
      <c r="A7375" s="149" t="s">
        <v>295</v>
      </c>
      <c r="B7375" s="18">
        <v>13272.28</v>
      </c>
      <c r="C7375" s="18">
        <v>0</v>
      </c>
      <c r="D7375" s="18">
        <v>0</v>
      </c>
      <c r="E7375" s="18">
        <v>0</v>
      </c>
      <c r="F7375" s="18">
        <f t="shared" si="234"/>
        <v>0</v>
      </c>
      <c r="G7375" s="150">
        <f t="shared" si="235"/>
        <v>0</v>
      </c>
    </row>
    <row r="7376" spans="1:7" s="8" customFormat="1" ht="12.75" x14ac:dyDescent="0.15">
      <c r="A7376" s="108" t="s">
        <v>81</v>
      </c>
      <c r="B7376" s="19">
        <v>13272.28</v>
      </c>
      <c r="C7376" s="19">
        <v>0</v>
      </c>
      <c r="D7376" s="19">
        <v>0</v>
      </c>
      <c r="E7376" s="19">
        <v>0</v>
      </c>
      <c r="F7376" s="19">
        <f t="shared" si="234"/>
        <v>0</v>
      </c>
      <c r="G7376" s="151">
        <f t="shared" si="235"/>
        <v>0</v>
      </c>
    </row>
    <row r="7377" spans="1:7" s="6" customFormat="1" ht="12.75" x14ac:dyDescent="0.15">
      <c r="A7377" s="147" t="s">
        <v>62</v>
      </c>
      <c r="B7377" s="17">
        <v>13272.28</v>
      </c>
      <c r="C7377" s="17">
        <v>0</v>
      </c>
      <c r="D7377" s="17">
        <v>0</v>
      </c>
      <c r="E7377" s="17">
        <v>0</v>
      </c>
      <c r="F7377" s="17">
        <f t="shared" si="234"/>
        <v>0</v>
      </c>
      <c r="G7377" s="148">
        <f t="shared" si="235"/>
        <v>0</v>
      </c>
    </row>
    <row r="7378" spans="1:7" s="8" customFormat="1" ht="12.75" x14ac:dyDescent="0.15">
      <c r="A7378" s="108" t="s">
        <v>53</v>
      </c>
      <c r="B7378" s="19">
        <v>13272.28</v>
      </c>
      <c r="C7378" s="19">
        <v>0</v>
      </c>
      <c r="D7378" s="19">
        <v>0</v>
      </c>
      <c r="E7378" s="19">
        <v>0</v>
      </c>
      <c r="F7378" s="19">
        <f t="shared" si="234"/>
        <v>0</v>
      </c>
      <c r="G7378" s="151">
        <f t="shared" si="235"/>
        <v>0</v>
      </c>
    </row>
    <row r="7379" spans="1:7" s="8" customFormat="1" ht="12.75" x14ac:dyDescent="0.15">
      <c r="A7379" s="108" t="s">
        <v>56</v>
      </c>
      <c r="B7379" s="19">
        <v>13272.28</v>
      </c>
      <c r="C7379" s="19">
        <v>0</v>
      </c>
      <c r="D7379" s="19">
        <v>0</v>
      </c>
      <c r="E7379" s="19">
        <v>0</v>
      </c>
      <c r="F7379" s="19">
        <f t="shared" si="234"/>
        <v>0</v>
      </c>
      <c r="G7379" s="151">
        <f t="shared" si="235"/>
        <v>0</v>
      </c>
    </row>
    <row r="7380" spans="1:7" s="8" customFormat="1" ht="12.75" x14ac:dyDescent="0.15">
      <c r="A7380" s="110" t="s">
        <v>71</v>
      </c>
      <c r="B7380" s="20">
        <v>13272.28</v>
      </c>
      <c r="C7380" s="20">
        <v>0</v>
      </c>
      <c r="D7380" s="20">
        <v>0</v>
      </c>
      <c r="E7380" s="20">
        <v>0</v>
      </c>
      <c r="F7380" s="20">
        <f t="shared" si="234"/>
        <v>0</v>
      </c>
      <c r="G7380" s="136">
        <f t="shared" si="235"/>
        <v>0</v>
      </c>
    </row>
    <row r="7381" spans="1:7" s="6" customFormat="1" ht="12.75" x14ac:dyDescent="0.15">
      <c r="A7381" s="147" t="s">
        <v>250</v>
      </c>
      <c r="B7381" s="17">
        <v>292060.23</v>
      </c>
      <c r="C7381" s="17">
        <v>734180</v>
      </c>
      <c r="D7381" s="17">
        <v>501390</v>
      </c>
      <c r="E7381" s="17">
        <v>312255.08</v>
      </c>
      <c r="F7381" s="17">
        <f t="shared" si="234"/>
        <v>106.9146182621304</v>
      </c>
      <c r="G7381" s="148">
        <f t="shared" si="235"/>
        <v>62.277883483914721</v>
      </c>
    </row>
    <row r="7382" spans="1:7" s="7" customFormat="1" ht="12.75" x14ac:dyDescent="0.15">
      <c r="A7382" s="149" t="s">
        <v>251</v>
      </c>
      <c r="B7382" s="18">
        <v>292060.23</v>
      </c>
      <c r="C7382" s="18">
        <v>734180</v>
      </c>
      <c r="D7382" s="18">
        <v>501390</v>
      </c>
      <c r="E7382" s="18">
        <v>312255.08</v>
      </c>
      <c r="F7382" s="18">
        <f t="shared" si="234"/>
        <v>106.9146182621304</v>
      </c>
      <c r="G7382" s="150">
        <f t="shared" si="235"/>
        <v>62.277883483914721</v>
      </c>
    </row>
    <row r="7383" spans="1:7" s="8" customFormat="1" ht="12.75" x14ac:dyDescent="0.15">
      <c r="A7383" s="108" t="s">
        <v>82</v>
      </c>
      <c r="B7383" s="19">
        <v>292060.23</v>
      </c>
      <c r="C7383" s="19">
        <v>734180</v>
      </c>
      <c r="D7383" s="19">
        <v>501390</v>
      </c>
      <c r="E7383" s="19">
        <v>312255.08</v>
      </c>
      <c r="F7383" s="19">
        <f t="shared" si="234"/>
        <v>106.9146182621304</v>
      </c>
      <c r="G7383" s="151">
        <f t="shared" si="235"/>
        <v>62.277883483914721</v>
      </c>
    </row>
    <row r="7384" spans="1:7" s="6" customFormat="1" ht="12.75" x14ac:dyDescent="0.15">
      <c r="A7384" s="147" t="s">
        <v>44</v>
      </c>
      <c r="B7384" s="17">
        <v>292060.23</v>
      </c>
      <c r="C7384" s="17">
        <v>734180</v>
      </c>
      <c r="D7384" s="17">
        <v>501390</v>
      </c>
      <c r="E7384" s="17">
        <v>312255.08</v>
      </c>
      <c r="F7384" s="17">
        <f t="shared" si="234"/>
        <v>106.9146182621304</v>
      </c>
      <c r="G7384" s="148">
        <f t="shared" si="235"/>
        <v>62.277883483914721</v>
      </c>
    </row>
    <row r="7385" spans="1:7" s="8" customFormat="1" ht="12.75" x14ac:dyDescent="0.15">
      <c r="A7385" s="108" t="s">
        <v>6</v>
      </c>
      <c r="B7385" s="19">
        <v>190595.3</v>
      </c>
      <c r="C7385" s="19">
        <v>571530</v>
      </c>
      <c r="D7385" s="19">
        <v>422740</v>
      </c>
      <c r="E7385" s="19">
        <v>260384.27</v>
      </c>
      <c r="F7385" s="19">
        <f t="shared" si="234"/>
        <v>136.61631215460193</v>
      </c>
      <c r="G7385" s="151">
        <f t="shared" si="235"/>
        <v>61.594424468940723</v>
      </c>
    </row>
    <row r="7386" spans="1:7" s="8" customFormat="1" ht="12.75" x14ac:dyDescent="0.15">
      <c r="A7386" s="108" t="s">
        <v>7</v>
      </c>
      <c r="B7386" s="19">
        <v>33804.25</v>
      </c>
      <c r="C7386" s="19">
        <v>50300</v>
      </c>
      <c r="D7386" s="19">
        <v>55150</v>
      </c>
      <c r="E7386" s="19">
        <v>42881.2</v>
      </c>
      <c r="F7386" s="19">
        <f t="shared" si="234"/>
        <v>126.85150535805407</v>
      </c>
      <c r="G7386" s="151">
        <f t="shared" si="235"/>
        <v>77.753762466001803</v>
      </c>
    </row>
    <row r="7387" spans="1:7" s="8" customFormat="1" ht="12.75" x14ac:dyDescent="0.15">
      <c r="A7387" s="110" t="s">
        <v>8</v>
      </c>
      <c r="B7387" s="20">
        <v>19946.79</v>
      </c>
      <c r="C7387" s="20">
        <v>0</v>
      </c>
      <c r="D7387" s="20">
        <v>0</v>
      </c>
      <c r="E7387" s="20">
        <v>20844.61</v>
      </c>
      <c r="F7387" s="20">
        <f t="shared" si="234"/>
        <v>104.50107511033104</v>
      </c>
      <c r="G7387" s="136">
        <f t="shared" si="235"/>
        <v>0</v>
      </c>
    </row>
    <row r="7388" spans="1:7" s="8" customFormat="1" ht="12.75" x14ac:dyDescent="0.15">
      <c r="A7388" s="110" t="s">
        <v>10</v>
      </c>
      <c r="B7388" s="20">
        <v>10558.56</v>
      </c>
      <c r="C7388" s="20">
        <v>0</v>
      </c>
      <c r="D7388" s="20">
        <v>0</v>
      </c>
      <c r="E7388" s="20">
        <v>18597.23</v>
      </c>
      <c r="F7388" s="20">
        <f t="shared" si="234"/>
        <v>176.13415086905789</v>
      </c>
      <c r="G7388" s="136">
        <f t="shared" si="235"/>
        <v>0</v>
      </c>
    </row>
    <row r="7389" spans="1:7" s="8" customFormat="1" ht="12.75" x14ac:dyDescent="0.15">
      <c r="A7389" s="110" t="s">
        <v>126</v>
      </c>
      <c r="B7389" s="20">
        <v>0</v>
      </c>
      <c r="C7389" s="20">
        <v>0</v>
      </c>
      <c r="D7389" s="20">
        <v>0</v>
      </c>
      <c r="E7389" s="20">
        <v>70.78</v>
      </c>
      <c r="F7389" s="20">
        <f t="shared" si="234"/>
        <v>0</v>
      </c>
      <c r="G7389" s="136">
        <f t="shared" si="235"/>
        <v>0</v>
      </c>
    </row>
    <row r="7390" spans="1:7" s="8" customFormat="1" ht="12.75" x14ac:dyDescent="0.15">
      <c r="A7390" s="110" t="s">
        <v>11</v>
      </c>
      <c r="B7390" s="20">
        <v>3280.24</v>
      </c>
      <c r="C7390" s="20">
        <v>0</v>
      </c>
      <c r="D7390" s="20">
        <v>0</v>
      </c>
      <c r="E7390" s="20">
        <v>3368.58</v>
      </c>
      <c r="F7390" s="20">
        <f t="shared" si="234"/>
        <v>102.69309562714923</v>
      </c>
      <c r="G7390" s="136">
        <f t="shared" si="235"/>
        <v>0</v>
      </c>
    </row>
    <row r="7391" spans="1:7" s="8" customFormat="1" ht="12.75" x14ac:dyDescent="0.15">
      <c r="A7391" s="110" t="s">
        <v>278</v>
      </c>
      <c r="B7391" s="20">
        <v>18.66</v>
      </c>
      <c r="C7391" s="20">
        <v>0</v>
      </c>
      <c r="D7391" s="20">
        <v>0</v>
      </c>
      <c r="E7391" s="20">
        <v>0</v>
      </c>
      <c r="F7391" s="20">
        <f t="shared" si="234"/>
        <v>0</v>
      </c>
      <c r="G7391" s="136">
        <f t="shared" si="235"/>
        <v>0</v>
      </c>
    </row>
    <row r="7392" spans="1:7" s="8" customFormat="1" ht="12.75" x14ac:dyDescent="0.15">
      <c r="A7392" s="108" t="s">
        <v>12</v>
      </c>
      <c r="B7392" s="19">
        <v>154850.01999999999</v>
      </c>
      <c r="C7392" s="19">
        <v>519040</v>
      </c>
      <c r="D7392" s="19">
        <v>365400</v>
      </c>
      <c r="E7392" s="19">
        <v>215865.4</v>
      </c>
      <c r="F7392" s="19">
        <f t="shared" si="234"/>
        <v>139.40288803320789</v>
      </c>
      <c r="G7392" s="151">
        <f t="shared" si="235"/>
        <v>59.076464148877939</v>
      </c>
    </row>
    <row r="7393" spans="1:7" s="8" customFormat="1" ht="12.75" x14ac:dyDescent="0.15">
      <c r="A7393" s="110" t="s">
        <v>18</v>
      </c>
      <c r="B7393" s="20">
        <v>4533.91</v>
      </c>
      <c r="C7393" s="20">
        <v>0</v>
      </c>
      <c r="D7393" s="20">
        <v>0</v>
      </c>
      <c r="E7393" s="20">
        <v>4203.34</v>
      </c>
      <c r="F7393" s="20">
        <f t="shared" si="234"/>
        <v>92.708942171326754</v>
      </c>
      <c r="G7393" s="136">
        <f t="shared" si="235"/>
        <v>0</v>
      </c>
    </row>
    <row r="7394" spans="1:7" s="8" customFormat="1" ht="12.75" x14ac:dyDescent="0.15">
      <c r="A7394" s="110" t="s">
        <v>19</v>
      </c>
      <c r="B7394" s="20">
        <v>456.17</v>
      </c>
      <c r="C7394" s="20">
        <v>0</v>
      </c>
      <c r="D7394" s="20">
        <v>0</v>
      </c>
      <c r="E7394" s="20">
        <v>477.21</v>
      </c>
      <c r="F7394" s="20">
        <f t="shared" si="234"/>
        <v>104.6123155841024</v>
      </c>
      <c r="G7394" s="136">
        <f t="shared" si="235"/>
        <v>0</v>
      </c>
    </row>
    <row r="7395" spans="1:7" s="8" customFormat="1" ht="12.75" x14ac:dyDescent="0.15">
      <c r="A7395" s="110" t="s">
        <v>20</v>
      </c>
      <c r="B7395" s="20">
        <v>3751.13</v>
      </c>
      <c r="C7395" s="20">
        <v>0</v>
      </c>
      <c r="D7395" s="20">
        <v>0</v>
      </c>
      <c r="E7395" s="20">
        <v>2137.63</v>
      </c>
      <c r="F7395" s="20">
        <f t="shared" si="234"/>
        <v>56.986294796501326</v>
      </c>
      <c r="G7395" s="136">
        <f t="shared" si="235"/>
        <v>0</v>
      </c>
    </row>
    <row r="7396" spans="1:7" s="8" customFormat="1" ht="12.75" x14ac:dyDescent="0.15">
      <c r="A7396" s="110" t="s">
        <v>21</v>
      </c>
      <c r="B7396" s="20">
        <v>3204.77</v>
      </c>
      <c r="C7396" s="20">
        <v>0</v>
      </c>
      <c r="D7396" s="20">
        <v>0</v>
      </c>
      <c r="E7396" s="20">
        <v>3530.3</v>
      </c>
      <c r="F7396" s="20">
        <f t="shared" si="234"/>
        <v>110.1576712213357</v>
      </c>
      <c r="G7396" s="136">
        <f t="shared" si="235"/>
        <v>0</v>
      </c>
    </row>
    <row r="7397" spans="1:7" s="8" customFormat="1" ht="12.75" x14ac:dyDescent="0.15">
      <c r="A7397" s="110" t="s">
        <v>22</v>
      </c>
      <c r="B7397" s="20">
        <v>18713.07</v>
      </c>
      <c r="C7397" s="20">
        <v>0</v>
      </c>
      <c r="D7397" s="20">
        <v>0</v>
      </c>
      <c r="E7397" s="20">
        <v>9154.15</v>
      </c>
      <c r="F7397" s="20">
        <f t="shared" si="234"/>
        <v>48.918483177800326</v>
      </c>
      <c r="G7397" s="136">
        <f t="shared" si="235"/>
        <v>0</v>
      </c>
    </row>
    <row r="7398" spans="1:7" s="8" customFormat="1" ht="12.75" x14ac:dyDescent="0.15">
      <c r="A7398" s="110" t="s">
        <v>97</v>
      </c>
      <c r="B7398" s="20">
        <v>6091.98</v>
      </c>
      <c r="C7398" s="20">
        <v>0</v>
      </c>
      <c r="D7398" s="20">
        <v>0</v>
      </c>
      <c r="E7398" s="20">
        <v>0</v>
      </c>
      <c r="F7398" s="20">
        <f t="shared" si="234"/>
        <v>0</v>
      </c>
      <c r="G7398" s="136">
        <f t="shared" si="235"/>
        <v>0</v>
      </c>
    </row>
    <row r="7399" spans="1:7" s="8" customFormat="1" ht="12.75" x14ac:dyDescent="0.15">
      <c r="A7399" s="110" t="s">
        <v>23</v>
      </c>
      <c r="B7399" s="20">
        <v>23952.3</v>
      </c>
      <c r="C7399" s="20">
        <v>0</v>
      </c>
      <c r="D7399" s="20">
        <v>0</v>
      </c>
      <c r="E7399" s="20">
        <v>19248.7</v>
      </c>
      <c r="F7399" s="20">
        <f t="shared" si="234"/>
        <v>80.362637408516107</v>
      </c>
      <c r="G7399" s="136">
        <f t="shared" si="235"/>
        <v>0</v>
      </c>
    </row>
    <row r="7400" spans="1:7" s="8" customFormat="1" ht="12.75" x14ac:dyDescent="0.15">
      <c r="A7400" s="110" t="s">
        <v>24</v>
      </c>
      <c r="B7400" s="20">
        <v>3379.27</v>
      </c>
      <c r="C7400" s="20">
        <v>0</v>
      </c>
      <c r="D7400" s="20">
        <v>0</v>
      </c>
      <c r="E7400" s="20">
        <v>2492.15</v>
      </c>
      <c r="F7400" s="20">
        <f t="shared" si="234"/>
        <v>73.748176381289454</v>
      </c>
      <c r="G7400" s="136">
        <f t="shared" si="235"/>
        <v>0</v>
      </c>
    </row>
    <row r="7401" spans="1:7" s="8" customFormat="1" ht="12.75" x14ac:dyDescent="0.15">
      <c r="A7401" s="110" t="s">
        <v>25</v>
      </c>
      <c r="B7401" s="20">
        <v>2737.51</v>
      </c>
      <c r="C7401" s="20">
        <v>0</v>
      </c>
      <c r="D7401" s="20">
        <v>0</v>
      </c>
      <c r="E7401" s="20">
        <v>1564.44</v>
      </c>
      <c r="F7401" s="20">
        <f t="shared" si="234"/>
        <v>57.14828438982871</v>
      </c>
      <c r="G7401" s="136">
        <f t="shared" si="235"/>
        <v>0</v>
      </c>
    </row>
    <row r="7402" spans="1:7" s="8" customFormat="1" ht="12.75" x14ac:dyDescent="0.15">
      <c r="A7402" s="110" t="s">
        <v>26</v>
      </c>
      <c r="B7402" s="20">
        <v>1701.18</v>
      </c>
      <c r="C7402" s="20">
        <v>0</v>
      </c>
      <c r="D7402" s="20">
        <v>0</v>
      </c>
      <c r="E7402" s="20">
        <v>285.75</v>
      </c>
      <c r="F7402" s="20">
        <f t="shared" si="234"/>
        <v>16.797164321235847</v>
      </c>
      <c r="G7402" s="136">
        <f t="shared" si="235"/>
        <v>0</v>
      </c>
    </row>
    <row r="7403" spans="1:7" s="8" customFormat="1" ht="12.75" x14ac:dyDescent="0.15">
      <c r="A7403" s="110" t="s">
        <v>27</v>
      </c>
      <c r="B7403" s="20">
        <v>3449.89</v>
      </c>
      <c r="C7403" s="20">
        <v>0</v>
      </c>
      <c r="D7403" s="20">
        <v>0</v>
      </c>
      <c r="E7403" s="20">
        <v>4572.2299999999996</v>
      </c>
      <c r="F7403" s="20">
        <f t="shared" si="234"/>
        <v>132.53263147520644</v>
      </c>
      <c r="G7403" s="136">
        <f t="shared" si="235"/>
        <v>0</v>
      </c>
    </row>
    <row r="7404" spans="1:7" s="8" customFormat="1" ht="12.75" x14ac:dyDescent="0.15">
      <c r="A7404" s="110" t="s">
        <v>28</v>
      </c>
      <c r="B7404" s="20">
        <v>6732.56</v>
      </c>
      <c r="C7404" s="20">
        <v>0</v>
      </c>
      <c r="D7404" s="20">
        <v>0</v>
      </c>
      <c r="E7404" s="20">
        <v>71375.23</v>
      </c>
      <c r="F7404" s="20">
        <f t="shared" si="234"/>
        <v>1060.1499281105553</v>
      </c>
      <c r="G7404" s="136">
        <f t="shared" si="235"/>
        <v>0</v>
      </c>
    </row>
    <row r="7405" spans="1:7" s="8" customFormat="1" ht="12.75" x14ac:dyDescent="0.15">
      <c r="A7405" s="110" t="s">
        <v>41</v>
      </c>
      <c r="B7405" s="20">
        <v>1942.76</v>
      </c>
      <c r="C7405" s="20">
        <v>0</v>
      </c>
      <c r="D7405" s="20">
        <v>0</v>
      </c>
      <c r="E7405" s="20">
        <v>2053.62</v>
      </c>
      <c r="F7405" s="20">
        <f t="shared" si="234"/>
        <v>105.70631472750107</v>
      </c>
      <c r="G7405" s="136">
        <f t="shared" si="235"/>
        <v>0</v>
      </c>
    </row>
    <row r="7406" spans="1:7" s="8" customFormat="1" ht="12.75" x14ac:dyDescent="0.15">
      <c r="A7406" s="110" t="s">
        <v>29</v>
      </c>
      <c r="B7406" s="20">
        <v>11780.21</v>
      </c>
      <c r="C7406" s="20">
        <v>0</v>
      </c>
      <c r="D7406" s="20">
        <v>0</v>
      </c>
      <c r="E7406" s="20">
        <v>14534.91</v>
      </c>
      <c r="F7406" s="20">
        <f t="shared" si="234"/>
        <v>123.38413322003599</v>
      </c>
      <c r="G7406" s="136">
        <f t="shared" si="235"/>
        <v>0</v>
      </c>
    </row>
    <row r="7407" spans="1:7" s="8" customFormat="1" ht="12.75" x14ac:dyDescent="0.15">
      <c r="A7407" s="110" t="s">
        <v>30</v>
      </c>
      <c r="B7407" s="20">
        <v>29556.09</v>
      </c>
      <c r="C7407" s="20">
        <v>0</v>
      </c>
      <c r="D7407" s="20">
        <v>0</v>
      </c>
      <c r="E7407" s="20">
        <v>2888.66</v>
      </c>
      <c r="F7407" s="20">
        <f t="shared" si="234"/>
        <v>9.7734849230733829</v>
      </c>
      <c r="G7407" s="136">
        <f t="shared" si="235"/>
        <v>0</v>
      </c>
    </row>
    <row r="7408" spans="1:7" s="8" customFormat="1" ht="12.75" x14ac:dyDescent="0.15">
      <c r="A7408" s="110" t="s">
        <v>31</v>
      </c>
      <c r="B7408" s="20">
        <v>998.08</v>
      </c>
      <c r="C7408" s="20">
        <v>0</v>
      </c>
      <c r="D7408" s="20">
        <v>0</v>
      </c>
      <c r="E7408" s="20">
        <v>45.62</v>
      </c>
      <c r="F7408" s="20">
        <f t="shared" si="234"/>
        <v>4.5707758897082398</v>
      </c>
      <c r="G7408" s="136">
        <f t="shared" si="235"/>
        <v>0</v>
      </c>
    </row>
    <row r="7409" spans="1:7" s="8" customFormat="1" ht="12.75" x14ac:dyDescent="0.15">
      <c r="A7409" s="110" t="s">
        <v>32</v>
      </c>
      <c r="B7409" s="20">
        <v>3856.01</v>
      </c>
      <c r="C7409" s="20">
        <v>0</v>
      </c>
      <c r="D7409" s="20">
        <v>0</v>
      </c>
      <c r="E7409" s="20">
        <v>17396.63</v>
      </c>
      <c r="F7409" s="20">
        <f t="shared" si="234"/>
        <v>451.15624700143411</v>
      </c>
      <c r="G7409" s="136">
        <f t="shared" si="235"/>
        <v>0</v>
      </c>
    </row>
    <row r="7410" spans="1:7" s="8" customFormat="1" ht="12.75" x14ac:dyDescent="0.15">
      <c r="A7410" s="110" t="s">
        <v>33</v>
      </c>
      <c r="B7410" s="20">
        <v>4107.08</v>
      </c>
      <c r="C7410" s="20">
        <v>0</v>
      </c>
      <c r="D7410" s="20">
        <v>0</v>
      </c>
      <c r="E7410" s="20">
        <v>2489.77</v>
      </c>
      <c r="F7410" s="20">
        <f t="shared" si="234"/>
        <v>60.62141472773844</v>
      </c>
      <c r="G7410" s="136">
        <f t="shared" si="235"/>
        <v>0</v>
      </c>
    </row>
    <row r="7411" spans="1:7" s="8" customFormat="1" ht="12.75" x14ac:dyDescent="0.15">
      <c r="A7411" s="110" t="s">
        <v>34</v>
      </c>
      <c r="B7411" s="20">
        <v>7516.49</v>
      </c>
      <c r="C7411" s="20">
        <v>0</v>
      </c>
      <c r="D7411" s="20">
        <v>0</v>
      </c>
      <c r="E7411" s="20">
        <v>34596.86</v>
      </c>
      <c r="F7411" s="20">
        <f t="shared" si="234"/>
        <v>460.27946554841429</v>
      </c>
      <c r="G7411" s="136">
        <f t="shared" si="235"/>
        <v>0</v>
      </c>
    </row>
    <row r="7412" spans="1:7" s="8" customFormat="1" ht="12.75" x14ac:dyDescent="0.15">
      <c r="A7412" s="110" t="s">
        <v>35</v>
      </c>
      <c r="B7412" s="20">
        <v>307.8</v>
      </c>
      <c r="C7412" s="20">
        <v>0</v>
      </c>
      <c r="D7412" s="20">
        <v>0</v>
      </c>
      <c r="E7412" s="20">
        <v>1441.16</v>
      </c>
      <c r="F7412" s="20">
        <f t="shared" si="234"/>
        <v>468.21312540610791</v>
      </c>
      <c r="G7412" s="136">
        <f t="shared" si="235"/>
        <v>0</v>
      </c>
    </row>
    <row r="7413" spans="1:7" s="8" customFormat="1" ht="12.75" x14ac:dyDescent="0.15">
      <c r="A7413" s="110" t="s">
        <v>83</v>
      </c>
      <c r="B7413" s="20">
        <v>3885.81</v>
      </c>
      <c r="C7413" s="20">
        <v>0</v>
      </c>
      <c r="D7413" s="20">
        <v>0</v>
      </c>
      <c r="E7413" s="20">
        <v>4152.53</v>
      </c>
      <c r="F7413" s="20">
        <f t="shared" si="234"/>
        <v>106.86394857185502</v>
      </c>
      <c r="G7413" s="136">
        <f t="shared" si="235"/>
        <v>0</v>
      </c>
    </row>
    <row r="7414" spans="1:7" s="8" customFormat="1" ht="12.75" x14ac:dyDescent="0.15">
      <c r="A7414" s="110" t="s">
        <v>42</v>
      </c>
      <c r="B7414" s="20">
        <v>53.09</v>
      </c>
      <c r="C7414" s="20">
        <v>0</v>
      </c>
      <c r="D7414" s="20">
        <v>0</v>
      </c>
      <c r="E7414" s="20">
        <v>50</v>
      </c>
      <c r="F7414" s="20">
        <f t="shared" si="234"/>
        <v>94.179694857788661</v>
      </c>
      <c r="G7414" s="136">
        <f t="shared" si="235"/>
        <v>0</v>
      </c>
    </row>
    <row r="7415" spans="1:7" s="8" customFormat="1" ht="12.75" x14ac:dyDescent="0.15">
      <c r="A7415" s="110" t="s">
        <v>13</v>
      </c>
      <c r="B7415" s="20">
        <v>132.72</v>
      </c>
      <c r="C7415" s="20">
        <v>0</v>
      </c>
      <c r="D7415" s="20">
        <v>0</v>
      </c>
      <c r="E7415" s="20">
        <v>140.47</v>
      </c>
      <c r="F7415" s="20">
        <f t="shared" si="234"/>
        <v>105.83936106088005</v>
      </c>
      <c r="G7415" s="136">
        <f t="shared" si="235"/>
        <v>0</v>
      </c>
    </row>
    <row r="7416" spans="1:7" s="8" customFormat="1" ht="12.75" x14ac:dyDescent="0.15">
      <c r="A7416" s="110" t="s">
        <v>206</v>
      </c>
      <c r="B7416" s="20">
        <v>580.66</v>
      </c>
      <c r="C7416" s="20">
        <v>0</v>
      </c>
      <c r="D7416" s="20">
        <v>0</v>
      </c>
      <c r="E7416" s="20">
        <v>0</v>
      </c>
      <c r="F7416" s="20">
        <f t="shared" si="234"/>
        <v>0</v>
      </c>
      <c r="G7416" s="136">
        <f t="shared" si="235"/>
        <v>0</v>
      </c>
    </row>
    <row r="7417" spans="1:7" s="8" customFormat="1" ht="12.75" x14ac:dyDescent="0.15">
      <c r="A7417" s="110" t="s">
        <v>36</v>
      </c>
      <c r="B7417" s="20">
        <v>11429.48</v>
      </c>
      <c r="C7417" s="20">
        <v>0</v>
      </c>
      <c r="D7417" s="20">
        <v>0</v>
      </c>
      <c r="E7417" s="20">
        <v>17034.04</v>
      </c>
      <c r="F7417" s="20">
        <f t="shared" si="234"/>
        <v>149.03600163786982</v>
      </c>
      <c r="G7417" s="136">
        <f t="shared" si="235"/>
        <v>0</v>
      </c>
    </row>
    <row r="7418" spans="1:7" s="8" customFormat="1" ht="12.75" x14ac:dyDescent="0.15">
      <c r="A7418" s="108" t="s">
        <v>37</v>
      </c>
      <c r="B7418" s="19">
        <v>1941.03</v>
      </c>
      <c r="C7418" s="19">
        <v>2190</v>
      </c>
      <c r="D7418" s="19">
        <v>2190</v>
      </c>
      <c r="E7418" s="19">
        <v>1637.67</v>
      </c>
      <c r="F7418" s="19">
        <f t="shared" si="234"/>
        <v>84.37118437118437</v>
      </c>
      <c r="G7418" s="151">
        <f t="shared" si="235"/>
        <v>74.779452054794533</v>
      </c>
    </row>
    <row r="7419" spans="1:7" s="8" customFormat="1" ht="12.75" x14ac:dyDescent="0.15">
      <c r="A7419" s="110" t="s">
        <v>38</v>
      </c>
      <c r="B7419" s="20">
        <v>1529.45</v>
      </c>
      <c r="C7419" s="20">
        <v>0</v>
      </c>
      <c r="D7419" s="20">
        <v>0</v>
      </c>
      <c r="E7419" s="20">
        <v>1637.67</v>
      </c>
      <c r="F7419" s="20">
        <f t="shared" si="234"/>
        <v>107.07574618326849</v>
      </c>
      <c r="G7419" s="136">
        <f t="shared" si="235"/>
        <v>0</v>
      </c>
    </row>
    <row r="7420" spans="1:7" s="8" customFormat="1" ht="12.75" x14ac:dyDescent="0.15">
      <c r="A7420" s="110" t="s">
        <v>39</v>
      </c>
      <c r="B7420" s="20">
        <v>411.58</v>
      </c>
      <c r="C7420" s="20">
        <v>0</v>
      </c>
      <c r="D7420" s="20">
        <v>0</v>
      </c>
      <c r="E7420" s="20">
        <v>0</v>
      </c>
      <c r="F7420" s="20">
        <f t="shared" si="234"/>
        <v>0</v>
      </c>
      <c r="G7420" s="136">
        <f t="shared" si="235"/>
        <v>0</v>
      </c>
    </row>
    <row r="7421" spans="1:7" s="8" customFormat="1" ht="12.75" x14ac:dyDescent="0.15">
      <c r="A7421" s="108" t="s">
        <v>53</v>
      </c>
      <c r="B7421" s="19">
        <v>101464.93</v>
      </c>
      <c r="C7421" s="19">
        <v>162650</v>
      </c>
      <c r="D7421" s="19">
        <v>78650</v>
      </c>
      <c r="E7421" s="19">
        <v>51870.81</v>
      </c>
      <c r="F7421" s="19">
        <f t="shared" si="234"/>
        <v>51.121909806669166</v>
      </c>
      <c r="G7421" s="151">
        <f t="shared" si="235"/>
        <v>65.951443102352187</v>
      </c>
    </row>
    <row r="7422" spans="1:7" s="8" customFormat="1" ht="12.75" x14ac:dyDescent="0.15">
      <c r="A7422" s="108" t="s">
        <v>54</v>
      </c>
      <c r="B7422" s="19">
        <v>0</v>
      </c>
      <c r="C7422" s="19">
        <v>1460</v>
      </c>
      <c r="D7422" s="19">
        <v>1460</v>
      </c>
      <c r="E7422" s="19">
        <v>0</v>
      </c>
      <c r="F7422" s="19">
        <f t="shared" si="234"/>
        <v>0</v>
      </c>
      <c r="G7422" s="151">
        <f t="shared" si="235"/>
        <v>0</v>
      </c>
    </row>
    <row r="7423" spans="1:7" s="8" customFormat="1" ht="12.75" x14ac:dyDescent="0.15">
      <c r="A7423" s="108" t="s">
        <v>56</v>
      </c>
      <c r="B7423" s="19">
        <v>101464.93</v>
      </c>
      <c r="C7423" s="19">
        <v>161190</v>
      </c>
      <c r="D7423" s="19">
        <v>77190</v>
      </c>
      <c r="E7423" s="19">
        <v>51870.81</v>
      </c>
      <c r="F7423" s="19">
        <f t="shared" si="234"/>
        <v>51.121909806669166</v>
      </c>
      <c r="G7423" s="151">
        <f t="shared" si="235"/>
        <v>67.19887291099883</v>
      </c>
    </row>
    <row r="7424" spans="1:7" s="8" customFormat="1" ht="12.75" x14ac:dyDescent="0.15">
      <c r="A7424" s="110" t="s">
        <v>57</v>
      </c>
      <c r="B7424" s="20">
        <v>13024.38</v>
      </c>
      <c r="C7424" s="20">
        <v>0</v>
      </c>
      <c r="D7424" s="20">
        <v>0</v>
      </c>
      <c r="E7424" s="20">
        <v>6808.18</v>
      </c>
      <c r="F7424" s="20">
        <f t="shared" si="234"/>
        <v>52.272584184429519</v>
      </c>
      <c r="G7424" s="136">
        <f t="shared" si="235"/>
        <v>0</v>
      </c>
    </row>
    <row r="7425" spans="1:7" s="8" customFormat="1" ht="12.75" x14ac:dyDescent="0.15">
      <c r="A7425" s="110" t="s">
        <v>58</v>
      </c>
      <c r="B7425" s="20">
        <v>700.77</v>
      </c>
      <c r="C7425" s="20">
        <v>0</v>
      </c>
      <c r="D7425" s="20">
        <v>0</v>
      </c>
      <c r="E7425" s="20">
        <v>0</v>
      </c>
      <c r="F7425" s="20">
        <f t="shared" si="234"/>
        <v>0</v>
      </c>
      <c r="G7425" s="136">
        <f t="shared" si="235"/>
        <v>0</v>
      </c>
    </row>
    <row r="7426" spans="1:7" s="8" customFormat="1" ht="12.75" x14ac:dyDescent="0.15">
      <c r="A7426" s="110" t="s">
        <v>59</v>
      </c>
      <c r="B7426" s="20">
        <v>1680.37</v>
      </c>
      <c r="C7426" s="20">
        <v>0</v>
      </c>
      <c r="D7426" s="20">
        <v>0</v>
      </c>
      <c r="E7426" s="20">
        <v>0</v>
      </c>
      <c r="F7426" s="20">
        <f t="shared" si="234"/>
        <v>0</v>
      </c>
      <c r="G7426" s="136">
        <f t="shared" si="235"/>
        <v>0</v>
      </c>
    </row>
    <row r="7427" spans="1:7" s="8" customFormat="1" ht="12.75" x14ac:dyDescent="0.15">
      <c r="A7427" s="110" t="s">
        <v>296</v>
      </c>
      <c r="B7427" s="20">
        <v>1973.51</v>
      </c>
      <c r="C7427" s="20">
        <v>0</v>
      </c>
      <c r="D7427" s="20">
        <v>0</v>
      </c>
      <c r="E7427" s="20">
        <v>0</v>
      </c>
      <c r="F7427" s="20">
        <f t="shared" si="234"/>
        <v>0</v>
      </c>
      <c r="G7427" s="136">
        <f t="shared" si="235"/>
        <v>0</v>
      </c>
    </row>
    <row r="7428" spans="1:7" s="8" customFormat="1" ht="12.75" x14ac:dyDescent="0.15">
      <c r="A7428" s="110" t="s">
        <v>64</v>
      </c>
      <c r="B7428" s="20">
        <v>527.57000000000005</v>
      </c>
      <c r="C7428" s="20">
        <v>0</v>
      </c>
      <c r="D7428" s="20">
        <v>0</v>
      </c>
      <c r="E7428" s="20">
        <v>22583.48</v>
      </c>
      <c r="F7428" s="20">
        <f t="shared" si="234"/>
        <v>4280.660386299448</v>
      </c>
      <c r="G7428" s="136">
        <f t="shared" si="235"/>
        <v>0</v>
      </c>
    </row>
    <row r="7429" spans="1:7" s="8" customFormat="1" ht="12.75" x14ac:dyDescent="0.15">
      <c r="A7429" s="110" t="s">
        <v>60</v>
      </c>
      <c r="B7429" s="20">
        <v>416.61</v>
      </c>
      <c r="C7429" s="20">
        <v>0</v>
      </c>
      <c r="D7429" s="20">
        <v>0</v>
      </c>
      <c r="E7429" s="20">
        <v>22479.15</v>
      </c>
      <c r="F7429" s="20">
        <f t="shared" si="234"/>
        <v>5395.729819255419</v>
      </c>
      <c r="G7429" s="136">
        <f t="shared" si="235"/>
        <v>0</v>
      </c>
    </row>
    <row r="7430" spans="1:7" s="8" customFormat="1" ht="12.75" x14ac:dyDescent="0.15">
      <c r="A7430" s="110" t="s">
        <v>71</v>
      </c>
      <c r="B7430" s="20">
        <v>83124.37</v>
      </c>
      <c r="C7430" s="20">
        <v>0</v>
      </c>
      <c r="D7430" s="20">
        <v>0</v>
      </c>
      <c r="E7430" s="20">
        <v>0</v>
      </c>
      <c r="F7430" s="20">
        <f t="shared" ref="F7430:F7493" si="236">IFERROR(E7430/B7430*100,0)</f>
        <v>0</v>
      </c>
      <c r="G7430" s="136">
        <f t="shared" ref="G7430:G7493" si="237">IFERROR(E7430/D7430*100,0)</f>
        <v>0</v>
      </c>
    </row>
    <row r="7431" spans="1:7" s="8" customFormat="1" ht="12.75" x14ac:dyDescent="0.15">
      <c r="A7431" s="110" t="s">
        <v>252</v>
      </c>
      <c r="B7431" s="20">
        <v>17.350000000000001</v>
      </c>
      <c r="C7431" s="20">
        <v>0</v>
      </c>
      <c r="D7431" s="20">
        <v>0</v>
      </c>
      <c r="E7431" s="20">
        <v>0</v>
      </c>
      <c r="F7431" s="20">
        <f t="shared" si="236"/>
        <v>0</v>
      </c>
      <c r="G7431" s="136">
        <f t="shared" si="237"/>
        <v>0</v>
      </c>
    </row>
    <row r="7432" spans="1:7" s="6" customFormat="1" ht="12.75" x14ac:dyDescent="0.15">
      <c r="A7432" s="147" t="s">
        <v>297</v>
      </c>
      <c r="B7432" s="17">
        <v>11755.04</v>
      </c>
      <c r="C7432" s="17">
        <v>24057</v>
      </c>
      <c r="D7432" s="17">
        <v>76665.09</v>
      </c>
      <c r="E7432" s="17">
        <v>9437.19</v>
      </c>
      <c r="F7432" s="17">
        <f t="shared" si="236"/>
        <v>80.282074752616751</v>
      </c>
      <c r="G7432" s="148">
        <f t="shared" si="237"/>
        <v>12.309631411115543</v>
      </c>
    </row>
    <row r="7433" spans="1:7" s="7" customFormat="1" ht="12.75" x14ac:dyDescent="0.15">
      <c r="A7433" s="149" t="s">
        <v>298</v>
      </c>
      <c r="B7433" s="18">
        <v>941.55</v>
      </c>
      <c r="C7433" s="18">
        <v>1194</v>
      </c>
      <c r="D7433" s="18">
        <v>1615</v>
      </c>
      <c r="E7433" s="18">
        <v>1613.93</v>
      </c>
      <c r="F7433" s="18">
        <f t="shared" si="236"/>
        <v>171.41203334926453</v>
      </c>
      <c r="G7433" s="150">
        <f t="shared" si="237"/>
        <v>99.933746130030968</v>
      </c>
    </row>
    <row r="7434" spans="1:7" s="8" customFormat="1" ht="12.75" x14ac:dyDescent="0.15">
      <c r="A7434" s="108" t="s">
        <v>81</v>
      </c>
      <c r="B7434" s="19">
        <v>0</v>
      </c>
      <c r="C7434" s="19">
        <v>0</v>
      </c>
      <c r="D7434" s="19">
        <v>250</v>
      </c>
      <c r="E7434" s="19">
        <v>250</v>
      </c>
      <c r="F7434" s="19">
        <f t="shared" si="236"/>
        <v>0</v>
      </c>
      <c r="G7434" s="151">
        <f t="shared" si="237"/>
        <v>100</v>
      </c>
    </row>
    <row r="7435" spans="1:7" s="6" customFormat="1" ht="12.75" x14ac:dyDescent="0.15">
      <c r="A7435" s="147" t="s">
        <v>5</v>
      </c>
      <c r="B7435" s="17">
        <v>0</v>
      </c>
      <c r="C7435" s="17">
        <v>0</v>
      </c>
      <c r="D7435" s="17">
        <v>250</v>
      </c>
      <c r="E7435" s="17">
        <v>250</v>
      </c>
      <c r="F7435" s="17">
        <f t="shared" si="236"/>
        <v>0</v>
      </c>
      <c r="G7435" s="148">
        <f t="shared" si="237"/>
        <v>100</v>
      </c>
    </row>
    <row r="7436" spans="1:7" s="8" customFormat="1" ht="12.75" x14ac:dyDescent="0.15">
      <c r="A7436" s="108" t="s">
        <v>53</v>
      </c>
      <c r="B7436" s="19">
        <v>0</v>
      </c>
      <c r="C7436" s="19">
        <v>0</v>
      </c>
      <c r="D7436" s="19">
        <v>250</v>
      </c>
      <c r="E7436" s="19">
        <v>250</v>
      </c>
      <c r="F7436" s="19">
        <f t="shared" si="236"/>
        <v>0</v>
      </c>
      <c r="G7436" s="151">
        <f t="shared" si="237"/>
        <v>100</v>
      </c>
    </row>
    <row r="7437" spans="1:7" s="8" customFormat="1" ht="12.75" x14ac:dyDescent="0.15">
      <c r="A7437" s="108" t="s">
        <v>54</v>
      </c>
      <c r="B7437" s="19">
        <v>0</v>
      </c>
      <c r="C7437" s="19">
        <v>0</v>
      </c>
      <c r="D7437" s="19">
        <v>250</v>
      </c>
      <c r="E7437" s="19">
        <v>250</v>
      </c>
      <c r="F7437" s="19">
        <f t="shared" si="236"/>
        <v>0</v>
      </c>
      <c r="G7437" s="151">
        <f t="shared" si="237"/>
        <v>100</v>
      </c>
    </row>
    <row r="7438" spans="1:7" s="8" customFormat="1" ht="12.75" x14ac:dyDescent="0.15">
      <c r="A7438" s="110" t="s">
        <v>55</v>
      </c>
      <c r="B7438" s="20">
        <v>0</v>
      </c>
      <c r="C7438" s="20">
        <v>0</v>
      </c>
      <c r="D7438" s="20">
        <v>0</v>
      </c>
      <c r="E7438" s="20">
        <v>250</v>
      </c>
      <c r="F7438" s="20">
        <f t="shared" si="236"/>
        <v>0</v>
      </c>
      <c r="G7438" s="136">
        <f t="shared" si="237"/>
        <v>0</v>
      </c>
    </row>
    <row r="7439" spans="1:7" s="8" customFormat="1" ht="12.75" x14ac:dyDescent="0.15">
      <c r="A7439" s="108" t="s">
        <v>82</v>
      </c>
      <c r="B7439" s="19">
        <v>941.55</v>
      </c>
      <c r="C7439" s="19">
        <v>1194</v>
      </c>
      <c r="D7439" s="19">
        <v>1365</v>
      </c>
      <c r="E7439" s="19">
        <v>1363.93</v>
      </c>
      <c r="F7439" s="19">
        <f t="shared" si="236"/>
        <v>144.86007115925867</v>
      </c>
      <c r="G7439" s="151">
        <f t="shared" si="237"/>
        <v>99.921611721611725</v>
      </c>
    </row>
    <row r="7440" spans="1:7" s="6" customFormat="1" ht="12.75" x14ac:dyDescent="0.15">
      <c r="A7440" s="147" t="s">
        <v>5</v>
      </c>
      <c r="B7440" s="17">
        <v>941.55</v>
      </c>
      <c r="C7440" s="17">
        <v>1194</v>
      </c>
      <c r="D7440" s="17">
        <v>1365</v>
      </c>
      <c r="E7440" s="17">
        <v>1363.93</v>
      </c>
      <c r="F7440" s="17">
        <f t="shared" si="236"/>
        <v>144.86007115925867</v>
      </c>
      <c r="G7440" s="148">
        <f t="shared" si="237"/>
        <v>99.921611721611725</v>
      </c>
    </row>
    <row r="7441" spans="1:7" s="8" customFormat="1" ht="12.75" x14ac:dyDescent="0.15">
      <c r="A7441" s="108" t="s">
        <v>6</v>
      </c>
      <c r="B7441" s="19">
        <v>941.55</v>
      </c>
      <c r="C7441" s="19">
        <v>1194</v>
      </c>
      <c r="D7441" s="19">
        <v>1365</v>
      </c>
      <c r="E7441" s="19">
        <v>1363.93</v>
      </c>
      <c r="F7441" s="19">
        <f t="shared" si="236"/>
        <v>144.86007115925867</v>
      </c>
      <c r="G7441" s="151">
        <f t="shared" si="237"/>
        <v>99.921611721611725</v>
      </c>
    </row>
    <row r="7442" spans="1:7" s="8" customFormat="1" ht="12.75" x14ac:dyDescent="0.15">
      <c r="A7442" s="108" t="s">
        <v>12</v>
      </c>
      <c r="B7442" s="19">
        <v>941.55</v>
      </c>
      <c r="C7442" s="19">
        <v>1194</v>
      </c>
      <c r="D7442" s="19">
        <v>1365</v>
      </c>
      <c r="E7442" s="19">
        <v>1363.93</v>
      </c>
      <c r="F7442" s="19">
        <f t="shared" si="236"/>
        <v>144.86007115925867</v>
      </c>
      <c r="G7442" s="151">
        <f t="shared" si="237"/>
        <v>99.921611721611725</v>
      </c>
    </row>
    <row r="7443" spans="1:7" s="8" customFormat="1" ht="12.75" x14ac:dyDescent="0.15">
      <c r="A7443" s="110" t="s">
        <v>22</v>
      </c>
      <c r="B7443" s="20">
        <v>81.349999999999994</v>
      </c>
      <c r="C7443" s="20">
        <v>0</v>
      </c>
      <c r="D7443" s="20">
        <v>0</v>
      </c>
      <c r="E7443" s="20">
        <v>0</v>
      </c>
      <c r="F7443" s="20">
        <f t="shared" si="236"/>
        <v>0</v>
      </c>
      <c r="G7443" s="136">
        <f t="shared" si="237"/>
        <v>0</v>
      </c>
    </row>
    <row r="7444" spans="1:7" s="8" customFormat="1" ht="12.75" x14ac:dyDescent="0.15">
      <c r="A7444" s="110" t="s">
        <v>30</v>
      </c>
      <c r="B7444" s="20">
        <v>0</v>
      </c>
      <c r="C7444" s="20">
        <v>0</v>
      </c>
      <c r="D7444" s="20">
        <v>0</v>
      </c>
      <c r="E7444" s="20">
        <v>448.93</v>
      </c>
      <c r="F7444" s="20">
        <f t="shared" si="236"/>
        <v>0</v>
      </c>
      <c r="G7444" s="136">
        <f t="shared" si="237"/>
        <v>0</v>
      </c>
    </row>
    <row r="7445" spans="1:7" s="8" customFormat="1" ht="12.75" x14ac:dyDescent="0.15">
      <c r="A7445" s="110" t="s">
        <v>35</v>
      </c>
      <c r="B7445" s="20">
        <v>517.17999999999995</v>
      </c>
      <c r="C7445" s="20">
        <v>0</v>
      </c>
      <c r="D7445" s="20">
        <v>0</v>
      </c>
      <c r="E7445" s="20">
        <v>0</v>
      </c>
      <c r="F7445" s="20">
        <f t="shared" si="236"/>
        <v>0</v>
      </c>
      <c r="G7445" s="136">
        <f t="shared" si="237"/>
        <v>0</v>
      </c>
    </row>
    <row r="7446" spans="1:7" s="8" customFormat="1" ht="12.75" x14ac:dyDescent="0.15">
      <c r="A7446" s="110" t="s">
        <v>83</v>
      </c>
      <c r="B7446" s="20">
        <v>343.02</v>
      </c>
      <c r="C7446" s="20">
        <v>0</v>
      </c>
      <c r="D7446" s="20">
        <v>0</v>
      </c>
      <c r="E7446" s="20">
        <v>915</v>
      </c>
      <c r="F7446" s="20">
        <f t="shared" si="236"/>
        <v>266.74829456008393</v>
      </c>
      <c r="G7446" s="136">
        <f t="shared" si="237"/>
        <v>0</v>
      </c>
    </row>
    <row r="7447" spans="1:7" s="7" customFormat="1" ht="12.75" x14ac:dyDescent="0.15">
      <c r="A7447" s="149" t="s">
        <v>299</v>
      </c>
      <c r="B7447" s="18">
        <v>52.38</v>
      </c>
      <c r="C7447" s="18">
        <v>1540</v>
      </c>
      <c r="D7447" s="18">
        <v>22790</v>
      </c>
      <c r="E7447" s="18">
        <v>57.31</v>
      </c>
      <c r="F7447" s="18">
        <f t="shared" si="236"/>
        <v>109.41198930889652</v>
      </c>
      <c r="G7447" s="150">
        <f t="shared" si="237"/>
        <v>0.25146994295743746</v>
      </c>
    </row>
    <row r="7448" spans="1:7" s="8" customFormat="1" ht="12.75" x14ac:dyDescent="0.15">
      <c r="A7448" s="108" t="s">
        <v>82</v>
      </c>
      <c r="B7448" s="19">
        <v>52.38</v>
      </c>
      <c r="C7448" s="19">
        <v>1540</v>
      </c>
      <c r="D7448" s="19">
        <v>22790</v>
      </c>
      <c r="E7448" s="19">
        <v>57.31</v>
      </c>
      <c r="F7448" s="19">
        <f t="shared" si="236"/>
        <v>109.41198930889652</v>
      </c>
      <c r="G7448" s="151">
        <f t="shared" si="237"/>
        <v>0.25146994295743746</v>
      </c>
    </row>
    <row r="7449" spans="1:7" s="6" customFormat="1" ht="12.75" x14ac:dyDescent="0.15">
      <c r="A7449" s="147" t="s">
        <v>281</v>
      </c>
      <c r="B7449" s="17">
        <v>52.38</v>
      </c>
      <c r="C7449" s="17">
        <v>1540</v>
      </c>
      <c r="D7449" s="17">
        <v>22790</v>
      </c>
      <c r="E7449" s="17">
        <v>57.31</v>
      </c>
      <c r="F7449" s="17">
        <f t="shared" si="236"/>
        <v>109.41198930889652</v>
      </c>
      <c r="G7449" s="148">
        <f t="shared" si="237"/>
        <v>0.25146994295743746</v>
      </c>
    </row>
    <row r="7450" spans="1:7" s="8" customFormat="1" ht="12.75" x14ac:dyDescent="0.15">
      <c r="A7450" s="108" t="s">
        <v>6</v>
      </c>
      <c r="B7450" s="19">
        <v>52.38</v>
      </c>
      <c r="C7450" s="19">
        <v>1250</v>
      </c>
      <c r="D7450" s="19">
        <v>500</v>
      </c>
      <c r="E7450" s="19">
        <v>57.31</v>
      </c>
      <c r="F7450" s="19">
        <f t="shared" si="236"/>
        <v>109.41198930889652</v>
      </c>
      <c r="G7450" s="151">
        <f t="shared" si="237"/>
        <v>11.462</v>
      </c>
    </row>
    <row r="7451" spans="1:7" s="8" customFormat="1" ht="12.75" x14ac:dyDescent="0.15">
      <c r="A7451" s="108" t="s">
        <v>12</v>
      </c>
      <c r="B7451" s="19">
        <v>52.38</v>
      </c>
      <c r="C7451" s="19">
        <v>1250</v>
      </c>
      <c r="D7451" s="19">
        <v>500</v>
      </c>
      <c r="E7451" s="19">
        <v>57.31</v>
      </c>
      <c r="F7451" s="19">
        <f t="shared" si="236"/>
        <v>109.41198930889652</v>
      </c>
      <c r="G7451" s="151">
        <f t="shared" si="237"/>
        <v>11.462</v>
      </c>
    </row>
    <row r="7452" spans="1:7" s="8" customFormat="1" ht="12.75" x14ac:dyDescent="0.15">
      <c r="A7452" s="110" t="s">
        <v>32</v>
      </c>
      <c r="B7452" s="20">
        <v>52.38</v>
      </c>
      <c r="C7452" s="20">
        <v>0</v>
      </c>
      <c r="D7452" s="20">
        <v>0</v>
      </c>
      <c r="E7452" s="20">
        <v>57.31</v>
      </c>
      <c r="F7452" s="20">
        <f t="shared" si="236"/>
        <v>109.41198930889652</v>
      </c>
      <c r="G7452" s="136">
        <f t="shared" si="237"/>
        <v>0</v>
      </c>
    </row>
    <row r="7453" spans="1:7" s="8" customFormat="1" ht="12.75" x14ac:dyDescent="0.15">
      <c r="A7453" s="108" t="s">
        <v>53</v>
      </c>
      <c r="B7453" s="19">
        <v>0</v>
      </c>
      <c r="C7453" s="19">
        <v>290</v>
      </c>
      <c r="D7453" s="19">
        <v>22290</v>
      </c>
      <c r="E7453" s="19">
        <v>0</v>
      </c>
      <c r="F7453" s="19">
        <f t="shared" si="236"/>
        <v>0</v>
      </c>
      <c r="G7453" s="151">
        <f t="shared" si="237"/>
        <v>0</v>
      </c>
    </row>
    <row r="7454" spans="1:7" s="8" customFormat="1" ht="12.75" x14ac:dyDescent="0.15">
      <c r="A7454" s="108" t="s">
        <v>56</v>
      </c>
      <c r="B7454" s="19">
        <v>0</v>
      </c>
      <c r="C7454" s="19">
        <v>290</v>
      </c>
      <c r="D7454" s="19">
        <v>22290</v>
      </c>
      <c r="E7454" s="19">
        <v>0</v>
      </c>
      <c r="F7454" s="19">
        <f t="shared" si="236"/>
        <v>0</v>
      </c>
      <c r="G7454" s="151">
        <f t="shared" si="237"/>
        <v>0</v>
      </c>
    </row>
    <row r="7455" spans="1:7" s="7" customFormat="1" ht="12.75" x14ac:dyDescent="0.15">
      <c r="A7455" s="149" t="s">
        <v>300</v>
      </c>
      <c r="B7455" s="18">
        <v>530.9</v>
      </c>
      <c r="C7455" s="18">
        <v>2030</v>
      </c>
      <c r="D7455" s="18">
        <v>2660</v>
      </c>
      <c r="E7455" s="18">
        <v>902.7</v>
      </c>
      <c r="F7455" s="18">
        <f t="shared" si="236"/>
        <v>170.03202109625167</v>
      </c>
      <c r="G7455" s="150">
        <f t="shared" si="237"/>
        <v>33.936090225563916</v>
      </c>
    </row>
    <row r="7456" spans="1:7" s="8" customFormat="1" ht="12.75" x14ac:dyDescent="0.15">
      <c r="A7456" s="108" t="s">
        <v>82</v>
      </c>
      <c r="B7456" s="19">
        <v>530.9</v>
      </c>
      <c r="C7456" s="19">
        <v>2030</v>
      </c>
      <c r="D7456" s="19">
        <v>2660</v>
      </c>
      <c r="E7456" s="19">
        <v>902.7</v>
      </c>
      <c r="F7456" s="19">
        <f t="shared" si="236"/>
        <v>170.03202109625167</v>
      </c>
      <c r="G7456" s="151">
        <f t="shared" si="237"/>
        <v>33.936090225563916</v>
      </c>
    </row>
    <row r="7457" spans="1:7" s="6" customFormat="1" ht="12.75" x14ac:dyDescent="0.15">
      <c r="A7457" s="147" t="s">
        <v>127</v>
      </c>
      <c r="B7457" s="17">
        <v>530.9</v>
      </c>
      <c r="C7457" s="17">
        <v>2030</v>
      </c>
      <c r="D7457" s="17">
        <v>2660</v>
      </c>
      <c r="E7457" s="17">
        <v>902.7</v>
      </c>
      <c r="F7457" s="17">
        <f t="shared" si="236"/>
        <v>170.03202109625167</v>
      </c>
      <c r="G7457" s="148">
        <f t="shared" si="237"/>
        <v>33.936090225563916</v>
      </c>
    </row>
    <row r="7458" spans="1:7" s="8" customFormat="1" ht="12.75" x14ac:dyDescent="0.15">
      <c r="A7458" s="108" t="s">
        <v>6</v>
      </c>
      <c r="B7458" s="19">
        <v>530.9</v>
      </c>
      <c r="C7458" s="19">
        <v>1740</v>
      </c>
      <c r="D7458" s="19">
        <v>2370</v>
      </c>
      <c r="E7458" s="19">
        <v>902.7</v>
      </c>
      <c r="F7458" s="19">
        <f t="shared" si="236"/>
        <v>170.03202109625167</v>
      </c>
      <c r="G7458" s="151">
        <f t="shared" si="237"/>
        <v>38.088607594936711</v>
      </c>
    </row>
    <row r="7459" spans="1:7" s="8" customFormat="1" ht="12.75" x14ac:dyDescent="0.15">
      <c r="A7459" s="108" t="s">
        <v>12</v>
      </c>
      <c r="B7459" s="19">
        <v>530.9</v>
      </c>
      <c r="C7459" s="19">
        <v>1740</v>
      </c>
      <c r="D7459" s="19">
        <v>2370</v>
      </c>
      <c r="E7459" s="19">
        <v>902.7</v>
      </c>
      <c r="F7459" s="19">
        <f t="shared" si="236"/>
        <v>170.03202109625167</v>
      </c>
      <c r="G7459" s="151">
        <f t="shared" si="237"/>
        <v>38.088607594936711</v>
      </c>
    </row>
    <row r="7460" spans="1:7" s="8" customFormat="1" ht="12.75" x14ac:dyDescent="0.15">
      <c r="A7460" s="110" t="s">
        <v>18</v>
      </c>
      <c r="B7460" s="20">
        <v>530.9</v>
      </c>
      <c r="C7460" s="20">
        <v>0</v>
      </c>
      <c r="D7460" s="20">
        <v>0</v>
      </c>
      <c r="E7460" s="20">
        <v>902.7</v>
      </c>
      <c r="F7460" s="20">
        <f t="shared" si="236"/>
        <v>170.03202109625167</v>
      </c>
      <c r="G7460" s="136">
        <f t="shared" si="237"/>
        <v>0</v>
      </c>
    </row>
    <row r="7461" spans="1:7" s="8" customFormat="1" ht="12.75" x14ac:dyDescent="0.15">
      <c r="A7461" s="108" t="s">
        <v>53</v>
      </c>
      <c r="B7461" s="19">
        <v>0</v>
      </c>
      <c r="C7461" s="19">
        <v>290</v>
      </c>
      <c r="D7461" s="19">
        <v>290</v>
      </c>
      <c r="E7461" s="19">
        <v>0</v>
      </c>
      <c r="F7461" s="19">
        <f t="shared" si="236"/>
        <v>0</v>
      </c>
      <c r="G7461" s="151">
        <f t="shared" si="237"/>
        <v>0</v>
      </c>
    </row>
    <row r="7462" spans="1:7" s="8" customFormat="1" ht="12.75" x14ac:dyDescent="0.15">
      <c r="A7462" s="108" t="s">
        <v>56</v>
      </c>
      <c r="B7462" s="19">
        <v>0</v>
      </c>
      <c r="C7462" s="19">
        <v>290</v>
      </c>
      <c r="D7462" s="19">
        <v>290</v>
      </c>
      <c r="E7462" s="19">
        <v>0</v>
      </c>
      <c r="F7462" s="19">
        <f t="shared" si="236"/>
        <v>0</v>
      </c>
      <c r="G7462" s="151">
        <f t="shared" si="237"/>
        <v>0</v>
      </c>
    </row>
    <row r="7463" spans="1:7" s="7" customFormat="1" ht="12.75" x14ac:dyDescent="0.15">
      <c r="A7463" s="149" t="s">
        <v>302</v>
      </c>
      <c r="B7463" s="18">
        <v>2943.24</v>
      </c>
      <c r="C7463" s="18">
        <v>10040</v>
      </c>
      <c r="D7463" s="18">
        <v>13660.42</v>
      </c>
      <c r="E7463" s="18">
        <v>847.56</v>
      </c>
      <c r="F7463" s="18">
        <f t="shared" si="236"/>
        <v>28.796836139764341</v>
      </c>
      <c r="G7463" s="150">
        <f t="shared" si="237"/>
        <v>6.2044944445339159</v>
      </c>
    </row>
    <row r="7464" spans="1:7" s="8" customFormat="1" ht="12.75" x14ac:dyDescent="0.15">
      <c r="A7464" s="108" t="s">
        <v>82</v>
      </c>
      <c r="B7464" s="19">
        <v>2943.24</v>
      </c>
      <c r="C7464" s="19">
        <v>10040</v>
      </c>
      <c r="D7464" s="19">
        <v>13660.42</v>
      </c>
      <c r="E7464" s="19">
        <v>847.56</v>
      </c>
      <c r="F7464" s="19">
        <f t="shared" si="236"/>
        <v>28.796836139764341</v>
      </c>
      <c r="G7464" s="151">
        <f t="shared" si="237"/>
        <v>6.2044944445339159</v>
      </c>
    </row>
    <row r="7465" spans="1:7" s="6" customFormat="1" ht="12.75" x14ac:dyDescent="0.15">
      <c r="A7465" s="147" t="s">
        <v>128</v>
      </c>
      <c r="B7465" s="17">
        <v>2943.24</v>
      </c>
      <c r="C7465" s="17">
        <v>10040</v>
      </c>
      <c r="D7465" s="17">
        <v>13660.42</v>
      </c>
      <c r="E7465" s="17">
        <v>847.56</v>
      </c>
      <c r="F7465" s="17">
        <f t="shared" si="236"/>
        <v>28.796836139764341</v>
      </c>
      <c r="G7465" s="148">
        <f t="shared" si="237"/>
        <v>6.2044944445339159</v>
      </c>
    </row>
    <row r="7466" spans="1:7" s="8" customFormat="1" ht="12.75" x14ac:dyDescent="0.15">
      <c r="A7466" s="108" t="s">
        <v>6</v>
      </c>
      <c r="B7466" s="19">
        <v>2116.61</v>
      </c>
      <c r="C7466" s="19">
        <v>4290</v>
      </c>
      <c r="D7466" s="19">
        <v>7910.42</v>
      </c>
      <c r="E7466" s="19">
        <v>811.86</v>
      </c>
      <c r="F7466" s="19">
        <f t="shared" si="236"/>
        <v>38.356617421253794</v>
      </c>
      <c r="G7466" s="151">
        <f t="shared" si="237"/>
        <v>10.263171866980514</v>
      </c>
    </row>
    <row r="7467" spans="1:7" s="8" customFormat="1" ht="12.75" x14ac:dyDescent="0.15">
      <c r="A7467" s="108" t="s">
        <v>7</v>
      </c>
      <c r="B7467" s="19">
        <v>1912.52</v>
      </c>
      <c r="C7467" s="19">
        <v>2400</v>
      </c>
      <c r="D7467" s="19">
        <v>5400</v>
      </c>
      <c r="E7467" s="19">
        <v>487.36</v>
      </c>
      <c r="F7467" s="19">
        <f t="shared" si="236"/>
        <v>25.482609332189991</v>
      </c>
      <c r="G7467" s="151">
        <f t="shared" si="237"/>
        <v>9.0251851851851868</v>
      </c>
    </row>
    <row r="7468" spans="1:7" s="8" customFormat="1" ht="12.75" x14ac:dyDescent="0.15">
      <c r="A7468" s="110" t="s">
        <v>8</v>
      </c>
      <c r="B7468" s="20">
        <v>157.88999999999999</v>
      </c>
      <c r="C7468" s="20">
        <v>0</v>
      </c>
      <c r="D7468" s="20">
        <v>0</v>
      </c>
      <c r="E7468" s="20">
        <v>418.34</v>
      </c>
      <c r="F7468" s="20">
        <f t="shared" si="236"/>
        <v>264.95661536512762</v>
      </c>
      <c r="G7468" s="136">
        <f t="shared" si="237"/>
        <v>0</v>
      </c>
    </row>
    <row r="7469" spans="1:7" s="8" customFormat="1" ht="12.75" x14ac:dyDescent="0.15">
      <c r="A7469" s="110" t="s">
        <v>10</v>
      </c>
      <c r="B7469" s="20">
        <v>1728.58</v>
      </c>
      <c r="C7469" s="20">
        <v>0</v>
      </c>
      <c r="D7469" s="20">
        <v>0</v>
      </c>
      <c r="E7469" s="20">
        <v>0</v>
      </c>
      <c r="F7469" s="20">
        <f t="shared" si="236"/>
        <v>0</v>
      </c>
      <c r="G7469" s="136">
        <f t="shared" si="237"/>
        <v>0</v>
      </c>
    </row>
    <row r="7470" spans="1:7" s="8" customFormat="1" ht="12.75" x14ac:dyDescent="0.15">
      <c r="A7470" s="110" t="s">
        <v>11</v>
      </c>
      <c r="B7470" s="20">
        <v>26.05</v>
      </c>
      <c r="C7470" s="20">
        <v>0</v>
      </c>
      <c r="D7470" s="20">
        <v>0</v>
      </c>
      <c r="E7470" s="20">
        <v>69.02</v>
      </c>
      <c r="F7470" s="20">
        <f t="shared" si="236"/>
        <v>264.95201535508636</v>
      </c>
      <c r="G7470" s="136">
        <f t="shared" si="237"/>
        <v>0</v>
      </c>
    </row>
    <row r="7471" spans="1:7" s="8" customFormat="1" ht="12.75" x14ac:dyDescent="0.15">
      <c r="A7471" s="108" t="s">
        <v>12</v>
      </c>
      <c r="B7471" s="19">
        <v>204.09</v>
      </c>
      <c r="C7471" s="19">
        <v>1890</v>
      </c>
      <c r="D7471" s="19">
        <v>2390</v>
      </c>
      <c r="E7471" s="19">
        <v>204.08</v>
      </c>
      <c r="F7471" s="19">
        <f t="shared" si="236"/>
        <v>99.99510020089177</v>
      </c>
      <c r="G7471" s="151">
        <f t="shared" si="237"/>
        <v>8.5389121338912126</v>
      </c>
    </row>
    <row r="7472" spans="1:7" s="8" customFormat="1" ht="12.75" x14ac:dyDescent="0.15">
      <c r="A7472" s="110" t="s">
        <v>32</v>
      </c>
      <c r="B7472" s="20">
        <v>204.09</v>
      </c>
      <c r="C7472" s="20">
        <v>0</v>
      </c>
      <c r="D7472" s="20">
        <v>0</v>
      </c>
      <c r="E7472" s="20">
        <v>204.08</v>
      </c>
      <c r="F7472" s="20">
        <f t="shared" si="236"/>
        <v>99.99510020089177</v>
      </c>
      <c r="G7472" s="136">
        <f t="shared" si="237"/>
        <v>0</v>
      </c>
    </row>
    <row r="7473" spans="1:7" s="8" customFormat="1" ht="12.75" x14ac:dyDescent="0.15">
      <c r="A7473" s="108" t="s">
        <v>101</v>
      </c>
      <c r="B7473" s="19">
        <v>0</v>
      </c>
      <c r="C7473" s="19">
        <v>0</v>
      </c>
      <c r="D7473" s="19">
        <v>120.42</v>
      </c>
      <c r="E7473" s="19">
        <v>120.42</v>
      </c>
      <c r="F7473" s="19">
        <f t="shared" si="236"/>
        <v>0</v>
      </c>
      <c r="G7473" s="151">
        <f t="shared" si="237"/>
        <v>100</v>
      </c>
    </row>
    <row r="7474" spans="1:7" s="8" customFormat="1" ht="12.75" x14ac:dyDescent="0.15">
      <c r="A7474" s="110" t="s">
        <v>260</v>
      </c>
      <c r="B7474" s="20">
        <v>0</v>
      </c>
      <c r="C7474" s="20">
        <v>0</v>
      </c>
      <c r="D7474" s="20">
        <v>0</v>
      </c>
      <c r="E7474" s="20">
        <v>120.42</v>
      </c>
      <c r="F7474" s="20">
        <f t="shared" si="236"/>
        <v>0</v>
      </c>
      <c r="G7474" s="136">
        <f t="shared" si="237"/>
        <v>0</v>
      </c>
    </row>
    <row r="7475" spans="1:7" s="8" customFormat="1" ht="12.75" x14ac:dyDescent="0.15">
      <c r="A7475" s="108" t="s">
        <v>53</v>
      </c>
      <c r="B7475" s="19">
        <v>826.63</v>
      </c>
      <c r="C7475" s="19">
        <v>5750</v>
      </c>
      <c r="D7475" s="19">
        <v>5750</v>
      </c>
      <c r="E7475" s="19">
        <v>35.700000000000003</v>
      </c>
      <c r="F7475" s="19">
        <f t="shared" si="236"/>
        <v>4.3187399441104244</v>
      </c>
      <c r="G7475" s="151">
        <f t="shared" si="237"/>
        <v>0.62086956521739134</v>
      </c>
    </row>
    <row r="7476" spans="1:7" s="8" customFormat="1" ht="12.75" x14ac:dyDescent="0.15">
      <c r="A7476" s="108" t="s">
        <v>56</v>
      </c>
      <c r="B7476" s="19">
        <v>826.63</v>
      </c>
      <c r="C7476" s="19">
        <v>5750</v>
      </c>
      <c r="D7476" s="19">
        <v>5750</v>
      </c>
      <c r="E7476" s="19">
        <v>35.700000000000003</v>
      </c>
      <c r="F7476" s="19">
        <f t="shared" si="236"/>
        <v>4.3187399441104244</v>
      </c>
      <c r="G7476" s="151">
        <f t="shared" si="237"/>
        <v>0.62086956521739134</v>
      </c>
    </row>
    <row r="7477" spans="1:7" s="8" customFormat="1" ht="12.75" x14ac:dyDescent="0.15">
      <c r="A7477" s="110" t="s">
        <v>252</v>
      </c>
      <c r="B7477" s="20">
        <v>826.63</v>
      </c>
      <c r="C7477" s="20">
        <v>0</v>
      </c>
      <c r="D7477" s="20">
        <v>0</v>
      </c>
      <c r="E7477" s="20">
        <v>35.700000000000003</v>
      </c>
      <c r="F7477" s="20">
        <f t="shared" si="236"/>
        <v>4.3187399441104244</v>
      </c>
      <c r="G7477" s="136">
        <f t="shared" si="237"/>
        <v>0</v>
      </c>
    </row>
    <row r="7478" spans="1:7" s="7" customFormat="1" ht="12.75" x14ac:dyDescent="0.15">
      <c r="A7478" s="149" t="s">
        <v>303</v>
      </c>
      <c r="B7478" s="18">
        <v>0</v>
      </c>
      <c r="C7478" s="18">
        <v>0</v>
      </c>
      <c r="D7478" s="18">
        <v>27753.599999999999</v>
      </c>
      <c r="E7478" s="18">
        <v>0</v>
      </c>
      <c r="F7478" s="18">
        <f t="shared" si="236"/>
        <v>0</v>
      </c>
      <c r="G7478" s="150">
        <f t="shared" si="237"/>
        <v>0</v>
      </c>
    </row>
    <row r="7479" spans="1:7" s="8" customFormat="1" ht="12.75" x14ac:dyDescent="0.15">
      <c r="A7479" s="108" t="s">
        <v>82</v>
      </c>
      <c r="B7479" s="19">
        <v>0</v>
      </c>
      <c r="C7479" s="19">
        <v>0</v>
      </c>
      <c r="D7479" s="19">
        <v>27753.599999999999</v>
      </c>
      <c r="E7479" s="19">
        <v>0</v>
      </c>
      <c r="F7479" s="19">
        <f t="shared" si="236"/>
        <v>0</v>
      </c>
      <c r="G7479" s="151">
        <f t="shared" si="237"/>
        <v>0</v>
      </c>
    </row>
    <row r="7480" spans="1:7" s="6" customFormat="1" ht="12.75" x14ac:dyDescent="0.15">
      <c r="A7480" s="147" t="s">
        <v>212</v>
      </c>
      <c r="B7480" s="17">
        <v>0</v>
      </c>
      <c r="C7480" s="17">
        <v>0</v>
      </c>
      <c r="D7480" s="17">
        <v>27753.599999999999</v>
      </c>
      <c r="E7480" s="17">
        <v>0</v>
      </c>
      <c r="F7480" s="17">
        <f t="shared" si="236"/>
        <v>0</v>
      </c>
      <c r="G7480" s="148">
        <f t="shared" si="237"/>
        <v>0</v>
      </c>
    </row>
    <row r="7481" spans="1:7" s="8" customFormat="1" ht="12.75" x14ac:dyDescent="0.15">
      <c r="A7481" s="108" t="s">
        <v>6</v>
      </c>
      <c r="B7481" s="19">
        <v>0</v>
      </c>
      <c r="C7481" s="19">
        <v>0</v>
      </c>
      <c r="D7481" s="19">
        <v>27753.599999999999</v>
      </c>
      <c r="E7481" s="19">
        <v>0</v>
      </c>
      <c r="F7481" s="19">
        <f t="shared" si="236"/>
        <v>0</v>
      </c>
      <c r="G7481" s="151">
        <f t="shared" si="237"/>
        <v>0</v>
      </c>
    </row>
    <row r="7482" spans="1:7" s="8" customFormat="1" ht="12.75" x14ac:dyDescent="0.15">
      <c r="A7482" s="108" t="s">
        <v>12</v>
      </c>
      <c r="B7482" s="19">
        <v>0</v>
      </c>
      <c r="C7482" s="19">
        <v>0</v>
      </c>
      <c r="D7482" s="19">
        <v>27753.599999999999</v>
      </c>
      <c r="E7482" s="19">
        <v>0</v>
      </c>
      <c r="F7482" s="19">
        <f t="shared" si="236"/>
        <v>0</v>
      </c>
      <c r="G7482" s="151">
        <f t="shared" si="237"/>
        <v>0</v>
      </c>
    </row>
    <row r="7483" spans="1:7" s="7" customFormat="1" ht="12.75" x14ac:dyDescent="0.15">
      <c r="A7483" s="149" t="s">
        <v>305</v>
      </c>
      <c r="B7483" s="18">
        <v>2519.25</v>
      </c>
      <c r="C7483" s="18">
        <v>3613</v>
      </c>
      <c r="D7483" s="18">
        <v>2686.07</v>
      </c>
      <c r="E7483" s="18">
        <v>2686.07</v>
      </c>
      <c r="F7483" s="18">
        <f t="shared" si="236"/>
        <v>106.62181204723629</v>
      </c>
      <c r="G7483" s="150">
        <f t="shared" si="237"/>
        <v>100</v>
      </c>
    </row>
    <row r="7484" spans="1:7" s="8" customFormat="1" ht="12.75" x14ac:dyDescent="0.15">
      <c r="A7484" s="108" t="s">
        <v>82</v>
      </c>
      <c r="B7484" s="19">
        <v>2519.25</v>
      </c>
      <c r="C7484" s="19">
        <v>3613</v>
      </c>
      <c r="D7484" s="19">
        <v>2686.07</v>
      </c>
      <c r="E7484" s="19">
        <v>2686.07</v>
      </c>
      <c r="F7484" s="19">
        <f t="shared" si="236"/>
        <v>106.62181204723629</v>
      </c>
      <c r="G7484" s="151">
        <f t="shared" si="237"/>
        <v>100</v>
      </c>
    </row>
    <row r="7485" spans="1:7" s="6" customFormat="1" ht="12.75" x14ac:dyDescent="0.15">
      <c r="A7485" s="147" t="s">
        <v>86</v>
      </c>
      <c r="B7485" s="17">
        <v>2519.25</v>
      </c>
      <c r="C7485" s="17">
        <v>3613</v>
      </c>
      <c r="D7485" s="17">
        <v>2686.07</v>
      </c>
      <c r="E7485" s="17">
        <v>2686.07</v>
      </c>
      <c r="F7485" s="17">
        <f t="shared" si="236"/>
        <v>106.62181204723629</v>
      </c>
      <c r="G7485" s="148">
        <f t="shared" si="237"/>
        <v>100</v>
      </c>
    </row>
    <row r="7486" spans="1:7" s="8" customFormat="1" ht="12.75" x14ac:dyDescent="0.15">
      <c r="A7486" s="108" t="s">
        <v>6</v>
      </c>
      <c r="B7486" s="19">
        <v>2519.25</v>
      </c>
      <c r="C7486" s="19">
        <v>3613</v>
      </c>
      <c r="D7486" s="19">
        <v>2686.07</v>
      </c>
      <c r="E7486" s="19">
        <v>2686.07</v>
      </c>
      <c r="F7486" s="19">
        <f t="shared" si="236"/>
        <v>106.62181204723629</v>
      </c>
      <c r="G7486" s="151">
        <f t="shared" si="237"/>
        <v>100</v>
      </c>
    </row>
    <row r="7487" spans="1:7" s="8" customFormat="1" ht="12.75" x14ac:dyDescent="0.15">
      <c r="A7487" s="108" t="s">
        <v>12</v>
      </c>
      <c r="B7487" s="19">
        <v>2519.25</v>
      </c>
      <c r="C7487" s="19">
        <v>3613</v>
      </c>
      <c r="D7487" s="19">
        <v>2686.07</v>
      </c>
      <c r="E7487" s="19">
        <v>2686.07</v>
      </c>
      <c r="F7487" s="19">
        <f t="shared" si="236"/>
        <v>106.62181204723629</v>
      </c>
      <c r="G7487" s="151">
        <f t="shared" si="237"/>
        <v>100</v>
      </c>
    </row>
    <row r="7488" spans="1:7" s="8" customFormat="1" ht="12.75" x14ac:dyDescent="0.15">
      <c r="A7488" s="110" t="s">
        <v>97</v>
      </c>
      <c r="B7488" s="20">
        <v>2519.25</v>
      </c>
      <c r="C7488" s="20">
        <v>0</v>
      </c>
      <c r="D7488" s="20">
        <v>0</v>
      </c>
      <c r="E7488" s="20">
        <v>2686.07</v>
      </c>
      <c r="F7488" s="20">
        <f t="shared" si="236"/>
        <v>106.62181204723629</v>
      </c>
      <c r="G7488" s="136">
        <f t="shared" si="237"/>
        <v>0</v>
      </c>
    </row>
    <row r="7489" spans="1:7" s="7" customFormat="1" ht="12.75" x14ac:dyDescent="0.15">
      <c r="A7489" s="149" t="s">
        <v>310</v>
      </c>
      <c r="B7489" s="18">
        <v>4767.72</v>
      </c>
      <c r="C7489" s="18">
        <v>5640</v>
      </c>
      <c r="D7489" s="18">
        <v>5500</v>
      </c>
      <c r="E7489" s="18">
        <v>3329.62</v>
      </c>
      <c r="F7489" s="18">
        <f t="shared" si="236"/>
        <v>69.836735378755449</v>
      </c>
      <c r="G7489" s="150">
        <f t="shared" si="237"/>
        <v>60.538545454545456</v>
      </c>
    </row>
    <row r="7490" spans="1:7" s="8" customFormat="1" ht="12.75" x14ac:dyDescent="0.15">
      <c r="A7490" s="108" t="s">
        <v>82</v>
      </c>
      <c r="B7490" s="19">
        <v>4767.72</v>
      </c>
      <c r="C7490" s="19">
        <v>5640</v>
      </c>
      <c r="D7490" s="19">
        <v>5500</v>
      </c>
      <c r="E7490" s="19">
        <v>3329.62</v>
      </c>
      <c r="F7490" s="19">
        <f t="shared" si="236"/>
        <v>69.836735378755449</v>
      </c>
      <c r="G7490" s="151">
        <f t="shared" si="237"/>
        <v>60.538545454545456</v>
      </c>
    </row>
    <row r="7491" spans="1:7" s="6" customFormat="1" ht="12.75" x14ac:dyDescent="0.15">
      <c r="A7491" s="147" t="s">
        <v>5</v>
      </c>
      <c r="B7491" s="17">
        <v>4767.72</v>
      </c>
      <c r="C7491" s="17">
        <v>5640</v>
      </c>
      <c r="D7491" s="17">
        <v>5500</v>
      </c>
      <c r="E7491" s="17">
        <v>3329.62</v>
      </c>
      <c r="F7491" s="17">
        <f t="shared" si="236"/>
        <v>69.836735378755449</v>
      </c>
      <c r="G7491" s="148">
        <f t="shared" si="237"/>
        <v>60.538545454545456</v>
      </c>
    </row>
    <row r="7492" spans="1:7" s="8" customFormat="1" ht="12.75" x14ac:dyDescent="0.15">
      <c r="A7492" s="108" t="s">
        <v>6</v>
      </c>
      <c r="B7492" s="19">
        <v>4767.72</v>
      </c>
      <c r="C7492" s="19">
        <v>5640</v>
      </c>
      <c r="D7492" s="19">
        <v>5500</v>
      </c>
      <c r="E7492" s="19">
        <v>3329.62</v>
      </c>
      <c r="F7492" s="19">
        <f t="shared" si="236"/>
        <v>69.836735378755449</v>
      </c>
      <c r="G7492" s="151">
        <f t="shared" si="237"/>
        <v>60.538545454545456</v>
      </c>
    </row>
    <row r="7493" spans="1:7" s="8" customFormat="1" ht="12.75" x14ac:dyDescent="0.15">
      <c r="A7493" s="108" t="s">
        <v>12</v>
      </c>
      <c r="B7493" s="19">
        <v>2243.02</v>
      </c>
      <c r="C7493" s="19">
        <v>2654</v>
      </c>
      <c r="D7493" s="19">
        <v>2500</v>
      </c>
      <c r="E7493" s="19">
        <v>1121.51</v>
      </c>
      <c r="F7493" s="19">
        <f t="shared" si="236"/>
        <v>50</v>
      </c>
      <c r="G7493" s="151">
        <f t="shared" si="237"/>
        <v>44.860399999999998</v>
      </c>
    </row>
    <row r="7494" spans="1:7" s="8" customFormat="1" ht="12.75" x14ac:dyDescent="0.15">
      <c r="A7494" s="110" t="s">
        <v>20</v>
      </c>
      <c r="B7494" s="20">
        <v>2243.02</v>
      </c>
      <c r="C7494" s="20">
        <v>0</v>
      </c>
      <c r="D7494" s="20">
        <v>0</v>
      </c>
      <c r="E7494" s="20">
        <v>1121.51</v>
      </c>
      <c r="F7494" s="20">
        <f t="shared" ref="F7494:F7557" si="238">IFERROR(E7494/B7494*100,0)</f>
        <v>50</v>
      </c>
      <c r="G7494" s="136">
        <f t="shared" ref="G7494:G7557" si="239">IFERROR(E7494/D7494*100,0)</f>
        <v>0</v>
      </c>
    </row>
    <row r="7495" spans="1:7" s="8" customFormat="1" ht="12.75" x14ac:dyDescent="0.15">
      <c r="A7495" s="108" t="s">
        <v>141</v>
      </c>
      <c r="B7495" s="19">
        <v>2524.6999999999998</v>
      </c>
      <c r="C7495" s="19">
        <v>2986</v>
      </c>
      <c r="D7495" s="19">
        <v>3000</v>
      </c>
      <c r="E7495" s="19">
        <v>2208.11</v>
      </c>
      <c r="F7495" s="19">
        <f t="shared" si="238"/>
        <v>87.460292311957872</v>
      </c>
      <c r="G7495" s="151">
        <f t="shared" si="239"/>
        <v>73.603666666666669</v>
      </c>
    </row>
    <row r="7496" spans="1:7" s="8" customFormat="1" ht="12.75" x14ac:dyDescent="0.15">
      <c r="A7496" s="110" t="s">
        <v>142</v>
      </c>
      <c r="B7496" s="20">
        <v>983.21</v>
      </c>
      <c r="C7496" s="20">
        <v>0</v>
      </c>
      <c r="D7496" s="20">
        <v>0</v>
      </c>
      <c r="E7496" s="20">
        <v>912.67</v>
      </c>
      <c r="F7496" s="20">
        <f t="shared" si="238"/>
        <v>92.825540830544838</v>
      </c>
      <c r="G7496" s="136">
        <f t="shared" si="239"/>
        <v>0</v>
      </c>
    </row>
    <row r="7497" spans="1:7" s="8" customFormat="1" ht="12.75" x14ac:dyDescent="0.15">
      <c r="A7497" s="110" t="s">
        <v>259</v>
      </c>
      <c r="B7497" s="20">
        <v>1541.49</v>
      </c>
      <c r="C7497" s="20">
        <v>0</v>
      </c>
      <c r="D7497" s="20">
        <v>0</v>
      </c>
      <c r="E7497" s="20">
        <v>1295.44</v>
      </c>
      <c r="F7497" s="20">
        <f t="shared" si="238"/>
        <v>84.038170860660784</v>
      </c>
      <c r="G7497" s="136">
        <f t="shared" si="239"/>
        <v>0</v>
      </c>
    </row>
    <row r="7498" spans="1:7" s="6" customFormat="1" ht="12.75" x14ac:dyDescent="0.15">
      <c r="A7498" s="147" t="s">
        <v>306</v>
      </c>
      <c r="B7498" s="17">
        <v>5431.76</v>
      </c>
      <c r="C7498" s="17">
        <v>0</v>
      </c>
      <c r="D7498" s="17">
        <v>7811.54</v>
      </c>
      <c r="E7498" s="17">
        <v>1175.04</v>
      </c>
      <c r="F7498" s="17">
        <f t="shared" si="238"/>
        <v>21.632767279850359</v>
      </c>
      <c r="G7498" s="148">
        <f t="shared" si="239"/>
        <v>15.042360405246596</v>
      </c>
    </row>
    <row r="7499" spans="1:7" s="7" customFormat="1" ht="12.75" x14ac:dyDescent="0.15">
      <c r="A7499" s="149" t="s">
        <v>325</v>
      </c>
      <c r="B7499" s="18">
        <v>5431.76</v>
      </c>
      <c r="C7499" s="18">
        <v>0</v>
      </c>
      <c r="D7499" s="18">
        <v>7811.54</v>
      </c>
      <c r="E7499" s="18">
        <v>1175.04</v>
      </c>
      <c r="F7499" s="18">
        <f t="shared" si="238"/>
        <v>21.632767279850359</v>
      </c>
      <c r="G7499" s="150">
        <f t="shared" si="239"/>
        <v>15.042360405246596</v>
      </c>
    </row>
    <row r="7500" spans="1:7" s="8" customFormat="1" ht="12.75" x14ac:dyDescent="0.15">
      <c r="A7500" s="108" t="s">
        <v>82</v>
      </c>
      <c r="B7500" s="19">
        <v>5431.76</v>
      </c>
      <c r="C7500" s="19">
        <v>0</v>
      </c>
      <c r="D7500" s="19">
        <v>7811.54</v>
      </c>
      <c r="E7500" s="19">
        <v>1175.04</v>
      </c>
      <c r="F7500" s="19">
        <f t="shared" si="238"/>
        <v>21.632767279850359</v>
      </c>
      <c r="G7500" s="151">
        <f t="shared" si="239"/>
        <v>15.042360405246596</v>
      </c>
    </row>
    <row r="7501" spans="1:7" s="6" customFormat="1" ht="12.75" x14ac:dyDescent="0.15">
      <c r="A7501" s="147" t="s">
        <v>5</v>
      </c>
      <c r="B7501" s="17">
        <v>5431.76</v>
      </c>
      <c r="C7501" s="17">
        <v>0</v>
      </c>
      <c r="D7501" s="17">
        <v>7811.54</v>
      </c>
      <c r="E7501" s="17">
        <v>1175.04</v>
      </c>
      <c r="F7501" s="17">
        <f t="shared" si="238"/>
        <v>21.632767279850359</v>
      </c>
      <c r="G7501" s="148">
        <f t="shared" si="239"/>
        <v>15.042360405246596</v>
      </c>
    </row>
    <row r="7502" spans="1:7" s="8" customFormat="1" ht="12.75" x14ac:dyDescent="0.15">
      <c r="A7502" s="108" t="s">
        <v>6</v>
      </c>
      <c r="B7502" s="19">
        <v>5431.76</v>
      </c>
      <c r="C7502" s="19">
        <v>0</v>
      </c>
      <c r="D7502" s="19">
        <v>7811.54</v>
      </c>
      <c r="E7502" s="19">
        <v>1175.04</v>
      </c>
      <c r="F7502" s="19">
        <f t="shared" si="238"/>
        <v>21.632767279850359</v>
      </c>
      <c r="G7502" s="151">
        <f t="shared" si="239"/>
        <v>15.042360405246596</v>
      </c>
    </row>
    <row r="7503" spans="1:7" s="8" customFormat="1" ht="12.75" x14ac:dyDescent="0.15">
      <c r="A7503" s="108" t="s">
        <v>12</v>
      </c>
      <c r="B7503" s="19">
        <v>5431.76</v>
      </c>
      <c r="C7503" s="19">
        <v>0</v>
      </c>
      <c r="D7503" s="19">
        <v>7811.54</v>
      </c>
      <c r="E7503" s="19">
        <v>1175.04</v>
      </c>
      <c r="F7503" s="19">
        <f t="shared" si="238"/>
        <v>21.632767279850359</v>
      </c>
      <c r="G7503" s="151">
        <f t="shared" si="239"/>
        <v>15.042360405246596</v>
      </c>
    </row>
    <row r="7504" spans="1:7" s="8" customFormat="1" ht="12.75" x14ac:dyDescent="0.15">
      <c r="A7504" s="110" t="s">
        <v>22</v>
      </c>
      <c r="B7504" s="20">
        <v>4645.3</v>
      </c>
      <c r="C7504" s="20">
        <v>0</v>
      </c>
      <c r="D7504" s="20">
        <v>0</v>
      </c>
      <c r="E7504" s="20">
        <v>0</v>
      </c>
      <c r="F7504" s="20">
        <f t="shared" si="238"/>
        <v>0</v>
      </c>
      <c r="G7504" s="136">
        <f t="shared" si="239"/>
        <v>0</v>
      </c>
    </row>
    <row r="7505" spans="1:7" s="8" customFormat="1" ht="12.75" x14ac:dyDescent="0.15">
      <c r="A7505" s="110" t="s">
        <v>32</v>
      </c>
      <c r="B7505" s="20">
        <v>786.46</v>
      </c>
      <c r="C7505" s="20">
        <v>0</v>
      </c>
      <c r="D7505" s="20">
        <v>0</v>
      </c>
      <c r="E7505" s="20">
        <v>1175.04</v>
      </c>
      <c r="F7505" s="20">
        <f t="shared" si="238"/>
        <v>149.4087429748493</v>
      </c>
      <c r="G7505" s="136">
        <f t="shared" si="239"/>
        <v>0</v>
      </c>
    </row>
    <row r="7506" spans="1:7" s="6" customFormat="1" ht="12.75" x14ac:dyDescent="0.15">
      <c r="A7506" s="147" t="s">
        <v>266</v>
      </c>
      <c r="B7506" s="17">
        <v>5018.21</v>
      </c>
      <c r="C7506" s="17">
        <v>0</v>
      </c>
      <c r="D7506" s="17">
        <v>0</v>
      </c>
      <c r="E7506" s="17">
        <v>0</v>
      </c>
      <c r="F7506" s="17">
        <f t="shared" si="238"/>
        <v>0</v>
      </c>
      <c r="G7506" s="148">
        <f t="shared" si="239"/>
        <v>0</v>
      </c>
    </row>
    <row r="7507" spans="1:7" s="7" customFormat="1" ht="12.75" x14ac:dyDescent="0.15">
      <c r="A7507" s="149" t="s">
        <v>267</v>
      </c>
      <c r="B7507" s="18">
        <v>5018.21</v>
      </c>
      <c r="C7507" s="18">
        <v>0</v>
      </c>
      <c r="D7507" s="18">
        <v>0</v>
      </c>
      <c r="E7507" s="18">
        <v>0</v>
      </c>
      <c r="F7507" s="18">
        <f t="shared" si="238"/>
        <v>0</v>
      </c>
      <c r="G7507" s="150">
        <f t="shared" si="239"/>
        <v>0</v>
      </c>
    </row>
    <row r="7508" spans="1:7" s="8" customFormat="1" ht="12.75" x14ac:dyDescent="0.15">
      <c r="A7508" s="108" t="s">
        <v>82</v>
      </c>
      <c r="B7508" s="19">
        <v>5018.21</v>
      </c>
      <c r="C7508" s="19">
        <v>0</v>
      </c>
      <c r="D7508" s="19">
        <v>0</v>
      </c>
      <c r="E7508" s="19">
        <v>0</v>
      </c>
      <c r="F7508" s="19">
        <f t="shared" si="238"/>
        <v>0</v>
      </c>
      <c r="G7508" s="151">
        <f t="shared" si="239"/>
        <v>0</v>
      </c>
    </row>
    <row r="7509" spans="1:7" s="6" customFormat="1" ht="12.75" x14ac:dyDescent="0.15">
      <c r="A7509" s="147" t="s">
        <v>62</v>
      </c>
      <c r="B7509" s="17">
        <v>752.73</v>
      </c>
      <c r="C7509" s="17">
        <v>0</v>
      </c>
      <c r="D7509" s="17">
        <v>0</v>
      </c>
      <c r="E7509" s="17">
        <v>0</v>
      </c>
      <c r="F7509" s="17">
        <f t="shared" si="238"/>
        <v>0</v>
      </c>
      <c r="G7509" s="148">
        <f t="shared" si="239"/>
        <v>0</v>
      </c>
    </row>
    <row r="7510" spans="1:7" s="8" customFormat="1" ht="12.75" x14ac:dyDescent="0.15">
      <c r="A7510" s="108" t="s">
        <v>6</v>
      </c>
      <c r="B7510" s="19">
        <v>752.73</v>
      </c>
      <c r="C7510" s="19">
        <v>0</v>
      </c>
      <c r="D7510" s="19">
        <v>0</v>
      </c>
      <c r="E7510" s="19">
        <v>0</v>
      </c>
      <c r="F7510" s="19">
        <f t="shared" si="238"/>
        <v>0</v>
      </c>
      <c r="G7510" s="151">
        <f t="shared" si="239"/>
        <v>0</v>
      </c>
    </row>
    <row r="7511" spans="1:7" s="8" customFormat="1" ht="12.75" x14ac:dyDescent="0.15">
      <c r="A7511" s="108" t="s">
        <v>7</v>
      </c>
      <c r="B7511" s="19">
        <v>752.73</v>
      </c>
      <c r="C7511" s="19">
        <v>0</v>
      </c>
      <c r="D7511" s="19">
        <v>0</v>
      </c>
      <c r="E7511" s="19">
        <v>0</v>
      </c>
      <c r="F7511" s="19">
        <f t="shared" si="238"/>
        <v>0</v>
      </c>
      <c r="G7511" s="151">
        <f t="shared" si="239"/>
        <v>0</v>
      </c>
    </row>
    <row r="7512" spans="1:7" s="8" customFormat="1" ht="12.75" x14ac:dyDescent="0.15">
      <c r="A7512" s="110" t="s">
        <v>8</v>
      </c>
      <c r="B7512" s="20">
        <v>624.76</v>
      </c>
      <c r="C7512" s="20">
        <v>0</v>
      </c>
      <c r="D7512" s="20">
        <v>0</v>
      </c>
      <c r="E7512" s="20">
        <v>0</v>
      </c>
      <c r="F7512" s="20">
        <f t="shared" si="238"/>
        <v>0</v>
      </c>
      <c r="G7512" s="136">
        <f t="shared" si="239"/>
        <v>0</v>
      </c>
    </row>
    <row r="7513" spans="1:7" s="8" customFormat="1" ht="12.75" x14ac:dyDescent="0.15">
      <c r="A7513" s="110" t="s">
        <v>10</v>
      </c>
      <c r="B7513" s="20">
        <v>24.89</v>
      </c>
      <c r="C7513" s="20">
        <v>0</v>
      </c>
      <c r="D7513" s="20">
        <v>0</v>
      </c>
      <c r="E7513" s="20">
        <v>0</v>
      </c>
      <c r="F7513" s="20">
        <f t="shared" si="238"/>
        <v>0</v>
      </c>
      <c r="G7513" s="136">
        <f t="shared" si="239"/>
        <v>0</v>
      </c>
    </row>
    <row r="7514" spans="1:7" s="8" customFormat="1" ht="12.75" x14ac:dyDescent="0.15">
      <c r="A7514" s="110" t="s">
        <v>11</v>
      </c>
      <c r="B7514" s="20">
        <v>103.08</v>
      </c>
      <c r="C7514" s="20">
        <v>0</v>
      </c>
      <c r="D7514" s="20">
        <v>0</v>
      </c>
      <c r="E7514" s="20">
        <v>0</v>
      </c>
      <c r="F7514" s="20">
        <f t="shared" si="238"/>
        <v>0</v>
      </c>
      <c r="G7514" s="136">
        <f t="shared" si="239"/>
        <v>0</v>
      </c>
    </row>
    <row r="7515" spans="1:7" s="6" customFormat="1" ht="12.75" x14ac:dyDescent="0.15">
      <c r="A7515" s="147" t="s">
        <v>86</v>
      </c>
      <c r="B7515" s="17">
        <v>4265.4799999999996</v>
      </c>
      <c r="C7515" s="17">
        <v>0</v>
      </c>
      <c r="D7515" s="17">
        <v>0</v>
      </c>
      <c r="E7515" s="17">
        <v>0</v>
      </c>
      <c r="F7515" s="17">
        <f t="shared" si="238"/>
        <v>0</v>
      </c>
      <c r="G7515" s="148">
        <f t="shared" si="239"/>
        <v>0</v>
      </c>
    </row>
    <row r="7516" spans="1:7" s="8" customFormat="1" ht="12.75" x14ac:dyDescent="0.15">
      <c r="A7516" s="108" t="s">
        <v>6</v>
      </c>
      <c r="B7516" s="19">
        <v>4265.4799999999996</v>
      </c>
      <c r="C7516" s="19">
        <v>0</v>
      </c>
      <c r="D7516" s="19">
        <v>0</v>
      </c>
      <c r="E7516" s="19">
        <v>0</v>
      </c>
      <c r="F7516" s="19">
        <f t="shared" si="238"/>
        <v>0</v>
      </c>
      <c r="G7516" s="151">
        <f t="shared" si="239"/>
        <v>0</v>
      </c>
    </row>
    <row r="7517" spans="1:7" s="8" customFormat="1" ht="12.75" x14ac:dyDescent="0.15">
      <c r="A7517" s="108" t="s">
        <v>7</v>
      </c>
      <c r="B7517" s="19">
        <v>4265.4799999999996</v>
      </c>
      <c r="C7517" s="19">
        <v>0</v>
      </c>
      <c r="D7517" s="19">
        <v>0</v>
      </c>
      <c r="E7517" s="19">
        <v>0</v>
      </c>
      <c r="F7517" s="19">
        <f t="shared" si="238"/>
        <v>0</v>
      </c>
      <c r="G7517" s="151">
        <f t="shared" si="239"/>
        <v>0</v>
      </c>
    </row>
    <row r="7518" spans="1:7" s="8" customFormat="1" ht="12.75" x14ac:dyDescent="0.15">
      <c r="A7518" s="110" t="s">
        <v>8</v>
      </c>
      <c r="B7518" s="20">
        <v>3540.31</v>
      </c>
      <c r="C7518" s="20">
        <v>0</v>
      </c>
      <c r="D7518" s="20">
        <v>0</v>
      </c>
      <c r="E7518" s="20">
        <v>0</v>
      </c>
      <c r="F7518" s="20">
        <f t="shared" si="238"/>
        <v>0</v>
      </c>
      <c r="G7518" s="136">
        <f t="shared" si="239"/>
        <v>0</v>
      </c>
    </row>
    <row r="7519" spans="1:7" s="8" customFormat="1" ht="12.75" x14ac:dyDescent="0.15">
      <c r="A7519" s="110" t="s">
        <v>10</v>
      </c>
      <c r="B7519" s="20">
        <v>141.02000000000001</v>
      </c>
      <c r="C7519" s="20">
        <v>0</v>
      </c>
      <c r="D7519" s="20">
        <v>0</v>
      </c>
      <c r="E7519" s="20">
        <v>0</v>
      </c>
      <c r="F7519" s="20">
        <f t="shared" si="238"/>
        <v>0</v>
      </c>
      <c r="G7519" s="136">
        <f t="shared" si="239"/>
        <v>0</v>
      </c>
    </row>
    <row r="7520" spans="1:7" s="8" customFormat="1" ht="12.75" x14ac:dyDescent="0.15">
      <c r="A7520" s="110" t="s">
        <v>11</v>
      </c>
      <c r="B7520" s="20">
        <v>584.15</v>
      </c>
      <c r="C7520" s="20">
        <v>0</v>
      </c>
      <c r="D7520" s="20">
        <v>0</v>
      </c>
      <c r="E7520" s="20">
        <v>0</v>
      </c>
      <c r="F7520" s="20">
        <f t="shared" si="238"/>
        <v>0</v>
      </c>
      <c r="G7520" s="136">
        <f t="shared" si="239"/>
        <v>0</v>
      </c>
    </row>
    <row r="7521" spans="1:7" s="6" customFormat="1" ht="12.75" x14ac:dyDescent="0.15">
      <c r="A7521" s="147" t="s">
        <v>79</v>
      </c>
      <c r="B7521" s="17">
        <v>9980.69</v>
      </c>
      <c r="C7521" s="17">
        <v>441967</v>
      </c>
      <c r="D7521" s="17">
        <v>3206967</v>
      </c>
      <c r="E7521" s="17">
        <v>2946399.5</v>
      </c>
      <c r="F7521" s="17">
        <f t="shared" si="238"/>
        <v>29521.000051098668</v>
      </c>
      <c r="G7521" s="148">
        <f t="shared" si="239"/>
        <v>91.874955370604056</v>
      </c>
    </row>
    <row r="7522" spans="1:7" s="7" customFormat="1" ht="12.75" x14ac:dyDescent="0.15">
      <c r="A7522" s="149" t="s">
        <v>319</v>
      </c>
      <c r="B7522" s="18">
        <v>9980.69</v>
      </c>
      <c r="C7522" s="18">
        <v>441967</v>
      </c>
      <c r="D7522" s="18">
        <v>3206967</v>
      </c>
      <c r="E7522" s="18">
        <v>2946399.5</v>
      </c>
      <c r="F7522" s="18">
        <f t="shared" si="238"/>
        <v>29521.000051098668</v>
      </c>
      <c r="G7522" s="150">
        <f t="shared" si="239"/>
        <v>91.874955370604056</v>
      </c>
    </row>
    <row r="7523" spans="1:7" s="8" customFormat="1" ht="12.75" x14ac:dyDescent="0.15">
      <c r="A7523" s="108" t="s">
        <v>82</v>
      </c>
      <c r="B7523" s="19">
        <v>9980.69</v>
      </c>
      <c r="C7523" s="19">
        <v>441967</v>
      </c>
      <c r="D7523" s="19">
        <v>3206967</v>
      </c>
      <c r="E7523" s="19">
        <v>2946399.5</v>
      </c>
      <c r="F7523" s="19">
        <f t="shared" si="238"/>
        <v>29521.000051098668</v>
      </c>
      <c r="G7523" s="151">
        <f t="shared" si="239"/>
        <v>91.874955370604056</v>
      </c>
    </row>
    <row r="7524" spans="1:7" s="6" customFormat="1" ht="12.75" x14ac:dyDescent="0.15">
      <c r="A7524" s="147" t="s">
        <v>5</v>
      </c>
      <c r="B7524" s="17">
        <v>9980.69</v>
      </c>
      <c r="C7524" s="17">
        <v>441967</v>
      </c>
      <c r="D7524" s="17">
        <v>3206967</v>
      </c>
      <c r="E7524" s="17">
        <v>2946399.5</v>
      </c>
      <c r="F7524" s="17">
        <f t="shared" si="238"/>
        <v>29521.000051098668</v>
      </c>
      <c r="G7524" s="148">
        <f t="shared" si="239"/>
        <v>91.874955370604056</v>
      </c>
    </row>
    <row r="7525" spans="1:7" s="8" customFormat="1" ht="12.75" x14ac:dyDescent="0.15">
      <c r="A7525" s="108" t="s">
        <v>6</v>
      </c>
      <c r="B7525" s="19">
        <v>4194.51</v>
      </c>
      <c r="C7525" s="19">
        <v>17254</v>
      </c>
      <c r="D7525" s="19">
        <v>1033254</v>
      </c>
      <c r="E7525" s="19">
        <v>1065374.53</v>
      </c>
      <c r="F7525" s="19">
        <f t="shared" si="238"/>
        <v>25399.260700296338</v>
      </c>
      <c r="G7525" s="151">
        <f t="shared" si="239"/>
        <v>103.10867705327054</v>
      </c>
    </row>
    <row r="7526" spans="1:7" s="8" customFormat="1" ht="12.75" x14ac:dyDescent="0.15">
      <c r="A7526" s="108" t="s">
        <v>12</v>
      </c>
      <c r="B7526" s="19">
        <v>4194.51</v>
      </c>
      <c r="C7526" s="19">
        <v>17254</v>
      </c>
      <c r="D7526" s="19">
        <v>1033254</v>
      </c>
      <c r="E7526" s="19">
        <v>1065374.53</v>
      </c>
      <c r="F7526" s="19">
        <f t="shared" si="238"/>
        <v>25399.260700296338</v>
      </c>
      <c r="G7526" s="151">
        <f t="shared" si="239"/>
        <v>103.10867705327054</v>
      </c>
    </row>
    <row r="7527" spans="1:7" s="8" customFormat="1" ht="12.75" x14ac:dyDescent="0.15">
      <c r="A7527" s="110" t="s">
        <v>25</v>
      </c>
      <c r="B7527" s="20">
        <v>0</v>
      </c>
      <c r="C7527" s="20">
        <v>0</v>
      </c>
      <c r="D7527" s="20">
        <v>0</v>
      </c>
      <c r="E7527" s="20">
        <v>15008.75</v>
      </c>
      <c r="F7527" s="20">
        <f t="shared" si="238"/>
        <v>0</v>
      </c>
      <c r="G7527" s="136">
        <f t="shared" si="239"/>
        <v>0</v>
      </c>
    </row>
    <row r="7528" spans="1:7" s="8" customFormat="1" ht="12.75" x14ac:dyDescent="0.15">
      <c r="A7528" s="110" t="s">
        <v>41</v>
      </c>
      <c r="B7528" s="20">
        <v>0</v>
      </c>
      <c r="C7528" s="20">
        <v>0</v>
      </c>
      <c r="D7528" s="20">
        <v>0</v>
      </c>
      <c r="E7528" s="20">
        <v>286760.86</v>
      </c>
      <c r="F7528" s="20">
        <f t="shared" si="238"/>
        <v>0</v>
      </c>
      <c r="G7528" s="136">
        <f t="shared" si="239"/>
        <v>0</v>
      </c>
    </row>
    <row r="7529" spans="1:7" s="8" customFormat="1" ht="12.75" x14ac:dyDescent="0.15">
      <c r="A7529" s="110" t="s">
        <v>30</v>
      </c>
      <c r="B7529" s="20">
        <v>4194.51</v>
      </c>
      <c r="C7529" s="20">
        <v>0</v>
      </c>
      <c r="D7529" s="20">
        <v>0</v>
      </c>
      <c r="E7529" s="20">
        <v>1832.9</v>
      </c>
      <c r="F7529" s="20">
        <f t="shared" si="238"/>
        <v>43.697595189902991</v>
      </c>
      <c r="G7529" s="136">
        <f t="shared" si="239"/>
        <v>0</v>
      </c>
    </row>
    <row r="7530" spans="1:7" s="8" customFormat="1" ht="12.75" x14ac:dyDescent="0.15">
      <c r="A7530" s="110" t="s">
        <v>32</v>
      </c>
      <c r="B7530" s="20">
        <v>0</v>
      </c>
      <c r="C7530" s="20">
        <v>0</v>
      </c>
      <c r="D7530" s="20">
        <v>0</v>
      </c>
      <c r="E7530" s="20">
        <v>528382.62</v>
      </c>
      <c r="F7530" s="20">
        <f t="shared" si="238"/>
        <v>0</v>
      </c>
      <c r="G7530" s="136">
        <f t="shared" si="239"/>
        <v>0</v>
      </c>
    </row>
    <row r="7531" spans="1:7" s="8" customFormat="1" ht="12.75" x14ac:dyDescent="0.15">
      <c r="A7531" s="110" t="s">
        <v>33</v>
      </c>
      <c r="B7531" s="20">
        <v>0</v>
      </c>
      <c r="C7531" s="20">
        <v>0</v>
      </c>
      <c r="D7531" s="20">
        <v>0</v>
      </c>
      <c r="E7531" s="20">
        <v>4875</v>
      </c>
      <c r="F7531" s="20">
        <f t="shared" si="238"/>
        <v>0</v>
      </c>
      <c r="G7531" s="136">
        <f t="shared" si="239"/>
        <v>0</v>
      </c>
    </row>
    <row r="7532" spans="1:7" s="8" customFormat="1" ht="12.75" x14ac:dyDescent="0.15">
      <c r="A7532" s="110" t="s">
        <v>34</v>
      </c>
      <c r="B7532" s="20">
        <v>0</v>
      </c>
      <c r="C7532" s="20">
        <v>0</v>
      </c>
      <c r="D7532" s="20">
        <v>0</v>
      </c>
      <c r="E7532" s="20">
        <v>216011.64</v>
      </c>
      <c r="F7532" s="20">
        <f t="shared" si="238"/>
        <v>0</v>
      </c>
      <c r="G7532" s="136">
        <f t="shared" si="239"/>
        <v>0</v>
      </c>
    </row>
    <row r="7533" spans="1:7" s="8" customFormat="1" ht="12.75" x14ac:dyDescent="0.15">
      <c r="A7533" s="110" t="s">
        <v>83</v>
      </c>
      <c r="B7533" s="20">
        <v>0</v>
      </c>
      <c r="C7533" s="20">
        <v>0</v>
      </c>
      <c r="D7533" s="20">
        <v>0</v>
      </c>
      <c r="E7533" s="20">
        <v>12502.76</v>
      </c>
      <c r="F7533" s="20">
        <f t="shared" si="238"/>
        <v>0</v>
      </c>
      <c r="G7533" s="136">
        <f t="shared" si="239"/>
        <v>0</v>
      </c>
    </row>
    <row r="7534" spans="1:7" s="8" customFormat="1" ht="12.75" x14ac:dyDescent="0.15">
      <c r="A7534" s="108" t="s">
        <v>53</v>
      </c>
      <c r="B7534" s="19">
        <v>5786.18</v>
      </c>
      <c r="C7534" s="19">
        <v>424713</v>
      </c>
      <c r="D7534" s="19">
        <v>2173713</v>
      </c>
      <c r="E7534" s="19">
        <v>1881024.97</v>
      </c>
      <c r="F7534" s="19">
        <f t="shared" si="238"/>
        <v>32508.925923493563</v>
      </c>
      <c r="G7534" s="151">
        <f t="shared" si="239"/>
        <v>86.53511158096768</v>
      </c>
    </row>
    <row r="7535" spans="1:7" s="8" customFormat="1" ht="12.75" x14ac:dyDescent="0.15">
      <c r="A7535" s="108" t="s">
        <v>56</v>
      </c>
      <c r="B7535" s="19">
        <v>0</v>
      </c>
      <c r="C7535" s="19">
        <v>0</v>
      </c>
      <c r="D7535" s="19">
        <v>1524000</v>
      </c>
      <c r="E7535" s="19">
        <v>1496726.51</v>
      </c>
      <c r="F7535" s="19">
        <f t="shared" si="238"/>
        <v>0</v>
      </c>
      <c r="G7535" s="151">
        <f t="shared" si="239"/>
        <v>98.210400918635173</v>
      </c>
    </row>
    <row r="7536" spans="1:7" s="8" customFormat="1" ht="12.75" x14ac:dyDescent="0.15">
      <c r="A7536" s="110" t="s">
        <v>57</v>
      </c>
      <c r="B7536" s="20">
        <v>0</v>
      </c>
      <c r="C7536" s="20">
        <v>0</v>
      </c>
      <c r="D7536" s="20">
        <v>0</v>
      </c>
      <c r="E7536" s="20">
        <v>39723.53</v>
      </c>
      <c r="F7536" s="20">
        <f t="shared" si="238"/>
        <v>0</v>
      </c>
      <c r="G7536" s="136">
        <f t="shared" si="239"/>
        <v>0</v>
      </c>
    </row>
    <row r="7537" spans="1:7" s="8" customFormat="1" ht="12.75" x14ac:dyDescent="0.15">
      <c r="A7537" s="110" t="s">
        <v>296</v>
      </c>
      <c r="B7537" s="20">
        <v>0</v>
      </c>
      <c r="C7537" s="20">
        <v>0</v>
      </c>
      <c r="D7537" s="20">
        <v>0</v>
      </c>
      <c r="E7537" s="20">
        <v>919712.62</v>
      </c>
      <c r="F7537" s="20">
        <f t="shared" si="238"/>
        <v>0</v>
      </c>
      <c r="G7537" s="136">
        <f t="shared" si="239"/>
        <v>0</v>
      </c>
    </row>
    <row r="7538" spans="1:7" s="8" customFormat="1" ht="12.75" x14ac:dyDescent="0.15">
      <c r="A7538" s="110" t="s">
        <v>64</v>
      </c>
      <c r="B7538" s="20">
        <v>0</v>
      </c>
      <c r="C7538" s="20">
        <v>0</v>
      </c>
      <c r="D7538" s="20">
        <v>0</v>
      </c>
      <c r="E7538" s="20">
        <v>128086.88</v>
      </c>
      <c r="F7538" s="20">
        <f t="shared" si="238"/>
        <v>0</v>
      </c>
      <c r="G7538" s="136">
        <f t="shared" si="239"/>
        <v>0</v>
      </c>
    </row>
    <row r="7539" spans="1:7" s="8" customFormat="1" ht="12.75" x14ac:dyDescent="0.15">
      <c r="A7539" s="110" t="s">
        <v>60</v>
      </c>
      <c r="B7539" s="20">
        <v>0</v>
      </c>
      <c r="C7539" s="20">
        <v>0</v>
      </c>
      <c r="D7539" s="20">
        <v>0</v>
      </c>
      <c r="E7539" s="20">
        <v>409203.48</v>
      </c>
      <c r="F7539" s="20">
        <f t="shared" si="238"/>
        <v>0</v>
      </c>
      <c r="G7539" s="136">
        <f t="shared" si="239"/>
        <v>0</v>
      </c>
    </row>
    <row r="7540" spans="1:7" s="8" customFormat="1" ht="12.75" x14ac:dyDescent="0.15">
      <c r="A7540" s="108" t="s">
        <v>72</v>
      </c>
      <c r="B7540" s="19">
        <v>5786.18</v>
      </c>
      <c r="C7540" s="19">
        <v>424713</v>
      </c>
      <c r="D7540" s="19">
        <v>649713</v>
      </c>
      <c r="E7540" s="19">
        <v>384298.46</v>
      </c>
      <c r="F7540" s="19">
        <f t="shared" si="238"/>
        <v>6641.6609922263051</v>
      </c>
      <c r="G7540" s="151">
        <f t="shared" si="239"/>
        <v>59.148956539271957</v>
      </c>
    </row>
    <row r="7541" spans="1:7" s="8" customFormat="1" ht="12.75" x14ac:dyDescent="0.15">
      <c r="A7541" s="110" t="s">
        <v>73</v>
      </c>
      <c r="B7541" s="20">
        <v>5786.18</v>
      </c>
      <c r="C7541" s="20">
        <v>0</v>
      </c>
      <c r="D7541" s="20">
        <v>0</v>
      </c>
      <c r="E7541" s="20">
        <v>384298.46</v>
      </c>
      <c r="F7541" s="20">
        <f t="shared" si="238"/>
        <v>6641.6609922263051</v>
      </c>
      <c r="G7541" s="136">
        <f t="shared" si="239"/>
        <v>0</v>
      </c>
    </row>
    <row r="7542" spans="1:7" s="6" customFormat="1" ht="12.75" x14ac:dyDescent="0.15">
      <c r="A7542" s="147" t="s">
        <v>320</v>
      </c>
      <c r="B7542" s="17">
        <v>1596073.06</v>
      </c>
      <c r="C7542" s="17">
        <v>10669487</v>
      </c>
      <c r="D7542" s="17">
        <v>10813119.42</v>
      </c>
      <c r="E7542" s="17">
        <v>2630679.65</v>
      </c>
      <c r="F7542" s="17">
        <f t="shared" si="238"/>
        <v>164.82200695750103</v>
      </c>
      <c r="G7542" s="148">
        <f t="shared" si="239"/>
        <v>24.328591480588678</v>
      </c>
    </row>
    <row r="7543" spans="1:7" s="7" customFormat="1" ht="12.75" x14ac:dyDescent="0.15">
      <c r="A7543" s="149" t="s">
        <v>326</v>
      </c>
      <c r="B7543" s="18">
        <v>160935</v>
      </c>
      <c r="C7543" s="18">
        <v>2013919</v>
      </c>
      <c r="D7543" s="18">
        <v>2075046.91</v>
      </c>
      <c r="E7543" s="18">
        <v>469620.68</v>
      </c>
      <c r="F7543" s="18">
        <f t="shared" si="238"/>
        <v>291.80767390561408</v>
      </c>
      <c r="G7543" s="150">
        <f t="shared" si="239"/>
        <v>22.631810285194952</v>
      </c>
    </row>
    <row r="7544" spans="1:7" s="8" customFormat="1" ht="12.75" x14ac:dyDescent="0.15">
      <c r="A7544" s="108" t="s">
        <v>82</v>
      </c>
      <c r="B7544" s="19">
        <v>160935</v>
      </c>
      <c r="C7544" s="19">
        <v>2013919</v>
      </c>
      <c r="D7544" s="19">
        <v>2075046.91</v>
      </c>
      <c r="E7544" s="19">
        <v>469620.68</v>
      </c>
      <c r="F7544" s="19">
        <f t="shared" si="238"/>
        <v>291.80767390561408</v>
      </c>
      <c r="G7544" s="151">
        <f t="shared" si="239"/>
        <v>22.631810285194952</v>
      </c>
    </row>
    <row r="7545" spans="1:7" s="6" customFormat="1" ht="12.75" x14ac:dyDescent="0.15">
      <c r="A7545" s="147" t="s">
        <v>212</v>
      </c>
      <c r="B7545" s="17">
        <v>160935</v>
      </c>
      <c r="C7545" s="17">
        <v>2013919</v>
      </c>
      <c r="D7545" s="17">
        <v>2075046.91</v>
      </c>
      <c r="E7545" s="17">
        <v>469620.68</v>
      </c>
      <c r="F7545" s="17">
        <f t="shared" si="238"/>
        <v>291.80767390561408</v>
      </c>
      <c r="G7545" s="148">
        <f t="shared" si="239"/>
        <v>22.631810285194952</v>
      </c>
    </row>
    <row r="7546" spans="1:7" s="8" customFormat="1" ht="12.75" x14ac:dyDescent="0.15">
      <c r="A7546" s="108" t="s">
        <v>6</v>
      </c>
      <c r="B7546" s="19">
        <v>3773.33</v>
      </c>
      <c r="C7546" s="19">
        <v>37809</v>
      </c>
      <c r="D7546" s="19">
        <v>38358.910000000003</v>
      </c>
      <c r="E7546" s="19">
        <v>18377.400000000001</v>
      </c>
      <c r="F7546" s="19">
        <f t="shared" si="238"/>
        <v>487.03399914664243</v>
      </c>
      <c r="G7546" s="151">
        <f t="shared" si="239"/>
        <v>47.909077708412468</v>
      </c>
    </row>
    <row r="7547" spans="1:7" s="8" customFormat="1" ht="12.75" x14ac:dyDescent="0.15">
      <c r="A7547" s="108" t="s">
        <v>7</v>
      </c>
      <c r="B7547" s="19">
        <v>2203.89</v>
      </c>
      <c r="C7547" s="19">
        <v>1615</v>
      </c>
      <c r="D7547" s="19">
        <v>1929.91</v>
      </c>
      <c r="E7547" s="19">
        <v>1929.91</v>
      </c>
      <c r="F7547" s="19">
        <f t="shared" si="238"/>
        <v>87.568345062593878</v>
      </c>
      <c r="G7547" s="151">
        <f t="shared" si="239"/>
        <v>100</v>
      </c>
    </row>
    <row r="7548" spans="1:7" s="8" customFormat="1" ht="12.75" x14ac:dyDescent="0.15">
      <c r="A7548" s="110" t="s">
        <v>8</v>
      </c>
      <c r="B7548" s="20">
        <v>1891.75</v>
      </c>
      <c r="C7548" s="20">
        <v>0</v>
      </c>
      <c r="D7548" s="20">
        <v>0</v>
      </c>
      <c r="E7548" s="20">
        <v>1656.58</v>
      </c>
      <c r="F7548" s="20">
        <f t="shared" si="238"/>
        <v>87.56865336328795</v>
      </c>
      <c r="G7548" s="136">
        <f t="shared" si="239"/>
        <v>0</v>
      </c>
    </row>
    <row r="7549" spans="1:7" s="8" customFormat="1" ht="12.75" x14ac:dyDescent="0.15">
      <c r="A7549" s="110" t="s">
        <v>11</v>
      </c>
      <c r="B7549" s="20">
        <v>312.14</v>
      </c>
      <c r="C7549" s="20">
        <v>0</v>
      </c>
      <c r="D7549" s="20">
        <v>0</v>
      </c>
      <c r="E7549" s="20">
        <v>273.33</v>
      </c>
      <c r="F7549" s="20">
        <f t="shared" si="238"/>
        <v>87.566476581021334</v>
      </c>
      <c r="G7549" s="136">
        <f t="shared" si="239"/>
        <v>0</v>
      </c>
    </row>
    <row r="7550" spans="1:7" s="8" customFormat="1" ht="12.75" x14ac:dyDescent="0.15">
      <c r="A7550" s="108" t="s">
        <v>12</v>
      </c>
      <c r="B7550" s="19">
        <v>1569.44</v>
      </c>
      <c r="C7550" s="19">
        <v>36194</v>
      </c>
      <c r="D7550" s="19">
        <v>36429</v>
      </c>
      <c r="E7550" s="19">
        <v>16447.490000000002</v>
      </c>
      <c r="F7550" s="19">
        <f t="shared" si="238"/>
        <v>1047.9846314609033</v>
      </c>
      <c r="G7550" s="151">
        <f t="shared" si="239"/>
        <v>45.149441379121036</v>
      </c>
    </row>
    <row r="7551" spans="1:7" s="8" customFormat="1" ht="12.75" x14ac:dyDescent="0.15">
      <c r="A7551" s="110" t="s">
        <v>41</v>
      </c>
      <c r="B7551" s="20">
        <v>784.72</v>
      </c>
      <c r="C7551" s="20">
        <v>0</v>
      </c>
      <c r="D7551" s="20">
        <v>0</v>
      </c>
      <c r="E7551" s="20">
        <v>4273.8500000000004</v>
      </c>
      <c r="F7551" s="20">
        <f t="shared" si="238"/>
        <v>544.63375471505765</v>
      </c>
      <c r="G7551" s="136">
        <f t="shared" si="239"/>
        <v>0</v>
      </c>
    </row>
    <row r="7552" spans="1:7" s="8" customFormat="1" ht="12.75" x14ac:dyDescent="0.15">
      <c r="A7552" s="110" t="s">
        <v>32</v>
      </c>
      <c r="B7552" s="20">
        <v>784.72</v>
      </c>
      <c r="C7552" s="20">
        <v>0</v>
      </c>
      <c r="D7552" s="20">
        <v>0</v>
      </c>
      <c r="E7552" s="20">
        <v>12173.64</v>
      </c>
      <c r="F7552" s="20">
        <f t="shared" si="238"/>
        <v>1551.3355082067487</v>
      </c>
      <c r="G7552" s="136">
        <f t="shared" si="239"/>
        <v>0</v>
      </c>
    </row>
    <row r="7553" spans="1:7" s="8" customFormat="1" ht="12.75" x14ac:dyDescent="0.15">
      <c r="A7553" s="108" t="s">
        <v>53</v>
      </c>
      <c r="B7553" s="19">
        <v>157161.67000000001</v>
      </c>
      <c r="C7553" s="19">
        <v>1976110</v>
      </c>
      <c r="D7553" s="19">
        <v>2036688</v>
      </c>
      <c r="E7553" s="19">
        <v>451243.28</v>
      </c>
      <c r="F7553" s="19">
        <f t="shared" si="238"/>
        <v>287.12044100829416</v>
      </c>
      <c r="G7553" s="151">
        <f t="shared" si="239"/>
        <v>22.155739121554209</v>
      </c>
    </row>
    <row r="7554" spans="1:7" s="8" customFormat="1" ht="12.75" x14ac:dyDescent="0.15">
      <c r="A7554" s="108" t="s">
        <v>56</v>
      </c>
      <c r="B7554" s="19">
        <v>0</v>
      </c>
      <c r="C7554" s="19">
        <v>942332</v>
      </c>
      <c r="D7554" s="19">
        <v>1002910</v>
      </c>
      <c r="E7554" s="19">
        <v>0</v>
      </c>
      <c r="F7554" s="19">
        <f t="shared" si="238"/>
        <v>0</v>
      </c>
      <c r="G7554" s="151">
        <f t="shared" si="239"/>
        <v>0</v>
      </c>
    </row>
    <row r="7555" spans="1:7" s="8" customFormat="1" ht="12.75" x14ac:dyDescent="0.15">
      <c r="A7555" s="108" t="s">
        <v>72</v>
      </c>
      <c r="B7555" s="19">
        <v>157161.67000000001</v>
      </c>
      <c r="C7555" s="19">
        <v>1033778</v>
      </c>
      <c r="D7555" s="19">
        <v>1033778</v>
      </c>
      <c r="E7555" s="19">
        <v>451243.28</v>
      </c>
      <c r="F7555" s="19">
        <f t="shared" si="238"/>
        <v>287.12044100829416</v>
      </c>
      <c r="G7555" s="151">
        <f t="shared" si="239"/>
        <v>43.649920969492484</v>
      </c>
    </row>
    <row r="7556" spans="1:7" s="8" customFormat="1" ht="12.75" x14ac:dyDescent="0.15">
      <c r="A7556" s="110" t="s">
        <v>73</v>
      </c>
      <c r="B7556" s="20">
        <v>157161.67000000001</v>
      </c>
      <c r="C7556" s="20">
        <v>0</v>
      </c>
      <c r="D7556" s="20">
        <v>0</v>
      </c>
      <c r="E7556" s="20">
        <v>451243.28</v>
      </c>
      <c r="F7556" s="20">
        <f t="shared" si="238"/>
        <v>287.12044100829416</v>
      </c>
      <c r="G7556" s="136">
        <f t="shared" si="239"/>
        <v>0</v>
      </c>
    </row>
    <row r="7557" spans="1:7" s="7" customFormat="1" ht="12.75" x14ac:dyDescent="0.15">
      <c r="A7557" s="149" t="s">
        <v>327</v>
      </c>
      <c r="B7557" s="18">
        <v>271476.82</v>
      </c>
      <c r="C7557" s="18">
        <v>2656203</v>
      </c>
      <c r="D7557" s="18">
        <v>2716320.91</v>
      </c>
      <c r="E7557" s="18">
        <v>444915.57</v>
      </c>
      <c r="F7557" s="18">
        <f t="shared" si="238"/>
        <v>163.88713040030453</v>
      </c>
      <c r="G7557" s="150">
        <f t="shared" si="239"/>
        <v>16.379344883811978</v>
      </c>
    </row>
    <row r="7558" spans="1:7" s="8" customFormat="1" ht="12.75" x14ac:dyDescent="0.15">
      <c r="A7558" s="108" t="s">
        <v>82</v>
      </c>
      <c r="B7558" s="19">
        <v>271476.82</v>
      </c>
      <c r="C7558" s="19">
        <v>2656203</v>
      </c>
      <c r="D7558" s="19">
        <v>2716320.91</v>
      </c>
      <c r="E7558" s="19">
        <v>444915.57</v>
      </c>
      <c r="F7558" s="19">
        <f t="shared" ref="F7558:F7621" si="240">IFERROR(E7558/B7558*100,0)</f>
        <v>163.88713040030453</v>
      </c>
      <c r="G7558" s="151">
        <f t="shared" ref="G7558:G7621" si="241">IFERROR(E7558/D7558*100,0)</f>
        <v>16.379344883811978</v>
      </c>
    </row>
    <row r="7559" spans="1:7" s="6" customFormat="1" ht="12.75" x14ac:dyDescent="0.15">
      <c r="A7559" s="147" t="s">
        <v>212</v>
      </c>
      <c r="B7559" s="17">
        <v>271476.82</v>
      </c>
      <c r="C7559" s="17">
        <v>2656203</v>
      </c>
      <c r="D7559" s="17">
        <v>2716320.91</v>
      </c>
      <c r="E7559" s="17">
        <v>444915.57</v>
      </c>
      <c r="F7559" s="17">
        <f t="shared" si="240"/>
        <v>163.88713040030453</v>
      </c>
      <c r="G7559" s="148">
        <f t="shared" si="241"/>
        <v>16.379344883811978</v>
      </c>
    </row>
    <row r="7560" spans="1:7" s="8" customFormat="1" ht="12.75" x14ac:dyDescent="0.15">
      <c r="A7560" s="108" t="s">
        <v>6</v>
      </c>
      <c r="B7560" s="19">
        <v>114315.15</v>
      </c>
      <c r="C7560" s="19">
        <v>1147278</v>
      </c>
      <c r="D7560" s="19">
        <v>1173374.9099999999</v>
      </c>
      <c r="E7560" s="19">
        <v>83280.02</v>
      </c>
      <c r="F7560" s="19">
        <f t="shared" si="240"/>
        <v>72.851253748956296</v>
      </c>
      <c r="G7560" s="151">
        <f t="shared" si="241"/>
        <v>7.0974774805777994</v>
      </c>
    </row>
    <row r="7561" spans="1:7" s="8" customFormat="1" ht="12.75" x14ac:dyDescent="0.15">
      <c r="A7561" s="108" t="s">
        <v>7</v>
      </c>
      <c r="B7561" s="19">
        <v>2203.89</v>
      </c>
      <c r="C7561" s="19">
        <v>1615</v>
      </c>
      <c r="D7561" s="19">
        <v>1929.91</v>
      </c>
      <c r="E7561" s="19">
        <v>1929.91</v>
      </c>
      <c r="F7561" s="19">
        <f t="shared" si="240"/>
        <v>87.568345062593878</v>
      </c>
      <c r="G7561" s="151">
        <f t="shared" si="241"/>
        <v>100</v>
      </c>
    </row>
    <row r="7562" spans="1:7" s="8" customFormat="1" ht="12.75" x14ac:dyDescent="0.15">
      <c r="A7562" s="110" t="s">
        <v>8</v>
      </c>
      <c r="B7562" s="20">
        <v>1891.75</v>
      </c>
      <c r="C7562" s="20">
        <v>0</v>
      </c>
      <c r="D7562" s="20">
        <v>0</v>
      </c>
      <c r="E7562" s="20">
        <v>1656.58</v>
      </c>
      <c r="F7562" s="20">
        <f t="shared" si="240"/>
        <v>87.56865336328795</v>
      </c>
      <c r="G7562" s="136">
        <f t="shared" si="241"/>
        <v>0</v>
      </c>
    </row>
    <row r="7563" spans="1:7" s="8" customFormat="1" ht="12.75" x14ac:dyDescent="0.15">
      <c r="A7563" s="110" t="s">
        <v>11</v>
      </c>
      <c r="B7563" s="20">
        <v>312.14</v>
      </c>
      <c r="C7563" s="20">
        <v>0</v>
      </c>
      <c r="D7563" s="20">
        <v>0</v>
      </c>
      <c r="E7563" s="20">
        <v>273.33</v>
      </c>
      <c r="F7563" s="20">
        <f t="shared" si="240"/>
        <v>87.566476581021334</v>
      </c>
      <c r="G7563" s="136">
        <f t="shared" si="241"/>
        <v>0</v>
      </c>
    </row>
    <row r="7564" spans="1:7" s="8" customFormat="1" ht="12.75" x14ac:dyDescent="0.15">
      <c r="A7564" s="108" t="s">
        <v>12</v>
      </c>
      <c r="B7564" s="19">
        <v>1569.44</v>
      </c>
      <c r="C7564" s="19">
        <v>26412</v>
      </c>
      <c r="D7564" s="19">
        <v>42681</v>
      </c>
      <c r="E7564" s="19">
        <v>18744.72</v>
      </c>
      <c r="F7564" s="19">
        <f t="shared" si="240"/>
        <v>1194.3572229585077</v>
      </c>
      <c r="G7564" s="151">
        <f t="shared" si="241"/>
        <v>43.918183735151473</v>
      </c>
    </row>
    <row r="7565" spans="1:7" s="8" customFormat="1" ht="12.75" x14ac:dyDescent="0.15">
      <c r="A7565" s="110" t="s">
        <v>41</v>
      </c>
      <c r="B7565" s="20">
        <v>784.72</v>
      </c>
      <c r="C7565" s="20">
        <v>0</v>
      </c>
      <c r="D7565" s="20">
        <v>0</v>
      </c>
      <c r="E7565" s="20">
        <v>4786.3500000000004</v>
      </c>
      <c r="F7565" s="20">
        <f t="shared" si="240"/>
        <v>609.94367417677643</v>
      </c>
      <c r="G7565" s="136">
        <f t="shared" si="241"/>
        <v>0</v>
      </c>
    </row>
    <row r="7566" spans="1:7" s="8" customFormat="1" ht="12.75" x14ac:dyDescent="0.15">
      <c r="A7566" s="110" t="s">
        <v>32</v>
      </c>
      <c r="B7566" s="20">
        <v>784.72</v>
      </c>
      <c r="C7566" s="20">
        <v>0</v>
      </c>
      <c r="D7566" s="20">
        <v>0</v>
      </c>
      <c r="E7566" s="20">
        <v>13958.37</v>
      </c>
      <c r="F7566" s="20">
        <f t="shared" si="240"/>
        <v>1778.7707717402388</v>
      </c>
      <c r="G7566" s="136">
        <f t="shared" si="241"/>
        <v>0</v>
      </c>
    </row>
    <row r="7567" spans="1:7" s="8" customFormat="1" ht="12.75" x14ac:dyDescent="0.15">
      <c r="A7567" s="108" t="s">
        <v>75</v>
      </c>
      <c r="B7567" s="19">
        <v>110541.82</v>
      </c>
      <c r="C7567" s="19">
        <v>1119251</v>
      </c>
      <c r="D7567" s="19">
        <v>1128764</v>
      </c>
      <c r="E7567" s="19">
        <v>62605.39</v>
      </c>
      <c r="F7567" s="19">
        <f t="shared" si="240"/>
        <v>56.635027358876478</v>
      </c>
      <c r="G7567" s="151">
        <f t="shared" si="241"/>
        <v>5.5463666452863487</v>
      </c>
    </row>
    <row r="7568" spans="1:7" s="8" customFormat="1" ht="12.75" x14ac:dyDescent="0.15">
      <c r="A7568" s="110" t="s">
        <v>286</v>
      </c>
      <c r="B7568" s="20">
        <v>995.42</v>
      </c>
      <c r="C7568" s="20">
        <v>0</v>
      </c>
      <c r="D7568" s="20">
        <v>0</v>
      </c>
      <c r="E7568" s="20">
        <v>62605.39</v>
      </c>
      <c r="F7568" s="20">
        <f t="shared" si="240"/>
        <v>6289.3441964196018</v>
      </c>
      <c r="G7568" s="136">
        <f t="shared" si="241"/>
        <v>0</v>
      </c>
    </row>
    <row r="7569" spans="1:7" s="8" customFormat="1" ht="12.75" x14ac:dyDescent="0.15">
      <c r="A7569" s="110" t="s">
        <v>87</v>
      </c>
      <c r="B7569" s="20">
        <v>109546.4</v>
      </c>
      <c r="C7569" s="20">
        <v>0</v>
      </c>
      <c r="D7569" s="20">
        <v>0</v>
      </c>
      <c r="E7569" s="20">
        <v>0</v>
      </c>
      <c r="F7569" s="20">
        <f t="shared" si="240"/>
        <v>0</v>
      </c>
      <c r="G7569" s="136">
        <f t="shared" si="241"/>
        <v>0</v>
      </c>
    </row>
    <row r="7570" spans="1:7" s="8" customFormat="1" ht="12.75" x14ac:dyDescent="0.15">
      <c r="A7570" s="108" t="s">
        <v>53</v>
      </c>
      <c r="B7570" s="19">
        <v>157161.67000000001</v>
      </c>
      <c r="C7570" s="19">
        <v>1508925</v>
      </c>
      <c r="D7570" s="19">
        <v>1542946</v>
      </c>
      <c r="E7570" s="19">
        <v>361635.55</v>
      </c>
      <c r="F7570" s="19">
        <f t="shared" si="240"/>
        <v>230.10416598398322</v>
      </c>
      <c r="G7570" s="151">
        <f t="shared" si="241"/>
        <v>23.437991349016752</v>
      </c>
    </row>
    <row r="7571" spans="1:7" s="8" customFormat="1" ht="12.75" x14ac:dyDescent="0.15">
      <c r="A7571" s="108" t="s">
        <v>56</v>
      </c>
      <c r="B7571" s="19">
        <v>0</v>
      </c>
      <c r="C7571" s="19">
        <v>501692</v>
      </c>
      <c r="D7571" s="19">
        <v>535713</v>
      </c>
      <c r="E7571" s="19">
        <v>0</v>
      </c>
      <c r="F7571" s="19">
        <f t="shared" si="240"/>
        <v>0</v>
      </c>
      <c r="G7571" s="151">
        <f t="shared" si="241"/>
        <v>0</v>
      </c>
    </row>
    <row r="7572" spans="1:7" s="8" customFormat="1" ht="12.75" x14ac:dyDescent="0.15">
      <c r="A7572" s="108" t="s">
        <v>72</v>
      </c>
      <c r="B7572" s="19">
        <v>157161.67000000001</v>
      </c>
      <c r="C7572" s="19">
        <v>1007233</v>
      </c>
      <c r="D7572" s="19">
        <v>1007233</v>
      </c>
      <c r="E7572" s="19">
        <v>361635.55</v>
      </c>
      <c r="F7572" s="19">
        <f t="shared" si="240"/>
        <v>230.10416598398322</v>
      </c>
      <c r="G7572" s="151">
        <f t="shared" si="241"/>
        <v>35.903862363524624</v>
      </c>
    </row>
    <row r="7573" spans="1:7" s="8" customFormat="1" ht="12.75" x14ac:dyDescent="0.15">
      <c r="A7573" s="110" t="s">
        <v>73</v>
      </c>
      <c r="B7573" s="20">
        <v>157161.67000000001</v>
      </c>
      <c r="C7573" s="20">
        <v>0</v>
      </c>
      <c r="D7573" s="20">
        <v>0</v>
      </c>
      <c r="E7573" s="20">
        <v>361635.55</v>
      </c>
      <c r="F7573" s="20">
        <f t="shared" si="240"/>
        <v>230.10416598398322</v>
      </c>
      <c r="G7573" s="136">
        <f t="shared" si="241"/>
        <v>0</v>
      </c>
    </row>
    <row r="7574" spans="1:7" s="7" customFormat="1" ht="12.75" x14ac:dyDescent="0.15">
      <c r="A7574" s="149" t="s">
        <v>328</v>
      </c>
      <c r="B7574" s="18">
        <v>574367.22</v>
      </c>
      <c r="C7574" s="18">
        <v>2722331</v>
      </c>
      <c r="D7574" s="18">
        <v>2783181.45</v>
      </c>
      <c r="E7574" s="18">
        <v>921021.22</v>
      </c>
      <c r="F7574" s="18">
        <f t="shared" si="240"/>
        <v>160.3540710418676</v>
      </c>
      <c r="G7574" s="150">
        <f t="shared" si="241"/>
        <v>33.092388568485177</v>
      </c>
    </row>
    <row r="7575" spans="1:7" s="8" customFormat="1" ht="12.75" x14ac:dyDescent="0.15">
      <c r="A7575" s="108" t="s">
        <v>82</v>
      </c>
      <c r="B7575" s="19">
        <v>574367.22</v>
      </c>
      <c r="C7575" s="19">
        <v>2722331</v>
      </c>
      <c r="D7575" s="19">
        <v>2783181.45</v>
      </c>
      <c r="E7575" s="19">
        <v>921021.22</v>
      </c>
      <c r="F7575" s="19">
        <f t="shared" si="240"/>
        <v>160.3540710418676</v>
      </c>
      <c r="G7575" s="151">
        <f t="shared" si="241"/>
        <v>33.092388568485177</v>
      </c>
    </row>
    <row r="7576" spans="1:7" s="6" customFormat="1" ht="12.75" x14ac:dyDescent="0.15">
      <c r="A7576" s="147" t="s">
        <v>212</v>
      </c>
      <c r="B7576" s="17">
        <v>574367.22</v>
      </c>
      <c r="C7576" s="17">
        <v>2722331</v>
      </c>
      <c r="D7576" s="17">
        <v>2783181.45</v>
      </c>
      <c r="E7576" s="17">
        <v>921021.22</v>
      </c>
      <c r="F7576" s="17">
        <f t="shared" si="240"/>
        <v>160.3540710418676</v>
      </c>
      <c r="G7576" s="148">
        <f t="shared" si="241"/>
        <v>33.092388568485177</v>
      </c>
    </row>
    <row r="7577" spans="1:7" s="8" customFormat="1" ht="12.75" x14ac:dyDescent="0.15">
      <c r="A7577" s="108" t="s">
        <v>6</v>
      </c>
      <c r="B7577" s="19">
        <v>574367.22</v>
      </c>
      <c r="C7577" s="19">
        <v>1734966</v>
      </c>
      <c r="D7577" s="19">
        <v>1811815.45</v>
      </c>
      <c r="E7577" s="19">
        <v>349814.74</v>
      </c>
      <c r="F7577" s="19">
        <f t="shared" si="240"/>
        <v>60.904370552344545</v>
      </c>
      <c r="G7577" s="151">
        <f t="shared" si="241"/>
        <v>19.307415664216794</v>
      </c>
    </row>
    <row r="7578" spans="1:7" s="8" customFormat="1" ht="12.75" x14ac:dyDescent="0.15">
      <c r="A7578" s="108" t="s">
        <v>7</v>
      </c>
      <c r="B7578" s="19">
        <v>50115.14</v>
      </c>
      <c r="C7578" s="19">
        <v>77241</v>
      </c>
      <c r="D7578" s="19">
        <v>42529.45</v>
      </c>
      <c r="E7578" s="19">
        <v>42337.48</v>
      </c>
      <c r="F7578" s="19">
        <f t="shared" si="240"/>
        <v>84.480418492295954</v>
      </c>
      <c r="G7578" s="151">
        <f t="shared" si="241"/>
        <v>99.548618663067614</v>
      </c>
    </row>
    <row r="7579" spans="1:7" s="8" customFormat="1" ht="12.75" x14ac:dyDescent="0.15">
      <c r="A7579" s="110" t="s">
        <v>8</v>
      </c>
      <c r="B7579" s="20">
        <v>42416.29</v>
      </c>
      <c r="C7579" s="20">
        <v>0</v>
      </c>
      <c r="D7579" s="20">
        <v>0</v>
      </c>
      <c r="E7579" s="20">
        <v>35972.54</v>
      </c>
      <c r="F7579" s="20">
        <f t="shared" si="240"/>
        <v>84.80831303256366</v>
      </c>
      <c r="G7579" s="136">
        <f t="shared" si="241"/>
        <v>0</v>
      </c>
    </row>
    <row r="7580" spans="1:7" s="8" customFormat="1" ht="12.75" x14ac:dyDescent="0.15">
      <c r="A7580" s="110" t="s">
        <v>10</v>
      </c>
      <c r="B7580" s="20">
        <v>700.16</v>
      </c>
      <c r="C7580" s="20">
        <v>0</v>
      </c>
      <c r="D7580" s="20">
        <v>0</v>
      </c>
      <c r="E7580" s="20">
        <v>429.45</v>
      </c>
      <c r="F7580" s="20">
        <f t="shared" si="240"/>
        <v>61.335980347349185</v>
      </c>
      <c r="G7580" s="136">
        <f t="shared" si="241"/>
        <v>0</v>
      </c>
    </row>
    <row r="7581" spans="1:7" s="8" customFormat="1" ht="12.75" x14ac:dyDescent="0.15">
      <c r="A7581" s="110" t="s">
        <v>11</v>
      </c>
      <c r="B7581" s="20">
        <v>6998.69</v>
      </c>
      <c r="C7581" s="20">
        <v>0</v>
      </c>
      <c r="D7581" s="20">
        <v>0</v>
      </c>
      <c r="E7581" s="20">
        <v>5935.49</v>
      </c>
      <c r="F7581" s="20">
        <f t="shared" si="240"/>
        <v>84.808585606734979</v>
      </c>
      <c r="G7581" s="136">
        <f t="shared" si="241"/>
        <v>0</v>
      </c>
    </row>
    <row r="7582" spans="1:7" s="8" customFormat="1" ht="12.75" x14ac:dyDescent="0.15">
      <c r="A7582" s="108" t="s">
        <v>12</v>
      </c>
      <c r="B7582" s="19">
        <v>163159.9</v>
      </c>
      <c r="C7582" s="19">
        <v>880242</v>
      </c>
      <c r="D7582" s="19">
        <v>818211</v>
      </c>
      <c r="E7582" s="19">
        <v>161215.48000000001</v>
      </c>
      <c r="F7582" s="19">
        <f t="shared" si="240"/>
        <v>98.808273356382301</v>
      </c>
      <c r="G7582" s="151">
        <f t="shared" si="241"/>
        <v>19.703411467213225</v>
      </c>
    </row>
    <row r="7583" spans="1:7" s="8" customFormat="1" ht="12.75" x14ac:dyDescent="0.15">
      <c r="A7583" s="110" t="s">
        <v>18</v>
      </c>
      <c r="B7583" s="20">
        <v>3162.59</v>
      </c>
      <c r="C7583" s="20">
        <v>0</v>
      </c>
      <c r="D7583" s="20">
        <v>0</v>
      </c>
      <c r="E7583" s="20">
        <v>1090</v>
      </c>
      <c r="F7583" s="20">
        <f t="shared" si="240"/>
        <v>34.465422327902132</v>
      </c>
      <c r="G7583" s="136">
        <f t="shared" si="241"/>
        <v>0</v>
      </c>
    </row>
    <row r="7584" spans="1:7" s="8" customFormat="1" ht="12.75" x14ac:dyDescent="0.15">
      <c r="A7584" s="110" t="s">
        <v>21</v>
      </c>
      <c r="B7584" s="20">
        <v>34.51</v>
      </c>
      <c r="C7584" s="20">
        <v>0</v>
      </c>
      <c r="D7584" s="20">
        <v>0</v>
      </c>
      <c r="E7584" s="20">
        <v>26</v>
      </c>
      <c r="F7584" s="20">
        <f t="shared" si="240"/>
        <v>75.340481019994215</v>
      </c>
      <c r="G7584" s="136">
        <f t="shared" si="241"/>
        <v>0</v>
      </c>
    </row>
    <row r="7585" spans="1:7" s="8" customFormat="1" ht="12.75" x14ac:dyDescent="0.15">
      <c r="A7585" s="110" t="s">
        <v>25</v>
      </c>
      <c r="B7585" s="20">
        <v>0</v>
      </c>
      <c r="C7585" s="20">
        <v>0</v>
      </c>
      <c r="D7585" s="20">
        <v>0</v>
      </c>
      <c r="E7585" s="20">
        <v>30449.3</v>
      </c>
      <c r="F7585" s="20">
        <f t="shared" si="240"/>
        <v>0</v>
      </c>
      <c r="G7585" s="136">
        <f t="shared" si="241"/>
        <v>0</v>
      </c>
    </row>
    <row r="7586" spans="1:7" s="8" customFormat="1" ht="12.75" x14ac:dyDescent="0.15">
      <c r="A7586" s="110" t="s">
        <v>41</v>
      </c>
      <c r="B7586" s="20">
        <v>98304.63</v>
      </c>
      <c r="C7586" s="20">
        <v>0</v>
      </c>
      <c r="D7586" s="20">
        <v>0</v>
      </c>
      <c r="E7586" s="20">
        <v>18140.95</v>
      </c>
      <c r="F7586" s="20">
        <f t="shared" si="240"/>
        <v>18.453810364781393</v>
      </c>
      <c r="G7586" s="136">
        <f t="shared" si="241"/>
        <v>0</v>
      </c>
    </row>
    <row r="7587" spans="1:7" s="8" customFormat="1" ht="12.75" x14ac:dyDescent="0.15">
      <c r="A7587" s="110" t="s">
        <v>30</v>
      </c>
      <c r="B7587" s="20">
        <v>76.73</v>
      </c>
      <c r="C7587" s="20">
        <v>0</v>
      </c>
      <c r="D7587" s="20">
        <v>0</v>
      </c>
      <c r="E7587" s="20">
        <v>7349.51</v>
      </c>
      <c r="F7587" s="20">
        <f t="shared" si="240"/>
        <v>9578.404796038054</v>
      </c>
      <c r="G7587" s="136">
        <f t="shared" si="241"/>
        <v>0</v>
      </c>
    </row>
    <row r="7588" spans="1:7" s="8" customFormat="1" ht="12.75" x14ac:dyDescent="0.15">
      <c r="A7588" s="110" t="s">
        <v>32</v>
      </c>
      <c r="B7588" s="20">
        <v>19562.009999999998</v>
      </c>
      <c r="C7588" s="20">
        <v>0</v>
      </c>
      <c r="D7588" s="20">
        <v>0</v>
      </c>
      <c r="E7588" s="20">
        <v>76777.66</v>
      </c>
      <c r="F7588" s="20">
        <f t="shared" si="240"/>
        <v>392.48349223827211</v>
      </c>
      <c r="G7588" s="136">
        <f t="shared" si="241"/>
        <v>0</v>
      </c>
    </row>
    <row r="7589" spans="1:7" s="8" customFormat="1" ht="12.75" x14ac:dyDescent="0.15">
      <c r="A7589" s="110" t="s">
        <v>33</v>
      </c>
      <c r="B7589" s="20">
        <v>0</v>
      </c>
      <c r="C7589" s="20">
        <v>0</v>
      </c>
      <c r="D7589" s="20">
        <v>0</v>
      </c>
      <c r="E7589" s="20">
        <v>165.9</v>
      </c>
      <c r="F7589" s="20">
        <f t="shared" si="240"/>
        <v>0</v>
      </c>
      <c r="G7589" s="136">
        <f t="shared" si="241"/>
        <v>0</v>
      </c>
    </row>
    <row r="7590" spans="1:7" s="8" customFormat="1" ht="12.75" x14ac:dyDescent="0.15">
      <c r="A7590" s="110" t="s">
        <v>34</v>
      </c>
      <c r="B7590" s="20">
        <v>40522.410000000003</v>
      </c>
      <c r="C7590" s="20">
        <v>0</v>
      </c>
      <c r="D7590" s="20">
        <v>0</v>
      </c>
      <c r="E7590" s="20">
        <v>26846.560000000001</v>
      </c>
      <c r="F7590" s="20">
        <f t="shared" si="240"/>
        <v>66.2511435030641</v>
      </c>
      <c r="G7590" s="136">
        <f t="shared" si="241"/>
        <v>0</v>
      </c>
    </row>
    <row r="7591" spans="1:7" s="8" customFormat="1" ht="12.75" x14ac:dyDescent="0.15">
      <c r="A7591" s="110" t="s">
        <v>83</v>
      </c>
      <c r="B7591" s="20">
        <v>316.75</v>
      </c>
      <c r="C7591" s="20">
        <v>0</v>
      </c>
      <c r="D7591" s="20">
        <v>0</v>
      </c>
      <c r="E7591" s="20">
        <v>369.6</v>
      </c>
      <c r="F7591" s="20">
        <f t="shared" si="240"/>
        <v>116.68508287292818</v>
      </c>
      <c r="G7591" s="136">
        <f t="shared" si="241"/>
        <v>0</v>
      </c>
    </row>
    <row r="7592" spans="1:7" s="8" customFormat="1" ht="12.75" x14ac:dyDescent="0.15">
      <c r="A7592" s="110" t="s">
        <v>13</v>
      </c>
      <c r="B7592" s="20">
        <v>1180.27</v>
      </c>
      <c r="C7592" s="20">
        <v>0</v>
      </c>
      <c r="D7592" s="20">
        <v>0</v>
      </c>
      <c r="E7592" s="20">
        <v>0</v>
      </c>
      <c r="F7592" s="20">
        <f t="shared" si="240"/>
        <v>0</v>
      </c>
      <c r="G7592" s="136">
        <f t="shared" si="241"/>
        <v>0</v>
      </c>
    </row>
    <row r="7593" spans="1:7" s="8" customFormat="1" ht="12.75" x14ac:dyDescent="0.15">
      <c r="A7593" s="108" t="s">
        <v>89</v>
      </c>
      <c r="B7593" s="19">
        <v>213783.53</v>
      </c>
      <c r="C7593" s="19">
        <v>504656</v>
      </c>
      <c r="D7593" s="19">
        <v>579457</v>
      </c>
      <c r="E7593" s="19">
        <v>97959.08</v>
      </c>
      <c r="F7593" s="19">
        <f t="shared" si="240"/>
        <v>45.821621525287753</v>
      </c>
      <c r="G7593" s="151">
        <f t="shared" si="241"/>
        <v>16.905323432109718</v>
      </c>
    </row>
    <row r="7594" spans="1:7" s="8" customFormat="1" ht="12.75" x14ac:dyDescent="0.15">
      <c r="A7594" s="110" t="s">
        <v>94</v>
      </c>
      <c r="B7594" s="20">
        <v>213783.53</v>
      </c>
      <c r="C7594" s="20">
        <v>0</v>
      </c>
      <c r="D7594" s="20">
        <v>0</v>
      </c>
      <c r="E7594" s="20">
        <v>97959.08</v>
      </c>
      <c r="F7594" s="20">
        <f t="shared" si="240"/>
        <v>45.821621525287753</v>
      </c>
      <c r="G7594" s="136">
        <f t="shared" si="241"/>
        <v>0</v>
      </c>
    </row>
    <row r="7595" spans="1:7" s="8" customFormat="1" ht="12.75" x14ac:dyDescent="0.15">
      <c r="A7595" s="108" t="s">
        <v>75</v>
      </c>
      <c r="B7595" s="19">
        <v>77009.78</v>
      </c>
      <c r="C7595" s="19">
        <v>165602</v>
      </c>
      <c r="D7595" s="19">
        <v>337181</v>
      </c>
      <c r="E7595" s="19">
        <v>40635.269999999997</v>
      </c>
      <c r="F7595" s="19">
        <f t="shared" si="240"/>
        <v>52.766375907060116</v>
      </c>
      <c r="G7595" s="151">
        <f t="shared" si="241"/>
        <v>12.051470871727647</v>
      </c>
    </row>
    <row r="7596" spans="1:7" s="8" customFormat="1" ht="12.75" x14ac:dyDescent="0.15">
      <c r="A7596" s="110" t="s">
        <v>286</v>
      </c>
      <c r="B7596" s="20">
        <v>75280.929999999993</v>
      </c>
      <c r="C7596" s="20">
        <v>0</v>
      </c>
      <c r="D7596" s="20">
        <v>0</v>
      </c>
      <c r="E7596" s="20">
        <v>37748.61</v>
      </c>
      <c r="F7596" s="20">
        <f t="shared" si="240"/>
        <v>50.143655239115667</v>
      </c>
      <c r="G7596" s="136">
        <f t="shared" si="241"/>
        <v>0</v>
      </c>
    </row>
    <row r="7597" spans="1:7" s="8" customFormat="1" ht="25.5" x14ac:dyDescent="0.15">
      <c r="A7597" s="110" t="s">
        <v>329</v>
      </c>
      <c r="B7597" s="20">
        <v>1728.85</v>
      </c>
      <c r="C7597" s="20">
        <v>0</v>
      </c>
      <c r="D7597" s="20">
        <v>0</v>
      </c>
      <c r="E7597" s="20">
        <v>2886.66</v>
      </c>
      <c r="F7597" s="20">
        <f t="shared" si="240"/>
        <v>166.96995112357925</v>
      </c>
      <c r="G7597" s="136">
        <f t="shared" si="241"/>
        <v>0</v>
      </c>
    </row>
    <row r="7598" spans="1:7" s="8" customFormat="1" ht="12.75" x14ac:dyDescent="0.15">
      <c r="A7598" s="108" t="s">
        <v>101</v>
      </c>
      <c r="B7598" s="19">
        <v>70298.87</v>
      </c>
      <c r="C7598" s="19">
        <v>107225</v>
      </c>
      <c r="D7598" s="19">
        <v>34437</v>
      </c>
      <c r="E7598" s="19">
        <v>7667.43</v>
      </c>
      <c r="F7598" s="19">
        <f t="shared" si="240"/>
        <v>10.906903624482158</v>
      </c>
      <c r="G7598" s="151">
        <f t="shared" si="241"/>
        <v>22.265092778116561</v>
      </c>
    </row>
    <row r="7599" spans="1:7" s="8" customFormat="1" ht="12.75" x14ac:dyDescent="0.15">
      <c r="A7599" s="110" t="s">
        <v>330</v>
      </c>
      <c r="B7599" s="20">
        <v>70298.87</v>
      </c>
      <c r="C7599" s="20">
        <v>0</v>
      </c>
      <c r="D7599" s="20">
        <v>0</v>
      </c>
      <c r="E7599" s="20">
        <v>7667.43</v>
      </c>
      <c r="F7599" s="20">
        <f t="shared" si="240"/>
        <v>10.906903624482158</v>
      </c>
      <c r="G7599" s="136">
        <f t="shared" si="241"/>
        <v>0</v>
      </c>
    </row>
    <row r="7600" spans="1:7" s="8" customFormat="1" ht="12.75" x14ac:dyDescent="0.15">
      <c r="A7600" s="108" t="s">
        <v>53</v>
      </c>
      <c r="B7600" s="19">
        <v>0</v>
      </c>
      <c r="C7600" s="19">
        <v>987365</v>
      </c>
      <c r="D7600" s="19">
        <v>971366</v>
      </c>
      <c r="E7600" s="19">
        <v>571206.48</v>
      </c>
      <c r="F7600" s="19">
        <f t="shared" si="240"/>
        <v>0</v>
      </c>
      <c r="G7600" s="151">
        <f t="shared" si="241"/>
        <v>58.804454757527026</v>
      </c>
    </row>
    <row r="7601" spans="1:7" s="8" customFormat="1" ht="12.75" x14ac:dyDescent="0.15">
      <c r="A7601" s="108" t="s">
        <v>54</v>
      </c>
      <c r="B7601" s="19">
        <v>0</v>
      </c>
      <c r="C7601" s="19">
        <v>0</v>
      </c>
      <c r="D7601" s="19">
        <v>25296</v>
      </c>
      <c r="E7601" s="19">
        <v>16930.45</v>
      </c>
      <c r="F7601" s="19">
        <f t="shared" si="240"/>
        <v>0</v>
      </c>
      <c r="G7601" s="151">
        <f t="shared" si="241"/>
        <v>66.929356419987357</v>
      </c>
    </row>
    <row r="7602" spans="1:7" s="8" customFormat="1" ht="12.75" x14ac:dyDescent="0.15">
      <c r="A7602" s="110" t="s">
        <v>55</v>
      </c>
      <c r="B7602" s="20">
        <v>0</v>
      </c>
      <c r="C7602" s="20">
        <v>0</v>
      </c>
      <c r="D7602" s="20">
        <v>0</v>
      </c>
      <c r="E7602" s="20">
        <v>16930.45</v>
      </c>
      <c r="F7602" s="20">
        <f t="shared" si="240"/>
        <v>0</v>
      </c>
      <c r="G7602" s="136">
        <f t="shared" si="241"/>
        <v>0</v>
      </c>
    </row>
    <row r="7603" spans="1:7" s="8" customFormat="1" ht="12.75" x14ac:dyDescent="0.15">
      <c r="A7603" s="108" t="s">
        <v>56</v>
      </c>
      <c r="B7603" s="19">
        <v>0</v>
      </c>
      <c r="C7603" s="19">
        <v>987365</v>
      </c>
      <c r="D7603" s="19">
        <v>946070</v>
      </c>
      <c r="E7603" s="19">
        <v>554276.03</v>
      </c>
      <c r="F7603" s="19">
        <f t="shared" si="240"/>
        <v>0</v>
      </c>
      <c r="G7603" s="151">
        <f t="shared" si="241"/>
        <v>58.587211305717332</v>
      </c>
    </row>
    <row r="7604" spans="1:7" s="8" customFormat="1" ht="12.75" x14ac:dyDescent="0.15">
      <c r="A7604" s="110" t="s">
        <v>57</v>
      </c>
      <c r="B7604" s="20">
        <v>0</v>
      </c>
      <c r="C7604" s="20">
        <v>0</v>
      </c>
      <c r="D7604" s="20">
        <v>0</v>
      </c>
      <c r="E7604" s="20">
        <v>88005.8</v>
      </c>
      <c r="F7604" s="20">
        <f t="shared" si="240"/>
        <v>0</v>
      </c>
      <c r="G7604" s="136">
        <f t="shared" si="241"/>
        <v>0</v>
      </c>
    </row>
    <row r="7605" spans="1:7" s="8" customFormat="1" ht="12.75" x14ac:dyDescent="0.15">
      <c r="A7605" s="110" t="s">
        <v>64</v>
      </c>
      <c r="B7605" s="20">
        <v>0</v>
      </c>
      <c r="C7605" s="20">
        <v>0</v>
      </c>
      <c r="D7605" s="20">
        <v>0</v>
      </c>
      <c r="E7605" s="20">
        <v>13471.86</v>
      </c>
      <c r="F7605" s="20">
        <f t="shared" si="240"/>
        <v>0</v>
      </c>
      <c r="G7605" s="136">
        <f t="shared" si="241"/>
        <v>0</v>
      </c>
    </row>
    <row r="7606" spans="1:7" s="8" customFormat="1" ht="12.75" x14ac:dyDescent="0.15">
      <c r="A7606" s="110" t="s">
        <v>60</v>
      </c>
      <c r="B7606" s="20">
        <v>0</v>
      </c>
      <c r="C7606" s="20">
        <v>0</v>
      </c>
      <c r="D7606" s="20">
        <v>0</v>
      </c>
      <c r="E7606" s="20">
        <v>452798.37</v>
      </c>
      <c r="F7606" s="20">
        <f t="shared" si="240"/>
        <v>0</v>
      </c>
      <c r="G7606" s="136">
        <f t="shared" si="241"/>
        <v>0</v>
      </c>
    </row>
    <row r="7607" spans="1:7" s="7" customFormat="1" ht="12.75" x14ac:dyDescent="0.15">
      <c r="A7607" s="149" t="s">
        <v>331</v>
      </c>
      <c r="B7607" s="18">
        <v>589294.02</v>
      </c>
      <c r="C7607" s="18">
        <v>3277034</v>
      </c>
      <c r="D7607" s="18">
        <v>3238570.15</v>
      </c>
      <c r="E7607" s="18">
        <v>795122.18</v>
      </c>
      <c r="F7607" s="18">
        <f t="shared" si="240"/>
        <v>134.92792273710839</v>
      </c>
      <c r="G7607" s="150">
        <f t="shared" si="241"/>
        <v>24.551642952677746</v>
      </c>
    </row>
    <row r="7608" spans="1:7" s="8" customFormat="1" ht="12.75" x14ac:dyDescent="0.15">
      <c r="A7608" s="108" t="s">
        <v>82</v>
      </c>
      <c r="B7608" s="19">
        <v>589294.02</v>
      </c>
      <c r="C7608" s="19">
        <v>3277034</v>
      </c>
      <c r="D7608" s="19">
        <v>3238570.15</v>
      </c>
      <c r="E7608" s="19">
        <v>795122.18</v>
      </c>
      <c r="F7608" s="19">
        <f t="shared" si="240"/>
        <v>134.92792273710839</v>
      </c>
      <c r="G7608" s="151">
        <f t="shared" si="241"/>
        <v>24.551642952677746</v>
      </c>
    </row>
    <row r="7609" spans="1:7" s="6" customFormat="1" ht="12.75" x14ac:dyDescent="0.15">
      <c r="A7609" s="147" t="s">
        <v>212</v>
      </c>
      <c r="B7609" s="17">
        <v>589294.02</v>
      </c>
      <c r="C7609" s="17">
        <v>3277034</v>
      </c>
      <c r="D7609" s="17">
        <v>3238570.15</v>
      </c>
      <c r="E7609" s="17">
        <v>795122.18</v>
      </c>
      <c r="F7609" s="17">
        <f t="shared" si="240"/>
        <v>134.92792273710839</v>
      </c>
      <c r="G7609" s="148">
        <f t="shared" si="241"/>
        <v>24.551642952677746</v>
      </c>
    </row>
    <row r="7610" spans="1:7" s="8" customFormat="1" ht="12.75" x14ac:dyDescent="0.15">
      <c r="A7610" s="108" t="s">
        <v>6</v>
      </c>
      <c r="B7610" s="19">
        <v>568218.96</v>
      </c>
      <c r="C7610" s="19">
        <v>2377537</v>
      </c>
      <c r="D7610" s="19">
        <v>2378946.15</v>
      </c>
      <c r="E7610" s="19">
        <v>530640.78</v>
      </c>
      <c r="F7610" s="19">
        <f t="shared" si="240"/>
        <v>93.386672630564817</v>
      </c>
      <c r="G7610" s="151">
        <f t="shared" si="241"/>
        <v>22.305707928697757</v>
      </c>
    </row>
    <row r="7611" spans="1:7" s="8" customFormat="1" ht="12.75" x14ac:dyDescent="0.15">
      <c r="A7611" s="108" t="s">
        <v>7</v>
      </c>
      <c r="B7611" s="19">
        <v>35937.11</v>
      </c>
      <c r="C7611" s="19">
        <v>64740</v>
      </c>
      <c r="D7611" s="19">
        <v>40581.15</v>
      </c>
      <c r="E7611" s="19">
        <v>40163.800000000003</v>
      </c>
      <c r="F7611" s="19">
        <f t="shared" si="240"/>
        <v>111.76135198406327</v>
      </c>
      <c r="G7611" s="151">
        <f t="shared" si="241"/>
        <v>98.971566848154865</v>
      </c>
    </row>
    <row r="7612" spans="1:7" s="8" customFormat="1" ht="12.75" x14ac:dyDescent="0.15">
      <c r="A7612" s="110" t="s">
        <v>8</v>
      </c>
      <c r="B7612" s="20">
        <v>30376.9</v>
      </c>
      <c r="C7612" s="20">
        <v>0</v>
      </c>
      <c r="D7612" s="20">
        <v>0</v>
      </c>
      <c r="E7612" s="20">
        <v>34148.17</v>
      </c>
      <c r="F7612" s="20">
        <f t="shared" si="240"/>
        <v>112.41492713212999</v>
      </c>
      <c r="G7612" s="136">
        <f t="shared" si="241"/>
        <v>0</v>
      </c>
    </row>
    <row r="7613" spans="1:7" s="8" customFormat="1" ht="12.75" x14ac:dyDescent="0.15">
      <c r="A7613" s="110" t="s">
        <v>10</v>
      </c>
      <c r="B7613" s="20">
        <v>548.03</v>
      </c>
      <c r="C7613" s="20">
        <v>0</v>
      </c>
      <c r="D7613" s="20">
        <v>0</v>
      </c>
      <c r="E7613" s="20">
        <v>381.15</v>
      </c>
      <c r="F7613" s="20">
        <f t="shared" si="240"/>
        <v>69.549112274875455</v>
      </c>
      <c r="G7613" s="136">
        <f t="shared" si="241"/>
        <v>0</v>
      </c>
    </row>
    <row r="7614" spans="1:7" s="8" customFormat="1" ht="12.75" x14ac:dyDescent="0.15">
      <c r="A7614" s="110" t="s">
        <v>11</v>
      </c>
      <c r="B7614" s="20">
        <v>5012.18</v>
      </c>
      <c r="C7614" s="20">
        <v>0</v>
      </c>
      <c r="D7614" s="20">
        <v>0</v>
      </c>
      <c r="E7614" s="20">
        <v>5634.48</v>
      </c>
      <c r="F7614" s="20">
        <f t="shared" si="240"/>
        <v>112.41575522028337</v>
      </c>
      <c r="G7614" s="136">
        <f t="shared" si="241"/>
        <v>0</v>
      </c>
    </row>
    <row r="7615" spans="1:7" s="8" customFormat="1" ht="12.75" x14ac:dyDescent="0.15">
      <c r="A7615" s="108" t="s">
        <v>12</v>
      </c>
      <c r="B7615" s="19">
        <v>145420.29</v>
      </c>
      <c r="C7615" s="19">
        <v>1288468</v>
      </c>
      <c r="D7615" s="19">
        <v>1372146</v>
      </c>
      <c r="E7615" s="19">
        <v>298526.78000000003</v>
      </c>
      <c r="F7615" s="19">
        <f t="shared" si="240"/>
        <v>205.28550726999651</v>
      </c>
      <c r="G7615" s="151">
        <f t="shared" si="241"/>
        <v>21.756196498040296</v>
      </c>
    </row>
    <row r="7616" spans="1:7" s="8" customFormat="1" ht="12.75" x14ac:dyDescent="0.15">
      <c r="A7616" s="110" t="s">
        <v>18</v>
      </c>
      <c r="B7616" s="20">
        <v>1624.36</v>
      </c>
      <c r="C7616" s="20">
        <v>0</v>
      </c>
      <c r="D7616" s="20">
        <v>0</v>
      </c>
      <c r="E7616" s="20">
        <v>3372.93</v>
      </c>
      <c r="F7616" s="20">
        <f t="shared" si="240"/>
        <v>207.6467039326258</v>
      </c>
      <c r="G7616" s="136">
        <f t="shared" si="241"/>
        <v>0</v>
      </c>
    </row>
    <row r="7617" spans="1:7" s="8" customFormat="1" ht="12.75" x14ac:dyDescent="0.15">
      <c r="A7617" s="110" t="s">
        <v>21</v>
      </c>
      <c r="B7617" s="20">
        <v>146.52000000000001</v>
      </c>
      <c r="C7617" s="20">
        <v>0</v>
      </c>
      <c r="D7617" s="20">
        <v>0</v>
      </c>
      <c r="E7617" s="20">
        <v>192</v>
      </c>
      <c r="F7617" s="20">
        <f t="shared" si="240"/>
        <v>131.04013104013103</v>
      </c>
      <c r="G7617" s="136">
        <f t="shared" si="241"/>
        <v>0</v>
      </c>
    </row>
    <row r="7618" spans="1:7" s="8" customFormat="1" ht="12.75" x14ac:dyDescent="0.15">
      <c r="A7618" s="110" t="s">
        <v>24</v>
      </c>
      <c r="B7618" s="20">
        <v>69.78</v>
      </c>
      <c r="C7618" s="20">
        <v>0</v>
      </c>
      <c r="D7618" s="20">
        <v>0</v>
      </c>
      <c r="E7618" s="20">
        <v>0</v>
      </c>
      <c r="F7618" s="20">
        <f t="shared" si="240"/>
        <v>0</v>
      </c>
      <c r="G7618" s="136">
        <f t="shared" si="241"/>
        <v>0</v>
      </c>
    </row>
    <row r="7619" spans="1:7" s="8" customFormat="1" ht="12.75" x14ac:dyDescent="0.15">
      <c r="A7619" s="110" t="s">
        <v>25</v>
      </c>
      <c r="B7619" s="20">
        <v>592.28</v>
      </c>
      <c r="C7619" s="20">
        <v>0</v>
      </c>
      <c r="D7619" s="20">
        <v>0</v>
      </c>
      <c r="E7619" s="20">
        <v>35789.25</v>
      </c>
      <c r="F7619" s="20">
        <f t="shared" si="240"/>
        <v>6042.623421354765</v>
      </c>
      <c r="G7619" s="136">
        <f t="shared" si="241"/>
        <v>0</v>
      </c>
    </row>
    <row r="7620" spans="1:7" s="8" customFormat="1" ht="12.75" x14ac:dyDescent="0.15">
      <c r="A7620" s="110" t="s">
        <v>41</v>
      </c>
      <c r="B7620" s="20">
        <v>97577.14</v>
      </c>
      <c r="C7620" s="20">
        <v>0</v>
      </c>
      <c r="D7620" s="20">
        <v>0</v>
      </c>
      <c r="E7620" s="20">
        <v>15662.68</v>
      </c>
      <c r="F7620" s="20">
        <f t="shared" si="240"/>
        <v>16.05158749272627</v>
      </c>
      <c r="G7620" s="136">
        <f t="shared" si="241"/>
        <v>0</v>
      </c>
    </row>
    <row r="7621" spans="1:7" s="8" customFormat="1" ht="12.75" x14ac:dyDescent="0.15">
      <c r="A7621" s="110" t="s">
        <v>30</v>
      </c>
      <c r="B7621" s="20">
        <v>76.73</v>
      </c>
      <c r="C7621" s="20">
        <v>0</v>
      </c>
      <c r="D7621" s="20">
        <v>0</v>
      </c>
      <c r="E7621" s="20">
        <v>7110.64</v>
      </c>
      <c r="F7621" s="20">
        <f t="shared" si="240"/>
        <v>9267.0924019288414</v>
      </c>
      <c r="G7621" s="136">
        <f t="shared" si="241"/>
        <v>0</v>
      </c>
    </row>
    <row r="7622" spans="1:7" s="8" customFormat="1" ht="12.75" x14ac:dyDescent="0.15">
      <c r="A7622" s="110" t="s">
        <v>32</v>
      </c>
      <c r="B7622" s="20">
        <v>11016.82</v>
      </c>
      <c r="C7622" s="20">
        <v>0</v>
      </c>
      <c r="D7622" s="20">
        <v>0</v>
      </c>
      <c r="E7622" s="20">
        <v>160224.59</v>
      </c>
      <c r="F7622" s="20">
        <f t="shared" ref="F7622:F7685" si="242">IFERROR(E7622/B7622*100,0)</f>
        <v>1454.3633280747076</v>
      </c>
      <c r="G7622" s="136">
        <f t="shared" ref="G7622:G7685" si="243">IFERROR(E7622/D7622*100,0)</f>
        <v>0</v>
      </c>
    </row>
    <row r="7623" spans="1:7" s="8" customFormat="1" ht="12.75" x14ac:dyDescent="0.15">
      <c r="A7623" s="110" t="s">
        <v>33</v>
      </c>
      <c r="B7623" s="20">
        <v>0</v>
      </c>
      <c r="C7623" s="20">
        <v>0</v>
      </c>
      <c r="D7623" s="20">
        <v>0</v>
      </c>
      <c r="E7623" s="20">
        <v>165.9</v>
      </c>
      <c r="F7623" s="20">
        <f t="shared" si="242"/>
        <v>0</v>
      </c>
      <c r="G7623" s="136">
        <f t="shared" si="243"/>
        <v>0</v>
      </c>
    </row>
    <row r="7624" spans="1:7" s="8" customFormat="1" ht="12.75" x14ac:dyDescent="0.15">
      <c r="A7624" s="110" t="s">
        <v>34</v>
      </c>
      <c r="B7624" s="20">
        <v>32467.53</v>
      </c>
      <c r="C7624" s="20">
        <v>0</v>
      </c>
      <c r="D7624" s="20">
        <v>0</v>
      </c>
      <c r="E7624" s="20">
        <v>74525.61</v>
      </c>
      <c r="F7624" s="20">
        <f t="shared" si="242"/>
        <v>229.53889624495613</v>
      </c>
      <c r="G7624" s="136">
        <f t="shared" si="243"/>
        <v>0</v>
      </c>
    </row>
    <row r="7625" spans="1:7" s="8" customFormat="1" ht="12.75" x14ac:dyDescent="0.15">
      <c r="A7625" s="110" t="s">
        <v>83</v>
      </c>
      <c r="B7625" s="20">
        <v>356.34</v>
      </c>
      <c r="C7625" s="20">
        <v>0</v>
      </c>
      <c r="D7625" s="20">
        <v>0</v>
      </c>
      <c r="E7625" s="20">
        <v>1478.4</v>
      </c>
      <c r="F7625" s="20">
        <f t="shared" si="242"/>
        <v>414.88466071729249</v>
      </c>
      <c r="G7625" s="136">
        <f t="shared" si="243"/>
        <v>0</v>
      </c>
    </row>
    <row r="7626" spans="1:7" s="8" customFormat="1" ht="12.75" x14ac:dyDescent="0.15">
      <c r="A7626" s="110" t="s">
        <v>13</v>
      </c>
      <c r="B7626" s="20">
        <v>1492.79</v>
      </c>
      <c r="C7626" s="20">
        <v>0</v>
      </c>
      <c r="D7626" s="20">
        <v>0</v>
      </c>
      <c r="E7626" s="20">
        <v>4.78</v>
      </c>
      <c r="F7626" s="20">
        <f t="shared" si="242"/>
        <v>0.32020578915989528</v>
      </c>
      <c r="G7626" s="136">
        <f t="shared" si="243"/>
        <v>0</v>
      </c>
    </row>
    <row r="7627" spans="1:7" s="8" customFormat="1" ht="12.75" x14ac:dyDescent="0.15">
      <c r="A7627" s="108" t="s">
        <v>89</v>
      </c>
      <c r="B7627" s="19">
        <v>205605.56</v>
      </c>
      <c r="C7627" s="19">
        <v>459714</v>
      </c>
      <c r="D7627" s="19">
        <v>332745</v>
      </c>
      <c r="E7627" s="19">
        <v>144504.31</v>
      </c>
      <c r="F7627" s="19">
        <f t="shared" si="242"/>
        <v>70.282296840610726</v>
      </c>
      <c r="G7627" s="151">
        <f t="shared" si="243"/>
        <v>43.427943319959731</v>
      </c>
    </row>
    <row r="7628" spans="1:7" s="8" customFormat="1" ht="12.75" x14ac:dyDescent="0.15">
      <c r="A7628" s="110" t="s">
        <v>94</v>
      </c>
      <c r="B7628" s="20">
        <v>205605.56</v>
      </c>
      <c r="C7628" s="20">
        <v>0</v>
      </c>
      <c r="D7628" s="20">
        <v>0</v>
      </c>
      <c r="E7628" s="20">
        <v>144504.31</v>
      </c>
      <c r="F7628" s="20">
        <f t="shared" si="242"/>
        <v>70.282296840610726</v>
      </c>
      <c r="G7628" s="136">
        <f t="shared" si="243"/>
        <v>0</v>
      </c>
    </row>
    <row r="7629" spans="1:7" s="8" customFormat="1" ht="12.75" x14ac:dyDescent="0.15">
      <c r="A7629" s="108" t="s">
        <v>75</v>
      </c>
      <c r="B7629" s="19">
        <v>110957.13</v>
      </c>
      <c r="C7629" s="19">
        <v>482833</v>
      </c>
      <c r="D7629" s="19">
        <v>585862</v>
      </c>
      <c r="E7629" s="19">
        <v>39768.76</v>
      </c>
      <c r="F7629" s="19">
        <f t="shared" si="242"/>
        <v>35.841554301197228</v>
      </c>
      <c r="G7629" s="151">
        <f t="shared" si="243"/>
        <v>6.7880763729342402</v>
      </c>
    </row>
    <row r="7630" spans="1:7" s="8" customFormat="1" ht="12.75" x14ac:dyDescent="0.15">
      <c r="A7630" s="110" t="s">
        <v>286</v>
      </c>
      <c r="B7630" s="20">
        <v>108335.65</v>
      </c>
      <c r="C7630" s="20">
        <v>0</v>
      </c>
      <c r="D7630" s="20">
        <v>0</v>
      </c>
      <c r="E7630" s="20">
        <v>39626.089999999997</v>
      </c>
      <c r="F7630" s="20">
        <f t="shared" si="242"/>
        <v>36.577147042547857</v>
      </c>
      <c r="G7630" s="136">
        <f t="shared" si="243"/>
        <v>0</v>
      </c>
    </row>
    <row r="7631" spans="1:7" s="8" customFormat="1" ht="25.5" x14ac:dyDescent="0.15">
      <c r="A7631" s="110" t="s">
        <v>329</v>
      </c>
      <c r="B7631" s="20">
        <v>2621.48</v>
      </c>
      <c r="C7631" s="20">
        <v>0</v>
      </c>
      <c r="D7631" s="20">
        <v>0</v>
      </c>
      <c r="E7631" s="20">
        <v>142.66999999999999</v>
      </c>
      <c r="F7631" s="20">
        <f t="shared" si="242"/>
        <v>5.442345545264506</v>
      </c>
      <c r="G7631" s="136">
        <f t="shared" si="243"/>
        <v>0</v>
      </c>
    </row>
    <row r="7632" spans="1:7" s="8" customFormat="1" ht="12.75" x14ac:dyDescent="0.15">
      <c r="A7632" s="108" t="s">
        <v>101</v>
      </c>
      <c r="B7632" s="19">
        <v>70298.87</v>
      </c>
      <c r="C7632" s="19">
        <v>81782</v>
      </c>
      <c r="D7632" s="19">
        <v>47612</v>
      </c>
      <c r="E7632" s="19">
        <v>7677.13</v>
      </c>
      <c r="F7632" s="19">
        <f t="shared" si="242"/>
        <v>10.92070185480933</v>
      </c>
      <c r="G7632" s="151">
        <f t="shared" si="243"/>
        <v>16.124359405191967</v>
      </c>
    </row>
    <row r="7633" spans="1:7" s="8" customFormat="1" ht="12.75" x14ac:dyDescent="0.15">
      <c r="A7633" s="110" t="s">
        <v>330</v>
      </c>
      <c r="B7633" s="20">
        <v>70298.87</v>
      </c>
      <c r="C7633" s="20">
        <v>0</v>
      </c>
      <c r="D7633" s="20">
        <v>0</v>
      </c>
      <c r="E7633" s="20">
        <v>7677.13</v>
      </c>
      <c r="F7633" s="20">
        <f t="shared" si="242"/>
        <v>10.92070185480933</v>
      </c>
      <c r="G7633" s="136">
        <f t="shared" si="243"/>
        <v>0</v>
      </c>
    </row>
    <row r="7634" spans="1:7" s="8" customFormat="1" ht="12.75" x14ac:dyDescent="0.15">
      <c r="A7634" s="108" t="s">
        <v>53</v>
      </c>
      <c r="B7634" s="19">
        <v>21075.06</v>
      </c>
      <c r="C7634" s="19">
        <v>899497</v>
      </c>
      <c r="D7634" s="19">
        <v>859624</v>
      </c>
      <c r="E7634" s="19">
        <v>264481.40000000002</v>
      </c>
      <c r="F7634" s="19">
        <f t="shared" si="242"/>
        <v>1254.9496893484527</v>
      </c>
      <c r="G7634" s="151">
        <f t="shared" si="243"/>
        <v>30.767102826351987</v>
      </c>
    </row>
    <row r="7635" spans="1:7" s="8" customFormat="1" ht="12.75" x14ac:dyDescent="0.15">
      <c r="A7635" s="108" t="s">
        <v>54</v>
      </c>
      <c r="B7635" s="19">
        <v>0</v>
      </c>
      <c r="C7635" s="19">
        <v>158768</v>
      </c>
      <c r="D7635" s="19">
        <v>157632</v>
      </c>
      <c r="E7635" s="19">
        <v>5123.22</v>
      </c>
      <c r="F7635" s="19">
        <f t="shared" si="242"/>
        <v>0</v>
      </c>
      <c r="G7635" s="151">
        <f t="shared" si="243"/>
        <v>3.2501141900121806</v>
      </c>
    </row>
    <row r="7636" spans="1:7" s="8" customFormat="1" ht="12.75" x14ac:dyDescent="0.15">
      <c r="A7636" s="110" t="s">
        <v>55</v>
      </c>
      <c r="B7636" s="20">
        <v>0</v>
      </c>
      <c r="C7636" s="20">
        <v>0</v>
      </c>
      <c r="D7636" s="20">
        <v>0</v>
      </c>
      <c r="E7636" s="20">
        <v>5123.22</v>
      </c>
      <c r="F7636" s="20">
        <f t="shared" si="242"/>
        <v>0</v>
      </c>
      <c r="G7636" s="136">
        <f t="shared" si="243"/>
        <v>0</v>
      </c>
    </row>
    <row r="7637" spans="1:7" s="8" customFormat="1" ht="12.75" x14ac:dyDescent="0.15">
      <c r="A7637" s="108" t="s">
        <v>56</v>
      </c>
      <c r="B7637" s="19">
        <v>21075.06</v>
      </c>
      <c r="C7637" s="19">
        <v>740729</v>
      </c>
      <c r="D7637" s="19">
        <v>701992</v>
      </c>
      <c r="E7637" s="19">
        <v>259358.18</v>
      </c>
      <c r="F7637" s="19">
        <f t="shared" si="242"/>
        <v>1230.6402923645294</v>
      </c>
      <c r="G7637" s="151">
        <f t="shared" si="243"/>
        <v>36.946030723996856</v>
      </c>
    </row>
    <row r="7638" spans="1:7" s="8" customFormat="1" ht="12.75" x14ac:dyDescent="0.15">
      <c r="A7638" s="110" t="s">
        <v>57</v>
      </c>
      <c r="B7638" s="20">
        <v>9303.8700000000008</v>
      </c>
      <c r="C7638" s="20">
        <v>0</v>
      </c>
      <c r="D7638" s="20">
        <v>0</v>
      </c>
      <c r="E7638" s="20">
        <v>176246.78</v>
      </c>
      <c r="F7638" s="20">
        <f t="shared" si="242"/>
        <v>1894.3383774708802</v>
      </c>
      <c r="G7638" s="136">
        <f t="shared" si="243"/>
        <v>0</v>
      </c>
    </row>
    <row r="7639" spans="1:7" s="8" customFormat="1" ht="12.75" x14ac:dyDescent="0.15">
      <c r="A7639" s="110" t="s">
        <v>59</v>
      </c>
      <c r="B7639" s="20">
        <v>0</v>
      </c>
      <c r="C7639" s="20">
        <v>0</v>
      </c>
      <c r="D7639" s="20">
        <v>0</v>
      </c>
      <c r="E7639" s="20">
        <v>331.81</v>
      </c>
      <c r="F7639" s="20">
        <f t="shared" si="242"/>
        <v>0</v>
      </c>
      <c r="G7639" s="136">
        <f t="shared" si="243"/>
        <v>0</v>
      </c>
    </row>
    <row r="7640" spans="1:7" s="8" customFormat="1" ht="12.75" x14ac:dyDescent="0.15">
      <c r="A7640" s="110" t="s">
        <v>296</v>
      </c>
      <c r="B7640" s="20">
        <v>0</v>
      </c>
      <c r="C7640" s="20">
        <v>0</v>
      </c>
      <c r="D7640" s="20">
        <v>0</v>
      </c>
      <c r="E7640" s="20">
        <v>7230</v>
      </c>
      <c r="F7640" s="20">
        <f t="shared" si="242"/>
        <v>0</v>
      </c>
      <c r="G7640" s="136">
        <f t="shared" si="243"/>
        <v>0</v>
      </c>
    </row>
    <row r="7641" spans="1:7" s="8" customFormat="1" ht="12.75" x14ac:dyDescent="0.15">
      <c r="A7641" s="110" t="s">
        <v>64</v>
      </c>
      <c r="B7641" s="20">
        <v>11771.19</v>
      </c>
      <c r="C7641" s="20">
        <v>0</v>
      </c>
      <c r="D7641" s="20">
        <v>0</v>
      </c>
      <c r="E7641" s="20">
        <v>55402.5</v>
      </c>
      <c r="F7641" s="20">
        <f t="shared" si="242"/>
        <v>470.66184472428017</v>
      </c>
      <c r="G7641" s="136">
        <f t="shared" si="243"/>
        <v>0</v>
      </c>
    </row>
    <row r="7642" spans="1:7" s="8" customFormat="1" ht="12.75" x14ac:dyDescent="0.15">
      <c r="A7642" s="110" t="s">
        <v>60</v>
      </c>
      <c r="B7642" s="20">
        <v>0</v>
      </c>
      <c r="C7642" s="20">
        <v>0</v>
      </c>
      <c r="D7642" s="20">
        <v>0</v>
      </c>
      <c r="E7642" s="20">
        <v>20147.09</v>
      </c>
      <c r="F7642" s="20">
        <f t="shared" si="242"/>
        <v>0</v>
      </c>
      <c r="G7642" s="136">
        <f t="shared" si="243"/>
        <v>0</v>
      </c>
    </row>
    <row r="7643" spans="1:7" s="6" customFormat="1" ht="12.75" x14ac:dyDescent="0.15">
      <c r="A7643" s="147" t="s">
        <v>308</v>
      </c>
      <c r="B7643" s="17">
        <v>1669748.78</v>
      </c>
      <c r="C7643" s="17">
        <v>1927550</v>
      </c>
      <c r="D7643" s="17">
        <v>1909000</v>
      </c>
      <c r="E7643" s="17">
        <v>1876187.65</v>
      </c>
      <c r="F7643" s="17">
        <f t="shared" si="242"/>
        <v>112.36346883271864</v>
      </c>
      <c r="G7643" s="148">
        <f t="shared" si="243"/>
        <v>98.281176008381337</v>
      </c>
    </row>
    <row r="7644" spans="1:7" s="7" customFormat="1" ht="12.75" x14ac:dyDescent="0.15">
      <c r="A7644" s="149" t="s">
        <v>309</v>
      </c>
      <c r="B7644" s="18">
        <v>1669748.78</v>
      </c>
      <c r="C7644" s="18">
        <v>1927550</v>
      </c>
      <c r="D7644" s="18">
        <v>1909000</v>
      </c>
      <c r="E7644" s="18">
        <v>1876187.65</v>
      </c>
      <c r="F7644" s="18">
        <f t="shared" si="242"/>
        <v>112.36346883271864</v>
      </c>
      <c r="G7644" s="150">
        <f t="shared" si="243"/>
        <v>98.281176008381337</v>
      </c>
    </row>
    <row r="7645" spans="1:7" s="8" customFormat="1" ht="12.75" x14ac:dyDescent="0.15">
      <c r="A7645" s="108" t="s">
        <v>245</v>
      </c>
      <c r="B7645" s="19">
        <v>9126.73</v>
      </c>
      <c r="C7645" s="19">
        <v>10450</v>
      </c>
      <c r="D7645" s="19">
        <v>15000</v>
      </c>
      <c r="E7645" s="19">
        <v>10359.69</v>
      </c>
      <c r="F7645" s="19">
        <f t="shared" si="242"/>
        <v>113.50932919019189</v>
      </c>
      <c r="G7645" s="151">
        <f t="shared" si="243"/>
        <v>69.064599999999999</v>
      </c>
    </row>
    <row r="7646" spans="1:7" s="6" customFormat="1" ht="12.75" x14ac:dyDescent="0.15">
      <c r="A7646" s="147" t="s">
        <v>272</v>
      </c>
      <c r="B7646" s="17">
        <v>9126.73</v>
      </c>
      <c r="C7646" s="17">
        <v>10450</v>
      </c>
      <c r="D7646" s="17">
        <v>15000</v>
      </c>
      <c r="E7646" s="17">
        <v>10359.69</v>
      </c>
      <c r="F7646" s="17">
        <f t="shared" si="242"/>
        <v>113.50932919019189</v>
      </c>
      <c r="G7646" s="148">
        <f t="shared" si="243"/>
        <v>69.064599999999999</v>
      </c>
    </row>
    <row r="7647" spans="1:7" s="8" customFormat="1" ht="12.75" x14ac:dyDescent="0.15">
      <c r="A7647" s="108" t="s">
        <v>6</v>
      </c>
      <c r="B7647" s="19">
        <v>9126.73</v>
      </c>
      <c r="C7647" s="19">
        <v>10450</v>
      </c>
      <c r="D7647" s="19">
        <v>15000</v>
      </c>
      <c r="E7647" s="19">
        <v>10359.69</v>
      </c>
      <c r="F7647" s="19">
        <f t="shared" si="242"/>
        <v>113.50932919019189</v>
      </c>
      <c r="G7647" s="151">
        <f t="shared" si="243"/>
        <v>69.064599999999999</v>
      </c>
    </row>
    <row r="7648" spans="1:7" s="8" customFormat="1" ht="12.75" x14ac:dyDescent="0.15">
      <c r="A7648" s="108" t="s">
        <v>12</v>
      </c>
      <c r="B7648" s="19">
        <v>9126.73</v>
      </c>
      <c r="C7648" s="19">
        <v>10450</v>
      </c>
      <c r="D7648" s="19">
        <v>15000</v>
      </c>
      <c r="E7648" s="19">
        <v>10359.69</v>
      </c>
      <c r="F7648" s="19">
        <f t="shared" si="242"/>
        <v>113.50932919019189</v>
      </c>
      <c r="G7648" s="151">
        <f t="shared" si="243"/>
        <v>69.064599999999999</v>
      </c>
    </row>
    <row r="7649" spans="1:7" s="8" customFormat="1" ht="12.75" x14ac:dyDescent="0.15">
      <c r="A7649" s="110" t="s">
        <v>32</v>
      </c>
      <c r="B7649" s="20">
        <v>9126.73</v>
      </c>
      <c r="C7649" s="20">
        <v>0</v>
      </c>
      <c r="D7649" s="20">
        <v>0</v>
      </c>
      <c r="E7649" s="20">
        <v>10359.69</v>
      </c>
      <c r="F7649" s="20">
        <f t="shared" si="242"/>
        <v>113.50932919019189</v>
      </c>
      <c r="G7649" s="136">
        <f t="shared" si="243"/>
        <v>0</v>
      </c>
    </row>
    <row r="7650" spans="1:7" s="8" customFormat="1" ht="12.75" x14ac:dyDescent="0.15">
      <c r="A7650" s="108" t="s">
        <v>81</v>
      </c>
      <c r="B7650" s="19">
        <v>1660622.05</v>
      </c>
      <c r="C7650" s="19">
        <v>1917100</v>
      </c>
      <c r="D7650" s="19">
        <v>1894000</v>
      </c>
      <c r="E7650" s="19">
        <v>1865827.96</v>
      </c>
      <c r="F7650" s="19">
        <f t="shared" si="242"/>
        <v>112.35717121785778</v>
      </c>
      <c r="G7650" s="151">
        <f t="shared" si="243"/>
        <v>98.512563885955657</v>
      </c>
    </row>
    <row r="7651" spans="1:7" s="6" customFormat="1" ht="12.75" x14ac:dyDescent="0.15">
      <c r="A7651" s="147" t="s">
        <v>272</v>
      </c>
      <c r="B7651" s="17">
        <v>1660622.05</v>
      </c>
      <c r="C7651" s="17">
        <v>1917100</v>
      </c>
      <c r="D7651" s="17">
        <v>1894000</v>
      </c>
      <c r="E7651" s="17">
        <v>1865827.96</v>
      </c>
      <c r="F7651" s="17">
        <f t="shared" si="242"/>
        <v>112.35717121785778</v>
      </c>
      <c r="G7651" s="148">
        <f t="shared" si="243"/>
        <v>98.512563885955657</v>
      </c>
    </row>
    <row r="7652" spans="1:7" s="8" customFormat="1" ht="12.75" x14ac:dyDescent="0.15">
      <c r="A7652" s="108" t="s">
        <v>6</v>
      </c>
      <c r="B7652" s="19">
        <v>1660622.05</v>
      </c>
      <c r="C7652" s="19">
        <v>1917100</v>
      </c>
      <c r="D7652" s="19">
        <v>1894000</v>
      </c>
      <c r="E7652" s="19">
        <v>1865827.96</v>
      </c>
      <c r="F7652" s="19">
        <f t="shared" si="242"/>
        <v>112.35717121785778</v>
      </c>
      <c r="G7652" s="151">
        <f t="shared" si="243"/>
        <v>98.512563885955657</v>
      </c>
    </row>
    <row r="7653" spans="1:7" s="8" customFormat="1" ht="12.75" x14ac:dyDescent="0.15">
      <c r="A7653" s="108" t="s">
        <v>7</v>
      </c>
      <c r="B7653" s="19">
        <v>1647187.35</v>
      </c>
      <c r="C7653" s="19">
        <v>1878300</v>
      </c>
      <c r="D7653" s="19">
        <v>1866000</v>
      </c>
      <c r="E7653" s="19">
        <v>1851323.82</v>
      </c>
      <c r="F7653" s="19">
        <f t="shared" si="242"/>
        <v>112.39303288724261</v>
      </c>
      <c r="G7653" s="151">
        <f t="shared" si="243"/>
        <v>99.21349517684888</v>
      </c>
    </row>
    <row r="7654" spans="1:7" s="8" customFormat="1" ht="12.75" x14ac:dyDescent="0.15">
      <c r="A7654" s="110" t="s">
        <v>8</v>
      </c>
      <c r="B7654" s="20">
        <v>1360891.33</v>
      </c>
      <c r="C7654" s="20">
        <v>0</v>
      </c>
      <c r="D7654" s="20">
        <v>0</v>
      </c>
      <c r="E7654" s="20">
        <v>1528855.26</v>
      </c>
      <c r="F7654" s="20">
        <f t="shared" si="242"/>
        <v>112.34220001974735</v>
      </c>
      <c r="G7654" s="136">
        <f t="shared" si="243"/>
        <v>0</v>
      </c>
    </row>
    <row r="7655" spans="1:7" s="8" customFormat="1" ht="12.75" x14ac:dyDescent="0.15">
      <c r="A7655" s="110" t="s">
        <v>10</v>
      </c>
      <c r="B7655" s="20">
        <v>61828.49</v>
      </c>
      <c r="C7655" s="20">
        <v>0</v>
      </c>
      <c r="D7655" s="20">
        <v>0</v>
      </c>
      <c r="E7655" s="20">
        <v>70128.95</v>
      </c>
      <c r="F7655" s="20">
        <f t="shared" si="242"/>
        <v>113.42497609111916</v>
      </c>
      <c r="G7655" s="136">
        <f t="shared" si="243"/>
        <v>0</v>
      </c>
    </row>
    <row r="7656" spans="1:7" s="8" customFormat="1" ht="12.75" x14ac:dyDescent="0.15">
      <c r="A7656" s="110" t="s">
        <v>11</v>
      </c>
      <c r="B7656" s="20">
        <v>224224.81</v>
      </c>
      <c r="C7656" s="20">
        <v>0</v>
      </c>
      <c r="D7656" s="20">
        <v>0</v>
      </c>
      <c r="E7656" s="20">
        <v>252149.14</v>
      </c>
      <c r="F7656" s="20">
        <f t="shared" si="242"/>
        <v>112.45371999646248</v>
      </c>
      <c r="G7656" s="136">
        <f t="shared" si="243"/>
        <v>0</v>
      </c>
    </row>
    <row r="7657" spans="1:7" s="8" customFormat="1" ht="12.75" x14ac:dyDescent="0.15">
      <c r="A7657" s="110" t="s">
        <v>278</v>
      </c>
      <c r="B7657" s="20">
        <v>242.72</v>
      </c>
      <c r="C7657" s="20">
        <v>0</v>
      </c>
      <c r="D7657" s="20">
        <v>0</v>
      </c>
      <c r="E7657" s="20">
        <v>190.47</v>
      </c>
      <c r="F7657" s="20">
        <f t="shared" si="242"/>
        <v>78.47313777191826</v>
      </c>
      <c r="G7657" s="136">
        <f t="shared" si="243"/>
        <v>0</v>
      </c>
    </row>
    <row r="7658" spans="1:7" s="8" customFormat="1" ht="12.75" x14ac:dyDescent="0.15">
      <c r="A7658" s="108" t="s">
        <v>12</v>
      </c>
      <c r="B7658" s="19">
        <v>8067.49</v>
      </c>
      <c r="C7658" s="19">
        <v>27800</v>
      </c>
      <c r="D7658" s="19">
        <v>18000</v>
      </c>
      <c r="E7658" s="19">
        <v>9598.9</v>
      </c>
      <c r="F7658" s="19">
        <f t="shared" si="242"/>
        <v>118.98248401919309</v>
      </c>
      <c r="G7658" s="151">
        <f t="shared" si="243"/>
        <v>53.327222222222218</v>
      </c>
    </row>
    <row r="7659" spans="1:7" s="8" customFormat="1" ht="12.75" x14ac:dyDescent="0.15">
      <c r="A7659" s="110" t="s">
        <v>13</v>
      </c>
      <c r="B7659" s="20">
        <v>1327.23</v>
      </c>
      <c r="C7659" s="20">
        <v>0</v>
      </c>
      <c r="D7659" s="20">
        <v>0</v>
      </c>
      <c r="E7659" s="20">
        <v>1088.27</v>
      </c>
      <c r="F7659" s="20">
        <f t="shared" si="242"/>
        <v>81.995584789373353</v>
      </c>
      <c r="G7659" s="136">
        <f t="shared" si="243"/>
        <v>0</v>
      </c>
    </row>
    <row r="7660" spans="1:7" s="8" customFormat="1" ht="12.75" x14ac:dyDescent="0.15">
      <c r="A7660" s="110" t="s">
        <v>206</v>
      </c>
      <c r="B7660" s="20">
        <v>6740.26</v>
      </c>
      <c r="C7660" s="20">
        <v>0</v>
      </c>
      <c r="D7660" s="20">
        <v>0</v>
      </c>
      <c r="E7660" s="20">
        <v>8510.6299999999992</v>
      </c>
      <c r="F7660" s="20">
        <f t="shared" si="242"/>
        <v>126.26560399747189</v>
      </c>
      <c r="G7660" s="136">
        <f t="shared" si="243"/>
        <v>0</v>
      </c>
    </row>
    <row r="7661" spans="1:7" s="8" customFormat="1" ht="12.75" x14ac:dyDescent="0.15">
      <c r="A7661" s="108" t="s">
        <v>37</v>
      </c>
      <c r="B7661" s="19">
        <v>5367.21</v>
      </c>
      <c r="C7661" s="19">
        <v>11000</v>
      </c>
      <c r="D7661" s="19">
        <v>10000</v>
      </c>
      <c r="E7661" s="19">
        <v>4905.24</v>
      </c>
      <c r="F7661" s="19">
        <f t="shared" si="242"/>
        <v>91.392734772814919</v>
      </c>
      <c r="G7661" s="151">
        <f t="shared" si="243"/>
        <v>49.052399999999999</v>
      </c>
    </row>
    <row r="7662" spans="1:7" s="8" customFormat="1" ht="12.75" x14ac:dyDescent="0.15">
      <c r="A7662" s="110" t="s">
        <v>39</v>
      </c>
      <c r="B7662" s="20">
        <v>5367.21</v>
      </c>
      <c r="C7662" s="20">
        <v>0</v>
      </c>
      <c r="D7662" s="20">
        <v>0</v>
      </c>
      <c r="E7662" s="20">
        <v>4905.24</v>
      </c>
      <c r="F7662" s="20">
        <f t="shared" si="242"/>
        <v>91.392734772814919</v>
      </c>
      <c r="G7662" s="136">
        <f t="shared" si="243"/>
        <v>0</v>
      </c>
    </row>
    <row r="7663" spans="1:7" s="5" customFormat="1" ht="12.75" x14ac:dyDescent="0.15">
      <c r="A7663" s="145" t="s">
        <v>503</v>
      </c>
      <c r="B7663" s="16">
        <v>1231522.2</v>
      </c>
      <c r="C7663" s="16">
        <v>1200547</v>
      </c>
      <c r="D7663" s="16">
        <v>1534927.38</v>
      </c>
      <c r="E7663" s="16">
        <v>1387137.72</v>
      </c>
      <c r="F7663" s="16">
        <f t="shared" si="242"/>
        <v>112.63603043453054</v>
      </c>
      <c r="G7663" s="146">
        <f t="shared" si="243"/>
        <v>90.371553604053901</v>
      </c>
    </row>
    <row r="7664" spans="1:7" s="6" customFormat="1" ht="12.75" x14ac:dyDescent="0.15">
      <c r="A7664" s="147" t="s">
        <v>291</v>
      </c>
      <c r="B7664" s="17">
        <v>124637.24</v>
      </c>
      <c r="C7664" s="17">
        <v>134840</v>
      </c>
      <c r="D7664" s="17">
        <v>154885</v>
      </c>
      <c r="E7664" s="17">
        <v>154718.29</v>
      </c>
      <c r="F7664" s="17">
        <f t="shared" si="242"/>
        <v>124.13488135648703</v>
      </c>
      <c r="G7664" s="148">
        <f t="shared" si="243"/>
        <v>99.892365303289537</v>
      </c>
    </row>
    <row r="7665" spans="1:7" s="7" customFormat="1" ht="12.75" x14ac:dyDescent="0.15">
      <c r="A7665" s="149" t="s">
        <v>292</v>
      </c>
      <c r="B7665" s="18">
        <v>21194.81</v>
      </c>
      <c r="C7665" s="18">
        <v>27840</v>
      </c>
      <c r="D7665" s="18">
        <v>26760</v>
      </c>
      <c r="E7665" s="18">
        <v>26717.69</v>
      </c>
      <c r="F7665" s="18">
        <f t="shared" si="242"/>
        <v>126.05769997466358</v>
      </c>
      <c r="G7665" s="150">
        <f t="shared" si="243"/>
        <v>99.841890881913301</v>
      </c>
    </row>
    <row r="7666" spans="1:7" s="8" customFormat="1" ht="12.75" x14ac:dyDescent="0.15">
      <c r="A7666" s="108" t="s">
        <v>81</v>
      </c>
      <c r="B7666" s="19">
        <v>21194.81</v>
      </c>
      <c r="C7666" s="19">
        <v>27840</v>
      </c>
      <c r="D7666" s="19">
        <v>26760</v>
      </c>
      <c r="E7666" s="19">
        <v>26717.69</v>
      </c>
      <c r="F7666" s="19">
        <f t="shared" si="242"/>
        <v>126.05769997466358</v>
      </c>
      <c r="G7666" s="151">
        <f t="shared" si="243"/>
        <v>99.841890881913301</v>
      </c>
    </row>
    <row r="7667" spans="1:7" s="6" customFormat="1" ht="12.75" x14ac:dyDescent="0.15">
      <c r="A7667" s="147" t="s">
        <v>62</v>
      </c>
      <c r="B7667" s="17">
        <v>21194.81</v>
      </c>
      <c r="C7667" s="17">
        <v>27840</v>
      </c>
      <c r="D7667" s="17">
        <v>26760</v>
      </c>
      <c r="E7667" s="17">
        <v>26717.69</v>
      </c>
      <c r="F7667" s="17">
        <f t="shared" si="242"/>
        <v>126.05769997466358</v>
      </c>
      <c r="G7667" s="148">
        <f t="shared" si="243"/>
        <v>99.841890881913301</v>
      </c>
    </row>
    <row r="7668" spans="1:7" s="8" customFormat="1" ht="12.75" x14ac:dyDescent="0.15">
      <c r="A7668" s="108" t="s">
        <v>6</v>
      </c>
      <c r="B7668" s="19">
        <v>21194.81</v>
      </c>
      <c r="C7668" s="19">
        <v>27840</v>
      </c>
      <c r="D7668" s="19">
        <v>26760</v>
      </c>
      <c r="E7668" s="19">
        <v>26717.69</v>
      </c>
      <c r="F7668" s="19">
        <f t="shared" si="242"/>
        <v>126.05769997466358</v>
      </c>
      <c r="G7668" s="151">
        <f t="shared" si="243"/>
        <v>99.841890881913301</v>
      </c>
    </row>
    <row r="7669" spans="1:7" s="8" customFormat="1" ht="12.75" x14ac:dyDescent="0.15">
      <c r="A7669" s="108" t="s">
        <v>12</v>
      </c>
      <c r="B7669" s="19">
        <v>20516.64</v>
      </c>
      <c r="C7669" s="19">
        <v>26840</v>
      </c>
      <c r="D7669" s="19">
        <v>26000</v>
      </c>
      <c r="E7669" s="19">
        <v>26000</v>
      </c>
      <c r="F7669" s="19">
        <f t="shared" si="242"/>
        <v>126.72640354366018</v>
      </c>
      <c r="G7669" s="151">
        <f t="shared" si="243"/>
        <v>100</v>
      </c>
    </row>
    <row r="7670" spans="1:7" s="8" customFormat="1" ht="12.75" x14ac:dyDescent="0.15">
      <c r="A7670" s="110" t="s">
        <v>18</v>
      </c>
      <c r="B7670" s="20">
        <v>3310.14</v>
      </c>
      <c r="C7670" s="20">
        <v>0</v>
      </c>
      <c r="D7670" s="20">
        <v>0</v>
      </c>
      <c r="E7670" s="20">
        <v>1978.36</v>
      </c>
      <c r="F7670" s="20">
        <f t="shared" si="242"/>
        <v>59.766656395197785</v>
      </c>
      <c r="G7670" s="136">
        <f t="shared" si="243"/>
        <v>0</v>
      </c>
    </row>
    <row r="7671" spans="1:7" s="8" customFormat="1" ht="12.75" x14ac:dyDescent="0.15">
      <c r="A7671" s="110" t="s">
        <v>20</v>
      </c>
      <c r="B7671" s="20">
        <v>331.81</v>
      </c>
      <c r="C7671" s="20">
        <v>0</v>
      </c>
      <c r="D7671" s="20">
        <v>0</v>
      </c>
      <c r="E7671" s="20">
        <v>243.09</v>
      </c>
      <c r="F7671" s="20">
        <f t="shared" si="242"/>
        <v>73.261806455501642</v>
      </c>
      <c r="G7671" s="136">
        <f t="shared" si="243"/>
        <v>0</v>
      </c>
    </row>
    <row r="7672" spans="1:7" s="8" customFormat="1" ht="12.75" x14ac:dyDescent="0.15">
      <c r="A7672" s="110" t="s">
        <v>21</v>
      </c>
      <c r="B7672" s="20">
        <v>320.13</v>
      </c>
      <c r="C7672" s="20">
        <v>0</v>
      </c>
      <c r="D7672" s="20">
        <v>0</v>
      </c>
      <c r="E7672" s="20">
        <v>778</v>
      </c>
      <c r="F7672" s="20">
        <f t="shared" si="242"/>
        <v>243.02627057757786</v>
      </c>
      <c r="G7672" s="136">
        <f t="shared" si="243"/>
        <v>0</v>
      </c>
    </row>
    <row r="7673" spans="1:7" s="8" customFormat="1" ht="12.75" x14ac:dyDescent="0.15">
      <c r="A7673" s="110" t="s">
        <v>22</v>
      </c>
      <c r="B7673" s="20">
        <v>5652.25</v>
      </c>
      <c r="C7673" s="20">
        <v>0</v>
      </c>
      <c r="D7673" s="20">
        <v>0</v>
      </c>
      <c r="E7673" s="20">
        <v>7833.82</v>
      </c>
      <c r="F7673" s="20">
        <f t="shared" si="242"/>
        <v>138.59648812419832</v>
      </c>
      <c r="G7673" s="136">
        <f t="shared" si="243"/>
        <v>0</v>
      </c>
    </row>
    <row r="7674" spans="1:7" s="8" customFormat="1" ht="12.75" x14ac:dyDescent="0.15">
      <c r="A7674" s="110" t="s">
        <v>97</v>
      </c>
      <c r="B7674" s="20">
        <v>35.22</v>
      </c>
      <c r="C7674" s="20">
        <v>0</v>
      </c>
      <c r="D7674" s="20">
        <v>0</v>
      </c>
      <c r="E7674" s="20">
        <v>142.88</v>
      </c>
      <c r="F7674" s="20">
        <f t="shared" si="242"/>
        <v>405.67859170925607</v>
      </c>
      <c r="G7674" s="136">
        <f t="shared" si="243"/>
        <v>0</v>
      </c>
    </row>
    <row r="7675" spans="1:7" s="8" customFormat="1" ht="12.75" x14ac:dyDescent="0.15">
      <c r="A7675" s="110" t="s">
        <v>23</v>
      </c>
      <c r="B7675" s="20">
        <v>13.25</v>
      </c>
      <c r="C7675" s="20">
        <v>0</v>
      </c>
      <c r="D7675" s="20">
        <v>0</v>
      </c>
      <c r="E7675" s="20">
        <v>0</v>
      </c>
      <c r="F7675" s="20">
        <f t="shared" si="242"/>
        <v>0</v>
      </c>
      <c r="G7675" s="136">
        <f t="shared" si="243"/>
        <v>0</v>
      </c>
    </row>
    <row r="7676" spans="1:7" s="8" customFormat="1" ht="12.75" x14ac:dyDescent="0.15">
      <c r="A7676" s="110" t="s">
        <v>24</v>
      </c>
      <c r="B7676" s="20">
        <v>0</v>
      </c>
      <c r="C7676" s="20">
        <v>0</v>
      </c>
      <c r="D7676" s="20">
        <v>0</v>
      </c>
      <c r="E7676" s="20">
        <v>381.79</v>
      </c>
      <c r="F7676" s="20">
        <f t="shared" si="242"/>
        <v>0</v>
      </c>
      <c r="G7676" s="136">
        <f t="shared" si="243"/>
        <v>0</v>
      </c>
    </row>
    <row r="7677" spans="1:7" s="8" customFormat="1" ht="12.75" x14ac:dyDescent="0.15">
      <c r="A7677" s="110" t="s">
        <v>25</v>
      </c>
      <c r="B7677" s="20">
        <v>84.77</v>
      </c>
      <c r="C7677" s="20">
        <v>0</v>
      </c>
      <c r="D7677" s="20">
        <v>0</v>
      </c>
      <c r="E7677" s="20">
        <v>409.5</v>
      </c>
      <c r="F7677" s="20">
        <f t="shared" si="242"/>
        <v>483.0718414533444</v>
      </c>
      <c r="G7677" s="136">
        <f t="shared" si="243"/>
        <v>0</v>
      </c>
    </row>
    <row r="7678" spans="1:7" s="8" customFormat="1" ht="12.75" x14ac:dyDescent="0.15">
      <c r="A7678" s="110" t="s">
        <v>26</v>
      </c>
      <c r="B7678" s="20">
        <v>509.96</v>
      </c>
      <c r="C7678" s="20">
        <v>0</v>
      </c>
      <c r="D7678" s="20">
        <v>0</v>
      </c>
      <c r="E7678" s="20">
        <v>232.01</v>
      </c>
      <c r="F7678" s="20">
        <f t="shared" si="242"/>
        <v>45.495725154914112</v>
      </c>
      <c r="G7678" s="136">
        <f t="shared" si="243"/>
        <v>0</v>
      </c>
    </row>
    <row r="7679" spans="1:7" s="8" customFormat="1" ht="12.75" x14ac:dyDescent="0.15">
      <c r="A7679" s="110" t="s">
        <v>27</v>
      </c>
      <c r="B7679" s="20">
        <v>2255.52</v>
      </c>
      <c r="C7679" s="20">
        <v>0</v>
      </c>
      <c r="D7679" s="20">
        <v>0</v>
      </c>
      <c r="E7679" s="20">
        <v>3219.97</v>
      </c>
      <c r="F7679" s="20">
        <f t="shared" si="242"/>
        <v>142.75954103710009</v>
      </c>
      <c r="G7679" s="136">
        <f t="shared" si="243"/>
        <v>0</v>
      </c>
    </row>
    <row r="7680" spans="1:7" s="8" customFormat="1" ht="12.75" x14ac:dyDescent="0.15">
      <c r="A7680" s="110" t="s">
        <v>28</v>
      </c>
      <c r="B7680" s="20">
        <v>190.32</v>
      </c>
      <c r="C7680" s="20">
        <v>0</v>
      </c>
      <c r="D7680" s="20">
        <v>0</v>
      </c>
      <c r="E7680" s="20">
        <v>676.67</v>
      </c>
      <c r="F7680" s="20">
        <f t="shared" si="242"/>
        <v>355.54329550231188</v>
      </c>
      <c r="G7680" s="136">
        <f t="shared" si="243"/>
        <v>0</v>
      </c>
    </row>
    <row r="7681" spans="1:7" s="8" customFormat="1" ht="12.75" x14ac:dyDescent="0.15">
      <c r="A7681" s="110" t="s">
        <v>41</v>
      </c>
      <c r="B7681" s="20">
        <v>288.67</v>
      </c>
      <c r="C7681" s="20">
        <v>0</v>
      </c>
      <c r="D7681" s="20">
        <v>0</v>
      </c>
      <c r="E7681" s="20">
        <v>154.97999999999999</v>
      </c>
      <c r="F7681" s="20">
        <f t="shared" si="242"/>
        <v>53.687601759794909</v>
      </c>
      <c r="G7681" s="136">
        <f t="shared" si="243"/>
        <v>0</v>
      </c>
    </row>
    <row r="7682" spans="1:7" s="8" customFormat="1" ht="12.75" x14ac:dyDescent="0.15">
      <c r="A7682" s="110" t="s">
        <v>29</v>
      </c>
      <c r="B7682" s="20">
        <v>3602.27</v>
      </c>
      <c r="C7682" s="20">
        <v>0</v>
      </c>
      <c r="D7682" s="20">
        <v>0</v>
      </c>
      <c r="E7682" s="20">
        <v>3072.35</v>
      </c>
      <c r="F7682" s="20">
        <f t="shared" si="242"/>
        <v>85.289275928789337</v>
      </c>
      <c r="G7682" s="136">
        <f t="shared" si="243"/>
        <v>0</v>
      </c>
    </row>
    <row r="7683" spans="1:7" s="8" customFormat="1" ht="12.75" x14ac:dyDescent="0.15">
      <c r="A7683" s="110" t="s">
        <v>30</v>
      </c>
      <c r="B7683" s="20">
        <v>890.19</v>
      </c>
      <c r="C7683" s="20">
        <v>0</v>
      </c>
      <c r="D7683" s="20">
        <v>0</v>
      </c>
      <c r="E7683" s="20">
        <v>1028.53</v>
      </c>
      <c r="F7683" s="20">
        <f t="shared" si="242"/>
        <v>115.54050258933486</v>
      </c>
      <c r="G7683" s="136">
        <f t="shared" si="243"/>
        <v>0</v>
      </c>
    </row>
    <row r="7684" spans="1:7" s="8" customFormat="1" ht="12.75" x14ac:dyDescent="0.15">
      <c r="A7684" s="110" t="s">
        <v>31</v>
      </c>
      <c r="B7684" s="20">
        <v>68.02</v>
      </c>
      <c r="C7684" s="20">
        <v>0</v>
      </c>
      <c r="D7684" s="20">
        <v>0</v>
      </c>
      <c r="E7684" s="20">
        <v>0</v>
      </c>
      <c r="F7684" s="20">
        <f t="shared" si="242"/>
        <v>0</v>
      </c>
      <c r="G7684" s="136">
        <f t="shared" si="243"/>
        <v>0</v>
      </c>
    </row>
    <row r="7685" spans="1:7" s="8" customFormat="1" ht="12.75" x14ac:dyDescent="0.15">
      <c r="A7685" s="110" t="s">
        <v>32</v>
      </c>
      <c r="B7685" s="20">
        <v>662.59</v>
      </c>
      <c r="C7685" s="20">
        <v>0</v>
      </c>
      <c r="D7685" s="20">
        <v>0</v>
      </c>
      <c r="E7685" s="20">
        <v>2577.12</v>
      </c>
      <c r="F7685" s="20">
        <f t="shared" si="242"/>
        <v>388.94640728052036</v>
      </c>
      <c r="G7685" s="136">
        <f t="shared" si="243"/>
        <v>0</v>
      </c>
    </row>
    <row r="7686" spans="1:7" s="8" customFormat="1" ht="12.75" x14ac:dyDescent="0.15">
      <c r="A7686" s="110" t="s">
        <v>33</v>
      </c>
      <c r="B7686" s="20">
        <v>1037.23</v>
      </c>
      <c r="C7686" s="20">
        <v>0</v>
      </c>
      <c r="D7686" s="20">
        <v>0</v>
      </c>
      <c r="E7686" s="20">
        <v>781.17</v>
      </c>
      <c r="F7686" s="20">
        <f t="shared" ref="F7686:F7749" si="244">IFERROR(E7686/B7686*100,0)</f>
        <v>75.313093527954251</v>
      </c>
      <c r="G7686" s="136">
        <f t="shared" ref="G7686:G7749" si="245">IFERROR(E7686/D7686*100,0)</f>
        <v>0</v>
      </c>
    </row>
    <row r="7687" spans="1:7" s="8" customFormat="1" ht="12.75" x14ac:dyDescent="0.15">
      <c r="A7687" s="110" t="s">
        <v>34</v>
      </c>
      <c r="B7687" s="20">
        <v>402.89</v>
      </c>
      <c r="C7687" s="20">
        <v>0</v>
      </c>
      <c r="D7687" s="20">
        <v>0</v>
      </c>
      <c r="E7687" s="20">
        <v>489.76</v>
      </c>
      <c r="F7687" s="20">
        <f t="shared" si="244"/>
        <v>121.56171659758246</v>
      </c>
      <c r="G7687" s="136">
        <f t="shared" si="245"/>
        <v>0</v>
      </c>
    </row>
    <row r="7688" spans="1:7" s="8" customFormat="1" ht="12.75" x14ac:dyDescent="0.15">
      <c r="A7688" s="110" t="s">
        <v>35</v>
      </c>
      <c r="B7688" s="20">
        <v>591.87</v>
      </c>
      <c r="C7688" s="20">
        <v>0</v>
      </c>
      <c r="D7688" s="20">
        <v>0</v>
      </c>
      <c r="E7688" s="20">
        <v>679.87</v>
      </c>
      <c r="F7688" s="20">
        <f t="shared" si="244"/>
        <v>114.86812982580634</v>
      </c>
      <c r="G7688" s="136">
        <f t="shared" si="245"/>
        <v>0</v>
      </c>
    </row>
    <row r="7689" spans="1:7" s="8" customFormat="1" ht="12.75" x14ac:dyDescent="0.15">
      <c r="A7689" s="110" t="s">
        <v>83</v>
      </c>
      <c r="B7689" s="20">
        <v>15.65</v>
      </c>
      <c r="C7689" s="20">
        <v>0</v>
      </c>
      <c r="D7689" s="20">
        <v>0</v>
      </c>
      <c r="E7689" s="20">
        <v>403.43</v>
      </c>
      <c r="F7689" s="20">
        <f t="shared" si="244"/>
        <v>2577.8274760383388</v>
      </c>
      <c r="G7689" s="136">
        <f t="shared" si="245"/>
        <v>0</v>
      </c>
    </row>
    <row r="7690" spans="1:7" s="8" customFormat="1" ht="12.75" x14ac:dyDescent="0.15">
      <c r="A7690" s="110" t="s">
        <v>42</v>
      </c>
      <c r="B7690" s="20">
        <v>33.18</v>
      </c>
      <c r="C7690" s="20">
        <v>0</v>
      </c>
      <c r="D7690" s="20">
        <v>0</v>
      </c>
      <c r="E7690" s="20">
        <v>0</v>
      </c>
      <c r="F7690" s="20">
        <f t="shared" si="244"/>
        <v>0</v>
      </c>
      <c r="G7690" s="136">
        <f t="shared" si="245"/>
        <v>0</v>
      </c>
    </row>
    <row r="7691" spans="1:7" s="8" customFormat="1" ht="12.75" x14ac:dyDescent="0.15">
      <c r="A7691" s="110" t="s">
        <v>36</v>
      </c>
      <c r="B7691" s="20">
        <v>220.71</v>
      </c>
      <c r="C7691" s="20">
        <v>0</v>
      </c>
      <c r="D7691" s="20">
        <v>0</v>
      </c>
      <c r="E7691" s="20">
        <v>916.7</v>
      </c>
      <c r="F7691" s="20">
        <f t="shared" si="244"/>
        <v>415.34139821485201</v>
      </c>
      <c r="G7691" s="136">
        <f t="shared" si="245"/>
        <v>0</v>
      </c>
    </row>
    <row r="7692" spans="1:7" s="8" customFormat="1" ht="12.75" x14ac:dyDescent="0.15">
      <c r="A7692" s="108" t="s">
        <v>37</v>
      </c>
      <c r="B7692" s="19">
        <v>678.17</v>
      </c>
      <c r="C7692" s="19">
        <v>1000</v>
      </c>
      <c r="D7692" s="19">
        <v>760</v>
      </c>
      <c r="E7692" s="19">
        <v>717.69</v>
      </c>
      <c r="F7692" s="19">
        <f t="shared" si="244"/>
        <v>105.82744739519592</v>
      </c>
      <c r="G7692" s="151">
        <f t="shared" si="245"/>
        <v>94.432894736842115</v>
      </c>
    </row>
    <row r="7693" spans="1:7" s="8" customFormat="1" ht="12.75" x14ac:dyDescent="0.15">
      <c r="A7693" s="110" t="s">
        <v>38</v>
      </c>
      <c r="B7693" s="20">
        <v>661.99</v>
      </c>
      <c r="C7693" s="20">
        <v>0</v>
      </c>
      <c r="D7693" s="20">
        <v>0</v>
      </c>
      <c r="E7693" s="20">
        <v>652.99</v>
      </c>
      <c r="F7693" s="20">
        <f t="shared" si="244"/>
        <v>98.640462846870804</v>
      </c>
      <c r="G7693" s="136">
        <f t="shared" si="245"/>
        <v>0</v>
      </c>
    </row>
    <row r="7694" spans="1:7" s="8" customFormat="1" ht="12.75" x14ac:dyDescent="0.15">
      <c r="A7694" s="110" t="s">
        <v>207</v>
      </c>
      <c r="B7694" s="20">
        <v>16.18</v>
      </c>
      <c r="C7694" s="20">
        <v>0</v>
      </c>
      <c r="D7694" s="20">
        <v>0</v>
      </c>
      <c r="E7694" s="20">
        <v>64.7</v>
      </c>
      <c r="F7694" s="20">
        <f t="shared" si="244"/>
        <v>399.87639060568603</v>
      </c>
      <c r="G7694" s="136">
        <f t="shared" si="245"/>
        <v>0</v>
      </c>
    </row>
    <row r="7695" spans="1:7" s="7" customFormat="1" ht="12.75" x14ac:dyDescent="0.15">
      <c r="A7695" s="149" t="s">
        <v>293</v>
      </c>
      <c r="B7695" s="18">
        <v>91578.75</v>
      </c>
      <c r="C7695" s="18">
        <v>102000</v>
      </c>
      <c r="D7695" s="18">
        <v>110000</v>
      </c>
      <c r="E7695" s="18">
        <v>109875.6</v>
      </c>
      <c r="F7695" s="18">
        <f t="shared" si="244"/>
        <v>119.97936202448713</v>
      </c>
      <c r="G7695" s="150">
        <f t="shared" si="245"/>
        <v>99.886909090909086</v>
      </c>
    </row>
    <row r="7696" spans="1:7" s="8" customFormat="1" ht="12.75" x14ac:dyDescent="0.15">
      <c r="A7696" s="108" t="s">
        <v>81</v>
      </c>
      <c r="B7696" s="19">
        <v>91578.75</v>
      </c>
      <c r="C7696" s="19">
        <v>102000</v>
      </c>
      <c r="D7696" s="19">
        <v>110000</v>
      </c>
      <c r="E7696" s="19">
        <v>109875.6</v>
      </c>
      <c r="F7696" s="19">
        <f t="shared" si="244"/>
        <v>119.97936202448713</v>
      </c>
      <c r="G7696" s="151">
        <f t="shared" si="245"/>
        <v>99.886909090909086</v>
      </c>
    </row>
    <row r="7697" spans="1:7" s="6" customFormat="1" ht="12.75" x14ac:dyDescent="0.15">
      <c r="A7697" s="147" t="s">
        <v>62</v>
      </c>
      <c r="B7697" s="17">
        <v>91578.75</v>
      </c>
      <c r="C7697" s="17">
        <v>102000</v>
      </c>
      <c r="D7697" s="17">
        <v>110000</v>
      </c>
      <c r="E7697" s="17">
        <v>109875.6</v>
      </c>
      <c r="F7697" s="17">
        <f t="shared" si="244"/>
        <v>119.97936202448713</v>
      </c>
      <c r="G7697" s="148">
        <f t="shared" si="245"/>
        <v>99.886909090909086</v>
      </c>
    </row>
    <row r="7698" spans="1:7" s="8" customFormat="1" ht="12.75" x14ac:dyDescent="0.15">
      <c r="A7698" s="108" t="s">
        <v>6</v>
      </c>
      <c r="B7698" s="19">
        <v>91578.75</v>
      </c>
      <c r="C7698" s="19">
        <v>102000</v>
      </c>
      <c r="D7698" s="19">
        <v>110000</v>
      </c>
      <c r="E7698" s="19">
        <v>109875.6</v>
      </c>
      <c r="F7698" s="19">
        <f t="shared" si="244"/>
        <v>119.97936202448713</v>
      </c>
      <c r="G7698" s="151">
        <f t="shared" si="245"/>
        <v>99.886909090909086</v>
      </c>
    </row>
    <row r="7699" spans="1:7" s="8" customFormat="1" ht="12.75" x14ac:dyDescent="0.15">
      <c r="A7699" s="108" t="s">
        <v>12</v>
      </c>
      <c r="B7699" s="19">
        <v>91578.75</v>
      </c>
      <c r="C7699" s="19">
        <v>102000</v>
      </c>
      <c r="D7699" s="19">
        <v>110000</v>
      </c>
      <c r="E7699" s="19">
        <v>109875.6</v>
      </c>
      <c r="F7699" s="19">
        <f t="shared" si="244"/>
        <v>119.97936202448713</v>
      </c>
      <c r="G7699" s="151">
        <f t="shared" si="245"/>
        <v>99.886909090909086</v>
      </c>
    </row>
    <row r="7700" spans="1:7" s="8" customFormat="1" ht="12.75" x14ac:dyDescent="0.15">
      <c r="A7700" s="110" t="s">
        <v>19</v>
      </c>
      <c r="B7700" s="20">
        <v>33180.699999999997</v>
      </c>
      <c r="C7700" s="20">
        <v>0</v>
      </c>
      <c r="D7700" s="20">
        <v>0</v>
      </c>
      <c r="E7700" s="20">
        <v>34000</v>
      </c>
      <c r="F7700" s="20">
        <f t="shared" si="244"/>
        <v>102.4692064965477</v>
      </c>
      <c r="G7700" s="136">
        <f t="shared" si="245"/>
        <v>0</v>
      </c>
    </row>
    <row r="7701" spans="1:7" s="8" customFormat="1" ht="12.75" x14ac:dyDescent="0.15">
      <c r="A7701" s="110" t="s">
        <v>22</v>
      </c>
      <c r="B7701" s="20">
        <v>2455.11</v>
      </c>
      <c r="C7701" s="20">
        <v>0</v>
      </c>
      <c r="D7701" s="20">
        <v>0</v>
      </c>
      <c r="E7701" s="20">
        <v>963.73</v>
      </c>
      <c r="F7701" s="20">
        <f t="shared" si="244"/>
        <v>39.254045643576049</v>
      </c>
      <c r="G7701" s="136">
        <f t="shared" si="245"/>
        <v>0</v>
      </c>
    </row>
    <row r="7702" spans="1:7" s="8" customFormat="1" ht="12.75" x14ac:dyDescent="0.15">
      <c r="A7702" s="110" t="s">
        <v>97</v>
      </c>
      <c r="B7702" s="20">
        <v>4178.8500000000004</v>
      </c>
      <c r="C7702" s="20">
        <v>0</v>
      </c>
      <c r="D7702" s="20">
        <v>0</v>
      </c>
      <c r="E7702" s="20">
        <v>5945.07</v>
      </c>
      <c r="F7702" s="20">
        <f t="shared" si="244"/>
        <v>142.26569510750565</v>
      </c>
      <c r="G7702" s="136">
        <f t="shared" si="245"/>
        <v>0</v>
      </c>
    </row>
    <row r="7703" spans="1:7" s="8" customFormat="1" ht="12.75" x14ac:dyDescent="0.15">
      <c r="A7703" s="110" t="s">
        <v>23</v>
      </c>
      <c r="B7703" s="20">
        <v>37164.57</v>
      </c>
      <c r="C7703" s="20">
        <v>0</v>
      </c>
      <c r="D7703" s="20">
        <v>0</v>
      </c>
      <c r="E7703" s="20">
        <v>53028.9</v>
      </c>
      <c r="F7703" s="20">
        <f t="shared" si="244"/>
        <v>142.68670403020943</v>
      </c>
      <c r="G7703" s="136">
        <f t="shared" si="245"/>
        <v>0</v>
      </c>
    </row>
    <row r="7704" spans="1:7" s="8" customFormat="1" ht="12.75" x14ac:dyDescent="0.15">
      <c r="A7704" s="110" t="s">
        <v>27</v>
      </c>
      <c r="B7704" s="20">
        <v>701.55</v>
      </c>
      <c r="C7704" s="20">
        <v>0</v>
      </c>
      <c r="D7704" s="20">
        <v>0</v>
      </c>
      <c r="E7704" s="20">
        <v>0</v>
      </c>
      <c r="F7704" s="20">
        <f t="shared" si="244"/>
        <v>0</v>
      </c>
      <c r="G7704" s="136">
        <f t="shared" si="245"/>
        <v>0</v>
      </c>
    </row>
    <row r="7705" spans="1:7" s="8" customFormat="1" ht="12.75" x14ac:dyDescent="0.15">
      <c r="A7705" s="110" t="s">
        <v>28</v>
      </c>
      <c r="B7705" s="20">
        <v>4041.93</v>
      </c>
      <c r="C7705" s="20">
        <v>0</v>
      </c>
      <c r="D7705" s="20">
        <v>0</v>
      </c>
      <c r="E7705" s="20">
        <v>6408.87</v>
      </c>
      <c r="F7705" s="20">
        <f t="shared" si="244"/>
        <v>158.55964848475853</v>
      </c>
      <c r="G7705" s="136">
        <f t="shared" si="245"/>
        <v>0</v>
      </c>
    </row>
    <row r="7706" spans="1:7" s="8" customFormat="1" ht="12.75" x14ac:dyDescent="0.15">
      <c r="A7706" s="110" t="s">
        <v>41</v>
      </c>
      <c r="B7706" s="20">
        <v>0</v>
      </c>
      <c r="C7706" s="20">
        <v>0</v>
      </c>
      <c r="D7706" s="20">
        <v>0</v>
      </c>
      <c r="E7706" s="20">
        <v>10.62</v>
      </c>
      <c r="F7706" s="20">
        <f t="shared" si="244"/>
        <v>0</v>
      </c>
      <c r="G7706" s="136">
        <f t="shared" si="245"/>
        <v>0</v>
      </c>
    </row>
    <row r="7707" spans="1:7" s="8" customFormat="1" ht="12.75" x14ac:dyDescent="0.15">
      <c r="A7707" s="110" t="s">
        <v>29</v>
      </c>
      <c r="B7707" s="20">
        <v>1162.18</v>
      </c>
      <c r="C7707" s="20">
        <v>0</v>
      </c>
      <c r="D7707" s="20">
        <v>0</v>
      </c>
      <c r="E7707" s="20">
        <v>1751.64</v>
      </c>
      <c r="F7707" s="20">
        <f t="shared" si="244"/>
        <v>150.72019824811991</v>
      </c>
      <c r="G7707" s="136">
        <f t="shared" si="245"/>
        <v>0</v>
      </c>
    </row>
    <row r="7708" spans="1:7" s="8" customFormat="1" ht="12.75" x14ac:dyDescent="0.15">
      <c r="A7708" s="110" t="s">
        <v>30</v>
      </c>
      <c r="B7708" s="20">
        <v>323.42</v>
      </c>
      <c r="C7708" s="20">
        <v>0</v>
      </c>
      <c r="D7708" s="20">
        <v>0</v>
      </c>
      <c r="E7708" s="20">
        <v>38.159999999999997</v>
      </c>
      <c r="F7708" s="20">
        <f t="shared" si="244"/>
        <v>11.798899264114771</v>
      </c>
      <c r="G7708" s="136">
        <f t="shared" si="245"/>
        <v>0</v>
      </c>
    </row>
    <row r="7709" spans="1:7" s="8" customFormat="1" ht="12.75" x14ac:dyDescent="0.15">
      <c r="A7709" s="110" t="s">
        <v>31</v>
      </c>
      <c r="B7709" s="20">
        <v>3602.77</v>
      </c>
      <c r="C7709" s="20">
        <v>0</v>
      </c>
      <c r="D7709" s="20">
        <v>0</v>
      </c>
      <c r="E7709" s="20">
        <v>3568.24</v>
      </c>
      <c r="F7709" s="20">
        <f t="shared" si="244"/>
        <v>99.041570791363313</v>
      </c>
      <c r="G7709" s="136">
        <f t="shared" si="245"/>
        <v>0</v>
      </c>
    </row>
    <row r="7710" spans="1:7" s="8" customFormat="1" ht="12.75" x14ac:dyDescent="0.15">
      <c r="A7710" s="110" t="s">
        <v>32</v>
      </c>
      <c r="B7710" s="20">
        <v>3981.17</v>
      </c>
      <c r="C7710" s="20">
        <v>0</v>
      </c>
      <c r="D7710" s="20">
        <v>0</v>
      </c>
      <c r="E7710" s="20">
        <v>3191.57</v>
      </c>
      <c r="F7710" s="20">
        <f t="shared" si="244"/>
        <v>80.166634431586687</v>
      </c>
      <c r="G7710" s="136">
        <f t="shared" si="245"/>
        <v>0</v>
      </c>
    </row>
    <row r="7711" spans="1:7" s="8" customFormat="1" ht="12.75" x14ac:dyDescent="0.15">
      <c r="A7711" s="110" t="s">
        <v>33</v>
      </c>
      <c r="B7711" s="20">
        <v>514.63</v>
      </c>
      <c r="C7711" s="20">
        <v>0</v>
      </c>
      <c r="D7711" s="20">
        <v>0</v>
      </c>
      <c r="E7711" s="20">
        <v>285</v>
      </c>
      <c r="F7711" s="20">
        <f t="shared" si="244"/>
        <v>55.379593105726443</v>
      </c>
      <c r="G7711" s="136">
        <f t="shared" si="245"/>
        <v>0</v>
      </c>
    </row>
    <row r="7712" spans="1:7" s="8" customFormat="1" ht="12.75" x14ac:dyDescent="0.15">
      <c r="A7712" s="110" t="s">
        <v>34</v>
      </c>
      <c r="B7712" s="20">
        <v>271.87</v>
      </c>
      <c r="C7712" s="20">
        <v>0</v>
      </c>
      <c r="D7712" s="20">
        <v>0</v>
      </c>
      <c r="E7712" s="20">
        <v>683.8</v>
      </c>
      <c r="F7712" s="20">
        <f t="shared" si="244"/>
        <v>251.51726928311322</v>
      </c>
      <c r="G7712" s="136">
        <f t="shared" si="245"/>
        <v>0</v>
      </c>
    </row>
    <row r="7713" spans="1:7" s="7" customFormat="1" ht="12.75" x14ac:dyDescent="0.15">
      <c r="A7713" s="149" t="s">
        <v>294</v>
      </c>
      <c r="B7713" s="18">
        <v>11863.68</v>
      </c>
      <c r="C7713" s="18">
        <v>5000</v>
      </c>
      <c r="D7713" s="18">
        <v>5000</v>
      </c>
      <c r="E7713" s="18">
        <v>5000</v>
      </c>
      <c r="F7713" s="18">
        <f t="shared" si="244"/>
        <v>42.145438852025677</v>
      </c>
      <c r="G7713" s="150">
        <f t="shared" si="245"/>
        <v>100</v>
      </c>
    </row>
    <row r="7714" spans="1:7" s="8" customFormat="1" ht="12.75" x14ac:dyDescent="0.15">
      <c r="A7714" s="108" t="s">
        <v>81</v>
      </c>
      <c r="B7714" s="19">
        <v>11863.68</v>
      </c>
      <c r="C7714" s="19">
        <v>5000</v>
      </c>
      <c r="D7714" s="19">
        <v>5000</v>
      </c>
      <c r="E7714" s="19">
        <v>5000</v>
      </c>
      <c r="F7714" s="19">
        <f t="shared" si="244"/>
        <v>42.145438852025677</v>
      </c>
      <c r="G7714" s="151">
        <f t="shared" si="245"/>
        <v>100</v>
      </c>
    </row>
    <row r="7715" spans="1:7" s="6" customFormat="1" ht="12.75" x14ac:dyDescent="0.15">
      <c r="A7715" s="147" t="s">
        <v>62</v>
      </c>
      <c r="B7715" s="17">
        <v>11863.68</v>
      </c>
      <c r="C7715" s="17">
        <v>5000</v>
      </c>
      <c r="D7715" s="17">
        <v>5000</v>
      </c>
      <c r="E7715" s="17">
        <v>5000</v>
      </c>
      <c r="F7715" s="17">
        <f t="shared" si="244"/>
        <v>42.145438852025677</v>
      </c>
      <c r="G7715" s="148">
        <f t="shared" si="245"/>
        <v>100</v>
      </c>
    </row>
    <row r="7716" spans="1:7" s="8" customFormat="1" ht="12.75" x14ac:dyDescent="0.15">
      <c r="A7716" s="108" t="s">
        <v>6</v>
      </c>
      <c r="B7716" s="19">
        <v>11863.68</v>
      </c>
      <c r="C7716" s="19">
        <v>5000</v>
      </c>
      <c r="D7716" s="19">
        <v>5000</v>
      </c>
      <c r="E7716" s="19">
        <v>5000</v>
      </c>
      <c r="F7716" s="19">
        <f t="shared" si="244"/>
        <v>42.145438852025677</v>
      </c>
      <c r="G7716" s="151">
        <f t="shared" si="245"/>
        <v>100</v>
      </c>
    </row>
    <row r="7717" spans="1:7" s="8" customFormat="1" ht="12.75" x14ac:dyDescent="0.15">
      <c r="A7717" s="108" t="s">
        <v>12</v>
      </c>
      <c r="B7717" s="19">
        <v>11863.68</v>
      </c>
      <c r="C7717" s="19">
        <v>5000</v>
      </c>
      <c r="D7717" s="19">
        <v>5000</v>
      </c>
      <c r="E7717" s="19">
        <v>5000</v>
      </c>
      <c r="F7717" s="19">
        <f t="shared" si="244"/>
        <v>42.145438852025677</v>
      </c>
      <c r="G7717" s="151">
        <f t="shared" si="245"/>
        <v>100</v>
      </c>
    </row>
    <row r="7718" spans="1:7" s="8" customFormat="1" ht="12.75" x14ac:dyDescent="0.15">
      <c r="A7718" s="110" t="s">
        <v>28</v>
      </c>
      <c r="B7718" s="20">
        <v>11796.31</v>
      </c>
      <c r="C7718" s="20">
        <v>0</v>
      </c>
      <c r="D7718" s="20">
        <v>0</v>
      </c>
      <c r="E7718" s="20">
        <v>5000</v>
      </c>
      <c r="F7718" s="20">
        <f t="shared" si="244"/>
        <v>42.386136003546873</v>
      </c>
      <c r="G7718" s="136">
        <f t="shared" si="245"/>
        <v>0</v>
      </c>
    </row>
    <row r="7719" spans="1:7" s="8" customFormat="1" ht="12.75" x14ac:dyDescent="0.15">
      <c r="A7719" s="110" t="s">
        <v>29</v>
      </c>
      <c r="B7719" s="20">
        <v>67.37</v>
      </c>
      <c r="C7719" s="20">
        <v>0</v>
      </c>
      <c r="D7719" s="20">
        <v>0</v>
      </c>
      <c r="E7719" s="20">
        <v>0</v>
      </c>
      <c r="F7719" s="20">
        <f t="shared" si="244"/>
        <v>0</v>
      </c>
      <c r="G7719" s="136">
        <f t="shared" si="245"/>
        <v>0</v>
      </c>
    </row>
    <row r="7720" spans="1:7" s="7" customFormat="1" ht="12.75" x14ac:dyDescent="0.15">
      <c r="A7720" s="149" t="s">
        <v>295</v>
      </c>
      <c r="B7720" s="18">
        <v>0</v>
      </c>
      <c r="C7720" s="18">
        <v>0</v>
      </c>
      <c r="D7720" s="18">
        <v>13125</v>
      </c>
      <c r="E7720" s="18">
        <v>13125</v>
      </c>
      <c r="F7720" s="18">
        <f t="shared" si="244"/>
        <v>0</v>
      </c>
      <c r="G7720" s="150">
        <f t="shared" si="245"/>
        <v>100</v>
      </c>
    </row>
    <row r="7721" spans="1:7" s="8" customFormat="1" ht="12.75" x14ac:dyDescent="0.15">
      <c r="A7721" s="108" t="s">
        <v>81</v>
      </c>
      <c r="B7721" s="19">
        <v>0</v>
      </c>
      <c r="C7721" s="19">
        <v>0</v>
      </c>
      <c r="D7721" s="19">
        <v>13125</v>
      </c>
      <c r="E7721" s="19">
        <v>13125</v>
      </c>
      <c r="F7721" s="19">
        <f t="shared" si="244"/>
        <v>0</v>
      </c>
      <c r="G7721" s="151">
        <f t="shared" si="245"/>
        <v>100</v>
      </c>
    </row>
    <row r="7722" spans="1:7" s="6" customFormat="1" ht="12.75" x14ac:dyDescent="0.15">
      <c r="A7722" s="147" t="s">
        <v>62</v>
      </c>
      <c r="B7722" s="17">
        <v>0</v>
      </c>
      <c r="C7722" s="17">
        <v>0</v>
      </c>
      <c r="D7722" s="17">
        <v>13125</v>
      </c>
      <c r="E7722" s="17">
        <v>13125</v>
      </c>
      <c r="F7722" s="17">
        <f t="shared" si="244"/>
        <v>0</v>
      </c>
      <c r="G7722" s="148">
        <f t="shared" si="245"/>
        <v>100</v>
      </c>
    </row>
    <row r="7723" spans="1:7" s="8" customFormat="1" ht="12.75" x14ac:dyDescent="0.15">
      <c r="A7723" s="108" t="s">
        <v>53</v>
      </c>
      <c r="B7723" s="19">
        <v>0</v>
      </c>
      <c r="C7723" s="19">
        <v>0</v>
      </c>
      <c r="D7723" s="19">
        <v>13125</v>
      </c>
      <c r="E7723" s="19">
        <v>13125</v>
      </c>
      <c r="F7723" s="19">
        <f t="shared" si="244"/>
        <v>0</v>
      </c>
      <c r="G7723" s="151">
        <f t="shared" si="245"/>
        <v>100</v>
      </c>
    </row>
    <row r="7724" spans="1:7" s="8" customFormat="1" ht="12.75" x14ac:dyDescent="0.15">
      <c r="A7724" s="108" t="s">
        <v>56</v>
      </c>
      <c r="B7724" s="19">
        <v>0</v>
      </c>
      <c r="C7724" s="19">
        <v>0</v>
      </c>
      <c r="D7724" s="19">
        <v>13125</v>
      </c>
      <c r="E7724" s="19">
        <v>13125</v>
      </c>
      <c r="F7724" s="19">
        <f t="shared" si="244"/>
        <v>0</v>
      </c>
      <c r="G7724" s="151">
        <f t="shared" si="245"/>
        <v>100</v>
      </c>
    </row>
    <row r="7725" spans="1:7" s="8" customFormat="1" ht="12.75" x14ac:dyDescent="0.15">
      <c r="A7725" s="110" t="s">
        <v>60</v>
      </c>
      <c r="B7725" s="20">
        <v>0</v>
      </c>
      <c r="C7725" s="20">
        <v>0</v>
      </c>
      <c r="D7725" s="20">
        <v>0</v>
      </c>
      <c r="E7725" s="20">
        <v>13125</v>
      </c>
      <c r="F7725" s="20">
        <f t="shared" si="244"/>
        <v>0</v>
      </c>
      <c r="G7725" s="136">
        <f t="shared" si="245"/>
        <v>0</v>
      </c>
    </row>
    <row r="7726" spans="1:7" s="6" customFormat="1" ht="12.75" x14ac:dyDescent="0.15">
      <c r="A7726" s="147" t="s">
        <v>250</v>
      </c>
      <c r="B7726" s="17">
        <v>70587.44</v>
      </c>
      <c r="C7726" s="17">
        <v>52534</v>
      </c>
      <c r="D7726" s="17">
        <v>58546.93</v>
      </c>
      <c r="E7726" s="17">
        <v>37330.99</v>
      </c>
      <c r="F7726" s="17">
        <f t="shared" si="244"/>
        <v>52.886165017459199</v>
      </c>
      <c r="G7726" s="148">
        <f t="shared" si="245"/>
        <v>63.76250642006336</v>
      </c>
    </row>
    <row r="7727" spans="1:7" s="7" customFormat="1" ht="12.75" x14ac:dyDescent="0.15">
      <c r="A7727" s="149" t="s">
        <v>251</v>
      </c>
      <c r="B7727" s="18">
        <v>70587.44</v>
      </c>
      <c r="C7727" s="18">
        <v>52534</v>
      </c>
      <c r="D7727" s="18">
        <v>58546.93</v>
      </c>
      <c r="E7727" s="18">
        <v>37330.99</v>
      </c>
      <c r="F7727" s="18">
        <f t="shared" si="244"/>
        <v>52.886165017459199</v>
      </c>
      <c r="G7727" s="150">
        <f t="shared" si="245"/>
        <v>63.76250642006336</v>
      </c>
    </row>
    <row r="7728" spans="1:7" s="8" customFormat="1" ht="12.75" x14ac:dyDescent="0.15">
      <c r="A7728" s="108" t="s">
        <v>82</v>
      </c>
      <c r="B7728" s="19">
        <v>70587.44</v>
      </c>
      <c r="C7728" s="19">
        <v>52534</v>
      </c>
      <c r="D7728" s="19">
        <v>58546.93</v>
      </c>
      <c r="E7728" s="19">
        <v>37330.99</v>
      </c>
      <c r="F7728" s="19">
        <f t="shared" si="244"/>
        <v>52.886165017459199</v>
      </c>
      <c r="G7728" s="151">
        <f t="shared" si="245"/>
        <v>63.76250642006336</v>
      </c>
    </row>
    <row r="7729" spans="1:7" s="6" customFormat="1" ht="12.75" x14ac:dyDescent="0.15">
      <c r="A7729" s="147" t="s">
        <v>44</v>
      </c>
      <c r="B7729" s="17">
        <v>70587.44</v>
      </c>
      <c r="C7729" s="17">
        <v>52534</v>
      </c>
      <c r="D7729" s="17">
        <v>58546.93</v>
      </c>
      <c r="E7729" s="17">
        <v>37330.99</v>
      </c>
      <c r="F7729" s="17">
        <f t="shared" si="244"/>
        <v>52.886165017459199</v>
      </c>
      <c r="G7729" s="148">
        <f t="shared" si="245"/>
        <v>63.76250642006336</v>
      </c>
    </row>
    <row r="7730" spans="1:7" s="8" customFormat="1" ht="12.75" x14ac:dyDescent="0.15">
      <c r="A7730" s="108" t="s">
        <v>6</v>
      </c>
      <c r="B7730" s="19">
        <v>42266.39</v>
      </c>
      <c r="C7730" s="19">
        <v>42534</v>
      </c>
      <c r="D7730" s="19">
        <v>54546.93</v>
      </c>
      <c r="E7730" s="19">
        <v>36885.050000000003</v>
      </c>
      <c r="F7730" s="19">
        <f t="shared" si="244"/>
        <v>87.26803968827241</v>
      </c>
      <c r="G7730" s="151">
        <f t="shared" si="245"/>
        <v>67.620762525040362</v>
      </c>
    </row>
    <row r="7731" spans="1:7" s="8" customFormat="1" ht="12.75" x14ac:dyDescent="0.15">
      <c r="A7731" s="108" t="s">
        <v>7</v>
      </c>
      <c r="B7731" s="19">
        <v>16996.82</v>
      </c>
      <c r="C7731" s="19">
        <v>16788</v>
      </c>
      <c r="D7731" s="19">
        <v>14500</v>
      </c>
      <c r="E7731" s="19">
        <v>9586.48</v>
      </c>
      <c r="F7731" s="19">
        <f t="shared" si="244"/>
        <v>56.401609242199427</v>
      </c>
      <c r="G7731" s="151">
        <f t="shared" si="245"/>
        <v>66.113655172413786</v>
      </c>
    </row>
    <row r="7732" spans="1:7" s="8" customFormat="1" ht="12.75" x14ac:dyDescent="0.15">
      <c r="A7732" s="110" t="s">
        <v>8</v>
      </c>
      <c r="B7732" s="20">
        <v>14306.53</v>
      </c>
      <c r="C7732" s="20">
        <v>0</v>
      </c>
      <c r="D7732" s="20">
        <v>0</v>
      </c>
      <c r="E7732" s="20">
        <v>7086.48</v>
      </c>
      <c r="F7732" s="20">
        <f t="shared" si="244"/>
        <v>49.533185195851118</v>
      </c>
      <c r="G7732" s="136">
        <f t="shared" si="245"/>
        <v>0</v>
      </c>
    </row>
    <row r="7733" spans="1:7" s="8" customFormat="1" ht="12.75" x14ac:dyDescent="0.15">
      <c r="A7733" s="110" t="s">
        <v>10</v>
      </c>
      <c r="B7733" s="20">
        <v>383.76</v>
      </c>
      <c r="C7733" s="20">
        <v>0</v>
      </c>
      <c r="D7733" s="20">
        <v>0</v>
      </c>
      <c r="E7733" s="20">
        <v>2500</v>
      </c>
      <c r="F7733" s="20">
        <f t="shared" si="244"/>
        <v>651.44882218052953</v>
      </c>
      <c r="G7733" s="136">
        <f t="shared" si="245"/>
        <v>0</v>
      </c>
    </row>
    <row r="7734" spans="1:7" s="8" customFormat="1" ht="12.75" x14ac:dyDescent="0.15">
      <c r="A7734" s="110" t="s">
        <v>126</v>
      </c>
      <c r="B7734" s="20">
        <v>2092.3000000000002</v>
      </c>
      <c r="C7734" s="20">
        <v>0</v>
      </c>
      <c r="D7734" s="20">
        <v>0</v>
      </c>
      <c r="E7734" s="20">
        <v>0</v>
      </c>
      <c r="F7734" s="20">
        <f t="shared" si="244"/>
        <v>0</v>
      </c>
      <c r="G7734" s="136">
        <f t="shared" si="245"/>
        <v>0</v>
      </c>
    </row>
    <row r="7735" spans="1:7" s="8" customFormat="1" ht="12.75" x14ac:dyDescent="0.15">
      <c r="A7735" s="110" t="s">
        <v>11</v>
      </c>
      <c r="B7735" s="20">
        <v>214.23</v>
      </c>
      <c r="C7735" s="20">
        <v>0</v>
      </c>
      <c r="D7735" s="20">
        <v>0</v>
      </c>
      <c r="E7735" s="20">
        <v>0</v>
      </c>
      <c r="F7735" s="20">
        <f t="shared" si="244"/>
        <v>0</v>
      </c>
      <c r="G7735" s="136">
        <f t="shared" si="245"/>
        <v>0</v>
      </c>
    </row>
    <row r="7736" spans="1:7" s="8" customFormat="1" ht="12.75" x14ac:dyDescent="0.15">
      <c r="A7736" s="108" t="s">
        <v>12</v>
      </c>
      <c r="B7736" s="19">
        <v>25204.23</v>
      </c>
      <c r="C7736" s="19">
        <v>25614</v>
      </c>
      <c r="D7736" s="19">
        <v>39914.93</v>
      </c>
      <c r="E7736" s="19">
        <v>27196.959999999999</v>
      </c>
      <c r="F7736" s="19">
        <f t="shared" si="244"/>
        <v>107.90633159592656</v>
      </c>
      <c r="G7736" s="151">
        <f t="shared" si="245"/>
        <v>68.137311026225021</v>
      </c>
    </row>
    <row r="7737" spans="1:7" s="8" customFormat="1" ht="12.75" x14ac:dyDescent="0.15">
      <c r="A7737" s="110" t="s">
        <v>18</v>
      </c>
      <c r="B7737" s="20">
        <v>747.17</v>
      </c>
      <c r="C7737" s="20">
        <v>0</v>
      </c>
      <c r="D7737" s="20">
        <v>0</v>
      </c>
      <c r="E7737" s="20">
        <v>3373.92</v>
      </c>
      <c r="F7737" s="20">
        <f t="shared" si="244"/>
        <v>451.55988596972583</v>
      </c>
      <c r="G7737" s="136">
        <f t="shared" si="245"/>
        <v>0</v>
      </c>
    </row>
    <row r="7738" spans="1:7" s="8" customFormat="1" ht="12.75" x14ac:dyDescent="0.15">
      <c r="A7738" s="110" t="s">
        <v>20</v>
      </c>
      <c r="B7738" s="20">
        <v>53.09</v>
      </c>
      <c r="C7738" s="20">
        <v>0</v>
      </c>
      <c r="D7738" s="20">
        <v>0</v>
      </c>
      <c r="E7738" s="20">
        <v>10</v>
      </c>
      <c r="F7738" s="20">
        <f t="shared" si="244"/>
        <v>18.835938971557731</v>
      </c>
      <c r="G7738" s="136">
        <f t="shared" si="245"/>
        <v>0</v>
      </c>
    </row>
    <row r="7739" spans="1:7" s="8" customFormat="1" ht="12.75" x14ac:dyDescent="0.15">
      <c r="A7739" s="110" t="s">
        <v>21</v>
      </c>
      <c r="B7739" s="20">
        <v>0</v>
      </c>
      <c r="C7739" s="20">
        <v>0</v>
      </c>
      <c r="D7739" s="20">
        <v>0</v>
      </c>
      <c r="E7739" s="20">
        <v>240.4</v>
      </c>
      <c r="F7739" s="20">
        <f t="shared" si="244"/>
        <v>0</v>
      </c>
      <c r="G7739" s="136">
        <f t="shared" si="245"/>
        <v>0</v>
      </c>
    </row>
    <row r="7740" spans="1:7" s="8" customFormat="1" ht="12.75" x14ac:dyDescent="0.15">
      <c r="A7740" s="110" t="s">
        <v>22</v>
      </c>
      <c r="B7740" s="20">
        <v>595.33000000000004</v>
      </c>
      <c r="C7740" s="20">
        <v>0</v>
      </c>
      <c r="D7740" s="20">
        <v>0</v>
      </c>
      <c r="E7740" s="20">
        <v>1969.48</v>
      </c>
      <c r="F7740" s="20">
        <f t="shared" si="244"/>
        <v>330.82156115095825</v>
      </c>
      <c r="G7740" s="136">
        <f t="shared" si="245"/>
        <v>0</v>
      </c>
    </row>
    <row r="7741" spans="1:7" s="8" customFormat="1" ht="12.75" x14ac:dyDescent="0.15">
      <c r="A7741" s="110" t="s">
        <v>97</v>
      </c>
      <c r="B7741" s="20">
        <v>15476.38</v>
      </c>
      <c r="C7741" s="20">
        <v>0</v>
      </c>
      <c r="D7741" s="20">
        <v>0</v>
      </c>
      <c r="E7741" s="20">
        <v>9641.4</v>
      </c>
      <c r="F7741" s="20">
        <f t="shared" si="244"/>
        <v>62.297514018136027</v>
      </c>
      <c r="G7741" s="136">
        <f t="shared" si="245"/>
        <v>0</v>
      </c>
    </row>
    <row r="7742" spans="1:7" s="8" customFormat="1" ht="12.75" x14ac:dyDescent="0.15">
      <c r="A7742" s="110" t="s">
        <v>23</v>
      </c>
      <c r="B7742" s="20">
        <v>1303.6099999999999</v>
      </c>
      <c r="C7742" s="20">
        <v>0</v>
      </c>
      <c r="D7742" s="20">
        <v>0</v>
      </c>
      <c r="E7742" s="20">
        <v>1216.52</v>
      </c>
      <c r="F7742" s="20">
        <f t="shared" si="244"/>
        <v>93.319320962557825</v>
      </c>
      <c r="G7742" s="136">
        <f t="shared" si="245"/>
        <v>0</v>
      </c>
    </row>
    <row r="7743" spans="1:7" s="8" customFormat="1" ht="12.75" x14ac:dyDescent="0.15">
      <c r="A7743" s="110" t="s">
        <v>24</v>
      </c>
      <c r="B7743" s="20">
        <v>533.72</v>
      </c>
      <c r="C7743" s="20">
        <v>0</v>
      </c>
      <c r="D7743" s="20">
        <v>0</v>
      </c>
      <c r="E7743" s="20">
        <v>43.79</v>
      </c>
      <c r="F7743" s="20">
        <f t="shared" si="244"/>
        <v>8.2046766094581418</v>
      </c>
      <c r="G7743" s="136">
        <f t="shared" si="245"/>
        <v>0</v>
      </c>
    </row>
    <row r="7744" spans="1:7" s="8" customFormat="1" ht="12.75" x14ac:dyDescent="0.15">
      <c r="A7744" s="110" t="s">
        <v>25</v>
      </c>
      <c r="B7744" s="20">
        <v>1803.24</v>
      </c>
      <c r="C7744" s="20">
        <v>0</v>
      </c>
      <c r="D7744" s="20">
        <v>0</v>
      </c>
      <c r="E7744" s="20">
        <v>1045.75</v>
      </c>
      <c r="F7744" s="20">
        <f t="shared" si="244"/>
        <v>57.992835119008014</v>
      </c>
      <c r="G7744" s="136">
        <f t="shared" si="245"/>
        <v>0</v>
      </c>
    </row>
    <row r="7745" spans="1:7" s="8" customFormat="1" ht="12.75" x14ac:dyDescent="0.15">
      <c r="A7745" s="110" t="s">
        <v>27</v>
      </c>
      <c r="B7745" s="20">
        <v>394.87</v>
      </c>
      <c r="C7745" s="20">
        <v>0</v>
      </c>
      <c r="D7745" s="20">
        <v>0</v>
      </c>
      <c r="E7745" s="20">
        <v>1972.34</v>
      </c>
      <c r="F7745" s="20">
        <f t="shared" si="244"/>
        <v>499.49097171220905</v>
      </c>
      <c r="G7745" s="136">
        <f t="shared" si="245"/>
        <v>0</v>
      </c>
    </row>
    <row r="7746" spans="1:7" s="8" customFormat="1" ht="12.75" x14ac:dyDescent="0.15">
      <c r="A7746" s="110" t="s">
        <v>28</v>
      </c>
      <c r="B7746" s="20">
        <v>743.8</v>
      </c>
      <c r="C7746" s="20">
        <v>0</v>
      </c>
      <c r="D7746" s="20">
        <v>0</v>
      </c>
      <c r="E7746" s="20">
        <v>1512.28</v>
      </c>
      <c r="F7746" s="20">
        <f t="shared" si="244"/>
        <v>203.31809626243614</v>
      </c>
      <c r="G7746" s="136">
        <f t="shared" si="245"/>
        <v>0</v>
      </c>
    </row>
    <row r="7747" spans="1:7" s="8" customFormat="1" ht="12.75" x14ac:dyDescent="0.15">
      <c r="A7747" s="110" t="s">
        <v>41</v>
      </c>
      <c r="B7747" s="20">
        <v>883.94</v>
      </c>
      <c r="C7747" s="20">
        <v>0</v>
      </c>
      <c r="D7747" s="20">
        <v>0</v>
      </c>
      <c r="E7747" s="20">
        <v>100</v>
      </c>
      <c r="F7747" s="20">
        <f t="shared" si="244"/>
        <v>11.312985044233772</v>
      </c>
      <c r="G7747" s="136">
        <f t="shared" si="245"/>
        <v>0</v>
      </c>
    </row>
    <row r="7748" spans="1:7" s="8" customFormat="1" ht="12.75" x14ac:dyDescent="0.15">
      <c r="A7748" s="110" t="s">
        <v>29</v>
      </c>
      <c r="B7748" s="20">
        <v>88.41</v>
      </c>
      <c r="C7748" s="20">
        <v>0</v>
      </c>
      <c r="D7748" s="20">
        <v>0</v>
      </c>
      <c r="E7748" s="20">
        <v>0</v>
      </c>
      <c r="F7748" s="20">
        <f t="shared" si="244"/>
        <v>0</v>
      </c>
      <c r="G7748" s="136">
        <f t="shared" si="245"/>
        <v>0</v>
      </c>
    </row>
    <row r="7749" spans="1:7" s="8" customFormat="1" ht="12.75" x14ac:dyDescent="0.15">
      <c r="A7749" s="110" t="s">
        <v>30</v>
      </c>
      <c r="B7749" s="20">
        <v>494.39</v>
      </c>
      <c r="C7749" s="20">
        <v>0</v>
      </c>
      <c r="D7749" s="20">
        <v>0</v>
      </c>
      <c r="E7749" s="20">
        <v>612.20000000000005</v>
      </c>
      <c r="F7749" s="20">
        <f t="shared" si="244"/>
        <v>123.82936548069338</v>
      </c>
      <c r="G7749" s="136">
        <f t="shared" si="245"/>
        <v>0</v>
      </c>
    </row>
    <row r="7750" spans="1:7" s="8" customFormat="1" ht="12.75" x14ac:dyDescent="0.15">
      <c r="A7750" s="110" t="s">
        <v>31</v>
      </c>
      <c r="B7750" s="20">
        <v>79.63</v>
      </c>
      <c r="C7750" s="20">
        <v>0</v>
      </c>
      <c r="D7750" s="20">
        <v>0</v>
      </c>
      <c r="E7750" s="20">
        <v>0</v>
      </c>
      <c r="F7750" s="20">
        <f t="shared" ref="F7750:F7813" si="246">IFERROR(E7750/B7750*100,0)</f>
        <v>0</v>
      </c>
      <c r="G7750" s="136">
        <f t="shared" ref="G7750:G7813" si="247">IFERROR(E7750/D7750*100,0)</f>
        <v>0</v>
      </c>
    </row>
    <row r="7751" spans="1:7" s="8" customFormat="1" ht="12.75" x14ac:dyDescent="0.15">
      <c r="A7751" s="110" t="s">
        <v>32</v>
      </c>
      <c r="B7751" s="20">
        <v>722.92</v>
      </c>
      <c r="C7751" s="20">
        <v>0</v>
      </c>
      <c r="D7751" s="20">
        <v>0</v>
      </c>
      <c r="E7751" s="20">
        <v>1153.3</v>
      </c>
      <c r="F7751" s="20">
        <f t="shared" si="246"/>
        <v>159.53355834670504</v>
      </c>
      <c r="G7751" s="136">
        <f t="shared" si="247"/>
        <v>0</v>
      </c>
    </row>
    <row r="7752" spans="1:7" s="8" customFormat="1" ht="12.75" x14ac:dyDescent="0.15">
      <c r="A7752" s="110" t="s">
        <v>33</v>
      </c>
      <c r="B7752" s="20">
        <v>47.78</v>
      </c>
      <c r="C7752" s="20">
        <v>0</v>
      </c>
      <c r="D7752" s="20">
        <v>0</v>
      </c>
      <c r="E7752" s="20">
        <v>0</v>
      </c>
      <c r="F7752" s="20">
        <f t="shared" si="246"/>
        <v>0</v>
      </c>
      <c r="G7752" s="136">
        <f t="shared" si="247"/>
        <v>0</v>
      </c>
    </row>
    <row r="7753" spans="1:7" s="8" customFormat="1" ht="12.75" x14ac:dyDescent="0.15">
      <c r="A7753" s="110" t="s">
        <v>34</v>
      </c>
      <c r="B7753" s="20">
        <v>174.17</v>
      </c>
      <c r="C7753" s="20">
        <v>0</v>
      </c>
      <c r="D7753" s="20">
        <v>0</v>
      </c>
      <c r="E7753" s="20">
        <v>2651.09</v>
      </c>
      <c r="F7753" s="20">
        <f t="shared" si="246"/>
        <v>1522.1278061663893</v>
      </c>
      <c r="G7753" s="136">
        <f t="shared" si="247"/>
        <v>0</v>
      </c>
    </row>
    <row r="7754" spans="1:7" s="8" customFormat="1" ht="12.75" x14ac:dyDescent="0.15">
      <c r="A7754" s="110" t="s">
        <v>35</v>
      </c>
      <c r="B7754" s="20">
        <v>113.61</v>
      </c>
      <c r="C7754" s="20">
        <v>0</v>
      </c>
      <c r="D7754" s="20">
        <v>0</v>
      </c>
      <c r="E7754" s="20">
        <v>254.99</v>
      </c>
      <c r="F7754" s="20">
        <f t="shared" si="246"/>
        <v>224.44327083883465</v>
      </c>
      <c r="G7754" s="136">
        <f t="shared" si="247"/>
        <v>0</v>
      </c>
    </row>
    <row r="7755" spans="1:7" s="8" customFormat="1" ht="12.75" x14ac:dyDescent="0.15">
      <c r="A7755" s="110" t="s">
        <v>83</v>
      </c>
      <c r="B7755" s="20">
        <v>210.64</v>
      </c>
      <c r="C7755" s="20">
        <v>0</v>
      </c>
      <c r="D7755" s="20">
        <v>0</v>
      </c>
      <c r="E7755" s="20">
        <v>434.51</v>
      </c>
      <c r="F7755" s="20">
        <f t="shared" si="246"/>
        <v>206.28085833649828</v>
      </c>
      <c r="G7755" s="136">
        <f t="shared" si="247"/>
        <v>0</v>
      </c>
    </row>
    <row r="7756" spans="1:7" s="8" customFormat="1" ht="12.75" x14ac:dyDescent="0.15">
      <c r="A7756" s="110" t="s">
        <v>42</v>
      </c>
      <c r="B7756" s="20">
        <v>29.2</v>
      </c>
      <c r="C7756" s="20">
        <v>0</v>
      </c>
      <c r="D7756" s="20">
        <v>0</v>
      </c>
      <c r="E7756" s="20">
        <v>29.2</v>
      </c>
      <c r="F7756" s="20">
        <f t="shared" si="246"/>
        <v>100</v>
      </c>
      <c r="G7756" s="136">
        <f t="shared" si="247"/>
        <v>0</v>
      </c>
    </row>
    <row r="7757" spans="1:7" s="8" customFormat="1" ht="12.75" x14ac:dyDescent="0.15">
      <c r="A7757" s="110" t="s">
        <v>13</v>
      </c>
      <c r="B7757" s="20">
        <v>153.47</v>
      </c>
      <c r="C7757" s="20">
        <v>0</v>
      </c>
      <c r="D7757" s="20">
        <v>0</v>
      </c>
      <c r="E7757" s="20">
        <v>0</v>
      </c>
      <c r="F7757" s="20">
        <f t="shared" si="246"/>
        <v>0</v>
      </c>
      <c r="G7757" s="136">
        <f t="shared" si="247"/>
        <v>0</v>
      </c>
    </row>
    <row r="7758" spans="1:7" s="8" customFormat="1" ht="12.75" x14ac:dyDescent="0.15">
      <c r="A7758" s="110" t="s">
        <v>36</v>
      </c>
      <c r="B7758" s="20">
        <v>554.86</v>
      </c>
      <c r="C7758" s="20">
        <v>0</v>
      </c>
      <c r="D7758" s="20">
        <v>0</v>
      </c>
      <c r="E7758" s="20">
        <v>935.79</v>
      </c>
      <c r="F7758" s="20">
        <f t="shared" si="246"/>
        <v>168.65335399920701</v>
      </c>
      <c r="G7758" s="136">
        <f t="shared" si="247"/>
        <v>0</v>
      </c>
    </row>
    <row r="7759" spans="1:7" s="8" customFormat="1" ht="12.75" x14ac:dyDescent="0.15">
      <c r="A7759" s="108" t="s">
        <v>37</v>
      </c>
      <c r="B7759" s="19">
        <v>65.34</v>
      </c>
      <c r="C7759" s="19">
        <v>132</v>
      </c>
      <c r="D7759" s="19">
        <v>132</v>
      </c>
      <c r="E7759" s="19">
        <v>101.61</v>
      </c>
      <c r="F7759" s="19">
        <f t="shared" si="246"/>
        <v>155.50964187327821</v>
      </c>
      <c r="G7759" s="151">
        <f t="shared" si="247"/>
        <v>76.977272727272734</v>
      </c>
    </row>
    <row r="7760" spans="1:7" s="8" customFormat="1" ht="12.75" x14ac:dyDescent="0.15">
      <c r="A7760" s="110" t="s">
        <v>38</v>
      </c>
      <c r="B7760" s="20">
        <v>33</v>
      </c>
      <c r="C7760" s="20">
        <v>0</v>
      </c>
      <c r="D7760" s="20">
        <v>0</v>
      </c>
      <c r="E7760" s="20">
        <v>101.61</v>
      </c>
      <c r="F7760" s="20">
        <f t="shared" si="246"/>
        <v>307.90909090909093</v>
      </c>
      <c r="G7760" s="136">
        <f t="shared" si="247"/>
        <v>0</v>
      </c>
    </row>
    <row r="7761" spans="1:7" s="8" customFormat="1" ht="12.75" x14ac:dyDescent="0.15">
      <c r="A7761" s="110" t="s">
        <v>207</v>
      </c>
      <c r="B7761" s="20">
        <v>32.340000000000003</v>
      </c>
      <c r="C7761" s="20">
        <v>0</v>
      </c>
      <c r="D7761" s="20">
        <v>0</v>
      </c>
      <c r="E7761" s="20">
        <v>0</v>
      </c>
      <c r="F7761" s="20">
        <f t="shared" si="246"/>
        <v>0</v>
      </c>
      <c r="G7761" s="136">
        <f t="shared" si="247"/>
        <v>0</v>
      </c>
    </row>
    <row r="7762" spans="1:7" s="8" customFormat="1" ht="12.75" x14ac:dyDescent="0.15">
      <c r="A7762" s="108" t="s">
        <v>53</v>
      </c>
      <c r="B7762" s="19">
        <v>28321.05</v>
      </c>
      <c r="C7762" s="19">
        <v>10000</v>
      </c>
      <c r="D7762" s="19">
        <v>4000</v>
      </c>
      <c r="E7762" s="19">
        <v>445.94</v>
      </c>
      <c r="F7762" s="19">
        <f t="shared" si="246"/>
        <v>1.5745885127846602</v>
      </c>
      <c r="G7762" s="151">
        <f t="shared" si="247"/>
        <v>11.1485</v>
      </c>
    </row>
    <row r="7763" spans="1:7" s="8" customFormat="1" ht="12.75" x14ac:dyDescent="0.15">
      <c r="A7763" s="108" t="s">
        <v>56</v>
      </c>
      <c r="B7763" s="19">
        <v>28321.05</v>
      </c>
      <c r="C7763" s="19">
        <v>10000</v>
      </c>
      <c r="D7763" s="19">
        <v>4000</v>
      </c>
      <c r="E7763" s="19">
        <v>445.94</v>
      </c>
      <c r="F7763" s="19">
        <f t="shared" si="246"/>
        <v>1.5745885127846602</v>
      </c>
      <c r="G7763" s="151">
        <f t="shared" si="247"/>
        <v>11.1485</v>
      </c>
    </row>
    <row r="7764" spans="1:7" s="8" customFormat="1" ht="12.75" x14ac:dyDescent="0.15">
      <c r="A7764" s="110" t="s">
        <v>57</v>
      </c>
      <c r="B7764" s="20">
        <v>1651.69</v>
      </c>
      <c r="C7764" s="20">
        <v>0</v>
      </c>
      <c r="D7764" s="20">
        <v>0</v>
      </c>
      <c r="E7764" s="20">
        <v>0</v>
      </c>
      <c r="F7764" s="20">
        <f t="shared" si="246"/>
        <v>0</v>
      </c>
      <c r="G7764" s="136">
        <f t="shared" si="247"/>
        <v>0</v>
      </c>
    </row>
    <row r="7765" spans="1:7" s="8" customFormat="1" ht="12.75" x14ac:dyDescent="0.15">
      <c r="A7765" s="110" t="s">
        <v>58</v>
      </c>
      <c r="B7765" s="20">
        <v>1653.59</v>
      </c>
      <c r="C7765" s="20">
        <v>0</v>
      </c>
      <c r="D7765" s="20">
        <v>0</v>
      </c>
      <c r="E7765" s="20">
        <v>0</v>
      </c>
      <c r="F7765" s="20">
        <f t="shared" si="246"/>
        <v>0</v>
      </c>
      <c r="G7765" s="136">
        <f t="shared" si="247"/>
        <v>0</v>
      </c>
    </row>
    <row r="7766" spans="1:7" s="8" customFormat="1" ht="12.75" x14ac:dyDescent="0.15">
      <c r="A7766" s="110" t="s">
        <v>64</v>
      </c>
      <c r="B7766" s="20">
        <v>529.55999999999995</v>
      </c>
      <c r="C7766" s="20">
        <v>0</v>
      </c>
      <c r="D7766" s="20">
        <v>0</v>
      </c>
      <c r="E7766" s="20">
        <v>0</v>
      </c>
      <c r="F7766" s="20">
        <f t="shared" si="246"/>
        <v>0</v>
      </c>
      <c r="G7766" s="136">
        <f t="shared" si="247"/>
        <v>0</v>
      </c>
    </row>
    <row r="7767" spans="1:7" s="8" customFormat="1" ht="12.75" x14ac:dyDescent="0.15">
      <c r="A7767" s="110" t="s">
        <v>283</v>
      </c>
      <c r="B7767" s="20">
        <v>2048.79</v>
      </c>
      <c r="C7767" s="20">
        <v>0</v>
      </c>
      <c r="D7767" s="20">
        <v>0</v>
      </c>
      <c r="E7767" s="20">
        <v>0</v>
      </c>
      <c r="F7767" s="20">
        <f t="shared" si="246"/>
        <v>0</v>
      </c>
      <c r="G7767" s="136">
        <f t="shared" si="247"/>
        <v>0</v>
      </c>
    </row>
    <row r="7768" spans="1:7" s="8" customFormat="1" ht="12.75" x14ac:dyDescent="0.15">
      <c r="A7768" s="110" t="s">
        <v>60</v>
      </c>
      <c r="B7768" s="20">
        <v>9861.93</v>
      </c>
      <c r="C7768" s="20">
        <v>0</v>
      </c>
      <c r="D7768" s="20">
        <v>0</v>
      </c>
      <c r="E7768" s="20">
        <v>445.94</v>
      </c>
      <c r="F7768" s="20">
        <f t="shared" si="246"/>
        <v>4.5218329475062182</v>
      </c>
      <c r="G7768" s="136">
        <f t="shared" si="247"/>
        <v>0</v>
      </c>
    </row>
    <row r="7769" spans="1:7" s="8" customFormat="1" ht="12.75" x14ac:dyDescent="0.15">
      <c r="A7769" s="110" t="s">
        <v>71</v>
      </c>
      <c r="B7769" s="20">
        <v>12575.49</v>
      </c>
      <c r="C7769" s="20">
        <v>0</v>
      </c>
      <c r="D7769" s="20">
        <v>0</v>
      </c>
      <c r="E7769" s="20">
        <v>0</v>
      </c>
      <c r="F7769" s="20">
        <f t="shared" si="246"/>
        <v>0</v>
      </c>
      <c r="G7769" s="136">
        <f t="shared" si="247"/>
        <v>0</v>
      </c>
    </row>
    <row r="7770" spans="1:7" s="6" customFormat="1" ht="12.75" x14ac:dyDescent="0.15">
      <c r="A7770" s="147" t="s">
        <v>297</v>
      </c>
      <c r="B7770" s="17">
        <v>66000.56</v>
      </c>
      <c r="C7770" s="17">
        <v>45029</v>
      </c>
      <c r="D7770" s="17">
        <v>119351.74</v>
      </c>
      <c r="E7770" s="17">
        <v>73737.429999999993</v>
      </c>
      <c r="F7770" s="17">
        <f t="shared" si="246"/>
        <v>111.72243083998075</v>
      </c>
      <c r="G7770" s="148">
        <f t="shared" si="247"/>
        <v>61.781612903171748</v>
      </c>
    </row>
    <row r="7771" spans="1:7" s="7" customFormat="1" ht="12.75" x14ac:dyDescent="0.15">
      <c r="A7771" s="149" t="s">
        <v>298</v>
      </c>
      <c r="B7771" s="18">
        <v>34186.449999999997</v>
      </c>
      <c r="C7771" s="18">
        <v>797</v>
      </c>
      <c r="D7771" s="18">
        <v>9436.82</v>
      </c>
      <c r="E7771" s="18">
        <v>9436.2999999999993</v>
      </c>
      <c r="F7771" s="18">
        <f t="shared" si="246"/>
        <v>27.602456528829407</v>
      </c>
      <c r="G7771" s="150">
        <f t="shared" si="247"/>
        <v>99.994489669189406</v>
      </c>
    </row>
    <row r="7772" spans="1:7" s="8" customFormat="1" ht="12.75" x14ac:dyDescent="0.15">
      <c r="A7772" s="108" t="s">
        <v>81</v>
      </c>
      <c r="B7772" s="19">
        <v>33180.699999999997</v>
      </c>
      <c r="C7772" s="19">
        <v>0</v>
      </c>
      <c r="D7772" s="19">
        <v>8666</v>
      </c>
      <c r="E7772" s="19">
        <v>8665.48</v>
      </c>
      <c r="F7772" s="19">
        <f t="shared" si="246"/>
        <v>26.116025279756006</v>
      </c>
      <c r="G7772" s="151">
        <f t="shared" si="247"/>
        <v>99.993999538426024</v>
      </c>
    </row>
    <row r="7773" spans="1:7" s="6" customFormat="1" ht="12.75" x14ac:dyDescent="0.15">
      <c r="A7773" s="147" t="s">
        <v>5</v>
      </c>
      <c r="B7773" s="17">
        <v>33180.699999999997</v>
      </c>
      <c r="C7773" s="17">
        <v>0</v>
      </c>
      <c r="D7773" s="17">
        <v>8666</v>
      </c>
      <c r="E7773" s="17">
        <v>8665.48</v>
      </c>
      <c r="F7773" s="17">
        <f t="shared" si="246"/>
        <v>26.116025279756006</v>
      </c>
      <c r="G7773" s="148">
        <f t="shared" si="247"/>
        <v>99.993999538426024</v>
      </c>
    </row>
    <row r="7774" spans="1:7" s="8" customFormat="1" ht="12.75" x14ac:dyDescent="0.15">
      <c r="A7774" s="108" t="s">
        <v>6</v>
      </c>
      <c r="B7774" s="19">
        <v>0</v>
      </c>
      <c r="C7774" s="19">
        <v>0</v>
      </c>
      <c r="D7774" s="19">
        <v>8416</v>
      </c>
      <c r="E7774" s="19">
        <v>8415.48</v>
      </c>
      <c r="F7774" s="19">
        <f t="shared" si="246"/>
        <v>0</v>
      </c>
      <c r="G7774" s="151">
        <f t="shared" si="247"/>
        <v>99.993821292775664</v>
      </c>
    </row>
    <row r="7775" spans="1:7" s="8" customFormat="1" ht="12.75" x14ac:dyDescent="0.15">
      <c r="A7775" s="108" t="s">
        <v>12</v>
      </c>
      <c r="B7775" s="19">
        <v>0</v>
      </c>
      <c r="C7775" s="19">
        <v>0</v>
      </c>
      <c r="D7775" s="19">
        <v>8416</v>
      </c>
      <c r="E7775" s="19">
        <v>8415.48</v>
      </c>
      <c r="F7775" s="19">
        <f t="shared" si="246"/>
        <v>0</v>
      </c>
      <c r="G7775" s="151">
        <f t="shared" si="247"/>
        <v>99.993821292775664</v>
      </c>
    </row>
    <row r="7776" spans="1:7" s="8" customFormat="1" ht="12.75" x14ac:dyDescent="0.15">
      <c r="A7776" s="110" t="s">
        <v>32</v>
      </c>
      <c r="B7776" s="20">
        <v>0</v>
      </c>
      <c r="C7776" s="20">
        <v>0</v>
      </c>
      <c r="D7776" s="20">
        <v>0</v>
      </c>
      <c r="E7776" s="20">
        <v>8415.48</v>
      </c>
      <c r="F7776" s="20">
        <f t="shared" si="246"/>
        <v>0</v>
      </c>
      <c r="G7776" s="136">
        <f t="shared" si="247"/>
        <v>0</v>
      </c>
    </row>
    <row r="7777" spans="1:7" s="8" customFormat="1" ht="12.75" x14ac:dyDescent="0.15">
      <c r="A7777" s="108" t="s">
        <v>53</v>
      </c>
      <c r="B7777" s="19">
        <v>33180.699999999997</v>
      </c>
      <c r="C7777" s="19">
        <v>0</v>
      </c>
      <c r="D7777" s="19">
        <v>250</v>
      </c>
      <c r="E7777" s="19">
        <v>250</v>
      </c>
      <c r="F7777" s="19">
        <f t="shared" si="246"/>
        <v>0.75345004776873314</v>
      </c>
      <c r="G7777" s="151">
        <f t="shared" si="247"/>
        <v>100</v>
      </c>
    </row>
    <row r="7778" spans="1:7" s="8" customFormat="1" ht="12.75" x14ac:dyDescent="0.15">
      <c r="A7778" s="108" t="s">
        <v>54</v>
      </c>
      <c r="B7778" s="19">
        <v>0</v>
      </c>
      <c r="C7778" s="19">
        <v>0</v>
      </c>
      <c r="D7778" s="19">
        <v>250</v>
      </c>
      <c r="E7778" s="19">
        <v>250</v>
      </c>
      <c r="F7778" s="19">
        <f t="shared" si="246"/>
        <v>0</v>
      </c>
      <c r="G7778" s="151">
        <f t="shared" si="247"/>
        <v>100</v>
      </c>
    </row>
    <row r="7779" spans="1:7" s="8" customFormat="1" ht="12.75" x14ac:dyDescent="0.15">
      <c r="A7779" s="110" t="s">
        <v>55</v>
      </c>
      <c r="B7779" s="20">
        <v>0</v>
      </c>
      <c r="C7779" s="20">
        <v>0</v>
      </c>
      <c r="D7779" s="20">
        <v>0</v>
      </c>
      <c r="E7779" s="20">
        <v>250</v>
      </c>
      <c r="F7779" s="20">
        <f t="shared" si="246"/>
        <v>0</v>
      </c>
      <c r="G7779" s="136">
        <f t="shared" si="247"/>
        <v>0</v>
      </c>
    </row>
    <row r="7780" spans="1:7" s="8" customFormat="1" ht="12.75" x14ac:dyDescent="0.15">
      <c r="A7780" s="108" t="s">
        <v>56</v>
      </c>
      <c r="B7780" s="19">
        <v>33180.699999999997</v>
      </c>
      <c r="C7780" s="19">
        <v>0</v>
      </c>
      <c r="D7780" s="19">
        <v>0</v>
      </c>
      <c r="E7780" s="19">
        <v>0</v>
      </c>
      <c r="F7780" s="19">
        <f t="shared" si="246"/>
        <v>0</v>
      </c>
      <c r="G7780" s="151">
        <f t="shared" si="247"/>
        <v>0</v>
      </c>
    </row>
    <row r="7781" spans="1:7" s="8" customFormat="1" ht="12.75" x14ac:dyDescent="0.15">
      <c r="A7781" s="110" t="s">
        <v>71</v>
      </c>
      <c r="B7781" s="20">
        <v>33180.699999999997</v>
      </c>
      <c r="C7781" s="20">
        <v>0</v>
      </c>
      <c r="D7781" s="20">
        <v>0</v>
      </c>
      <c r="E7781" s="20">
        <v>0</v>
      </c>
      <c r="F7781" s="20">
        <f t="shared" si="246"/>
        <v>0</v>
      </c>
      <c r="G7781" s="136">
        <f t="shared" si="247"/>
        <v>0</v>
      </c>
    </row>
    <row r="7782" spans="1:7" s="8" customFormat="1" ht="12.75" x14ac:dyDescent="0.15">
      <c r="A7782" s="108" t="s">
        <v>82</v>
      </c>
      <c r="B7782" s="19">
        <v>1005.75</v>
      </c>
      <c r="C7782" s="19">
        <v>797</v>
      </c>
      <c r="D7782" s="19">
        <v>770.82</v>
      </c>
      <c r="E7782" s="19">
        <v>770.82</v>
      </c>
      <c r="F7782" s="19">
        <f t="shared" si="246"/>
        <v>76.641312453392999</v>
      </c>
      <c r="G7782" s="151">
        <f t="shared" si="247"/>
        <v>100</v>
      </c>
    </row>
    <row r="7783" spans="1:7" s="6" customFormat="1" ht="12.75" x14ac:dyDescent="0.15">
      <c r="A7783" s="147" t="s">
        <v>5</v>
      </c>
      <c r="B7783" s="17">
        <v>1005.75</v>
      </c>
      <c r="C7783" s="17">
        <v>797</v>
      </c>
      <c r="D7783" s="17">
        <v>770.82</v>
      </c>
      <c r="E7783" s="17">
        <v>770.82</v>
      </c>
      <c r="F7783" s="17">
        <f t="shared" si="246"/>
        <v>76.641312453392999</v>
      </c>
      <c r="G7783" s="148">
        <f t="shared" si="247"/>
        <v>100</v>
      </c>
    </row>
    <row r="7784" spans="1:7" s="8" customFormat="1" ht="12.75" x14ac:dyDescent="0.15">
      <c r="A7784" s="108" t="s">
        <v>6</v>
      </c>
      <c r="B7784" s="19">
        <v>1005.75</v>
      </c>
      <c r="C7784" s="19">
        <v>797</v>
      </c>
      <c r="D7784" s="19">
        <v>770.82</v>
      </c>
      <c r="E7784" s="19">
        <v>770.82</v>
      </c>
      <c r="F7784" s="19">
        <f t="shared" si="246"/>
        <v>76.641312453392999</v>
      </c>
      <c r="G7784" s="151">
        <f t="shared" si="247"/>
        <v>100</v>
      </c>
    </row>
    <row r="7785" spans="1:7" s="8" customFormat="1" ht="12.75" x14ac:dyDescent="0.15">
      <c r="A7785" s="108" t="s">
        <v>12</v>
      </c>
      <c r="B7785" s="19">
        <v>1005.75</v>
      </c>
      <c r="C7785" s="19">
        <v>797</v>
      </c>
      <c r="D7785" s="19">
        <v>770.82</v>
      </c>
      <c r="E7785" s="19">
        <v>770.82</v>
      </c>
      <c r="F7785" s="19">
        <f t="shared" si="246"/>
        <v>76.641312453392999</v>
      </c>
      <c r="G7785" s="151">
        <f t="shared" si="247"/>
        <v>100</v>
      </c>
    </row>
    <row r="7786" spans="1:7" s="8" customFormat="1" ht="12.75" x14ac:dyDescent="0.15">
      <c r="A7786" s="110" t="s">
        <v>22</v>
      </c>
      <c r="B7786" s="20">
        <v>587.25</v>
      </c>
      <c r="C7786" s="20">
        <v>0</v>
      </c>
      <c r="D7786" s="20">
        <v>0</v>
      </c>
      <c r="E7786" s="20">
        <v>231.09</v>
      </c>
      <c r="F7786" s="20">
        <f t="shared" si="246"/>
        <v>39.351213282247762</v>
      </c>
      <c r="G7786" s="136">
        <f t="shared" si="247"/>
        <v>0</v>
      </c>
    </row>
    <row r="7787" spans="1:7" s="8" customFormat="1" ht="12.75" x14ac:dyDescent="0.15">
      <c r="A7787" s="110" t="s">
        <v>97</v>
      </c>
      <c r="B7787" s="20">
        <v>76.36</v>
      </c>
      <c r="C7787" s="20">
        <v>0</v>
      </c>
      <c r="D7787" s="20">
        <v>0</v>
      </c>
      <c r="E7787" s="20">
        <v>406.73</v>
      </c>
      <c r="F7787" s="20">
        <f t="shared" si="246"/>
        <v>532.64798323729701</v>
      </c>
      <c r="G7787" s="136">
        <f t="shared" si="247"/>
        <v>0</v>
      </c>
    </row>
    <row r="7788" spans="1:7" s="8" customFormat="1" ht="12.75" x14ac:dyDescent="0.15">
      <c r="A7788" s="110" t="s">
        <v>35</v>
      </c>
      <c r="B7788" s="20">
        <v>209.42</v>
      </c>
      <c r="C7788" s="20">
        <v>0</v>
      </c>
      <c r="D7788" s="20">
        <v>0</v>
      </c>
      <c r="E7788" s="20">
        <v>0</v>
      </c>
      <c r="F7788" s="20">
        <f t="shared" si="246"/>
        <v>0</v>
      </c>
      <c r="G7788" s="136">
        <f t="shared" si="247"/>
        <v>0</v>
      </c>
    </row>
    <row r="7789" spans="1:7" s="8" customFormat="1" ht="12.75" x14ac:dyDescent="0.15">
      <c r="A7789" s="110" t="s">
        <v>83</v>
      </c>
      <c r="B7789" s="20">
        <v>132.72</v>
      </c>
      <c r="C7789" s="20">
        <v>0</v>
      </c>
      <c r="D7789" s="20">
        <v>0</v>
      </c>
      <c r="E7789" s="20">
        <v>133</v>
      </c>
      <c r="F7789" s="20">
        <f t="shared" si="246"/>
        <v>100.21097046413503</v>
      </c>
      <c r="G7789" s="136">
        <f t="shared" si="247"/>
        <v>0</v>
      </c>
    </row>
    <row r="7790" spans="1:7" s="7" customFormat="1" ht="12.75" x14ac:dyDescent="0.15">
      <c r="A7790" s="149" t="s">
        <v>299</v>
      </c>
      <c r="B7790" s="18">
        <v>132.72999999999999</v>
      </c>
      <c r="C7790" s="18">
        <v>132</v>
      </c>
      <c r="D7790" s="18">
        <v>150</v>
      </c>
      <c r="E7790" s="18">
        <v>0</v>
      </c>
      <c r="F7790" s="18">
        <f t="shared" si="246"/>
        <v>0</v>
      </c>
      <c r="G7790" s="150">
        <f t="shared" si="247"/>
        <v>0</v>
      </c>
    </row>
    <row r="7791" spans="1:7" s="8" customFormat="1" ht="12.75" x14ac:dyDescent="0.15">
      <c r="A7791" s="108" t="s">
        <v>82</v>
      </c>
      <c r="B7791" s="19">
        <v>132.72999999999999</v>
      </c>
      <c r="C7791" s="19">
        <v>132</v>
      </c>
      <c r="D7791" s="19">
        <v>150</v>
      </c>
      <c r="E7791" s="19">
        <v>0</v>
      </c>
      <c r="F7791" s="19">
        <f t="shared" si="246"/>
        <v>0</v>
      </c>
      <c r="G7791" s="151">
        <f t="shared" si="247"/>
        <v>0</v>
      </c>
    </row>
    <row r="7792" spans="1:7" s="6" customFormat="1" ht="12.75" x14ac:dyDescent="0.15">
      <c r="A7792" s="147" t="s">
        <v>281</v>
      </c>
      <c r="B7792" s="17">
        <v>132.72999999999999</v>
      </c>
      <c r="C7792" s="17">
        <v>132</v>
      </c>
      <c r="D7792" s="17">
        <v>150</v>
      </c>
      <c r="E7792" s="17">
        <v>0</v>
      </c>
      <c r="F7792" s="17">
        <f t="shared" si="246"/>
        <v>0</v>
      </c>
      <c r="G7792" s="148">
        <f t="shared" si="247"/>
        <v>0</v>
      </c>
    </row>
    <row r="7793" spans="1:7" s="8" customFormat="1" ht="12.75" x14ac:dyDescent="0.15">
      <c r="A7793" s="108" t="s">
        <v>6</v>
      </c>
      <c r="B7793" s="19">
        <v>132.72999999999999</v>
      </c>
      <c r="C7793" s="19">
        <v>132</v>
      </c>
      <c r="D7793" s="19">
        <v>150</v>
      </c>
      <c r="E7793" s="19">
        <v>0</v>
      </c>
      <c r="F7793" s="19">
        <f t="shared" si="246"/>
        <v>0</v>
      </c>
      <c r="G7793" s="151">
        <f t="shared" si="247"/>
        <v>0</v>
      </c>
    </row>
    <row r="7794" spans="1:7" s="8" customFormat="1" ht="12.75" x14ac:dyDescent="0.15">
      <c r="A7794" s="108" t="s">
        <v>12</v>
      </c>
      <c r="B7794" s="19">
        <v>132.72999999999999</v>
      </c>
      <c r="C7794" s="19">
        <v>132</v>
      </c>
      <c r="D7794" s="19">
        <v>150</v>
      </c>
      <c r="E7794" s="19">
        <v>0</v>
      </c>
      <c r="F7794" s="19">
        <f t="shared" si="246"/>
        <v>0</v>
      </c>
      <c r="G7794" s="151">
        <f t="shared" si="247"/>
        <v>0</v>
      </c>
    </row>
    <row r="7795" spans="1:7" s="8" customFormat="1" ht="12.75" x14ac:dyDescent="0.15">
      <c r="A7795" s="110" t="s">
        <v>27</v>
      </c>
      <c r="B7795" s="20">
        <v>99.69</v>
      </c>
      <c r="C7795" s="20">
        <v>0</v>
      </c>
      <c r="D7795" s="20">
        <v>0</v>
      </c>
      <c r="E7795" s="20">
        <v>0</v>
      </c>
      <c r="F7795" s="20">
        <f t="shared" si="246"/>
        <v>0</v>
      </c>
      <c r="G7795" s="136">
        <f t="shared" si="247"/>
        <v>0</v>
      </c>
    </row>
    <row r="7796" spans="1:7" s="8" customFormat="1" ht="12.75" x14ac:dyDescent="0.15">
      <c r="A7796" s="110" t="s">
        <v>29</v>
      </c>
      <c r="B7796" s="20">
        <v>33.04</v>
      </c>
      <c r="C7796" s="20">
        <v>0</v>
      </c>
      <c r="D7796" s="20">
        <v>0</v>
      </c>
      <c r="E7796" s="20">
        <v>0</v>
      </c>
      <c r="F7796" s="20">
        <f t="shared" si="246"/>
        <v>0</v>
      </c>
      <c r="G7796" s="136">
        <f t="shared" si="247"/>
        <v>0</v>
      </c>
    </row>
    <row r="7797" spans="1:7" s="7" customFormat="1" ht="12.75" x14ac:dyDescent="0.15">
      <c r="A7797" s="149" t="s">
        <v>300</v>
      </c>
      <c r="B7797" s="18">
        <v>4.6500000000000004</v>
      </c>
      <c r="C7797" s="18">
        <v>264</v>
      </c>
      <c r="D7797" s="18">
        <v>0</v>
      </c>
      <c r="E7797" s="18">
        <v>0</v>
      </c>
      <c r="F7797" s="18">
        <f t="shared" si="246"/>
        <v>0</v>
      </c>
      <c r="G7797" s="150">
        <f t="shared" si="247"/>
        <v>0</v>
      </c>
    </row>
    <row r="7798" spans="1:7" s="8" customFormat="1" ht="12.75" x14ac:dyDescent="0.15">
      <c r="A7798" s="108" t="s">
        <v>82</v>
      </c>
      <c r="B7798" s="19">
        <v>4.6500000000000004</v>
      </c>
      <c r="C7798" s="19">
        <v>264</v>
      </c>
      <c r="D7798" s="19">
        <v>0</v>
      </c>
      <c r="E7798" s="19">
        <v>0</v>
      </c>
      <c r="F7798" s="19">
        <f t="shared" si="246"/>
        <v>0</v>
      </c>
      <c r="G7798" s="151">
        <f t="shared" si="247"/>
        <v>0</v>
      </c>
    </row>
    <row r="7799" spans="1:7" s="6" customFormat="1" ht="12.75" x14ac:dyDescent="0.15">
      <c r="A7799" s="147" t="s">
        <v>127</v>
      </c>
      <c r="B7799" s="17">
        <v>4.6500000000000004</v>
      </c>
      <c r="C7799" s="17">
        <v>264</v>
      </c>
      <c r="D7799" s="17">
        <v>0</v>
      </c>
      <c r="E7799" s="17">
        <v>0</v>
      </c>
      <c r="F7799" s="17">
        <f t="shared" si="246"/>
        <v>0</v>
      </c>
      <c r="G7799" s="148">
        <f t="shared" si="247"/>
        <v>0</v>
      </c>
    </row>
    <row r="7800" spans="1:7" s="8" customFormat="1" ht="12.75" x14ac:dyDescent="0.15">
      <c r="A7800" s="108" t="s">
        <v>6</v>
      </c>
      <c r="B7800" s="19">
        <v>4.6500000000000004</v>
      </c>
      <c r="C7800" s="19">
        <v>264</v>
      </c>
      <c r="D7800" s="19">
        <v>0</v>
      </c>
      <c r="E7800" s="19">
        <v>0</v>
      </c>
      <c r="F7800" s="19">
        <f t="shared" si="246"/>
        <v>0</v>
      </c>
      <c r="G7800" s="151">
        <f t="shared" si="247"/>
        <v>0</v>
      </c>
    </row>
    <row r="7801" spans="1:7" s="8" customFormat="1" ht="12.75" x14ac:dyDescent="0.15">
      <c r="A7801" s="108" t="s">
        <v>12</v>
      </c>
      <c r="B7801" s="19">
        <v>4.6500000000000004</v>
      </c>
      <c r="C7801" s="19">
        <v>264</v>
      </c>
      <c r="D7801" s="19">
        <v>0</v>
      </c>
      <c r="E7801" s="19">
        <v>0</v>
      </c>
      <c r="F7801" s="19">
        <f t="shared" si="246"/>
        <v>0</v>
      </c>
      <c r="G7801" s="151">
        <f t="shared" si="247"/>
        <v>0</v>
      </c>
    </row>
    <row r="7802" spans="1:7" s="8" customFormat="1" ht="12.75" x14ac:dyDescent="0.15">
      <c r="A7802" s="110" t="s">
        <v>25</v>
      </c>
      <c r="B7802" s="20">
        <v>4.6500000000000004</v>
      </c>
      <c r="C7802" s="20">
        <v>0</v>
      </c>
      <c r="D7802" s="20">
        <v>0</v>
      </c>
      <c r="E7802" s="20">
        <v>0</v>
      </c>
      <c r="F7802" s="20">
        <f t="shared" si="246"/>
        <v>0</v>
      </c>
      <c r="G7802" s="136">
        <f t="shared" si="247"/>
        <v>0</v>
      </c>
    </row>
    <row r="7803" spans="1:7" s="7" customFormat="1" ht="12.75" x14ac:dyDescent="0.15">
      <c r="A7803" s="149" t="s">
        <v>301</v>
      </c>
      <c r="B7803" s="18">
        <v>21526.78</v>
      </c>
      <c r="C7803" s="18">
        <v>16721</v>
      </c>
      <c r="D7803" s="18">
        <v>25663</v>
      </c>
      <c r="E7803" s="18">
        <v>23182.06</v>
      </c>
      <c r="F7803" s="18">
        <f t="shared" si="246"/>
        <v>107.68939897188525</v>
      </c>
      <c r="G7803" s="150">
        <f t="shared" si="247"/>
        <v>90.332618945563652</v>
      </c>
    </row>
    <row r="7804" spans="1:7" s="8" customFormat="1" ht="12.75" x14ac:dyDescent="0.15">
      <c r="A7804" s="108" t="s">
        <v>82</v>
      </c>
      <c r="B7804" s="19">
        <v>21526.78</v>
      </c>
      <c r="C7804" s="19">
        <v>16721</v>
      </c>
      <c r="D7804" s="19">
        <v>25663</v>
      </c>
      <c r="E7804" s="19">
        <v>23182.06</v>
      </c>
      <c r="F7804" s="19">
        <f t="shared" si="246"/>
        <v>107.68939897188525</v>
      </c>
      <c r="G7804" s="151">
        <f t="shared" si="247"/>
        <v>90.332618945563652</v>
      </c>
    </row>
    <row r="7805" spans="1:7" s="6" customFormat="1" ht="12.75" x14ac:dyDescent="0.15">
      <c r="A7805" s="147" t="s">
        <v>257</v>
      </c>
      <c r="B7805" s="17">
        <v>21526.78</v>
      </c>
      <c r="C7805" s="17">
        <v>16721</v>
      </c>
      <c r="D7805" s="17">
        <v>25663</v>
      </c>
      <c r="E7805" s="17">
        <v>23182.06</v>
      </c>
      <c r="F7805" s="17">
        <f t="shared" si="246"/>
        <v>107.68939897188525</v>
      </c>
      <c r="G7805" s="148">
        <f t="shared" si="247"/>
        <v>90.332618945563652</v>
      </c>
    </row>
    <row r="7806" spans="1:7" s="8" customFormat="1" ht="12.75" x14ac:dyDescent="0.15">
      <c r="A7806" s="108" t="s">
        <v>6</v>
      </c>
      <c r="B7806" s="19">
        <v>21526.78</v>
      </c>
      <c r="C7806" s="19">
        <v>16721</v>
      </c>
      <c r="D7806" s="19">
        <v>25663</v>
      </c>
      <c r="E7806" s="19">
        <v>23182.06</v>
      </c>
      <c r="F7806" s="19">
        <f t="shared" si="246"/>
        <v>107.68939897188525</v>
      </c>
      <c r="G7806" s="151">
        <f t="shared" si="247"/>
        <v>90.332618945563652</v>
      </c>
    </row>
    <row r="7807" spans="1:7" s="8" customFormat="1" ht="12.75" x14ac:dyDescent="0.15">
      <c r="A7807" s="108" t="s">
        <v>12</v>
      </c>
      <c r="B7807" s="19">
        <v>21526.78</v>
      </c>
      <c r="C7807" s="19">
        <v>16721</v>
      </c>
      <c r="D7807" s="19">
        <v>25663</v>
      </c>
      <c r="E7807" s="19">
        <v>23182.06</v>
      </c>
      <c r="F7807" s="19">
        <f t="shared" si="246"/>
        <v>107.68939897188525</v>
      </c>
      <c r="G7807" s="151">
        <f t="shared" si="247"/>
        <v>90.332618945563652</v>
      </c>
    </row>
    <row r="7808" spans="1:7" s="8" customFormat="1" ht="12.75" x14ac:dyDescent="0.15">
      <c r="A7808" s="110" t="s">
        <v>22</v>
      </c>
      <c r="B7808" s="20">
        <v>1819.35</v>
      </c>
      <c r="C7808" s="20">
        <v>0</v>
      </c>
      <c r="D7808" s="20">
        <v>0</v>
      </c>
      <c r="E7808" s="20">
        <v>1616</v>
      </c>
      <c r="F7808" s="20">
        <f t="shared" si="246"/>
        <v>88.822931266661172</v>
      </c>
      <c r="G7808" s="136">
        <f t="shared" si="247"/>
        <v>0</v>
      </c>
    </row>
    <row r="7809" spans="1:7" s="8" customFormat="1" ht="12.75" x14ac:dyDescent="0.15">
      <c r="A7809" s="110" t="s">
        <v>97</v>
      </c>
      <c r="B7809" s="20">
        <v>13635.38</v>
      </c>
      <c r="C7809" s="20">
        <v>0</v>
      </c>
      <c r="D7809" s="20">
        <v>0</v>
      </c>
      <c r="E7809" s="20">
        <v>18395</v>
      </c>
      <c r="F7809" s="20">
        <f t="shared" si="246"/>
        <v>134.90639791483628</v>
      </c>
      <c r="G7809" s="136">
        <f t="shared" si="247"/>
        <v>0</v>
      </c>
    </row>
    <row r="7810" spans="1:7" s="8" customFormat="1" ht="12.75" x14ac:dyDescent="0.15">
      <c r="A7810" s="110" t="s">
        <v>23</v>
      </c>
      <c r="B7810" s="20">
        <v>13.29</v>
      </c>
      <c r="C7810" s="20">
        <v>0</v>
      </c>
      <c r="D7810" s="20">
        <v>0</v>
      </c>
      <c r="E7810" s="20">
        <v>0</v>
      </c>
      <c r="F7810" s="20">
        <f t="shared" si="246"/>
        <v>0</v>
      </c>
      <c r="G7810" s="136">
        <f t="shared" si="247"/>
        <v>0</v>
      </c>
    </row>
    <row r="7811" spans="1:7" s="8" customFormat="1" ht="12.75" x14ac:dyDescent="0.15">
      <c r="A7811" s="110" t="s">
        <v>24</v>
      </c>
      <c r="B7811" s="20">
        <v>254.66</v>
      </c>
      <c r="C7811" s="20">
        <v>0</v>
      </c>
      <c r="D7811" s="20">
        <v>0</v>
      </c>
      <c r="E7811" s="20">
        <v>27.8</v>
      </c>
      <c r="F7811" s="20">
        <f t="shared" si="246"/>
        <v>10.916516139165946</v>
      </c>
      <c r="G7811" s="136">
        <f t="shared" si="247"/>
        <v>0</v>
      </c>
    </row>
    <row r="7812" spans="1:7" s="8" customFormat="1" ht="12.75" x14ac:dyDescent="0.15">
      <c r="A7812" s="110" t="s">
        <v>25</v>
      </c>
      <c r="B7812" s="20">
        <v>21.49</v>
      </c>
      <c r="C7812" s="20">
        <v>0</v>
      </c>
      <c r="D7812" s="20">
        <v>0</v>
      </c>
      <c r="E7812" s="20">
        <v>64.55</v>
      </c>
      <c r="F7812" s="20">
        <f t="shared" si="246"/>
        <v>300.37226617031178</v>
      </c>
      <c r="G7812" s="136">
        <f t="shared" si="247"/>
        <v>0</v>
      </c>
    </row>
    <row r="7813" spans="1:7" s="8" customFormat="1" ht="12.75" x14ac:dyDescent="0.15">
      <c r="A7813" s="110" t="s">
        <v>27</v>
      </c>
      <c r="B7813" s="20">
        <v>4061.32</v>
      </c>
      <c r="C7813" s="20">
        <v>0</v>
      </c>
      <c r="D7813" s="20">
        <v>0</v>
      </c>
      <c r="E7813" s="20">
        <v>2654</v>
      </c>
      <c r="F7813" s="20">
        <f t="shared" si="246"/>
        <v>65.348211911398252</v>
      </c>
      <c r="G7813" s="136">
        <f t="shared" si="247"/>
        <v>0</v>
      </c>
    </row>
    <row r="7814" spans="1:7" s="8" customFormat="1" ht="12.75" x14ac:dyDescent="0.15">
      <c r="A7814" s="110" t="s">
        <v>28</v>
      </c>
      <c r="B7814" s="20">
        <v>186.41</v>
      </c>
      <c r="C7814" s="20">
        <v>0</v>
      </c>
      <c r="D7814" s="20">
        <v>0</v>
      </c>
      <c r="E7814" s="20">
        <v>0</v>
      </c>
      <c r="F7814" s="20">
        <f t="shared" ref="F7814:F7877" si="248">IFERROR(E7814/B7814*100,0)</f>
        <v>0</v>
      </c>
      <c r="G7814" s="136">
        <f t="shared" ref="G7814:G7877" si="249">IFERROR(E7814/D7814*100,0)</f>
        <v>0</v>
      </c>
    </row>
    <row r="7815" spans="1:7" s="8" customFormat="1" ht="12.75" x14ac:dyDescent="0.15">
      <c r="A7815" s="110" t="s">
        <v>32</v>
      </c>
      <c r="B7815" s="20">
        <v>539.46</v>
      </c>
      <c r="C7815" s="20">
        <v>0</v>
      </c>
      <c r="D7815" s="20">
        <v>0</v>
      </c>
      <c r="E7815" s="20">
        <v>0</v>
      </c>
      <c r="F7815" s="20">
        <f t="shared" si="248"/>
        <v>0</v>
      </c>
      <c r="G7815" s="136">
        <f t="shared" si="249"/>
        <v>0</v>
      </c>
    </row>
    <row r="7816" spans="1:7" s="8" customFormat="1" ht="12.75" x14ac:dyDescent="0.15">
      <c r="A7816" s="110" t="s">
        <v>33</v>
      </c>
      <c r="B7816" s="20">
        <v>199.08</v>
      </c>
      <c r="C7816" s="20">
        <v>0</v>
      </c>
      <c r="D7816" s="20">
        <v>0</v>
      </c>
      <c r="E7816" s="20">
        <v>0</v>
      </c>
      <c r="F7816" s="20">
        <f t="shared" si="248"/>
        <v>0</v>
      </c>
      <c r="G7816" s="136">
        <f t="shared" si="249"/>
        <v>0</v>
      </c>
    </row>
    <row r="7817" spans="1:7" s="8" customFormat="1" ht="12.75" x14ac:dyDescent="0.15">
      <c r="A7817" s="110" t="s">
        <v>83</v>
      </c>
      <c r="B7817" s="20">
        <v>796.34</v>
      </c>
      <c r="C7817" s="20">
        <v>0</v>
      </c>
      <c r="D7817" s="20">
        <v>0</v>
      </c>
      <c r="E7817" s="20">
        <v>424.71</v>
      </c>
      <c r="F7817" s="20">
        <f t="shared" si="248"/>
        <v>53.332747318984353</v>
      </c>
      <c r="G7817" s="136">
        <f t="shared" si="249"/>
        <v>0</v>
      </c>
    </row>
    <row r="7818" spans="1:7" s="7" customFormat="1" ht="12.75" x14ac:dyDescent="0.15">
      <c r="A7818" s="149" t="s">
        <v>302</v>
      </c>
      <c r="B7818" s="18">
        <v>7934.46</v>
      </c>
      <c r="C7818" s="18">
        <v>11940</v>
      </c>
      <c r="D7818" s="18">
        <v>14748.5</v>
      </c>
      <c r="E7818" s="18">
        <v>12543.71</v>
      </c>
      <c r="F7818" s="18">
        <f t="shared" si="248"/>
        <v>158.09153994096636</v>
      </c>
      <c r="G7818" s="150">
        <f t="shared" si="249"/>
        <v>85.050750923822761</v>
      </c>
    </row>
    <row r="7819" spans="1:7" s="8" customFormat="1" ht="12.75" x14ac:dyDescent="0.15">
      <c r="A7819" s="108" t="s">
        <v>81</v>
      </c>
      <c r="B7819" s="19">
        <v>1378.2</v>
      </c>
      <c r="C7819" s="19">
        <v>1990</v>
      </c>
      <c r="D7819" s="19">
        <v>1990</v>
      </c>
      <c r="E7819" s="19">
        <v>1441.78</v>
      </c>
      <c r="F7819" s="19">
        <f t="shared" si="248"/>
        <v>104.61326367726018</v>
      </c>
      <c r="G7819" s="151">
        <f t="shared" si="249"/>
        <v>72.451256281407041</v>
      </c>
    </row>
    <row r="7820" spans="1:7" s="6" customFormat="1" ht="12.75" x14ac:dyDescent="0.15">
      <c r="A7820" s="147" t="s">
        <v>128</v>
      </c>
      <c r="B7820" s="17">
        <v>1378.2</v>
      </c>
      <c r="C7820" s="17">
        <v>1990</v>
      </c>
      <c r="D7820" s="17">
        <v>1990</v>
      </c>
      <c r="E7820" s="17">
        <v>1441.78</v>
      </c>
      <c r="F7820" s="17">
        <f t="shared" si="248"/>
        <v>104.61326367726018</v>
      </c>
      <c r="G7820" s="148">
        <f t="shared" si="249"/>
        <v>72.451256281407041</v>
      </c>
    </row>
    <row r="7821" spans="1:7" s="8" customFormat="1" ht="12.75" x14ac:dyDescent="0.15">
      <c r="A7821" s="108" t="s">
        <v>6</v>
      </c>
      <c r="B7821" s="19">
        <v>50.97</v>
      </c>
      <c r="C7821" s="19">
        <v>663</v>
      </c>
      <c r="D7821" s="19">
        <v>663</v>
      </c>
      <c r="E7821" s="19">
        <v>200.53</v>
      </c>
      <c r="F7821" s="19">
        <f t="shared" si="248"/>
        <v>393.42750637629979</v>
      </c>
      <c r="G7821" s="151">
        <f t="shared" si="249"/>
        <v>30.24585218702866</v>
      </c>
    </row>
    <row r="7822" spans="1:7" s="8" customFormat="1" ht="12.75" x14ac:dyDescent="0.15">
      <c r="A7822" s="108" t="s">
        <v>12</v>
      </c>
      <c r="B7822" s="19">
        <v>50.97</v>
      </c>
      <c r="C7822" s="19">
        <v>663</v>
      </c>
      <c r="D7822" s="19">
        <v>663</v>
      </c>
      <c r="E7822" s="19">
        <v>200.53</v>
      </c>
      <c r="F7822" s="19">
        <f t="shared" si="248"/>
        <v>393.42750637629979</v>
      </c>
      <c r="G7822" s="151">
        <f t="shared" si="249"/>
        <v>30.24585218702866</v>
      </c>
    </row>
    <row r="7823" spans="1:7" s="8" customFormat="1" ht="12.75" x14ac:dyDescent="0.15">
      <c r="A7823" s="110" t="s">
        <v>18</v>
      </c>
      <c r="B7823" s="20">
        <v>50.97</v>
      </c>
      <c r="C7823" s="20">
        <v>0</v>
      </c>
      <c r="D7823" s="20">
        <v>0</v>
      </c>
      <c r="E7823" s="20">
        <v>200.53</v>
      </c>
      <c r="F7823" s="20">
        <f t="shared" si="248"/>
        <v>393.42750637629979</v>
      </c>
      <c r="G7823" s="136">
        <f t="shared" si="249"/>
        <v>0</v>
      </c>
    </row>
    <row r="7824" spans="1:7" s="8" customFormat="1" ht="12.75" x14ac:dyDescent="0.15">
      <c r="A7824" s="108" t="s">
        <v>53</v>
      </c>
      <c r="B7824" s="19">
        <v>1327.23</v>
      </c>
      <c r="C7824" s="19">
        <v>1327</v>
      </c>
      <c r="D7824" s="19">
        <v>1327</v>
      </c>
      <c r="E7824" s="19">
        <v>1241.25</v>
      </c>
      <c r="F7824" s="19">
        <f t="shared" si="248"/>
        <v>93.521846251214939</v>
      </c>
      <c r="G7824" s="151">
        <f t="shared" si="249"/>
        <v>93.538055764883197</v>
      </c>
    </row>
    <row r="7825" spans="1:7" s="8" customFormat="1" ht="12.75" x14ac:dyDescent="0.15">
      <c r="A7825" s="108" t="s">
        <v>56</v>
      </c>
      <c r="B7825" s="19">
        <v>1327.23</v>
      </c>
      <c r="C7825" s="19">
        <v>1327</v>
      </c>
      <c r="D7825" s="19">
        <v>1327</v>
      </c>
      <c r="E7825" s="19">
        <v>1241.25</v>
      </c>
      <c r="F7825" s="19">
        <f t="shared" si="248"/>
        <v>93.521846251214939</v>
      </c>
      <c r="G7825" s="151">
        <f t="shared" si="249"/>
        <v>93.538055764883197</v>
      </c>
    </row>
    <row r="7826" spans="1:7" s="8" customFormat="1" ht="12.75" x14ac:dyDescent="0.15">
      <c r="A7826" s="110" t="s">
        <v>60</v>
      </c>
      <c r="B7826" s="20">
        <v>1327.23</v>
      </c>
      <c r="C7826" s="20">
        <v>0</v>
      </c>
      <c r="D7826" s="20">
        <v>0</v>
      </c>
      <c r="E7826" s="20">
        <v>1241.25</v>
      </c>
      <c r="F7826" s="20">
        <f t="shared" si="248"/>
        <v>93.521846251214939</v>
      </c>
      <c r="G7826" s="136">
        <f t="shared" si="249"/>
        <v>0</v>
      </c>
    </row>
    <row r="7827" spans="1:7" s="8" customFormat="1" ht="12.75" x14ac:dyDescent="0.15">
      <c r="A7827" s="108" t="s">
        <v>82</v>
      </c>
      <c r="B7827" s="19">
        <v>6556.26</v>
      </c>
      <c r="C7827" s="19">
        <v>9950</v>
      </c>
      <c r="D7827" s="19">
        <v>12758.5</v>
      </c>
      <c r="E7827" s="19">
        <v>11101.93</v>
      </c>
      <c r="F7827" s="19">
        <f t="shared" si="248"/>
        <v>169.33327842397952</v>
      </c>
      <c r="G7827" s="151">
        <f t="shared" si="249"/>
        <v>87.015950150879803</v>
      </c>
    </row>
    <row r="7828" spans="1:7" s="6" customFormat="1" ht="12.75" x14ac:dyDescent="0.15">
      <c r="A7828" s="147" t="s">
        <v>128</v>
      </c>
      <c r="B7828" s="17">
        <v>6556.26</v>
      </c>
      <c r="C7828" s="17">
        <v>9950</v>
      </c>
      <c r="D7828" s="17">
        <v>12758.5</v>
      </c>
      <c r="E7828" s="17">
        <v>11101.93</v>
      </c>
      <c r="F7828" s="17">
        <f t="shared" si="248"/>
        <v>169.33327842397952</v>
      </c>
      <c r="G7828" s="148">
        <f t="shared" si="249"/>
        <v>87.015950150879803</v>
      </c>
    </row>
    <row r="7829" spans="1:7" s="8" customFormat="1" ht="12.75" x14ac:dyDescent="0.15">
      <c r="A7829" s="108" t="s">
        <v>6</v>
      </c>
      <c r="B7829" s="19">
        <v>6124.91</v>
      </c>
      <c r="C7829" s="19">
        <v>9420</v>
      </c>
      <c r="D7829" s="19">
        <v>12228.5</v>
      </c>
      <c r="E7829" s="19">
        <v>10804.51</v>
      </c>
      <c r="F7829" s="19">
        <f t="shared" si="248"/>
        <v>176.40275530579225</v>
      </c>
      <c r="G7829" s="151">
        <f t="shared" si="249"/>
        <v>88.355153943656219</v>
      </c>
    </row>
    <row r="7830" spans="1:7" s="8" customFormat="1" ht="12.75" x14ac:dyDescent="0.15">
      <c r="A7830" s="108" t="s">
        <v>7</v>
      </c>
      <c r="B7830" s="19">
        <v>472.58</v>
      </c>
      <c r="C7830" s="19">
        <v>795</v>
      </c>
      <c r="D7830" s="19">
        <v>0</v>
      </c>
      <c r="E7830" s="19">
        <v>0</v>
      </c>
      <c r="F7830" s="19">
        <f t="shared" si="248"/>
        <v>0</v>
      </c>
      <c r="G7830" s="151">
        <f t="shared" si="249"/>
        <v>0</v>
      </c>
    </row>
    <row r="7831" spans="1:7" s="8" customFormat="1" ht="12.75" x14ac:dyDescent="0.15">
      <c r="A7831" s="110" t="s">
        <v>8</v>
      </c>
      <c r="B7831" s="20">
        <v>472.58</v>
      </c>
      <c r="C7831" s="20">
        <v>0</v>
      </c>
      <c r="D7831" s="20">
        <v>0</v>
      </c>
      <c r="E7831" s="20">
        <v>0</v>
      </c>
      <c r="F7831" s="20">
        <f t="shared" si="248"/>
        <v>0</v>
      </c>
      <c r="G7831" s="136">
        <f t="shared" si="249"/>
        <v>0</v>
      </c>
    </row>
    <row r="7832" spans="1:7" s="8" customFormat="1" ht="12.75" x14ac:dyDescent="0.15">
      <c r="A7832" s="108" t="s">
        <v>12</v>
      </c>
      <c r="B7832" s="19">
        <v>5560.54</v>
      </c>
      <c r="C7832" s="19">
        <v>7298</v>
      </c>
      <c r="D7832" s="19">
        <v>10616.06</v>
      </c>
      <c r="E7832" s="19">
        <v>10519.07</v>
      </c>
      <c r="F7832" s="19">
        <f t="shared" si="248"/>
        <v>189.17353350573865</v>
      </c>
      <c r="G7832" s="151">
        <f t="shared" si="249"/>
        <v>99.086384214105806</v>
      </c>
    </row>
    <row r="7833" spans="1:7" s="8" customFormat="1" ht="12.75" x14ac:dyDescent="0.15">
      <c r="A7833" s="110" t="s">
        <v>22</v>
      </c>
      <c r="B7833" s="20">
        <v>975.5</v>
      </c>
      <c r="C7833" s="20">
        <v>0</v>
      </c>
      <c r="D7833" s="20">
        <v>0</v>
      </c>
      <c r="E7833" s="20">
        <v>255.53</v>
      </c>
      <c r="F7833" s="20">
        <f t="shared" si="248"/>
        <v>26.194771911840082</v>
      </c>
      <c r="G7833" s="136">
        <f t="shared" si="249"/>
        <v>0</v>
      </c>
    </row>
    <row r="7834" spans="1:7" s="8" customFormat="1" ht="12.75" x14ac:dyDescent="0.15">
      <c r="A7834" s="110" t="s">
        <v>97</v>
      </c>
      <c r="B7834" s="20">
        <v>1303.8399999999999</v>
      </c>
      <c r="C7834" s="20">
        <v>0</v>
      </c>
      <c r="D7834" s="20">
        <v>0</v>
      </c>
      <c r="E7834" s="20">
        <v>3914.31</v>
      </c>
      <c r="F7834" s="20">
        <f t="shared" si="248"/>
        <v>300.21398331083572</v>
      </c>
      <c r="G7834" s="136">
        <f t="shared" si="249"/>
        <v>0</v>
      </c>
    </row>
    <row r="7835" spans="1:7" s="8" customFormat="1" ht="12.75" x14ac:dyDescent="0.15">
      <c r="A7835" s="110" t="s">
        <v>23</v>
      </c>
      <c r="B7835" s="20">
        <v>1477.03</v>
      </c>
      <c r="C7835" s="20">
        <v>0</v>
      </c>
      <c r="D7835" s="20">
        <v>0</v>
      </c>
      <c r="E7835" s="20">
        <v>599.24</v>
      </c>
      <c r="F7835" s="20">
        <f t="shared" si="248"/>
        <v>40.570604523943324</v>
      </c>
      <c r="G7835" s="136">
        <f t="shared" si="249"/>
        <v>0</v>
      </c>
    </row>
    <row r="7836" spans="1:7" s="8" customFormat="1" ht="12.75" x14ac:dyDescent="0.15">
      <c r="A7836" s="110" t="s">
        <v>24</v>
      </c>
      <c r="B7836" s="20">
        <v>640.72</v>
      </c>
      <c r="C7836" s="20">
        <v>0</v>
      </c>
      <c r="D7836" s="20">
        <v>0</v>
      </c>
      <c r="E7836" s="20">
        <v>1835.36</v>
      </c>
      <c r="F7836" s="20">
        <f t="shared" si="248"/>
        <v>286.45274066674983</v>
      </c>
      <c r="G7836" s="136">
        <f t="shared" si="249"/>
        <v>0</v>
      </c>
    </row>
    <row r="7837" spans="1:7" s="8" customFormat="1" ht="12.75" x14ac:dyDescent="0.15">
      <c r="A7837" s="110" t="s">
        <v>25</v>
      </c>
      <c r="B7837" s="20">
        <v>536.42999999999995</v>
      </c>
      <c r="C7837" s="20">
        <v>0</v>
      </c>
      <c r="D7837" s="20">
        <v>0</v>
      </c>
      <c r="E7837" s="20">
        <v>1901.4</v>
      </c>
      <c r="F7837" s="20">
        <f t="shared" si="248"/>
        <v>354.45444885632799</v>
      </c>
      <c r="G7837" s="136">
        <f t="shared" si="249"/>
        <v>0</v>
      </c>
    </row>
    <row r="7838" spans="1:7" s="8" customFormat="1" ht="12.75" x14ac:dyDescent="0.15">
      <c r="A7838" s="110" t="s">
        <v>26</v>
      </c>
      <c r="B7838" s="20">
        <v>21.48</v>
      </c>
      <c r="C7838" s="20">
        <v>0</v>
      </c>
      <c r="D7838" s="20">
        <v>0</v>
      </c>
      <c r="E7838" s="20">
        <v>23.23</v>
      </c>
      <c r="F7838" s="20">
        <f t="shared" si="248"/>
        <v>108.14711359404097</v>
      </c>
      <c r="G7838" s="136">
        <f t="shared" si="249"/>
        <v>0</v>
      </c>
    </row>
    <row r="7839" spans="1:7" s="8" customFormat="1" ht="12.75" x14ac:dyDescent="0.15">
      <c r="A7839" s="110" t="s">
        <v>27</v>
      </c>
      <c r="B7839" s="20">
        <v>0</v>
      </c>
      <c r="C7839" s="20">
        <v>0</v>
      </c>
      <c r="D7839" s="20">
        <v>0</v>
      </c>
      <c r="E7839" s="20">
        <v>1235.6600000000001</v>
      </c>
      <c r="F7839" s="20">
        <f t="shared" si="248"/>
        <v>0</v>
      </c>
      <c r="G7839" s="136">
        <f t="shared" si="249"/>
        <v>0</v>
      </c>
    </row>
    <row r="7840" spans="1:7" s="8" customFormat="1" ht="12.75" x14ac:dyDescent="0.15">
      <c r="A7840" s="110" t="s">
        <v>28</v>
      </c>
      <c r="B7840" s="20">
        <v>406.46</v>
      </c>
      <c r="C7840" s="20">
        <v>0</v>
      </c>
      <c r="D7840" s="20">
        <v>0</v>
      </c>
      <c r="E7840" s="20">
        <v>506.16</v>
      </c>
      <c r="F7840" s="20">
        <f t="shared" si="248"/>
        <v>124.52885892830786</v>
      </c>
      <c r="G7840" s="136">
        <f t="shared" si="249"/>
        <v>0</v>
      </c>
    </row>
    <row r="7841" spans="1:7" s="8" customFormat="1" ht="12.75" x14ac:dyDescent="0.15">
      <c r="A7841" s="110" t="s">
        <v>31</v>
      </c>
      <c r="B7841" s="20">
        <v>199.08</v>
      </c>
      <c r="C7841" s="20">
        <v>0</v>
      </c>
      <c r="D7841" s="20">
        <v>0</v>
      </c>
      <c r="E7841" s="20">
        <v>0</v>
      </c>
      <c r="F7841" s="20">
        <f t="shared" si="248"/>
        <v>0</v>
      </c>
      <c r="G7841" s="136">
        <f t="shared" si="249"/>
        <v>0</v>
      </c>
    </row>
    <row r="7842" spans="1:7" s="8" customFormat="1" ht="12.75" x14ac:dyDescent="0.15">
      <c r="A7842" s="110" t="s">
        <v>34</v>
      </c>
      <c r="B7842" s="20">
        <v>0</v>
      </c>
      <c r="C7842" s="20">
        <v>0</v>
      </c>
      <c r="D7842" s="20">
        <v>0</v>
      </c>
      <c r="E7842" s="20">
        <v>248.18</v>
      </c>
      <c r="F7842" s="20">
        <f t="shared" si="248"/>
        <v>0</v>
      </c>
      <c r="G7842" s="136">
        <f t="shared" si="249"/>
        <v>0</v>
      </c>
    </row>
    <row r="7843" spans="1:7" s="8" customFormat="1" ht="12.75" x14ac:dyDescent="0.15">
      <c r="A7843" s="108" t="s">
        <v>75</v>
      </c>
      <c r="B7843" s="19">
        <v>91.79</v>
      </c>
      <c r="C7843" s="19">
        <v>1327</v>
      </c>
      <c r="D7843" s="19">
        <v>1327</v>
      </c>
      <c r="E7843" s="19">
        <v>0</v>
      </c>
      <c r="F7843" s="19">
        <f t="shared" si="248"/>
        <v>0</v>
      </c>
      <c r="G7843" s="151">
        <f t="shared" si="249"/>
        <v>0</v>
      </c>
    </row>
    <row r="7844" spans="1:7" s="8" customFormat="1" ht="12.75" x14ac:dyDescent="0.15">
      <c r="A7844" s="110" t="s">
        <v>100</v>
      </c>
      <c r="B7844" s="20">
        <v>91.79</v>
      </c>
      <c r="C7844" s="20">
        <v>0</v>
      </c>
      <c r="D7844" s="20">
        <v>0</v>
      </c>
      <c r="E7844" s="20">
        <v>0</v>
      </c>
      <c r="F7844" s="20">
        <f t="shared" si="248"/>
        <v>0</v>
      </c>
      <c r="G7844" s="136">
        <f t="shared" si="249"/>
        <v>0</v>
      </c>
    </row>
    <row r="7845" spans="1:7" s="8" customFormat="1" ht="12.75" x14ac:dyDescent="0.15">
      <c r="A7845" s="108" t="s">
        <v>101</v>
      </c>
      <c r="B7845" s="19">
        <v>0</v>
      </c>
      <c r="C7845" s="19">
        <v>0</v>
      </c>
      <c r="D7845" s="19">
        <v>285.44</v>
      </c>
      <c r="E7845" s="19">
        <v>285.44</v>
      </c>
      <c r="F7845" s="19">
        <f t="shared" si="248"/>
        <v>0</v>
      </c>
      <c r="G7845" s="151">
        <f t="shared" si="249"/>
        <v>100</v>
      </c>
    </row>
    <row r="7846" spans="1:7" s="8" customFormat="1" ht="12.75" x14ac:dyDescent="0.15">
      <c r="A7846" s="110" t="s">
        <v>260</v>
      </c>
      <c r="B7846" s="20">
        <v>0</v>
      </c>
      <c r="C7846" s="20">
        <v>0</v>
      </c>
      <c r="D7846" s="20">
        <v>0</v>
      </c>
      <c r="E7846" s="20">
        <v>285.44</v>
      </c>
      <c r="F7846" s="20">
        <f t="shared" si="248"/>
        <v>0</v>
      </c>
      <c r="G7846" s="136">
        <f t="shared" si="249"/>
        <v>0</v>
      </c>
    </row>
    <row r="7847" spans="1:7" s="8" customFormat="1" ht="12.75" x14ac:dyDescent="0.15">
      <c r="A7847" s="108" t="s">
        <v>53</v>
      </c>
      <c r="B7847" s="19">
        <v>431.35</v>
      </c>
      <c r="C7847" s="19">
        <v>530</v>
      </c>
      <c r="D7847" s="19">
        <v>530</v>
      </c>
      <c r="E7847" s="19">
        <v>297.42</v>
      </c>
      <c r="F7847" s="19">
        <f t="shared" si="248"/>
        <v>68.950967891503424</v>
      </c>
      <c r="G7847" s="151">
        <f t="shared" si="249"/>
        <v>56.116981132075473</v>
      </c>
    </row>
    <row r="7848" spans="1:7" s="8" customFormat="1" ht="12.75" x14ac:dyDescent="0.15">
      <c r="A7848" s="108" t="s">
        <v>56</v>
      </c>
      <c r="B7848" s="19">
        <v>431.35</v>
      </c>
      <c r="C7848" s="19">
        <v>530</v>
      </c>
      <c r="D7848" s="19">
        <v>530</v>
      </c>
      <c r="E7848" s="19">
        <v>297.42</v>
      </c>
      <c r="F7848" s="19">
        <f t="shared" si="248"/>
        <v>68.950967891503424</v>
      </c>
      <c r="G7848" s="151">
        <f t="shared" si="249"/>
        <v>56.116981132075473</v>
      </c>
    </row>
    <row r="7849" spans="1:7" s="8" customFormat="1" ht="12.75" x14ac:dyDescent="0.15">
      <c r="A7849" s="110" t="s">
        <v>252</v>
      </c>
      <c r="B7849" s="20">
        <v>431.35</v>
      </c>
      <c r="C7849" s="20">
        <v>0</v>
      </c>
      <c r="D7849" s="20">
        <v>0</v>
      </c>
      <c r="E7849" s="20">
        <v>297.42</v>
      </c>
      <c r="F7849" s="20">
        <f t="shared" si="248"/>
        <v>68.950967891503424</v>
      </c>
      <c r="G7849" s="136">
        <f t="shared" si="249"/>
        <v>0</v>
      </c>
    </row>
    <row r="7850" spans="1:7" s="7" customFormat="1" ht="12.75" x14ac:dyDescent="0.15">
      <c r="A7850" s="149" t="s">
        <v>303</v>
      </c>
      <c r="B7850" s="18">
        <v>0</v>
      </c>
      <c r="C7850" s="18">
        <v>0</v>
      </c>
      <c r="D7850" s="18">
        <v>65750.399999999994</v>
      </c>
      <c r="E7850" s="18">
        <v>27972.34</v>
      </c>
      <c r="F7850" s="18">
        <f t="shared" si="248"/>
        <v>0</v>
      </c>
      <c r="G7850" s="150">
        <f t="shared" si="249"/>
        <v>42.543224071640637</v>
      </c>
    </row>
    <row r="7851" spans="1:7" s="8" customFormat="1" ht="12.75" x14ac:dyDescent="0.15">
      <c r="A7851" s="108" t="s">
        <v>82</v>
      </c>
      <c r="B7851" s="19">
        <v>0</v>
      </c>
      <c r="C7851" s="19">
        <v>0</v>
      </c>
      <c r="D7851" s="19">
        <v>65750.399999999994</v>
      </c>
      <c r="E7851" s="19">
        <v>27972.34</v>
      </c>
      <c r="F7851" s="19">
        <f t="shared" si="248"/>
        <v>0</v>
      </c>
      <c r="G7851" s="151">
        <f t="shared" si="249"/>
        <v>42.543224071640637</v>
      </c>
    </row>
    <row r="7852" spans="1:7" s="6" customFormat="1" ht="12.75" x14ac:dyDescent="0.15">
      <c r="A7852" s="147" t="s">
        <v>212</v>
      </c>
      <c r="B7852" s="17">
        <v>0</v>
      </c>
      <c r="C7852" s="17">
        <v>0</v>
      </c>
      <c r="D7852" s="17">
        <v>65750.399999999994</v>
      </c>
      <c r="E7852" s="17">
        <v>27972.34</v>
      </c>
      <c r="F7852" s="17">
        <f t="shared" si="248"/>
        <v>0</v>
      </c>
      <c r="G7852" s="148">
        <f t="shared" si="249"/>
        <v>42.543224071640637</v>
      </c>
    </row>
    <row r="7853" spans="1:7" s="8" customFormat="1" ht="12.75" x14ac:dyDescent="0.15">
      <c r="A7853" s="108" t="s">
        <v>6</v>
      </c>
      <c r="B7853" s="19">
        <v>0</v>
      </c>
      <c r="C7853" s="19">
        <v>0</v>
      </c>
      <c r="D7853" s="19">
        <v>65750.399999999994</v>
      </c>
      <c r="E7853" s="19">
        <v>27972.34</v>
      </c>
      <c r="F7853" s="19">
        <f t="shared" si="248"/>
        <v>0</v>
      </c>
      <c r="G7853" s="151">
        <f t="shared" si="249"/>
        <v>42.543224071640637</v>
      </c>
    </row>
    <row r="7854" spans="1:7" s="8" customFormat="1" ht="12.75" x14ac:dyDescent="0.15">
      <c r="A7854" s="108" t="s">
        <v>7</v>
      </c>
      <c r="B7854" s="19">
        <v>0</v>
      </c>
      <c r="C7854" s="19">
        <v>0</v>
      </c>
      <c r="D7854" s="19">
        <v>10000</v>
      </c>
      <c r="E7854" s="19">
        <v>0</v>
      </c>
      <c r="F7854" s="19">
        <f t="shared" si="248"/>
        <v>0</v>
      </c>
      <c r="G7854" s="151">
        <f t="shared" si="249"/>
        <v>0</v>
      </c>
    </row>
    <row r="7855" spans="1:7" s="8" customFormat="1" ht="12.75" x14ac:dyDescent="0.15">
      <c r="A7855" s="108" t="s">
        <v>12</v>
      </c>
      <c r="B7855" s="19">
        <v>0</v>
      </c>
      <c r="C7855" s="19">
        <v>0</v>
      </c>
      <c r="D7855" s="19">
        <v>55750.400000000001</v>
      </c>
      <c r="E7855" s="19">
        <v>27972.34</v>
      </c>
      <c r="F7855" s="19">
        <f t="shared" si="248"/>
        <v>0</v>
      </c>
      <c r="G7855" s="151">
        <f t="shared" si="249"/>
        <v>50.174240902307417</v>
      </c>
    </row>
    <row r="7856" spans="1:7" s="8" customFormat="1" ht="12.75" x14ac:dyDescent="0.15">
      <c r="A7856" s="110" t="s">
        <v>18</v>
      </c>
      <c r="B7856" s="20">
        <v>0</v>
      </c>
      <c r="C7856" s="20">
        <v>0</v>
      </c>
      <c r="D7856" s="20">
        <v>0</v>
      </c>
      <c r="E7856" s="20">
        <v>15006</v>
      </c>
      <c r="F7856" s="20">
        <f t="shared" si="248"/>
        <v>0</v>
      </c>
      <c r="G7856" s="136">
        <f t="shared" si="249"/>
        <v>0</v>
      </c>
    </row>
    <row r="7857" spans="1:7" s="8" customFormat="1" ht="12.75" x14ac:dyDescent="0.15">
      <c r="A7857" s="110" t="s">
        <v>20</v>
      </c>
      <c r="B7857" s="20">
        <v>0</v>
      </c>
      <c r="C7857" s="20">
        <v>0</v>
      </c>
      <c r="D7857" s="20">
        <v>0</v>
      </c>
      <c r="E7857" s="20">
        <v>1984</v>
      </c>
      <c r="F7857" s="20">
        <f t="shared" si="248"/>
        <v>0</v>
      </c>
      <c r="G7857" s="136">
        <f t="shared" si="249"/>
        <v>0</v>
      </c>
    </row>
    <row r="7858" spans="1:7" s="8" customFormat="1" ht="12.75" x14ac:dyDescent="0.15">
      <c r="A7858" s="110" t="s">
        <v>27</v>
      </c>
      <c r="B7858" s="20">
        <v>0</v>
      </c>
      <c r="C7858" s="20">
        <v>0</v>
      </c>
      <c r="D7858" s="20">
        <v>0</v>
      </c>
      <c r="E7858" s="20">
        <v>8102.34</v>
      </c>
      <c r="F7858" s="20">
        <f t="shared" si="248"/>
        <v>0</v>
      </c>
      <c r="G7858" s="136">
        <f t="shared" si="249"/>
        <v>0</v>
      </c>
    </row>
    <row r="7859" spans="1:7" s="8" customFormat="1" ht="12.75" x14ac:dyDescent="0.15">
      <c r="A7859" s="110" t="s">
        <v>32</v>
      </c>
      <c r="B7859" s="20">
        <v>0</v>
      </c>
      <c r="C7859" s="20">
        <v>0</v>
      </c>
      <c r="D7859" s="20">
        <v>0</v>
      </c>
      <c r="E7859" s="20">
        <v>2880</v>
      </c>
      <c r="F7859" s="20">
        <f t="shared" si="248"/>
        <v>0</v>
      </c>
      <c r="G7859" s="136">
        <f t="shared" si="249"/>
        <v>0</v>
      </c>
    </row>
    <row r="7860" spans="1:7" s="7" customFormat="1" ht="12.75" x14ac:dyDescent="0.15">
      <c r="A7860" s="149" t="s">
        <v>305</v>
      </c>
      <c r="B7860" s="18">
        <v>1425.81</v>
      </c>
      <c r="C7860" s="18">
        <v>1179</v>
      </c>
      <c r="D7860" s="18">
        <v>603.02</v>
      </c>
      <c r="E7860" s="18">
        <v>603.02</v>
      </c>
      <c r="F7860" s="18">
        <f t="shared" si="248"/>
        <v>42.293152664099701</v>
      </c>
      <c r="G7860" s="150">
        <f t="shared" si="249"/>
        <v>100</v>
      </c>
    </row>
    <row r="7861" spans="1:7" s="8" customFormat="1" ht="12.75" x14ac:dyDescent="0.15">
      <c r="A7861" s="108" t="s">
        <v>82</v>
      </c>
      <c r="B7861" s="19">
        <v>1425.81</v>
      </c>
      <c r="C7861" s="19">
        <v>1179</v>
      </c>
      <c r="D7861" s="19">
        <v>603.02</v>
      </c>
      <c r="E7861" s="19">
        <v>603.02</v>
      </c>
      <c r="F7861" s="19">
        <f t="shared" si="248"/>
        <v>42.293152664099701</v>
      </c>
      <c r="G7861" s="151">
        <f t="shared" si="249"/>
        <v>100</v>
      </c>
    </row>
    <row r="7862" spans="1:7" s="6" customFormat="1" ht="12.75" x14ac:dyDescent="0.15">
      <c r="A7862" s="147" t="s">
        <v>86</v>
      </c>
      <c r="B7862" s="17">
        <v>1425.81</v>
      </c>
      <c r="C7862" s="17">
        <v>1179</v>
      </c>
      <c r="D7862" s="17">
        <v>603.02</v>
      </c>
      <c r="E7862" s="17">
        <v>603.02</v>
      </c>
      <c r="F7862" s="17">
        <f t="shared" si="248"/>
        <v>42.293152664099701</v>
      </c>
      <c r="G7862" s="148">
        <f t="shared" si="249"/>
        <v>100</v>
      </c>
    </row>
    <row r="7863" spans="1:7" s="8" customFormat="1" ht="12.75" x14ac:dyDescent="0.15">
      <c r="A7863" s="108" t="s">
        <v>6</v>
      </c>
      <c r="B7863" s="19">
        <v>1425.81</v>
      </c>
      <c r="C7863" s="19">
        <v>1179</v>
      </c>
      <c r="D7863" s="19">
        <v>603.02</v>
      </c>
      <c r="E7863" s="19">
        <v>603.02</v>
      </c>
      <c r="F7863" s="19">
        <f t="shared" si="248"/>
        <v>42.293152664099701</v>
      </c>
      <c r="G7863" s="151">
        <f t="shared" si="249"/>
        <v>100</v>
      </c>
    </row>
    <row r="7864" spans="1:7" s="8" customFormat="1" ht="12.75" x14ac:dyDescent="0.15">
      <c r="A7864" s="108" t="s">
        <v>12</v>
      </c>
      <c r="B7864" s="19">
        <v>1425.81</v>
      </c>
      <c r="C7864" s="19">
        <v>1179</v>
      </c>
      <c r="D7864" s="19">
        <v>603.02</v>
      </c>
      <c r="E7864" s="19">
        <v>603.02</v>
      </c>
      <c r="F7864" s="19">
        <f t="shared" si="248"/>
        <v>42.293152664099701</v>
      </c>
      <c r="G7864" s="151">
        <f t="shared" si="249"/>
        <v>100</v>
      </c>
    </row>
    <row r="7865" spans="1:7" s="8" customFormat="1" ht="12.75" x14ac:dyDescent="0.15">
      <c r="A7865" s="110" t="s">
        <v>97</v>
      </c>
      <c r="B7865" s="20">
        <v>1425.81</v>
      </c>
      <c r="C7865" s="20">
        <v>0</v>
      </c>
      <c r="D7865" s="20">
        <v>0</v>
      </c>
      <c r="E7865" s="20">
        <v>603.02</v>
      </c>
      <c r="F7865" s="20">
        <f t="shared" si="248"/>
        <v>42.293152664099701</v>
      </c>
      <c r="G7865" s="136">
        <f t="shared" si="249"/>
        <v>0</v>
      </c>
    </row>
    <row r="7866" spans="1:7" s="7" customFormat="1" ht="12.75" x14ac:dyDescent="0.15">
      <c r="A7866" s="149" t="s">
        <v>310</v>
      </c>
      <c r="B7866" s="18">
        <v>789.68</v>
      </c>
      <c r="C7866" s="18">
        <v>796</v>
      </c>
      <c r="D7866" s="18">
        <v>0</v>
      </c>
      <c r="E7866" s="18">
        <v>0</v>
      </c>
      <c r="F7866" s="18">
        <f t="shared" si="248"/>
        <v>0</v>
      </c>
      <c r="G7866" s="150">
        <f t="shared" si="249"/>
        <v>0</v>
      </c>
    </row>
    <row r="7867" spans="1:7" s="8" customFormat="1" ht="12.75" x14ac:dyDescent="0.15">
      <c r="A7867" s="108" t="s">
        <v>82</v>
      </c>
      <c r="B7867" s="19">
        <v>789.68</v>
      </c>
      <c r="C7867" s="19">
        <v>796</v>
      </c>
      <c r="D7867" s="19">
        <v>0</v>
      </c>
      <c r="E7867" s="19">
        <v>0</v>
      </c>
      <c r="F7867" s="19">
        <f t="shared" si="248"/>
        <v>0</v>
      </c>
      <c r="G7867" s="151">
        <f t="shared" si="249"/>
        <v>0</v>
      </c>
    </row>
    <row r="7868" spans="1:7" s="6" customFormat="1" ht="12.75" x14ac:dyDescent="0.15">
      <c r="A7868" s="147" t="s">
        <v>5</v>
      </c>
      <c r="B7868" s="17">
        <v>789.68</v>
      </c>
      <c r="C7868" s="17">
        <v>796</v>
      </c>
      <c r="D7868" s="17">
        <v>0</v>
      </c>
      <c r="E7868" s="17">
        <v>0</v>
      </c>
      <c r="F7868" s="17">
        <f t="shared" si="248"/>
        <v>0</v>
      </c>
      <c r="G7868" s="148">
        <f t="shared" si="249"/>
        <v>0</v>
      </c>
    </row>
    <row r="7869" spans="1:7" s="8" customFormat="1" ht="12.75" x14ac:dyDescent="0.15">
      <c r="A7869" s="108" t="s">
        <v>6</v>
      </c>
      <c r="B7869" s="19">
        <v>789.68</v>
      </c>
      <c r="C7869" s="19">
        <v>796</v>
      </c>
      <c r="D7869" s="19">
        <v>0</v>
      </c>
      <c r="E7869" s="19">
        <v>0</v>
      </c>
      <c r="F7869" s="19">
        <f t="shared" si="248"/>
        <v>0</v>
      </c>
      <c r="G7869" s="151">
        <f t="shared" si="249"/>
        <v>0</v>
      </c>
    </row>
    <row r="7870" spans="1:7" s="8" customFormat="1" ht="12.75" x14ac:dyDescent="0.15">
      <c r="A7870" s="108" t="s">
        <v>141</v>
      </c>
      <c r="B7870" s="19">
        <v>789.68</v>
      </c>
      <c r="C7870" s="19">
        <v>796</v>
      </c>
      <c r="D7870" s="19">
        <v>0</v>
      </c>
      <c r="E7870" s="19">
        <v>0</v>
      </c>
      <c r="F7870" s="19">
        <f t="shared" si="248"/>
        <v>0</v>
      </c>
      <c r="G7870" s="151">
        <f t="shared" si="249"/>
        <v>0</v>
      </c>
    </row>
    <row r="7871" spans="1:7" s="8" customFormat="1" ht="12.75" x14ac:dyDescent="0.15">
      <c r="A7871" s="110" t="s">
        <v>142</v>
      </c>
      <c r="B7871" s="20">
        <v>28.82</v>
      </c>
      <c r="C7871" s="20">
        <v>0</v>
      </c>
      <c r="D7871" s="20">
        <v>0</v>
      </c>
      <c r="E7871" s="20">
        <v>0</v>
      </c>
      <c r="F7871" s="20">
        <f t="shared" si="248"/>
        <v>0</v>
      </c>
      <c r="G7871" s="136">
        <f t="shared" si="249"/>
        <v>0</v>
      </c>
    </row>
    <row r="7872" spans="1:7" s="8" customFormat="1" ht="12.75" x14ac:dyDescent="0.15">
      <c r="A7872" s="110" t="s">
        <v>259</v>
      </c>
      <c r="B7872" s="20">
        <v>760.86</v>
      </c>
      <c r="C7872" s="20">
        <v>0</v>
      </c>
      <c r="D7872" s="20">
        <v>0</v>
      </c>
      <c r="E7872" s="20">
        <v>0</v>
      </c>
      <c r="F7872" s="20">
        <f t="shared" si="248"/>
        <v>0</v>
      </c>
      <c r="G7872" s="136">
        <f t="shared" si="249"/>
        <v>0</v>
      </c>
    </row>
    <row r="7873" spans="1:7" s="7" customFormat="1" ht="12.75" x14ac:dyDescent="0.15">
      <c r="A7873" s="149" t="s">
        <v>332</v>
      </c>
      <c r="B7873" s="18">
        <v>0</v>
      </c>
      <c r="C7873" s="18">
        <v>13200</v>
      </c>
      <c r="D7873" s="18">
        <v>3000</v>
      </c>
      <c r="E7873" s="18">
        <v>0</v>
      </c>
      <c r="F7873" s="18">
        <f t="shared" si="248"/>
        <v>0</v>
      </c>
      <c r="G7873" s="150">
        <f t="shared" si="249"/>
        <v>0</v>
      </c>
    </row>
    <row r="7874" spans="1:7" s="8" customFormat="1" ht="12.75" x14ac:dyDescent="0.15">
      <c r="A7874" s="108" t="s">
        <v>82</v>
      </c>
      <c r="B7874" s="19">
        <v>0</v>
      </c>
      <c r="C7874" s="19">
        <v>13200</v>
      </c>
      <c r="D7874" s="19">
        <v>3000</v>
      </c>
      <c r="E7874" s="19">
        <v>0</v>
      </c>
      <c r="F7874" s="19">
        <f t="shared" si="248"/>
        <v>0</v>
      </c>
      <c r="G7874" s="151">
        <f t="shared" si="249"/>
        <v>0</v>
      </c>
    </row>
    <row r="7875" spans="1:7" s="6" customFormat="1" ht="12.75" x14ac:dyDescent="0.15">
      <c r="A7875" s="147" t="s">
        <v>5</v>
      </c>
      <c r="B7875" s="17">
        <v>0</v>
      </c>
      <c r="C7875" s="17">
        <v>13200</v>
      </c>
      <c r="D7875" s="17">
        <v>3000</v>
      </c>
      <c r="E7875" s="17">
        <v>0</v>
      </c>
      <c r="F7875" s="17">
        <f t="shared" si="248"/>
        <v>0</v>
      </c>
      <c r="G7875" s="148">
        <f t="shared" si="249"/>
        <v>0</v>
      </c>
    </row>
    <row r="7876" spans="1:7" s="8" customFormat="1" ht="12.75" x14ac:dyDescent="0.15">
      <c r="A7876" s="108" t="s">
        <v>53</v>
      </c>
      <c r="B7876" s="19">
        <v>0</v>
      </c>
      <c r="C7876" s="19">
        <v>13200</v>
      </c>
      <c r="D7876" s="19">
        <v>3000</v>
      </c>
      <c r="E7876" s="19">
        <v>0</v>
      </c>
      <c r="F7876" s="19">
        <f t="shared" si="248"/>
        <v>0</v>
      </c>
      <c r="G7876" s="151">
        <f t="shared" si="249"/>
        <v>0</v>
      </c>
    </row>
    <row r="7877" spans="1:7" s="8" customFormat="1" ht="12.75" x14ac:dyDescent="0.15">
      <c r="A7877" s="108" t="s">
        <v>72</v>
      </c>
      <c r="B7877" s="19">
        <v>0</v>
      </c>
      <c r="C7877" s="19">
        <v>13200</v>
      </c>
      <c r="D7877" s="19">
        <v>3000</v>
      </c>
      <c r="E7877" s="19">
        <v>0</v>
      </c>
      <c r="F7877" s="19">
        <f t="shared" si="248"/>
        <v>0</v>
      </c>
      <c r="G7877" s="151">
        <f t="shared" si="249"/>
        <v>0</v>
      </c>
    </row>
    <row r="7878" spans="1:7" s="6" customFormat="1" ht="12.75" x14ac:dyDescent="0.15">
      <c r="A7878" s="147" t="s">
        <v>306</v>
      </c>
      <c r="B7878" s="17">
        <v>4768.1499999999996</v>
      </c>
      <c r="C7878" s="17">
        <v>0</v>
      </c>
      <c r="D7878" s="17">
        <v>21768.71</v>
      </c>
      <c r="E7878" s="17">
        <v>20950.48</v>
      </c>
      <c r="F7878" s="17">
        <f t="shared" ref="F7878:F7941" si="250">IFERROR(E7878/B7878*100,0)</f>
        <v>439.38382810943449</v>
      </c>
      <c r="G7878" s="148">
        <f t="shared" ref="G7878:G7941" si="251">IFERROR(E7878/D7878*100,0)</f>
        <v>96.241256372104729</v>
      </c>
    </row>
    <row r="7879" spans="1:7" s="7" customFormat="1" ht="12.75" x14ac:dyDescent="0.15">
      <c r="A7879" s="149" t="s">
        <v>325</v>
      </c>
      <c r="B7879" s="18">
        <v>4768.1499999999996</v>
      </c>
      <c r="C7879" s="18">
        <v>0</v>
      </c>
      <c r="D7879" s="18">
        <v>11000</v>
      </c>
      <c r="E7879" s="18">
        <v>10181.77</v>
      </c>
      <c r="F7879" s="18">
        <f t="shared" si="250"/>
        <v>213.53711607227126</v>
      </c>
      <c r="G7879" s="150">
        <f t="shared" si="251"/>
        <v>92.561545454545453</v>
      </c>
    </row>
    <row r="7880" spans="1:7" s="8" customFormat="1" ht="12.75" x14ac:dyDescent="0.15">
      <c r="A7880" s="108" t="s">
        <v>82</v>
      </c>
      <c r="B7880" s="19">
        <v>4768.1499999999996</v>
      </c>
      <c r="C7880" s="19">
        <v>0</v>
      </c>
      <c r="D7880" s="19">
        <v>11000</v>
      </c>
      <c r="E7880" s="19">
        <v>10181.77</v>
      </c>
      <c r="F7880" s="19">
        <f t="shared" si="250"/>
        <v>213.53711607227126</v>
      </c>
      <c r="G7880" s="151">
        <f t="shared" si="251"/>
        <v>92.561545454545453</v>
      </c>
    </row>
    <row r="7881" spans="1:7" s="6" customFormat="1" ht="12.75" x14ac:dyDescent="0.15">
      <c r="A7881" s="147" t="s">
        <v>5</v>
      </c>
      <c r="B7881" s="17">
        <v>4768.1499999999996</v>
      </c>
      <c r="C7881" s="17">
        <v>0</v>
      </c>
      <c r="D7881" s="17">
        <v>11000</v>
      </c>
      <c r="E7881" s="17">
        <v>10181.77</v>
      </c>
      <c r="F7881" s="17">
        <f t="shared" si="250"/>
        <v>213.53711607227126</v>
      </c>
      <c r="G7881" s="148">
        <f t="shared" si="251"/>
        <v>92.561545454545453</v>
      </c>
    </row>
    <row r="7882" spans="1:7" s="8" customFormat="1" ht="12.75" x14ac:dyDescent="0.15">
      <c r="A7882" s="108" t="s">
        <v>6</v>
      </c>
      <c r="B7882" s="19">
        <v>4768.1499999999996</v>
      </c>
      <c r="C7882" s="19">
        <v>0</v>
      </c>
      <c r="D7882" s="19">
        <v>11000</v>
      </c>
      <c r="E7882" s="19">
        <v>10181.77</v>
      </c>
      <c r="F7882" s="19">
        <f t="shared" si="250"/>
        <v>213.53711607227126</v>
      </c>
      <c r="G7882" s="151">
        <f t="shared" si="251"/>
        <v>92.561545454545453</v>
      </c>
    </row>
    <row r="7883" spans="1:7" s="8" customFormat="1" ht="12.75" x14ac:dyDescent="0.15">
      <c r="A7883" s="108" t="s">
        <v>12</v>
      </c>
      <c r="B7883" s="19">
        <v>4768.1499999999996</v>
      </c>
      <c r="C7883" s="19">
        <v>0</v>
      </c>
      <c r="D7883" s="19">
        <v>11000</v>
      </c>
      <c r="E7883" s="19">
        <v>10181.77</v>
      </c>
      <c r="F7883" s="19">
        <f t="shared" si="250"/>
        <v>213.53711607227126</v>
      </c>
      <c r="G7883" s="151">
        <f t="shared" si="251"/>
        <v>92.561545454545453</v>
      </c>
    </row>
    <row r="7884" spans="1:7" s="8" customFormat="1" ht="12.75" x14ac:dyDescent="0.15">
      <c r="A7884" s="110" t="s">
        <v>97</v>
      </c>
      <c r="B7884" s="20">
        <v>3981.69</v>
      </c>
      <c r="C7884" s="20">
        <v>0</v>
      </c>
      <c r="D7884" s="20">
        <v>0</v>
      </c>
      <c r="E7884" s="20">
        <v>9000</v>
      </c>
      <c r="F7884" s="20">
        <f t="shared" si="250"/>
        <v>226.03467371894848</v>
      </c>
      <c r="G7884" s="136">
        <f t="shared" si="251"/>
        <v>0</v>
      </c>
    </row>
    <row r="7885" spans="1:7" s="8" customFormat="1" ht="12.75" x14ac:dyDescent="0.15">
      <c r="A7885" s="110" t="s">
        <v>32</v>
      </c>
      <c r="B7885" s="20">
        <v>786.46</v>
      </c>
      <c r="C7885" s="20">
        <v>0</v>
      </c>
      <c r="D7885" s="20">
        <v>0</v>
      </c>
      <c r="E7885" s="20">
        <v>1181.77</v>
      </c>
      <c r="F7885" s="20">
        <f t="shared" si="250"/>
        <v>150.26447626071254</v>
      </c>
      <c r="G7885" s="136">
        <f t="shared" si="251"/>
        <v>0</v>
      </c>
    </row>
    <row r="7886" spans="1:7" s="7" customFormat="1" ht="12.75" x14ac:dyDescent="0.15">
      <c r="A7886" s="149" t="s">
        <v>307</v>
      </c>
      <c r="B7886" s="18">
        <v>0</v>
      </c>
      <c r="C7886" s="18">
        <v>0</v>
      </c>
      <c r="D7886" s="18">
        <v>10768.71</v>
      </c>
      <c r="E7886" s="18">
        <v>10768.71</v>
      </c>
      <c r="F7886" s="18">
        <f t="shared" si="250"/>
        <v>0</v>
      </c>
      <c r="G7886" s="150">
        <f t="shared" si="251"/>
        <v>100</v>
      </c>
    </row>
    <row r="7887" spans="1:7" s="8" customFormat="1" ht="12.75" x14ac:dyDescent="0.15">
      <c r="A7887" s="108" t="s">
        <v>82</v>
      </c>
      <c r="B7887" s="19">
        <v>0</v>
      </c>
      <c r="C7887" s="19">
        <v>0</v>
      </c>
      <c r="D7887" s="19">
        <v>10768.71</v>
      </c>
      <c r="E7887" s="19">
        <v>10768.71</v>
      </c>
      <c r="F7887" s="19">
        <f t="shared" si="250"/>
        <v>0</v>
      </c>
      <c r="G7887" s="151">
        <f t="shared" si="251"/>
        <v>100</v>
      </c>
    </row>
    <row r="7888" spans="1:7" s="6" customFormat="1" ht="12.75" x14ac:dyDescent="0.15">
      <c r="A7888" s="147" t="s">
        <v>182</v>
      </c>
      <c r="B7888" s="17">
        <v>0</v>
      </c>
      <c r="C7888" s="17">
        <v>0</v>
      </c>
      <c r="D7888" s="17">
        <v>10768.71</v>
      </c>
      <c r="E7888" s="17">
        <v>10768.71</v>
      </c>
      <c r="F7888" s="17">
        <f t="shared" si="250"/>
        <v>0</v>
      </c>
      <c r="G7888" s="148">
        <f t="shared" si="251"/>
        <v>100</v>
      </c>
    </row>
    <row r="7889" spans="1:7" s="8" customFormat="1" ht="12.75" x14ac:dyDescent="0.15">
      <c r="A7889" s="108" t="s">
        <v>6</v>
      </c>
      <c r="B7889" s="19">
        <v>0</v>
      </c>
      <c r="C7889" s="19">
        <v>0</v>
      </c>
      <c r="D7889" s="19">
        <v>10768.71</v>
      </c>
      <c r="E7889" s="19">
        <v>10768.71</v>
      </c>
      <c r="F7889" s="19">
        <f t="shared" si="250"/>
        <v>0</v>
      </c>
      <c r="G7889" s="151">
        <f t="shared" si="251"/>
        <v>100</v>
      </c>
    </row>
    <row r="7890" spans="1:7" s="8" customFormat="1" ht="12.75" x14ac:dyDescent="0.15">
      <c r="A7890" s="108" t="s">
        <v>12</v>
      </c>
      <c r="B7890" s="19">
        <v>0</v>
      </c>
      <c r="C7890" s="19">
        <v>0</v>
      </c>
      <c r="D7890" s="19">
        <v>10768.71</v>
      </c>
      <c r="E7890" s="19">
        <v>10768.71</v>
      </c>
      <c r="F7890" s="19">
        <f t="shared" si="250"/>
        <v>0</v>
      </c>
      <c r="G7890" s="151">
        <f t="shared" si="251"/>
        <v>100</v>
      </c>
    </row>
    <row r="7891" spans="1:7" s="8" customFormat="1" ht="12.75" x14ac:dyDescent="0.15">
      <c r="A7891" s="110" t="s">
        <v>28</v>
      </c>
      <c r="B7891" s="20">
        <v>0</v>
      </c>
      <c r="C7891" s="20">
        <v>0</v>
      </c>
      <c r="D7891" s="20">
        <v>0</v>
      </c>
      <c r="E7891" s="20">
        <v>3643.71</v>
      </c>
      <c r="F7891" s="20">
        <f t="shared" si="250"/>
        <v>0</v>
      </c>
      <c r="G7891" s="136">
        <f t="shared" si="251"/>
        <v>0</v>
      </c>
    </row>
    <row r="7892" spans="1:7" s="8" customFormat="1" ht="12.75" x14ac:dyDescent="0.15">
      <c r="A7892" s="110" t="s">
        <v>32</v>
      </c>
      <c r="B7892" s="20">
        <v>0</v>
      </c>
      <c r="C7892" s="20">
        <v>0</v>
      </c>
      <c r="D7892" s="20">
        <v>0</v>
      </c>
      <c r="E7892" s="20">
        <v>7125</v>
      </c>
      <c r="F7892" s="20">
        <f t="shared" si="250"/>
        <v>0</v>
      </c>
      <c r="G7892" s="136">
        <f t="shared" si="251"/>
        <v>0</v>
      </c>
    </row>
    <row r="7893" spans="1:7" s="6" customFormat="1" ht="12.75" x14ac:dyDescent="0.15">
      <c r="A7893" s="147" t="s">
        <v>266</v>
      </c>
      <c r="B7893" s="17">
        <v>7090.47</v>
      </c>
      <c r="C7893" s="17">
        <v>9888</v>
      </c>
      <c r="D7893" s="17">
        <v>13017</v>
      </c>
      <c r="E7893" s="17">
        <v>12712.76</v>
      </c>
      <c r="F7893" s="17">
        <f t="shared" si="250"/>
        <v>179.29361523284069</v>
      </c>
      <c r="G7893" s="148">
        <f t="shared" si="251"/>
        <v>97.662748713221177</v>
      </c>
    </row>
    <row r="7894" spans="1:7" s="7" customFormat="1" ht="12.75" x14ac:dyDescent="0.15">
      <c r="A7894" s="149" t="s">
        <v>267</v>
      </c>
      <c r="B7894" s="18">
        <v>7090.47</v>
      </c>
      <c r="C7894" s="18">
        <v>9888</v>
      </c>
      <c r="D7894" s="18">
        <v>13017</v>
      </c>
      <c r="E7894" s="18">
        <v>12712.76</v>
      </c>
      <c r="F7894" s="18">
        <f t="shared" si="250"/>
        <v>179.29361523284069</v>
      </c>
      <c r="G7894" s="150">
        <f t="shared" si="251"/>
        <v>97.662748713221177</v>
      </c>
    </row>
    <row r="7895" spans="1:7" s="8" customFormat="1" ht="12.75" x14ac:dyDescent="0.15">
      <c r="A7895" s="108" t="s">
        <v>82</v>
      </c>
      <c r="B7895" s="19">
        <v>7090.47</v>
      </c>
      <c r="C7895" s="19">
        <v>9888</v>
      </c>
      <c r="D7895" s="19">
        <v>13017</v>
      </c>
      <c r="E7895" s="19">
        <v>12712.76</v>
      </c>
      <c r="F7895" s="19">
        <f t="shared" si="250"/>
        <v>179.29361523284069</v>
      </c>
      <c r="G7895" s="151">
        <f t="shared" si="251"/>
        <v>97.662748713221177</v>
      </c>
    </row>
    <row r="7896" spans="1:7" s="6" customFormat="1" ht="12.75" x14ac:dyDescent="0.15">
      <c r="A7896" s="147" t="s">
        <v>5</v>
      </c>
      <c r="B7896" s="17">
        <v>0</v>
      </c>
      <c r="C7896" s="17">
        <v>0</v>
      </c>
      <c r="D7896" s="17">
        <v>800</v>
      </c>
      <c r="E7896" s="17">
        <v>758.5</v>
      </c>
      <c r="F7896" s="17">
        <f t="shared" si="250"/>
        <v>0</v>
      </c>
      <c r="G7896" s="148">
        <f t="shared" si="251"/>
        <v>94.8125</v>
      </c>
    </row>
    <row r="7897" spans="1:7" s="8" customFormat="1" ht="12.75" x14ac:dyDescent="0.15">
      <c r="A7897" s="108" t="s">
        <v>6</v>
      </c>
      <c r="B7897" s="19">
        <v>0</v>
      </c>
      <c r="C7897" s="19">
        <v>0</v>
      </c>
      <c r="D7897" s="19">
        <v>800</v>
      </c>
      <c r="E7897" s="19">
        <v>758.5</v>
      </c>
      <c r="F7897" s="19">
        <f t="shared" si="250"/>
        <v>0</v>
      </c>
      <c r="G7897" s="151">
        <f t="shared" si="251"/>
        <v>94.8125</v>
      </c>
    </row>
    <row r="7898" spans="1:7" s="8" customFormat="1" ht="12.75" x14ac:dyDescent="0.15">
      <c r="A7898" s="108" t="s">
        <v>7</v>
      </c>
      <c r="B7898" s="19">
        <v>0</v>
      </c>
      <c r="C7898" s="19">
        <v>0</v>
      </c>
      <c r="D7898" s="19">
        <v>700</v>
      </c>
      <c r="E7898" s="19">
        <v>673.16</v>
      </c>
      <c r="F7898" s="19">
        <f t="shared" si="250"/>
        <v>0</v>
      </c>
      <c r="G7898" s="151">
        <f t="shared" si="251"/>
        <v>96.165714285714273</v>
      </c>
    </row>
    <row r="7899" spans="1:7" s="8" customFormat="1" ht="12.75" x14ac:dyDescent="0.15">
      <c r="A7899" s="110" t="s">
        <v>8</v>
      </c>
      <c r="B7899" s="20">
        <v>0</v>
      </c>
      <c r="C7899" s="20">
        <v>0</v>
      </c>
      <c r="D7899" s="20">
        <v>0</v>
      </c>
      <c r="E7899" s="20">
        <v>460</v>
      </c>
      <c r="F7899" s="20">
        <f t="shared" si="250"/>
        <v>0</v>
      </c>
      <c r="G7899" s="136">
        <f t="shared" si="251"/>
        <v>0</v>
      </c>
    </row>
    <row r="7900" spans="1:7" s="8" customFormat="1" ht="12.75" x14ac:dyDescent="0.15">
      <c r="A7900" s="110" t="s">
        <v>10</v>
      </c>
      <c r="B7900" s="20">
        <v>0</v>
      </c>
      <c r="C7900" s="20">
        <v>0</v>
      </c>
      <c r="D7900" s="20">
        <v>0</v>
      </c>
      <c r="E7900" s="20">
        <v>103.16</v>
      </c>
      <c r="F7900" s="20">
        <f t="shared" si="250"/>
        <v>0</v>
      </c>
      <c r="G7900" s="136">
        <f t="shared" si="251"/>
        <v>0</v>
      </c>
    </row>
    <row r="7901" spans="1:7" s="8" customFormat="1" ht="12.75" x14ac:dyDescent="0.15">
      <c r="A7901" s="110" t="s">
        <v>126</v>
      </c>
      <c r="B7901" s="20">
        <v>0</v>
      </c>
      <c r="C7901" s="20">
        <v>0</v>
      </c>
      <c r="D7901" s="20">
        <v>0</v>
      </c>
      <c r="E7901" s="20">
        <v>10.35</v>
      </c>
      <c r="F7901" s="20">
        <f t="shared" si="250"/>
        <v>0</v>
      </c>
      <c r="G7901" s="136">
        <f t="shared" si="251"/>
        <v>0</v>
      </c>
    </row>
    <row r="7902" spans="1:7" s="8" customFormat="1" ht="12.75" x14ac:dyDescent="0.15">
      <c r="A7902" s="110" t="s">
        <v>11</v>
      </c>
      <c r="B7902" s="20">
        <v>0</v>
      </c>
      <c r="C7902" s="20">
        <v>0</v>
      </c>
      <c r="D7902" s="20">
        <v>0</v>
      </c>
      <c r="E7902" s="20">
        <v>99.65</v>
      </c>
      <c r="F7902" s="20">
        <f t="shared" si="250"/>
        <v>0</v>
      </c>
      <c r="G7902" s="136">
        <f t="shared" si="251"/>
        <v>0</v>
      </c>
    </row>
    <row r="7903" spans="1:7" s="8" customFormat="1" ht="12.75" x14ac:dyDescent="0.15">
      <c r="A7903" s="108" t="s">
        <v>12</v>
      </c>
      <c r="B7903" s="19">
        <v>0</v>
      </c>
      <c r="C7903" s="19">
        <v>0</v>
      </c>
      <c r="D7903" s="19">
        <v>100</v>
      </c>
      <c r="E7903" s="19">
        <v>85.34</v>
      </c>
      <c r="F7903" s="19">
        <f t="shared" si="250"/>
        <v>0</v>
      </c>
      <c r="G7903" s="151">
        <f t="shared" si="251"/>
        <v>85.34</v>
      </c>
    </row>
    <row r="7904" spans="1:7" s="8" customFormat="1" ht="12.75" x14ac:dyDescent="0.15">
      <c r="A7904" s="110" t="s">
        <v>19</v>
      </c>
      <c r="B7904" s="20">
        <v>0</v>
      </c>
      <c r="C7904" s="20">
        <v>0</v>
      </c>
      <c r="D7904" s="20">
        <v>0</v>
      </c>
      <c r="E7904" s="20">
        <v>85.34</v>
      </c>
      <c r="F7904" s="20">
        <f t="shared" si="250"/>
        <v>0</v>
      </c>
      <c r="G7904" s="136">
        <f t="shared" si="251"/>
        <v>0</v>
      </c>
    </row>
    <row r="7905" spans="1:7" s="6" customFormat="1" ht="12.75" x14ac:dyDescent="0.15">
      <c r="A7905" s="147" t="s">
        <v>62</v>
      </c>
      <c r="B7905" s="17">
        <v>1066.8900000000001</v>
      </c>
      <c r="C7905" s="17">
        <v>1540</v>
      </c>
      <c r="D7905" s="17">
        <v>1766</v>
      </c>
      <c r="E7905" s="17">
        <v>1631.46</v>
      </c>
      <c r="F7905" s="17">
        <f t="shared" si="250"/>
        <v>152.91735792818378</v>
      </c>
      <c r="G7905" s="148">
        <f t="shared" si="251"/>
        <v>92.381653454133641</v>
      </c>
    </row>
    <row r="7906" spans="1:7" s="8" customFormat="1" ht="12.75" x14ac:dyDescent="0.15">
      <c r="A7906" s="108" t="s">
        <v>6</v>
      </c>
      <c r="B7906" s="19">
        <v>1066.8900000000001</v>
      </c>
      <c r="C7906" s="19">
        <v>1540</v>
      </c>
      <c r="D7906" s="19">
        <v>1766</v>
      </c>
      <c r="E7906" s="19">
        <v>1631.46</v>
      </c>
      <c r="F7906" s="19">
        <f t="shared" si="250"/>
        <v>152.91735792818378</v>
      </c>
      <c r="G7906" s="151">
        <f t="shared" si="251"/>
        <v>92.381653454133641</v>
      </c>
    </row>
    <row r="7907" spans="1:7" s="8" customFormat="1" ht="12.75" x14ac:dyDescent="0.15">
      <c r="A7907" s="108" t="s">
        <v>7</v>
      </c>
      <c r="B7907" s="19">
        <v>995.22</v>
      </c>
      <c r="C7907" s="19">
        <v>1394</v>
      </c>
      <c r="D7907" s="19">
        <v>1550</v>
      </c>
      <c r="E7907" s="19">
        <v>1522.17</v>
      </c>
      <c r="F7907" s="19">
        <f t="shared" si="250"/>
        <v>152.9480918791825</v>
      </c>
      <c r="G7907" s="151">
        <f t="shared" si="251"/>
        <v>98.204516129032257</v>
      </c>
    </row>
    <row r="7908" spans="1:7" s="8" customFormat="1" ht="12.75" x14ac:dyDescent="0.15">
      <c r="A7908" s="110" t="s">
        <v>8</v>
      </c>
      <c r="B7908" s="20">
        <v>809.61</v>
      </c>
      <c r="C7908" s="20">
        <v>0</v>
      </c>
      <c r="D7908" s="20">
        <v>0</v>
      </c>
      <c r="E7908" s="20">
        <v>1150</v>
      </c>
      <c r="F7908" s="20">
        <f t="shared" si="250"/>
        <v>142.04370005311199</v>
      </c>
      <c r="G7908" s="136">
        <f t="shared" si="251"/>
        <v>0</v>
      </c>
    </row>
    <row r="7909" spans="1:7" s="8" customFormat="1" ht="12.75" x14ac:dyDescent="0.15">
      <c r="A7909" s="110" t="s">
        <v>10</v>
      </c>
      <c r="B7909" s="20">
        <v>49.77</v>
      </c>
      <c r="C7909" s="20">
        <v>0</v>
      </c>
      <c r="D7909" s="20">
        <v>0</v>
      </c>
      <c r="E7909" s="20">
        <v>125.04</v>
      </c>
      <c r="F7909" s="20">
        <f t="shared" si="250"/>
        <v>251.23568414707654</v>
      </c>
      <c r="G7909" s="136">
        <f t="shared" si="251"/>
        <v>0</v>
      </c>
    </row>
    <row r="7910" spans="1:7" s="8" customFormat="1" ht="12.75" x14ac:dyDescent="0.15">
      <c r="A7910" s="110" t="s">
        <v>126</v>
      </c>
      <c r="B7910" s="20">
        <v>29.46</v>
      </c>
      <c r="C7910" s="20">
        <v>0</v>
      </c>
      <c r="D7910" s="20">
        <v>0</v>
      </c>
      <c r="E7910" s="20">
        <v>15.51</v>
      </c>
      <c r="F7910" s="20">
        <f t="shared" si="250"/>
        <v>52.647657841140528</v>
      </c>
      <c r="G7910" s="136">
        <f t="shared" si="251"/>
        <v>0</v>
      </c>
    </row>
    <row r="7911" spans="1:7" s="8" customFormat="1" ht="12.75" x14ac:dyDescent="0.15">
      <c r="A7911" s="110" t="s">
        <v>11</v>
      </c>
      <c r="B7911" s="20">
        <v>106.38</v>
      </c>
      <c r="C7911" s="20">
        <v>0</v>
      </c>
      <c r="D7911" s="20">
        <v>0</v>
      </c>
      <c r="E7911" s="20">
        <v>231.62</v>
      </c>
      <c r="F7911" s="20">
        <f t="shared" si="250"/>
        <v>217.72889640909943</v>
      </c>
      <c r="G7911" s="136">
        <f t="shared" si="251"/>
        <v>0</v>
      </c>
    </row>
    <row r="7912" spans="1:7" s="8" customFormat="1" ht="12.75" x14ac:dyDescent="0.15">
      <c r="A7912" s="108" t="s">
        <v>12</v>
      </c>
      <c r="B7912" s="19">
        <v>71.67</v>
      </c>
      <c r="C7912" s="19">
        <v>146</v>
      </c>
      <c r="D7912" s="19">
        <v>216</v>
      </c>
      <c r="E7912" s="19">
        <v>109.29</v>
      </c>
      <c r="F7912" s="19">
        <f t="shared" si="250"/>
        <v>152.4905818334031</v>
      </c>
      <c r="G7912" s="151">
        <f t="shared" si="251"/>
        <v>50.597222222222229</v>
      </c>
    </row>
    <row r="7913" spans="1:7" s="8" customFormat="1" ht="12.75" x14ac:dyDescent="0.15">
      <c r="A7913" s="110" t="s">
        <v>19</v>
      </c>
      <c r="B7913" s="20">
        <v>71.67</v>
      </c>
      <c r="C7913" s="20">
        <v>0</v>
      </c>
      <c r="D7913" s="20">
        <v>0</v>
      </c>
      <c r="E7913" s="20">
        <v>109.29</v>
      </c>
      <c r="F7913" s="20">
        <f t="shared" si="250"/>
        <v>152.4905818334031</v>
      </c>
      <c r="G7913" s="136">
        <f t="shared" si="251"/>
        <v>0</v>
      </c>
    </row>
    <row r="7914" spans="1:7" s="6" customFormat="1" ht="12.75" x14ac:dyDescent="0.15">
      <c r="A7914" s="147" t="s">
        <v>86</v>
      </c>
      <c r="B7914" s="17">
        <v>6023.58</v>
      </c>
      <c r="C7914" s="17">
        <v>8348</v>
      </c>
      <c r="D7914" s="17">
        <v>10451</v>
      </c>
      <c r="E7914" s="17">
        <v>10322.799999999999</v>
      </c>
      <c r="F7914" s="17">
        <f t="shared" si="250"/>
        <v>171.37317010814166</v>
      </c>
      <c r="G7914" s="148">
        <f t="shared" si="251"/>
        <v>98.773323126973494</v>
      </c>
    </row>
    <row r="7915" spans="1:7" s="8" customFormat="1" ht="12.75" x14ac:dyDescent="0.15">
      <c r="A7915" s="108" t="s">
        <v>6</v>
      </c>
      <c r="B7915" s="19">
        <v>6023.58</v>
      </c>
      <c r="C7915" s="19">
        <v>8348</v>
      </c>
      <c r="D7915" s="19">
        <v>10451</v>
      </c>
      <c r="E7915" s="19">
        <v>10322.799999999999</v>
      </c>
      <c r="F7915" s="19">
        <f t="shared" si="250"/>
        <v>171.37317010814166</v>
      </c>
      <c r="G7915" s="151">
        <f t="shared" si="251"/>
        <v>98.773323126973494</v>
      </c>
    </row>
    <row r="7916" spans="1:7" s="8" customFormat="1" ht="12.75" x14ac:dyDescent="0.15">
      <c r="A7916" s="108" t="s">
        <v>7</v>
      </c>
      <c r="B7916" s="19">
        <v>5617.45</v>
      </c>
      <c r="C7916" s="19">
        <v>7897</v>
      </c>
      <c r="D7916" s="19">
        <v>9800</v>
      </c>
      <c r="E7916" s="19">
        <v>9671.7999999999993</v>
      </c>
      <c r="F7916" s="19">
        <f t="shared" si="250"/>
        <v>172.17420715805213</v>
      </c>
      <c r="G7916" s="151">
        <f t="shared" si="251"/>
        <v>98.691836734693865</v>
      </c>
    </row>
    <row r="7917" spans="1:7" s="8" customFormat="1" ht="12.75" x14ac:dyDescent="0.15">
      <c r="A7917" s="110" t="s">
        <v>8</v>
      </c>
      <c r="B7917" s="20">
        <v>4565.66</v>
      </c>
      <c r="C7917" s="20">
        <v>0</v>
      </c>
      <c r="D7917" s="20">
        <v>0</v>
      </c>
      <c r="E7917" s="20">
        <v>7200</v>
      </c>
      <c r="F7917" s="20">
        <f t="shared" si="250"/>
        <v>157.69899642110889</v>
      </c>
      <c r="G7917" s="136">
        <f t="shared" si="251"/>
        <v>0</v>
      </c>
    </row>
    <row r="7918" spans="1:7" s="8" customFormat="1" ht="12.75" x14ac:dyDescent="0.15">
      <c r="A7918" s="110" t="s">
        <v>10</v>
      </c>
      <c r="B7918" s="20">
        <v>282.04000000000002</v>
      </c>
      <c r="C7918" s="20">
        <v>0</v>
      </c>
      <c r="D7918" s="20">
        <v>0</v>
      </c>
      <c r="E7918" s="20">
        <v>871.8</v>
      </c>
      <c r="F7918" s="20">
        <f t="shared" si="250"/>
        <v>309.10509147638629</v>
      </c>
      <c r="G7918" s="136">
        <f t="shared" si="251"/>
        <v>0</v>
      </c>
    </row>
    <row r="7919" spans="1:7" s="8" customFormat="1" ht="12.75" x14ac:dyDescent="0.15">
      <c r="A7919" s="110" t="s">
        <v>11</v>
      </c>
      <c r="B7919" s="20">
        <v>769.75</v>
      </c>
      <c r="C7919" s="20">
        <v>0</v>
      </c>
      <c r="D7919" s="20">
        <v>0</v>
      </c>
      <c r="E7919" s="20">
        <v>1600</v>
      </c>
      <c r="F7919" s="20">
        <f t="shared" si="250"/>
        <v>207.85969470607338</v>
      </c>
      <c r="G7919" s="136">
        <f t="shared" si="251"/>
        <v>0</v>
      </c>
    </row>
    <row r="7920" spans="1:7" s="8" customFormat="1" ht="12.75" x14ac:dyDescent="0.15">
      <c r="A7920" s="108" t="s">
        <v>12</v>
      </c>
      <c r="B7920" s="19">
        <v>406.13</v>
      </c>
      <c r="C7920" s="19">
        <v>451</v>
      </c>
      <c r="D7920" s="19">
        <v>651</v>
      </c>
      <c r="E7920" s="19">
        <v>651</v>
      </c>
      <c r="F7920" s="19">
        <f t="shared" si="250"/>
        <v>160.29350208061459</v>
      </c>
      <c r="G7920" s="151">
        <f t="shared" si="251"/>
        <v>100</v>
      </c>
    </row>
    <row r="7921" spans="1:7" s="8" customFormat="1" ht="12.75" x14ac:dyDescent="0.15">
      <c r="A7921" s="110" t="s">
        <v>19</v>
      </c>
      <c r="B7921" s="20">
        <v>406.13</v>
      </c>
      <c r="C7921" s="20">
        <v>0</v>
      </c>
      <c r="D7921" s="20">
        <v>0</v>
      </c>
      <c r="E7921" s="20">
        <v>651</v>
      </c>
      <c r="F7921" s="20">
        <f t="shared" si="250"/>
        <v>160.29350208061459</v>
      </c>
      <c r="G7921" s="136">
        <f t="shared" si="251"/>
        <v>0</v>
      </c>
    </row>
    <row r="7922" spans="1:7" s="6" customFormat="1" ht="12.75" x14ac:dyDescent="0.15">
      <c r="A7922" s="147" t="s">
        <v>308</v>
      </c>
      <c r="B7922" s="17">
        <v>958438.34</v>
      </c>
      <c r="C7922" s="17">
        <v>958256</v>
      </c>
      <c r="D7922" s="17">
        <v>1167358</v>
      </c>
      <c r="E7922" s="17">
        <v>1087687.77</v>
      </c>
      <c r="F7922" s="17">
        <f t="shared" si="250"/>
        <v>113.48541941675666</v>
      </c>
      <c r="G7922" s="148">
        <f t="shared" si="251"/>
        <v>93.175167343694056</v>
      </c>
    </row>
    <row r="7923" spans="1:7" s="7" customFormat="1" ht="12.75" x14ac:dyDescent="0.15">
      <c r="A7923" s="149" t="s">
        <v>309</v>
      </c>
      <c r="B7923" s="18">
        <v>958438.34</v>
      </c>
      <c r="C7923" s="18">
        <v>958256</v>
      </c>
      <c r="D7923" s="18">
        <v>1167358</v>
      </c>
      <c r="E7923" s="18">
        <v>1087687.77</v>
      </c>
      <c r="F7923" s="18">
        <f t="shared" si="250"/>
        <v>113.48541941675666</v>
      </c>
      <c r="G7923" s="150">
        <f t="shared" si="251"/>
        <v>93.175167343694056</v>
      </c>
    </row>
    <row r="7924" spans="1:7" s="8" customFormat="1" ht="12.75" x14ac:dyDescent="0.15">
      <c r="A7924" s="108" t="s">
        <v>81</v>
      </c>
      <c r="B7924" s="19">
        <v>958438.34</v>
      </c>
      <c r="C7924" s="19">
        <v>958256</v>
      </c>
      <c r="D7924" s="19">
        <v>1167358</v>
      </c>
      <c r="E7924" s="19">
        <v>1087687.77</v>
      </c>
      <c r="F7924" s="19">
        <f t="shared" si="250"/>
        <v>113.48541941675666</v>
      </c>
      <c r="G7924" s="151">
        <f t="shared" si="251"/>
        <v>93.175167343694056</v>
      </c>
    </row>
    <row r="7925" spans="1:7" s="6" customFormat="1" ht="12.75" x14ac:dyDescent="0.15">
      <c r="A7925" s="147" t="s">
        <v>272</v>
      </c>
      <c r="B7925" s="17">
        <v>958438.34</v>
      </c>
      <c r="C7925" s="17">
        <v>958256</v>
      </c>
      <c r="D7925" s="17">
        <v>1167358</v>
      </c>
      <c r="E7925" s="17">
        <v>1087687.77</v>
      </c>
      <c r="F7925" s="17">
        <f t="shared" si="250"/>
        <v>113.48541941675666</v>
      </c>
      <c r="G7925" s="148">
        <f t="shared" si="251"/>
        <v>93.175167343694056</v>
      </c>
    </row>
    <row r="7926" spans="1:7" s="8" customFormat="1" ht="12.75" x14ac:dyDescent="0.15">
      <c r="A7926" s="108" t="s">
        <v>6</v>
      </c>
      <c r="B7926" s="19">
        <v>958438.34</v>
      </c>
      <c r="C7926" s="19">
        <v>958256</v>
      </c>
      <c r="D7926" s="19">
        <v>1167358</v>
      </c>
      <c r="E7926" s="19">
        <v>1087687.77</v>
      </c>
      <c r="F7926" s="19">
        <f t="shared" si="250"/>
        <v>113.48541941675666</v>
      </c>
      <c r="G7926" s="151">
        <f t="shared" si="251"/>
        <v>93.175167343694056</v>
      </c>
    </row>
    <row r="7927" spans="1:7" s="8" customFormat="1" ht="12.75" x14ac:dyDescent="0.15">
      <c r="A7927" s="108" t="s">
        <v>7</v>
      </c>
      <c r="B7927" s="19">
        <v>956658.19</v>
      </c>
      <c r="C7927" s="19">
        <v>955602</v>
      </c>
      <c r="D7927" s="19">
        <v>1164358</v>
      </c>
      <c r="E7927" s="19">
        <v>1085072.7</v>
      </c>
      <c r="F7927" s="19">
        <f t="shared" si="250"/>
        <v>113.42323845050655</v>
      </c>
      <c r="G7927" s="151">
        <f t="shared" si="251"/>
        <v>93.190642396926023</v>
      </c>
    </row>
    <row r="7928" spans="1:7" s="8" customFormat="1" ht="12.75" x14ac:dyDescent="0.15">
      <c r="A7928" s="110" t="s">
        <v>8</v>
      </c>
      <c r="B7928" s="20">
        <v>795987.47</v>
      </c>
      <c r="C7928" s="20">
        <v>0</v>
      </c>
      <c r="D7928" s="20">
        <v>0</v>
      </c>
      <c r="E7928" s="20">
        <v>902628.09</v>
      </c>
      <c r="F7928" s="20">
        <f t="shared" si="250"/>
        <v>113.39727370331596</v>
      </c>
      <c r="G7928" s="136">
        <f t="shared" si="251"/>
        <v>0</v>
      </c>
    </row>
    <row r="7929" spans="1:7" s="8" customFormat="1" ht="12.75" x14ac:dyDescent="0.15">
      <c r="A7929" s="110" t="s">
        <v>10</v>
      </c>
      <c r="B7929" s="20">
        <v>32005.5</v>
      </c>
      <c r="C7929" s="20">
        <v>0</v>
      </c>
      <c r="D7929" s="20">
        <v>0</v>
      </c>
      <c r="E7929" s="20">
        <v>39541.449999999997</v>
      </c>
      <c r="F7929" s="20">
        <f t="shared" si="250"/>
        <v>123.54579681617221</v>
      </c>
      <c r="G7929" s="136">
        <f t="shared" si="251"/>
        <v>0</v>
      </c>
    </row>
    <row r="7930" spans="1:7" s="8" customFormat="1" ht="12.75" x14ac:dyDescent="0.15">
      <c r="A7930" s="110" t="s">
        <v>11</v>
      </c>
      <c r="B7930" s="20">
        <v>128665.22</v>
      </c>
      <c r="C7930" s="20">
        <v>0</v>
      </c>
      <c r="D7930" s="20">
        <v>0</v>
      </c>
      <c r="E7930" s="20">
        <v>142903.16</v>
      </c>
      <c r="F7930" s="20">
        <f t="shared" si="250"/>
        <v>111.06588089617382</v>
      </c>
      <c r="G7930" s="136">
        <f t="shared" si="251"/>
        <v>0</v>
      </c>
    </row>
    <row r="7931" spans="1:7" s="8" customFormat="1" ht="12.75" x14ac:dyDescent="0.15">
      <c r="A7931" s="108" t="s">
        <v>12</v>
      </c>
      <c r="B7931" s="19">
        <v>1780.15</v>
      </c>
      <c r="C7931" s="19">
        <v>2654</v>
      </c>
      <c r="D7931" s="19">
        <v>3000</v>
      </c>
      <c r="E7931" s="19">
        <v>2615.0700000000002</v>
      </c>
      <c r="F7931" s="19">
        <f t="shared" si="250"/>
        <v>146.90166558997836</v>
      </c>
      <c r="G7931" s="151">
        <f t="shared" si="251"/>
        <v>87.169000000000011</v>
      </c>
    </row>
    <row r="7932" spans="1:7" s="8" customFormat="1" ht="12.75" x14ac:dyDescent="0.15">
      <c r="A7932" s="110" t="s">
        <v>13</v>
      </c>
      <c r="B7932" s="20">
        <v>1780.15</v>
      </c>
      <c r="C7932" s="20">
        <v>0</v>
      </c>
      <c r="D7932" s="20">
        <v>0</v>
      </c>
      <c r="E7932" s="20">
        <v>2615.0700000000002</v>
      </c>
      <c r="F7932" s="20">
        <f t="shared" si="250"/>
        <v>146.90166558997836</v>
      </c>
      <c r="G7932" s="136">
        <f t="shared" si="251"/>
        <v>0</v>
      </c>
    </row>
    <row r="7933" spans="1:7" s="5" customFormat="1" ht="12.75" x14ac:dyDescent="0.15">
      <c r="A7933" s="145" t="s">
        <v>504</v>
      </c>
      <c r="B7933" s="16">
        <v>1272007.17</v>
      </c>
      <c r="C7933" s="16">
        <v>1294500</v>
      </c>
      <c r="D7933" s="16">
        <v>1378858.19</v>
      </c>
      <c r="E7933" s="16">
        <v>1358599.08</v>
      </c>
      <c r="F7933" s="16">
        <f t="shared" si="250"/>
        <v>106.80750172186531</v>
      </c>
      <c r="G7933" s="146">
        <f t="shared" si="251"/>
        <v>98.530732881239956</v>
      </c>
    </row>
    <row r="7934" spans="1:7" s="6" customFormat="1" ht="12.75" x14ac:dyDescent="0.15">
      <c r="A7934" s="147" t="s">
        <v>291</v>
      </c>
      <c r="B7934" s="17">
        <v>102180.22</v>
      </c>
      <c r="C7934" s="17">
        <v>114040</v>
      </c>
      <c r="D7934" s="17">
        <v>110760</v>
      </c>
      <c r="E7934" s="17">
        <v>110760</v>
      </c>
      <c r="F7934" s="17">
        <f t="shared" si="250"/>
        <v>108.39671317990897</v>
      </c>
      <c r="G7934" s="148">
        <f t="shared" si="251"/>
        <v>100</v>
      </c>
    </row>
    <row r="7935" spans="1:7" s="7" customFormat="1" ht="12.75" x14ac:dyDescent="0.15">
      <c r="A7935" s="149" t="s">
        <v>292</v>
      </c>
      <c r="B7935" s="18">
        <v>22050.32</v>
      </c>
      <c r="C7935" s="18">
        <v>29040</v>
      </c>
      <c r="D7935" s="18">
        <v>28800</v>
      </c>
      <c r="E7935" s="18">
        <v>28800</v>
      </c>
      <c r="F7935" s="18">
        <f t="shared" si="250"/>
        <v>130.61034941896534</v>
      </c>
      <c r="G7935" s="150">
        <f t="shared" si="251"/>
        <v>100</v>
      </c>
    </row>
    <row r="7936" spans="1:7" s="8" customFormat="1" ht="12.75" x14ac:dyDescent="0.15">
      <c r="A7936" s="108" t="s">
        <v>81</v>
      </c>
      <c r="B7936" s="19">
        <v>22050.32</v>
      </c>
      <c r="C7936" s="19">
        <v>29040</v>
      </c>
      <c r="D7936" s="19">
        <v>28800</v>
      </c>
      <c r="E7936" s="19">
        <v>28800</v>
      </c>
      <c r="F7936" s="19">
        <f t="shared" si="250"/>
        <v>130.61034941896534</v>
      </c>
      <c r="G7936" s="151">
        <f t="shared" si="251"/>
        <v>100</v>
      </c>
    </row>
    <row r="7937" spans="1:7" s="6" customFormat="1" ht="12.75" x14ac:dyDescent="0.15">
      <c r="A7937" s="147" t="s">
        <v>62</v>
      </c>
      <c r="B7937" s="17">
        <v>22050.32</v>
      </c>
      <c r="C7937" s="17">
        <v>29040</v>
      </c>
      <c r="D7937" s="17">
        <v>28800</v>
      </c>
      <c r="E7937" s="17">
        <v>28800</v>
      </c>
      <c r="F7937" s="17">
        <f t="shared" si="250"/>
        <v>130.61034941896534</v>
      </c>
      <c r="G7937" s="148">
        <f t="shared" si="251"/>
        <v>100</v>
      </c>
    </row>
    <row r="7938" spans="1:7" s="8" customFormat="1" ht="12.75" x14ac:dyDescent="0.15">
      <c r="A7938" s="108" t="s">
        <v>6</v>
      </c>
      <c r="B7938" s="19">
        <v>22050.32</v>
      </c>
      <c r="C7938" s="19">
        <v>29040</v>
      </c>
      <c r="D7938" s="19">
        <v>28800</v>
      </c>
      <c r="E7938" s="19">
        <v>28800</v>
      </c>
      <c r="F7938" s="19">
        <f t="shared" si="250"/>
        <v>130.61034941896534</v>
      </c>
      <c r="G7938" s="151">
        <f t="shared" si="251"/>
        <v>100</v>
      </c>
    </row>
    <row r="7939" spans="1:7" s="8" customFormat="1" ht="12.75" x14ac:dyDescent="0.15">
      <c r="A7939" s="108" t="s">
        <v>12</v>
      </c>
      <c r="B7939" s="19">
        <v>21662.77</v>
      </c>
      <c r="C7939" s="19">
        <v>28540</v>
      </c>
      <c r="D7939" s="19">
        <v>28380</v>
      </c>
      <c r="E7939" s="19">
        <v>28380</v>
      </c>
      <c r="F7939" s="19">
        <f t="shared" si="250"/>
        <v>131.0081767013175</v>
      </c>
      <c r="G7939" s="151">
        <f t="shared" si="251"/>
        <v>100</v>
      </c>
    </row>
    <row r="7940" spans="1:7" s="8" customFormat="1" ht="12.75" x14ac:dyDescent="0.15">
      <c r="A7940" s="110" t="s">
        <v>18</v>
      </c>
      <c r="B7940" s="20">
        <v>3280.76</v>
      </c>
      <c r="C7940" s="20">
        <v>0</v>
      </c>
      <c r="D7940" s="20">
        <v>0</v>
      </c>
      <c r="E7940" s="20">
        <v>4880.01</v>
      </c>
      <c r="F7940" s="20">
        <f t="shared" si="250"/>
        <v>148.74632707055682</v>
      </c>
      <c r="G7940" s="136">
        <f t="shared" si="251"/>
        <v>0</v>
      </c>
    </row>
    <row r="7941" spans="1:7" s="8" customFormat="1" ht="12.75" x14ac:dyDescent="0.15">
      <c r="A7941" s="110" t="s">
        <v>21</v>
      </c>
      <c r="B7941" s="20">
        <v>2943.89</v>
      </c>
      <c r="C7941" s="20">
        <v>0</v>
      </c>
      <c r="D7941" s="20">
        <v>0</v>
      </c>
      <c r="E7941" s="20">
        <v>3319.99</v>
      </c>
      <c r="F7941" s="20">
        <f t="shared" si="250"/>
        <v>112.77561321924392</v>
      </c>
      <c r="G7941" s="136">
        <f t="shared" si="251"/>
        <v>0</v>
      </c>
    </row>
    <row r="7942" spans="1:7" s="8" customFormat="1" ht="12.75" x14ac:dyDescent="0.15">
      <c r="A7942" s="110" t="s">
        <v>22</v>
      </c>
      <c r="B7942" s="20">
        <v>4503.6000000000004</v>
      </c>
      <c r="C7942" s="20">
        <v>0</v>
      </c>
      <c r="D7942" s="20">
        <v>0</v>
      </c>
      <c r="E7942" s="20">
        <v>7864.89</v>
      </c>
      <c r="F7942" s="20">
        <f t="shared" ref="F7942:F8005" si="252">IFERROR(E7942/B7942*100,0)</f>
        <v>174.63562483346655</v>
      </c>
      <c r="G7942" s="136">
        <f t="shared" ref="G7942:G8005" si="253">IFERROR(E7942/D7942*100,0)</f>
        <v>0</v>
      </c>
    </row>
    <row r="7943" spans="1:7" s="8" customFormat="1" ht="12.75" x14ac:dyDescent="0.15">
      <c r="A7943" s="110" t="s">
        <v>23</v>
      </c>
      <c r="B7943" s="20">
        <v>41</v>
      </c>
      <c r="C7943" s="20">
        <v>0</v>
      </c>
      <c r="D7943" s="20">
        <v>0</v>
      </c>
      <c r="E7943" s="20">
        <v>28.29</v>
      </c>
      <c r="F7943" s="20">
        <f t="shared" si="252"/>
        <v>69</v>
      </c>
      <c r="G7943" s="136">
        <f t="shared" si="253"/>
        <v>0</v>
      </c>
    </row>
    <row r="7944" spans="1:7" s="8" customFormat="1" ht="12.75" x14ac:dyDescent="0.15">
      <c r="A7944" s="110" t="s">
        <v>24</v>
      </c>
      <c r="B7944" s="20">
        <v>297.39999999999998</v>
      </c>
      <c r="C7944" s="20">
        <v>0</v>
      </c>
      <c r="D7944" s="20">
        <v>0</v>
      </c>
      <c r="E7944" s="20">
        <v>1076.04</v>
      </c>
      <c r="F7944" s="20">
        <f t="shared" si="252"/>
        <v>361.81573638197716</v>
      </c>
      <c r="G7944" s="136">
        <f t="shared" si="253"/>
        <v>0</v>
      </c>
    </row>
    <row r="7945" spans="1:7" s="8" customFormat="1" ht="12.75" x14ac:dyDescent="0.15">
      <c r="A7945" s="110" t="s">
        <v>25</v>
      </c>
      <c r="B7945" s="20">
        <v>135.1</v>
      </c>
      <c r="C7945" s="20">
        <v>0</v>
      </c>
      <c r="D7945" s="20">
        <v>0</v>
      </c>
      <c r="E7945" s="20">
        <v>32.06</v>
      </c>
      <c r="F7945" s="20">
        <f t="shared" si="252"/>
        <v>23.730569948186531</v>
      </c>
      <c r="G7945" s="136">
        <f t="shared" si="253"/>
        <v>0</v>
      </c>
    </row>
    <row r="7946" spans="1:7" s="8" customFormat="1" ht="12.75" x14ac:dyDescent="0.15">
      <c r="A7946" s="110" t="s">
        <v>26</v>
      </c>
      <c r="B7946" s="20">
        <v>0</v>
      </c>
      <c r="C7946" s="20">
        <v>0</v>
      </c>
      <c r="D7946" s="20">
        <v>0</v>
      </c>
      <c r="E7946" s="20">
        <v>178.72</v>
      </c>
      <c r="F7946" s="20">
        <f t="shared" si="252"/>
        <v>0</v>
      </c>
      <c r="G7946" s="136">
        <f t="shared" si="253"/>
        <v>0</v>
      </c>
    </row>
    <row r="7947" spans="1:7" s="8" customFormat="1" ht="12.75" x14ac:dyDescent="0.15">
      <c r="A7947" s="110" t="s">
        <v>27</v>
      </c>
      <c r="B7947" s="20">
        <v>2472.5100000000002</v>
      </c>
      <c r="C7947" s="20">
        <v>0</v>
      </c>
      <c r="D7947" s="20">
        <v>0</v>
      </c>
      <c r="E7947" s="20">
        <v>2142.7600000000002</v>
      </c>
      <c r="F7947" s="20">
        <f t="shared" si="252"/>
        <v>86.663350198785849</v>
      </c>
      <c r="G7947" s="136">
        <f t="shared" si="253"/>
        <v>0</v>
      </c>
    </row>
    <row r="7948" spans="1:7" s="8" customFormat="1" ht="12.75" x14ac:dyDescent="0.15">
      <c r="A7948" s="110" t="s">
        <v>28</v>
      </c>
      <c r="B7948" s="20">
        <v>0.33</v>
      </c>
      <c r="C7948" s="20">
        <v>0</v>
      </c>
      <c r="D7948" s="20">
        <v>0</v>
      </c>
      <c r="E7948" s="20">
        <v>180</v>
      </c>
      <c r="F7948" s="20">
        <f t="shared" si="252"/>
        <v>54545.454545454537</v>
      </c>
      <c r="G7948" s="136">
        <f t="shared" si="253"/>
        <v>0</v>
      </c>
    </row>
    <row r="7949" spans="1:7" s="8" customFormat="1" ht="12.75" x14ac:dyDescent="0.15">
      <c r="A7949" s="110" t="s">
        <v>41</v>
      </c>
      <c r="B7949" s="20">
        <v>127.41</v>
      </c>
      <c r="C7949" s="20">
        <v>0</v>
      </c>
      <c r="D7949" s="20">
        <v>0</v>
      </c>
      <c r="E7949" s="20">
        <v>127.44</v>
      </c>
      <c r="F7949" s="20">
        <f t="shared" si="252"/>
        <v>100.02354603249353</v>
      </c>
      <c r="G7949" s="136">
        <f t="shared" si="253"/>
        <v>0</v>
      </c>
    </row>
    <row r="7950" spans="1:7" s="8" customFormat="1" ht="12.75" x14ac:dyDescent="0.15">
      <c r="A7950" s="110" t="s">
        <v>29</v>
      </c>
      <c r="B7950" s="20">
        <v>2677.97</v>
      </c>
      <c r="C7950" s="20">
        <v>0</v>
      </c>
      <c r="D7950" s="20">
        <v>0</v>
      </c>
      <c r="E7950" s="20">
        <v>2504.58</v>
      </c>
      <c r="F7950" s="20">
        <f t="shared" si="252"/>
        <v>93.525319551750016</v>
      </c>
      <c r="G7950" s="136">
        <f t="shared" si="253"/>
        <v>0</v>
      </c>
    </row>
    <row r="7951" spans="1:7" s="8" customFormat="1" ht="12.75" x14ac:dyDescent="0.15">
      <c r="A7951" s="110" t="s">
        <v>31</v>
      </c>
      <c r="B7951" s="20">
        <v>2.72</v>
      </c>
      <c r="C7951" s="20">
        <v>0</v>
      </c>
      <c r="D7951" s="20">
        <v>0</v>
      </c>
      <c r="E7951" s="20">
        <v>0</v>
      </c>
      <c r="F7951" s="20">
        <f t="shared" si="252"/>
        <v>0</v>
      </c>
      <c r="G7951" s="136">
        <f t="shared" si="253"/>
        <v>0</v>
      </c>
    </row>
    <row r="7952" spans="1:7" s="8" customFormat="1" ht="12.75" x14ac:dyDescent="0.15">
      <c r="A7952" s="110" t="s">
        <v>32</v>
      </c>
      <c r="B7952" s="20">
        <v>172.54</v>
      </c>
      <c r="C7952" s="20">
        <v>0</v>
      </c>
      <c r="D7952" s="20">
        <v>0</v>
      </c>
      <c r="E7952" s="20">
        <v>1241.06</v>
      </c>
      <c r="F7952" s="20">
        <f t="shared" si="252"/>
        <v>719.28828097832388</v>
      </c>
      <c r="G7952" s="136">
        <f t="shared" si="253"/>
        <v>0</v>
      </c>
    </row>
    <row r="7953" spans="1:7" s="8" customFormat="1" ht="12.75" x14ac:dyDescent="0.15">
      <c r="A7953" s="110" t="s">
        <v>33</v>
      </c>
      <c r="B7953" s="20">
        <v>1419.39</v>
      </c>
      <c r="C7953" s="20">
        <v>0</v>
      </c>
      <c r="D7953" s="20">
        <v>0</v>
      </c>
      <c r="E7953" s="20">
        <v>1604.94</v>
      </c>
      <c r="F7953" s="20">
        <f t="shared" si="252"/>
        <v>113.07251706719083</v>
      </c>
      <c r="G7953" s="136">
        <f t="shared" si="253"/>
        <v>0</v>
      </c>
    </row>
    <row r="7954" spans="1:7" s="8" customFormat="1" ht="12.75" x14ac:dyDescent="0.15">
      <c r="A7954" s="110" t="s">
        <v>34</v>
      </c>
      <c r="B7954" s="20">
        <v>1119.51</v>
      </c>
      <c r="C7954" s="20">
        <v>0</v>
      </c>
      <c r="D7954" s="20">
        <v>0</v>
      </c>
      <c r="E7954" s="20">
        <v>499.22</v>
      </c>
      <c r="F7954" s="20">
        <f t="shared" si="252"/>
        <v>44.592723602290292</v>
      </c>
      <c r="G7954" s="136">
        <f t="shared" si="253"/>
        <v>0</v>
      </c>
    </row>
    <row r="7955" spans="1:7" s="8" customFormat="1" ht="12.75" x14ac:dyDescent="0.15">
      <c r="A7955" s="110" t="s">
        <v>35</v>
      </c>
      <c r="B7955" s="20">
        <v>587.74</v>
      </c>
      <c r="C7955" s="20">
        <v>0</v>
      </c>
      <c r="D7955" s="20">
        <v>0</v>
      </c>
      <c r="E7955" s="20">
        <v>588.61</v>
      </c>
      <c r="F7955" s="20">
        <f t="shared" si="252"/>
        <v>100.14802463674415</v>
      </c>
      <c r="G7955" s="136">
        <f t="shared" si="253"/>
        <v>0</v>
      </c>
    </row>
    <row r="7956" spans="1:7" s="8" customFormat="1" ht="12.75" x14ac:dyDescent="0.15">
      <c r="A7956" s="110" t="s">
        <v>83</v>
      </c>
      <c r="B7956" s="20">
        <v>193.21</v>
      </c>
      <c r="C7956" s="20">
        <v>0</v>
      </c>
      <c r="D7956" s="20">
        <v>0</v>
      </c>
      <c r="E7956" s="20">
        <v>653.07000000000005</v>
      </c>
      <c r="F7956" s="20">
        <f t="shared" si="252"/>
        <v>338.01045494539619</v>
      </c>
      <c r="G7956" s="136">
        <f t="shared" si="253"/>
        <v>0</v>
      </c>
    </row>
    <row r="7957" spans="1:7" s="8" customFormat="1" ht="12.75" x14ac:dyDescent="0.15">
      <c r="A7957" s="110" t="s">
        <v>13</v>
      </c>
      <c r="B7957" s="20">
        <v>34.67</v>
      </c>
      <c r="C7957" s="20">
        <v>0</v>
      </c>
      <c r="D7957" s="20">
        <v>0</v>
      </c>
      <c r="E7957" s="20">
        <v>0</v>
      </c>
      <c r="F7957" s="20">
        <f t="shared" si="252"/>
        <v>0</v>
      </c>
      <c r="G7957" s="136">
        <f t="shared" si="253"/>
        <v>0</v>
      </c>
    </row>
    <row r="7958" spans="1:7" s="8" customFormat="1" ht="12.75" x14ac:dyDescent="0.15">
      <c r="A7958" s="110" t="s">
        <v>36</v>
      </c>
      <c r="B7958" s="20">
        <v>1653.02</v>
      </c>
      <c r="C7958" s="20">
        <v>0</v>
      </c>
      <c r="D7958" s="20">
        <v>0</v>
      </c>
      <c r="E7958" s="20">
        <v>1458.32</v>
      </c>
      <c r="F7958" s="20">
        <f t="shared" si="252"/>
        <v>88.221558117869108</v>
      </c>
      <c r="G7958" s="136">
        <f t="shared" si="253"/>
        <v>0</v>
      </c>
    </row>
    <row r="7959" spans="1:7" s="8" customFormat="1" ht="12.75" x14ac:dyDescent="0.15">
      <c r="A7959" s="108" t="s">
        <v>37</v>
      </c>
      <c r="B7959" s="19">
        <v>387.55</v>
      </c>
      <c r="C7959" s="19">
        <v>500</v>
      </c>
      <c r="D7959" s="19">
        <v>420</v>
      </c>
      <c r="E7959" s="19">
        <v>420</v>
      </c>
      <c r="F7959" s="19">
        <f t="shared" si="252"/>
        <v>108.37311314669074</v>
      </c>
      <c r="G7959" s="151">
        <f t="shared" si="253"/>
        <v>100</v>
      </c>
    </row>
    <row r="7960" spans="1:7" s="8" customFormat="1" ht="12.75" x14ac:dyDescent="0.15">
      <c r="A7960" s="110" t="s">
        <v>38</v>
      </c>
      <c r="B7960" s="20">
        <v>387.55</v>
      </c>
      <c r="C7960" s="20">
        <v>0</v>
      </c>
      <c r="D7960" s="20">
        <v>0</v>
      </c>
      <c r="E7960" s="20">
        <v>420</v>
      </c>
      <c r="F7960" s="20">
        <f t="shared" si="252"/>
        <v>108.37311314669074</v>
      </c>
      <c r="G7960" s="136">
        <f t="shared" si="253"/>
        <v>0</v>
      </c>
    </row>
    <row r="7961" spans="1:7" s="7" customFormat="1" ht="12.75" x14ac:dyDescent="0.15">
      <c r="A7961" s="149" t="s">
        <v>293</v>
      </c>
      <c r="B7961" s="18">
        <v>73846.97</v>
      </c>
      <c r="C7961" s="18">
        <v>80000</v>
      </c>
      <c r="D7961" s="18">
        <v>80000</v>
      </c>
      <c r="E7961" s="18">
        <v>80000</v>
      </c>
      <c r="F7961" s="18">
        <f t="shared" si="252"/>
        <v>108.33213603753818</v>
      </c>
      <c r="G7961" s="150">
        <f t="shared" si="253"/>
        <v>100</v>
      </c>
    </row>
    <row r="7962" spans="1:7" s="8" customFormat="1" ht="12.75" x14ac:dyDescent="0.15">
      <c r="A7962" s="108" t="s">
        <v>81</v>
      </c>
      <c r="B7962" s="19">
        <v>73846.97</v>
      </c>
      <c r="C7962" s="19">
        <v>80000</v>
      </c>
      <c r="D7962" s="19">
        <v>80000</v>
      </c>
      <c r="E7962" s="19">
        <v>80000</v>
      </c>
      <c r="F7962" s="19">
        <f t="shared" si="252"/>
        <v>108.33213603753818</v>
      </c>
      <c r="G7962" s="151">
        <f t="shared" si="253"/>
        <v>100</v>
      </c>
    </row>
    <row r="7963" spans="1:7" s="6" customFormat="1" ht="12.75" x14ac:dyDescent="0.15">
      <c r="A7963" s="147" t="s">
        <v>62</v>
      </c>
      <c r="B7963" s="17">
        <v>73846.97</v>
      </c>
      <c r="C7963" s="17">
        <v>80000</v>
      </c>
      <c r="D7963" s="17">
        <v>80000</v>
      </c>
      <c r="E7963" s="17">
        <v>80000</v>
      </c>
      <c r="F7963" s="17">
        <f t="shared" si="252"/>
        <v>108.33213603753818</v>
      </c>
      <c r="G7963" s="148">
        <f t="shared" si="253"/>
        <v>100</v>
      </c>
    </row>
    <row r="7964" spans="1:7" s="8" customFormat="1" ht="12.75" x14ac:dyDescent="0.15">
      <c r="A7964" s="108" t="s">
        <v>6</v>
      </c>
      <c r="B7964" s="19">
        <v>73846.97</v>
      </c>
      <c r="C7964" s="19">
        <v>80000</v>
      </c>
      <c r="D7964" s="19">
        <v>80000</v>
      </c>
      <c r="E7964" s="19">
        <v>80000</v>
      </c>
      <c r="F7964" s="19">
        <f t="shared" si="252"/>
        <v>108.33213603753818</v>
      </c>
      <c r="G7964" s="151">
        <f t="shared" si="253"/>
        <v>100</v>
      </c>
    </row>
    <row r="7965" spans="1:7" s="8" customFormat="1" ht="12.75" x14ac:dyDescent="0.15">
      <c r="A7965" s="108" t="s">
        <v>12</v>
      </c>
      <c r="B7965" s="19">
        <v>73846.97</v>
      </c>
      <c r="C7965" s="19">
        <v>80000</v>
      </c>
      <c r="D7965" s="19">
        <v>80000</v>
      </c>
      <c r="E7965" s="19">
        <v>80000</v>
      </c>
      <c r="F7965" s="19">
        <f t="shared" si="252"/>
        <v>108.33213603753818</v>
      </c>
      <c r="G7965" s="151">
        <f t="shared" si="253"/>
        <v>100</v>
      </c>
    </row>
    <row r="7966" spans="1:7" s="8" customFormat="1" ht="12.75" x14ac:dyDescent="0.15">
      <c r="A7966" s="110" t="s">
        <v>19</v>
      </c>
      <c r="B7966" s="20">
        <v>28004.51</v>
      </c>
      <c r="C7966" s="20">
        <v>0</v>
      </c>
      <c r="D7966" s="20">
        <v>0</v>
      </c>
      <c r="E7966" s="20">
        <v>28500</v>
      </c>
      <c r="F7966" s="20">
        <f t="shared" si="252"/>
        <v>101.76932215560994</v>
      </c>
      <c r="G7966" s="136">
        <f t="shared" si="253"/>
        <v>0</v>
      </c>
    </row>
    <row r="7967" spans="1:7" s="8" customFormat="1" ht="12.75" x14ac:dyDescent="0.15">
      <c r="A7967" s="110" t="s">
        <v>22</v>
      </c>
      <c r="B7967" s="20">
        <v>3044.9</v>
      </c>
      <c r="C7967" s="20">
        <v>0</v>
      </c>
      <c r="D7967" s="20">
        <v>0</v>
      </c>
      <c r="E7967" s="20">
        <v>4384.51</v>
      </c>
      <c r="F7967" s="20">
        <f t="shared" si="252"/>
        <v>143.99520509704752</v>
      </c>
      <c r="G7967" s="136">
        <f t="shared" si="253"/>
        <v>0</v>
      </c>
    </row>
    <row r="7968" spans="1:7" s="8" customFormat="1" ht="12.75" x14ac:dyDescent="0.15">
      <c r="A7968" s="110" t="s">
        <v>23</v>
      </c>
      <c r="B7968" s="20">
        <v>32392.09</v>
      </c>
      <c r="C7968" s="20">
        <v>0</v>
      </c>
      <c r="D7968" s="20">
        <v>0</v>
      </c>
      <c r="E7968" s="20">
        <v>35375.1</v>
      </c>
      <c r="F7968" s="20">
        <f t="shared" si="252"/>
        <v>109.20906925116594</v>
      </c>
      <c r="G7968" s="136">
        <f t="shared" si="253"/>
        <v>0</v>
      </c>
    </row>
    <row r="7969" spans="1:7" s="8" customFormat="1" ht="12.75" x14ac:dyDescent="0.15">
      <c r="A7969" s="110" t="s">
        <v>25</v>
      </c>
      <c r="B7969" s="20">
        <v>0</v>
      </c>
      <c r="C7969" s="20">
        <v>0</v>
      </c>
      <c r="D7969" s="20">
        <v>0</v>
      </c>
      <c r="E7969" s="20">
        <v>340.39</v>
      </c>
      <c r="F7969" s="20">
        <f t="shared" si="252"/>
        <v>0</v>
      </c>
      <c r="G7969" s="136">
        <f t="shared" si="253"/>
        <v>0</v>
      </c>
    </row>
    <row r="7970" spans="1:7" s="8" customFormat="1" ht="12.75" x14ac:dyDescent="0.15">
      <c r="A7970" s="110" t="s">
        <v>28</v>
      </c>
      <c r="B7970" s="20">
        <v>2058.0700000000002</v>
      </c>
      <c r="C7970" s="20">
        <v>0</v>
      </c>
      <c r="D7970" s="20">
        <v>0</v>
      </c>
      <c r="E7970" s="20">
        <v>1738.75</v>
      </c>
      <c r="F7970" s="20">
        <f t="shared" si="252"/>
        <v>84.484492752918996</v>
      </c>
      <c r="G7970" s="136">
        <f t="shared" si="253"/>
        <v>0</v>
      </c>
    </row>
    <row r="7971" spans="1:7" s="8" customFormat="1" ht="12.75" x14ac:dyDescent="0.15">
      <c r="A7971" s="110" t="s">
        <v>29</v>
      </c>
      <c r="B7971" s="20">
        <v>3833.59</v>
      </c>
      <c r="C7971" s="20">
        <v>0</v>
      </c>
      <c r="D7971" s="20">
        <v>0</v>
      </c>
      <c r="E7971" s="20">
        <v>4094.01</v>
      </c>
      <c r="F7971" s="20">
        <f t="shared" si="252"/>
        <v>106.79311037434884</v>
      </c>
      <c r="G7971" s="136">
        <f t="shared" si="253"/>
        <v>0</v>
      </c>
    </row>
    <row r="7972" spans="1:7" s="8" customFormat="1" ht="12.75" x14ac:dyDescent="0.15">
      <c r="A7972" s="110" t="s">
        <v>31</v>
      </c>
      <c r="B7972" s="20">
        <v>1420.4</v>
      </c>
      <c r="C7972" s="20">
        <v>0</v>
      </c>
      <c r="D7972" s="20">
        <v>0</v>
      </c>
      <c r="E7972" s="20">
        <v>2328.7800000000002</v>
      </c>
      <c r="F7972" s="20">
        <f t="shared" si="252"/>
        <v>163.95240777245849</v>
      </c>
      <c r="G7972" s="136">
        <f t="shared" si="253"/>
        <v>0</v>
      </c>
    </row>
    <row r="7973" spans="1:7" s="8" customFormat="1" ht="12.75" x14ac:dyDescent="0.15">
      <c r="A7973" s="110" t="s">
        <v>32</v>
      </c>
      <c r="B7973" s="20">
        <v>3093.41</v>
      </c>
      <c r="C7973" s="20">
        <v>0</v>
      </c>
      <c r="D7973" s="20">
        <v>0</v>
      </c>
      <c r="E7973" s="20">
        <v>3238.46</v>
      </c>
      <c r="F7973" s="20">
        <f t="shared" si="252"/>
        <v>104.68900016486661</v>
      </c>
      <c r="G7973" s="136">
        <f t="shared" si="253"/>
        <v>0</v>
      </c>
    </row>
    <row r="7974" spans="1:7" s="7" customFormat="1" ht="12.75" x14ac:dyDescent="0.15">
      <c r="A7974" s="149" t="s">
        <v>294</v>
      </c>
      <c r="B7974" s="18">
        <v>6282.93</v>
      </c>
      <c r="C7974" s="18">
        <v>5000</v>
      </c>
      <c r="D7974" s="18">
        <v>1960</v>
      </c>
      <c r="E7974" s="18">
        <v>1960</v>
      </c>
      <c r="F7974" s="18">
        <f t="shared" si="252"/>
        <v>31.195636430773536</v>
      </c>
      <c r="G7974" s="150">
        <f t="shared" si="253"/>
        <v>100</v>
      </c>
    </row>
    <row r="7975" spans="1:7" s="8" customFormat="1" ht="12.75" x14ac:dyDescent="0.15">
      <c r="A7975" s="108" t="s">
        <v>81</v>
      </c>
      <c r="B7975" s="19">
        <v>6282.93</v>
      </c>
      <c r="C7975" s="19">
        <v>5000</v>
      </c>
      <c r="D7975" s="19">
        <v>1960</v>
      </c>
      <c r="E7975" s="19">
        <v>1960</v>
      </c>
      <c r="F7975" s="19">
        <f t="shared" si="252"/>
        <v>31.195636430773536</v>
      </c>
      <c r="G7975" s="151">
        <f t="shared" si="253"/>
        <v>100</v>
      </c>
    </row>
    <row r="7976" spans="1:7" s="6" customFormat="1" ht="12.75" x14ac:dyDescent="0.15">
      <c r="A7976" s="147" t="s">
        <v>62</v>
      </c>
      <c r="B7976" s="17">
        <v>6282.93</v>
      </c>
      <c r="C7976" s="17">
        <v>5000</v>
      </c>
      <c r="D7976" s="17">
        <v>1960</v>
      </c>
      <c r="E7976" s="17">
        <v>1960</v>
      </c>
      <c r="F7976" s="17">
        <f t="shared" si="252"/>
        <v>31.195636430773536</v>
      </c>
      <c r="G7976" s="148">
        <f t="shared" si="253"/>
        <v>100</v>
      </c>
    </row>
    <row r="7977" spans="1:7" s="8" customFormat="1" ht="12.75" x14ac:dyDescent="0.15">
      <c r="A7977" s="108" t="s">
        <v>6</v>
      </c>
      <c r="B7977" s="19">
        <v>6282.93</v>
      </c>
      <c r="C7977" s="19">
        <v>5000</v>
      </c>
      <c r="D7977" s="19">
        <v>1960</v>
      </c>
      <c r="E7977" s="19">
        <v>1960</v>
      </c>
      <c r="F7977" s="19">
        <f t="shared" si="252"/>
        <v>31.195636430773536</v>
      </c>
      <c r="G7977" s="151">
        <f t="shared" si="253"/>
        <v>100</v>
      </c>
    </row>
    <row r="7978" spans="1:7" s="8" customFormat="1" ht="12.75" x14ac:dyDescent="0.15">
      <c r="A7978" s="108" t="s">
        <v>12</v>
      </c>
      <c r="B7978" s="19">
        <v>6282.93</v>
      </c>
      <c r="C7978" s="19">
        <v>5000</v>
      </c>
      <c r="D7978" s="19">
        <v>1960</v>
      </c>
      <c r="E7978" s="19">
        <v>1960</v>
      </c>
      <c r="F7978" s="19">
        <f t="shared" si="252"/>
        <v>31.195636430773536</v>
      </c>
      <c r="G7978" s="151">
        <f t="shared" si="253"/>
        <v>100</v>
      </c>
    </row>
    <row r="7979" spans="1:7" s="8" customFormat="1" ht="12.75" x14ac:dyDescent="0.15">
      <c r="A7979" s="110" t="s">
        <v>28</v>
      </c>
      <c r="B7979" s="20">
        <v>6282.93</v>
      </c>
      <c r="C7979" s="20">
        <v>0</v>
      </c>
      <c r="D7979" s="20">
        <v>0</v>
      </c>
      <c r="E7979" s="20">
        <v>1960</v>
      </c>
      <c r="F7979" s="20">
        <f t="shared" si="252"/>
        <v>31.195636430773536</v>
      </c>
      <c r="G7979" s="136">
        <f t="shared" si="253"/>
        <v>0</v>
      </c>
    </row>
    <row r="7980" spans="1:7" s="6" customFormat="1" ht="12.75" x14ac:dyDescent="0.15">
      <c r="A7980" s="147" t="s">
        <v>250</v>
      </c>
      <c r="B7980" s="17">
        <v>7.31</v>
      </c>
      <c r="C7980" s="17">
        <v>2960</v>
      </c>
      <c r="D7980" s="17">
        <v>1010</v>
      </c>
      <c r="E7980" s="17">
        <v>427.42</v>
      </c>
      <c r="F7980" s="17">
        <f t="shared" si="252"/>
        <v>5847.0588235294126</v>
      </c>
      <c r="G7980" s="148">
        <f t="shared" si="253"/>
        <v>42.318811881188125</v>
      </c>
    </row>
    <row r="7981" spans="1:7" s="7" customFormat="1" ht="12.75" x14ac:dyDescent="0.15">
      <c r="A7981" s="149" t="s">
        <v>251</v>
      </c>
      <c r="B7981" s="18">
        <v>7.31</v>
      </c>
      <c r="C7981" s="18">
        <v>2960</v>
      </c>
      <c r="D7981" s="18">
        <v>1010</v>
      </c>
      <c r="E7981" s="18">
        <v>427.42</v>
      </c>
      <c r="F7981" s="18">
        <f t="shared" si="252"/>
        <v>5847.0588235294126</v>
      </c>
      <c r="G7981" s="150">
        <f t="shared" si="253"/>
        <v>42.318811881188125</v>
      </c>
    </row>
    <row r="7982" spans="1:7" s="8" customFormat="1" ht="12.75" x14ac:dyDescent="0.15">
      <c r="A7982" s="108" t="s">
        <v>82</v>
      </c>
      <c r="B7982" s="19">
        <v>7.31</v>
      </c>
      <c r="C7982" s="19">
        <v>2960</v>
      </c>
      <c r="D7982" s="19">
        <v>1010</v>
      </c>
      <c r="E7982" s="19">
        <v>427.42</v>
      </c>
      <c r="F7982" s="19">
        <f t="shared" si="252"/>
        <v>5847.0588235294126</v>
      </c>
      <c r="G7982" s="151">
        <f t="shared" si="253"/>
        <v>42.318811881188125</v>
      </c>
    </row>
    <row r="7983" spans="1:7" s="6" customFormat="1" ht="12.75" x14ac:dyDescent="0.15">
      <c r="A7983" s="147" t="s">
        <v>44</v>
      </c>
      <c r="B7983" s="17">
        <v>7.31</v>
      </c>
      <c r="C7983" s="17">
        <v>2960</v>
      </c>
      <c r="D7983" s="17">
        <v>1010</v>
      </c>
      <c r="E7983" s="17">
        <v>427.42</v>
      </c>
      <c r="F7983" s="17">
        <f t="shared" si="252"/>
        <v>5847.0588235294126</v>
      </c>
      <c r="G7983" s="148">
        <f t="shared" si="253"/>
        <v>42.318811881188125</v>
      </c>
    </row>
    <row r="7984" spans="1:7" s="8" customFormat="1" ht="12.75" x14ac:dyDescent="0.15">
      <c r="A7984" s="108" t="s">
        <v>6</v>
      </c>
      <c r="B7984" s="19">
        <v>7.31</v>
      </c>
      <c r="C7984" s="19">
        <v>2960</v>
      </c>
      <c r="D7984" s="19">
        <v>490</v>
      </c>
      <c r="E7984" s="19">
        <v>427.42</v>
      </c>
      <c r="F7984" s="19">
        <f t="shared" si="252"/>
        <v>5847.0588235294126</v>
      </c>
      <c r="G7984" s="151">
        <f t="shared" si="253"/>
        <v>87.228571428571428</v>
      </c>
    </row>
    <row r="7985" spans="1:7" s="8" customFormat="1" ht="12.75" x14ac:dyDescent="0.15">
      <c r="A7985" s="108" t="s">
        <v>7</v>
      </c>
      <c r="B7985" s="19">
        <v>0</v>
      </c>
      <c r="C7985" s="19">
        <v>800</v>
      </c>
      <c r="D7985" s="19">
        <v>0</v>
      </c>
      <c r="E7985" s="19">
        <v>0</v>
      </c>
      <c r="F7985" s="19">
        <f t="shared" si="252"/>
        <v>0</v>
      </c>
      <c r="G7985" s="151">
        <f t="shared" si="253"/>
        <v>0</v>
      </c>
    </row>
    <row r="7986" spans="1:7" s="8" customFormat="1" ht="12.75" x14ac:dyDescent="0.15">
      <c r="A7986" s="108" t="s">
        <v>12</v>
      </c>
      <c r="B7986" s="19">
        <v>7.31</v>
      </c>
      <c r="C7986" s="19">
        <v>2160</v>
      </c>
      <c r="D7986" s="19">
        <v>450</v>
      </c>
      <c r="E7986" s="19">
        <v>390.97</v>
      </c>
      <c r="F7986" s="19">
        <f t="shared" si="252"/>
        <v>5348.4268125855006</v>
      </c>
      <c r="G7986" s="151">
        <f t="shared" si="253"/>
        <v>86.882222222222225</v>
      </c>
    </row>
    <row r="7987" spans="1:7" s="8" customFormat="1" ht="12.75" x14ac:dyDescent="0.15">
      <c r="A7987" s="110" t="s">
        <v>18</v>
      </c>
      <c r="B7987" s="20">
        <v>0</v>
      </c>
      <c r="C7987" s="20">
        <v>0</v>
      </c>
      <c r="D7987" s="20">
        <v>0</v>
      </c>
      <c r="E7987" s="20">
        <v>20</v>
      </c>
      <c r="F7987" s="20">
        <f t="shared" si="252"/>
        <v>0</v>
      </c>
      <c r="G7987" s="136">
        <f t="shared" si="253"/>
        <v>0</v>
      </c>
    </row>
    <row r="7988" spans="1:7" s="8" customFormat="1" ht="12.75" x14ac:dyDescent="0.15">
      <c r="A7988" s="110" t="s">
        <v>22</v>
      </c>
      <c r="B7988" s="20">
        <v>0</v>
      </c>
      <c r="C7988" s="20">
        <v>0</v>
      </c>
      <c r="D7988" s="20">
        <v>0</v>
      </c>
      <c r="E7988" s="20">
        <v>2.79</v>
      </c>
      <c r="F7988" s="20">
        <f t="shared" si="252"/>
        <v>0</v>
      </c>
      <c r="G7988" s="136">
        <f t="shared" si="253"/>
        <v>0</v>
      </c>
    </row>
    <row r="7989" spans="1:7" s="8" customFormat="1" ht="12.75" x14ac:dyDescent="0.15">
      <c r="A7989" s="110" t="s">
        <v>23</v>
      </c>
      <c r="B7989" s="20">
        <v>0</v>
      </c>
      <c r="C7989" s="20">
        <v>0</v>
      </c>
      <c r="D7989" s="20">
        <v>0</v>
      </c>
      <c r="E7989" s="20">
        <v>257.20999999999998</v>
      </c>
      <c r="F7989" s="20">
        <f t="shared" si="252"/>
        <v>0</v>
      </c>
      <c r="G7989" s="136">
        <f t="shared" si="253"/>
        <v>0</v>
      </c>
    </row>
    <row r="7990" spans="1:7" s="8" customFormat="1" ht="12.75" x14ac:dyDescent="0.15">
      <c r="A7990" s="110" t="s">
        <v>27</v>
      </c>
      <c r="B7990" s="20">
        <v>0</v>
      </c>
      <c r="C7990" s="20">
        <v>0</v>
      </c>
      <c r="D7990" s="20">
        <v>0</v>
      </c>
      <c r="E7990" s="20">
        <v>4.2</v>
      </c>
      <c r="F7990" s="20">
        <f t="shared" si="252"/>
        <v>0</v>
      </c>
      <c r="G7990" s="136">
        <f t="shared" si="253"/>
        <v>0</v>
      </c>
    </row>
    <row r="7991" spans="1:7" s="8" customFormat="1" ht="12.75" x14ac:dyDescent="0.15">
      <c r="A7991" s="110" t="s">
        <v>29</v>
      </c>
      <c r="B7991" s="20">
        <v>0</v>
      </c>
      <c r="C7991" s="20">
        <v>0</v>
      </c>
      <c r="D7991" s="20">
        <v>0</v>
      </c>
      <c r="E7991" s="20">
        <v>101.39</v>
      </c>
      <c r="F7991" s="20">
        <f t="shared" si="252"/>
        <v>0</v>
      </c>
      <c r="G7991" s="136">
        <f t="shared" si="253"/>
        <v>0</v>
      </c>
    </row>
    <row r="7992" spans="1:7" s="8" customFormat="1" ht="12.75" x14ac:dyDescent="0.15">
      <c r="A7992" s="110" t="s">
        <v>83</v>
      </c>
      <c r="B7992" s="20">
        <v>0.5</v>
      </c>
      <c r="C7992" s="20">
        <v>0</v>
      </c>
      <c r="D7992" s="20">
        <v>0</v>
      </c>
      <c r="E7992" s="20">
        <v>5.38</v>
      </c>
      <c r="F7992" s="20">
        <f t="shared" si="252"/>
        <v>1076</v>
      </c>
      <c r="G7992" s="136">
        <f t="shared" si="253"/>
        <v>0</v>
      </c>
    </row>
    <row r="7993" spans="1:7" s="8" customFormat="1" ht="12.75" x14ac:dyDescent="0.15">
      <c r="A7993" s="110" t="s">
        <v>36</v>
      </c>
      <c r="B7993" s="20">
        <v>6.81</v>
      </c>
      <c r="C7993" s="20">
        <v>0</v>
      </c>
      <c r="D7993" s="20">
        <v>0</v>
      </c>
      <c r="E7993" s="20">
        <v>0</v>
      </c>
      <c r="F7993" s="20">
        <f t="shared" si="252"/>
        <v>0</v>
      </c>
      <c r="G7993" s="136">
        <f t="shared" si="253"/>
        <v>0</v>
      </c>
    </row>
    <row r="7994" spans="1:7" s="8" customFormat="1" ht="12.75" x14ac:dyDescent="0.15">
      <c r="A7994" s="108" t="s">
        <v>37</v>
      </c>
      <c r="B7994" s="19">
        <v>0</v>
      </c>
      <c r="C7994" s="19">
        <v>0</v>
      </c>
      <c r="D7994" s="19">
        <v>40</v>
      </c>
      <c r="E7994" s="19">
        <v>36.450000000000003</v>
      </c>
      <c r="F7994" s="19">
        <f t="shared" si="252"/>
        <v>0</v>
      </c>
      <c r="G7994" s="151">
        <f t="shared" si="253"/>
        <v>91.125000000000014</v>
      </c>
    </row>
    <row r="7995" spans="1:7" s="8" customFormat="1" ht="12.75" x14ac:dyDescent="0.15">
      <c r="A7995" s="110" t="s">
        <v>38</v>
      </c>
      <c r="B7995" s="20">
        <v>0</v>
      </c>
      <c r="C7995" s="20">
        <v>0</v>
      </c>
      <c r="D7995" s="20">
        <v>0</v>
      </c>
      <c r="E7995" s="20">
        <v>36.450000000000003</v>
      </c>
      <c r="F7995" s="20">
        <f t="shared" si="252"/>
        <v>0</v>
      </c>
      <c r="G7995" s="136">
        <f t="shared" si="253"/>
        <v>0</v>
      </c>
    </row>
    <row r="7996" spans="1:7" s="8" customFormat="1" ht="12.75" x14ac:dyDescent="0.15">
      <c r="A7996" s="108" t="s">
        <v>53</v>
      </c>
      <c r="B7996" s="19">
        <v>0</v>
      </c>
      <c r="C7996" s="19">
        <v>0</v>
      </c>
      <c r="D7996" s="19">
        <v>520</v>
      </c>
      <c r="E7996" s="19">
        <v>0</v>
      </c>
      <c r="F7996" s="19">
        <f t="shared" si="252"/>
        <v>0</v>
      </c>
      <c r="G7996" s="151">
        <f t="shared" si="253"/>
        <v>0</v>
      </c>
    </row>
    <row r="7997" spans="1:7" s="8" customFormat="1" ht="12.75" x14ac:dyDescent="0.15">
      <c r="A7997" s="108" t="s">
        <v>56</v>
      </c>
      <c r="B7997" s="19">
        <v>0</v>
      </c>
      <c r="C7997" s="19">
        <v>0</v>
      </c>
      <c r="D7997" s="19">
        <v>520</v>
      </c>
      <c r="E7997" s="19">
        <v>0</v>
      </c>
      <c r="F7997" s="19">
        <f t="shared" si="252"/>
        <v>0</v>
      </c>
      <c r="G7997" s="151">
        <f t="shared" si="253"/>
        <v>0</v>
      </c>
    </row>
    <row r="7998" spans="1:7" s="6" customFormat="1" ht="12.75" x14ac:dyDescent="0.15">
      <c r="A7998" s="147" t="s">
        <v>297</v>
      </c>
      <c r="B7998" s="17">
        <v>37618.85</v>
      </c>
      <c r="C7998" s="17">
        <v>99810</v>
      </c>
      <c r="D7998" s="17">
        <v>64828.19</v>
      </c>
      <c r="E7998" s="17">
        <v>56991.71</v>
      </c>
      <c r="F7998" s="17">
        <f t="shared" si="252"/>
        <v>151.49774647550365</v>
      </c>
      <c r="G7998" s="148">
        <f t="shared" si="253"/>
        <v>87.911925352227172</v>
      </c>
    </row>
    <row r="7999" spans="1:7" s="7" customFormat="1" ht="12.75" x14ac:dyDescent="0.15">
      <c r="A7999" s="149" t="s">
        <v>298</v>
      </c>
      <c r="B7999" s="18">
        <v>1905.72</v>
      </c>
      <c r="C7999" s="18">
        <v>600</v>
      </c>
      <c r="D7999" s="18">
        <v>795.2</v>
      </c>
      <c r="E7999" s="18">
        <v>795.2</v>
      </c>
      <c r="F7999" s="18">
        <f t="shared" si="252"/>
        <v>41.727011313309411</v>
      </c>
      <c r="G7999" s="150">
        <f t="shared" si="253"/>
        <v>100</v>
      </c>
    </row>
    <row r="8000" spans="1:7" s="8" customFormat="1" ht="12.75" x14ac:dyDescent="0.15">
      <c r="A8000" s="108" t="s">
        <v>81</v>
      </c>
      <c r="B8000" s="19">
        <v>0</v>
      </c>
      <c r="C8000" s="19">
        <v>0</v>
      </c>
      <c r="D8000" s="19">
        <v>250</v>
      </c>
      <c r="E8000" s="19">
        <v>250</v>
      </c>
      <c r="F8000" s="19">
        <f t="shared" si="252"/>
        <v>0</v>
      </c>
      <c r="G8000" s="151">
        <f t="shared" si="253"/>
        <v>100</v>
      </c>
    </row>
    <row r="8001" spans="1:7" s="6" customFormat="1" ht="12.75" x14ac:dyDescent="0.15">
      <c r="A8001" s="147" t="s">
        <v>5</v>
      </c>
      <c r="B8001" s="17">
        <v>0</v>
      </c>
      <c r="C8001" s="17">
        <v>0</v>
      </c>
      <c r="D8001" s="17">
        <v>250</v>
      </c>
      <c r="E8001" s="17">
        <v>250</v>
      </c>
      <c r="F8001" s="17">
        <f t="shared" si="252"/>
        <v>0</v>
      </c>
      <c r="G8001" s="148">
        <f t="shared" si="253"/>
        <v>100</v>
      </c>
    </row>
    <row r="8002" spans="1:7" s="8" customFormat="1" ht="12.75" x14ac:dyDescent="0.15">
      <c r="A8002" s="108" t="s">
        <v>53</v>
      </c>
      <c r="B8002" s="19">
        <v>0</v>
      </c>
      <c r="C8002" s="19">
        <v>0</v>
      </c>
      <c r="D8002" s="19">
        <v>250</v>
      </c>
      <c r="E8002" s="19">
        <v>250</v>
      </c>
      <c r="F8002" s="19">
        <f t="shared" si="252"/>
        <v>0</v>
      </c>
      <c r="G8002" s="151">
        <f t="shared" si="253"/>
        <v>100</v>
      </c>
    </row>
    <row r="8003" spans="1:7" s="8" customFormat="1" ht="12.75" x14ac:dyDescent="0.15">
      <c r="A8003" s="108" t="s">
        <v>54</v>
      </c>
      <c r="B8003" s="19">
        <v>0</v>
      </c>
      <c r="C8003" s="19">
        <v>0</v>
      </c>
      <c r="D8003" s="19">
        <v>250</v>
      </c>
      <c r="E8003" s="19">
        <v>250</v>
      </c>
      <c r="F8003" s="19">
        <f t="shared" si="252"/>
        <v>0</v>
      </c>
      <c r="G8003" s="151">
        <f t="shared" si="253"/>
        <v>100</v>
      </c>
    </row>
    <row r="8004" spans="1:7" s="8" customFormat="1" ht="12.75" x14ac:dyDescent="0.15">
      <c r="A8004" s="110" t="s">
        <v>55</v>
      </c>
      <c r="B8004" s="20">
        <v>0</v>
      </c>
      <c r="C8004" s="20">
        <v>0</v>
      </c>
      <c r="D8004" s="20">
        <v>0</v>
      </c>
      <c r="E8004" s="20">
        <v>250</v>
      </c>
      <c r="F8004" s="20">
        <f t="shared" si="252"/>
        <v>0</v>
      </c>
      <c r="G8004" s="136">
        <f t="shared" si="253"/>
        <v>0</v>
      </c>
    </row>
    <row r="8005" spans="1:7" s="8" customFormat="1" ht="12.75" x14ac:dyDescent="0.15">
      <c r="A8005" s="108" t="s">
        <v>82</v>
      </c>
      <c r="B8005" s="19">
        <v>1905.72</v>
      </c>
      <c r="C8005" s="19">
        <v>600</v>
      </c>
      <c r="D8005" s="19">
        <v>545.20000000000005</v>
      </c>
      <c r="E8005" s="19">
        <v>545.20000000000005</v>
      </c>
      <c r="F8005" s="19">
        <f t="shared" si="252"/>
        <v>28.608609869235774</v>
      </c>
      <c r="G8005" s="151">
        <f t="shared" si="253"/>
        <v>100</v>
      </c>
    </row>
    <row r="8006" spans="1:7" s="6" customFormat="1" ht="12.75" x14ac:dyDescent="0.15">
      <c r="A8006" s="147" t="s">
        <v>5</v>
      </c>
      <c r="B8006" s="17">
        <v>1905.72</v>
      </c>
      <c r="C8006" s="17">
        <v>600</v>
      </c>
      <c r="D8006" s="17">
        <v>545.20000000000005</v>
      </c>
      <c r="E8006" s="17">
        <v>545.20000000000005</v>
      </c>
      <c r="F8006" s="17">
        <f t="shared" ref="F8006:F8069" si="254">IFERROR(E8006/B8006*100,0)</f>
        <v>28.608609869235774</v>
      </c>
      <c r="G8006" s="148">
        <f t="shared" ref="G8006:G8069" si="255">IFERROR(E8006/D8006*100,0)</f>
        <v>100</v>
      </c>
    </row>
    <row r="8007" spans="1:7" s="8" customFormat="1" ht="12.75" x14ac:dyDescent="0.15">
      <c r="A8007" s="108" t="s">
        <v>6</v>
      </c>
      <c r="B8007" s="19">
        <v>1905.72</v>
      </c>
      <c r="C8007" s="19">
        <v>600</v>
      </c>
      <c r="D8007" s="19">
        <v>545.20000000000005</v>
      </c>
      <c r="E8007" s="19">
        <v>545.20000000000005</v>
      </c>
      <c r="F8007" s="19">
        <f t="shared" si="254"/>
        <v>28.608609869235774</v>
      </c>
      <c r="G8007" s="151">
        <f t="shared" si="255"/>
        <v>100</v>
      </c>
    </row>
    <row r="8008" spans="1:7" s="8" customFormat="1" ht="12.75" x14ac:dyDescent="0.15">
      <c r="A8008" s="108" t="s">
        <v>12</v>
      </c>
      <c r="B8008" s="19">
        <v>1905.72</v>
      </c>
      <c r="C8008" s="19">
        <v>600</v>
      </c>
      <c r="D8008" s="19">
        <v>545.20000000000005</v>
      </c>
      <c r="E8008" s="19">
        <v>545.20000000000005</v>
      </c>
      <c r="F8008" s="19">
        <f t="shared" si="254"/>
        <v>28.608609869235774</v>
      </c>
      <c r="G8008" s="151">
        <f t="shared" si="255"/>
        <v>100</v>
      </c>
    </row>
    <row r="8009" spans="1:7" s="8" customFormat="1" ht="12.75" x14ac:dyDescent="0.15">
      <c r="A8009" s="110" t="s">
        <v>32</v>
      </c>
      <c r="B8009" s="20">
        <v>0</v>
      </c>
      <c r="C8009" s="20">
        <v>0</v>
      </c>
      <c r="D8009" s="20">
        <v>0</v>
      </c>
      <c r="E8009" s="20">
        <v>290.48</v>
      </c>
      <c r="F8009" s="20">
        <f t="shared" si="254"/>
        <v>0</v>
      </c>
      <c r="G8009" s="136">
        <f t="shared" si="255"/>
        <v>0</v>
      </c>
    </row>
    <row r="8010" spans="1:7" s="8" customFormat="1" ht="12.75" x14ac:dyDescent="0.15">
      <c r="A8010" s="110" t="s">
        <v>34</v>
      </c>
      <c r="B8010" s="20">
        <v>1659.04</v>
      </c>
      <c r="C8010" s="20">
        <v>0</v>
      </c>
      <c r="D8010" s="20">
        <v>0</v>
      </c>
      <c r="E8010" s="20">
        <v>0</v>
      </c>
      <c r="F8010" s="20">
        <f t="shared" si="254"/>
        <v>0</v>
      </c>
      <c r="G8010" s="136">
        <f t="shared" si="255"/>
        <v>0</v>
      </c>
    </row>
    <row r="8011" spans="1:7" s="8" customFormat="1" ht="12.75" x14ac:dyDescent="0.15">
      <c r="A8011" s="110" t="s">
        <v>35</v>
      </c>
      <c r="B8011" s="20">
        <v>95.28</v>
      </c>
      <c r="C8011" s="20">
        <v>0</v>
      </c>
      <c r="D8011" s="20">
        <v>0</v>
      </c>
      <c r="E8011" s="20">
        <v>0</v>
      </c>
      <c r="F8011" s="20">
        <f t="shared" si="254"/>
        <v>0</v>
      </c>
      <c r="G8011" s="136">
        <f t="shared" si="255"/>
        <v>0</v>
      </c>
    </row>
    <row r="8012" spans="1:7" s="8" customFormat="1" ht="12.75" x14ac:dyDescent="0.15">
      <c r="A8012" s="110" t="s">
        <v>83</v>
      </c>
      <c r="B8012" s="20">
        <v>151.4</v>
      </c>
      <c r="C8012" s="20">
        <v>0</v>
      </c>
      <c r="D8012" s="20">
        <v>0</v>
      </c>
      <c r="E8012" s="20">
        <v>254.72</v>
      </c>
      <c r="F8012" s="20">
        <f t="shared" si="254"/>
        <v>168.24306472919417</v>
      </c>
      <c r="G8012" s="136">
        <f t="shared" si="255"/>
        <v>0</v>
      </c>
    </row>
    <row r="8013" spans="1:7" s="7" customFormat="1" ht="12.75" x14ac:dyDescent="0.15">
      <c r="A8013" s="149" t="s">
        <v>299</v>
      </c>
      <c r="B8013" s="18">
        <v>422.76</v>
      </c>
      <c r="C8013" s="18">
        <v>1720</v>
      </c>
      <c r="D8013" s="18">
        <v>720.16</v>
      </c>
      <c r="E8013" s="18">
        <v>197.42</v>
      </c>
      <c r="F8013" s="18">
        <f t="shared" si="254"/>
        <v>46.697890055823635</v>
      </c>
      <c r="G8013" s="150">
        <f t="shared" si="255"/>
        <v>27.413352588313707</v>
      </c>
    </row>
    <row r="8014" spans="1:7" s="8" customFormat="1" ht="12.75" x14ac:dyDescent="0.15">
      <c r="A8014" s="108" t="s">
        <v>82</v>
      </c>
      <c r="B8014" s="19">
        <v>422.76</v>
      </c>
      <c r="C8014" s="19">
        <v>1720</v>
      </c>
      <c r="D8014" s="19">
        <v>720.16</v>
      </c>
      <c r="E8014" s="19">
        <v>197.42</v>
      </c>
      <c r="F8014" s="19">
        <f t="shared" si="254"/>
        <v>46.697890055823635</v>
      </c>
      <c r="G8014" s="151">
        <f t="shared" si="255"/>
        <v>27.413352588313707</v>
      </c>
    </row>
    <row r="8015" spans="1:7" s="6" customFormat="1" ht="12.75" x14ac:dyDescent="0.15">
      <c r="A8015" s="147" t="s">
        <v>281</v>
      </c>
      <c r="B8015" s="17">
        <v>422.76</v>
      </c>
      <c r="C8015" s="17">
        <v>1720</v>
      </c>
      <c r="D8015" s="17">
        <v>720.16</v>
      </c>
      <c r="E8015" s="17">
        <v>197.42</v>
      </c>
      <c r="F8015" s="17">
        <f t="shared" si="254"/>
        <v>46.697890055823635</v>
      </c>
      <c r="G8015" s="148">
        <f t="shared" si="255"/>
        <v>27.413352588313707</v>
      </c>
    </row>
    <row r="8016" spans="1:7" s="8" customFormat="1" ht="12.75" x14ac:dyDescent="0.15">
      <c r="A8016" s="108" t="s">
        <v>6</v>
      </c>
      <c r="B8016" s="19">
        <v>398.17</v>
      </c>
      <c r="C8016" s="19">
        <v>1330</v>
      </c>
      <c r="D8016" s="19">
        <v>400</v>
      </c>
      <c r="E8016" s="19">
        <v>0</v>
      </c>
      <c r="F8016" s="19">
        <f t="shared" si="254"/>
        <v>0</v>
      </c>
      <c r="G8016" s="151">
        <f t="shared" si="255"/>
        <v>0</v>
      </c>
    </row>
    <row r="8017" spans="1:7" s="8" customFormat="1" ht="12.75" x14ac:dyDescent="0.15">
      <c r="A8017" s="108" t="s">
        <v>12</v>
      </c>
      <c r="B8017" s="19">
        <v>398.17</v>
      </c>
      <c r="C8017" s="19">
        <v>1330</v>
      </c>
      <c r="D8017" s="19">
        <v>400</v>
      </c>
      <c r="E8017" s="19">
        <v>0</v>
      </c>
      <c r="F8017" s="19">
        <f t="shared" si="254"/>
        <v>0</v>
      </c>
      <c r="G8017" s="151">
        <f t="shared" si="255"/>
        <v>0</v>
      </c>
    </row>
    <row r="8018" spans="1:7" s="8" customFormat="1" ht="12.75" x14ac:dyDescent="0.15">
      <c r="A8018" s="110" t="s">
        <v>28</v>
      </c>
      <c r="B8018" s="20">
        <v>398.17</v>
      </c>
      <c r="C8018" s="20">
        <v>0</v>
      </c>
      <c r="D8018" s="20">
        <v>0</v>
      </c>
      <c r="E8018" s="20">
        <v>0</v>
      </c>
      <c r="F8018" s="20">
        <f t="shared" si="254"/>
        <v>0</v>
      </c>
      <c r="G8018" s="136">
        <f t="shared" si="255"/>
        <v>0</v>
      </c>
    </row>
    <row r="8019" spans="1:7" s="8" customFormat="1" ht="12.75" x14ac:dyDescent="0.15">
      <c r="A8019" s="108" t="s">
        <v>53</v>
      </c>
      <c r="B8019" s="19">
        <v>24.59</v>
      </c>
      <c r="C8019" s="19">
        <v>390</v>
      </c>
      <c r="D8019" s="19">
        <v>320.16000000000003</v>
      </c>
      <c r="E8019" s="19">
        <v>197.42</v>
      </c>
      <c r="F8019" s="19">
        <f t="shared" si="254"/>
        <v>802.84668564457093</v>
      </c>
      <c r="G8019" s="151">
        <f t="shared" si="255"/>
        <v>61.662918540729628</v>
      </c>
    </row>
    <row r="8020" spans="1:7" s="8" customFormat="1" ht="12.75" x14ac:dyDescent="0.15">
      <c r="A8020" s="108" t="s">
        <v>56</v>
      </c>
      <c r="B8020" s="19">
        <v>24.59</v>
      </c>
      <c r="C8020" s="19">
        <v>390</v>
      </c>
      <c r="D8020" s="19">
        <v>320.16000000000003</v>
      </c>
      <c r="E8020" s="19">
        <v>197.42</v>
      </c>
      <c r="F8020" s="19">
        <f t="shared" si="254"/>
        <v>802.84668564457093</v>
      </c>
      <c r="G8020" s="151">
        <f t="shared" si="255"/>
        <v>61.662918540729628</v>
      </c>
    </row>
    <row r="8021" spans="1:7" s="8" customFormat="1" ht="12.75" x14ac:dyDescent="0.15">
      <c r="A8021" s="110" t="s">
        <v>57</v>
      </c>
      <c r="B8021" s="20">
        <v>0</v>
      </c>
      <c r="C8021" s="20">
        <v>0</v>
      </c>
      <c r="D8021" s="20">
        <v>0</v>
      </c>
      <c r="E8021" s="20">
        <v>197.42</v>
      </c>
      <c r="F8021" s="20">
        <f t="shared" si="254"/>
        <v>0</v>
      </c>
      <c r="G8021" s="136">
        <f t="shared" si="255"/>
        <v>0</v>
      </c>
    </row>
    <row r="8022" spans="1:7" s="8" customFormat="1" ht="12.75" x14ac:dyDescent="0.15">
      <c r="A8022" s="110" t="s">
        <v>252</v>
      </c>
      <c r="B8022" s="20">
        <v>24.59</v>
      </c>
      <c r="C8022" s="20">
        <v>0</v>
      </c>
      <c r="D8022" s="20">
        <v>0</v>
      </c>
      <c r="E8022" s="20">
        <v>0</v>
      </c>
      <c r="F8022" s="20">
        <f t="shared" si="254"/>
        <v>0</v>
      </c>
      <c r="G8022" s="136">
        <f t="shared" si="255"/>
        <v>0</v>
      </c>
    </row>
    <row r="8023" spans="1:7" s="7" customFormat="1" ht="12.75" x14ac:dyDescent="0.15">
      <c r="A8023" s="149" t="s">
        <v>300</v>
      </c>
      <c r="B8023" s="18">
        <v>3308.04</v>
      </c>
      <c r="C8023" s="18">
        <v>10140</v>
      </c>
      <c r="D8023" s="18">
        <v>5182</v>
      </c>
      <c r="E8023" s="18">
        <v>4809.9799999999996</v>
      </c>
      <c r="F8023" s="18">
        <f t="shared" si="254"/>
        <v>145.40271580754768</v>
      </c>
      <c r="G8023" s="150">
        <f t="shared" si="255"/>
        <v>92.820918564260893</v>
      </c>
    </row>
    <row r="8024" spans="1:7" s="8" customFormat="1" ht="12.75" x14ac:dyDescent="0.15">
      <c r="A8024" s="108" t="s">
        <v>82</v>
      </c>
      <c r="B8024" s="19">
        <v>3308.04</v>
      </c>
      <c r="C8024" s="19">
        <v>10140</v>
      </c>
      <c r="D8024" s="19">
        <v>5182</v>
      </c>
      <c r="E8024" s="19">
        <v>4809.9799999999996</v>
      </c>
      <c r="F8024" s="19">
        <f t="shared" si="254"/>
        <v>145.40271580754768</v>
      </c>
      <c r="G8024" s="151">
        <f t="shared" si="255"/>
        <v>92.820918564260893</v>
      </c>
    </row>
    <row r="8025" spans="1:7" s="6" customFormat="1" ht="12.75" x14ac:dyDescent="0.15">
      <c r="A8025" s="147" t="s">
        <v>127</v>
      </c>
      <c r="B8025" s="17">
        <v>3308.04</v>
      </c>
      <c r="C8025" s="17">
        <v>10140</v>
      </c>
      <c r="D8025" s="17">
        <v>5182</v>
      </c>
      <c r="E8025" s="17">
        <v>4809.9799999999996</v>
      </c>
      <c r="F8025" s="17">
        <f t="shared" si="254"/>
        <v>145.40271580754768</v>
      </c>
      <c r="G8025" s="148">
        <f t="shared" si="255"/>
        <v>92.820918564260893</v>
      </c>
    </row>
    <row r="8026" spans="1:7" s="8" customFormat="1" ht="12.75" x14ac:dyDescent="0.15">
      <c r="A8026" s="108" t="s">
        <v>6</v>
      </c>
      <c r="B8026" s="19">
        <v>100.07</v>
      </c>
      <c r="C8026" s="19">
        <v>2240</v>
      </c>
      <c r="D8026" s="19">
        <v>372</v>
      </c>
      <c r="E8026" s="19">
        <v>0</v>
      </c>
      <c r="F8026" s="19">
        <f t="shared" si="254"/>
        <v>0</v>
      </c>
      <c r="G8026" s="151">
        <f t="shared" si="255"/>
        <v>0</v>
      </c>
    </row>
    <row r="8027" spans="1:7" s="8" customFormat="1" ht="12.75" x14ac:dyDescent="0.15">
      <c r="A8027" s="108" t="s">
        <v>12</v>
      </c>
      <c r="B8027" s="19">
        <v>100.07</v>
      </c>
      <c r="C8027" s="19">
        <v>2240</v>
      </c>
      <c r="D8027" s="19">
        <v>372</v>
      </c>
      <c r="E8027" s="19">
        <v>0</v>
      </c>
      <c r="F8027" s="19">
        <f t="shared" si="254"/>
        <v>0</v>
      </c>
      <c r="G8027" s="151">
        <f t="shared" si="255"/>
        <v>0</v>
      </c>
    </row>
    <row r="8028" spans="1:7" s="8" customFormat="1" ht="12.75" x14ac:dyDescent="0.15">
      <c r="A8028" s="110" t="s">
        <v>98</v>
      </c>
      <c r="B8028" s="20">
        <v>100.07</v>
      </c>
      <c r="C8028" s="20">
        <v>0</v>
      </c>
      <c r="D8028" s="20">
        <v>0</v>
      </c>
      <c r="E8028" s="20">
        <v>0</v>
      </c>
      <c r="F8028" s="20">
        <f t="shared" si="254"/>
        <v>0</v>
      </c>
      <c r="G8028" s="136">
        <f t="shared" si="255"/>
        <v>0</v>
      </c>
    </row>
    <row r="8029" spans="1:7" s="8" customFormat="1" ht="12.75" x14ac:dyDescent="0.15">
      <c r="A8029" s="110" t="s">
        <v>206</v>
      </c>
      <c r="B8029" s="20">
        <v>0</v>
      </c>
      <c r="C8029" s="20">
        <v>0</v>
      </c>
      <c r="D8029" s="20">
        <v>0</v>
      </c>
      <c r="E8029" s="20">
        <v>0</v>
      </c>
      <c r="F8029" s="20">
        <f t="shared" si="254"/>
        <v>0</v>
      </c>
      <c r="G8029" s="136">
        <f t="shared" si="255"/>
        <v>0</v>
      </c>
    </row>
    <row r="8030" spans="1:7" s="8" customFormat="1" ht="12.75" x14ac:dyDescent="0.15">
      <c r="A8030" s="108" t="s">
        <v>53</v>
      </c>
      <c r="B8030" s="19">
        <v>3207.97</v>
      </c>
      <c r="C8030" s="19">
        <v>7900</v>
      </c>
      <c r="D8030" s="19">
        <v>4810</v>
      </c>
      <c r="E8030" s="19">
        <v>4809.9799999999996</v>
      </c>
      <c r="F8030" s="19">
        <f t="shared" si="254"/>
        <v>149.93843458635834</v>
      </c>
      <c r="G8030" s="151">
        <f t="shared" si="255"/>
        <v>99.999584199584191</v>
      </c>
    </row>
    <row r="8031" spans="1:7" s="8" customFormat="1" ht="12.75" x14ac:dyDescent="0.15">
      <c r="A8031" s="108" t="s">
        <v>56</v>
      </c>
      <c r="B8031" s="19">
        <v>3207.97</v>
      </c>
      <c r="C8031" s="19">
        <v>7900</v>
      </c>
      <c r="D8031" s="19">
        <v>4810</v>
      </c>
      <c r="E8031" s="19">
        <v>4809.9799999999996</v>
      </c>
      <c r="F8031" s="19">
        <f t="shared" si="254"/>
        <v>149.93843458635834</v>
      </c>
      <c r="G8031" s="151">
        <f t="shared" si="255"/>
        <v>99.999584199584191</v>
      </c>
    </row>
    <row r="8032" spans="1:7" s="8" customFormat="1" ht="12.75" x14ac:dyDescent="0.15">
      <c r="A8032" s="110" t="s">
        <v>57</v>
      </c>
      <c r="B8032" s="20">
        <v>2737.41</v>
      </c>
      <c r="C8032" s="20">
        <v>0</v>
      </c>
      <c r="D8032" s="20">
        <v>0</v>
      </c>
      <c r="E8032" s="20">
        <v>4670</v>
      </c>
      <c r="F8032" s="20">
        <f t="shared" si="254"/>
        <v>170.59921604728558</v>
      </c>
      <c r="G8032" s="136">
        <f t="shared" si="255"/>
        <v>0</v>
      </c>
    </row>
    <row r="8033" spans="1:7" s="8" customFormat="1" ht="12.75" x14ac:dyDescent="0.15">
      <c r="A8033" s="110" t="s">
        <v>252</v>
      </c>
      <c r="B8033" s="20">
        <v>470.56</v>
      </c>
      <c r="C8033" s="20">
        <v>0</v>
      </c>
      <c r="D8033" s="20">
        <v>0</v>
      </c>
      <c r="E8033" s="20">
        <v>139.97999999999999</v>
      </c>
      <c r="F8033" s="20">
        <f t="shared" si="254"/>
        <v>29.747534852091125</v>
      </c>
      <c r="G8033" s="136">
        <f t="shared" si="255"/>
        <v>0</v>
      </c>
    </row>
    <row r="8034" spans="1:7" s="7" customFormat="1" ht="12.75" x14ac:dyDescent="0.15">
      <c r="A8034" s="149" t="s">
        <v>301</v>
      </c>
      <c r="B8034" s="18">
        <v>7403.18</v>
      </c>
      <c r="C8034" s="18">
        <v>34430</v>
      </c>
      <c r="D8034" s="18">
        <v>17220</v>
      </c>
      <c r="E8034" s="18">
        <v>16435.55</v>
      </c>
      <c r="F8034" s="18">
        <f t="shared" si="254"/>
        <v>222.00662418041978</v>
      </c>
      <c r="G8034" s="150">
        <f t="shared" si="255"/>
        <v>95.444541231126593</v>
      </c>
    </row>
    <row r="8035" spans="1:7" s="8" customFormat="1" ht="12.75" x14ac:dyDescent="0.15">
      <c r="A8035" s="108" t="s">
        <v>82</v>
      </c>
      <c r="B8035" s="19">
        <v>7403.18</v>
      </c>
      <c r="C8035" s="19">
        <v>34430</v>
      </c>
      <c r="D8035" s="19">
        <v>17220</v>
      </c>
      <c r="E8035" s="19">
        <v>16435.55</v>
      </c>
      <c r="F8035" s="19">
        <f t="shared" si="254"/>
        <v>222.00662418041978</v>
      </c>
      <c r="G8035" s="151">
        <f t="shared" si="255"/>
        <v>95.444541231126593</v>
      </c>
    </row>
    <row r="8036" spans="1:7" s="6" customFormat="1" ht="12.75" x14ac:dyDescent="0.15">
      <c r="A8036" s="147" t="s">
        <v>257</v>
      </c>
      <c r="B8036" s="17">
        <v>7403.18</v>
      </c>
      <c r="C8036" s="17">
        <v>34430</v>
      </c>
      <c r="D8036" s="17">
        <v>17220</v>
      </c>
      <c r="E8036" s="17">
        <v>16435.55</v>
      </c>
      <c r="F8036" s="17">
        <f t="shared" si="254"/>
        <v>222.00662418041978</v>
      </c>
      <c r="G8036" s="148">
        <f t="shared" si="255"/>
        <v>95.444541231126593</v>
      </c>
    </row>
    <row r="8037" spans="1:7" s="8" customFormat="1" ht="12.75" x14ac:dyDescent="0.15">
      <c r="A8037" s="108" t="s">
        <v>6</v>
      </c>
      <c r="B8037" s="19">
        <v>7403.18</v>
      </c>
      <c r="C8037" s="19">
        <v>31130</v>
      </c>
      <c r="D8037" s="19">
        <v>17220</v>
      </c>
      <c r="E8037" s="19">
        <v>16435.55</v>
      </c>
      <c r="F8037" s="19">
        <f t="shared" si="254"/>
        <v>222.00662418041978</v>
      </c>
      <c r="G8037" s="151">
        <f t="shared" si="255"/>
        <v>95.444541231126593</v>
      </c>
    </row>
    <row r="8038" spans="1:7" s="8" customFormat="1" ht="12.75" x14ac:dyDescent="0.15">
      <c r="A8038" s="108" t="s">
        <v>12</v>
      </c>
      <c r="B8038" s="19">
        <v>7386.67</v>
      </c>
      <c r="C8038" s="19">
        <v>31000</v>
      </c>
      <c r="D8038" s="19">
        <v>17200</v>
      </c>
      <c r="E8038" s="19">
        <v>16422.66</v>
      </c>
      <c r="F8038" s="19">
        <f t="shared" si="254"/>
        <v>222.32832927421961</v>
      </c>
      <c r="G8038" s="151">
        <f t="shared" si="255"/>
        <v>95.480581395348835</v>
      </c>
    </row>
    <row r="8039" spans="1:7" s="8" customFormat="1" ht="12.75" x14ac:dyDescent="0.15">
      <c r="A8039" s="110" t="s">
        <v>18</v>
      </c>
      <c r="B8039" s="20">
        <v>63.97</v>
      </c>
      <c r="C8039" s="20">
        <v>0</v>
      </c>
      <c r="D8039" s="20">
        <v>0</v>
      </c>
      <c r="E8039" s="20">
        <v>373.85</v>
      </c>
      <c r="F8039" s="20">
        <f t="shared" si="254"/>
        <v>584.41456932937319</v>
      </c>
      <c r="G8039" s="136">
        <f t="shared" si="255"/>
        <v>0</v>
      </c>
    </row>
    <row r="8040" spans="1:7" s="8" customFormat="1" ht="12.75" x14ac:dyDescent="0.15">
      <c r="A8040" s="110" t="s">
        <v>21</v>
      </c>
      <c r="B8040" s="20">
        <v>55.21</v>
      </c>
      <c r="C8040" s="20">
        <v>0</v>
      </c>
      <c r="D8040" s="20">
        <v>0</v>
      </c>
      <c r="E8040" s="20">
        <v>319.2</v>
      </c>
      <c r="F8040" s="20">
        <f t="shared" si="254"/>
        <v>578.15613113566383</v>
      </c>
      <c r="G8040" s="136">
        <f t="shared" si="255"/>
        <v>0</v>
      </c>
    </row>
    <row r="8041" spans="1:7" s="8" customFormat="1" ht="12.75" x14ac:dyDescent="0.15">
      <c r="A8041" s="110" t="s">
        <v>22</v>
      </c>
      <c r="B8041" s="20">
        <v>121.71</v>
      </c>
      <c r="C8041" s="20">
        <v>0</v>
      </c>
      <c r="D8041" s="20">
        <v>0</v>
      </c>
      <c r="E8041" s="20">
        <v>174.75</v>
      </c>
      <c r="F8041" s="20">
        <f t="shared" si="254"/>
        <v>143.57899926053733</v>
      </c>
      <c r="G8041" s="136">
        <f t="shared" si="255"/>
        <v>0</v>
      </c>
    </row>
    <row r="8042" spans="1:7" s="8" customFormat="1" ht="12.75" x14ac:dyDescent="0.15">
      <c r="A8042" s="110" t="s">
        <v>23</v>
      </c>
      <c r="B8042" s="20">
        <v>0</v>
      </c>
      <c r="C8042" s="20">
        <v>0</v>
      </c>
      <c r="D8042" s="20">
        <v>0</v>
      </c>
      <c r="E8042" s="20">
        <v>225.25</v>
      </c>
      <c r="F8042" s="20">
        <f t="shared" si="254"/>
        <v>0</v>
      </c>
      <c r="G8042" s="136">
        <f t="shared" si="255"/>
        <v>0</v>
      </c>
    </row>
    <row r="8043" spans="1:7" s="8" customFormat="1" ht="12.75" x14ac:dyDescent="0.15">
      <c r="A8043" s="110" t="s">
        <v>27</v>
      </c>
      <c r="B8043" s="20">
        <v>1831.57</v>
      </c>
      <c r="C8043" s="20">
        <v>0</v>
      </c>
      <c r="D8043" s="20">
        <v>0</v>
      </c>
      <c r="E8043" s="20">
        <v>8068.15</v>
      </c>
      <c r="F8043" s="20">
        <f t="shared" si="254"/>
        <v>440.50459441899568</v>
      </c>
      <c r="G8043" s="136">
        <f t="shared" si="255"/>
        <v>0</v>
      </c>
    </row>
    <row r="8044" spans="1:7" s="8" customFormat="1" ht="12.75" x14ac:dyDescent="0.15">
      <c r="A8044" s="110" t="s">
        <v>41</v>
      </c>
      <c r="B8044" s="20">
        <v>1152.56</v>
      </c>
      <c r="C8044" s="20">
        <v>0</v>
      </c>
      <c r="D8044" s="20">
        <v>0</v>
      </c>
      <c r="E8044" s="20">
        <v>2282.6</v>
      </c>
      <c r="F8044" s="20">
        <f t="shared" si="254"/>
        <v>198.04608870687861</v>
      </c>
      <c r="G8044" s="136">
        <f t="shared" si="255"/>
        <v>0</v>
      </c>
    </row>
    <row r="8045" spans="1:7" s="8" customFormat="1" ht="12.75" x14ac:dyDescent="0.15">
      <c r="A8045" s="110" t="s">
        <v>32</v>
      </c>
      <c r="B8045" s="20">
        <v>260.87</v>
      </c>
      <c r="C8045" s="20">
        <v>0</v>
      </c>
      <c r="D8045" s="20">
        <v>0</v>
      </c>
      <c r="E8045" s="20">
        <v>1346.01</v>
      </c>
      <c r="F8045" s="20">
        <f t="shared" si="254"/>
        <v>515.96964005059988</v>
      </c>
      <c r="G8045" s="136">
        <f t="shared" si="255"/>
        <v>0</v>
      </c>
    </row>
    <row r="8046" spans="1:7" s="8" customFormat="1" ht="12.75" x14ac:dyDescent="0.15">
      <c r="A8046" s="110" t="s">
        <v>34</v>
      </c>
      <c r="B8046" s="20">
        <v>947.98</v>
      </c>
      <c r="C8046" s="20">
        <v>0</v>
      </c>
      <c r="D8046" s="20">
        <v>0</v>
      </c>
      <c r="E8046" s="20">
        <v>532</v>
      </c>
      <c r="F8046" s="20">
        <f t="shared" si="254"/>
        <v>56.119327411970723</v>
      </c>
      <c r="G8046" s="136">
        <f t="shared" si="255"/>
        <v>0</v>
      </c>
    </row>
    <row r="8047" spans="1:7" s="8" customFormat="1" ht="12.75" x14ac:dyDescent="0.15">
      <c r="A8047" s="110" t="s">
        <v>83</v>
      </c>
      <c r="B8047" s="20">
        <v>2912.19</v>
      </c>
      <c r="C8047" s="20">
        <v>0</v>
      </c>
      <c r="D8047" s="20">
        <v>0</v>
      </c>
      <c r="E8047" s="20">
        <v>3086.15</v>
      </c>
      <c r="F8047" s="20">
        <f t="shared" si="254"/>
        <v>105.97351134369669</v>
      </c>
      <c r="G8047" s="136">
        <f t="shared" si="255"/>
        <v>0</v>
      </c>
    </row>
    <row r="8048" spans="1:7" s="8" customFormat="1" ht="12.75" x14ac:dyDescent="0.15">
      <c r="A8048" s="110" t="s">
        <v>42</v>
      </c>
      <c r="B8048" s="20">
        <v>13.27</v>
      </c>
      <c r="C8048" s="20">
        <v>0</v>
      </c>
      <c r="D8048" s="20">
        <v>0</v>
      </c>
      <c r="E8048" s="20">
        <v>13.27</v>
      </c>
      <c r="F8048" s="20">
        <f t="shared" si="254"/>
        <v>100</v>
      </c>
      <c r="G8048" s="136">
        <f t="shared" si="255"/>
        <v>0</v>
      </c>
    </row>
    <row r="8049" spans="1:7" s="8" customFormat="1" ht="12.75" x14ac:dyDescent="0.15">
      <c r="A8049" s="110" t="s">
        <v>36</v>
      </c>
      <c r="B8049" s="20">
        <v>27.34</v>
      </c>
      <c r="C8049" s="20">
        <v>0</v>
      </c>
      <c r="D8049" s="20">
        <v>0</v>
      </c>
      <c r="E8049" s="20">
        <v>1.43</v>
      </c>
      <c r="F8049" s="20">
        <f t="shared" si="254"/>
        <v>5.2304316020482808</v>
      </c>
      <c r="G8049" s="136">
        <f t="shared" si="255"/>
        <v>0</v>
      </c>
    </row>
    <row r="8050" spans="1:7" s="8" customFormat="1" ht="12.75" x14ac:dyDescent="0.15">
      <c r="A8050" s="108" t="s">
        <v>37</v>
      </c>
      <c r="B8050" s="19">
        <v>16.510000000000002</v>
      </c>
      <c r="C8050" s="19">
        <v>130</v>
      </c>
      <c r="D8050" s="19">
        <v>20</v>
      </c>
      <c r="E8050" s="19">
        <v>12.89</v>
      </c>
      <c r="F8050" s="19">
        <f t="shared" si="254"/>
        <v>78.073894609327681</v>
      </c>
      <c r="G8050" s="151">
        <f t="shared" si="255"/>
        <v>64.45</v>
      </c>
    </row>
    <row r="8051" spans="1:7" s="8" customFormat="1" ht="12.75" x14ac:dyDescent="0.15">
      <c r="A8051" s="110" t="s">
        <v>38</v>
      </c>
      <c r="B8051" s="20">
        <v>16.510000000000002</v>
      </c>
      <c r="C8051" s="20">
        <v>0</v>
      </c>
      <c r="D8051" s="20">
        <v>0</v>
      </c>
      <c r="E8051" s="20">
        <v>0.16</v>
      </c>
      <c r="F8051" s="20">
        <f t="shared" si="254"/>
        <v>0.96910963052695331</v>
      </c>
      <c r="G8051" s="136">
        <f t="shared" si="255"/>
        <v>0</v>
      </c>
    </row>
    <row r="8052" spans="1:7" s="8" customFormat="1" ht="12.75" x14ac:dyDescent="0.15">
      <c r="A8052" s="110" t="s">
        <v>39</v>
      </c>
      <c r="B8052" s="20">
        <v>0</v>
      </c>
      <c r="C8052" s="20">
        <v>0</v>
      </c>
      <c r="D8052" s="20">
        <v>0</v>
      </c>
      <c r="E8052" s="20">
        <v>12.73</v>
      </c>
      <c r="F8052" s="20">
        <f t="shared" si="254"/>
        <v>0</v>
      </c>
      <c r="G8052" s="136">
        <f t="shared" si="255"/>
        <v>0</v>
      </c>
    </row>
    <row r="8053" spans="1:7" s="8" customFormat="1" ht="12.75" x14ac:dyDescent="0.15">
      <c r="A8053" s="108" t="s">
        <v>53</v>
      </c>
      <c r="B8053" s="19">
        <v>0</v>
      </c>
      <c r="C8053" s="19">
        <v>3300</v>
      </c>
      <c r="D8053" s="19">
        <v>0</v>
      </c>
      <c r="E8053" s="19">
        <v>0</v>
      </c>
      <c r="F8053" s="19">
        <f t="shared" si="254"/>
        <v>0</v>
      </c>
      <c r="G8053" s="151">
        <f t="shared" si="255"/>
        <v>0</v>
      </c>
    </row>
    <row r="8054" spans="1:7" s="8" customFormat="1" ht="12.75" x14ac:dyDescent="0.15">
      <c r="A8054" s="108" t="s">
        <v>56</v>
      </c>
      <c r="B8054" s="19">
        <v>0</v>
      </c>
      <c r="C8054" s="19">
        <v>3300</v>
      </c>
      <c r="D8054" s="19">
        <v>0</v>
      </c>
      <c r="E8054" s="19">
        <v>0</v>
      </c>
      <c r="F8054" s="19">
        <f t="shared" si="254"/>
        <v>0</v>
      </c>
      <c r="G8054" s="151">
        <f t="shared" si="255"/>
        <v>0</v>
      </c>
    </row>
    <row r="8055" spans="1:7" s="7" customFormat="1" ht="12.75" x14ac:dyDescent="0.15">
      <c r="A8055" s="149" t="s">
        <v>302</v>
      </c>
      <c r="B8055" s="18">
        <v>3815.02</v>
      </c>
      <c r="C8055" s="18">
        <v>22720</v>
      </c>
      <c r="D8055" s="18">
        <v>17542.11</v>
      </c>
      <c r="E8055" s="18">
        <v>15903.5</v>
      </c>
      <c r="F8055" s="18">
        <f t="shared" si="254"/>
        <v>416.86544238300189</v>
      </c>
      <c r="G8055" s="150">
        <f t="shared" si="255"/>
        <v>90.658991421214424</v>
      </c>
    </row>
    <row r="8056" spans="1:7" s="8" customFormat="1" ht="12.75" x14ac:dyDescent="0.15">
      <c r="A8056" s="108" t="s">
        <v>81</v>
      </c>
      <c r="B8056" s="19">
        <v>940.29</v>
      </c>
      <c r="C8056" s="19">
        <v>4520</v>
      </c>
      <c r="D8056" s="19">
        <v>1172.01</v>
      </c>
      <c r="E8056" s="19">
        <v>1133.8</v>
      </c>
      <c r="F8056" s="19">
        <f t="shared" si="254"/>
        <v>120.57982111901649</v>
      </c>
      <c r="G8056" s="151">
        <f t="shared" si="255"/>
        <v>96.73978890965094</v>
      </c>
    </row>
    <row r="8057" spans="1:7" s="6" customFormat="1" ht="12.75" x14ac:dyDescent="0.15">
      <c r="A8057" s="147" t="s">
        <v>128</v>
      </c>
      <c r="B8057" s="17">
        <v>940.29</v>
      </c>
      <c r="C8057" s="17">
        <v>4520</v>
      </c>
      <c r="D8057" s="17">
        <v>1172.01</v>
      </c>
      <c r="E8057" s="17">
        <v>1133.8</v>
      </c>
      <c r="F8057" s="17">
        <f t="shared" si="254"/>
        <v>120.57982111901649</v>
      </c>
      <c r="G8057" s="148">
        <f t="shared" si="255"/>
        <v>96.73978890965094</v>
      </c>
    </row>
    <row r="8058" spans="1:7" s="8" customFormat="1" ht="12.75" x14ac:dyDescent="0.15">
      <c r="A8058" s="108" t="s">
        <v>6</v>
      </c>
      <c r="B8058" s="19">
        <v>0</v>
      </c>
      <c r="C8058" s="19">
        <v>820</v>
      </c>
      <c r="D8058" s="19">
        <v>172.01</v>
      </c>
      <c r="E8058" s="19">
        <v>172.01</v>
      </c>
      <c r="F8058" s="19">
        <f t="shared" si="254"/>
        <v>0</v>
      </c>
      <c r="G8058" s="151">
        <f t="shared" si="255"/>
        <v>100</v>
      </c>
    </row>
    <row r="8059" spans="1:7" s="8" customFormat="1" ht="12.75" x14ac:dyDescent="0.15">
      <c r="A8059" s="108" t="s">
        <v>7</v>
      </c>
      <c r="B8059" s="19">
        <v>0</v>
      </c>
      <c r="C8059" s="19">
        <v>820</v>
      </c>
      <c r="D8059" s="19">
        <v>172.01</v>
      </c>
      <c r="E8059" s="19">
        <v>172.01</v>
      </c>
      <c r="F8059" s="19">
        <f t="shared" si="254"/>
        <v>0</v>
      </c>
      <c r="G8059" s="151">
        <f t="shared" si="255"/>
        <v>100</v>
      </c>
    </row>
    <row r="8060" spans="1:7" s="8" customFormat="1" ht="12.75" x14ac:dyDescent="0.15">
      <c r="A8060" s="110" t="s">
        <v>8</v>
      </c>
      <c r="B8060" s="20">
        <v>0</v>
      </c>
      <c r="C8060" s="20">
        <v>0</v>
      </c>
      <c r="D8060" s="20">
        <v>0</v>
      </c>
      <c r="E8060" s="20">
        <v>147.65</v>
      </c>
      <c r="F8060" s="20">
        <f t="shared" si="254"/>
        <v>0</v>
      </c>
      <c r="G8060" s="136">
        <f t="shared" si="255"/>
        <v>0</v>
      </c>
    </row>
    <row r="8061" spans="1:7" s="8" customFormat="1" ht="12.75" x14ac:dyDescent="0.15">
      <c r="A8061" s="110" t="s">
        <v>11</v>
      </c>
      <c r="B8061" s="20">
        <v>0</v>
      </c>
      <c r="C8061" s="20">
        <v>0</v>
      </c>
      <c r="D8061" s="20">
        <v>0</v>
      </c>
      <c r="E8061" s="20">
        <v>24.36</v>
      </c>
      <c r="F8061" s="20">
        <f t="shared" si="254"/>
        <v>0</v>
      </c>
      <c r="G8061" s="136">
        <f t="shared" si="255"/>
        <v>0</v>
      </c>
    </row>
    <row r="8062" spans="1:7" s="8" customFormat="1" ht="12.75" x14ac:dyDescent="0.15">
      <c r="A8062" s="108" t="s">
        <v>53</v>
      </c>
      <c r="B8062" s="19">
        <v>940.29</v>
      </c>
      <c r="C8062" s="19">
        <v>3700</v>
      </c>
      <c r="D8062" s="19">
        <v>1000</v>
      </c>
      <c r="E8062" s="19">
        <v>961.79</v>
      </c>
      <c r="F8062" s="19">
        <f t="shared" si="254"/>
        <v>102.28652862414786</v>
      </c>
      <c r="G8062" s="151">
        <f t="shared" si="255"/>
        <v>96.178999999999988</v>
      </c>
    </row>
    <row r="8063" spans="1:7" s="8" customFormat="1" ht="12.75" x14ac:dyDescent="0.15">
      <c r="A8063" s="108" t="s">
        <v>56</v>
      </c>
      <c r="B8063" s="19">
        <v>940.29</v>
      </c>
      <c r="C8063" s="19">
        <v>3700</v>
      </c>
      <c r="D8063" s="19">
        <v>1000</v>
      </c>
      <c r="E8063" s="19">
        <v>961.79</v>
      </c>
      <c r="F8063" s="19">
        <f t="shared" si="254"/>
        <v>102.28652862414786</v>
      </c>
      <c r="G8063" s="151">
        <f t="shared" si="255"/>
        <v>96.178999999999988</v>
      </c>
    </row>
    <row r="8064" spans="1:7" s="8" customFormat="1" ht="12.75" x14ac:dyDescent="0.15">
      <c r="A8064" s="110" t="s">
        <v>252</v>
      </c>
      <c r="B8064" s="20">
        <v>940.29</v>
      </c>
      <c r="C8064" s="20">
        <v>0</v>
      </c>
      <c r="D8064" s="20">
        <v>0</v>
      </c>
      <c r="E8064" s="20">
        <v>961.79</v>
      </c>
      <c r="F8064" s="20">
        <f t="shared" si="254"/>
        <v>102.28652862414786</v>
      </c>
      <c r="G8064" s="136">
        <f t="shared" si="255"/>
        <v>0</v>
      </c>
    </row>
    <row r="8065" spans="1:7" s="8" customFormat="1" ht="12.75" x14ac:dyDescent="0.15">
      <c r="A8065" s="108" t="s">
        <v>82</v>
      </c>
      <c r="B8065" s="19">
        <v>2874.73</v>
      </c>
      <c r="C8065" s="19">
        <v>18200</v>
      </c>
      <c r="D8065" s="19">
        <v>16370.1</v>
      </c>
      <c r="E8065" s="19">
        <v>14769.7</v>
      </c>
      <c r="F8065" s="19">
        <f t="shared" si="254"/>
        <v>513.77694600884251</v>
      </c>
      <c r="G8065" s="151">
        <f t="shared" si="255"/>
        <v>90.223639440198895</v>
      </c>
    </row>
    <row r="8066" spans="1:7" s="6" customFormat="1" ht="12.75" x14ac:dyDescent="0.15">
      <c r="A8066" s="147" t="s">
        <v>128</v>
      </c>
      <c r="B8066" s="17">
        <v>2874.73</v>
      </c>
      <c r="C8066" s="17">
        <v>18200</v>
      </c>
      <c r="D8066" s="17">
        <v>16370.1</v>
      </c>
      <c r="E8066" s="17">
        <v>14769.7</v>
      </c>
      <c r="F8066" s="17">
        <f t="shared" si="254"/>
        <v>513.77694600884251</v>
      </c>
      <c r="G8066" s="148">
        <f t="shared" si="255"/>
        <v>90.223639440198895</v>
      </c>
    </row>
    <row r="8067" spans="1:7" s="8" customFormat="1" ht="12.75" x14ac:dyDescent="0.15">
      <c r="A8067" s="108" t="s">
        <v>6</v>
      </c>
      <c r="B8067" s="19">
        <v>2874.73</v>
      </c>
      <c r="C8067" s="19">
        <v>13200</v>
      </c>
      <c r="D8067" s="19">
        <v>14246.54</v>
      </c>
      <c r="E8067" s="19">
        <v>12646.14</v>
      </c>
      <c r="F8067" s="19">
        <f t="shared" si="254"/>
        <v>439.90705214054884</v>
      </c>
      <c r="G8067" s="151">
        <f t="shared" si="255"/>
        <v>88.766395208941944</v>
      </c>
    </row>
    <row r="8068" spans="1:7" s="8" customFormat="1" ht="12.75" x14ac:dyDescent="0.15">
      <c r="A8068" s="108" t="s">
        <v>12</v>
      </c>
      <c r="B8068" s="19">
        <v>2874.73</v>
      </c>
      <c r="C8068" s="19">
        <v>10200</v>
      </c>
      <c r="D8068" s="19">
        <v>12520</v>
      </c>
      <c r="E8068" s="19">
        <v>10919.6</v>
      </c>
      <c r="F8068" s="19">
        <f t="shared" si="254"/>
        <v>379.84784658037449</v>
      </c>
      <c r="G8068" s="151">
        <f t="shared" si="255"/>
        <v>87.217252396166131</v>
      </c>
    </row>
    <row r="8069" spans="1:7" s="8" customFormat="1" ht="12.75" x14ac:dyDescent="0.15">
      <c r="A8069" s="110" t="s">
        <v>18</v>
      </c>
      <c r="B8069" s="20">
        <v>289.67</v>
      </c>
      <c r="C8069" s="20">
        <v>0</v>
      </c>
      <c r="D8069" s="20">
        <v>0</v>
      </c>
      <c r="E8069" s="20">
        <v>261.94</v>
      </c>
      <c r="F8069" s="20">
        <f t="shared" si="254"/>
        <v>90.427037663548177</v>
      </c>
      <c r="G8069" s="136">
        <f t="shared" si="255"/>
        <v>0</v>
      </c>
    </row>
    <row r="8070" spans="1:7" s="8" customFormat="1" ht="12.75" x14ac:dyDescent="0.15">
      <c r="A8070" s="110" t="s">
        <v>21</v>
      </c>
      <c r="B8070" s="20">
        <v>227.39</v>
      </c>
      <c r="C8070" s="20">
        <v>0</v>
      </c>
      <c r="D8070" s="20">
        <v>0</v>
      </c>
      <c r="E8070" s="20">
        <v>697.66</v>
      </c>
      <c r="F8070" s="20">
        <f t="shared" ref="F8070:F8133" si="256">IFERROR(E8070/B8070*100,0)</f>
        <v>306.81208496415849</v>
      </c>
      <c r="G8070" s="136">
        <f t="shared" ref="G8070:G8133" si="257">IFERROR(E8070/D8070*100,0)</f>
        <v>0</v>
      </c>
    </row>
    <row r="8071" spans="1:7" s="8" customFormat="1" ht="12.75" x14ac:dyDescent="0.15">
      <c r="A8071" s="110" t="s">
        <v>22</v>
      </c>
      <c r="B8071" s="20">
        <v>729.98</v>
      </c>
      <c r="C8071" s="20">
        <v>0</v>
      </c>
      <c r="D8071" s="20">
        <v>0</v>
      </c>
      <c r="E8071" s="20">
        <v>1567.86</v>
      </c>
      <c r="F8071" s="20">
        <f t="shared" si="256"/>
        <v>214.78122688292828</v>
      </c>
      <c r="G8071" s="136">
        <f t="shared" si="257"/>
        <v>0</v>
      </c>
    </row>
    <row r="8072" spans="1:7" s="8" customFormat="1" ht="12.75" x14ac:dyDescent="0.15">
      <c r="A8072" s="110" t="s">
        <v>27</v>
      </c>
      <c r="B8072" s="20">
        <v>369.26</v>
      </c>
      <c r="C8072" s="20">
        <v>0</v>
      </c>
      <c r="D8072" s="20">
        <v>0</v>
      </c>
      <c r="E8072" s="20">
        <v>329.39</v>
      </c>
      <c r="F8072" s="20">
        <f t="shared" si="256"/>
        <v>89.20272978389211</v>
      </c>
      <c r="G8072" s="136">
        <f t="shared" si="257"/>
        <v>0</v>
      </c>
    </row>
    <row r="8073" spans="1:7" s="8" customFormat="1" ht="12.75" x14ac:dyDescent="0.15">
      <c r="A8073" s="110" t="s">
        <v>28</v>
      </c>
      <c r="B8073" s="20">
        <v>66.36</v>
      </c>
      <c r="C8073" s="20">
        <v>0</v>
      </c>
      <c r="D8073" s="20">
        <v>0</v>
      </c>
      <c r="E8073" s="20">
        <v>0</v>
      </c>
      <c r="F8073" s="20">
        <f t="shared" si="256"/>
        <v>0</v>
      </c>
      <c r="G8073" s="136">
        <f t="shared" si="257"/>
        <v>0</v>
      </c>
    </row>
    <row r="8074" spans="1:7" s="8" customFormat="1" ht="12.75" x14ac:dyDescent="0.15">
      <c r="A8074" s="110" t="s">
        <v>41</v>
      </c>
      <c r="B8074" s="20">
        <v>0</v>
      </c>
      <c r="C8074" s="20">
        <v>0</v>
      </c>
      <c r="D8074" s="20">
        <v>0</v>
      </c>
      <c r="E8074" s="20">
        <v>1060.0899999999999</v>
      </c>
      <c r="F8074" s="20">
        <f t="shared" si="256"/>
        <v>0</v>
      </c>
      <c r="G8074" s="136">
        <f t="shared" si="257"/>
        <v>0</v>
      </c>
    </row>
    <row r="8075" spans="1:7" s="8" customFormat="1" ht="12.75" x14ac:dyDescent="0.15">
      <c r="A8075" s="110" t="s">
        <v>30</v>
      </c>
      <c r="B8075" s="20">
        <v>0</v>
      </c>
      <c r="C8075" s="20">
        <v>0</v>
      </c>
      <c r="D8075" s="20">
        <v>0</v>
      </c>
      <c r="E8075" s="20">
        <v>965.83</v>
      </c>
      <c r="F8075" s="20">
        <f t="shared" si="256"/>
        <v>0</v>
      </c>
      <c r="G8075" s="136">
        <f t="shared" si="257"/>
        <v>0</v>
      </c>
    </row>
    <row r="8076" spans="1:7" s="8" customFormat="1" ht="12.75" x14ac:dyDescent="0.15">
      <c r="A8076" s="110" t="s">
        <v>31</v>
      </c>
      <c r="B8076" s="20">
        <v>285.35000000000002</v>
      </c>
      <c r="C8076" s="20">
        <v>0</v>
      </c>
      <c r="D8076" s="20">
        <v>0</v>
      </c>
      <c r="E8076" s="20">
        <v>0</v>
      </c>
      <c r="F8076" s="20">
        <f t="shared" si="256"/>
        <v>0</v>
      </c>
      <c r="G8076" s="136">
        <f t="shared" si="257"/>
        <v>0</v>
      </c>
    </row>
    <row r="8077" spans="1:7" s="8" customFormat="1" ht="12.75" x14ac:dyDescent="0.15">
      <c r="A8077" s="110" t="s">
        <v>32</v>
      </c>
      <c r="B8077" s="20">
        <v>0</v>
      </c>
      <c r="C8077" s="20">
        <v>0</v>
      </c>
      <c r="D8077" s="20">
        <v>0</v>
      </c>
      <c r="E8077" s="20">
        <v>1254.22</v>
      </c>
      <c r="F8077" s="20">
        <f t="shared" si="256"/>
        <v>0</v>
      </c>
      <c r="G8077" s="136">
        <f t="shared" si="257"/>
        <v>0</v>
      </c>
    </row>
    <row r="8078" spans="1:7" s="8" customFormat="1" ht="12.75" x14ac:dyDescent="0.15">
      <c r="A8078" s="110" t="s">
        <v>34</v>
      </c>
      <c r="B8078" s="20">
        <v>398.17</v>
      </c>
      <c r="C8078" s="20">
        <v>0</v>
      </c>
      <c r="D8078" s="20">
        <v>0</v>
      </c>
      <c r="E8078" s="20">
        <v>1331.81</v>
      </c>
      <c r="F8078" s="20">
        <f t="shared" si="256"/>
        <v>334.48275862068965</v>
      </c>
      <c r="G8078" s="136">
        <f t="shared" si="257"/>
        <v>0</v>
      </c>
    </row>
    <row r="8079" spans="1:7" s="8" customFormat="1" ht="12.75" x14ac:dyDescent="0.15">
      <c r="A8079" s="110" t="s">
        <v>83</v>
      </c>
      <c r="B8079" s="20">
        <v>395.38</v>
      </c>
      <c r="C8079" s="20">
        <v>0</v>
      </c>
      <c r="D8079" s="20">
        <v>0</v>
      </c>
      <c r="E8079" s="20">
        <v>2389.02</v>
      </c>
      <c r="F8079" s="20">
        <f t="shared" si="256"/>
        <v>604.23390156305322</v>
      </c>
      <c r="G8079" s="136">
        <f t="shared" si="257"/>
        <v>0</v>
      </c>
    </row>
    <row r="8080" spans="1:7" s="8" customFormat="1" ht="12.75" x14ac:dyDescent="0.15">
      <c r="A8080" s="110" t="s">
        <v>206</v>
      </c>
      <c r="B8080" s="20">
        <v>0</v>
      </c>
      <c r="C8080" s="20">
        <v>0</v>
      </c>
      <c r="D8080" s="20">
        <v>0</v>
      </c>
      <c r="E8080" s="20">
        <v>0</v>
      </c>
      <c r="F8080" s="20">
        <f t="shared" si="256"/>
        <v>0</v>
      </c>
      <c r="G8080" s="136">
        <f t="shared" si="257"/>
        <v>0</v>
      </c>
    </row>
    <row r="8081" spans="1:7" s="8" customFormat="1" ht="12.75" x14ac:dyDescent="0.15">
      <c r="A8081" s="110" t="s">
        <v>36</v>
      </c>
      <c r="B8081" s="20">
        <v>113.17</v>
      </c>
      <c r="C8081" s="20">
        <v>0</v>
      </c>
      <c r="D8081" s="20">
        <v>0</v>
      </c>
      <c r="E8081" s="20">
        <v>1061.78</v>
      </c>
      <c r="F8081" s="20">
        <f t="shared" si="256"/>
        <v>938.21684191923646</v>
      </c>
      <c r="G8081" s="136">
        <f t="shared" si="257"/>
        <v>0</v>
      </c>
    </row>
    <row r="8082" spans="1:7" s="8" customFormat="1" ht="12.75" x14ac:dyDescent="0.15">
      <c r="A8082" s="108" t="s">
        <v>75</v>
      </c>
      <c r="B8082" s="19">
        <v>0</v>
      </c>
      <c r="C8082" s="19">
        <v>2000</v>
      </c>
      <c r="D8082" s="19">
        <v>990.64</v>
      </c>
      <c r="E8082" s="19">
        <v>990.64</v>
      </c>
      <c r="F8082" s="19">
        <f t="shared" si="256"/>
        <v>0</v>
      </c>
      <c r="G8082" s="151">
        <f t="shared" si="257"/>
        <v>100</v>
      </c>
    </row>
    <row r="8083" spans="1:7" s="8" customFormat="1" ht="12.75" x14ac:dyDescent="0.15">
      <c r="A8083" s="110" t="s">
        <v>315</v>
      </c>
      <c r="B8083" s="20">
        <v>0</v>
      </c>
      <c r="C8083" s="20">
        <v>0</v>
      </c>
      <c r="D8083" s="20">
        <v>0</v>
      </c>
      <c r="E8083" s="20">
        <v>990.64</v>
      </c>
      <c r="F8083" s="20">
        <f t="shared" si="256"/>
        <v>0</v>
      </c>
      <c r="G8083" s="136">
        <f t="shared" si="257"/>
        <v>0</v>
      </c>
    </row>
    <row r="8084" spans="1:7" s="8" customFormat="1" ht="12.75" x14ac:dyDescent="0.15">
      <c r="A8084" s="108" t="s">
        <v>141</v>
      </c>
      <c r="B8084" s="19">
        <v>0</v>
      </c>
      <c r="C8084" s="19">
        <v>1000</v>
      </c>
      <c r="D8084" s="19">
        <v>0</v>
      </c>
      <c r="E8084" s="19">
        <v>0</v>
      </c>
      <c r="F8084" s="19">
        <f t="shared" si="256"/>
        <v>0</v>
      </c>
      <c r="G8084" s="151">
        <f t="shared" si="257"/>
        <v>0</v>
      </c>
    </row>
    <row r="8085" spans="1:7" s="8" customFormat="1" ht="12.75" x14ac:dyDescent="0.15">
      <c r="A8085" s="108" t="s">
        <v>101</v>
      </c>
      <c r="B8085" s="19">
        <v>0</v>
      </c>
      <c r="C8085" s="19">
        <v>0</v>
      </c>
      <c r="D8085" s="19">
        <v>735.9</v>
      </c>
      <c r="E8085" s="19">
        <v>735.9</v>
      </c>
      <c r="F8085" s="19">
        <f t="shared" si="256"/>
        <v>0</v>
      </c>
      <c r="G8085" s="151">
        <f t="shared" si="257"/>
        <v>100</v>
      </c>
    </row>
    <row r="8086" spans="1:7" s="8" customFormat="1" ht="12.75" x14ac:dyDescent="0.15">
      <c r="A8086" s="110" t="s">
        <v>260</v>
      </c>
      <c r="B8086" s="20">
        <v>0</v>
      </c>
      <c r="C8086" s="20">
        <v>0</v>
      </c>
      <c r="D8086" s="20">
        <v>0</v>
      </c>
      <c r="E8086" s="20">
        <v>735.9</v>
      </c>
      <c r="F8086" s="20">
        <f t="shared" si="256"/>
        <v>0</v>
      </c>
      <c r="G8086" s="136">
        <f t="shared" si="257"/>
        <v>0</v>
      </c>
    </row>
    <row r="8087" spans="1:7" s="8" customFormat="1" ht="12.75" x14ac:dyDescent="0.15">
      <c r="A8087" s="108" t="s">
        <v>53</v>
      </c>
      <c r="B8087" s="19">
        <v>0</v>
      </c>
      <c r="C8087" s="19">
        <v>5000</v>
      </c>
      <c r="D8087" s="19">
        <v>2123.56</v>
      </c>
      <c r="E8087" s="19">
        <v>2123.56</v>
      </c>
      <c r="F8087" s="19">
        <f t="shared" si="256"/>
        <v>0</v>
      </c>
      <c r="G8087" s="151">
        <f t="shared" si="257"/>
        <v>100</v>
      </c>
    </row>
    <row r="8088" spans="1:7" s="8" customFormat="1" ht="12.75" x14ac:dyDescent="0.15">
      <c r="A8088" s="108" t="s">
        <v>56</v>
      </c>
      <c r="B8088" s="19">
        <v>0</v>
      </c>
      <c r="C8088" s="19">
        <v>5000</v>
      </c>
      <c r="D8088" s="19">
        <v>2123.56</v>
      </c>
      <c r="E8088" s="19">
        <v>2123.56</v>
      </c>
      <c r="F8088" s="19">
        <f t="shared" si="256"/>
        <v>0</v>
      </c>
      <c r="G8088" s="151">
        <f t="shared" si="257"/>
        <v>100</v>
      </c>
    </row>
    <row r="8089" spans="1:7" s="8" customFormat="1" ht="12.75" x14ac:dyDescent="0.15">
      <c r="A8089" s="110" t="s">
        <v>57</v>
      </c>
      <c r="B8089" s="20">
        <v>0</v>
      </c>
      <c r="C8089" s="20">
        <v>0</v>
      </c>
      <c r="D8089" s="20">
        <v>0</v>
      </c>
      <c r="E8089" s="20">
        <v>2123.56</v>
      </c>
      <c r="F8089" s="20">
        <f t="shared" si="256"/>
        <v>0</v>
      </c>
      <c r="G8089" s="136">
        <f t="shared" si="257"/>
        <v>0</v>
      </c>
    </row>
    <row r="8090" spans="1:7" s="7" customFormat="1" ht="12.75" x14ac:dyDescent="0.15">
      <c r="A8090" s="149" t="s">
        <v>304</v>
      </c>
      <c r="B8090" s="18">
        <v>20764.13</v>
      </c>
      <c r="C8090" s="18">
        <v>15400</v>
      </c>
      <c r="D8090" s="18">
        <v>15979.84</v>
      </c>
      <c r="E8090" s="18">
        <v>11461.18</v>
      </c>
      <c r="F8090" s="18">
        <f t="shared" si="256"/>
        <v>55.197015237334767</v>
      </c>
      <c r="G8090" s="150">
        <f t="shared" si="257"/>
        <v>71.722745659531</v>
      </c>
    </row>
    <row r="8091" spans="1:7" s="8" customFormat="1" ht="12.75" x14ac:dyDescent="0.15">
      <c r="A8091" s="108" t="s">
        <v>82</v>
      </c>
      <c r="B8091" s="19">
        <v>20764.13</v>
      </c>
      <c r="C8091" s="19">
        <v>15400</v>
      </c>
      <c r="D8091" s="19">
        <v>15979.84</v>
      </c>
      <c r="E8091" s="19">
        <v>11461.18</v>
      </c>
      <c r="F8091" s="19">
        <f t="shared" si="256"/>
        <v>55.197015237334767</v>
      </c>
      <c r="G8091" s="151">
        <f t="shared" si="257"/>
        <v>71.722745659531</v>
      </c>
    </row>
    <row r="8092" spans="1:7" s="6" customFormat="1" ht="12.75" x14ac:dyDescent="0.15">
      <c r="A8092" s="147" t="s">
        <v>210</v>
      </c>
      <c r="B8092" s="17">
        <v>20764.13</v>
      </c>
      <c r="C8092" s="17">
        <v>15400</v>
      </c>
      <c r="D8092" s="17">
        <v>15979.84</v>
      </c>
      <c r="E8092" s="17">
        <v>11461.18</v>
      </c>
      <c r="F8092" s="17">
        <f t="shared" si="256"/>
        <v>55.197015237334767</v>
      </c>
      <c r="G8092" s="148">
        <f t="shared" si="257"/>
        <v>71.722745659531</v>
      </c>
    </row>
    <row r="8093" spans="1:7" s="8" customFormat="1" ht="12.75" x14ac:dyDescent="0.15">
      <c r="A8093" s="108" t="s">
        <v>6</v>
      </c>
      <c r="B8093" s="19">
        <v>20764.13</v>
      </c>
      <c r="C8093" s="19">
        <v>15400</v>
      </c>
      <c r="D8093" s="19">
        <v>10729.84</v>
      </c>
      <c r="E8093" s="19">
        <v>8869.15</v>
      </c>
      <c r="F8093" s="19">
        <f t="shared" si="256"/>
        <v>42.71380500892645</v>
      </c>
      <c r="G8093" s="151">
        <f t="shared" si="257"/>
        <v>82.658734892598588</v>
      </c>
    </row>
    <row r="8094" spans="1:7" s="8" customFormat="1" ht="12.75" x14ac:dyDescent="0.15">
      <c r="A8094" s="108" t="s">
        <v>12</v>
      </c>
      <c r="B8094" s="19">
        <v>20764.13</v>
      </c>
      <c r="C8094" s="19">
        <v>15400</v>
      </c>
      <c r="D8094" s="19">
        <v>10729.84</v>
      </c>
      <c r="E8094" s="19">
        <v>8869.15</v>
      </c>
      <c r="F8094" s="19">
        <f t="shared" si="256"/>
        <v>42.71380500892645</v>
      </c>
      <c r="G8094" s="151">
        <f t="shared" si="257"/>
        <v>82.658734892598588</v>
      </c>
    </row>
    <row r="8095" spans="1:7" s="8" customFormat="1" ht="12.75" x14ac:dyDescent="0.15">
      <c r="A8095" s="110" t="s">
        <v>18</v>
      </c>
      <c r="B8095" s="20">
        <v>1.86</v>
      </c>
      <c r="C8095" s="20">
        <v>0</v>
      </c>
      <c r="D8095" s="20">
        <v>0</v>
      </c>
      <c r="E8095" s="20">
        <v>278</v>
      </c>
      <c r="F8095" s="20">
        <f t="shared" si="256"/>
        <v>14946.236559139785</v>
      </c>
      <c r="G8095" s="136">
        <f t="shared" si="257"/>
        <v>0</v>
      </c>
    </row>
    <row r="8096" spans="1:7" s="8" customFormat="1" ht="12.75" x14ac:dyDescent="0.15">
      <c r="A8096" s="110" t="s">
        <v>20</v>
      </c>
      <c r="B8096" s="20">
        <v>10118.120000000001</v>
      </c>
      <c r="C8096" s="20">
        <v>0</v>
      </c>
      <c r="D8096" s="20">
        <v>0</v>
      </c>
      <c r="E8096" s="20">
        <v>0</v>
      </c>
      <c r="F8096" s="20">
        <f t="shared" si="256"/>
        <v>0</v>
      </c>
      <c r="G8096" s="136">
        <f t="shared" si="257"/>
        <v>0</v>
      </c>
    </row>
    <row r="8097" spans="1:7" s="8" customFormat="1" ht="12.75" x14ac:dyDescent="0.15">
      <c r="A8097" s="110" t="s">
        <v>21</v>
      </c>
      <c r="B8097" s="20">
        <v>21.24</v>
      </c>
      <c r="C8097" s="20">
        <v>0</v>
      </c>
      <c r="D8097" s="20">
        <v>0</v>
      </c>
      <c r="E8097" s="20">
        <v>312</v>
      </c>
      <c r="F8097" s="20">
        <f t="shared" si="256"/>
        <v>1468.9265536723165</v>
      </c>
      <c r="G8097" s="136">
        <f t="shared" si="257"/>
        <v>0</v>
      </c>
    </row>
    <row r="8098" spans="1:7" s="8" customFormat="1" ht="12.75" x14ac:dyDescent="0.15">
      <c r="A8098" s="110" t="s">
        <v>22</v>
      </c>
      <c r="B8098" s="20">
        <v>122.1</v>
      </c>
      <c r="C8098" s="20">
        <v>0</v>
      </c>
      <c r="D8098" s="20">
        <v>0</v>
      </c>
      <c r="E8098" s="20">
        <v>1.4</v>
      </c>
      <c r="F8098" s="20">
        <f t="shared" si="256"/>
        <v>1.1466011466011465</v>
      </c>
      <c r="G8098" s="136">
        <f t="shared" si="257"/>
        <v>0</v>
      </c>
    </row>
    <row r="8099" spans="1:7" s="8" customFormat="1" ht="12.75" x14ac:dyDescent="0.15">
      <c r="A8099" s="110" t="s">
        <v>23</v>
      </c>
      <c r="B8099" s="20">
        <v>0</v>
      </c>
      <c r="C8099" s="20">
        <v>0</v>
      </c>
      <c r="D8099" s="20">
        <v>0</v>
      </c>
      <c r="E8099" s="20">
        <v>139.63999999999999</v>
      </c>
      <c r="F8099" s="20">
        <f t="shared" si="256"/>
        <v>0</v>
      </c>
      <c r="G8099" s="136">
        <f t="shared" si="257"/>
        <v>0</v>
      </c>
    </row>
    <row r="8100" spans="1:7" s="8" customFormat="1" ht="12.75" x14ac:dyDescent="0.15">
      <c r="A8100" s="110" t="s">
        <v>27</v>
      </c>
      <c r="B8100" s="20">
        <v>5835.03</v>
      </c>
      <c r="C8100" s="20">
        <v>0</v>
      </c>
      <c r="D8100" s="20">
        <v>0</v>
      </c>
      <c r="E8100" s="20">
        <v>1310</v>
      </c>
      <c r="F8100" s="20">
        <f t="shared" si="256"/>
        <v>22.450612936008898</v>
      </c>
      <c r="G8100" s="136">
        <f t="shared" si="257"/>
        <v>0</v>
      </c>
    </row>
    <row r="8101" spans="1:7" s="8" customFormat="1" ht="12.75" x14ac:dyDescent="0.15">
      <c r="A8101" s="110" t="s">
        <v>41</v>
      </c>
      <c r="B8101" s="20">
        <v>265.45</v>
      </c>
      <c r="C8101" s="20">
        <v>0</v>
      </c>
      <c r="D8101" s="20">
        <v>0</v>
      </c>
      <c r="E8101" s="20">
        <v>0</v>
      </c>
      <c r="F8101" s="20">
        <f t="shared" si="256"/>
        <v>0</v>
      </c>
      <c r="G8101" s="136">
        <f t="shared" si="257"/>
        <v>0</v>
      </c>
    </row>
    <row r="8102" spans="1:7" s="8" customFormat="1" ht="12.75" x14ac:dyDescent="0.15">
      <c r="A8102" s="110" t="s">
        <v>32</v>
      </c>
      <c r="B8102" s="20">
        <v>3987.87</v>
      </c>
      <c r="C8102" s="20">
        <v>0</v>
      </c>
      <c r="D8102" s="20">
        <v>0</v>
      </c>
      <c r="E8102" s="20">
        <v>3786.98</v>
      </c>
      <c r="F8102" s="20">
        <f t="shared" si="256"/>
        <v>94.962473701499803</v>
      </c>
      <c r="G8102" s="136">
        <f t="shared" si="257"/>
        <v>0</v>
      </c>
    </row>
    <row r="8103" spans="1:7" s="8" customFormat="1" ht="12.75" x14ac:dyDescent="0.15">
      <c r="A8103" s="110" t="s">
        <v>34</v>
      </c>
      <c r="B8103" s="20">
        <v>0</v>
      </c>
      <c r="C8103" s="20">
        <v>0</v>
      </c>
      <c r="D8103" s="20">
        <v>0</v>
      </c>
      <c r="E8103" s="20">
        <v>731.85</v>
      </c>
      <c r="F8103" s="20">
        <f t="shared" si="256"/>
        <v>0</v>
      </c>
      <c r="G8103" s="136">
        <f t="shared" si="257"/>
        <v>0</v>
      </c>
    </row>
    <row r="8104" spans="1:7" s="8" customFormat="1" ht="12.75" x14ac:dyDescent="0.15">
      <c r="A8104" s="110" t="s">
        <v>98</v>
      </c>
      <c r="B8104" s="20">
        <v>0</v>
      </c>
      <c r="C8104" s="20">
        <v>0</v>
      </c>
      <c r="D8104" s="20">
        <v>0</v>
      </c>
      <c r="E8104" s="20">
        <v>106.55</v>
      </c>
      <c r="F8104" s="20">
        <f t="shared" si="256"/>
        <v>0</v>
      </c>
      <c r="G8104" s="136">
        <f t="shared" si="257"/>
        <v>0</v>
      </c>
    </row>
    <row r="8105" spans="1:7" s="8" customFormat="1" ht="12.75" x14ac:dyDescent="0.15">
      <c r="A8105" s="110" t="s">
        <v>35</v>
      </c>
      <c r="B8105" s="20">
        <v>116.05</v>
      </c>
      <c r="C8105" s="20">
        <v>0</v>
      </c>
      <c r="D8105" s="20">
        <v>0</v>
      </c>
      <c r="E8105" s="20">
        <v>0</v>
      </c>
      <c r="F8105" s="20">
        <f t="shared" si="256"/>
        <v>0</v>
      </c>
      <c r="G8105" s="136">
        <f t="shared" si="257"/>
        <v>0</v>
      </c>
    </row>
    <row r="8106" spans="1:7" s="8" customFormat="1" ht="12.75" x14ac:dyDescent="0.15">
      <c r="A8106" s="110" t="s">
        <v>83</v>
      </c>
      <c r="B8106" s="20">
        <v>288.45</v>
      </c>
      <c r="C8106" s="20">
        <v>0</v>
      </c>
      <c r="D8106" s="20">
        <v>0</v>
      </c>
      <c r="E8106" s="20">
        <v>2202.73</v>
      </c>
      <c r="F8106" s="20">
        <f t="shared" si="256"/>
        <v>763.64361241116319</v>
      </c>
      <c r="G8106" s="136">
        <f t="shared" si="257"/>
        <v>0</v>
      </c>
    </row>
    <row r="8107" spans="1:7" s="8" customFormat="1" ht="12.75" x14ac:dyDescent="0.15">
      <c r="A8107" s="110" t="s">
        <v>36</v>
      </c>
      <c r="B8107" s="20">
        <v>7.96</v>
      </c>
      <c r="C8107" s="20">
        <v>0</v>
      </c>
      <c r="D8107" s="20">
        <v>0</v>
      </c>
      <c r="E8107" s="20">
        <v>0</v>
      </c>
      <c r="F8107" s="20">
        <f t="shared" si="256"/>
        <v>0</v>
      </c>
      <c r="G8107" s="136">
        <f t="shared" si="257"/>
        <v>0</v>
      </c>
    </row>
    <row r="8108" spans="1:7" s="8" customFormat="1" ht="12.75" x14ac:dyDescent="0.15">
      <c r="A8108" s="108" t="s">
        <v>53</v>
      </c>
      <c r="B8108" s="19">
        <v>0</v>
      </c>
      <c r="C8108" s="19">
        <v>0</v>
      </c>
      <c r="D8108" s="19">
        <v>5250</v>
      </c>
      <c r="E8108" s="19">
        <v>2592.0300000000002</v>
      </c>
      <c r="F8108" s="19">
        <f t="shared" si="256"/>
        <v>0</v>
      </c>
      <c r="G8108" s="151">
        <f t="shared" si="257"/>
        <v>49.372000000000007</v>
      </c>
    </row>
    <row r="8109" spans="1:7" s="8" customFormat="1" ht="12.75" x14ac:dyDescent="0.15">
      <c r="A8109" s="108" t="s">
        <v>56</v>
      </c>
      <c r="B8109" s="19">
        <v>0</v>
      </c>
      <c r="C8109" s="19">
        <v>0</v>
      </c>
      <c r="D8109" s="19">
        <v>5250</v>
      </c>
      <c r="E8109" s="19">
        <v>2592.0300000000002</v>
      </c>
      <c r="F8109" s="19">
        <f t="shared" si="256"/>
        <v>0</v>
      </c>
      <c r="G8109" s="151">
        <f t="shared" si="257"/>
        <v>49.372000000000007</v>
      </c>
    </row>
    <row r="8110" spans="1:7" s="8" customFormat="1" ht="12.75" x14ac:dyDescent="0.15">
      <c r="A8110" s="110" t="s">
        <v>57</v>
      </c>
      <c r="B8110" s="20">
        <v>0</v>
      </c>
      <c r="C8110" s="20">
        <v>0</v>
      </c>
      <c r="D8110" s="20">
        <v>0</v>
      </c>
      <c r="E8110" s="20">
        <v>2592.0300000000002</v>
      </c>
      <c r="F8110" s="20">
        <f t="shared" si="256"/>
        <v>0</v>
      </c>
      <c r="G8110" s="136">
        <f t="shared" si="257"/>
        <v>0</v>
      </c>
    </row>
    <row r="8111" spans="1:7" s="7" customFormat="1" ht="12.75" x14ac:dyDescent="0.15">
      <c r="A8111" s="149" t="s">
        <v>305</v>
      </c>
      <c r="B8111" s="18">
        <v>0</v>
      </c>
      <c r="C8111" s="18">
        <v>1600</v>
      </c>
      <c r="D8111" s="18">
        <v>1076.3800000000001</v>
      </c>
      <c r="E8111" s="18">
        <v>1076.3800000000001</v>
      </c>
      <c r="F8111" s="18">
        <f t="shared" si="256"/>
        <v>0</v>
      </c>
      <c r="G8111" s="150">
        <f t="shared" si="257"/>
        <v>100</v>
      </c>
    </row>
    <row r="8112" spans="1:7" s="8" customFormat="1" ht="12.75" x14ac:dyDescent="0.15">
      <c r="A8112" s="108" t="s">
        <v>82</v>
      </c>
      <c r="B8112" s="19">
        <v>0</v>
      </c>
      <c r="C8112" s="19">
        <v>1600</v>
      </c>
      <c r="D8112" s="19">
        <v>1076.3800000000001</v>
      </c>
      <c r="E8112" s="19">
        <v>1076.3800000000001</v>
      </c>
      <c r="F8112" s="19">
        <f t="shared" si="256"/>
        <v>0</v>
      </c>
      <c r="G8112" s="151">
        <f t="shared" si="257"/>
        <v>100</v>
      </c>
    </row>
    <row r="8113" spans="1:7" s="6" customFormat="1" ht="12.75" x14ac:dyDescent="0.15">
      <c r="A8113" s="147" t="s">
        <v>86</v>
      </c>
      <c r="B8113" s="17">
        <v>0</v>
      </c>
      <c r="C8113" s="17">
        <v>1600</v>
      </c>
      <c r="D8113" s="17">
        <v>1076.3800000000001</v>
      </c>
      <c r="E8113" s="17">
        <v>1076.3800000000001</v>
      </c>
      <c r="F8113" s="17">
        <f t="shared" si="256"/>
        <v>0</v>
      </c>
      <c r="G8113" s="148">
        <f t="shared" si="257"/>
        <v>100</v>
      </c>
    </row>
    <row r="8114" spans="1:7" s="8" customFormat="1" ht="12.75" x14ac:dyDescent="0.15">
      <c r="A8114" s="108" t="s">
        <v>6</v>
      </c>
      <c r="B8114" s="19">
        <v>0</v>
      </c>
      <c r="C8114" s="19">
        <v>1600</v>
      </c>
      <c r="D8114" s="19">
        <v>1076.3800000000001</v>
      </c>
      <c r="E8114" s="19">
        <v>1076.3800000000001</v>
      </c>
      <c r="F8114" s="19">
        <f t="shared" si="256"/>
        <v>0</v>
      </c>
      <c r="G8114" s="151">
        <f t="shared" si="257"/>
        <v>100</v>
      </c>
    </row>
    <row r="8115" spans="1:7" s="8" customFormat="1" ht="12.75" x14ac:dyDescent="0.15">
      <c r="A8115" s="108" t="s">
        <v>12</v>
      </c>
      <c r="B8115" s="19">
        <v>0</v>
      </c>
      <c r="C8115" s="19">
        <v>1600</v>
      </c>
      <c r="D8115" s="19">
        <v>1076.3800000000001</v>
      </c>
      <c r="E8115" s="19">
        <v>1076.3800000000001</v>
      </c>
      <c r="F8115" s="19">
        <f t="shared" si="256"/>
        <v>0</v>
      </c>
      <c r="G8115" s="151">
        <f t="shared" si="257"/>
        <v>100</v>
      </c>
    </row>
    <row r="8116" spans="1:7" s="8" customFormat="1" ht="12.75" x14ac:dyDescent="0.15">
      <c r="A8116" s="110" t="s">
        <v>97</v>
      </c>
      <c r="B8116" s="20">
        <v>0</v>
      </c>
      <c r="C8116" s="20">
        <v>0</v>
      </c>
      <c r="D8116" s="20">
        <v>0</v>
      </c>
      <c r="E8116" s="20">
        <v>1076.3800000000001</v>
      </c>
      <c r="F8116" s="20">
        <f t="shared" si="256"/>
        <v>0</v>
      </c>
      <c r="G8116" s="136">
        <f t="shared" si="257"/>
        <v>0</v>
      </c>
    </row>
    <row r="8117" spans="1:7" s="7" customFormat="1" ht="12.75" x14ac:dyDescent="0.15">
      <c r="A8117" s="149" t="s">
        <v>332</v>
      </c>
      <c r="B8117" s="18">
        <v>0</v>
      </c>
      <c r="C8117" s="18">
        <v>13200</v>
      </c>
      <c r="D8117" s="18">
        <v>6312.5</v>
      </c>
      <c r="E8117" s="18">
        <v>6312.5</v>
      </c>
      <c r="F8117" s="18">
        <f t="shared" si="256"/>
        <v>0</v>
      </c>
      <c r="G8117" s="150">
        <f t="shared" si="257"/>
        <v>100</v>
      </c>
    </row>
    <row r="8118" spans="1:7" s="8" customFormat="1" ht="12.75" x14ac:dyDescent="0.15">
      <c r="A8118" s="108" t="s">
        <v>82</v>
      </c>
      <c r="B8118" s="19">
        <v>0</v>
      </c>
      <c r="C8118" s="19">
        <v>13200</v>
      </c>
      <c r="D8118" s="19">
        <v>6312.5</v>
      </c>
      <c r="E8118" s="19">
        <v>6312.5</v>
      </c>
      <c r="F8118" s="19">
        <f t="shared" si="256"/>
        <v>0</v>
      </c>
      <c r="G8118" s="151">
        <f t="shared" si="257"/>
        <v>100</v>
      </c>
    </row>
    <row r="8119" spans="1:7" s="6" customFormat="1" ht="12.75" x14ac:dyDescent="0.15">
      <c r="A8119" s="147" t="s">
        <v>5</v>
      </c>
      <c r="B8119" s="17">
        <v>0</v>
      </c>
      <c r="C8119" s="17">
        <v>13200</v>
      </c>
      <c r="D8119" s="17">
        <v>6312.5</v>
      </c>
      <c r="E8119" s="17">
        <v>6312.5</v>
      </c>
      <c r="F8119" s="17">
        <f t="shared" si="256"/>
        <v>0</v>
      </c>
      <c r="G8119" s="148">
        <f t="shared" si="257"/>
        <v>100</v>
      </c>
    </row>
    <row r="8120" spans="1:7" s="8" customFormat="1" ht="12.75" x14ac:dyDescent="0.15">
      <c r="A8120" s="108" t="s">
        <v>53</v>
      </c>
      <c r="B8120" s="19">
        <v>0</v>
      </c>
      <c r="C8120" s="19">
        <v>13200</v>
      </c>
      <c r="D8120" s="19">
        <v>6312.5</v>
      </c>
      <c r="E8120" s="19">
        <v>6312.5</v>
      </c>
      <c r="F8120" s="19">
        <f t="shared" si="256"/>
        <v>0</v>
      </c>
      <c r="G8120" s="151">
        <f t="shared" si="257"/>
        <v>100</v>
      </c>
    </row>
    <row r="8121" spans="1:7" s="8" customFormat="1" ht="12.75" x14ac:dyDescent="0.15">
      <c r="A8121" s="108" t="s">
        <v>72</v>
      </c>
      <c r="B8121" s="19">
        <v>0</v>
      </c>
      <c r="C8121" s="19">
        <v>13200</v>
      </c>
      <c r="D8121" s="19">
        <v>6312.5</v>
      </c>
      <c r="E8121" s="19">
        <v>6312.5</v>
      </c>
      <c r="F8121" s="19">
        <f t="shared" si="256"/>
        <v>0</v>
      </c>
      <c r="G8121" s="151">
        <f t="shared" si="257"/>
        <v>100</v>
      </c>
    </row>
    <row r="8122" spans="1:7" s="8" customFormat="1" ht="12.75" x14ac:dyDescent="0.15">
      <c r="A8122" s="110" t="s">
        <v>73</v>
      </c>
      <c r="B8122" s="20">
        <v>0</v>
      </c>
      <c r="C8122" s="20">
        <v>0</v>
      </c>
      <c r="D8122" s="20">
        <v>0</v>
      </c>
      <c r="E8122" s="20">
        <v>6312.5</v>
      </c>
      <c r="F8122" s="20">
        <f t="shared" si="256"/>
        <v>0</v>
      </c>
      <c r="G8122" s="136">
        <f t="shared" si="257"/>
        <v>0</v>
      </c>
    </row>
    <row r="8123" spans="1:7" s="6" customFormat="1" ht="12.75" x14ac:dyDescent="0.15">
      <c r="A8123" s="147" t="s">
        <v>266</v>
      </c>
      <c r="B8123" s="17">
        <v>10070.120000000001</v>
      </c>
      <c r="C8123" s="17">
        <v>19180</v>
      </c>
      <c r="D8123" s="17">
        <v>22760</v>
      </c>
      <c r="E8123" s="17">
        <v>21532.04</v>
      </c>
      <c r="F8123" s="17">
        <f t="shared" si="256"/>
        <v>213.82108654117329</v>
      </c>
      <c r="G8123" s="148">
        <f t="shared" si="257"/>
        <v>94.604745166959574</v>
      </c>
    </row>
    <row r="8124" spans="1:7" s="7" customFormat="1" ht="12.75" x14ac:dyDescent="0.15">
      <c r="A8124" s="149" t="s">
        <v>267</v>
      </c>
      <c r="B8124" s="18">
        <v>10070.120000000001</v>
      </c>
      <c r="C8124" s="18">
        <v>19180</v>
      </c>
      <c r="D8124" s="18">
        <v>22760</v>
      </c>
      <c r="E8124" s="18">
        <v>21532.04</v>
      </c>
      <c r="F8124" s="18">
        <f t="shared" si="256"/>
        <v>213.82108654117329</v>
      </c>
      <c r="G8124" s="150">
        <f t="shared" si="257"/>
        <v>94.604745166959574</v>
      </c>
    </row>
    <row r="8125" spans="1:7" s="8" customFormat="1" ht="12.75" x14ac:dyDescent="0.15">
      <c r="A8125" s="108" t="s">
        <v>82</v>
      </c>
      <c r="B8125" s="19">
        <v>10070.120000000001</v>
      </c>
      <c r="C8125" s="19">
        <v>19180</v>
      </c>
      <c r="D8125" s="19">
        <v>22760</v>
      </c>
      <c r="E8125" s="19">
        <v>21532.04</v>
      </c>
      <c r="F8125" s="19">
        <f t="shared" si="256"/>
        <v>213.82108654117329</v>
      </c>
      <c r="G8125" s="151">
        <f t="shared" si="257"/>
        <v>94.604745166959574</v>
      </c>
    </row>
    <row r="8126" spans="1:7" s="6" customFormat="1" ht="12.75" x14ac:dyDescent="0.15">
      <c r="A8126" s="147" t="s">
        <v>5</v>
      </c>
      <c r="B8126" s="17">
        <v>0</v>
      </c>
      <c r="C8126" s="17">
        <v>0</v>
      </c>
      <c r="D8126" s="17">
        <v>3325</v>
      </c>
      <c r="E8126" s="17">
        <v>2616.5100000000002</v>
      </c>
      <c r="F8126" s="17">
        <f t="shared" si="256"/>
        <v>0</v>
      </c>
      <c r="G8126" s="148">
        <f t="shared" si="257"/>
        <v>78.692030075187986</v>
      </c>
    </row>
    <row r="8127" spans="1:7" s="8" customFormat="1" ht="12.75" x14ac:dyDescent="0.15">
      <c r="A8127" s="108" t="s">
        <v>6</v>
      </c>
      <c r="B8127" s="19">
        <v>0</v>
      </c>
      <c r="C8127" s="19">
        <v>0</v>
      </c>
      <c r="D8127" s="19">
        <v>3325</v>
      </c>
      <c r="E8127" s="19">
        <v>2616.5100000000002</v>
      </c>
      <c r="F8127" s="19">
        <f t="shared" si="256"/>
        <v>0</v>
      </c>
      <c r="G8127" s="151">
        <f t="shared" si="257"/>
        <v>78.692030075187986</v>
      </c>
    </row>
    <row r="8128" spans="1:7" s="8" customFormat="1" ht="12.75" x14ac:dyDescent="0.15">
      <c r="A8128" s="108" t="s">
        <v>7</v>
      </c>
      <c r="B8128" s="19">
        <v>0</v>
      </c>
      <c r="C8128" s="19">
        <v>0</v>
      </c>
      <c r="D8128" s="19">
        <v>2795</v>
      </c>
      <c r="E8128" s="19">
        <v>2310.33</v>
      </c>
      <c r="F8128" s="19">
        <f t="shared" si="256"/>
        <v>0</v>
      </c>
      <c r="G8128" s="151">
        <f t="shared" si="257"/>
        <v>82.659391771019671</v>
      </c>
    </row>
    <row r="8129" spans="1:7" s="8" customFormat="1" ht="12.75" x14ac:dyDescent="0.15">
      <c r="A8129" s="110" t="s">
        <v>8</v>
      </c>
      <c r="B8129" s="20">
        <v>0</v>
      </c>
      <c r="C8129" s="20">
        <v>0</v>
      </c>
      <c r="D8129" s="20">
        <v>0</v>
      </c>
      <c r="E8129" s="20">
        <v>1637.82</v>
      </c>
      <c r="F8129" s="20">
        <f t="shared" si="256"/>
        <v>0</v>
      </c>
      <c r="G8129" s="136">
        <f t="shared" si="257"/>
        <v>0</v>
      </c>
    </row>
    <row r="8130" spans="1:7" s="8" customFormat="1" ht="12.75" x14ac:dyDescent="0.15">
      <c r="A8130" s="110" t="s">
        <v>10</v>
      </c>
      <c r="B8130" s="20">
        <v>0</v>
      </c>
      <c r="C8130" s="20">
        <v>0</v>
      </c>
      <c r="D8130" s="20">
        <v>0</v>
      </c>
      <c r="E8130" s="20">
        <v>402.28</v>
      </c>
      <c r="F8130" s="20">
        <f t="shared" si="256"/>
        <v>0</v>
      </c>
      <c r="G8130" s="136">
        <f t="shared" si="257"/>
        <v>0</v>
      </c>
    </row>
    <row r="8131" spans="1:7" s="8" customFormat="1" ht="12.75" x14ac:dyDescent="0.15">
      <c r="A8131" s="110" t="s">
        <v>11</v>
      </c>
      <c r="B8131" s="20">
        <v>0</v>
      </c>
      <c r="C8131" s="20">
        <v>0</v>
      </c>
      <c r="D8131" s="20">
        <v>0</v>
      </c>
      <c r="E8131" s="20">
        <v>270.23</v>
      </c>
      <c r="F8131" s="20">
        <f t="shared" si="256"/>
        <v>0</v>
      </c>
      <c r="G8131" s="136">
        <f t="shared" si="257"/>
        <v>0</v>
      </c>
    </row>
    <row r="8132" spans="1:7" s="8" customFormat="1" ht="12.75" x14ac:dyDescent="0.15">
      <c r="A8132" s="108" t="s">
        <v>12</v>
      </c>
      <c r="B8132" s="19">
        <v>0</v>
      </c>
      <c r="C8132" s="19">
        <v>0</v>
      </c>
      <c r="D8132" s="19">
        <v>530</v>
      </c>
      <c r="E8132" s="19">
        <v>306.18</v>
      </c>
      <c r="F8132" s="19">
        <f t="shared" si="256"/>
        <v>0</v>
      </c>
      <c r="G8132" s="151">
        <f t="shared" si="257"/>
        <v>57.769811320754712</v>
      </c>
    </row>
    <row r="8133" spans="1:7" s="8" customFormat="1" ht="12.75" x14ac:dyDescent="0.15">
      <c r="A8133" s="110" t="s">
        <v>19</v>
      </c>
      <c r="B8133" s="20">
        <v>0</v>
      </c>
      <c r="C8133" s="20">
        <v>0</v>
      </c>
      <c r="D8133" s="20">
        <v>0</v>
      </c>
      <c r="E8133" s="20">
        <v>306.18</v>
      </c>
      <c r="F8133" s="20">
        <f t="shared" si="256"/>
        <v>0</v>
      </c>
      <c r="G8133" s="136">
        <f t="shared" si="257"/>
        <v>0</v>
      </c>
    </row>
    <row r="8134" spans="1:7" s="6" customFormat="1" ht="12.75" x14ac:dyDescent="0.15">
      <c r="A8134" s="147" t="s">
        <v>62</v>
      </c>
      <c r="B8134" s="17">
        <v>1510.52</v>
      </c>
      <c r="C8134" s="17">
        <v>3080</v>
      </c>
      <c r="D8134" s="17">
        <v>2935</v>
      </c>
      <c r="E8134" s="17">
        <v>2834.09</v>
      </c>
      <c r="F8134" s="17">
        <f t="shared" ref="F8134:F8197" si="258">IFERROR(E8134/B8134*100,0)</f>
        <v>187.62346741519477</v>
      </c>
      <c r="G8134" s="148">
        <f t="shared" ref="G8134:G8197" si="259">IFERROR(E8134/D8134*100,0)</f>
        <v>96.5618398637138</v>
      </c>
    </row>
    <row r="8135" spans="1:7" s="8" customFormat="1" ht="12.75" x14ac:dyDescent="0.15">
      <c r="A8135" s="108" t="s">
        <v>6</v>
      </c>
      <c r="B8135" s="19">
        <v>1510.52</v>
      </c>
      <c r="C8135" s="19">
        <v>3080</v>
      </c>
      <c r="D8135" s="19">
        <v>2935</v>
      </c>
      <c r="E8135" s="19">
        <v>2834.09</v>
      </c>
      <c r="F8135" s="19">
        <f t="shared" si="258"/>
        <v>187.62346741519477</v>
      </c>
      <c r="G8135" s="151">
        <f t="shared" si="259"/>
        <v>96.5618398637138</v>
      </c>
    </row>
    <row r="8136" spans="1:7" s="8" customFormat="1" ht="12.75" x14ac:dyDescent="0.15">
      <c r="A8136" s="108" t="s">
        <v>7</v>
      </c>
      <c r="B8136" s="19">
        <v>1441.41</v>
      </c>
      <c r="C8136" s="19">
        <v>3000</v>
      </c>
      <c r="D8136" s="19">
        <v>2760</v>
      </c>
      <c r="E8136" s="19">
        <v>2697.69</v>
      </c>
      <c r="F8136" s="19">
        <f t="shared" si="258"/>
        <v>187.15632609736298</v>
      </c>
      <c r="G8136" s="151">
        <f t="shared" si="259"/>
        <v>97.742391304347834</v>
      </c>
    </row>
    <row r="8137" spans="1:7" s="8" customFormat="1" ht="12.75" x14ac:dyDescent="0.15">
      <c r="A8137" s="110" t="s">
        <v>8</v>
      </c>
      <c r="B8137" s="20">
        <v>1173.17</v>
      </c>
      <c r="C8137" s="20">
        <v>0</v>
      </c>
      <c r="D8137" s="20">
        <v>0</v>
      </c>
      <c r="E8137" s="20">
        <v>2122.7600000000002</v>
      </c>
      <c r="F8137" s="20">
        <f t="shared" si="258"/>
        <v>180.94223343590443</v>
      </c>
      <c r="G8137" s="136">
        <f t="shared" si="259"/>
        <v>0</v>
      </c>
    </row>
    <row r="8138" spans="1:7" s="8" customFormat="1" ht="12.75" x14ac:dyDescent="0.15">
      <c r="A8138" s="110" t="s">
        <v>10</v>
      </c>
      <c r="B8138" s="20">
        <v>74.66</v>
      </c>
      <c r="C8138" s="20">
        <v>0</v>
      </c>
      <c r="D8138" s="20">
        <v>0</v>
      </c>
      <c r="E8138" s="20">
        <v>224.66</v>
      </c>
      <c r="F8138" s="20">
        <f t="shared" si="258"/>
        <v>300.91079560675064</v>
      </c>
      <c r="G8138" s="136">
        <f t="shared" si="259"/>
        <v>0</v>
      </c>
    </row>
    <row r="8139" spans="1:7" s="8" customFormat="1" ht="12.75" x14ac:dyDescent="0.15">
      <c r="A8139" s="110" t="s">
        <v>11</v>
      </c>
      <c r="B8139" s="20">
        <v>193.58</v>
      </c>
      <c r="C8139" s="20">
        <v>0</v>
      </c>
      <c r="D8139" s="20">
        <v>0</v>
      </c>
      <c r="E8139" s="20">
        <v>350.27</v>
      </c>
      <c r="F8139" s="20">
        <f t="shared" si="258"/>
        <v>180.9432792643868</v>
      </c>
      <c r="G8139" s="136">
        <f t="shared" si="259"/>
        <v>0</v>
      </c>
    </row>
    <row r="8140" spans="1:7" s="8" customFormat="1" ht="12.75" x14ac:dyDescent="0.15">
      <c r="A8140" s="108" t="s">
        <v>12</v>
      </c>
      <c r="B8140" s="19">
        <v>69.11</v>
      </c>
      <c r="C8140" s="19">
        <v>80</v>
      </c>
      <c r="D8140" s="19">
        <v>175</v>
      </c>
      <c r="E8140" s="19">
        <v>136.4</v>
      </c>
      <c r="F8140" s="19">
        <f t="shared" si="258"/>
        <v>197.36651714657793</v>
      </c>
      <c r="G8140" s="151">
        <f t="shared" si="259"/>
        <v>77.94285714285715</v>
      </c>
    </row>
    <row r="8141" spans="1:7" s="8" customFormat="1" ht="12.75" x14ac:dyDescent="0.15">
      <c r="A8141" s="110" t="s">
        <v>18</v>
      </c>
      <c r="B8141" s="20">
        <v>13.37</v>
      </c>
      <c r="C8141" s="20">
        <v>0</v>
      </c>
      <c r="D8141" s="20">
        <v>0</v>
      </c>
      <c r="E8141" s="20">
        <v>26.25</v>
      </c>
      <c r="F8141" s="20">
        <f t="shared" si="258"/>
        <v>196.33507853403142</v>
      </c>
      <c r="G8141" s="136">
        <f t="shared" si="259"/>
        <v>0</v>
      </c>
    </row>
    <row r="8142" spans="1:7" s="8" customFormat="1" ht="12.75" x14ac:dyDescent="0.15">
      <c r="A8142" s="110" t="s">
        <v>19</v>
      </c>
      <c r="B8142" s="20">
        <v>55.74</v>
      </c>
      <c r="C8142" s="20">
        <v>0</v>
      </c>
      <c r="D8142" s="20">
        <v>0</v>
      </c>
      <c r="E8142" s="20">
        <v>110.15</v>
      </c>
      <c r="F8142" s="20">
        <f t="shared" si="258"/>
        <v>197.61392177969142</v>
      </c>
      <c r="G8142" s="136">
        <f t="shared" si="259"/>
        <v>0</v>
      </c>
    </row>
    <row r="8143" spans="1:7" s="6" customFormat="1" ht="12.75" x14ac:dyDescent="0.15">
      <c r="A8143" s="147" t="s">
        <v>86</v>
      </c>
      <c r="B8143" s="17">
        <v>8559.6</v>
      </c>
      <c r="C8143" s="17">
        <v>16100</v>
      </c>
      <c r="D8143" s="17">
        <v>16500</v>
      </c>
      <c r="E8143" s="17">
        <v>16081.44</v>
      </c>
      <c r="F8143" s="17">
        <f t="shared" si="258"/>
        <v>187.87606897518577</v>
      </c>
      <c r="G8143" s="148">
        <f t="shared" si="259"/>
        <v>97.463272727272738</v>
      </c>
    </row>
    <row r="8144" spans="1:7" s="8" customFormat="1" ht="12.75" x14ac:dyDescent="0.15">
      <c r="A8144" s="108" t="s">
        <v>6</v>
      </c>
      <c r="B8144" s="19">
        <v>8559.6</v>
      </c>
      <c r="C8144" s="19">
        <v>16100</v>
      </c>
      <c r="D8144" s="19">
        <v>16500</v>
      </c>
      <c r="E8144" s="19">
        <v>16081.44</v>
      </c>
      <c r="F8144" s="19">
        <f t="shared" si="258"/>
        <v>187.87606897518577</v>
      </c>
      <c r="G8144" s="151">
        <f t="shared" si="259"/>
        <v>97.463272727272738</v>
      </c>
    </row>
    <row r="8145" spans="1:7" s="8" customFormat="1" ht="12.75" x14ac:dyDescent="0.15">
      <c r="A8145" s="108" t="s">
        <v>7</v>
      </c>
      <c r="B8145" s="19">
        <v>8167.97</v>
      </c>
      <c r="C8145" s="19">
        <v>15500</v>
      </c>
      <c r="D8145" s="19">
        <v>15600</v>
      </c>
      <c r="E8145" s="19">
        <v>15286.83</v>
      </c>
      <c r="F8145" s="19">
        <f t="shared" si="258"/>
        <v>187.15580493072329</v>
      </c>
      <c r="G8145" s="151">
        <f t="shared" si="259"/>
        <v>97.992500000000007</v>
      </c>
    </row>
    <row r="8146" spans="1:7" s="8" customFormat="1" ht="12.75" x14ac:dyDescent="0.15">
      <c r="A8146" s="110" t="s">
        <v>8</v>
      </c>
      <c r="B8146" s="20">
        <v>6647.99</v>
      </c>
      <c r="C8146" s="20">
        <v>0</v>
      </c>
      <c r="D8146" s="20">
        <v>0</v>
      </c>
      <c r="E8146" s="20">
        <v>12028.98</v>
      </c>
      <c r="F8146" s="20">
        <f t="shared" si="258"/>
        <v>180.94160791457267</v>
      </c>
      <c r="G8146" s="136">
        <f t="shared" si="259"/>
        <v>0</v>
      </c>
    </row>
    <row r="8147" spans="1:7" s="8" customFormat="1" ht="12.75" x14ac:dyDescent="0.15">
      <c r="A8147" s="110" t="s">
        <v>10</v>
      </c>
      <c r="B8147" s="20">
        <v>423.06</v>
      </c>
      <c r="C8147" s="20">
        <v>0</v>
      </c>
      <c r="D8147" s="20">
        <v>0</v>
      </c>
      <c r="E8147" s="20">
        <v>1273.06</v>
      </c>
      <c r="F8147" s="20">
        <f t="shared" si="258"/>
        <v>300.91712759419465</v>
      </c>
      <c r="G8147" s="136">
        <f t="shared" si="259"/>
        <v>0</v>
      </c>
    </row>
    <row r="8148" spans="1:7" s="8" customFormat="1" ht="12.75" x14ac:dyDescent="0.15">
      <c r="A8148" s="110" t="s">
        <v>11</v>
      </c>
      <c r="B8148" s="20">
        <v>1096.92</v>
      </c>
      <c r="C8148" s="20">
        <v>0</v>
      </c>
      <c r="D8148" s="20">
        <v>0</v>
      </c>
      <c r="E8148" s="20">
        <v>1984.79</v>
      </c>
      <c r="F8148" s="20">
        <f t="shared" si="258"/>
        <v>180.94209240418627</v>
      </c>
      <c r="G8148" s="136">
        <f t="shared" si="259"/>
        <v>0</v>
      </c>
    </row>
    <row r="8149" spans="1:7" s="8" customFormat="1" ht="12.75" x14ac:dyDescent="0.15">
      <c r="A8149" s="108" t="s">
        <v>12</v>
      </c>
      <c r="B8149" s="19">
        <v>391.63</v>
      </c>
      <c r="C8149" s="19">
        <v>600</v>
      </c>
      <c r="D8149" s="19">
        <v>900</v>
      </c>
      <c r="E8149" s="19">
        <v>794.61</v>
      </c>
      <c r="F8149" s="19">
        <f t="shared" si="258"/>
        <v>202.89814365600182</v>
      </c>
      <c r="G8149" s="151">
        <f t="shared" si="259"/>
        <v>88.29</v>
      </c>
    </row>
    <row r="8150" spans="1:7" s="8" customFormat="1" ht="12.75" x14ac:dyDescent="0.15">
      <c r="A8150" s="110" t="s">
        <v>18</v>
      </c>
      <c r="B8150" s="20">
        <v>0</v>
      </c>
      <c r="C8150" s="20">
        <v>0</v>
      </c>
      <c r="D8150" s="20">
        <v>0</v>
      </c>
      <c r="E8150" s="20">
        <v>103.7</v>
      </c>
      <c r="F8150" s="20">
        <f t="shared" si="258"/>
        <v>0</v>
      </c>
      <c r="G8150" s="136">
        <f t="shared" si="259"/>
        <v>0</v>
      </c>
    </row>
    <row r="8151" spans="1:7" s="8" customFormat="1" ht="12.75" x14ac:dyDescent="0.15">
      <c r="A8151" s="110" t="s">
        <v>19</v>
      </c>
      <c r="B8151" s="20">
        <v>391.63</v>
      </c>
      <c r="C8151" s="20">
        <v>0</v>
      </c>
      <c r="D8151" s="20">
        <v>0</v>
      </c>
      <c r="E8151" s="20">
        <v>690.91</v>
      </c>
      <c r="F8151" s="20">
        <f t="shared" si="258"/>
        <v>176.41906901922732</v>
      </c>
      <c r="G8151" s="136">
        <f t="shared" si="259"/>
        <v>0</v>
      </c>
    </row>
    <row r="8152" spans="1:7" s="6" customFormat="1" ht="12.75" x14ac:dyDescent="0.15">
      <c r="A8152" s="147" t="s">
        <v>308</v>
      </c>
      <c r="B8152" s="17">
        <v>1122130.67</v>
      </c>
      <c r="C8152" s="17">
        <v>1058510</v>
      </c>
      <c r="D8152" s="17">
        <v>1179500</v>
      </c>
      <c r="E8152" s="17">
        <v>1168887.9099999999</v>
      </c>
      <c r="F8152" s="17">
        <f t="shared" si="258"/>
        <v>104.16682666734347</v>
      </c>
      <c r="G8152" s="148">
        <f t="shared" si="259"/>
        <v>99.100289105553202</v>
      </c>
    </row>
    <row r="8153" spans="1:7" s="7" customFormat="1" ht="12.75" x14ac:dyDescent="0.15">
      <c r="A8153" s="149" t="s">
        <v>309</v>
      </c>
      <c r="B8153" s="18">
        <v>1122130.67</v>
      </c>
      <c r="C8153" s="18">
        <v>1058510</v>
      </c>
      <c r="D8153" s="18">
        <v>1179500</v>
      </c>
      <c r="E8153" s="18">
        <v>1168887.9099999999</v>
      </c>
      <c r="F8153" s="18">
        <f t="shared" si="258"/>
        <v>104.16682666734347</v>
      </c>
      <c r="G8153" s="150">
        <f t="shared" si="259"/>
        <v>99.100289105553202</v>
      </c>
    </row>
    <row r="8154" spans="1:7" s="8" customFormat="1" ht="12.75" x14ac:dyDescent="0.15">
      <c r="A8154" s="108" t="s">
        <v>81</v>
      </c>
      <c r="B8154" s="19">
        <v>1122130.67</v>
      </c>
      <c r="C8154" s="19">
        <v>1058510</v>
      </c>
      <c r="D8154" s="19">
        <v>1179500</v>
      </c>
      <c r="E8154" s="19">
        <v>1168887.9099999999</v>
      </c>
      <c r="F8154" s="19">
        <f t="shared" si="258"/>
        <v>104.16682666734347</v>
      </c>
      <c r="G8154" s="151">
        <f t="shared" si="259"/>
        <v>99.100289105553202</v>
      </c>
    </row>
    <row r="8155" spans="1:7" s="6" customFormat="1" ht="12.75" x14ac:dyDescent="0.15">
      <c r="A8155" s="147" t="s">
        <v>272</v>
      </c>
      <c r="B8155" s="17">
        <v>1122130.67</v>
      </c>
      <c r="C8155" s="17">
        <v>1058510</v>
      </c>
      <c r="D8155" s="17">
        <v>1179500</v>
      </c>
      <c r="E8155" s="17">
        <v>1168887.9099999999</v>
      </c>
      <c r="F8155" s="17">
        <f t="shared" si="258"/>
        <v>104.16682666734347</v>
      </c>
      <c r="G8155" s="148">
        <f t="shared" si="259"/>
        <v>99.100289105553202</v>
      </c>
    </row>
    <row r="8156" spans="1:7" s="8" customFormat="1" ht="12.75" x14ac:dyDescent="0.15">
      <c r="A8156" s="108" t="s">
        <v>6</v>
      </c>
      <c r="B8156" s="19">
        <v>1122130.67</v>
      </c>
      <c r="C8156" s="19">
        <v>1058510</v>
      </c>
      <c r="D8156" s="19">
        <v>1179500</v>
      </c>
      <c r="E8156" s="19">
        <v>1168887.9099999999</v>
      </c>
      <c r="F8156" s="19">
        <f t="shared" si="258"/>
        <v>104.16682666734347</v>
      </c>
      <c r="G8156" s="151">
        <f t="shared" si="259"/>
        <v>99.100289105553202</v>
      </c>
    </row>
    <row r="8157" spans="1:7" s="8" customFormat="1" ht="12.75" x14ac:dyDescent="0.15">
      <c r="A8157" s="108" t="s">
        <v>7</v>
      </c>
      <c r="B8157" s="19">
        <v>1106086.1000000001</v>
      </c>
      <c r="C8157" s="19">
        <v>1044510</v>
      </c>
      <c r="D8157" s="19">
        <v>1167500</v>
      </c>
      <c r="E8157" s="19">
        <v>1157946.19</v>
      </c>
      <c r="F8157" s="19">
        <f t="shared" si="258"/>
        <v>104.68861239644905</v>
      </c>
      <c r="G8157" s="151">
        <f t="shared" si="259"/>
        <v>99.181686509635966</v>
      </c>
    </row>
    <row r="8158" spans="1:7" s="8" customFormat="1" ht="12.75" x14ac:dyDescent="0.15">
      <c r="A8158" s="110" t="s">
        <v>8</v>
      </c>
      <c r="B8158" s="20">
        <v>918821.88</v>
      </c>
      <c r="C8158" s="20">
        <v>0</v>
      </c>
      <c r="D8158" s="20">
        <v>0</v>
      </c>
      <c r="E8158" s="20">
        <v>961591.8</v>
      </c>
      <c r="F8158" s="20">
        <f t="shared" si="258"/>
        <v>104.65486520630091</v>
      </c>
      <c r="G8158" s="136">
        <f t="shared" si="259"/>
        <v>0</v>
      </c>
    </row>
    <row r="8159" spans="1:7" s="8" customFormat="1" ht="12.75" x14ac:dyDescent="0.15">
      <c r="A8159" s="110" t="s">
        <v>10</v>
      </c>
      <c r="B8159" s="20">
        <v>37066.620000000003</v>
      </c>
      <c r="C8159" s="20">
        <v>0</v>
      </c>
      <c r="D8159" s="20">
        <v>0</v>
      </c>
      <c r="E8159" s="20">
        <v>37827.69</v>
      </c>
      <c r="F8159" s="20">
        <f t="shared" si="258"/>
        <v>102.0532489879034</v>
      </c>
      <c r="G8159" s="136">
        <f t="shared" si="259"/>
        <v>0</v>
      </c>
    </row>
    <row r="8160" spans="1:7" s="8" customFormat="1" ht="12.75" x14ac:dyDescent="0.15">
      <c r="A8160" s="110" t="s">
        <v>11</v>
      </c>
      <c r="B8160" s="20">
        <v>149896.87</v>
      </c>
      <c r="C8160" s="20">
        <v>0</v>
      </c>
      <c r="D8160" s="20">
        <v>0</v>
      </c>
      <c r="E8160" s="20">
        <v>158404.44</v>
      </c>
      <c r="F8160" s="20">
        <f t="shared" si="258"/>
        <v>105.6756155081824</v>
      </c>
      <c r="G8160" s="136">
        <f t="shared" si="259"/>
        <v>0</v>
      </c>
    </row>
    <row r="8161" spans="1:7" s="8" customFormat="1" ht="12.75" x14ac:dyDescent="0.15">
      <c r="A8161" s="110" t="s">
        <v>278</v>
      </c>
      <c r="B8161" s="20">
        <v>300.73</v>
      </c>
      <c r="C8161" s="20">
        <v>0</v>
      </c>
      <c r="D8161" s="20">
        <v>0</v>
      </c>
      <c r="E8161" s="20">
        <v>122.26</v>
      </c>
      <c r="F8161" s="20">
        <f t="shared" si="258"/>
        <v>40.654407608153491</v>
      </c>
      <c r="G8161" s="136">
        <f t="shared" si="259"/>
        <v>0</v>
      </c>
    </row>
    <row r="8162" spans="1:7" s="8" customFormat="1" ht="12.75" x14ac:dyDescent="0.15">
      <c r="A8162" s="108" t="s">
        <v>12</v>
      </c>
      <c r="B8162" s="19">
        <v>9332.07</v>
      </c>
      <c r="C8162" s="19">
        <v>10000</v>
      </c>
      <c r="D8162" s="19">
        <v>8500</v>
      </c>
      <c r="E8162" s="19">
        <v>7731.46</v>
      </c>
      <c r="F8162" s="19">
        <f t="shared" si="258"/>
        <v>82.848285535792172</v>
      </c>
      <c r="G8162" s="151">
        <f t="shared" si="259"/>
        <v>90.958352941176472</v>
      </c>
    </row>
    <row r="8163" spans="1:7" s="8" customFormat="1" ht="12.75" x14ac:dyDescent="0.15">
      <c r="A8163" s="110" t="s">
        <v>13</v>
      </c>
      <c r="B8163" s="20">
        <v>2198.2199999999998</v>
      </c>
      <c r="C8163" s="20">
        <v>0</v>
      </c>
      <c r="D8163" s="20">
        <v>0</v>
      </c>
      <c r="E8163" s="20">
        <v>3687.59</v>
      </c>
      <c r="F8163" s="20">
        <f t="shared" si="258"/>
        <v>167.75345506819156</v>
      </c>
      <c r="G8163" s="136">
        <f t="shared" si="259"/>
        <v>0</v>
      </c>
    </row>
    <row r="8164" spans="1:7" s="8" customFormat="1" ht="12.75" x14ac:dyDescent="0.15">
      <c r="A8164" s="110" t="s">
        <v>206</v>
      </c>
      <c r="B8164" s="20">
        <v>7133.85</v>
      </c>
      <c r="C8164" s="20">
        <v>0</v>
      </c>
      <c r="D8164" s="20">
        <v>0</v>
      </c>
      <c r="E8164" s="20">
        <v>4043.87</v>
      </c>
      <c r="F8164" s="20">
        <f t="shared" si="258"/>
        <v>56.68566061803935</v>
      </c>
      <c r="G8164" s="136">
        <f t="shared" si="259"/>
        <v>0</v>
      </c>
    </row>
    <row r="8165" spans="1:7" s="8" customFormat="1" ht="12.75" x14ac:dyDescent="0.15">
      <c r="A8165" s="108" t="s">
        <v>37</v>
      </c>
      <c r="B8165" s="19">
        <v>6712.5</v>
      </c>
      <c r="C8165" s="19">
        <v>4000</v>
      </c>
      <c r="D8165" s="19">
        <v>3500</v>
      </c>
      <c r="E8165" s="19">
        <v>3210.26</v>
      </c>
      <c r="F8165" s="19">
        <f t="shared" si="258"/>
        <v>47.825102420856616</v>
      </c>
      <c r="G8165" s="151">
        <f t="shared" si="259"/>
        <v>91.721714285714299</v>
      </c>
    </row>
    <row r="8166" spans="1:7" s="8" customFormat="1" ht="12.75" x14ac:dyDescent="0.15">
      <c r="A8166" s="110" t="s">
        <v>39</v>
      </c>
      <c r="B8166" s="20">
        <v>6712.5</v>
      </c>
      <c r="C8166" s="20">
        <v>0</v>
      </c>
      <c r="D8166" s="20">
        <v>0</v>
      </c>
      <c r="E8166" s="20">
        <v>3210.26</v>
      </c>
      <c r="F8166" s="20">
        <f t="shared" si="258"/>
        <v>47.825102420856616</v>
      </c>
      <c r="G8166" s="136">
        <f t="shared" si="259"/>
        <v>0</v>
      </c>
    </row>
    <row r="8167" spans="1:7" s="5" customFormat="1" ht="12.75" x14ac:dyDescent="0.15">
      <c r="A8167" s="145" t="s">
        <v>505</v>
      </c>
      <c r="B8167" s="16">
        <v>1150360.6499999999</v>
      </c>
      <c r="C8167" s="16">
        <v>1184023</v>
      </c>
      <c r="D8167" s="16">
        <v>1304270.68</v>
      </c>
      <c r="E8167" s="16">
        <v>1219893.49</v>
      </c>
      <c r="F8167" s="16">
        <f t="shared" si="258"/>
        <v>106.04443832462455</v>
      </c>
      <c r="G8167" s="146">
        <f t="shared" si="259"/>
        <v>93.530699471063784</v>
      </c>
    </row>
    <row r="8168" spans="1:7" s="6" customFormat="1" ht="12.75" x14ac:dyDescent="0.15">
      <c r="A8168" s="147" t="s">
        <v>291</v>
      </c>
      <c r="B8168" s="17">
        <v>172714.8</v>
      </c>
      <c r="C8168" s="17">
        <v>122220</v>
      </c>
      <c r="D8168" s="17">
        <v>118840</v>
      </c>
      <c r="E8168" s="17">
        <v>118814.66</v>
      </c>
      <c r="F8168" s="17">
        <f t="shared" si="258"/>
        <v>68.792402272416737</v>
      </c>
      <c r="G8168" s="148">
        <f t="shared" si="259"/>
        <v>99.978677213059569</v>
      </c>
    </row>
    <row r="8169" spans="1:7" s="7" customFormat="1" ht="12.75" x14ac:dyDescent="0.15">
      <c r="A8169" s="149" t="s">
        <v>292</v>
      </c>
      <c r="B8169" s="18">
        <v>22273.53</v>
      </c>
      <c r="C8169" s="18">
        <v>29220</v>
      </c>
      <c r="D8169" s="18">
        <v>30840</v>
      </c>
      <c r="E8169" s="18">
        <v>30814.66</v>
      </c>
      <c r="F8169" s="18">
        <f t="shared" si="258"/>
        <v>138.34654857133108</v>
      </c>
      <c r="G8169" s="150">
        <f t="shared" si="259"/>
        <v>99.917833981841767</v>
      </c>
    </row>
    <row r="8170" spans="1:7" s="8" customFormat="1" ht="12.75" x14ac:dyDescent="0.15">
      <c r="A8170" s="108" t="s">
        <v>81</v>
      </c>
      <c r="B8170" s="19">
        <v>22273.53</v>
      </c>
      <c r="C8170" s="19">
        <v>29220</v>
      </c>
      <c r="D8170" s="19">
        <v>30840</v>
      </c>
      <c r="E8170" s="19">
        <v>30814.66</v>
      </c>
      <c r="F8170" s="19">
        <f t="shared" si="258"/>
        <v>138.34654857133108</v>
      </c>
      <c r="G8170" s="151">
        <f t="shared" si="259"/>
        <v>99.917833981841767</v>
      </c>
    </row>
    <row r="8171" spans="1:7" s="6" customFormat="1" ht="12.75" x14ac:dyDescent="0.15">
      <c r="A8171" s="147" t="s">
        <v>62</v>
      </c>
      <c r="B8171" s="17">
        <v>22273.53</v>
      </c>
      <c r="C8171" s="17">
        <v>29220</v>
      </c>
      <c r="D8171" s="17">
        <v>30840</v>
      </c>
      <c r="E8171" s="17">
        <v>30814.66</v>
      </c>
      <c r="F8171" s="17">
        <f t="shared" si="258"/>
        <v>138.34654857133108</v>
      </c>
      <c r="G8171" s="148">
        <f t="shared" si="259"/>
        <v>99.917833981841767</v>
      </c>
    </row>
    <row r="8172" spans="1:7" s="8" customFormat="1" ht="12.75" x14ac:dyDescent="0.15">
      <c r="A8172" s="108" t="s">
        <v>6</v>
      </c>
      <c r="B8172" s="19">
        <v>22273.53</v>
      </c>
      <c r="C8172" s="19">
        <v>29220</v>
      </c>
      <c r="D8172" s="19">
        <v>30840</v>
      </c>
      <c r="E8172" s="19">
        <v>30814.66</v>
      </c>
      <c r="F8172" s="19">
        <f t="shared" si="258"/>
        <v>138.34654857133108</v>
      </c>
      <c r="G8172" s="151">
        <f t="shared" si="259"/>
        <v>99.917833981841767</v>
      </c>
    </row>
    <row r="8173" spans="1:7" s="8" customFormat="1" ht="12.75" x14ac:dyDescent="0.15">
      <c r="A8173" s="108" t="s">
        <v>12</v>
      </c>
      <c r="B8173" s="19">
        <v>21983.8</v>
      </c>
      <c r="C8173" s="19">
        <v>28871</v>
      </c>
      <c r="D8173" s="19">
        <v>30540</v>
      </c>
      <c r="E8173" s="19">
        <v>30514.66</v>
      </c>
      <c r="F8173" s="19">
        <f t="shared" si="258"/>
        <v>138.80521110999919</v>
      </c>
      <c r="G8173" s="151">
        <f t="shared" si="259"/>
        <v>99.917026850032741</v>
      </c>
    </row>
    <row r="8174" spans="1:7" s="8" customFormat="1" ht="12.75" x14ac:dyDescent="0.15">
      <c r="A8174" s="110" t="s">
        <v>18</v>
      </c>
      <c r="B8174" s="20">
        <v>922.3</v>
      </c>
      <c r="C8174" s="20">
        <v>0</v>
      </c>
      <c r="D8174" s="20">
        <v>0</v>
      </c>
      <c r="E8174" s="20">
        <v>1740.63</v>
      </c>
      <c r="F8174" s="20">
        <f t="shared" si="258"/>
        <v>188.72709530521524</v>
      </c>
      <c r="G8174" s="136">
        <f t="shared" si="259"/>
        <v>0</v>
      </c>
    </row>
    <row r="8175" spans="1:7" s="8" customFormat="1" ht="12.75" x14ac:dyDescent="0.15">
      <c r="A8175" s="110" t="s">
        <v>20</v>
      </c>
      <c r="B8175" s="20">
        <v>520.94000000000005</v>
      </c>
      <c r="C8175" s="20">
        <v>0</v>
      </c>
      <c r="D8175" s="20">
        <v>0</v>
      </c>
      <c r="E8175" s="20">
        <v>336.13</v>
      </c>
      <c r="F8175" s="20">
        <f t="shared" si="258"/>
        <v>64.523745536914035</v>
      </c>
      <c r="G8175" s="136">
        <f t="shared" si="259"/>
        <v>0</v>
      </c>
    </row>
    <row r="8176" spans="1:7" s="8" customFormat="1" ht="12.75" x14ac:dyDescent="0.15">
      <c r="A8176" s="110" t="s">
        <v>21</v>
      </c>
      <c r="B8176" s="20">
        <v>1742.11</v>
      </c>
      <c r="C8176" s="20">
        <v>0</v>
      </c>
      <c r="D8176" s="20">
        <v>0</v>
      </c>
      <c r="E8176" s="20">
        <v>2397.9</v>
      </c>
      <c r="F8176" s="20">
        <f t="shared" si="258"/>
        <v>137.64343238945878</v>
      </c>
      <c r="G8176" s="136">
        <f t="shared" si="259"/>
        <v>0</v>
      </c>
    </row>
    <row r="8177" spans="1:7" s="8" customFormat="1" ht="12.75" x14ac:dyDescent="0.15">
      <c r="A8177" s="110" t="s">
        <v>22</v>
      </c>
      <c r="B8177" s="20">
        <v>4014.43</v>
      </c>
      <c r="C8177" s="20">
        <v>0</v>
      </c>
      <c r="D8177" s="20">
        <v>0</v>
      </c>
      <c r="E8177" s="20">
        <v>5077.91</v>
      </c>
      <c r="F8177" s="20">
        <f t="shared" si="258"/>
        <v>126.49143215848827</v>
      </c>
      <c r="G8177" s="136">
        <f t="shared" si="259"/>
        <v>0</v>
      </c>
    </row>
    <row r="8178" spans="1:7" s="8" customFormat="1" ht="12.75" x14ac:dyDescent="0.15">
      <c r="A8178" s="110" t="s">
        <v>23</v>
      </c>
      <c r="B8178" s="20">
        <v>6.64</v>
      </c>
      <c r="C8178" s="20">
        <v>0</v>
      </c>
      <c r="D8178" s="20">
        <v>0</v>
      </c>
      <c r="E8178" s="20">
        <v>0</v>
      </c>
      <c r="F8178" s="20">
        <f t="shared" si="258"/>
        <v>0</v>
      </c>
      <c r="G8178" s="136">
        <f t="shared" si="259"/>
        <v>0</v>
      </c>
    </row>
    <row r="8179" spans="1:7" s="8" customFormat="1" ht="12.75" x14ac:dyDescent="0.15">
      <c r="A8179" s="110" t="s">
        <v>24</v>
      </c>
      <c r="B8179" s="20">
        <v>198.22</v>
      </c>
      <c r="C8179" s="20">
        <v>0</v>
      </c>
      <c r="D8179" s="20">
        <v>0</v>
      </c>
      <c r="E8179" s="20">
        <v>327.01</v>
      </c>
      <c r="F8179" s="20">
        <f t="shared" si="258"/>
        <v>164.97326203208556</v>
      </c>
      <c r="G8179" s="136">
        <f t="shared" si="259"/>
        <v>0</v>
      </c>
    </row>
    <row r="8180" spans="1:7" s="8" customFormat="1" ht="12.75" x14ac:dyDescent="0.15">
      <c r="A8180" s="110" t="s">
        <v>25</v>
      </c>
      <c r="B8180" s="20">
        <v>146</v>
      </c>
      <c r="C8180" s="20">
        <v>0</v>
      </c>
      <c r="D8180" s="20">
        <v>0</v>
      </c>
      <c r="E8180" s="20">
        <v>1184.57</v>
      </c>
      <c r="F8180" s="20">
        <f t="shared" si="258"/>
        <v>811.34931506849307</v>
      </c>
      <c r="G8180" s="136">
        <f t="shared" si="259"/>
        <v>0</v>
      </c>
    </row>
    <row r="8181" spans="1:7" s="8" customFormat="1" ht="12.75" x14ac:dyDescent="0.15">
      <c r="A8181" s="110" t="s">
        <v>26</v>
      </c>
      <c r="B8181" s="20">
        <v>152.19</v>
      </c>
      <c r="C8181" s="20">
        <v>0</v>
      </c>
      <c r="D8181" s="20">
        <v>0</v>
      </c>
      <c r="E8181" s="20">
        <v>134.51</v>
      </c>
      <c r="F8181" s="20">
        <f t="shared" si="258"/>
        <v>88.382942374663244</v>
      </c>
      <c r="G8181" s="136">
        <f t="shared" si="259"/>
        <v>0</v>
      </c>
    </row>
    <row r="8182" spans="1:7" s="8" customFormat="1" ht="12.75" x14ac:dyDescent="0.15">
      <c r="A8182" s="110" t="s">
        <v>27</v>
      </c>
      <c r="B8182" s="20">
        <v>1082.04</v>
      </c>
      <c r="C8182" s="20">
        <v>0</v>
      </c>
      <c r="D8182" s="20">
        <v>0</v>
      </c>
      <c r="E8182" s="20">
        <v>1519.52</v>
      </c>
      <c r="F8182" s="20">
        <f t="shared" si="258"/>
        <v>140.43103766958708</v>
      </c>
      <c r="G8182" s="136">
        <f t="shared" si="259"/>
        <v>0</v>
      </c>
    </row>
    <row r="8183" spans="1:7" s="8" customFormat="1" ht="12.75" x14ac:dyDescent="0.15">
      <c r="A8183" s="110" t="s">
        <v>28</v>
      </c>
      <c r="B8183" s="20">
        <v>1144.29</v>
      </c>
      <c r="C8183" s="20">
        <v>0</v>
      </c>
      <c r="D8183" s="20">
        <v>0</v>
      </c>
      <c r="E8183" s="20">
        <v>8832.0400000000009</v>
      </c>
      <c r="F8183" s="20">
        <f t="shared" si="258"/>
        <v>771.83581085214416</v>
      </c>
      <c r="G8183" s="136">
        <f t="shared" si="259"/>
        <v>0</v>
      </c>
    </row>
    <row r="8184" spans="1:7" s="8" customFormat="1" ht="12.75" x14ac:dyDescent="0.15">
      <c r="A8184" s="110" t="s">
        <v>41</v>
      </c>
      <c r="B8184" s="20">
        <v>461.74</v>
      </c>
      <c r="C8184" s="20">
        <v>0</v>
      </c>
      <c r="D8184" s="20">
        <v>0</v>
      </c>
      <c r="E8184" s="20">
        <v>1136.46</v>
      </c>
      <c r="F8184" s="20">
        <f t="shared" si="258"/>
        <v>246.12552518733489</v>
      </c>
      <c r="G8184" s="136">
        <f t="shared" si="259"/>
        <v>0</v>
      </c>
    </row>
    <row r="8185" spans="1:7" s="8" customFormat="1" ht="12.75" x14ac:dyDescent="0.15">
      <c r="A8185" s="110" t="s">
        <v>29</v>
      </c>
      <c r="B8185" s="20">
        <v>7110.89</v>
      </c>
      <c r="C8185" s="20">
        <v>0</v>
      </c>
      <c r="D8185" s="20">
        <v>0</v>
      </c>
      <c r="E8185" s="20">
        <v>1556.76</v>
      </c>
      <c r="F8185" s="20">
        <f t="shared" si="258"/>
        <v>21.892618223597889</v>
      </c>
      <c r="G8185" s="136">
        <f t="shared" si="259"/>
        <v>0</v>
      </c>
    </row>
    <row r="8186" spans="1:7" s="8" customFormat="1" ht="12.75" x14ac:dyDescent="0.15">
      <c r="A8186" s="110" t="s">
        <v>31</v>
      </c>
      <c r="B8186" s="20">
        <v>76.650000000000006</v>
      </c>
      <c r="C8186" s="20">
        <v>0</v>
      </c>
      <c r="D8186" s="20">
        <v>0</v>
      </c>
      <c r="E8186" s="20">
        <v>76.69</v>
      </c>
      <c r="F8186" s="20">
        <f t="shared" si="258"/>
        <v>100.0521852576647</v>
      </c>
      <c r="G8186" s="136">
        <f t="shared" si="259"/>
        <v>0</v>
      </c>
    </row>
    <row r="8187" spans="1:7" s="8" customFormat="1" ht="12.75" x14ac:dyDescent="0.15">
      <c r="A8187" s="110" t="s">
        <v>32</v>
      </c>
      <c r="B8187" s="20">
        <v>631.47</v>
      </c>
      <c r="C8187" s="20">
        <v>0</v>
      </c>
      <c r="D8187" s="20">
        <v>0</v>
      </c>
      <c r="E8187" s="20">
        <v>597.24</v>
      </c>
      <c r="F8187" s="20">
        <f t="shared" si="258"/>
        <v>94.579314931825735</v>
      </c>
      <c r="G8187" s="136">
        <f t="shared" si="259"/>
        <v>0</v>
      </c>
    </row>
    <row r="8188" spans="1:7" s="8" customFormat="1" ht="12.75" x14ac:dyDescent="0.15">
      <c r="A8188" s="110" t="s">
        <v>33</v>
      </c>
      <c r="B8188" s="20">
        <v>1029.27</v>
      </c>
      <c r="C8188" s="20">
        <v>0</v>
      </c>
      <c r="D8188" s="20">
        <v>0</v>
      </c>
      <c r="E8188" s="20">
        <v>1066.17</v>
      </c>
      <c r="F8188" s="20">
        <f t="shared" si="258"/>
        <v>103.58506514325687</v>
      </c>
      <c r="G8188" s="136">
        <f t="shared" si="259"/>
        <v>0</v>
      </c>
    </row>
    <row r="8189" spans="1:7" s="8" customFormat="1" ht="12.75" x14ac:dyDescent="0.15">
      <c r="A8189" s="110" t="s">
        <v>34</v>
      </c>
      <c r="B8189" s="20">
        <v>23.81</v>
      </c>
      <c r="C8189" s="20">
        <v>0</v>
      </c>
      <c r="D8189" s="20">
        <v>0</v>
      </c>
      <c r="E8189" s="20">
        <v>31.12</v>
      </c>
      <c r="F8189" s="20">
        <f t="shared" si="258"/>
        <v>130.70138597228055</v>
      </c>
      <c r="G8189" s="136">
        <f t="shared" si="259"/>
        <v>0</v>
      </c>
    </row>
    <row r="8190" spans="1:7" s="8" customFormat="1" ht="12.75" x14ac:dyDescent="0.15">
      <c r="A8190" s="110" t="s">
        <v>35</v>
      </c>
      <c r="B8190" s="20">
        <v>557.87</v>
      </c>
      <c r="C8190" s="20">
        <v>0</v>
      </c>
      <c r="D8190" s="20">
        <v>0</v>
      </c>
      <c r="E8190" s="20">
        <v>444.93</v>
      </c>
      <c r="F8190" s="20">
        <f t="shared" si="258"/>
        <v>79.755140086400061</v>
      </c>
      <c r="G8190" s="136">
        <f t="shared" si="259"/>
        <v>0</v>
      </c>
    </row>
    <row r="8191" spans="1:7" s="8" customFormat="1" ht="12.75" x14ac:dyDescent="0.15">
      <c r="A8191" s="110" t="s">
        <v>83</v>
      </c>
      <c r="B8191" s="20">
        <v>819.35</v>
      </c>
      <c r="C8191" s="20">
        <v>0</v>
      </c>
      <c r="D8191" s="20">
        <v>0</v>
      </c>
      <c r="E8191" s="20">
        <v>1274.8499999999999</v>
      </c>
      <c r="F8191" s="20">
        <f t="shared" si="258"/>
        <v>155.59284798925975</v>
      </c>
      <c r="G8191" s="136">
        <f t="shared" si="259"/>
        <v>0</v>
      </c>
    </row>
    <row r="8192" spans="1:7" s="8" customFormat="1" ht="12.75" x14ac:dyDescent="0.15">
      <c r="A8192" s="110" t="s">
        <v>42</v>
      </c>
      <c r="B8192" s="20">
        <v>33.18</v>
      </c>
      <c r="C8192" s="20">
        <v>0</v>
      </c>
      <c r="D8192" s="20">
        <v>0</v>
      </c>
      <c r="E8192" s="20">
        <v>0</v>
      </c>
      <c r="F8192" s="20">
        <f t="shared" si="258"/>
        <v>0</v>
      </c>
      <c r="G8192" s="136">
        <f t="shared" si="259"/>
        <v>0</v>
      </c>
    </row>
    <row r="8193" spans="1:7" s="8" customFormat="1" ht="12.75" x14ac:dyDescent="0.15">
      <c r="A8193" s="110" t="s">
        <v>13</v>
      </c>
      <c r="B8193" s="20">
        <v>518.77</v>
      </c>
      <c r="C8193" s="20">
        <v>0</v>
      </c>
      <c r="D8193" s="20">
        <v>0</v>
      </c>
      <c r="E8193" s="20">
        <v>149.9</v>
      </c>
      <c r="F8193" s="20">
        <f t="shared" si="258"/>
        <v>28.89527150760453</v>
      </c>
      <c r="G8193" s="136">
        <f t="shared" si="259"/>
        <v>0</v>
      </c>
    </row>
    <row r="8194" spans="1:7" s="8" customFormat="1" ht="12.75" x14ac:dyDescent="0.15">
      <c r="A8194" s="110" t="s">
        <v>36</v>
      </c>
      <c r="B8194" s="20">
        <v>791.64</v>
      </c>
      <c r="C8194" s="20">
        <v>0</v>
      </c>
      <c r="D8194" s="20">
        <v>0</v>
      </c>
      <c r="E8194" s="20">
        <v>2630.32</v>
      </c>
      <c r="F8194" s="20">
        <f t="shared" si="258"/>
        <v>332.26213935627305</v>
      </c>
      <c r="G8194" s="136">
        <f t="shared" si="259"/>
        <v>0</v>
      </c>
    </row>
    <row r="8195" spans="1:7" s="8" customFormat="1" ht="12.75" x14ac:dyDescent="0.15">
      <c r="A8195" s="108" t="s">
        <v>37</v>
      </c>
      <c r="B8195" s="19">
        <v>289.73</v>
      </c>
      <c r="C8195" s="19">
        <v>349</v>
      </c>
      <c r="D8195" s="19">
        <v>300</v>
      </c>
      <c r="E8195" s="19">
        <v>300</v>
      </c>
      <c r="F8195" s="19">
        <f t="shared" si="258"/>
        <v>103.54467952921684</v>
      </c>
      <c r="G8195" s="151">
        <f t="shared" si="259"/>
        <v>100</v>
      </c>
    </row>
    <row r="8196" spans="1:7" s="8" customFormat="1" ht="12.75" x14ac:dyDescent="0.15">
      <c r="A8196" s="110" t="s">
        <v>38</v>
      </c>
      <c r="B8196" s="20">
        <v>289.73</v>
      </c>
      <c r="C8196" s="20">
        <v>0</v>
      </c>
      <c r="D8196" s="20">
        <v>0</v>
      </c>
      <c r="E8196" s="20">
        <v>300</v>
      </c>
      <c r="F8196" s="20">
        <f t="shared" si="258"/>
        <v>103.54467952921684</v>
      </c>
      <c r="G8196" s="136">
        <f t="shared" si="259"/>
        <v>0</v>
      </c>
    </row>
    <row r="8197" spans="1:7" s="7" customFormat="1" ht="12.75" x14ac:dyDescent="0.15">
      <c r="A8197" s="149" t="s">
        <v>293</v>
      </c>
      <c r="B8197" s="18">
        <v>76315.61</v>
      </c>
      <c r="C8197" s="18">
        <v>88000</v>
      </c>
      <c r="D8197" s="18">
        <v>85000</v>
      </c>
      <c r="E8197" s="18">
        <v>85000</v>
      </c>
      <c r="F8197" s="18">
        <f t="shared" si="258"/>
        <v>111.37957227885617</v>
      </c>
      <c r="G8197" s="150">
        <f t="shared" si="259"/>
        <v>100</v>
      </c>
    </row>
    <row r="8198" spans="1:7" s="8" customFormat="1" ht="12.75" x14ac:dyDescent="0.15">
      <c r="A8198" s="108" t="s">
        <v>81</v>
      </c>
      <c r="B8198" s="19">
        <v>76315.61</v>
      </c>
      <c r="C8198" s="19">
        <v>88000</v>
      </c>
      <c r="D8198" s="19">
        <v>85000</v>
      </c>
      <c r="E8198" s="19">
        <v>85000</v>
      </c>
      <c r="F8198" s="19">
        <f t="shared" ref="F8198:F8261" si="260">IFERROR(E8198/B8198*100,0)</f>
        <v>111.37957227885617</v>
      </c>
      <c r="G8198" s="151">
        <f t="shared" ref="G8198:G8261" si="261">IFERROR(E8198/D8198*100,0)</f>
        <v>100</v>
      </c>
    </row>
    <row r="8199" spans="1:7" s="6" customFormat="1" ht="12.75" x14ac:dyDescent="0.15">
      <c r="A8199" s="147" t="s">
        <v>62</v>
      </c>
      <c r="B8199" s="17">
        <v>76315.61</v>
      </c>
      <c r="C8199" s="17">
        <v>88000</v>
      </c>
      <c r="D8199" s="17">
        <v>85000</v>
      </c>
      <c r="E8199" s="17">
        <v>85000</v>
      </c>
      <c r="F8199" s="17">
        <f t="shared" si="260"/>
        <v>111.37957227885617</v>
      </c>
      <c r="G8199" s="148">
        <f t="shared" si="261"/>
        <v>100</v>
      </c>
    </row>
    <row r="8200" spans="1:7" s="8" customFormat="1" ht="12.75" x14ac:dyDescent="0.15">
      <c r="A8200" s="108" t="s">
        <v>6</v>
      </c>
      <c r="B8200" s="19">
        <v>76315.61</v>
      </c>
      <c r="C8200" s="19">
        <v>88000</v>
      </c>
      <c r="D8200" s="19">
        <v>85000</v>
      </c>
      <c r="E8200" s="19">
        <v>85000</v>
      </c>
      <c r="F8200" s="19">
        <f t="shared" si="260"/>
        <v>111.37957227885617</v>
      </c>
      <c r="G8200" s="151">
        <f t="shared" si="261"/>
        <v>100</v>
      </c>
    </row>
    <row r="8201" spans="1:7" s="8" customFormat="1" ht="12.75" x14ac:dyDescent="0.15">
      <c r="A8201" s="108" t="s">
        <v>12</v>
      </c>
      <c r="B8201" s="19">
        <v>76315.61</v>
      </c>
      <c r="C8201" s="19">
        <v>88000</v>
      </c>
      <c r="D8201" s="19">
        <v>85000</v>
      </c>
      <c r="E8201" s="19">
        <v>85000</v>
      </c>
      <c r="F8201" s="19">
        <f t="shared" si="260"/>
        <v>111.37957227885617</v>
      </c>
      <c r="G8201" s="151">
        <f t="shared" si="261"/>
        <v>100</v>
      </c>
    </row>
    <row r="8202" spans="1:7" s="8" customFormat="1" ht="12.75" x14ac:dyDescent="0.15">
      <c r="A8202" s="110" t="s">
        <v>19</v>
      </c>
      <c r="B8202" s="20">
        <v>14334.06</v>
      </c>
      <c r="C8202" s="20">
        <v>0</v>
      </c>
      <c r="D8202" s="20">
        <v>0</v>
      </c>
      <c r="E8202" s="20">
        <v>17100</v>
      </c>
      <c r="F8202" s="20">
        <f t="shared" si="260"/>
        <v>119.2962775375574</v>
      </c>
      <c r="G8202" s="136">
        <f t="shared" si="261"/>
        <v>0</v>
      </c>
    </row>
    <row r="8203" spans="1:7" s="8" customFormat="1" ht="12.75" x14ac:dyDescent="0.15">
      <c r="A8203" s="110" t="s">
        <v>22</v>
      </c>
      <c r="B8203" s="20">
        <v>1177.92</v>
      </c>
      <c r="C8203" s="20">
        <v>0</v>
      </c>
      <c r="D8203" s="20">
        <v>0</v>
      </c>
      <c r="E8203" s="20">
        <v>614.47</v>
      </c>
      <c r="F8203" s="20">
        <f t="shared" si="260"/>
        <v>52.16568187992393</v>
      </c>
      <c r="G8203" s="136">
        <f t="shared" si="261"/>
        <v>0</v>
      </c>
    </row>
    <row r="8204" spans="1:7" s="8" customFormat="1" ht="12.75" x14ac:dyDescent="0.15">
      <c r="A8204" s="110" t="s">
        <v>97</v>
      </c>
      <c r="B8204" s="20">
        <v>11619.16</v>
      </c>
      <c r="C8204" s="20">
        <v>0</v>
      </c>
      <c r="D8204" s="20">
        <v>0</v>
      </c>
      <c r="E8204" s="20">
        <v>11634.57</v>
      </c>
      <c r="F8204" s="20">
        <f t="shared" si="260"/>
        <v>100.13262576640652</v>
      </c>
      <c r="G8204" s="136">
        <f t="shared" si="261"/>
        <v>0</v>
      </c>
    </row>
    <row r="8205" spans="1:7" s="8" customFormat="1" ht="12.75" x14ac:dyDescent="0.15">
      <c r="A8205" s="110" t="s">
        <v>23</v>
      </c>
      <c r="B8205" s="20">
        <v>18140.599999999999</v>
      </c>
      <c r="C8205" s="20">
        <v>0</v>
      </c>
      <c r="D8205" s="20">
        <v>0</v>
      </c>
      <c r="E8205" s="20">
        <v>23172.82</v>
      </c>
      <c r="F8205" s="20">
        <f t="shared" si="260"/>
        <v>127.74009679944436</v>
      </c>
      <c r="G8205" s="136">
        <f t="shared" si="261"/>
        <v>0</v>
      </c>
    </row>
    <row r="8206" spans="1:7" s="8" customFormat="1" ht="12.75" x14ac:dyDescent="0.15">
      <c r="A8206" s="110" t="s">
        <v>24</v>
      </c>
      <c r="B8206" s="20">
        <v>0</v>
      </c>
      <c r="C8206" s="20">
        <v>0</v>
      </c>
      <c r="D8206" s="20">
        <v>0</v>
      </c>
      <c r="E8206" s="20">
        <v>534.79999999999995</v>
      </c>
      <c r="F8206" s="20">
        <f t="shared" si="260"/>
        <v>0</v>
      </c>
      <c r="G8206" s="136">
        <f t="shared" si="261"/>
        <v>0</v>
      </c>
    </row>
    <row r="8207" spans="1:7" s="8" customFormat="1" ht="12.75" x14ac:dyDescent="0.15">
      <c r="A8207" s="110" t="s">
        <v>25</v>
      </c>
      <c r="B8207" s="20">
        <v>119.45</v>
      </c>
      <c r="C8207" s="20">
        <v>0</v>
      </c>
      <c r="D8207" s="20">
        <v>0</v>
      </c>
      <c r="E8207" s="20">
        <v>943.34</v>
      </c>
      <c r="F8207" s="20">
        <f t="shared" si="260"/>
        <v>789.73629133528675</v>
      </c>
      <c r="G8207" s="136">
        <f t="shared" si="261"/>
        <v>0</v>
      </c>
    </row>
    <row r="8208" spans="1:7" s="8" customFormat="1" ht="12.75" x14ac:dyDescent="0.15">
      <c r="A8208" s="110" t="s">
        <v>28</v>
      </c>
      <c r="B8208" s="20">
        <v>5961.52</v>
      </c>
      <c r="C8208" s="20">
        <v>0</v>
      </c>
      <c r="D8208" s="20">
        <v>0</v>
      </c>
      <c r="E8208" s="20">
        <v>6003.63</v>
      </c>
      <c r="F8208" s="20">
        <f t="shared" si="260"/>
        <v>100.70636347777075</v>
      </c>
      <c r="G8208" s="136">
        <f t="shared" si="261"/>
        <v>0</v>
      </c>
    </row>
    <row r="8209" spans="1:7" s="8" customFormat="1" ht="12.75" x14ac:dyDescent="0.15">
      <c r="A8209" s="110" t="s">
        <v>29</v>
      </c>
      <c r="B8209" s="20">
        <v>782.56</v>
      </c>
      <c r="C8209" s="20">
        <v>0</v>
      </c>
      <c r="D8209" s="20">
        <v>0</v>
      </c>
      <c r="E8209" s="20">
        <v>6843.54</v>
      </c>
      <c r="F8209" s="20">
        <f t="shared" si="260"/>
        <v>874.50674708648557</v>
      </c>
      <c r="G8209" s="136">
        <f t="shared" si="261"/>
        <v>0</v>
      </c>
    </row>
    <row r="8210" spans="1:7" s="8" customFormat="1" ht="12.75" x14ac:dyDescent="0.15">
      <c r="A8210" s="110" t="s">
        <v>30</v>
      </c>
      <c r="B8210" s="20">
        <v>19840.73</v>
      </c>
      <c r="C8210" s="20">
        <v>0</v>
      </c>
      <c r="D8210" s="20">
        <v>0</v>
      </c>
      <c r="E8210" s="20">
        <v>15595.72</v>
      </c>
      <c r="F8210" s="20">
        <f t="shared" si="260"/>
        <v>78.60456747307181</v>
      </c>
      <c r="G8210" s="136">
        <f t="shared" si="261"/>
        <v>0</v>
      </c>
    </row>
    <row r="8211" spans="1:7" s="8" customFormat="1" ht="12.75" x14ac:dyDescent="0.15">
      <c r="A8211" s="110" t="s">
        <v>31</v>
      </c>
      <c r="B8211" s="20">
        <v>1907.47</v>
      </c>
      <c r="C8211" s="20">
        <v>0</v>
      </c>
      <c r="D8211" s="20">
        <v>0</v>
      </c>
      <c r="E8211" s="20">
        <v>94.59</v>
      </c>
      <c r="F8211" s="20">
        <f t="shared" si="260"/>
        <v>4.9589246488804539</v>
      </c>
      <c r="G8211" s="136">
        <f t="shared" si="261"/>
        <v>0</v>
      </c>
    </row>
    <row r="8212" spans="1:7" s="8" customFormat="1" ht="12.75" x14ac:dyDescent="0.15">
      <c r="A8212" s="110" t="s">
        <v>32</v>
      </c>
      <c r="B8212" s="20">
        <v>2332.6</v>
      </c>
      <c r="C8212" s="20">
        <v>0</v>
      </c>
      <c r="D8212" s="20">
        <v>0</v>
      </c>
      <c r="E8212" s="20">
        <v>2372.52</v>
      </c>
      <c r="F8212" s="20">
        <f t="shared" si="260"/>
        <v>101.71139500986024</v>
      </c>
      <c r="G8212" s="136">
        <f t="shared" si="261"/>
        <v>0</v>
      </c>
    </row>
    <row r="8213" spans="1:7" s="8" customFormat="1" ht="12.75" x14ac:dyDescent="0.15">
      <c r="A8213" s="110" t="s">
        <v>33</v>
      </c>
      <c r="B8213" s="20">
        <v>99.54</v>
      </c>
      <c r="C8213" s="20">
        <v>0</v>
      </c>
      <c r="D8213" s="20">
        <v>0</v>
      </c>
      <c r="E8213" s="20">
        <v>90</v>
      </c>
      <c r="F8213" s="20">
        <f t="shared" si="260"/>
        <v>90.415913200723324</v>
      </c>
      <c r="G8213" s="136">
        <f t="shared" si="261"/>
        <v>0</v>
      </c>
    </row>
    <row r="8214" spans="1:7" s="7" customFormat="1" ht="12.75" x14ac:dyDescent="0.15">
      <c r="A8214" s="149" t="s">
        <v>294</v>
      </c>
      <c r="B8214" s="18">
        <v>3981.68</v>
      </c>
      <c r="C8214" s="18">
        <v>5000</v>
      </c>
      <c r="D8214" s="18">
        <v>2411.91</v>
      </c>
      <c r="E8214" s="18">
        <v>2411.91</v>
      </c>
      <c r="F8214" s="18">
        <f t="shared" si="260"/>
        <v>60.575184344296886</v>
      </c>
      <c r="G8214" s="150">
        <f t="shared" si="261"/>
        <v>100</v>
      </c>
    </row>
    <row r="8215" spans="1:7" s="8" customFormat="1" ht="12.75" x14ac:dyDescent="0.15">
      <c r="A8215" s="108" t="s">
        <v>81</v>
      </c>
      <c r="B8215" s="19">
        <v>3981.68</v>
      </c>
      <c r="C8215" s="19">
        <v>5000</v>
      </c>
      <c r="D8215" s="19">
        <v>2411.91</v>
      </c>
      <c r="E8215" s="19">
        <v>2411.91</v>
      </c>
      <c r="F8215" s="19">
        <f t="shared" si="260"/>
        <v>60.575184344296886</v>
      </c>
      <c r="G8215" s="151">
        <f t="shared" si="261"/>
        <v>100</v>
      </c>
    </row>
    <row r="8216" spans="1:7" s="6" customFormat="1" ht="12.75" x14ac:dyDescent="0.15">
      <c r="A8216" s="147" t="s">
        <v>62</v>
      </c>
      <c r="B8216" s="17">
        <v>3981.68</v>
      </c>
      <c r="C8216" s="17">
        <v>5000</v>
      </c>
      <c r="D8216" s="17">
        <v>2411.91</v>
      </c>
      <c r="E8216" s="17">
        <v>2411.91</v>
      </c>
      <c r="F8216" s="17">
        <f t="shared" si="260"/>
        <v>60.575184344296886</v>
      </c>
      <c r="G8216" s="148">
        <f t="shared" si="261"/>
        <v>100</v>
      </c>
    </row>
    <row r="8217" spans="1:7" s="8" customFormat="1" ht="12.75" x14ac:dyDescent="0.15">
      <c r="A8217" s="108" t="s">
        <v>6</v>
      </c>
      <c r="B8217" s="19">
        <v>3981.68</v>
      </c>
      <c r="C8217" s="19">
        <v>5000</v>
      </c>
      <c r="D8217" s="19">
        <v>2411.91</v>
      </c>
      <c r="E8217" s="19">
        <v>2411.91</v>
      </c>
      <c r="F8217" s="19">
        <f t="shared" si="260"/>
        <v>60.575184344296886</v>
      </c>
      <c r="G8217" s="151">
        <f t="shared" si="261"/>
        <v>100</v>
      </c>
    </row>
    <row r="8218" spans="1:7" s="8" customFormat="1" ht="12.75" x14ac:dyDescent="0.15">
      <c r="A8218" s="108" t="s">
        <v>12</v>
      </c>
      <c r="B8218" s="19">
        <v>3981.68</v>
      </c>
      <c r="C8218" s="19">
        <v>5000</v>
      </c>
      <c r="D8218" s="19">
        <v>2411.91</v>
      </c>
      <c r="E8218" s="19">
        <v>2411.91</v>
      </c>
      <c r="F8218" s="19">
        <f t="shared" si="260"/>
        <v>60.575184344296886</v>
      </c>
      <c r="G8218" s="151">
        <f t="shared" si="261"/>
        <v>100</v>
      </c>
    </row>
    <row r="8219" spans="1:7" s="8" customFormat="1" ht="12.75" x14ac:dyDescent="0.15">
      <c r="A8219" s="110" t="s">
        <v>28</v>
      </c>
      <c r="B8219" s="20">
        <v>3981.68</v>
      </c>
      <c r="C8219" s="20">
        <v>0</v>
      </c>
      <c r="D8219" s="20">
        <v>0</v>
      </c>
      <c r="E8219" s="20">
        <v>2411.91</v>
      </c>
      <c r="F8219" s="20">
        <f t="shared" si="260"/>
        <v>60.575184344296886</v>
      </c>
      <c r="G8219" s="136">
        <f t="shared" si="261"/>
        <v>0</v>
      </c>
    </row>
    <row r="8220" spans="1:7" s="7" customFormat="1" ht="12.75" x14ac:dyDescent="0.15">
      <c r="A8220" s="149" t="s">
        <v>295</v>
      </c>
      <c r="B8220" s="18">
        <v>70143.98</v>
      </c>
      <c r="C8220" s="18">
        <v>0</v>
      </c>
      <c r="D8220" s="18">
        <v>588.09</v>
      </c>
      <c r="E8220" s="18">
        <v>588.09</v>
      </c>
      <c r="F8220" s="18">
        <f t="shared" si="260"/>
        <v>0.83840409397926952</v>
      </c>
      <c r="G8220" s="150">
        <f t="shared" si="261"/>
        <v>100</v>
      </c>
    </row>
    <row r="8221" spans="1:7" s="8" customFormat="1" ht="12.75" x14ac:dyDescent="0.15">
      <c r="A8221" s="108" t="s">
        <v>81</v>
      </c>
      <c r="B8221" s="19">
        <v>70143.98</v>
      </c>
      <c r="C8221" s="19">
        <v>0</v>
      </c>
      <c r="D8221" s="19">
        <v>588.09</v>
      </c>
      <c r="E8221" s="19">
        <v>588.09</v>
      </c>
      <c r="F8221" s="19">
        <f t="shared" si="260"/>
        <v>0.83840409397926952</v>
      </c>
      <c r="G8221" s="151">
        <f t="shared" si="261"/>
        <v>100</v>
      </c>
    </row>
    <row r="8222" spans="1:7" s="6" customFormat="1" ht="12.75" x14ac:dyDescent="0.15">
      <c r="A8222" s="147" t="s">
        <v>62</v>
      </c>
      <c r="B8222" s="17">
        <v>70143.98</v>
      </c>
      <c r="C8222" s="17">
        <v>0</v>
      </c>
      <c r="D8222" s="17">
        <v>588.09</v>
      </c>
      <c r="E8222" s="17">
        <v>588.09</v>
      </c>
      <c r="F8222" s="17">
        <f t="shared" si="260"/>
        <v>0.83840409397926952</v>
      </c>
      <c r="G8222" s="148">
        <f t="shared" si="261"/>
        <v>100</v>
      </c>
    </row>
    <row r="8223" spans="1:7" s="8" customFormat="1" ht="12.75" x14ac:dyDescent="0.15">
      <c r="A8223" s="108" t="s">
        <v>53</v>
      </c>
      <c r="B8223" s="19">
        <v>70143.98</v>
      </c>
      <c r="C8223" s="19">
        <v>0</v>
      </c>
      <c r="D8223" s="19">
        <v>588.09</v>
      </c>
      <c r="E8223" s="19">
        <v>588.09</v>
      </c>
      <c r="F8223" s="19">
        <f t="shared" si="260"/>
        <v>0.83840409397926952</v>
      </c>
      <c r="G8223" s="151">
        <f t="shared" si="261"/>
        <v>100</v>
      </c>
    </row>
    <row r="8224" spans="1:7" s="8" customFormat="1" ht="12.75" x14ac:dyDescent="0.15">
      <c r="A8224" s="108" t="s">
        <v>56</v>
      </c>
      <c r="B8224" s="19">
        <v>3782.58</v>
      </c>
      <c r="C8224" s="19">
        <v>0</v>
      </c>
      <c r="D8224" s="19">
        <v>588.09</v>
      </c>
      <c r="E8224" s="19">
        <v>588.09</v>
      </c>
      <c r="F8224" s="19">
        <f t="shared" si="260"/>
        <v>15.547324841774662</v>
      </c>
      <c r="G8224" s="151">
        <f t="shared" si="261"/>
        <v>100</v>
      </c>
    </row>
    <row r="8225" spans="1:7" s="8" customFormat="1" ht="12.75" x14ac:dyDescent="0.15">
      <c r="A8225" s="110" t="s">
        <v>64</v>
      </c>
      <c r="B8225" s="20">
        <v>0</v>
      </c>
      <c r="C8225" s="20">
        <v>0</v>
      </c>
      <c r="D8225" s="20">
        <v>0</v>
      </c>
      <c r="E8225" s="20">
        <v>588.09</v>
      </c>
      <c r="F8225" s="20">
        <f t="shared" si="260"/>
        <v>0</v>
      </c>
      <c r="G8225" s="136">
        <f t="shared" si="261"/>
        <v>0</v>
      </c>
    </row>
    <row r="8226" spans="1:7" s="8" customFormat="1" ht="12.75" x14ac:dyDescent="0.15">
      <c r="A8226" s="110" t="s">
        <v>60</v>
      </c>
      <c r="B8226" s="20">
        <v>3782.58</v>
      </c>
      <c r="C8226" s="20">
        <v>0</v>
      </c>
      <c r="D8226" s="20">
        <v>0</v>
      </c>
      <c r="E8226" s="20">
        <v>0</v>
      </c>
      <c r="F8226" s="20">
        <f t="shared" si="260"/>
        <v>0</v>
      </c>
      <c r="G8226" s="136">
        <f t="shared" si="261"/>
        <v>0</v>
      </c>
    </row>
    <row r="8227" spans="1:7" s="8" customFormat="1" ht="12.75" x14ac:dyDescent="0.15">
      <c r="A8227" s="108" t="s">
        <v>72</v>
      </c>
      <c r="B8227" s="19">
        <v>66361.399999999994</v>
      </c>
      <c r="C8227" s="19">
        <v>0</v>
      </c>
      <c r="D8227" s="19">
        <v>0</v>
      </c>
      <c r="E8227" s="19">
        <v>0</v>
      </c>
      <c r="F8227" s="19">
        <f t="shared" si="260"/>
        <v>0</v>
      </c>
      <c r="G8227" s="151">
        <f t="shared" si="261"/>
        <v>0</v>
      </c>
    </row>
    <row r="8228" spans="1:7" s="8" customFormat="1" ht="12.75" x14ac:dyDescent="0.15">
      <c r="A8228" s="110" t="s">
        <v>73</v>
      </c>
      <c r="B8228" s="20">
        <v>66361.399999999994</v>
      </c>
      <c r="C8228" s="20">
        <v>0</v>
      </c>
      <c r="D8228" s="20">
        <v>0</v>
      </c>
      <c r="E8228" s="20">
        <v>0</v>
      </c>
      <c r="F8228" s="20">
        <f t="shared" si="260"/>
        <v>0</v>
      </c>
      <c r="G8228" s="136">
        <f t="shared" si="261"/>
        <v>0</v>
      </c>
    </row>
    <row r="8229" spans="1:7" s="6" customFormat="1" ht="12.75" x14ac:dyDescent="0.15">
      <c r="A8229" s="147" t="s">
        <v>250</v>
      </c>
      <c r="B8229" s="17">
        <v>941.82</v>
      </c>
      <c r="C8229" s="17">
        <v>2355</v>
      </c>
      <c r="D8229" s="17">
        <v>8166</v>
      </c>
      <c r="E8229" s="17">
        <v>578.65</v>
      </c>
      <c r="F8229" s="17">
        <f t="shared" si="260"/>
        <v>61.439553205495734</v>
      </c>
      <c r="G8229" s="148">
        <f t="shared" si="261"/>
        <v>7.0860886602987989</v>
      </c>
    </row>
    <row r="8230" spans="1:7" s="7" customFormat="1" ht="12.75" x14ac:dyDescent="0.15">
      <c r="A8230" s="149" t="s">
        <v>251</v>
      </c>
      <c r="B8230" s="18">
        <v>941.82</v>
      </c>
      <c r="C8230" s="18">
        <v>2355</v>
      </c>
      <c r="D8230" s="18">
        <v>8166</v>
      </c>
      <c r="E8230" s="18">
        <v>578.65</v>
      </c>
      <c r="F8230" s="18">
        <f t="shared" si="260"/>
        <v>61.439553205495734</v>
      </c>
      <c r="G8230" s="150">
        <f t="shared" si="261"/>
        <v>7.0860886602987989</v>
      </c>
    </row>
    <row r="8231" spans="1:7" s="8" customFormat="1" ht="12.75" x14ac:dyDescent="0.15">
      <c r="A8231" s="108" t="s">
        <v>82</v>
      </c>
      <c r="B8231" s="19">
        <v>941.82</v>
      </c>
      <c r="C8231" s="19">
        <v>2355</v>
      </c>
      <c r="D8231" s="19">
        <v>8166</v>
      </c>
      <c r="E8231" s="19">
        <v>578.65</v>
      </c>
      <c r="F8231" s="19">
        <f t="shared" si="260"/>
        <v>61.439553205495734</v>
      </c>
      <c r="G8231" s="151">
        <f t="shared" si="261"/>
        <v>7.0860886602987989</v>
      </c>
    </row>
    <row r="8232" spans="1:7" s="6" customFormat="1" ht="12.75" x14ac:dyDescent="0.15">
      <c r="A8232" s="147" t="s">
        <v>44</v>
      </c>
      <c r="B8232" s="17">
        <v>941.82</v>
      </c>
      <c r="C8232" s="17">
        <v>2355</v>
      </c>
      <c r="D8232" s="17">
        <v>8166</v>
      </c>
      <c r="E8232" s="17">
        <v>578.65</v>
      </c>
      <c r="F8232" s="17">
        <f t="shared" si="260"/>
        <v>61.439553205495734</v>
      </c>
      <c r="G8232" s="148">
        <f t="shared" si="261"/>
        <v>7.0860886602987989</v>
      </c>
    </row>
    <row r="8233" spans="1:7" s="8" customFormat="1" ht="12.75" x14ac:dyDescent="0.15">
      <c r="A8233" s="108" t="s">
        <v>6</v>
      </c>
      <c r="B8233" s="19">
        <v>278.20999999999998</v>
      </c>
      <c r="C8233" s="19">
        <v>1475</v>
      </c>
      <c r="D8233" s="19">
        <v>3470</v>
      </c>
      <c r="E8233" s="19">
        <v>578.65</v>
      </c>
      <c r="F8233" s="19">
        <f t="shared" si="260"/>
        <v>207.99036698896515</v>
      </c>
      <c r="G8233" s="151">
        <f t="shared" si="261"/>
        <v>16.675792507204608</v>
      </c>
    </row>
    <row r="8234" spans="1:7" s="8" customFormat="1" ht="12.75" x14ac:dyDescent="0.15">
      <c r="A8234" s="108" t="s">
        <v>12</v>
      </c>
      <c r="B8234" s="19">
        <v>274.76</v>
      </c>
      <c r="C8234" s="19">
        <v>1468</v>
      </c>
      <c r="D8234" s="19">
        <v>3460</v>
      </c>
      <c r="E8234" s="19">
        <v>568.65</v>
      </c>
      <c r="F8234" s="19">
        <f t="shared" si="260"/>
        <v>206.96243994759064</v>
      </c>
      <c r="G8234" s="151">
        <f t="shared" si="261"/>
        <v>16.434971098265898</v>
      </c>
    </row>
    <row r="8235" spans="1:7" s="8" customFormat="1" ht="12.75" x14ac:dyDescent="0.15">
      <c r="A8235" s="110" t="s">
        <v>21</v>
      </c>
      <c r="B8235" s="20">
        <v>1.34</v>
      </c>
      <c r="C8235" s="20">
        <v>0</v>
      </c>
      <c r="D8235" s="20">
        <v>0</v>
      </c>
      <c r="E8235" s="20">
        <v>0</v>
      </c>
      <c r="F8235" s="20">
        <f t="shared" si="260"/>
        <v>0</v>
      </c>
      <c r="G8235" s="136">
        <f t="shared" si="261"/>
        <v>0</v>
      </c>
    </row>
    <row r="8236" spans="1:7" s="8" customFormat="1" ht="12.75" x14ac:dyDescent="0.15">
      <c r="A8236" s="110" t="s">
        <v>97</v>
      </c>
      <c r="B8236" s="20">
        <v>0.01</v>
      </c>
      <c r="C8236" s="20">
        <v>0</v>
      </c>
      <c r="D8236" s="20">
        <v>0</v>
      </c>
      <c r="E8236" s="20">
        <v>0</v>
      </c>
      <c r="F8236" s="20">
        <f t="shared" si="260"/>
        <v>0</v>
      </c>
      <c r="G8236" s="136">
        <f t="shared" si="261"/>
        <v>0</v>
      </c>
    </row>
    <row r="8237" spans="1:7" s="8" customFormat="1" ht="12.75" x14ac:dyDescent="0.15">
      <c r="A8237" s="110" t="s">
        <v>25</v>
      </c>
      <c r="B8237" s="20">
        <v>0</v>
      </c>
      <c r="C8237" s="20">
        <v>0</v>
      </c>
      <c r="D8237" s="20">
        <v>0</v>
      </c>
      <c r="E8237" s="20">
        <v>2.92</v>
      </c>
      <c r="F8237" s="20">
        <f t="shared" si="260"/>
        <v>0</v>
      </c>
      <c r="G8237" s="136">
        <f t="shared" si="261"/>
        <v>0</v>
      </c>
    </row>
    <row r="8238" spans="1:7" s="8" customFormat="1" ht="12.75" x14ac:dyDescent="0.15">
      <c r="A8238" s="110" t="s">
        <v>27</v>
      </c>
      <c r="B8238" s="20">
        <v>199.09</v>
      </c>
      <c r="C8238" s="20">
        <v>0</v>
      </c>
      <c r="D8238" s="20">
        <v>0</v>
      </c>
      <c r="E8238" s="20">
        <v>0</v>
      </c>
      <c r="F8238" s="20">
        <f t="shared" si="260"/>
        <v>0</v>
      </c>
      <c r="G8238" s="136">
        <f t="shared" si="261"/>
        <v>0</v>
      </c>
    </row>
    <row r="8239" spans="1:7" s="8" customFormat="1" ht="12.75" x14ac:dyDescent="0.15">
      <c r="A8239" s="110" t="s">
        <v>28</v>
      </c>
      <c r="B8239" s="20">
        <v>0</v>
      </c>
      <c r="C8239" s="20">
        <v>0</v>
      </c>
      <c r="D8239" s="20">
        <v>0</v>
      </c>
      <c r="E8239" s="20">
        <v>560</v>
      </c>
      <c r="F8239" s="20">
        <f t="shared" si="260"/>
        <v>0</v>
      </c>
      <c r="G8239" s="136">
        <f t="shared" si="261"/>
        <v>0</v>
      </c>
    </row>
    <row r="8240" spans="1:7" s="8" customFormat="1" ht="12.75" x14ac:dyDescent="0.15">
      <c r="A8240" s="110" t="s">
        <v>41</v>
      </c>
      <c r="B8240" s="20">
        <v>74.319999999999993</v>
      </c>
      <c r="C8240" s="20">
        <v>0</v>
      </c>
      <c r="D8240" s="20">
        <v>0</v>
      </c>
      <c r="E8240" s="20">
        <v>0</v>
      </c>
      <c r="F8240" s="20">
        <f t="shared" si="260"/>
        <v>0</v>
      </c>
      <c r="G8240" s="136">
        <f t="shared" si="261"/>
        <v>0</v>
      </c>
    </row>
    <row r="8241" spans="1:7" s="8" customFormat="1" ht="12.75" x14ac:dyDescent="0.15">
      <c r="A8241" s="110" t="s">
        <v>83</v>
      </c>
      <c r="B8241" s="20">
        <v>0</v>
      </c>
      <c r="C8241" s="20">
        <v>0</v>
      </c>
      <c r="D8241" s="20">
        <v>0</v>
      </c>
      <c r="E8241" s="20">
        <v>0.01</v>
      </c>
      <c r="F8241" s="20">
        <f t="shared" si="260"/>
        <v>0</v>
      </c>
      <c r="G8241" s="136">
        <f t="shared" si="261"/>
        <v>0</v>
      </c>
    </row>
    <row r="8242" spans="1:7" s="8" customFormat="1" ht="12.75" x14ac:dyDescent="0.15">
      <c r="A8242" s="110" t="s">
        <v>36</v>
      </c>
      <c r="B8242" s="20">
        <v>0</v>
      </c>
      <c r="C8242" s="20">
        <v>0</v>
      </c>
      <c r="D8242" s="20">
        <v>0</v>
      </c>
      <c r="E8242" s="20">
        <v>5.72</v>
      </c>
      <c r="F8242" s="20">
        <f t="shared" si="260"/>
        <v>0</v>
      </c>
      <c r="G8242" s="136">
        <f t="shared" si="261"/>
        <v>0</v>
      </c>
    </row>
    <row r="8243" spans="1:7" s="8" customFormat="1" ht="12.75" x14ac:dyDescent="0.15">
      <c r="A8243" s="108" t="s">
        <v>37</v>
      </c>
      <c r="B8243" s="19">
        <v>3.45</v>
      </c>
      <c r="C8243" s="19">
        <v>7</v>
      </c>
      <c r="D8243" s="19">
        <v>10</v>
      </c>
      <c r="E8243" s="19">
        <v>10</v>
      </c>
      <c r="F8243" s="19">
        <f t="shared" si="260"/>
        <v>289.85507246376812</v>
      </c>
      <c r="G8243" s="151">
        <f t="shared" si="261"/>
        <v>100</v>
      </c>
    </row>
    <row r="8244" spans="1:7" s="8" customFormat="1" ht="12.75" x14ac:dyDescent="0.15">
      <c r="A8244" s="110" t="s">
        <v>38</v>
      </c>
      <c r="B8244" s="20">
        <v>2.78</v>
      </c>
      <c r="C8244" s="20">
        <v>0</v>
      </c>
      <c r="D8244" s="20">
        <v>0</v>
      </c>
      <c r="E8244" s="20">
        <v>10</v>
      </c>
      <c r="F8244" s="20">
        <f t="shared" si="260"/>
        <v>359.71223021582739</v>
      </c>
      <c r="G8244" s="136">
        <f t="shared" si="261"/>
        <v>0</v>
      </c>
    </row>
    <row r="8245" spans="1:7" s="8" customFormat="1" ht="12.75" x14ac:dyDescent="0.15">
      <c r="A8245" s="110" t="s">
        <v>39</v>
      </c>
      <c r="B8245" s="20">
        <v>0.67</v>
      </c>
      <c r="C8245" s="20">
        <v>0</v>
      </c>
      <c r="D8245" s="20">
        <v>0</v>
      </c>
      <c r="E8245" s="20">
        <v>0</v>
      </c>
      <c r="F8245" s="20">
        <f t="shared" si="260"/>
        <v>0</v>
      </c>
      <c r="G8245" s="136">
        <f t="shared" si="261"/>
        <v>0</v>
      </c>
    </row>
    <row r="8246" spans="1:7" s="8" customFormat="1" ht="12.75" x14ac:dyDescent="0.15">
      <c r="A8246" s="108" t="s">
        <v>53</v>
      </c>
      <c r="B8246" s="19">
        <v>663.61</v>
      </c>
      <c r="C8246" s="19">
        <v>880</v>
      </c>
      <c r="D8246" s="19">
        <v>4696</v>
      </c>
      <c r="E8246" s="19">
        <v>0</v>
      </c>
      <c r="F8246" s="19">
        <f t="shared" si="260"/>
        <v>0</v>
      </c>
      <c r="G8246" s="151">
        <f t="shared" si="261"/>
        <v>0</v>
      </c>
    </row>
    <row r="8247" spans="1:7" s="8" customFormat="1" ht="12.75" x14ac:dyDescent="0.15">
      <c r="A8247" s="108" t="s">
        <v>56</v>
      </c>
      <c r="B8247" s="19">
        <v>0</v>
      </c>
      <c r="C8247" s="19">
        <v>880</v>
      </c>
      <c r="D8247" s="19">
        <v>4696</v>
      </c>
      <c r="E8247" s="19">
        <v>0</v>
      </c>
      <c r="F8247" s="19">
        <f t="shared" si="260"/>
        <v>0</v>
      </c>
      <c r="G8247" s="151">
        <f t="shared" si="261"/>
        <v>0</v>
      </c>
    </row>
    <row r="8248" spans="1:7" s="8" customFormat="1" ht="12.75" x14ac:dyDescent="0.15">
      <c r="A8248" s="110" t="s">
        <v>64</v>
      </c>
      <c r="B8248" s="20">
        <v>0</v>
      </c>
      <c r="C8248" s="20">
        <v>0</v>
      </c>
      <c r="D8248" s="20">
        <v>0</v>
      </c>
      <c r="E8248" s="20">
        <v>0</v>
      </c>
      <c r="F8248" s="20">
        <f t="shared" si="260"/>
        <v>0</v>
      </c>
      <c r="G8248" s="136">
        <f t="shared" si="261"/>
        <v>0</v>
      </c>
    </row>
    <row r="8249" spans="1:7" s="8" customFormat="1" ht="12.75" x14ac:dyDescent="0.15">
      <c r="A8249" s="108" t="s">
        <v>72</v>
      </c>
      <c r="B8249" s="19">
        <v>663.61</v>
      </c>
      <c r="C8249" s="19">
        <v>0</v>
      </c>
      <c r="D8249" s="19">
        <v>0</v>
      </c>
      <c r="E8249" s="19">
        <v>0</v>
      </c>
      <c r="F8249" s="19">
        <f t="shared" si="260"/>
        <v>0</v>
      </c>
      <c r="G8249" s="151">
        <f t="shared" si="261"/>
        <v>0</v>
      </c>
    </row>
    <row r="8250" spans="1:7" s="8" customFormat="1" ht="12.75" x14ac:dyDescent="0.15">
      <c r="A8250" s="110" t="s">
        <v>73</v>
      </c>
      <c r="B8250" s="20">
        <v>663.61</v>
      </c>
      <c r="C8250" s="20">
        <v>0</v>
      </c>
      <c r="D8250" s="20">
        <v>0</v>
      </c>
      <c r="E8250" s="20">
        <v>0</v>
      </c>
      <c r="F8250" s="20">
        <f t="shared" si="260"/>
        <v>0</v>
      </c>
      <c r="G8250" s="136">
        <f t="shared" si="261"/>
        <v>0</v>
      </c>
    </row>
    <row r="8251" spans="1:7" s="6" customFormat="1" ht="12.75" x14ac:dyDescent="0.15">
      <c r="A8251" s="147" t="s">
        <v>297</v>
      </c>
      <c r="B8251" s="17">
        <v>8873.2199999999993</v>
      </c>
      <c r="C8251" s="17">
        <v>45796</v>
      </c>
      <c r="D8251" s="17">
        <v>45661.15</v>
      </c>
      <c r="E8251" s="17">
        <v>12922.8</v>
      </c>
      <c r="F8251" s="17">
        <f t="shared" si="260"/>
        <v>145.63822377896639</v>
      </c>
      <c r="G8251" s="148">
        <f t="shared" si="261"/>
        <v>28.301521096161615</v>
      </c>
    </row>
    <row r="8252" spans="1:7" s="7" customFormat="1" ht="12.75" x14ac:dyDescent="0.15">
      <c r="A8252" s="149" t="s">
        <v>298</v>
      </c>
      <c r="B8252" s="18">
        <v>312.2</v>
      </c>
      <c r="C8252" s="18">
        <v>550</v>
      </c>
      <c r="D8252" s="18">
        <v>1023.2</v>
      </c>
      <c r="E8252" s="18">
        <v>1022.13</v>
      </c>
      <c r="F8252" s="18">
        <f t="shared" si="260"/>
        <v>327.39590006406149</v>
      </c>
      <c r="G8252" s="150">
        <f t="shared" si="261"/>
        <v>99.895426114151675</v>
      </c>
    </row>
    <row r="8253" spans="1:7" s="8" customFormat="1" ht="12.75" x14ac:dyDescent="0.15">
      <c r="A8253" s="108" t="s">
        <v>81</v>
      </c>
      <c r="B8253" s="19">
        <v>0</v>
      </c>
      <c r="C8253" s="19">
        <v>0</v>
      </c>
      <c r="D8253" s="19">
        <v>250</v>
      </c>
      <c r="E8253" s="19">
        <v>250</v>
      </c>
      <c r="F8253" s="19">
        <f t="shared" si="260"/>
        <v>0</v>
      </c>
      <c r="G8253" s="151">
        <f t="shared" si="261"/>
        <v>100</v>
      </c>
    </row>
    <row r="8254" spans="1:7" s="6" customFormat="1" ht="12.75" x14ac:dyDescent="0.15">
      <c r="A8254" s="147" t="s">
        <v>5</v>
      </c>
      <c r="B8254" s="17">
        <v>0</v>
      </c>
      <c r="C8254" s="17">
        <v>0</v>
      </c>
      <c r="D8254" s="17">
        <v>250</v>
      </c>
      <c r="E8254" s="17">
        <v>250</v>
      </c>
      <c r="F8254" s="17">
        <f t="shared" si="260"/>
        <v>0</v>
      </c>
      <c r="G8254" s="148">
        <f t="shared" si="261"/>
        <v>100</v>
      </c>
    </row>
    <row r="8255" spans="1:7" s="8" customFormat="1" ht="12.75" x14ac:dyDescent="0.15">
      <c r="A8255" s="108" t="s">
        <v>53</v>
      </c>
      <c r="B8255" s="19">
        <v>0</v>
      </c>
      <c r="C8255" s="19">
        <v>0</v>
      </c>
      <c r="D8255" s="19">
        <v>250</v>
      </c>
      <c r="E8255" s="19">
        <v>250</v>
      </c>
      <c r="F8255" s="19">
        <f t="shared" si="260"/>
        <v>0</v>
      </c>
      <c r="G8255" s="151">
        <f t="shared" si="261"/>
        <v>100</v>
      </c>
    </row>
    <row r="8256" spans="1:7" s="8" customFormat="1" ht="12.75" x14ac:dyDescent="0.15">
      <c r="A8256" s="108" t="s">
        <v>54</v>
      </c>
      <c r="B8256" s="19">
        <v>0</v>
      </c>
      <c r="C8256" s="19">
        <v>0</v>
      </c>
      <c r="D8256" s="19">
        <v>250</v>
      </c>
      <c r="E8256" s="19">
        <v>250</v>
      </c>
      <c r="F8256" s="19">
        <f t="shared" si="260"/>
        <v>0</v>
      </c>
      <c r="G8256" s="151">
        <f t="shared" si="261"/>
        <v>100</v>
      </c>
    </row>
    <row r="8257" spans="1:7" s="8" customFormat="1" ht="12.75" x14ac:dyDescent="0.15">
      <c r="A8257" s="110" t="s">
        <v>55</v>
      </c>
      <c r="B8257" s="20">
        <v>0</v>
      </c>
      <c r="C8257" s="20">
        <v>0</v>
      </c>
      <c r="D8257" s="20">
        <v>0</v>
      </c>
      <c r="E8257" s="20">
        <v>250</v>
      </c>
      <c r="F8257" s="20">
        <f t="shared" si="260"/>
        <v>0</v>
      </c>
      <c r="G8257" s="136">
        <f t="shared" si="261"/>
        <v>0</v>
      </c>
    </row>
    <row r="8258" spans="1:7" s="8" customFormat="1" ht="12.75" x14ac:dyDescent="0.15">
      <c r="A8258" s="108" t="s">
        <v>82</v>
      </c>
      <c r="B8258" s="19">
        <v>312.2</v>
      </c>
      <c r="C8258" s="19">
        <v>550</v>
      </c>
      <c r="D8258" s="19">
        <v>773.2</v>
      </c>
      <c r="E8258" s="19">
        <v>772.13</v>
      </c>
      <c r="F8258" s="19">
        <f t="shared" si="260"/>
        <v>247.3190262652146</v>
      </c>
      <c r="G8258" s="151">
        <f t="shared" si="261"/>
        <v>99.861614071391614</v>
      </c>
    </row>
    <row r="8259" spans="1:7" s="6" customFormat="1" ht="12.75" x14ac:dyDescent="0.15">
      <c r="A8259" s="147" t="s">
        <v>5</v>
      </c>
      <c r="B8259" s="17">
        <v>312.2</v>
      </c>
      <c r="C8259" s="17">
        <v>550</v>
      </c>
      <c r="D8259" s="17">
        <v>773.2</v>
      </c>
      <c r="E8259" s="17">
        <v>772.13</v>
      </c>
      <c r="F8259" s="17">
        <f t="shared" si="260"/>
        <v>247.3190262652146</v>
      </c>
      <c r="G8259" s="148">
        <f t="shared" si="261"/>
        <v>99.861614071391614</v>
      </c>
    </row>
    <row r="8260" spans="1:7" s="8" customFormat="1" ht="12.75" x14ac:dyDescent="0.15">
      <c r="A8260" s="108" t="s">
        <v>6</v>
      </c>
      <c r="B8260" s="19">
        <v>312.2</v>
      </c>
      <c r="C8260" s="19">
        <v>550</v>
      </c>
      <c r="D8260" s="19">
        <v>773.2</v>
      </c>
      <c r="E8260" s="19">
        <v>772.13</v>
      </c>
      <c r="F8260" s="19">
        <f t="shared" si="260"/>
        <v>247.3190262652146</v>
      </c>
      <c r="G8260" s="151">
        <f t="shared" si="261"/>
        <v>99.861614071391614</v>
      </c>
    </row>
    <row r="8261" spans="1:7" s="8" customFormat="1" ht="12.75" x14ac:dyDescent="0.15">
      <c r="A8261" s="108" t="s">
        <v>12</v>
      </c>
      <c r="B8261" s="19">
        <v>312.2</v>
      </c>
      <c r="C8261" s="19">
        <v>550</v>
      </c>
      <c r="D8261" s="19">
        <v>773.2</v>
      </c>
      <c r="E8261" s="19">
        <v>772.13</v>
      </c>
      <c r="F8261" s="19">
        <f t="shared" si="260"/>
        <v>247.3190262652146</v>
      </c>
      <c r="G8261" s="151">
        <f t="shared" si="261"/>
        <v>99.861614071391614</v>
      </c>
    </row>
    <row r="8262" spans="1:7" s="8" customFormat="1" ht="12.75" x14ac:dyDescent="0.15">
      <c r="A8262" s="110" t="s">
        <v>22</v>
      </c>
      <c r="B8262" s="20">
        <v>0</v>
      </c>
      <c r="C8262" s="20">
        <v>0</v>
      </c>
      <c r="D8262" s="20">
        <v>0</v>
      </c>
      <c r="E8262" s="20">
        <v>98.03</v>
      </c>
      <c r="F8262" s="20">
        <f t="shared" ref="F8262:F8325" si="262">IFERROR(E8262/B8262*100,0)</f>
        <v>0</v>
      </c>
      <c r="G8262" s="136">
        <f t="shared" ref="G8262:G8325" si="263">IFERROR(E8262/D8262*100,0)</f>
        <v>0</v>
      </c>
    </row>
    <row r="8263" spans="1:7" s="8" customFormat="1" ht="12.75" x14ac:dyDescent="0.15">
      <c r="A8263" s="110" t="s">
        <v>41</v>
      </c>
      <c r="B8263" s="20">
        <v>0</v>
      </c>
      <c r="C8263" s="20">
        <v>0</v>
      </c>
      <c r="D8263" s="20">
        <v>0</v>
      </c>
      <c r="E8263" s="20">
        <v>448.93</v>
      </c>
      <c r="F8263" s="20">
        <f t="shared" si="262"/>
        <v>0</v>
      </c>
      <c r="G8263" s="136">
        <f t="shared" si="263"/>
        <v>0</v>
      </c>
    </row>
    <row r="8264" spans="1:7" s="8" customFormat="1" ht="12.75" x14ac:dyDescent="0.15">
      <c r="A8264" s="110" t="s">
        <v>35</v>
      </c>
      <c r="B8264" s="20">
        <v>201.16</v>
      </c>
      <c r="C8264" s="20">
        <v>0</v>
      </c>
      <c r="D8264" s="20">
        <v>0</v>
      </c>
      <c r="E8264" s="20">
        <v>0</v>
      </c>
      <c r="F8264" s="20">
        <f t="shared" si="262"/>
        <v>0</v>
      </c>
      <c r="G8264" s="136">
        <f t="shared" si="263"/>
        <v>0</v>
      </c>
    </row>
    <row r="8265" spans="1:7" s="8" customFormat="1" ht="12.75" x14ac:dyDescent="0.15">
      <c r="A8265" s="110" t="s">
        <v>83</v>
      </c>
      <c r="B8265" s="20">
        <v>111.04</v>
      </c>
      <c r="C8265" s="20">
        <v>0</v>
      </c>
      <c r="D8265" s="20">
        <v>0</v>
      </c>
      <c r="E8265" s="20">
        <v>225.17</v>
      </c>
      <c r="F8265" s="20">
        <f t="shared" si="262"/>
        <v>202.78278097982704</v>
      </c>
      <c r="G8265" s="136">
        <f t="shared" si="263"/>
        <v>0</v>
      </c>
    </row>
    <row r="8266" spans="1:7" s="7" customFormat="1" ht="12.75" x14ac:dyDescent="0.15">
      <c r="A8266" s="149" t="s">
        <v>299</v>
      </c>
      <c r="B8266" s="18">
        <v>2.2400000000000002</v>
      </c>
      <c r="C8266" s="18">
        <v>896</v>
      </c>
      <c r="D8266" s="18">
        <v>7660.95</v>
      </c>
      <c r="E8266" s="18">
        <v>443.03</v>
      </c>
      <c r="F8266" s="18">
        <f t="shared" si="262"/>
        <v>19778.124999999996</v>
      </c>
      <c r="G8266" s="150">
        <f t="shared" si="263"/>
        <v>5.7829642537805359</v>
      </c>
    </row>
    <row r="8267" spans="1:7" s="8" customFormat="1" ht="12.75" x14ac:dyDescent="0.15">
      <c r="A8267" s="108" t="s">
        <v>82</v>
      </c>
      <c r="B8267" s="19">
        <v>2.2400000000000002</v>
      </c>
      <c r="C8267" s="19">
        <v>896</v>
      </c>
      <c r="D8267" s="19">
        <v>7660.95</v>
      </c>
      <c r="E8267" s="19">
        <v>443.03</v>
      </c>
      <c r="F8267" s="19">
        <f t="shared" si="262"/>
        <v>19778.124999999996</v>
      </c>
      <c r="G8267" s="151">
        <f t="shared" si="263"/>
        <v>5.7829642537805359</v>
      </c>
    </row>
    <row r="8268" spans="1:7" s="6" customFormat="1" ht="12.75" x14ac:dyDescent="0.15">
      <c r="A8268" s="147" t="s">
        <v>281</v>
      </c>
      <c r="B8268" s="17">
        <v>2.2400000000000002</v>
      </c>
      <c r="C8268" s="17">
        <v>896</v>
      </c>
      <c r="D8268" s="17">
        <v>7660.95</v>
      </c>
      <c r="E8268" s="17">
        <v>443.03</v>
      </c>
      <c r="F8268" s="17">
        <f t="shared" si="262"/>
        <v>19778.124999999996</v>
      </c>
      <c r="G8268" s="148">
        <f t="shared" si="263"/>
        <v>5.7829642537805359</v>
      </c>
    </row>
    <row r="8269" spans="1:7" s="8" customFormat="1" ht="12.75" x14ac:dyDescent="0.15">
      <c r="A8269" s="108" t="s">
        <v>53</v>
      </c>
      <c r="B8269" s="19">
        <v>2.2400000000000002</v>
      </c>
      <c r="C8269" s="19">
        <v>896</v>
      </c>
      <c r="D8269" s="19">
        <v>7660.95</v>
      </c>
      <c r="E8269" s="19">
        <v>443.03</v>
      </c>
      <c r="F8269" s="19">
        <f t="shared" si="262"/>
        <v>19778.124999999996</v>
      </c>
      <c r="G8269" s="151">
        <f t="shared" si="263"/>
        <v>5.7829642537805359</v>
      </c>
    </row>
    <row r="8270" spans="1:7" s="8" customFormat="1" ht="12.75" x14ac:dyDescent="0.15">
      <c r="A8270" s="108" t="s">
        <v>56</v>
      </c>
      <c r="B8270" s="19">
        <v>2.2400000000000002</v>
      </c>
      <c r="C8270" s="19">
        <v>896</v>
      </c>
      <c r="D8270" s="19">
        <v>4710</v>
      </c>
      <c r="E8270" s="19">
        <v>443.03</v>
      </c>
      <c r="F8270" s="19">
        <f t="shared" si="262"/>
        <v>19778.124999999996</v>
      </c>
      <c r="G8270" s="151">
        <f t="shared" si="263"/>
        <v>9.4061571125265395</v>
      </c>
    </row>
    <row r="8271" spans="1:7" s="8" customFormat="1" ht="12.75" x14ac:dyDescent="0.15">
      <c r="A8271" s="110" t="s">
        <v>64</v>
      </c>
      <c r="B8271" s="20">
        <v>0</v>
      </c>
      <c r="C8271" s="20">
        <v>0</v>
      </c>
      <c r="D8271" s="20">
        <v>0</v>
      </c>
      <c r="E8271" s="20">
        <v>350</v>
      </c>
      <c r="F8271" s="20">
        <f t="shared" si="262"/>
        <v>0</v>
      </c>
      <c r="G8271" s="136">
        <f t="shared" si="263"/>
        <v>0</v>
      </c>
    </row>
    <row r="8272" spans="1:7" s="8" customFormat="1" ht="12.75" x14ac:dyDescent="0.15">
      <c r="A8272" s="110" t="s">
        <v>252</v>
      </c>
      <c r="B8272" s="20">
        <v>2.2400000000000002</v>
      </c>
      <c r="C8272" s="20">
        <v>0</v>
      </c>
      <c r="D8272" s="20">
        <v>0</v>
      </c>
      <c r="E8272" s="20">
        <v>93.03</v>
      </c>
      <c r="F8272" s="20">
        <f t="shared" si="262"/>
        <v>4153.125</v>
      </c>
      <c r="G8272" s="136">
        <f t="shared" si="263"/>
        <v>0</v>
      </c>
    </row>
    <row r="8273" spans="1:7" s="8" customFormat="1" ht="12.75" x14ac:dyDescent="0.15">
      <c r="A8273" s="108" t="s">
        <v>72</v>
      </c>
      <c r="B8273" s="19">
        <v>0</v>
      </c>
      <c r="C8273" s="19">
        <v>0</v>
      </c>
      <c r="D8273" s="19">
        <v>2950.95</v>
      </c>
      <c r="E8273" s="19">
        <v>0</v>
      </c>
      <c r="F8273" s="19">
        <f t="shared" si="262"/>
        <v>0</v>
      </c>
      <c r="G8273" s="151">
        <f t="shared" si="263"/>
        <v>0</v>
      </c>
    </row>
    <row r="8274" spans="1:7" s="7" customFormat="1" ht="12.75" x14ac:dyDescent="0.15">
      <c r="A8274" s="149" t="s">
        <v>300</v>
      </c>
      <c r="B8274" s="18">
        <v>2377.7199999999998</v>
      </c>
      <c r="C8274" s="18">
        <v>7395</v>
      </c>
      <c r="D8274" s="18">
        <v>9720</v>
      </c>
      <c r="E8274" s="18">
        <v>2749.68</v>
      </c>
      <c r="F8274" s="18">
        <f t="shared" si="262"/>
        <v>115.64355769392527</v>
      </c>
      <c r="G8274" s="150">
        <f t="shared" si="263"/>
        <v>28.288888888888884</v>
      </c>
    </row>
    <row r="8275" spans="1:7" s="8" customFormat="1" ht="12.75" x14ac:dyDescent="0.15">
      <c r="A8275" s="108" t="s">
        <v>82</v>
      </c>
      <c r="B8275" s="19">
        <v>2377.7199999999998</v>
      </c>
      <c r="C8275" s="19">
        <v>7395</v>
      </c>
      <c r="D8275" s="19">
        <v>9720</v>
      </c>
      <c r="E8275" s="19">
        <v>2749.68</v>
      </c>
      <c r="F8275" s="19">
        <f t="shared" si="262"/>
        <v>115.64355769392527</v>
      </c>
      <c r="G8275" s="151">
        <f t="shared" si="263"/>
        <v>28.288888888888884</v>
      </c>
    </row>
    <row r="8276" spans="1:7" s="6" customFormat="1" ht="12.75" x14ac:dyDescent="0.15">
      <c r="A8276" s="147" t="s">
        <v>127</v>
      </c>
      <c r="B8276" s="17">
        <v>2377.7199999999998</v>
      </c>
      <c r="C8276" s="17">
        <v>7395</v>
      </c>
      <c r="D8276" s="17">
        <v>9720</v>
      </c>
      <c r="E8276" s="17">
        <v>2749.68</v>
      </c>
      <c r="F8276" s="17">
        <f t="shared" si="262"/>
        <v>115.64355769392527</v>
      </c>
      <c r="G8276" s="148">
        <f t="shared" si="263"/>
        <v>28.288888888888884</v>
      </c>
    </row>
    <row r="8277" spans="1:7" s="8" customFormat="1" ht="12.75" x14ac:dyDescent="0.15">
      <c r="A8277" s="108" t="s">
        <v>6</v>
      </c>
      <c r="B8277" s="19">
        <v>82.55</v>
      </c>
      <c r="C8277" s="19">
        <v>1803</v>
      </c>
      <c r="D8277" s="19">
        <v>2220</v>
      </c>
      <c r="E8277" s="19">
        <v>199.08</v>
      </c>
      <c r="F8277" s="19">
        <f t="shared" si="262"/>
        <v>241.16293155663237</v>
      </c>
      <c r="G8277" s="151">
        <f t="shared" si="263"/>
        <v>8.967567567567567</v>
      </c>
    </row>
    <row r="8278" spans="1:7" s="8" customFormat="1" ht="12.75" x14ac:dyDescent="0.15">
      <c r="A8278" s="108" t="s">
        <v>12</v>
      </c>
      <c r="B8278" s="19">
        <v>82.55</v>
      </c>
      <c r="C8278" s="19">
        <v>1803</v>
      </c>
      <c r="D8278" s="19">
        <v>2220</v>
      </c>
      <c r="E8278" s="19">
        <v>199.08</v>
      </c>
      <c r="F8278" s="19">
        <f t="shared" si="262"/>
        <v>241.16293155663237</v>
      </c>
      <c r="G8278" s="151">
        <f t="shared" si="263"/>
        <v>8.967567567567567</v>
      </c>
    </row>
    <row r="8279" spans="1:7" s="8" customFormat="1" ht="12.75" x14ac:dyDescent="0.15">
      <c r="A8279" s="110" t="s">
        <v>22</v>
      </c>
      <c r="B8279" s="20">
        <v>0</v>
      </c>
      <c r="C8279" s="20">
        <v>0</v>
      </c>
      <c r="D8279" s="20">
        <v>0</v>
      </c>
      <c r="E8279" s="20">
        <v>94.5</v>
      </c>
      <c r="F8279" s="20">
        <f t="shared" si="262"/>
        <v>0</v>
      </c>
      <c r="G8279" s="136">
        <f t="shared" si="263"/>
        <v>0</v>
      </c>
    </row>
    <row r="8280" spans="1:7" s="8" customFormat="1" ht="12.75" x14ac:dyDescent="0.15">
      <c r="A8280" s="110" t="s">
        <v>97</v>
      </c>
      <c r="B8280" s="20">
        <v>82.55</v>
      </c>
      <c r="C8280" s="20">
        <v>0</v>
      </c>
      <c r="D8280" s="20">
        <v>0</v>
      </c>
      <c r="E8280" s="20">
        <v>0</v>
      </c>
      <c r="F8280" s="20">
        <f t="shared" si="262"/>
        <v>0</v>
      </c>
      <c r="G8280" s="136">
        <f t="shared" si="263"/>
        <v>0</v>
      </c>
    </row>
    <row r="8281" spans="1:7" s="8" customFormat="1" ht="12.75" x14ac:dyDescent="0.15">
      <c r="A8281" s="110" t="s">
        <v>25</v>
      </c>
      <c r="B8281" s="20">
        <v>0</v>
      </c>
      <c r="C8281" s="20">
        <v>0</v>
      </c>
      <c r="D8281" s="20">
        <v>0</v>
      </c>
      <c r="E8281" s="20">
        <v>104.58</v>
      </c>
      <c r="F8281" s="20">
        <f t="shared" si="262"/>
        <v>0</v>
      </c>
      <c r="G8281" s="136">
        <f t="shared" si="263"/>
        <v>0</v>
      </c>
    </row>
    <row r="8282" spans="1:7" s="8" customFormat="1" ht="12.75" x14ac:dyDescent="0.15">
      <c r="A8282" s="108" t="s">
        <v>53</v>
      </c>
      <c r="B8282" s="19">
        <v>2295.17</v>
      </c>
      <c r="C8282" s="19">
        <v>5592</v>
      </c>
      <c r="D8282" s="19">
        <v>7500</v>
      </c>
      <c r="E8282" s="19">
        <v>2550.6</v>
      </c>
      <c r="F8282" s="19">
        <f t="shared" si="262"/>
        <v>111.12902312247022</v>
      </c>
      <c r="G8282" s="151">
        <f t="shared" si="263"/>
        <v>34.008000000000003</v>
      </c>
    </row>
    <row r="8283" spans="1:7" s="8" customFormat="1" ht="12.75" x14ac:dyDescent="0.15">
      <c r="A8283" s="108" t="s">
        <v>56</v>
      </c>
      <c r="B8283" s="19">
        <v>2295.17</v>
      </c>
      <c r="C8283" s="19">
        <v>5592</v>
      </c>
      <c r="D8283" s="19">
        <v>7500</v>
      </c>
      <c r="E8283" s="19">
        <v>2550.6</v>
      </c>
      <c r="F8283" s="19">
        <f t="shared" si="262"/>
        <v>111.12902312247022</v>
      </c>
      <c r="G8283" s="151">
        <f t="shared" si="263"/>
        <v>34.008000000000003</v>
      </c>
    </row>
    <row r="8284" spans="1:7" s="8" customFormat="1" ht="12.75" x14ac:dyDescent="0.15">
      <c r="A8284" s="110" t="s">
        <v>57</v>
      </c>
      <c r="B8284" s="20">
        <v>1990.84</v>
      </c>
      <c r="C8284" s="20">
        <v>0</v>
      </c>
      <c r="D8284" s="20">
        <v>0</v>
      </c>
      <c r="E8284" s="20">
        <v>1817.55</v>
      </c>
      <c r="F8284" s="20">
        <f t="shared" si="262"/>
        <v>91.295634003737121</v>
      </c>
      <c r="G8284" s="136">
        <f t="shared" si="263"/>
        <v>0</v>
      </c>
    </row>
    <row r="8285" spans="1:7" s="8" customFormat="1" ht="12.75" x14ac:dyDescent="0.15">
      <c r="A8285" s="110" t="s">
        <v>64</v>
      </c>
      <c r="B8285" s="20">
        <v>0</v>
      </c>
      <c r="C8285" s="20">
        <v>0</v>
      </c>
      <c r="D8285" s="20">
        <v>0</v>
      </c>
      <c r="E8285" s="20">
        <v>429.8</v>
      </c>
      <c r="F8285" s="20">
        <f t="shared" si="262"/>
        <v>0</v>
      </c>
      <c r="G8285" s="136">
        <f t="shared" si="263"/>
        <v>0</v>
      </c>
    </row>
    <row r="8286" spans="1:7" s="8" customFormat="1" ht="12.75" x14ac:dyDescent="0.15">
      <c r="A8286" s="110" t="s">
        <v>60</v>
      </c>
      <c r="B8286" s="20">
        <v>0</v>
      </c>
      <c r="C8286" s="20">
        <v>0</v>
      </c>
      <c r="D8286" s="20">
        <v>0</v>
      </c>
      <c r="E8286" s="20">
        <v>303.25</v>
      </c>
      <c r="F8286" s="20">
        <f t="shared" si="262"/>
        <v>0</v>
      </c>
      <c r="G8286" s="136">
        <f t="shared" si="263"/>
        <v>0</v>
      </c>
    </row>
    <row r="8287" spans="1:7" s="8" customFormat="1" ht="12.75" x14ac:dyDescent="0.15">
      <c r="A8287" s="110" t="s">
        <v>252</v>
      </c>
      <c r="B8287" s="20">
        <v>304.33</v>
      </c>
      <c r="C8287" s="20">
        <v>0</v>
      </c>
      <c r="D8287" s="20">
        <v>0</v>
      </c>
      <c r="E8287" s="20">
        <v>0</v>
      </c>
      <c r="F8287" s="20">
        <f t="shared" si="262"/>
        <v>0</v>
      </c>
      <c r="G8287" s="136">
        <f t="shared" si="263"/>
        <v>0</v>
      </c>
    </row>
    <row r="8288" spans="1:7" s="7" customFormat="1" ht="12.75" x14ac:dyDescent="0.15">
      <c r="A8288" s="149" t="s">
        <v>301</v>
      </c>
      <c r="B8288" s="18">
        <v>2557.79</v>
      </c>
      <c r="C8288" s="18">
        <v>11561</v>
      </c>
      <c r="D8288" s="18">
        <v>14350</v>
      </c>
      <c r="E8288" s="18">
        <v>5552.23</v>
      </c>
      <c r="F8288" s="18">
        <f t="shared" si="262"/>
        <v>217.07137802556113</v>
      </c>
      <c r="G8288" s="150">
        <f t="shared" si="263"/>
        <v>38.691498257839719</v>
      </c>
    </row>
    <row r="8289" spans="1:7" s="8" customFormat="1" ht="12.75" x14ac:dyDescent="0.15">
      <c r="A8289" s="108" t="s">
        <v>82</v>
      </c>
      <c r="B8289" s="19">
        <v>2557.79</v>
      </c>
      <c r="C8289" s="19">
        <v>11561</v>
      </c>
      <c r="D8289" s="19">
        <v>14350</v>
      </c>
      <c r="E8289" s="19">
        <v>5552.23</v>
      </c>
      <c r="F8289" s="19">
        <f t="shared" si="262"/>
        <v>217.07137802556113</v>
      </c>
      <c r="G8289" s="151">
        <f t="shared" si="263"/>
        <v>38.691498257839719</v>
      </c>
    </row>
    <row r="8290" spans="1:7" s="6" customFormat="1" ht="12.75" x14ac:dyDescent="0.15">
      <c r="A8290" s="147" t="s">
        <v>257</v>
      </c>
      <c r="B8290" s="17">
        <v>2557.79</v>
      </c>
      <c r="C8290" s="17">
        <v>11561</v>
      </c>
      <c r="D8290" s="17">
        <v>14350</v>
      </c>
      <c r="E8290" s="17">
        <v>5552.23</v>
      </c>
      <c r="F8290" s="17">
        <f t="shared" si="262"/>
        <v>217.07137802556113</v>
      </c>
      <c r="G8290" s="148">
        <f t="shared" si="263"/>
        <v>38.691498257839719</v>
      </c>
    </row>
    <row r="8291" spans="1:7" s="8" customFormat="1" ht="12.75" x14ac:dyDescent="0.15">
      <c r="A8291" s="108" t="s">
        <v>6</v>
      </c>
      <c r="B8291" s="19">
        <v>2557.79</v>
      </c>
      <c r="C8291" s="19">
        <v>6942</v>
      </c>
      <c r="D8291" s="19">
        <v>8350</v>
      </c>
      <c r="E8291" s="19">
        <v>5552.23</v>
      </c>
      <c r="F8291" s="19">
        <f t="shared" si="262"/>
        <v>217.07137802556113</v>
      </c>
      <c r="G8291" s="151">
        <f t="shared" si="263"/>
        <v>66.493772455089811</v>
      </c>
    </row>
    <row r="8292" spans="1:7" s="8" customFormat="1" ht="12.75" x14ac:dyDescent="0.15">
      <c r="A8292" s="108" t="s">
        <v>12</v>
      </c>
      <c r="B8292" s="19">
        <v>2557.79</v>
      </c>
      <c r="C8292" s="19">
        <v>6942</v>
      </c>
      <c r="D8292" s="19">
        <v>8350</v>
      </c>
      <c r="E8292" s="19">
        <v>5552.23</v>
      </c>
      <c r="F8292" s="19">
        <f t="shared" si="262"/>
        <v>217.07137802556113</v>
      </c>
      <c r="G8292" s="151">
        <f t="shared" si="263"/>
        <v>66.493772455089811</v>
      </c>
    </row>
    <row r="8293" spans="1:7" s="8" customFormat="1" ht="12.75" x14ac:dyDescent="0.15">
      <c r="A8293" s="110" t="s">
        <v>18</v>
      </c>
      <c r="B8293" s="20">
        <v>0</v>
      </c>
      <c r="C8293" s="20">
        <v>0</v>
      </c>
      <c r="D8293" s="20">
        <v>0</v>
      </c>
      <c r="E8293" s="20">
        <v>29</v>
      </c>
      <c r="F8293" s="20">
        <f t="shared" si="262"/>
        <v>0</v>
      </c>
      <c r="G8293" s="136">
        <f t="shared" si="263"/>
        <v>0</v>
      </c>
    </row>
    <row r="8294" spans="1:7" s="8" customFormat="1" ht="12.75" x14ac:dyDescent="0.15">
      <c r="A8294" s="110" t="s">
        <v>21</v>
      </c>
      <c r="B8294" s="20">
        <v>0</v>
      </c>
      <c r="C8294" s="20">
        <v>0</v>
      </c>
      <c r="D8294" s="20">
        <v>0</v>
      </c>
      <c r="E8294" s="20">
        <v>73.599999999999994</v>
      </c>
      <c r="F8294" s="20">
        <f t="shared" si="262"/>
        <v>0</v>
      </c>
      <c r="G8294" s="136">
        <f t="shared" si="263"/>
        <v>0</v>
      </c>
    </row>
    <row r="8295" spans="1:7" s="8" customFormat="1" ht="12.75" x14ac:dyDescent="0.15">
      <c r="A8295" s="110" t="s">
        <v>22</v>
      </c>
      <c r="B8295" s="20">
        <v>0</v>
      </c>
      <c r="C8295" s="20">
        <v>0</v>
      </c>
      <c r="D8295" s="20">
        <v>0</v>
      </c>
      <c r="E8295" s="20">
        <v>880.89</v>
      </c>
      <c r="F8295" s="20">
        <f t="shared" si="262"/>
        <v>0</v>
      </c>
      <c r="G8295" s="136">
        <f t="shared" si="263"/>
        <v>0</v>
      </c>
    </row>
    <row r="8296" spans="1:7" s="8" customFormat="1" ht="12.75" x14ac:dyDescent="0.15">
      <c r="A8296" s="110" t="s">
        <v>97</v>
      </c>
      <c r="B8296" s="20">
        <v>1553.66</v>
      </c>
      <c r="C8296" s="20">
        <v>0</v>
      </c>
      <c r="D8296" s="20">
        <v>0</v>
      </c>
      <c r="E8296" s="20">
        <v>213.51</v>
      </c>
      <c r="F8296" s="20">
        <f t="shared" si="262"/>
        <v>13.742388939665048</v>
      </c>
      <c r="G8296" s="136">
        <f t="shared" si="263"/>
        <v>0</v>
      </c>
    </row>
    <row r="8297" spans="1:7" s="8" customFormat="1" ht="12.75" x14ac:dyDescent="0.15">
      <c r="A8297" s="110" t="s">
        <v>24</v>
      </c>
      <c r="B8297" s="20">
        <v>0</v>
      </c>
      <c r="C8297" s="20">
        <v>0</v>
      </c>
      <c r="D8297" s="20">
        <v>0</v>
      </c>
      <c r="E8297" s="20">
        <v>121.95</v>
      </c>
      <c r="F8297" s="20">
        <f t="shared" si="262"/>
        <v>0</v>
      </c>
      <c r="G8297" s="136">
        <f t="shared" si="263"/>
        <v>0</v>
      </c>
    </row>
    <row r="8298" spans="1:7" s="8" customFormat="1" ht="12.75" x14ac:dyDescent="0.15">
      <c r="A8298" s="110" t="s">
        <v>27</v>
      </c>
      <c r="B8298" s="20">
        <v>371.62</v>
      </c>
      <c r="C8298" s="20">
        <v>0</v>
      </c>
      <c r="D8298" s="20">
        <v>0</v>
      </c>
      <c r="E8298" s="20">
        <v>2876.78</v>
      </c>
      <c r="F8298" s="20">
        <f t="shared" si="262"/>
        <v>774.11872342715685</v>
      </c>
      <c r="G8298" s="136">
        <f t="shared" si="263"/>
        <v>0</v>
      </c>
    </row>
    <row r="8299" spans="1:7" s="8" customFormat="1" ht="12.75" x14ac:dyDescent="0.15">
      <c r="A8299" s="110" t="s">
        <v>28</v>
      </c>
      <c r="B8299" s="20">
        <v>0</v>
      </c>
      <c r="C8299" s="20">
        <v>0</v>
      </c>
      <c r="D8299" s="20">
        <v>0</v>
      </c>
      <c r="E8299" s="20">
        <v>618.09</v>
      </c>
      <c r="F8299" s="20">
        <f t="shared" si="262"/>
        <v>0</v>
      </c>
      <c r="G8299" s="136">
        <f t="shared" si="263"/>
        <v>0</v>
      </c>
    </row>
    <row r="8300" spans="1:7" s="8" customFormat="1" ht="12.75" x14ac:dyDescent="0.15">
      <c r="A8300" s="110" t="s">
        <v>41</v>
      </c>
      <c r="B8300" s="20">
        <v>398.92</v>
      </c>
      <c r="C8300" s="20">
        <v>0</v>
      </c>
      <c r="D8300" s="20">
        <v>0</v>
      </c>
      <c r="E8300" s="20">
        <v>125.5</v>
      </c>
      <c r="F8300" s="20">
        <f t="shared" si="262"/>
        <v>31.459941842976036</v>
      </c>
      <c r="G8300" s="136">
        <f t="shared" si="263"/>
        <v>0</v>
      </c>
    </row>
    <row r="8301" spans="1:7" s="8" customFormat="1" ht="12.75" x14ac:dyDescent="0.15">
      <c r="A8301" s="110" t="s">
        <v>34</v>
      </c>
      <c r="B8301" s="20">
        <v>0</v>
      </c>
      <c r="C8301" s="20">
        <v>0</v>
      </c>
      <c r="D8301" s="20">
        <v>0</v>
      </c>
      <c r="E8301" s="20">
        <v>109</v>
      </c>
      <c r="F8301" s="20">
        <f t="shared" si="262"/>
        <v>0</v>
      </c>
      <c r="G8301" s="136">
        <f t="shared" si="263"/>
        <v>0</v>
      </c>
    </row>
    <row r="8302" spans="1:7" s="8" customFormat="1" ht="12.75" x14ac:dyDescent="0.15">
      <c r="A8302" s="110" t="s">
        <v>42</v>
      </c>
      <c r="B8302" s="20">
        <v>0</v>
      </c>
      <c r="C8302" s="20">
        <v>0</v>
      </c>
      <c r="D8302" s="20">
        <v>0</v>
      </c>
      <c r="E8302" s="20">
        <v>13.27</v>
      </c>
      <c r="F8302" s="20">
        <f t="shared" si="262"/>
        <v>0</v>
      </c>
      <c r="G8302" s="136">
        <f t="shared" si="263"/>
        <v>0</v>
      </c>
    </row>
    <row r="8303" spans="1:7" s="8" customFormat="1" ht="12.75" x14ac:dyDescent="0.15">
      <c r="A8303" s="110" t="s">
        <v>36</v>
      </c>
      <c r="B8303" s="20">
        <v>233.59</v>
      </c>
      <c r="C8303" s="20">
        <v>0</v>
      </c>
      <c r="D8303" s="20">
        <v>0</v>
      </c>
      <c r="E8303" s="20">
        <v>490.64</v>
      </c>
      <c r="F8303" s="20">
        <f t="shared" si="262"/>
        <v>210.04323815231817</v>
      </c>
      <c r="G8303" s="136">
        <f t="shared" si="263"/>
        <v>0</v>
      </c>
    </row>
    <row r="8304" spans="1:7" s="8" customFormat="1" ht="12.75" x14ac:dyDescent="0.15">
      <c r="A8304" s="108" t="s">
        <v>53</v>
      </c>
      <c r="B8304" s="19">
        <v>0</v>
      </c>
      <c r="C8304" s="19">
        <v>4619</v>
      </c>
      <c r="D8304" s="19">
        <v>6000</v>
      </c>
      <c r="E8304" s="19">
        <v>0</v>
      </c>
      <c r="F8304" s="19">
        <f t="shared" si="262"/>
        <v>0</v>
      </c>
      <c r="G8304" s="151">
        <f t="shared" si="263"/>
        <v>0</v>
      </c>
    </row>
    <row r="8305" spans="1:7" s="8" customFormat="1" ht="12.75" x14ac:dyDescent="0.15">
      <c r="A8305" s="108" t="s">
        <v>56</v>
      </c>
      <c r="B8305" s="19">
        <v>0</v>
      </c>
      <c r="C8305" s="19">
        <v>4619</v>
      </c>
      <c r="D8305" s="19">
        <v>6000</v>
      </c>
      <c r="E8305" s="19">
        <v>0</v>
      </c>
      <c r="F8305" s="19">
        <f t="shared" si="262"/>
        <v>0</v>
      </c>
      <c r="G8305" s="151">
        <f t="shared" si="263"/>
        <v>0</v>
      </c>
    </row>
    <row r="8306" spans="1:7" s="7" customFormat="1" ht="12.75" x14ac:dyDescent="0.15">
      <c r="A8306" s="149" t="s">
        <v>302</v>
      </c>
      <c r="B8306" s="18">
        <v>2614.0100000000002</v>
      </c>
      <c r="C8306" s="18">
        <v>25380</v>
      </c>
      <c r="D8306" s="18">
        <v>12900</v>
      </c>
      <c r="E8306" s="18">
        <v>3155.73</v>
      </c>
      <c r="F8306" s="18">
        <f t="shared" si="262"/>
        <v>120.72371567055977</v>
      </c>
      <c r="G8306" s="150">
        <f t="shared" si="263"/>
        <v>24.463023255813955</v>
      </c>
    </row>
    <row r="8307" spans="1:7" s="8" customFormat="1" ht="12.75" x14ac:dyDescent="0.15">
      <c r="A8307" s="108" t="s">
        <v>81</v>
      </c>
      <c r="B8307" s="19">
        <v>1420.07</v>
      </c>
      <c r="C8307" s="19">
        <v>14383</v>
      </c>
      <c r="D8307" s="19">
        <v>5800</v>
      </c>
      <c r="E8307" s="19">
        <v>2598.5300000000002</v>
      </c>
      <c r="F8307" s="19">
        <f t="shared" si="262"/>
        <v>182.98604998345155</v>
      </c>
      <c r="G8307" s="151">
        <f t="shared" si="263"/>
        <v>44.802241379310345</v>
      </c>
    </row>
    <row r="8308" spans="1:7" s="6" customFormat="1" ht="12.75" x14ac:dyDescent="0.15">
      <c r="A8308" s="147" t="s">
        <v>128</v>
      </c>
      <c r="B8308" s="17">
        <v>1420.07</v>
      </c>
      <c r="C8308" s="17">
        <v>14383</v>
      </c>
      <c r="D8308" s="17">
        <v>5800</v>
      </c>
      <c r="E8308" s="17">
        <v>2598.5300000000002</v>
      </c>
      <c r="F8308" s="17">
        <f t="shared" si="262"/>
        <v>182.98604998345155</v>
      </c>
      <c r="G8308" s="148">
        <f t="shared" si="263"/>
        <v>44.802241379310345</v>
      </c>
    </row>
    <row r="8309" spans="1:7" s="8" customFormat="1" ht="12.75" x14ac:dyDescent="0.15">
      <c r="A8309" s="108" t="s">
        <v>6</v>
      </c>
      <c r="B8309" s="19">
        <v>1420.07</v>
      </c>
      <c r="C8309" s="19">
        <v>11985</v>
      </c>
      <c r="D8309" s="19">
        <v>5100</v>
      </c>
      <c r="E8309" s="19">
        <v>2098.5300000000002</v>
      </c>
      <c r="F8309" s="19">
        <f t="shared" si="262"/>
        <v>147.77651805896895</v>
      </c>
      <c r="G8309" s="151">
        <f t="shared" si="263"/>
        <v>41.14764705882353</v>
      </c>
    </row>
    <row r="8310" spans="1:7" s="8" customFormat="1" ht="12.75" x14ac:dyDescent="0.15">
      <c r="A8310" s="108" t="s">
        <v>7</v>
      </c>
      <c r="B8310" s="19">
        <v>172.01</v>
      </c>
      <c r="C8310" s="19">
        <v>2919</v>
      </c>
      <c r="D8310" s="19">
        <v>900</v>
      </c>
      <c r="E8310" s="19">
        <v>172.01</v>
      </c>
      <c r="F8310" s="19">
        <f t="shared" si="262"/>
        <v>100</v>
      </c>
      <c r="G8310" s="151">
        <f t="shared" si="263"/>
        <v>19.112222222222222</v>
      </c>
    </row>
    <row r="8311" spans="1:7" s="8" customFormat="1" ht="12.75" x14ac:dyDescent="0.15">
      <c r="A8311" s="110" t="s">
        <v>8</v>
      </c>
      <c r="B8311" s="20">
        <v>147.65</v>
      </c>
      <c r="C8311" s="20">
        <v>0</v>
      </c>
      <c r="D8311" s="20">
        <v>0</v>
      </c>
      <c r="E8311" s="20">
        <v>147.65</v>
      </c>
      <c r="F8311" s="20">
        <f t="shared" si="262"/>
        <v>100</v>
      </c>
      <c r="G8311" s="136">
        <f t="shared" si="263"/>
        <v>0</v>
      </c>
    </row>
    <row r="8312" spans="1:7" s="8" customFormat="1" ht="12.75" x14ac:dyDescent="0.15">
      <c r="A8312" s="110" t="s">
        <v>11</v>
      </c>
      <c r="B8312" s="20">
        <v>24.36</v>
      </c>
      <c r="C8312" s="20">
        <v>0</v>
      </c>
      <c r="D8312" s="20">
        <v>0</v>
      </c>
      <c r="E8312" s="20">
        <v>24.36</v>
      </c>
      <c r="F8312" s="20">
        <f t="shared" si="262"/>
        <v>100</v>
      </c>
      <c r="G8312" s="136">
        <f t="shared" si="263"/>
        <v>0</v>
      </c>
    </row>
    <row r="8313" spans="1:7" s="8" customFormat="1" ht="12.75" x14ac:dyDescent="0.15">
      <c r="A8313" s="108" t="s">
        <v>12</v>
      </c>
      <c r="B8313" s="19">
        <v>1248.06</v>
      </c>
      <c r="C8313" s="19">
        <v>9066</v>
      </c>
      <c r="D8313" s="19">
        <v>4200</v>
      </c>
      <c r="E8313" s="19">
        <v>1926.52</v>
      </c>
      <c r="F8313" s="19">
        <f t="shared" si="262"/>
        <v>154.3611685335641</v>
      </c>
      <c r="G8313" s="151">
        <f t="shared" si="263"/>
        <v>45.869523809523812</v>
      </c>
    </row>
    <row r="8314" spans="1:7" s="8" customFormat="1" ht="12.75" x14ac:dyDescent="0.15">
      <c r="A8314" s="110" t="s">
        <v>18</v>
      </c>
      <c r="B8314" s="20">
        <v>37.42</v>
      </c>
      <c r="C8314" s="20">
        <v>0</v>
      </c>
      <c r="D8314" s="20">
        <v>0</v>
      </c>
      <c r="E8314" s="20">
        <v>0</v>
      </c>
      <c r="F8314" s="20">
        <f t="shared" si="262"/>
        <v>0</v>
      </c>
      <c r="G8314" s="136">
        <f t="shared" si="263"/>
        <v>0</v>
      </c>
    </row>
    <row r="8315" spans="1:7" s="8" customFormat="1" ht="12.75" x14ac:dyDescent="0.15">
      <c r="A8315" s="110" t="s">
        <v>21</v>
      </c>
      <c r="B8315" s="20">
        <v>61.58</v>
      </c>
      <c r="C8315" s="20">
        <v>0</v>
      </c>
      <c r="D8315" s="20">
        <v>0</v>
      </c>
      <c r="E8315" s="20">
        <v>0</v>
      </c>
      <c r="F8315" s="20">
        <f t="shared" si="262"/>
        <v>0</v>
      </c>
      <c r="G8315" s="136">
        <f t="shared" si="263"/>
        <v>0</v>
      </c>
    </row>
    <row r="8316" spans="1:7" s="8" customFormat="1" ht="12.75" x14ac:dyDescent="0.15">
      <c r="A8316" s="110" t="s">
        <v>22</v>
      </c>
      <c r="B8316" s="20">
        <v>255.51</v>
      </c>
      <c r="C8316" s="20">
        <v>0</v>
      </c>
      <c r="D8316" s="20">
        <v>0</v>
      </c>
      <c r="E8316" s="20">
        <v>0.05</v>
      </c>
      <c r="F8316" s="20">
        <f t="shared" si="262"/>
        <v>1.9568705725803298E-2</v>
      </c>
      <c r="G8316" s="136">
        <f t="shared" si="263"/>
        <v>0</v>
      </c>
    </row>
    <row r="8317" spans="1:7" s="8" customFormat="1" ht="12.75" x14ac:dyDescent="0.15">
      <c r="A8317" s="110" t="s">
        <v>97</v>
      </c>
      <c r="B8317" s="20">
        <v>199.08</v>
      </c>
      <c r="C8317" s="20">
        <v>0</v>
      </c>
      <c r="D8317" s="20">
        <v>0</v>
      </c>
      <c r="E8317" s="20">
        <v>0</v>
      </c>
      <c r="F8317" s="20">
        <f t="shared" si="262"/>
        <v>0</v>
      </c>
      <c r="G8317" s="136">
        <f t="shared" si="263"/>
        <v>0</v>
      </c>
    </row>
    <row r="8318" spans="1:7" s="8" customFormat="1" ht="12.75" x14ac:dyDescent="0.15">
      <c r="A8318" s="110" t="s">
        <v>25</v>
      </c>
      <c r="B8318" s="20">
        <v>0</v>
      </c>
      <c r="C8318" s="20">
        <v>0</v>
      </c>
      <c r="D8318" s="20">
        <v>0</v>
      </c>
      <c r="E8318" s="20">
        <v>851</v>
      </c>
      <c r="F8318" s="20">
        <f t="shared" si="262"/>
        <v>0</v>
      </c>
      <c r="G8318" s="136">
        <f t="shared" si="263"/>
        <v>0</v>
      </c>
    </row>
    <row r="8319" spans="1:7" s="8" customFormat="1" ht="12.75" x14ac:dyDescent="0.15">
      <c r="A8319" s="110" t="s">
        <v>41</v>
      </c>
      <c r="B8319" s="20">
        <v>229.94</v>
      </c>
      <c r="C8319" s="20">
        <v>0</v>
      </c>
      <c r="D8319" s="20">
        <v>0</v>
      </c>
      <c r="E8319" s="20">
        <v>0</v>
      </c>
      <c r="F8319" s="20">
        <f t="shared" si="262"/>
        <v>0</v>
      </c>
      <c r="G8319" s="136">
        <f t="shared" si="263"/>
        <v>0</v>
      </c>
    </row>
    <row r="8320" spans="1:7" s="8" customFormat="1" ht="12.75" x14ac:dyDescent="0.15">
      <c r="A8320" s="110" t="s">
        <v>31</v>
      </c>
      <c r="B8320" s="20">
        <v>464.53</v>
      </c>
      <c r="C8320" s="20">
        <v>0</v>
      </c>
      <c r="D8320" s="20">
        <v>0</v>
      </c>
      <c r="E8320" s="20">
        <v>0</v>
      </c>
      <c r="F8320" s="20">
        <f t="shared" si="262"/>
        <v>0</v>
      </c>
      <c r="G8320" s="136">
        <f t="shared" si="263"/>
        <v>0</v>
      </c>
    </row>
    <row r="8321" spans="1:7" s="8" customFormat="1" ht="12.75" x14ac:dyDescent="0.15">
      <c r="A8321" s="110" t="s">
        <v>32</v>
      </c>
      <c r="B8321" s="20">
        <v>0</v>
      </c>
      <c r="C8321" s="20">
        <v>0</v>
      </c>
      <c r="D8321" s="20">
        <v>0</v>
      </c>
      <c r="E8321" s="20">
        <v>1075.47</v>
      </c>
      <c r="F8321" s="20">
        <f t="shared" si="262"/>
        <v>0</v>
      </c>
      <c r="G8321" s="136">
        <f t="shared" si="263"/>
        <v>0</v>
      </c>
    </row>
    <row r="8322" spans="1:7" s="8" customFormat="1" ht="12.75" x14ac:dyDescent="0.15">
      <c r="A8322" s="108" t="s">
        <v>53</v>
      </c>
      <c r="B8322" s="19">
        <v>0</v>
      </c>
      <c r="C8322" s="19">
        <v>2398</v>
      </c>
      <c r="D8322" s="19">
        <v>700</v>
      </c>
      <c r="E8322" s="19">
        <v>500</v>
      </c>
      <c r="F8322" s="19">
        <f t="shared" si="262"/>
        <v>0</v>
      </c>
      <c r="G8322" s="151">
        <f t="shared" si="263"/>
        <v>71.428571428571431</v>
      </c>
    </row>
    <row r="8323" spans="1:7" s="8" customFormat="1" ht="12.75" x14ac:dyDescent="0.15">
      <c r="A8323" s="108" t="s">
        <v>54</v>
      </c>
      <c r="B8323" s="19">
        <v>0</v>
      </c>
      <c r="C8323" s="19">
        <v>398</v>
      </c>
      <c r="D8323" s="19">
        <v>200</v>
      </c>
      <c r="E8323" s="19">
        <v>0</v>
      </c>
      <c r="F8323" s="19">
        <f t="shared" si="262"/>
        <v>0</v>
      </c>
      <c r="G8323" s="151">
        <f t="shared" si="263"/>
        <v>0</v>
      </c>
    </row>
    <row r="8324" spans="1:7" s="8" customFormat="1" ht="12.75" x14ac:dyDescent="0.15">
      <c r="A8324" s="108" t="s">
        <v>56</v>
      </c>
      <c r="B8324" s="19">
        <v>0</v>
      </c>
      <c r="C8324" s="19">
        <v>2000</v>
      </c>
      <c r="D8324" s="19">
        <v>500</v>
      </c>
      <c r="E8324" s="19">
        <v>500</v>
      </c>
      <c r="F8324" s="19">
        <f t="shared" si="262"/>
        <v>0</v>
      </c>
      <c r="G8324" s="151">
        <f t="shared" si="263"/>
        <v>100</v>
      </c>
    </row>
    <row r="8325" spans="1:7" s="8" customFormat="1" ht="12.75" x14ac:dyDescent="0.15">
      <c r="A8325" s="110" t="s">
        <v>252</v>
      </c>
      <c r="B8325" s="20">
        <v>0</v>
      </c>
      <c r="C8325" s="20">
        <v>0</v>
      </c>
      <c r="D8325" s="20">
        <v>0</v>
      </c>
      <c r="E8325" s="20">
        <v>500</v>
      </c>
      <c r="F8325" s="20">
        <f t="shared" si="262"/>
        <v>0</v>
      </c>
      <c r="G8325" s="136">
        <f t="shared" si="263"/>
        <v>0</v>
      </c>
    </row>
    <row r="8326" spans="1:7" s="8" customFormat="1" ht="12.75" x14ac:dyDescent="0.15">
      <c r="A8326" s="108" t="s">
        <v>82</v>
      </c>
      <c r="B8326" s="19">
        <v>1193.94</v>
      </c>
      <c r="C8326" s="19">
        <v>10997</v>
      </c>
      <c r="D8326" s="19">
        <v>7100</v>
      </c>
      <c r="E8326" s="19">
        <v>557.20000000000005</v>
      </c>
      <c r="F8326" s="19">
        <f t="shared" ref="F8326:F8389" si="264">IFERROR(E8326/B8326*100,0)</f>
        <v>46.669011843141199</v>
      </c>
      <c r="G8326" s="151">
        <f t="shared" ref="G8326:G8389" si="265">IFERROR(E8326/D8326*100,0)</f>
        <v>7.8478873239436631</v>
      </c>
    </row>
    <row r="8327" spans="1:7" s="6" customFormat="1" ht="12.75" x14ac:dyDescent="0.15">
      <c r="A8327" s="147" t="s">
        <v>128</v>
      </c>
      <c r="B8327" s="17">
        <v>1193.94</v>
      </c>
      <c r="C8327" s="17">
        <v>10997</v>
      </c>
      <c r="D8327" s="17">
        <v>7100</v>
      </c>
      <c r="E8327" s="17">
        <v>557.20000000000005</v>
      </c>
      <c r="F8327" s="17">
        <f t="shared" si="264"/>
        <v>46.669011843141199</v>
      </c>
      <c r="G8327" s="148">
        <f t="shared" si="265"/>
        <v>7.8478873239436631</v>
      </c>
    </row>
    <row r="8328" spans="1:7" s="8" customFormat="1" ht="12.75" x14ac:dyDescent="0.15">
      <c r="A8328" s="108" t="s">
        <v>6</v>
      </c>
      <c r="B8328" s="19">
        <v>35.42</v>
      </c>
      <c r="C8328" s="19">
        <v>1963</v>
      </c>
      <c r="D8328" s="19">
        <v>1600</v>
      </c>
      <c r="E8328" s="19">
        <v>298.82</v>
      </c>
      <c r="F8328" s="19">
        <f t="shared" si="264"/>
        <v>843.6476566911349</v>
      </c>
      <c r="G8328" s="151">
        <f t="shared" si="265"/>
        <v>18.67625</v>
      </c>
    </row>
    <row r="8329" spans="1:7" s="8" customFormat="1" ht="12.75" x14ac:dyDescent="0.15">
      <c r="A8329" s="108" t="s">
        <v>12</v>
      </c>
      <c r="B8329" s="19">
        <v>35.42</v>
      </c>
      <c r="C8329" s="19">
        <v>902</v>
      </c>
      <c r="D8329" s="19">
        <v>500</v>
      </c>
      <c r="E8329" s="19">
        <v>0</v>
      </c>
      <c r="F8329" s="19">
        <f t="shared" si="264"/>
        <v>0</v>
      </c>
      <c r="G8329" s="151">
        <f t="shared" si="265"/>
        <v>0</v>
      </c>
    </row>
    <row r="8330" spans="1:7" s="8" customFormat="1" ht="12.75" x14ac:dyDescent="0.15">
      <c r="A8330" s="110" t="s">
        <v>83</v>
      </c>
      <c r="B8330" s="20">
        <v>35.42</v>
      </c>
      <c r="C8330" s="20">
        <v>0</v>
      </c>
      <c r="D8330" s="20">
        <v>0</v>
      </c>
      <c r="E8330" s="20">
        <v>0</v>
      </c>
      <c r="F8330" s="20">
        <f t="shared" si="264"/>
        <v>0</v>
      </c>
      <c r="G8330" s="136">
        <f t="shared" si="265"/>
        <v>0</v>
      </c>
    </row>
    <row r="8331" spans="1:7" s="8" customFormat="1" ht="12.75" x14ac:dyDescent="0.15">
      <c r="A8331" s="108" t="s">
        <v>141</v>
      </c>
      <c r="B8331" s="19">
        <v>0</v>
      </c>
      <c r="C8331" s="19">
        <v>1061</v>
      </c>
      <c r="D8331" s="19">
        <v>500</v>
      </c>
      <c r="E8331" s="19">
        <v>0</v>
      </c>
      <c r="F8331" s="19">
        <f t="shared" si="264"/>
        <v>0</v>
      </c>
      <c r="G8331" s="151">
        <f t="shared" si="265"/>
        <v>0</v>
      </c>
    </row>
    <row r="8332" spans="1:7" s="8" customFormat="1" ht="12.75" x14ac:dyDescent="0.15">
      <c r="A8332" s="108" t="s">
        <v>101</v>
      </c>
      <c r="B8332" s="19">
        <v>0</v>
      </c>
      <c r="C8332" s="19">
        <v>0</v>
      </c>
      <c r="D8332" s="19">
        <v>600</v>
      </c>
      <c r="E8332" s="19">
        <v>298.82</v>
      </c>
      <c r="F8332" s="19">
        <f t="shared" si="264"/>
        <v>0</v>
      </c>
      <c r="G8332" s="151">
        <f t="shared" si="265"/>
        <v>49.803333333333335</v>
      </c>
    </row>
    <row r="8333" spans="1:7" s="8" customFormat="1" ht="12.75" x14ac:dyDescent="0.15">
      <c r="A8333" s="110" t="s">
        <v>260</v>
      </c>
      <c r="B8333" s="20">
        <v>0</v>
      </c>
      <c r="C8333" s="20">
        <v>0</v>
      </c>
      <c r="D8333" s="20">
        <v>0</v>
      </c>
      <c r="E8333" s="20">
        <v>298.82</v>
      </c>
      <c r="F8333" s="20">
        <f t="shared" si="264"/>
        <v>0</v>
      </c>
      <c r="G8333" s="136">
        <f t="shared" si="265"/>
        <v>0</v>
      </c>
    </row>
    <row r="8334" spans="1:7" s="8" customFormat="1" ht="12.75" x14ac:dyDescent="0.15">
      <c r="A8334" s="108" t="s">
        <v>53</v>
      </c>
      <c r="B8334" s="19">
        <v>1158.52</v>
      </c>
      <c r="C8334" s="19">
        <v>9034</v>
      </c>
      <c r="D8334" s="19">
        <v>5500</v>
      </c>
      <c r="E8334" s="19">
        <v>258.38</v>
      </c>
      <c r="F8334" s="19">
        <f t="shared" si="264"/>
        <v>22.302592963436108</v>
      </c>
      <c r="G8334" s="151">
        <f t="shared" si="265"/>
        <v>4.6978181818181817</v>
      </c>
    </row>
    <row r="8335" spans="1:7" s="8" customFormat="1" ht="12.75" x14ac:dyDescent="0.15">
      <c r="A8335" s="108" t="s">
        <v>56</v>
      </c>
      <c r="B8335" s="19">
        <v>1158.52</v>
      </c>
      <c r="C8335" s="19">
        <v>9034</v>
      </c>
      <c r="D8335" s="19">
        <v>5500</v>
      </c>
      <c r="E8335" s="19">
        <v>258.38</v>
      </c>
      <c r="F8335" s="19">
        <f t="shared" si="264"/>
        <v>22.302592963436108</v>
      </c>
      <c r="G8335" s="151">
        <f t="shared" si="265"/>
        <v>4.6978181818181817</v>
      </c>
    </row>
    <row r="8336" spans="1:7" s="8" customFormat="1" ht="12.75" x14ac:dyDescent="0.15">
      <c r="A8336" s="110" t="s">
        <v>252</v>
      </c>
      <c r="B8336" s="20">
        <v>1158.52</v>
      </c>
      <c r="C8336" s="20">
        <v>0</v>
      </c>
      <c r="D8336" s="20">
        <v>0</v>
      </c>
      <c r="E8336" s="20">
        <v>258.38</v>
      </c>
      <c r="F8336" s="20">
        <f t="shared" si="264"/>
        <v>22.302592963436108</v>
      </c>
      <c r="G8336" s="136">
        <f t="shared" si="265"/>
        <v>0</v>
      </c>
    </row>
    <row r="8337" spans="1:7" s="7" customFormat="1" ht="12.75" x14ac:dyDescent="0.15">
      <c r="A8337" s="149" t="s">
        <v>317</v>
      </c>
      <c r="B8337" s="18">
        <v>0</v>
      </c>
      <c r="C8337" s="18">
        <v>14</v>
      </c>
      <c r="D8337" s="18">
        <v>7</v>
      </c>
      <c r="E8337" s="18">
        <v>0</v>
      </c>
      <c r="F8337" s="18">
        <f t="shared" si="264"/>
        <v>0</v>
      </c>
      <c r="G8337" s="150">
        <f t="shared" si="265"/>
        <v>0</v>
      </c>
    </row>
    <row r="8338" spans="1:7" s="8" customFormat="1" ht="12.75" x14ac:dyDescent="0.15">
      <c r="A8338" s="108" t="s">
        <v>82</v>
      </c>
      <c r="B8338" s="19">
        <v>0</v>
      </c>
      <c r="C8338" s="19">
        <v>14</v>
      </c>
      <c r="D8338" s="19">
        <v>7</v>
      </c>
      <c r="E8338" s="19">
        <v>0</v>
      </c>
      <c r="F8338" s="19">
        <f t="shared" si="264"/>
        <v>0</v>
      </c>
      <c r="G8338" s="151">
        <f t="shared" si="265"/>
        <v>0</v>
      </c>
    </row>
    <row r="8339" spans="1:7" s="6" customFormat="1" ht="12.75" x14ac:dyDescent="0.15">
      <c r="A8339" s="147" t="s">
        <v>285</v>
      </c>
      <c r="B8339" s="17">
        <v>0</v>
      </c>
      <c r="C8339" s="17">
        <v>14</v>
      </c>
      <c r="D8339" s="17">
        <v>7</v>
      </c>
      <c r="E8339" s="17">
        <v>0</v>
      </c>
      <c r="F8339" s="17">
        <f t="shared" si="264"/>
        <v>0</v>
      </c>
      <c r="G8339" s="148">
        <f t="shared" si="265"/>
        <v>0</v>
      </c>
    </row>
    <row r="8340" spans="1:7" s="8" customFormat="1" ht="12.75" x14ac:dyDescent="0.15">
      <c r="A8340" s="108" t="s">
        <v>6</v>
      </c>
      <c r="B8340" s="19">
        <v>0</v>
      </c>
      <c r="C8340" s="19">
        <v>14</v>
      </c>
      <c r="D8340" s="19">
        <v>7</v>
      </c>
      <c r="E8340" s="19">
        <v>0</v>
      </c>
      <c r="F8340" s="19">
        <f t="shared" si="264"/>
        <v>0</v>
      </c>
      <c r="G8340" s="151">
        <f t="shared" si="265"/>
        <v>0</v>
      </c>
    </row>
    <row r="8341" spans="1:7" s="8" customFormat="1" ht="12.75" x14ac:dyDescent="0.15">
      <c r="A8341" s="108" t="s">
        <v>37</v>
      </c>
      <c r="B8341" s="19">
        <v>0</v>
      </c>
      <c r="C8341" s="19">
        <v>14</v>
      </c>
      <c r="D8341" s="19">
        <v>7</v>
      </c>
      <c r="E8341" s="19">
        <v>0</v>
      </c>
      <c r="F8341" s="19">
        <f t="shared" si="264"/>
        <v>0</v>
      </c>
      <c r="G8341" s="151">
        <f t="shared" si="265"/>
        <v>0</v>
      </c>
    </row>
    <row r="8342" spans="1:7" s="7" customFormat="1" ht="12.75" x14ac:dyDescent="0.15">
      <c r="A8342" s="149" t="s">
        <v>305</v>
      </c>
      <c r="B8342" s="18">
        <v>1009.26</v>
      </c>
      <c r="C8342" s="18">
        <v>0</v>
      </c>
      <c r="D8342" s="18">
        <v>0</v>
      </c>
      <c r="E8342" s="18">
        <v>0</v>
      </c>
      <c r="F8342" s="18">
        <f t="shared" si="264"/>
        <v>0</v>
      </c>
      <c r="G8342" s="150">
        <f t="shared" si="265"/>
        <v>0</v>
      </c>
    </row>
    <row r="8343" spans="1:7" s="8" customFormat="1" ht="12.75" x14ac:dyDescent="0.15">
      <c r="A8343" s="108" t="s">
        <v>82</v>
      </c>
      <c r="B8343" s="19">
        <v>1009.26</v>
      </c>
      <c r="C8343" s="19">
        <v>0</v>
      </c>
      <c r="D8343" s="19">
        <v>0</v>
      </c>
      <c r="E8343" s="19">
        <v>0</v>
      </c>
      <c r="F8343" s="19">
        <f t="shared" si="264"/>
        <v>0</v>
      </c>
      <c r="G8343" s="151">
        <f t="shared" si="265"/>
        <v>0</v>
      </c>
    </row>
    <row r="8344" spans="1:7" s="6" customFormat="1" ht="12.75" x14ac:dyDescent="0.15">
      <c r="A8344" s="147" t="s">
        <v>86</v>
      </c>
      <c r="B8344" s="17">
        <v>1009.26</v>
      </c>
      <c r="C8344" s="17">
        <v>0</v>
      </c>
      <c r="D8344" s="17">
        <v>0</v>
      </c>
      <c r="E8344" s="17">
        <v>0</v>
      </c>
      <c r="F8344" s="17">
        <f t="shared" si="264"/>
        <v>0</v>
      </c>
      <c r="G8344" s="148">
        <f t="shared" si="265"/>
        <v>0</v>
      </c>
    </row>
    <row r="8345" spans="1:7" s="8" customFormat="1" ht="12.75" x14ac:dyDescent="0.15">
      <c r="A8345" s="108" t="s">
        <v>6</v>
      </c>
      <c r="B8345" s="19">
        <v>1009.26</v>
      </c>
      <c r="C8345" s="19">
        <v>0</v>
      </c>
      <c r="D8345" s="19">
        <v>0</v>
      </c>
      <c r="E8345" s="19">
        <v>0</v>
      </c>
      <c r="F8345" s="19">
        <f t="shared" si="264"/>
        <v>0</v>
      </c>
      <c r="G8345" s="151">
        <f t="shared" si="265"/>
        <v>0</v>
      </c>
    </row>
    <row r="8346" spans="1:7" s="8" customFormat="1" ht="12.75" x14ac:dyDescent="0.15">
      <c r="A8346" s="108" t="s">
        <v>12</v>
      </c>
      <c r="B8346" s="19">
        <v>1009.26</v>
      </c>
      <c r="C8346" s="19">
        <v>0</v>
      </c>
      <c r="D8346" s="19">
        <v>0</v>
      </c>
      <c r="E8346" s="19">
        <v>0</v>
      </c>
      <c r="F8346" s="19">
        <f t="shared" si="264"/>
        <v>0</v>
      </c>
      <c r="G8346" s="151">
        <f t="shared" si="265"/>
        <v>0</v>
      </c>
    </row>
    <row r="8347" spans="1:7" s="8" customFormat="1" ht="12.75" x14ac:dyDescent="0.15">
      <c r="A8347" s="110" t="s">
        <v>97</v>
      </c>
      <c r="B8347" s="20">
        <v>1009.26</v>
      </c>
      <c r="C8347" s="20">
        <v>0</v>
      </c>
      <c r="D8347" s="20">
        <v>0</v>
      </c>
      <c r="E8347" s="20">
        <v>0</v>
      </c>
      <c r="F8347" s="20">
        <f t="shared" si="264"/>
        <v>0</v>
      </c>
      <c r="G8347" s="136">
        <f t="shared" si="265"/>
        <v>0</v>
      </c>
    </row>
    <row r="8348" spans="1:7" s="6" customFormat="1" ht="12.75" x14ac:dyDescent="0.15">
      <c r="A8348" s="147" t="s">
        <v>306</v>
      </c>
      <c r="B8348" s="17">
        <v>4657</v>
      </c>
      <c r="C8348" s="17">
        <v>0</v>
      </c>
      <c r="D8348" s="17">
        <v>13999.8</v>
      </c>
      <c r="E8348" s="17">
        <v>7499.56</v>
      </c>
      <c r="F8348" s="17">
        <f t="shared" si="264"/>
        <v>161.03843676186386</v>
      </c>
      <c r="G8348" s="148">
        <f t="shared" si="265"/>
        <v>53.569050986442669</v>
      </c>
    </row>
    <row r="8349" spans="1:7" s="7" customFormat="1" ht="12.75" x14ac:dyDescent="0.15">
      <c r="A8349" s="149" t="s">
        <v>325</v>
      </c>
      <c r="B8349" s="18">
        <v>4657</v>
      </c>
      <c r="C8349" s="18">
        <v>0</v>
      </c>
      <c r="D8349" s="18">
        <v>13999.8</v>
      </c>
      <c r="E8349" s="18">
        <v>7499.56</v>
      </c>
      <c r="F8349" s="18">
        <f t="shared" si="264"/>
        <v>161.03843676186386</v>
      </c>
      <c r="G8349" s="150">
        <f t="shared" si="265"/>
        <v>53.569050986442669</v>
      </c>
    </row>
    <row r="8350" spans="1:7" s="8" customFormat="1" ht="12.75" x14ac:dyDescent="0.15">
      <c r="A8350" s="108" t="s">
        <v>82</v>
      </c>
      <c r="B8350" s="19">
        <v>4657</v>
      </c>
      <c r="C8350" s="19">
        <v>0</v>
      </c>
      <c r="D8350" s="19">
        <v>13999.8</v>
      </c>
      <c r="E8350" s="19">
        <v>7499.56</v>
      </c>
      <c r="F8350" s="19">
        <f t="shared" si="264"/>
        <v>161.03843676186386</v>
      </c>
      <c r="G8350" s="151">
        <f t="shared" si="265"/>
        <v>53.569050986442669</v>
      </c>
    </row>
    <row r="8351" spans="1:7" s="6" customFormat="1" ht="12.75" x14ac:dyDescent="0.15">
      <c r="A8351" s="147" t="s">
        <v>5</v>
      </c>
      <c r="B8351" s="17">
        <v>4657</v>
      </c>
      <c r="C8351" s="17">
        <v>0</v>
      </c>
      <c r="D8351" s="17">
        <v>13999.8</v>
      </c>
      <c r="E8351" s="17">
        <v>7499.56</v>
      </c>
      <c r="F8351" s="17">
        <f t="shared" si="264"/>
        <v>161.03843676186386</v>
      </c>
      <c r="G8351" s="148">
        <f t="shared" si="265"/>
        <v>53.569050986442669</v>
      </c>
    </row>
    <row r="8352" spans="1:7" s="8" customFormat="1" ht="12.75" x14ac:dyDescent="0.15">
      <c r="A8352" s="108" t="s">
        <v>6</v>
      </c>
      <c r="B8352" s="19">
        <v>4657</v>
      </c>
      <c r="C8352" s="19">
        <v>0</v>
      </c>
      <c r="D8352" s="19">
        <v>13999.8</v>
      </c>
      <c r="E8352" s="19">
        <v>7499.56</v>
      </c>
      <c r="F8352" s="19">
        <f t="shared" si="264"/>
        <v>161.03843676186386</v>
      </c>
      <c r="G8352" s="151">
        <f t="shared" si="265"/>
        <v>53.569050986442669</v>
      </c>
    </row>
    <row r="8353" spans="1:7" s="8" customFormat="1" ht="12.75" x14ac:dyDescent="0.15">
      <c r="A8353" s="108" t="s">
        <v>12</v>
      </c>
      <c r="B8353" s="19">
        <v>4657</v>
      </c>
      <c r="C8353" s="19">
        <v>0</v>
      </c>
      <c r="D8353" s="19">
        <v>13999.8</v>
      </c>
      <c r="E8353" s="19">
        <v>7499.56</v>
      </c>
      <c r="F8353" s="19">
        <f t="shared" si="264"/>
        <v>161.03843676186386</v>
      </c>
      <c r="G8353" s="151">
        <f t="shared" si="265"/>
        <v>53.569050986442669</v>
      </c>
    </row>
    <row r="8354" spans="1:7" s="8" customFormat="1" ht="12.75" x14ac:dyDescent="0.15">
      <c r="A8354" s="110" t="s">
        <v>22</v>
      </c>
      <c r="B8354" s="20">
        <v>0</v>
      </c>
      <c r="C8354" s="20">
        <v>0</v>
      </c>
      <c r="D8354" s="20">
        <v>0</v>
      </c>
      <c r="E8354" s="20">
        <v>5663.92</v>
      </c>
      <c r="F8354" s="20">
        <f t="shared" si="264"/>
        <v>0</v>
      </c>
      <c r="G8354" s="136">
        <f t="shared" si="265"/>
        <v>0</v>
      </c>
    </row>
    <row r="8355" spans="1:7" s="8" customFormat="1" ht="12.75" x14ac:dyDescent="0.15">
      <c r="A8355" s="110" t="s">
        <v>97</v>
      </c>
      <c r="B8355" s="20">
        <v>3844.83</v>
      </c>
      <c r="C8355" s="20">
        <v>0</v>
      </c>
      <c r="D8355" s="20">
        <v>0</v>
      </c>
      <c r="E8355" s="20">
        <v>0</v>
      </c>
      <c r="F8355" s="20">
        <f t="shared" si="264"/>
        <v>0</v>
      </c>
      <c r="G8355" s="136">
        <f t="shared" si="265"/>
        <v>0</v>
      </c>
    </row>
    <row r="8356" spans="1:7" s="8" customFormat="1" ht="12.75" x14ac:dyDescent="0.15">
      <c r="A8356" s="110" t="s">
        <v>32</v>
      </c>
      <c r="B8356" s="20">
        <v>700.69</v>
      </c>
      <c r="C8356" s="20">
        <v>0</v>
      </c>
      <c r="D8356" s="20">
        <v>0</v>
      </c>
      <c r="E8356" s="20">
        <v>1565.78</v>
      </c>
      <c r="F8356" s="20">
        <f t="shared" si="264"/>
        <v>223.46258687864818</v>
      </c>
      <c r="G8356" s="136">
        <f t="shared" si="265"/>
        <v>0</v>
      </c>
    </row>
    <row r="8357" spans="1:7" s="8" customFormat="1" ht="12.75" x14ac:dyDescent="0.15">
      <c r="A8357" s="110" t="s">
        <v>83</v>
      </c>
      <c r="B8357" s="20">
        <v>111.48</v>
      </c>
      <c r="C8357" s="20">
        <v>0</v>
      </c>
      <c r="D8357" s="20">
        <v>0</v>
      </c>
      <c r="E8357" s="20">
        <v>269.86</v>
      </c>
      <c r="F8357" s="20">
        <f t="shared" si="264"/>
        <v>242.070326515967</v>
      </c>
      <c r="G8357" s="136">
        <f t="shared" si="265"/>
        <v>0</v>
      </c>
    </row>
    <row r="8358" spans="1:7" s="6" customFormat="1" ht="12.75" x14ac:dyDescent="0.15">
      <c r="A8358" s="147" t="s">
        <v>266</v>
      </c>
      <c r="B8358" s="17">
        <v>5037.38</v>
      </c>
      <c r="C8358" s="17">
        <v>0</v>
      </c>
      <c r="D8358" s="17">
        <v>0</v>
      </c>
      <c r="E8358" s="17">
        <v>0</v>
      </c>
      <c r="F8358" s="17">
        <f t="shared" si="264"/>
        <v>0</v>
      </c>
      <c r="G8358" s="148">
        <f t="shared" si="265"/>
        <v>0</v>
      </c>
    </row>
    <row r="8359" spans="1:7" s="7" customFormat="1" ht="12.75" x14ac:dyDescent="0.15">
      <c r="A8359" s="149" t="s">
        <v>267</v>
      </c>
      <c r="B8359" s="18">
        <v>5037.38</v>
      </c>
      <c r="C8359" s="18">
        <v>0</v>
      </c>
      <c r="D8359" s="18">
        <v>0</v>
      </c>
      <c r="E8359" s="18">
        <v>0</v>
      </c>
      <c r="F8359" s="18">
        <f t="shared" si="264"/>
        <v>0</v>
      </c>
      <c r="G8359" s="150">
        <f t="shared" si="265"/>
        <v>0</v>
      </c>
    </row>
    <row r="8360" spans="1:7" s="8" customFormat="1" ht="12.75" x14ac:dyDescent="0.15">
      <c r="A8360" s="108" t="s">
        <v>82</v>
      </c>
      <c r="B8360" s="19">
        <v>5037.38</v>
      </c>
      <c r="C8360" s="19">
        <v>0</v>
      </c>
      <c r="D8360" s="19">
        <v>0</v>
      </c>
      <c r="E8360" s="19">
        <v>0</v>
      </c>
      <c r="F8360" s="19">
        <f t="shared" si="264"/>
        <v>0</v>
      </c>
      <c r="G8360" s="151">
        <f t="shared" si="265"/>
        <v>0</v>
      </c>
    </row>
    <row r="8361" spans="1:7" s="6" customFormat="1" ht="12.75" x14ac:dyDescent="0.15">
      <c r="A8361" s="147" t="s">
        <v>62</v>
      </c>
      <c r="B8361" s="17">
        <v>755.61</v>
      </c>
      <c r="C8361" s="17">
        <v>0</v>
      </c>
      <c r="D8361" s="17">
        <v>0</v>
      </c>
      <c r="E8361" s="17">
        <v>0</v>
      </c>
      <c r="F8361" s="17">
        <f t="shared" si="264"/>
        <v>0</v>
      </c>
      <c r="G8361" s="148">
        <f t="shared" si="265"/>
        <v>0</v>
      </c>
    </row>
    <row r="8362" spans="1:7" s="8" customFormat="1" ht="12.75" x14ac:dyDescent="0.15">
      <c r="A8362" s="108" t="s">
        <v>6</v>
      </c>
      <c r="B8362" s="19">
        <v>755.61</v>
      </c>
      <c r="C8362" s="19">
        <v>0</v>
      </c>
      <c r="D8362" s="19">
        <v>0</v>
      </c>
      <c r="E8362" s="19">
        <v>0</v>
      </c>
      <c r="F8362" s="19">
        <f t="shared" si="264"/>
        <v>0</v>
      </c>
      <c r="G8362" s="151">
        <f t="shared" si="265"/>
        <v>0</v>
      </c>
    </row>
    <row r="8363" spans="1:7" s="8" customFormat="1" ht="12.75" x14ac:dyDescent="0.15">
      <c r="A8363" s="108" t="s">
        <v>7</v>
      </c>
      <c r="B8363" s="19">
        <v>755.61</v>
      </c>
      <c r="C8363" s="19">
        <v>0</v>
      </c>
      <c r="D8363" s="19">
        <v>0</v>
      </c>
      <c r="E8363" s="19">
        <v>0</v>
      </c>
      <c r="F8363" s="19">
        <f t="shared" si="264"/>
        <v>0</v>
      </c>
      <c r="G8363" s="151">
        <f t="shared" si="265"/>
        <v>0</v>
      </c>
    </row>
    <row r="8364" spans="1:7" s="8" customFormat="1" ht="12.75" x14ac:dyDescent="0.15">
      <c r="A8364" s="110" t="s">
        <v>8</v>
      </c>
      <c r="B8364" s="20">
        <v>627.22</v>
      </c>
      <c r="C8364" s="20">
        <v>0</v>
      </c>
      <c r="D8364" s="20">
        <v>0</v>
      </c>
      <c r="E8364" s="20">
        <v>0</v>
      </c>
      <c r="F8364" s="20">
        <f t="shared" si="264"/>
        <v>0</v>
      </c>
      <c r="G8364" s="136">
        <f t="shared" si="265"/>
        <v>0</v>
      </c>
    </row>
    <row r="8365" spans="1:7" s="8" customFormat="1" ht="12.75" x14ac:dyDescent="0.15">
      <c r="A8365" s="110" t="s">
        <v>10</v>
      </c>
      <c r="B8365" s="20">
        <v>24.89</v>
      </c>
      <c r="C8365" s="20">
        <v>0</v>
      </c>
      <c r="D8365" s="20">
        <v>0</v>
      </c>
      <c r="E8365" s="20">
        <v>0</v>
      </c>
      <c r="F8365" s="20">
        <f t="shared" si="264"/>
        <v>0</v>
      </c>
      <c r="G8365" s="136">
        <f t="shared" si="265"/>
        <v>0</v>
      </c>
    </row>
    <row r="8366" spans="1:7" s="8" customFormat="1" ht="12.75" x14ac:dyDescent="0.15">
      <c r="A8366" s="110" t="s">
        <v>11</v>
      </c>
      <c r="B8366" s="20">
        <v>103.5</v>
      </c>
      <c r="C8366" s="20">
        <v>0</v>
      </c>
      <c r="D8366" s="20">
        <v>0</v>
      </c>
      <c r="E8366" s="20">
        <v>0</v>
      </c>
      <c r="F8366" s="20">
        <f t="shared" si="264"/>
        <v>0</v>
      </c>
      <c r="G8366" s="136">
        <f t="shared" si="265"/>
        <v>0</v>
      </c>
    </row>
    <row r="8367" spans="1:7" s="6" customFormat="1" ht="12.75" x14ac:dyDescent="0.15">
      <c r="A8367" s="147" t="s">
        <v>86</v>
      </c>
      <c r="B8367" s="17">
        <v>4281.7700000000004</v>
      </c>
      <c r="C8367" s="17">
        <v>0</v>
      </c>
      <c r="D8367" s="17">
        <v>0</v>
      </c>
      <c r="E8367" s="17">
        <v>0</v>
      </c>
      <c r="F8367" s="17">
        <f t="shared" si="264"/>
        <v>0</v>
      </c>
      <c r="G8367" s="148">
        <f t="shared" si="265"/>
        <v>0</v>
      </c>
    </row>
    <row r="8368" spans="1:7" s="8" customFormat="1" ht="12.75" x14ac:dyDescent="0.15">
      <c r="A8368" s="108" t="s">
        <v>6</v>
      </c>
      <c r="B8368" s="19">
        <v>4281.7700000000004</v>
      </c>
      <c r="C8368" s="19">
        <v>0</v>
      </c>
      <c r="D8368" s="19">
        <v>0</v>
      </c>
      <c r="E8368" s="19">
        <v>0</v>
      </c>
      <c r="F8368" s="19">
        <f t="shared" si="264"/>
        <v>0</v>
      </c>
      <c r="G8368" s="151">
        <f t="shared" si="265"/>
        <v>0</v>
      </c>
    </row>
    <row r="8369" spans="1:7" s="8" customFormat="1" ht="12.75" x14ac:dyDescent="0.15">
      <c r="A8369" s="108" t="s">
        <v>7</v>
      </c>
      <c r="B8369" s="19">
        <v>4281.7700000000004</v>
      </c>
      <c r="C8369" s="19">
        <v>0</v>
      </c>
      <c r="D8369" s="19">
        <v>0</v>
      </c>
      <c r="E8369" s="19">
        <v>0</v>
      </c>
      <c r="F8369" s="19">
        <f t="shared" si="264"/>
        <v>0</v>
      </c>
      <c r="G8369" s="151">
        <f t="shared" si="265"/>
        <v>0</v>
      </c>
    </row>
    <row r="8370" spans="1:7" s="8" customFormat="1" ht="12.75" x14ac:dyDescent="0.15">
      <c r="A8370" s="110" t="s">
        <v>8</v>
      </c>
      <c r="B8370" s="20">
        <v>3554.29</v>
      </c>
      <c r="C8370" s="20">
        <v>0</v>
      </c>
      <c r="D8370" s="20">
        <v>0</v>
      </c>
      <c r="E8370" s="20">
        <v>0</v>
      </c>
      <c r="F8370" s="20">
        <f t="shared" si="264"/>
        <v>0</v>
      </c>
      <c r="G8370" s="136">
        <f t="shared" si="265"/>
        <v>0</v>
      </c>
    </row>
    <row r="8371" spans="1:7" s="8" customFormat="1" ht="12.75" x14ac:dyDescent="0.15">
      <c r="A8371" s="110" t="s">
        <v>10</v>
      </c>
      <c r="B8371" s="20">
        <v>141.02000000000001</v>
      </c>
      <c r="C8371" s="20">
        <v>0</v>
      </c>
      <c r="D8371" s="20">
        <v>0</v>
      </c>
      <c r="E8371" s="20">
        <v>0</v>
      </c>
      <c r="F8371" s="20">
        <f t="shared" si="264"/>
        <v>0</v>
      </c>
      <c r="G8371" s="136">
        <f t="shared" si="265"/>
        <v>0</v>
      </c>
    </row>
    <row r="8372" spans="1:7" s="8" customFormat="1" ht="12.75" x14ac:dyDescent="0.15">
      <c r="A8372" s="110" t="s">
        <v>11</v>
      </c>
      <c r="B8372" s="20">
        <v>586.46</v>
      </c>
      <c r="C8372" s="20">
        <v>0</v>
      </c>
      <c r="D8372" s="20">
        <v>0</v>
      </c>
      <c r="E8372" s="20">
        <v>0</v>
      </c>
      <c r="F8372" s="20">
        <f t="shared" si="264"/>
        <v>0</v>
      </c>
      <c r="G8372" s="136">
        <f t="shared" si="265"/>
        <v>0</v>
      </c>
    </row>
    <row r="8373" spans="1:7" s="6" customFormat="1" ht="12.75" x14ac:dyDescent="0.15">
      <c r="A8373" s="147" t="s">
        <v>320</v>
      </c>
      <c r="B8373" s="17">
        <v>9150.7199999999993</v>
      </c>
      <c r="C8373" s="17">
        <v>24552</v>
      </c>
      <c r="D8373" s="17">
        <v>9930</v>
      </c>
      <c r="E8373" s="17">
        <v>8509.34</v>
      </c>
      <c r="F8373" s="17">
        <f t="shared" si="264"/>
        <v>92.990934046719829</v>
      </c>
      <c r="G8373" s="148">
        <f t="shared" si="265"/>
        <v>85.693252769385694</v>
      </c>
    </row>
    <row r="8374" spans="1:7" s="7" customFormat="1" ht="12.75" x14ac:dyDescent="0.15">
      <c r="A8374" s="149" t="s">
        <v>328</v>
      </c>
      <c r="B8374" s="18">
        <v>4660.53</v>
      </c>
      <c r="C8374" s="18">
        <v>12276</v>
      </c>
      <c r="D8374" s="18">
        <v>3880</v>
      </c>
      <c r="E8374" s="18">
        <v>3222.32</v>
      </c>
      <c r="F8374" s="18">
        <f t="shared" si="264"/>
        <v>69.14063421971322</v>
      </c>
      <c r="G8374" s="150">
        <f t="shared" si="265"/>
        <v>83.049484536082474</v>
      </c>
    </row>
    <row r="8375" spans="1:7" s="8" customFormat="1" ht="12.75" x14ac:dyDescent="0.15">
      <c r="A8375" s="108" t="s">
        <v>82</v>
      </c>
      <c r="B8375" s="19">
        <v>4660.53</v>
      </c>
      <c r="C8375" s="19">
        <v>12276</v>
      </c>
      <c r="D8375" s="19">
        <v>3880</v>
      </c>
      <c r="E8375" s="19">
        <v>3222.32</v>
      </c>
      <c r="F8375" s="19">
        <f t="shared" si="264"/>
        <v>69.14063421971322</v>
      </c>
      <c r="G8375" s="151">
        <f t="shared" si="265"/>
        <v>83.049484536082474</v>
      </c>
    </row>
    <row r="8376" spans="1:7" s="6" customFormat="1" ht="12.75" x14ac:dyDescent="0.15">
      <c r="A8376" s="147" t="s">
        <v>212</v>
      </c>
      <c r="B8376" s="17">
        <v>4660.53</v>
      </c>
      <c r="C8376" s="17">
        <v>12276</v>
      </c>
      <c r="D8376" s="17">
        <v>3880</v>
      </c>
      <c r="E8376" s="17">
        <v>3222.32</v>
      </c>
      <c r="F8376" s="17">
        <f t="shared" si="264"/>
        <v>69.14063421971322</v>
      </c>
      <c r="G8376" s="148">
        <f t="shared" si="265"/>
        <v>83.049484536082474</v>
      </c>
    </row>
    <row r="8377" spans="1:7" s="8" customFormat="1" ht="12.75" x14ac:dyDescent="0.15">
      <c r="A8377" s="108" t="s">
        <v>6</v>
      </c>
      <c r="B8377" s="19">
        <v>4660.53</v>
      </c>
      <c r="C8377" s="19">
        <v>12276</v>
      </c>
      <c r="D8377" s="19">
        <v>3880</v>
      </c>
      <c r="E8377" s="19">
        <v>3222.32</v>
      </c>
      <c r="F8377" s="19">
        <f t="shared" si="264"/>
        <v>69.14063421971322</v>
      </c>
      <c r="G8377" s="151">
        <f t="shared" si="265"/>
        <v>83.049484536082474</v>
      </c>
    </row>
    <row r="8378" spans="1:7" s="8" customFormat="1" ht="12.75" x14ac:dyDescent="0.15">
      <c r="A8378" s="108" t="s">
        <v>7</v>
      </c>
      <c r="B8378" s="19">
        <v>1925.96</v>
      </c>
      <c r="C8378" s="19">
        <v>3252</v>
      </c>
      <c r="D8378" s="19">
        <v>2080</v>
      </c>
      <c r="E8378" s="19">
        <v>1918.09</v>
      </c>
      <c r="F8378" s="19">
        <f t="shared" si="264"/>
        <v>99.591372614176819</v>
      </c>
      <c r="G8378" s="151">
        <f t="shared" si="265"/>
        <v>92.215865384615384</v>
      </c>
    </row>
    <row r="8379" spans="1:7" s="8" customFormat="1" ht="12.75" x14ac:dyDescent="0.15">
      <c r="A8379" s="110" t="s">
        <v>8</v>
      </c>
      <c r="B8379" s="20">
        <v>1608.45</v>
      </c>
      <c r="C8379" s="20">
        <v>0</v>
      </c>
      <c r="D8379" s="20">
        <v>0</v>
      </c>
      <c r="E8379" s="20">
        <v>1648.96</v>
      </c>
      <c r="F8379" s="20">
        <f t="shared" si="264"/>
        <v>102.5185737822127</v>
      </c>
      <c r="G8379" s="136">
        <f t="shared" si="265"/>
        <v>0</v>
      </c>
    </row>
    <row r="8380" spans="1:7" s="8" customFormat="1" ht="12.75" x14ac:dyDescent="0.15">
      <c r="A8380" s="110" t="s">
        <v>10</v>
      </c>
      <c r="B8380" s="20">
        <v>25.67</v>
      </c>
      <c r="C8380" s="20">
        <v>0</v>
      </c>
      <c r="D8380" s="20">
        <v>0</v>
      </c>
      <c r="E8380" s="20">
        <v>0</v>
      </c>
      <c r="F8380" s="20">
        <f t="shared" si="264"/>
        <v>0</v>
      </c>
      <c r="G8380" s="136">
        <f t="shared" si="265"/>
        <v>0</v>
      </c>
    </row>
    <row r="8381" spans="1:7" s="8" customFormat="1" ht="12.75" x14ac:dyDescent="0.15">
      <c r="A8381" s="110" t="s">
        <v>11</v>
      </c>
      <c r="B8381" s="20">
        <v>291.83999999999997</v>
      </c>
      <c r="C8381" s="20">
        <v>0</v>
      </c>
      <c r="D8381" s="20">
        <v>0</v>
      </c>
      <c r="E8381" s="20">
        <v>269.13</v>
      </c>
      <c r="F8381" s="20">
        <f t="shared" si="264"/>
        <v>92.21833881578948</v>
      </c>
      <c r="G8381" s="136">
        <f t="shared" si="265"/>
        <v>0</v>
      </c>
    </row>
    <row r="8382" spans="1:7" s="8" customFormat="1" ht="12.75" x14ac:dyDescent="0.15">
      <c r="A8382" s="108" t="s">
        <v>12</v>
      </c>
      <c r="B8382" s="19">
        <v>2734.57</v>
      </c>
      <c r="C8382" s="19">
        <v>9024</v>
      </c>
      <c r="D8382" s="19">
        <v>1800</v>
      </c>
      <c r="E8382" s="19">
        <v>1304.23</v>
      </c>
      <c r="F8382" s="19">
        <f t="shared" si="264"/>
        <v>47.694153011259537</v>
      </c>
      <c r="G8382" s="151">
        <f t="shared" si="265"/>
        <v>72.457222222222228</v>
      </c>
    </row>
    <row r="8383" spans="1:7" s="8" customFormat="1" ht="12.75" x14ac:dyDescent="0.15">
      <c r="A8383" s="110" t="s">
        <v>18</v>
      </c>
      <c r="B8383" s="20">
        <v>2538.4</v>
      </c>
      <c r="C8383" s="20">
        <v>0</v>
      </c>
      <c r="D8383" s="20">
        <v>0</v>
      </c>
      <c r="E8383" s="20">
        <v>933.03</v>
      </c>
      <c r="F8383" s="20">
        <f t="shared" si="264"/>
        <v>36.75661834226284</v>
      </c>
      <c r="G8383" s="136">
        <f t="shared" si="265"/>
        <v>0</v>
      </c>
    </row>
    <row r="8384" spans="1:7" s="8" customFormat="1" ht="12.75" x14ac:dyDescent="0.15">
      <c r="A8384" s="110" t="s">
        <v>21</v>
      </c>
      <c r="B8384" s="20">
        <v>196.17</v>
      </c>
      <c r="C8384" s="20">
        <v>0</v>
      </c>
      <c r="D8384" s="20">
        <v>0</v>
      </c>
      <c r="E8384" s="20">
        <v>371.2</v>
      </c>
      <c r="F8384" s="20">
        <f t="shared" si="264"/>
        <v>189.22363256359282</v>
      </c>
      <c r="G8384" s="136">
        <f t="shared" si="265"/>
        <v>0</v>
      </c>
    </row>
    <row r="8385" spans="1:7" s="7" customFormat="1" ht="12.75" x14ac:dyDescent="0.15">
      <c r="A8385" s="149" t="s">
        <v>331</v>
      </c>
      <c r="B8385" s="18">
        <v>4490.1899999999996</v>
      </c>
      <c r="C8385" s="18">
        <v>12276</v>
      </c>
      <c r="D8385" s="18">
        <v>6050</v>
      </c>
      <c r="E8385" s="18">
        <v>5287.02</v>
      </c>
      <c r="F8385" s="18">
        <f t="shared" si="264"/>
        <v>117.74601965618383</v>
      </c>
      <c r="G8385" s="150">
        <f t="shared" si="265"/>
        <v>87.388760330578521</v>
      </c>
    </row>
    <row r="8386" spans="1:7" s="8" customFormat="1" ht="12.75" x14ac:dyDescent="0.15">
      <c r="A8386" s="108" t="s">
        <v>82</v>
      </c>
      <c r="B8386" s="19">
        <v>4490.1899999999996</v>
      </c>
      <c r="C8386" s="19">
        <v>12276</v>
      </c>
      <c r="D8386" s="19">
        <v>6050</v>
      </c>
      <c r="E8386" s="19">
        <v>5287.02</v>
      </c>
      <c r="F8386" s="19">
        <f t="shared" si="264"/>
        <v>117.74601965618383</v>
      </c>
      <c r="G8386" s="151">
        <f t="shared" si="265"/>
        <v>87.388760330578521</v>
      </c>
    </row>
    <row r="8387" spans="1:7" s="6" customFormat="1" ht="12.75" x14ac:dyDescent="0.15">
      <c r="A8387" s="147" t="s">
        <v>212</v>
      </c>
      <c r="B8387" s="17">
        <v>4490.1899999999996</v>
      </c>
      <c r="C8387" s="17">
        <v>12276</v>
      </c>
      <c r="D8387" s="17">
        <v>6050</v>
      </c>
      <c r="E8387" s="17">
        <v>5287.02</v>
      </c>
      <c r="F8387" s="17">
        <f t="shared" si="264"/>
        <v>117.74601965618383</v>
      </c>
      <c r="G8387" s="148">
        <f t="shared" si="265"/>
        <v>87.388760330578521</v>
      </c>
    </row>
    <row r="8388" spans="1:7" s="8" customFormat="1" ht="12.75" x14ac:dyDescent="0.15">
      <c r="A8388" s="108" t="s">
        <v>6</v>
      </c>
      <c r="B8388" s="19">
        <v>4490.1899999999996</v>
      </c>
      <c r="C8388" s="19">
        <v>12276</v>
      </c>
      <c r="D8388" s="19">
        <v>6050</v>
      </c>
      <c r="E8388" s="19">
        <v>5287.02</v>
      </c>
      <c r="F8388" s="19">
        <f t="shared" si="264"/>
        <v>117.74601965618383</v>
      </c>
      <c r="G8388" s="151">
        <f t="shared" si="265"/>
        <v>87.388760330578521</v>
      </c>
    </row>
    <row r="8389" spans="1:7" s="8" customFormat="1" ht="12.75" x14ac:dyDescent="0.15">
      <c r="A8389" s="108" t="s">
        <v>7</v>
      </c>
      <c r="B8389" s="19">
        <v>2662.94</v>
      </c>
      <c r="C8389" s="19">
        <v>3252</v>
      </c>
      <c r="D8389" s="19">
        <v>2350</v>
      </c>
      <c r="E8389" s="19">
        <v>2120.87</v>
      </c>
      <c r="F8389" s="19">
        <f t="shared" si="264"/>
        <v>79.643927388525455</v>
      </c>
      <c r="G8389" s="151">
        <f t="shared" si="265"/>
        <v>90.249787234042543</v>
      </c>
    </row>
    <row r="8390" spans="1:7" s="8" customFormat="1" ht="12.75" x14ac:dyDescent="0.15">
      <c r="A8390" s="110" t="s">
        <v>8</v>
      </c>
      <c r="B8390" s="20">
        <v>2286.4499999999998</v>
      </c>
      <c r="C8390" s="20">
        <v>0</v>
      </c>
      <c r="D8390" s="20">
        <v>0</v>
      </c>
      <c r="E8390" s="20">
        <v>1823.01</v>
      </c>
      <c r="F8390" s="20">
        <f t="shared" ref="F8390:F8453" si="266">IFERROR(E8390/B8390*100,0)</f>
        <v>79.731024076625346</v>
      </c>
      <c r="G8390" s="136">
        <f t="shared" ref="G8390:G8453" si="267">IFERROR(E8390/D8390*100,0)</f>
        <v>0</v>
      </c>
    </row>
    <row r="8391" spans="1:7" s="8" customFormat="1" ht="12.75" x14ac:dyDescent="0.15">
      <c r="A8391" s="110" t="s">
        <v>10</v>
      </c>
      <c r="B8391" s="20">
        <v>25.67</v>
      </c>
      <c r="C8391" s="20">
        <v>0</v>
      </c>
      <c r="D8391" s="20">
        <v>0</v>
      </c>
      <c r="E8391" s="20">
        <v>0</v>
      </c>
      <c r="F8391" s="20">
        <f t="shared" si="266"/>
        <v>0</v>
      </c>
      <c r="G8391" s="136">
        <f t="shared" si="267"/>
        <v>0</v>
      </c>
    </row>
    <row r="8392" spans="1:7" s="8" customFormat="1" ht="12.75" x14ac:dyDescent="0.15">
      <c r="A8392" s="110" t="s">
        <v>11</v>
      </c>
      <c r="B8392" s="20">
        <v>350.82</v>
      </c>
      <c r="C8392" s="20">
        <v>0</v>
      </c>
      <c r="D8392" s="20">
        <v>0</v>
      </c>
      <c r="E8392" s="20">
        <v>297.86</v>
      </c>
      <c r="F8392" s="20">
        <f t="shared" si="266"/>
        <v>84.903939342112764</v>
      </c>
      <c r="G8392" s="136">
        <f t="shared" si="267"/>
        <v>0</v>
      </c>
    </row>
    <row r="8393" spans="1:7" s="8" customFormat="1" ht="12.75" x14ac:dyDescent="0.15">
      <c r="A8393" s="108" t="s">
        <v>12</v>
      </c>
      <c r="B8393" s="19">
        <v>1827.25</v>
      </c>
      <c r="C8393" s="19">
        <v>9024</v>
      </c>
      <c r="D8393" s="19">
        <v>3700</v>
      </c>
      <c r="E8393" s="19">
        <v>3166.15</v>
      </c>
      <c r="F8393" s="19">
        <f t="shared" si="266"/>
        <v>173.2740456970858</v>
      </c>
      <c r="G8393" s="151">
        <f t="shared" si="267"/>
        <v>85.571621621621617</v>
      </c>
    </row>
    <row r="8394" spans="1:7" s="8" customFormat="1" ht="12.75" x14ac:dyDescent="0.15">
      <c r="A8394" s="110" t="s">
        <v>18</v>
      </c>
      <c r="B8394" s="20">
        <v>1198.4100000000001</v>
      </c>
      <c r="C8394" s="20">
        <v>0</v>
      </c>
      <c r="D8394" s="20">
        <v>0</v>
      </c>
      <c r="E8394" s="20">
        <v>3026.95</v>
      </c>
      <c r="F8394" s="20">
        <f t="shared" si="266"/>
        <v>252.58050249914467</v>
      </c>
      <c r="G8394" s="136">
        <f t="shared" si="267"/>
        <v>0</v>
      </c>
    </row>
    <row r="8395" spans="1:7" s="8" customFormat="1" ht="12.75" x14ac:dyDescent="0.15">
      <c r="A8395" s="110" t="s">
        <v>21</v>
      </c>
      <c r="B8395" s="20">
        <v>628.84</v>
      </c>
      <c r="C8395" s="20">
        <v>0</v>
      </c>
      <c r="D8395" s="20">
        <v>0</v>
      </c>
      <c r="E8395" s="20">
        <v>139.19999999999999</v>
      </c>
      <c r="F8395" s="20">
        <f t="shared" si="266"/>
        <v>22.135996437885627</v>
      </c>
      <c r="G8395" s="136">
        <f t="shared" si="267"/>
        <v>0</v>
      </c>
    </row>
    <row r="8396" spans="1:7" s="6" customFormat="1" ht="12.75" x14ac:dyDescent="0.15">
      <c r="A8396" s="147" t="s">
        <v>308</v>
      </c>
      <c r="B8396" s="17">
        <v>948985.71</v>
      </c>
      <c r="C8396" s="17">
        <v>989100</v>
      </c>
      <c r="D8396" s="17">
        <v>1107673.73</v>
      </c>
      <c r="E8396" s="17">
        <v>1071568.48</v>
      </c>
      <c r="F8396" s="17">
        <f t="shared" si="266"/>
        <v>112.91724087183567</v>
      </c>
      <c r="G8396" s="148">
        <f t="shared" si="267"/>
        <v>96.740443596148111</v>
      </c>
    </row>
    <row r="8397" spans="1:7" s="7" customFormat="1" ht="12.75" x14ac:dyDescent="0.15">
      <c r="A8397" s="149" t="s">
        <v>309</v>
      </c>
      <c r="B8397" s="18">
        <v>948985.71</v>
      </c>
      <c r="C8397" s="18">
        <v>989100</v>
      </c>
      <c r="D8397" s="18">
        <v>1107673.73</v>
      </c>
      <c r="E8397" s="18">
        <v>1071568.48</v>
      </c>
      <c r="F8397" s="18">
        <f t="shared" si="266"/>
        <v>112.91724087183567</v>
      </c>
      <c r="G8397" s="150">
        <f t="shared" si="267"/>
        <v>96.740443596148111</v>
      </c>
    </row>
    <row r="8398" spans="1:7" s="8" customFormat="1" ht="12.75" x14ac:dyDescent="0.15">
      <c r="A8398" s="108" t="s">
        <v>81</v>
      </c>
      <c r="B8398" s="19">
        <v>948985.71</v>
      </c>
      <c r="C8398" s="19">
        <v>989100</v>
      </c>
      <c r="D8398" s="19">
        <v>1107673.73</v>
      </c>
      <c r="E8398" s="19">
        <v>1071568.48</v>
      </c>
      <c r="F8398" s="19">
        <f t="shared" si="266"/>
        <v>112.91724087183567</v>
      </c>
      <c r="G8398" s="151">
        <f t="shared" si="267"/>
        <v>96.740443596148111</v>
      </c>
    </row>
    <row r="8399" spans="1:7" s="6" customFormat="1" ht="12.75" x14ac:dyDescent="0.15">
      <c r="A8399" s="147" t="s">
        <v>272</v>
      </c>
      <c r="B8399" s="17">
        <v>948985.71</v>
      </c>
      <c r="C8399" s="17">
        <v>989100</v>
      </c>
      <c r="D8399" s="17">
        <v>1107673.73</v>
      </c>
      <c r="E8399" s="17">
        <v>1071568.48</v>
      </c>
      <c r="F8399" s="17">
        <f t="shared" si="266"/>
        <v>112.91724087183567</v>
      </c>
      <c r="G8399" s="148">
        <f t="shared" si="267"/>
        <v>96.740443596148111</v>
      </c>
    </row>
    <row r="8400" spans="1:7" s="8" customFormat="1" ht="12.75" x14ac:dyDescent="0.15">
      <c r="A8400" s="108" t="s">
        <v>6</v>
      </c>
      <c r="B8400" s="19">
        <v>948985.71</v>
      </c>
      <c r="C8400" s="19">
        <v>989100</v>
      </c>
      <c r="D8400" s="19">
        <v>1107673.73</v>
      </c>
      <c r="E8400" s="19">
        <v>1071568.48</v>
      </c>
      <c r="F8400" s="19">
        <f t="shared" si="266"/>
        <v>112.91724087183567</v>
      </c>
      <c r="G8400" s="151">
        <f t="shared" si="267"/>
        <v>96.740443596148111</v>
      </c>
    </row>
    <row r="8401" spans="1:7" s="8" customFormat="1" ht="12.75" x14ac:dyDescent="0.15">
      <c r="A8401" s="108" t="s">
        <v>7</v>
      </c>
      <c r="B8401" s="19">
        <v>928778.77</v>
      </c>
      <c r="C8401" s="19">
        <v>962800</v>
      </c>
      <c r="D8401" s="19">
        <v>1102000</v>
      </c>
      <c r="E8401" s="19">
        <v>1066009.1499999999</v>
      </c>
      <c r="F8401" s="19">
        <f t="shared" si="266"/>
        <v>114.77535710683826</v>
      </c>
      <c r="G8401" s="151">
        <f t="shared" si="267"/>
        <v>96.734042649727755</v>
      </c>
    </row>
    <row r="8402" spans="1:7" s="8" customFormat="1" ht="12.75" x14ac:dyDescent="0.15">
      <c r="A8402" s="110" t="s">
        <v>8</v>
      </c>
      <c r="B8402" s="20">
        <v>770716.06</v>
      </c>
      <c r="C8402" s="20">
        <v>0</v>
      </c>
      <c r="D8402" s="20">
        <v>0</v>
      </c>
      <c r="E8402" s="20">
        <v>881302.4</v>
      </c>
      <c r="F8402" s="20">
        <f t="shared" si="266"/>
        <v>114.34851896040676</v>
      </c>
      <c r="G8402" s="136">
        <f t="shared" si="267"/>
        <v>0</v>
      </c>
    </row>
    <row r="8403" spans="1:7" s="8" customFormat="1" ht="12.75" x14ac:dyDescent="0.15">
      <c r="A8403" s="110" t="s">
        <v>10</v>
      </c>
      <c r="B8403" s="20">
        <v>31862.33</v>
      </c>
      <c r="C8403" s="20">
        <v>0</v>
      </c>
      <c r="D8403" s="20">
        <v>0</v>
      </c>
      <c r="E8403" s="20">
        <v>42702.7</v>
      </c>
      <c r="F8403" s="20">
        <f t="shared" si="266"/>
        <v>134.02252754271265</v>
      </c>
      <c r="G8403" s="136">
        <f t="shared" si="267"/>
        <v>0</v>
      </c>
    </row>
    <row r="8404" spans="1:7" s="8" customFormat="1" ht="12.75" x14ac:dyDescent="0.15">
      <c r="A8404" s="110" t="s">
        <v>11</v>
      </c>
      <c r="B8404" s="20">
        <v>126200.38</v>
      </c>
      <c r="C8404" s="20">
        <v>0</v>
      </c>
      <c r="D8404" s="20">
        <v>0</v>
      </c>
      <c r="E8404" s="20">
        <v>142004.04999999999</v>
      </c>
      <c r="F8404" s="20">
        <f t="shared" si="266"/>
        <v>112.52268020112142</v>
      </c>
      <c r="G8404" s="136">
        <f t="shared" si="267"/>
        <v>0</v>
      </c>
    </row>
    <row r="8405" spans="1:7" s="8" customFormat="1" ht="12.75" x14ac:dyDescent="0.15">
      <c r="A8405" s="108" t="s">
        <v>12</v>
      </c>
      <c r="B8405" s="19">
        <v>12898.83</v>
      </c>
      <c r="C8405" s="19">
        <v>21000</v>
      </c>
      <c r="D8405" s="19">
        <v>5300</v>
      </c>
      <c r="E8405" s="19">
        <v>5185.6000000000004</v>
      </c>
      <c r="F8405" s="19">
        <f t="shared" si="266"/>
        <v>40.202095849003364</v>
      </c>
      <c r="G8405" s="151">
        <f t="shared" si="267"/>
        <v>97.841509433962273</v>
      </c>
    </row>
    <row r="8406" spans="1:7" s="8" customFormat="1" ht="12.75" x14ac:dyDescent="0.15">
      <c r="A8406" s="110" t="s">
        <v>32</v>
      </c>
      <c r="B8406" s="20">
        <v>0</v>
      </c>
      <c r="C8406" s="20">
        <v>0</v>
      </c>
      <c r="D8406" s="20">
        <v>0</v>
      </c>
      <c r="E8406" s="20">
        <v>436.38</v>
      </c>
      <c r="F8406" s="20">
        <f t="shared" si="266"/>
        <v>0</v>
      </c>
      <c r="G8406" s="136">
        <f t="shared" si="267"/>
        <v>0</v>
      </c>
    </row>
    <row r="8407" spans="1:7" s="8" customFormat="1" ht="12.75" x14ac:dyDescent="0.15">
      <c r="A8407" s="110" t="s">
        <v>13</v>
      </c>
      <c r="B8407" s="20">
        <v>3535.52</v>
      </c>
      <c r="C8407" s="20">
        <v>0</v>
      </c>
      <c r="D8407" s="20">
        <v>0</v>
      </c>
      <c r="E8407" s="20">
        <v>4375.9399999999996</v>
      </c>
      <c r="F8407" s="20">
        <f t="shared" si="266"/>
        <v>123.7707607367516</v>
      </c>
      <c r="G8407" s="136">
        <f t="shared" si="267"/>
        <v>0</v>
      </c>
    </row>
    <row r="8408" spans="1:7" s="8" customFormat="1" ht="12.75" x14ac:dyDescent="0.15">
      <c r="A8408" s="110" t="s">
        <v>206</v>
      </c>
      <c r="B8408" s="20">
        <v>9363.31</v>
      </c>
      <c r="C8408" s="20">
        <v>0</v>
      </c>
      <c r="D8408" s="20">
        <v>0</v>
      </c>
      <c r="E8408" s="20">
        <v>373.28</v>
      </c>
      <c r="F8408" s="20">
        <f t="shared" si="266"/>
        <v>3.9866243881704224</v>
      </c>
      <c r="G8408" s="136">
        <f t="shared" si="267"/>
        <v>0</v>
      </c>
    </row>
    <row r="8409" spans="1:7" s="8" customFormat="1" ht="12.75" x14ac:dyDescent="0.15">
      <c r="A8409" s="108" t="s">
        <v>37</v>
      </c>
      <c r="B8409" s="19">
        <v>7308.11</v>
      </c>
      <c r="C8409" s="19">
        <v>5300</v>
      </c>
      <c r="D8409" s="19">
        <v>373.73</v>
      </c>
      <c r="E8409" s="19">
        <v>373.73</v>
      </c>
      <c r="F8409" s="19">
        <f t="shared" si="266"/>
        <v>5.1139076998020014</v>
      </c>
      <c r="G8409" s="151">
        <f t="shared" si="267"/>
        <v>100</v>
      </c>
    </row>
    <row r="8410" spans="1:7" s="8" customFormat="1" ht="12.75" x14ac:dyDescent="0.15">
      <c r="A8410" s="110" t="s">
        <v>39</v>
      </c>
      <c r="B8410" s="20">
        <v>7308.11</v>
      </c>
      <c r="C8410" s="20">
        <v>0</v>
      </c>
      <c r="D8410" s="20">
        <v>0</v>
      </c>
      <c r="E8410" s="20">
        <v>373.73</v>
      </c>
      <c r="F8410" s="20">
        <f t="shared" si="266"/>
        <v>5.1139076998020014</v>
      </c>
      <c r="G8410" s="136">
        <f t="shared" si="267"/>
        <v>0</v>
      </c>
    </row>
    <row r="8411" spans="1:7" s="5" customFormat="1" ht="12.75" x14ac:dyDescent="0.15">
      <c r="A8411" s="145" t="s">
        <v>506</v>
      </c>
      <c r="B8411" s="16">
        <v>1296338.53</v>
      </c>
      <c r="C8411" s="16">
        <v>1229270</v>
      </c>
      <c r="D8411" s="16">
        <v>1732345.51</v>
      </c>
      <c r="E8411" s="16">
        <v>1505366.45</v>
      </c>
      <c r="F8411" s="16">
        <f t="shared" si="266"/>
        <v>116.12448563107971</v>
      </c>
      <c r="G8411" s="146">
        <f t="shared" si="267"/>
        <v>86.897587190906279</v>
      </c>
    </row>
    <row r="8412" spans="1:7" s="6" customFormat="1" ht="12.75" x14ac:dyDescent="0.15">
      <c r="A8412" s="147" t="s">
        <v>291</v>
      </c>
      <c r="B8412" s="17">
        <v>151959.66</v>
      </c>
      <c r="C8412" s="17">
        <v>113400</v>
      </c>
      <c r="D8412" s="17">
        <v>130808.15</v>
      </c>
      <c r="E8412" s="17">
        <v>130807.4</v>
      </c>
      <c r="F8412" s="17">
        <f t="shared" si="266"/>
        <v>86.080345270580366</v>
      </c>
      <c r="G8412" s="148">
        <f t="shared" si="267"/>
        <v>99.999426641229931</v>
      </c>
    </row>
    <row r="8413" spans="1:7" s="7" customFormat="1" ht="12.75" x14ac:dyDescent="0.15">
      <c r="A8413" s="149" t="s">
        <v>292</v>
      </c>
      <c r="B8413" s="18">
        <v>17909.63</v>
      </c>
      <c r="C8413" s="18">
        <v>23400</v>
      </c>
      <c r="D8413" s="18">
        <v>24600</v>
      </c>
      <c r="E8413" s="18">
        <v>24600</v>
      </c>
      <c r="F8413" s="18">
        <f t="shared" si="266"/>
        <v>137.35627145842767</v>
      </c>
      <c r="G8413" s="150">
        <f t="shared" si="267"/>
        <v>100</v>
      </c>
    </row>
    <row r="8414" spans="1:7" s="8" customFormat="1" ht="12.75" x14ac:dyDescent="0.15">
      <c r="A8414" s="108" t="s">
        <v>81</v>
      </c>
      <c r="B8414" s="19">
        <v>17909.63</v>
      </c>
      <c r="C8414" s="19">
        <v>23400</v>
      </c>
      <c r="D8414" s="19">
        <v>24600</v>
      </c>
      <c r="E8414" s="19">
        <v>24600</v>
      </c>
      <c r="F8414" s="19">
        <f t="shared" si="266"/>
        <v>137.35627145842767</v>
      </c>
      <c r="G8414" s="151">
        <f t="shared" si="267"/>
        <v>100</v>
      </c>
    </row>
    <row r="8415" spans="1:7" s="6" customFormat="1" ht="12.75" x14ac:dyDescent="0.15">
      <c r="A8415" s="147" t="s">
        <v>62</v>
      </c>
      <c r="B8415" s="17">
        <v>17909.63</v>
      </c>
      <c r="C8415" s="17">
        <v>23400</v>
      </c>
      <c r="D8415" s="17">
        <v>24600</v>
      </c>
      <c r="E8415" s="17">
        <v>24600</v>
      </c>
      <c r="F8415" s="17">
        <f t="shared" si="266"/>
        <v>137.35627145842767</v>
      </c>
      <c r="G8415" s="148">
        <f t="shared" si="267"/>
        <v>100</v>
      </c>
    </row>
    <row r="8416" spans="1:7" s="8" customFormat="1" ht="12.75" x14ac:dyDescent="0.15">
      <c r="A8416" s="108" t="s">
        <v>6</v>
      </c>
      <c r="B8416" s="19">
        <v>17909.63</v>
      </c>
      <c r="C8416" s="19">
        <v>23400</v>
      </c>
      <c r="D8416" s="19">
        <v>24600</v>
      </c>
      <c r="E8416" s="19">
        <v>24600</v>
      </c>
      <c r="F8416" s="19">
        <f t="shared" si="266"/>
        <v>137.35627145842767</v>
      </c>
      <c r="G8416" s="151">
        <f t="shared" si="267"/>
        <v>100</v>
      </c>
    </row>
    <row r="8417" spans="1:7" s="8" customFormat="1" ht="12.75" x14ac:dyDescent="0.15">
      <c r="A8417" s="108" t="s">
        <v>12</v>
      </c>
      <c r="B8417" s="19">
        <v>17909.63</v>
      </c>
      <c r="C8417" s="19">
        <v>23400</v>
      </c>
      <c r="D8417" s="19">
        <v>24600</v>
      </c>
      <c r="E8417" s="19">
        <v>24600</v>
      </c>
      <c r="F8417" s="19">
        <f t="shared" si="266"/>
        <v>137.35627145842767</v>
      </c>
      <c r="G8417" s="151">
        <f t="shared" si="267"/>
        <v>100</v>
      </c>
    </row>
    <row r="8418" spans="1:7" s="8" customFormat="1" ht="12.75" x14ac:dyDescent="0.15">
      <c r="A8418" s="110" t="s">
        <v>20</v>
      </c>
      <c r="B8418" s="20">
        <v>66.36</v>
      </c>
      <c r="C8418" s="20">
        <v>0</v>
      </c>
      <c r="D8418" s="20">
        <v>0</v>
      </c>
      <c r="E8418" s="20">
        <v>0</v>
      </c>
      <c r="F8418" s="20">
        <f t="shared" si="266"/>
        <v>0</v>
      </c>
      <c r="G8418" s="136">
        <f t="shared" si="267"/>
        <v>0</v>
      </c>
    </row>
    <row r="8419" spans="1:7" s="8" customFormat="1" ht="12.75" x14ac:dyDescent="0.15">
      <c r="A8419" s="110" t="s">
        <v>22</v>
      </c>
      <c r="B8419" s="20">
        <v>5362.05</v>
      </c>
      <c r="C8419" s="20">
        <v>0</v>
      </c>
      <c r="D8419" s="20">
        <v>0</v>
      </c>
      <c r="E8419" s="20">
        <v>8084.65</v>
      </c>
      <c r="F8419" s="20">
        <f t="shared" si="266"/>
        <v>150.77535644016746</v>
      </c>
      <c r="G8419" s="136">
        <f t="shared" si="267"/>
        <v>0</v>
      </c>
    </row>
    <row r="8420" spans="1:7" s="8" customFormat="1" ht="12.75" x14ac:dyDescent="0.15">
      <c r="A8420" s="110" t="s">
        <v>97</v>
      </c>
      <c r="B8420" s="20">
        <v>0</v>
      </c>
      <c r="C8420" s="20">
        <v>0</v>
      </c>
      <c r="D8420" s="20">
        <v>0</v>
      </c>
      <c r="E8420" s="20">
        <v>3.53</v>
      </c>
      <c r="F8420" s="20">
        <f t="shared" si="266"/>
        <v>0</v>
      </c>
      <c r="G8420" s="136">
        <f t="shared" si="267"/>
        <v>0</v>
      </c>
    </row>
    <row r="8421" spans="1:7" s="8" customFormat="1" ht="12.75" x14ac:dyDescent="0.15">
      <c r="A8421" s="110" t="s">
        <v>24</v>
      </c>
      <c r="B8421" s="20">
        <v>1979.8</v>
      </c>
      <c r="C8421" s="20">
        <v>0</v>
      </c>
      <c r="D8421" s="20">
        <v>0</v>
      </c>
      <c r="E8421" s="20">
        <v>232.39</v>
      </c>
      <c r="F8421" s="20">
        <f t="shared" si="266"/>
        <v>11.738054348924134</v>
      </c>
      <c r="G8421" s="136">
        <f t="shared" si="267"/>
        <v>0</v>
      </c>
    </row>
    <row r="8422" spans="1:7" s="8" customFormat="1" ht="12.75" x14ac:dyDescent="0.15">
      <c r="A8422" s="110" t="s">
        <v>25</v>
      </c>
      <c r="B8422" s="20">
        <v>486.11</v>
      </c>
      <c r="C8422" s="20">
        <v>0</v>
      </c>
      <c r="D8422" s="20">
        <v>0</v>
      </c>
      <c r="E8422" s="20">
        <v>1236.1300000000001</v>
      </c>
      <c r="F8422" s="20">
        <f t="shared" si="266"/>
        <v>254.29018123469999</v>
      </c>
      <c r="G8422" s="136">
        <f t="shared" si="267"/>
        <v>0</v>
      </c>
    </row>
    <row r="8423" spans="1:7" s="8" customFormat="1" ht="12.75" x14ac:dyDescent="0.15">
      <c r="A8423" s="110" t="s">
        <v>26</v>
      </c>
      <c r="B8423" s="20">
        <v>339.81</v>
      </c>
      <c r="C8423" s="20">
        <v>0</v>
      </c>
      <c r="D8423" s="20">
        <v>0</v>
      </c>
      <c r="E8423" s="20">
        <v>643.29999999999995</v>
      </c>
      <c r="F8423" s="20">
        <f t="shared" si="266"/>
        <v>189.31167417086016</v>
      </c>
      <c r="G8423" s="136">
        <f t="shared" si="267"/>
        <v>0</v>
      </c>
    </row>
    <row r="8424" spans="1:7" s="8" customFormat="1" ht="12.75" x14ac:dyDescent="0.15">
      <c r="A8424" s="110" t="s">
        <v>27</v>
      </c>
      <c r="B8424" s="20">
        <v>1735.82</v>
      </c>
      <c r="C8424" s="20">
        <v>0</v>
      </c>
      <c r="D8424" s="20">
        <v>0</v>
      </c>
      <c r="E8424" s="20">
        <v>2752.55</v>
      </c>
      <c r="F8424" s="20">
        <f t="shared" si="266"/>
        <v>158.57346959938243</v>
      </c>
      <c r="G8424" s="136">
        <f t="shared" si="267"/>
        <v>0</v>
      </c>
    </row>
    <row r="8425" spans="1:7" s="8" customFormat="1" ht="12.75" x14ac:dyDescent="0.15">
      <c r="A8425" s="110" t="s">
        <v>28</v>
      </c>
      <c r="B8425" s="20">
        <v>526.53</v>
      </c>
      <c r="C8425" s="20">
        <v>0</v>
      </c>
      <c r="D8425" s="20">
        <v>0</v>
      </c>
      <c r="E8425" s="20">
        <v>882.63</v>
      </c>
      <c r="F8425" s="20">
        <f t="shared" si="266"/>
        <v>167.63147399008605</v>
      </c>
      <c r="G8425" s="136">
        <f t="shared" si="267"/>
        <v>0</v>
      </c>
    </row>
    <row r="8426" spans="1:7" s="8" customFormat="1" ht="12.75" x14ac:dyDescent="0.15">
      <c r="A8426" s="110" t="s">
        <v>41</v>
      </c>
      <c r="B8426" s="20">
        <v>233.6</v>
      </c>
      <c r="C8426" s="20">
        <v>0</v>
      </c>
      <c r="D8426" s="20">
        <v>0</v>
      </c>
      <c r="E8426" s="20">
        <v>191.16</v>
      </c>
      <c r="F8426" s="20">
        <f t="shared" si="266"/>
        <v>81.832191780821915</v>
      </c>
      <c r="G8426" s="136">
        <f t="shared" si="267"/>
        <v>0</v>
      </c>
    </row>
    <row r="8427" spans="1:7" s="8" customFormat="1" ht="12.75" x14ac:dyDescent="0.15">
      <c r="A8427" s="110" t="s">
        <v>29</v>
      </c>
      <c r="B8427" s="20">
        <v>4730.21</v>
      </c>
      <c r="C8427" s="20">
        <v>0</v>
      </c>
      <c r="D8427" s="20">
        <v>0</v>
      </c>
      <c r="E8427" s="20">
        <v>7077.34</v>
      </c>
      <c r="F8427" s="20">
        <f t="shared" si="266"/>
        <v>149.61999572957649</v>
      </c>
      <c r="G8427" s="136">
        <f t="shared" si="267"/>
        <v>0</v>
      </c>
    </row>
    <row r="8428" spans="1:7" s="8" customFormat="1" ht="12.75" x14ac:dyDescent="0.15">
      <c r="A8428" s="110" t="s">
        <v>30</v>
      </c>
      <c r="B8428" s="20">
        <v>362.32</v>
      </c>
      <c r="C8428" s="20">
        <v>0</v>
      </c>
      <c r="D8428" s="20">
        <v>0</v>
      </c>
      <c r="E8428" s="20">
        <v>385.12</v>
      </c>
      <c r="F8428" s="20">
        <f t="shared" si="266"/>
        <v>106.29277986310444</v>
      </c>
      <c r="G8428" s="136">
        <f t="shared" si="267"/>
        <v>0</v>
      </c>
    </row>
    <row r="8429" spans="1:7" s="8" customFormat="1" ht="12.75" x14ac:dyDescent="0.15">
      <c r="A8429" s="110" t="s">
        <v>31</v>
      </c>
      <c r="B8429" s="20">
        <v>31.83</v>
      </c>
      <c r="C8429" s="20">
        <v>0</v>
      </c>
      <c r="D8429" s="20">
        <v>0</v>
      </c>
      <c r="E8429" s="20">
        <v>22.62</v>
      </c>
      <c r="F8429" s="20">
        <f t="shared" si="266"/>
        <v>71.065032987747415</v>
      </c>
      <c r="G8429" s="136">
        <f t="shared" si="267"/>
        <v>0</v>
      </c>
    </row>
    <row r="8430" spans="1:7" s="8" customFormat="1" ht="12.75" x14ac:dyDescent="0.15">
      <c r="A8430" s="110" t="s">
        <v>32</v>
      </c>
      <c r="B8430" s="20">
        <v>41.1</v>
      </c>
      <c r="C8430" s="20">
        <v>0</v>
      </c>
      <c r="D8430" s="20">
        <v>0</v>
      </c>
      <c r="E8430" s="20">
        <v>1706</v>
      </c>
      <c r="F8430" s="20">
        <f t="shared" si="266"/>
        <v>4150.8515815085157</v>
      </c>
      <c r="G8430" s="136">
        <f t="shared" si="267"/>
        <v>0</v>
      </c>
    </row>
    <row r="8431" spans="1:7" s="8" customFormat="1" ht="12.75" x14ac:dyDescent="0.15">
      <c r="A8431" s="110" t="s">
        <v>33</v>
      </c>
      <c r="B8431" s="20">
        <v>748.32</v>
      </c>
      <c r="C8431" s="20">
        <v>0</v>
      </c>
      <c r="D8431" s="20">
        <v>0</v>
      </c>
      <c r="E8431" s="20">
        <v>782.58</v>
      </c>
      <c r="F8431" s="20">
        <f t="shared" si="266"/>
        <v>104.57825529185376</v>
      </c>
      <c r="G8431" s="136">
        <f t="shared" si="267"/>
        <v>0</v>
      </c>
    </row>
    <row r="8432" spans="1:7" s="8" customFormat="1" ht="12.75" x14ac:dyDescent="0.15">
      <c r="A8432" s="110" t="s">
        <v>34</v>
      </c>
      <c r="B8432" s="20">
        <v>270.35000000000002</v>
      </c>
      <c r="C8432" s="20">
        <v>0</v>
      </c>
      <c r="D8432" s="20">
        <v>0</v>
      </c>
      <c r="E8432" s="20">
        <v>0</v>
      </c>
      <c r="F8432" s="20">
        <f t="shared" si="266"/>
        <v>0</v>
      </c>
      <c r="G8432" s="136">
        <f t="shared" si="267"/>
        <v>0</v>
      </c>
    </row>
    <row r="8433" spans="1:7" s="8" customFormat="1" ht="12.75" x14ac:dyDescent="0.15">
      <c r="A8433" s="110" t="s">
        <v>35</v>
      </c>
      <c r="B8433" s="20">
        <v>603</v>
      </c>
      <c r="C8433" s="20">
        <v>0</v>
      </c>
      <c r="D8433" s="20">
        <v>0</v>
      </c>
      <c r="E8433" s="20">
        <v>457.68</v>
      </c>
      <c r="F8433" s="20">
        <f t="shared" si="266"/>
        <v>75.900497512437809</v>
      </c>
      <c r="G8433" s="136">
        <f t="shared" si="267"/>
        <v>0</v>
      </c>
    </row>
    <row r="8434" spans="1:7" s="8" customFormat="1" ht="12.75" x14ac:dyDescent="0.15">
      <c r="A8434" s="110" t="s">
        <v>83</v>
      </c>
      <c r="B8434" s="20">
        <v>371.26</v>
      </c>
      <c r="C8434" s="20">
        <v>0</v>
      </c>
      <c r="D8434" s="20">
        <v>0</v>
      </c>
      <c r="E8434" s="20">
        <v>125.13</v>
      </c>
      <c r="F8434" s="20">
        <f t="shared" si="266"/>
        <v>33.704142649356243</v>
      </c>
      <c r="G8434" s="136">
        <f t="shared" si="267"/>
        <v>0</v>
      </c>
    </row>
    <row r="8435" spans="1:7" s="8" customFormat="1" ht="12.75" x14ac:dyDescent="0.15">
      <c r="A8435" s="110" t="s">
        <v>13</v>
      </c>
      <c r="B8435" s="20">
        <v>6.3</v>
      </c>
      <c r="C8435" s="20">
        <v>0</v>
      </c>
      <c r="D8435" s="20">
        <v>0</v>
      </c>
      <c r="E8435" s="20">
        <v>17.190000000000001</v>
      </c>
      <c r="F8435" s="20">
        <f t="shared" si="266"/>
        <v>272.85714285714289</v>
      </c>
      <c r="G8435" s="136">
        <f t="shared" si="267"/>
        <v>0</v>
      </c>
    </row>
    <row r="8436" spans="1:7" s="8" customFormat="1" ht="12.75" x14ac:dyDescent="0.15">
      <c r="A8436" s="110" t="s">
        <v>36</v>
      </c>
      <c r="B8436" s="20">
        <v>14.86</v>
      </c>
      <c r="C8436" s="20">
        <v>0</v>
      </c>
      <c r="D8436" s="20">
        <v>0</v>
      </c>
      <c r="E8436" s="20">
        <v>0</v>
      </c>
      <c r="F8436" s="20">
        <f t="shared" si="266"/>
        <v>0</v>
      </c>
      <c r="G8436" s="136">
        <f t="shared" si="267"/>
        <v>0</v>
      </c>
    </row>
    <row r="8437" spans="1:7" s="7" customFormat="1" ht="12.75" x14ac:dyDescent="0.15">
      <c r="A8437" s="149" t="s">
        <v>293</v>
      </c>
      <c r="B8437" s="18">
        <v>78306.45</v>
      </c>
      <c r="C8437" s="18">
        <v>85000</v>
      </c>
      <c r="D8437" s="18">
        <v>95000</v>
      </c>
      <c r="E8437" s="18">
        <v>95000</v>
      </c>
      <c r="F8437" s="18">
        <f t="shared" si="266"/>
        <v>121.31823112910878</v>
      </c>
      <c r="G8437" s="150">
        <f t="shared" si="267"/>
        <v>100</v>
      </c>
    </row>
    <row r="8438" spans="1:7" s="8" customFormat="1" ht="12.75" x14ac:dyDescent="0.15">
      <c r="A8438" s="108" t="s">
        <v>81</v>
      </c>
      <c r="B8438" s="19">
        <v>78306.45</v>
      </c>
      <c r="C8438" s="19">
        <v>85000</v>
      </c>
      <c r="D8438" s="19">
        <v>95000</v>
      </c>
      <c r="E8438" s="19">
        <v>95000</v>
      </c>
      <c r="F8438" s="19">
        <f t="shared" si="266"/>
        <v>121.31823112910878</v>
      </c>
      <c r="G8438" s="151">
        <f t="shared" si="267"/>
        <v>100</v>
      </c>
    </row>
    <row r="8439" spans="1:7" s="6" customFormat="1" ht="12.75" x14ac:dyDescent="0.15">
      <c r="A8439" s="147" t="s">
        <v>62</v>
      </c>
      <c r="B8439" s="17">
        <v>78306.45</v>
      </c>
      <c r="C8439" s="17">
        <v>85000</v>
      </c>
      <c r="D8439" s="17">
        <v>95000</v>
      </c>
      <c r="E8439" s="17">
        <v>95000</v>
      </c>
      <c r="F8439" s="17">
        <f t="shared" si="266"/>
        <v>121.31823112910878</v>
      </c>
      <c r="G8439" s="148">
        <f t="shared" si="267"/>
        <v>100</v>
      </c>
    </row>
    <row r="8440" spans="1:7" s="8" customFormat="1" ht="12.75" x14ac:dyDescent="0.15">
      <c r="A8440" s="108" t="s">
        <v>6</v>
      </c>
      <c r="B8440" s="19">
        <v>78306.45</v>
      </c>
      <c r="C8440" s="19">
        <v>85000</v>
      </c>
      <c r="D8440" s="19">
        <v>95000</v>
      </c>
      <c r="E8440" s="19">
        <v>95000</v>
      </c>
      <c r="F8440" s="19">
        <f t="shared" si="266"/>
        <v>121.31823112910878</v>
      </c>
      <c r="G8440" s="151">
        <f t="shared" si="267"/>
        <v>100</v>
      </c>
    </row>
    <row r="8441" spans="1:7" s="8" customFormat="1" ht="12.75" x14ac:dyDescent="0.15">
      <c r="A8441" s="108" t="s">
        <v>12</v>
      </c>
      <c r="B8441" s="19">
        <v>78306.45</v>
      </c>
      <c r="C8441" s="19">
        <v>85000</v>
      </c>
      <c r="D8441" s="19">
        <v>95000</v>
      </c>
      <c r="E8441" s="19">
        <v>95000</v>
      </c>
      <c r="F8441" s="19">
        <f t="shared" si="266"/>
        <v>121.31823112910878</v>
      </c>
      <c r="G8441" s="151">
        <f t="shared" si="267"/>
        <v>100</v>
      </c>
    </row>
    <row r="8442" spans="1:7" s="8" customFormat="1" ht="12.75" x14ac:dyDescent="0.15">
      <c r="A8442" s="110" t="s">
        <v>19</v>
      </c>
      <c r="B8442" s="20">
        <v>38489.61</v>
      </c>
      <c r="C8442" s="20">
        <v>0</v>
      </c>
      <c r="D8442" s="20">
        <v>0</v>
      </c>
      <c r="E8442" s="20">
        <v>48000</v>
      </c>
      <c r="F8442" s="20">
        <f t="shared" si="266"/>
        <v>124.70897990392731</v>
      </c>
      <c r="G8442" s="136">
        <f t="shared" si="267"/>
        <v>0</v>
      </c>
    </row>
    <row r="8443" spans="1:7" s="8" customFormat="1" ht="12.75" x14ac:dyDescent="0.15">
      <c r="A8443" s="110" t="s">
        <v>22</v>
      </c>
      <c r="B8443" s="20">
        <v>2528.61</v>
      </c>
      <c r="C8443" s="20">
        <v>0</v>
      </c>
      <c r="D8443" s="20">
        <v>0</v>
      </c>
      <c r="E8443" s="20">
        <v>1547.62</v>
      </c>
      <c r="F8443" s="20">
        <f t="shared" si="266"/>
        <v>61.204377108371787</v>
      </c>
      <c r="G8443" s="136">
        <f t="shared" si="267"/>
        <v>0</v>
      </c>
    </row>
    <row r="8444" spans="1:7" s="8" customFormat="1" ht="12.75" x14ac:dyDescent="0.15">
      <c r="A8444" s="110" t="s">
        <v>23</v>
      </c>
      <c r="B8444" s="20">
        <v>23187.200000000001</v>
      </c>
      <c r="C8444" s="20">
        <v>0</v>
      </c>
      <c r="D8444" s="20">
        <v>0</v>
      </c>
      <c r="E8444" s="20">
        <v>26601.13</v>
      </c>
      <c r="F8444" s="20">
        <f t="shared" si="266"/>
        <v>114.7233387386144</v>
      </c>
      <c r="G8444" s="136">
        <f t="shared" si="267"/>
        <v>0</v>
      </c>
    </row>
    <row r="8445" spans="1:7" s="8" customFormat="1" ht="12.75" x14ac:dyDescent="0.15">
      <c r="A8445" s="110" t="s">
        <v>25</v>
      </c>
      <c r="B8445" s="20">
        <v>1094.2</v>
      </c>
      <c r="C8445" s="20">
        <v>0</v>
      </c>
      <c r="D8445" s="20">
        <v>0</v>
      </c>
      <c r="E8445" s="20">
        <v>851.25</v>
      </c>
      <c r="F8445" s="20">
        <f t="shared" si="266"/>
        <v>77.796563699506478</v>
      </c>
      <c r="G8445" s="136">
        <f t="shared" si="267"/>
        <v>0</v>
      </c>
    </row>
    <row r="8446" spans="1:7" s="8" customFormat="1" ht="12.75" x14ac:dyDescent="0.15">
      <c r="A8446" s="110" t="s">
        <v>28</v>
      </c>
      <c r="B8446" s="20">
        <v>3043.16</v>
      </c>
      <c r="C8446" s="20">
        <v>0</v>
      </c>
      <c r="D8446" s="20">
        <v>0</v>
      </c>
      <c r="E8446" s="20">
        <v>3419.33</v>
      </c>
      <c r="F8446" s="20">
        <f t="shared" si="266"/>
        <v>112.36116405315528</v>
      </c>
      <c r="G8446" s="136">
        <f t="shared" si="267"/>
        <v>0</v>
      </c>
    </row>
    <row r="8447" spans="1:7" s="8" customFormat="1" ht="12.75" x14ac:dyDescent="0.15">
      <c r="A8447" s="110" t="s">
        <v>29</v>
      </c>
      <c r="B8447" s="20">
        <v>1816.93</v>
      </c>
      <c r="C8447" s="20">
        <v>0</v>
      </c>
      <c r="D8447" s="20">
        <v>0</v>
      </c>
      <c r="E8447" s="20">
        <v>2162.62</v>
      </c>
      <c r="F8447" s="20">
        <f t="shared" si="266"/>
        <v>119.02604943503601</v>
      </c>
      <c r="G8447" s="136">
        <f t="shared" si="267"/>
        <v>0</v>
      </c>
    </row>
    <row r="8448" spans="1:7" s="8" customFormat="1" ht="12.75" x14ac:dyDescent="0.15">
      <c r="A8448" s="110" t="s">
        <v>31</v>
      </c>
      <c r="B8448" s="20">
        <v>753.64</v>
      </c>
      <c r="C8448" s="20">
        <v>0</v>
      </c>
      <c r="D8448" s="20">
        <v>0</v>
      </c>
      <c r="E8448" s="20">
        <v>6811.74</v>
      </c>
      <c r="F8448" s="20">
        <f t="shared" si="266"/>
        <v>903.84533729632176</v>
      </c>
      <c r="G8448" s="136">
        <f t="shared" si="267"/>
        <v>0</v>
      </c>
    </row>
    <row r="8449" spans="1:7" s="8" customFormat="1" ht="12.75" x14ac:dyDescent="0.15">
      <c r="A8449" s="110" t="s">
        <v>32</v>
      </c>
      <c r="B8449" s="20">
        <v>5811.25</v>
      </c>
      <c r="C8449" s="20">
        <v>0</v>
      </c>
      <c r="D8449" s="20">
        <v>0</v>
      </c>
      <c r="E8449" s="20">
        <v>4222.3999999999996</v>
      </c>
      <c r="F8449" s="20">
        <f t="shared" si="266"/>
        <v>72.659066465906648</v>
      </c>
      <c r="G8449" s="136">
        <f t="shared" si="267"/>
        <v>0</v>
      </c>
    </row>
    <row r="8450" spans="1:7" s="8" customFormat="1" ht="12.75" x14ac:dyDescent="0.15">
      <c r="A8450" s="110" t="s">
        <v>33</v>
      </c>
      <c r="B8450" s="20">
        <v>1283.1500000000001</v>
      </c>
      <c r="C8450" s="20">
        <v>0</v>
      </c>
      <c r="D8450" s="20">
        <v>0</v>
      </c>
      <c r="E8450" s="20">
        <v>1383.91</v>
      </c>
      <c r="F8450" s="20">
        <f t="shared" si="266"/>
        <v>107.85255036433776</v>
      </c>
      <c r="G8450" s="136">
        <f t="shared" si="267"/>
        <v>0</v>
      </c>
    </row>
    <row r="8451" spans="1:7" s="8" customFormat="1" ht="12.75" x14ac:dyDescent="0.15">
      <c r="A8451" s="110" t="s">
        <v>34</v>
      </c>
      <c r="B8451" s="20">
        <v>298.7</v>
      </c>
      <c r="C8451" s="20">
        <v>0</v>
      </c>
      <c r="D8451" s="20">
        <v>0</v>
      </c>
      <c r="E8451" s="20">
        <v>0</v>
      </c>
      <c r="F8451" s="20">
        <f t="shared" si="266"/>
        <v>0</v>
      </c>
      <c r="G8451" s="136">
        <f t="shared" si="267"/>
        <v>0</v>
      </c>
    </row>
    <row r="8452" spans="1:7" s="7" customFormat="1" ht="12.75" x14ac:dyDescent="0.15">
      <c r="A8452" s="149" t="s">
        <v>294</v>
      </c>
      <c r="B8452" s="18">
        <v>18713.919999999998</v>
      </c>
      <c r="C8452" s="18">
        <v>5000</v>
      </c>
      <c r="D8452" s="18">
        <v>5938.15</v>
      </c>
      <c r="E8452" s="18">
        <v>5938.15</v>
      </c>
      <c r="F8452" s="18">
        <f t="shared" si="266"/>
        <v>31.7311926095655</v>
      </c>
      <c r="G8452" s="150">
        <f t="shared" si="267"/>
        <v>100</v>
      </c>
    </row>
    <row r="8453" spans="1:7" s="8" customFormat="1" ht="12.75" x14ac:dyDescent="0.15">
      <c r="A8453" s="108" t="s">
        <v>81</v>
      </c>
      <c r="B8453" s="19">
        <v>18713.919999999998</v>
      </c>
      <c r="C8453" s="19">
        <v>5000</v>
      </c>
      <c r="D8453" s="19">
        <v>5938.15</v>
      </c>
      <c r="E8453" s="19">
        <v>5938.15</v>
      </c>
      <c r="F8453" s="19">
        <f t="shared" si="266"/>
        <v>31.7311926095655</v>
      </c>
      <c r="G8453" s="151">
        <f t="shared" si="267"/>
        <v>100</v>
      </c>
    </row>
    <row r="8454" spans="1:7" s="6" customFormat="1" ht="12.75" x14ac:dyDescent="0.15">
      <c r="A8454" s="147" t="s">
        <v>62</v>
      </c>
      <c r="B8454" s="17">
        <v>18713.919999999998</v>
      </c>
      <c r="C8454" s="17">
        <v>5000</v>
      </c>
      <c r="D8454" s="17">
        <v>5938.15</v>
      </c>
      <c r="E8454" s="17">
        <v>5938.15</v>
      </c>
      <c r="F8454" s="17">
        <f t="shared" ref="F8454:F8517" si="268">IFERROR(E8454/B8454*100,0)</f>
        <v>31.7311926095655</v>
      </c>
      <c r="G8454" s="148">
        <f t="shared" ref="G8454:G8517" si="269">IFERROR(E8454/D8454*100,0)</f>
        <v>100</v>
      </c>
    </row>
    <row r="8455" spans="1:7" s="8" customFormat="1" ht="12.75" x14ac:dyDescent="0.15">
      <c r="A8455" s="108" t="s">
        <v>6</v>
      </c>
      <c r="B8455" s="19">
        <v>18713.919999999998</v>
      </c>
      <c r="C8455" s="19">
        <v>5000</v>
      </c>
      <c r="D8455" s="19">
        <v>5938.15</v>
      </c>
      <c r="E8455" s="19">
        <v>5938.15</v>
      </c>
      <c r="F8455" s="19">
        <f t="shared" si="268"/>
        <v>31.7311926095655</v>
      </c>
      <c r="G8455" s="151">
        <f t="shared" si="269"/>
        <v>100</v>
      </c>
    </row>
    <row r="8456" spans="1:7" s="8" customFormat="1" ht="12.75" x14ac:dyDescent="0.15">
      <c r="A8456" s="108" t="s">
        <v>12</v>
      </c>
      <c r="B8456" s="19">
        <v>18713.919999999998</v>
      </c>
      <c r="C8456" s="19">
        <v>5000</v>
      </c>
      <c r="D8456" s="19">
        <v>5938.15</v>
      </c>
      <c r="E8456" s="19">
        <v>5938.15</v>
      </c>
      <c r="F8456" s="19">
        <f t="shared" si="268"/>
        <v>31.7311926095655</v>
      </c>
      <c r="G8456" s="151">
        <f t="shared" si="269"/>
        <v>100</v>
      </c>
    </row>
    <row r="8457" spans="1:7" s="8" customFormat="1" ht="12.75" x14ac:dyDescent="0.15">
      <c r="A8457" s="110" t="s">
        <v>28</v>
      </c>
      <c r="B8457" s="20">
        <v>18713.919999999998</v>
      </c>
      <c r="C8457" s="20">
        <v>0</v>
      </c>
      <c r="D8457" s="20">
        <v>0</v>
      </c>
      <c r="E8457" s="20">
        <v>5938.15</v>
      </c>
      <c r="F8457" s="20">
        <f t="shared" si="268"/>
        <v>31.7311926095655</v>
      </c>
      <c r="G8457" s="136">
        <f t="shared" si="269"/>
        <v>0</v>
      </c>
    </row>
    <row r="8458" spans="1:7" s="7" customFormat="1" ht="12.75" x14ac:dyDescent="0.15">
      <c r="A8458" s="149" t="s">
        <v>295</v>
      </c>
      <c r="B8458" s="18">
        <v>37029.660000000003</v>
      </c>
      <c r="C8458" s="18">
        <v>0</v>
      </c>
      <c r="D8458" s="18">
        <v>5270</v>
      </c>
      <c r="E8458" s="18">
        <v>5269.25</v>
      </c>
      <c r="F8458" s="18">
        <f t="shared" si="268"/>
        <v>14.229809293415061</v>
      </c>
      <c r="G8458" s="150">
        <f t="shared" si="269"/>
        <v>99.985768500948765</v>
      </c>
    </row>
    <row r="8459" spans="1:7" s="8" customFormat="1" ht="12.75" x14ac:dyDescent="0.15">
      <c r="A8459" s="108" t="s">
        <v>81</v>
      </c>
      <c r="B8459" s="19">
        <v>37029.660000000003</v>
      </c>
      <c r="C8459" s="19">
        <v>0</v>
      </c>
      <c r="D8459" s="19">
        <v>5270</v>
      </c>
      <c r="E8459" s="19">
        <v>5269.25</v>
      </c>
      <c r="F8459" s="19">
        <f t="shared" si="268"/>
        <v>14.229809293415061</v>
      </c>
      <c r="G8459" s="151">
        <f t="shared" si="269"/>
        <v>99.985768500948765</v>
      </c>
    </row>
    <row r="8460" spans="1:7" s="6" customFormat="1" ht="12.75" x14ac:dyDescent="0.15">
      <c r="A8460" s="147" t="s">
        <v>62</v>
      </c>
      <c r="B8460" s="17">
        <v>37029.660000000003</v>
      </c>
      <c r="C8460" s="17">
        <v>0</v>
      </c>
      <c r="D8460" s="17">
        <v>5270</v>
      </c>
      <c r="E8460" s="17">
        <v>5269.25</v>
      </c>
      <c r="F8460" s="17">
        <f t="shared" si="268"/>
        <v>14.229809293415061</v>
      </c>
      <c r="G8460" s="148">
        <f t="shared" si="269"/>
        <v>99.985768500948765</v>
      </c>
    </row>
    <row r="8461" spans="1:7" s="8" customFormat="1" ht="12.75" x14ac:dyDescent="0.15">
      <c r="A8461" s="108" t="s">
        <v>53</v>
      </c>
      <c r="B8461" s="19">
        <v>37029.660000000003</v>
      </c>
      <c r="C8461" s="19">
        <v>0</v>
      </c>
      <c r="D8461" s="19">
        <v>5270</v>
      </c>
      <c r="E8461" s="19">
        <v>5269.25</v>
      </c>
      <c r="F8461" s="19">
        <f t="shared" si="268"/>
        <v>14.229809293415061</v>
      </c>
      <c r="G8461" s="151">
        <f t="shared" si="269"/>
        <v>99.985768500948765</v>
      </c>
    </row>
    <row r="8462" spans="1:7" s="8" customFormat="1" ht="12.75" x14ac:dyDescent="0.15">
      <c r="A8462" s="108" t="s">
        <v>56</v>
      </c>
      <c r="B8462" s="19">
        <v>19775.689999999999</v>
      </c>
      <c r="C8462" s="19">
        <v>0</v>
      </c>
      <c r="D8462" s="19">
        <v>5270</v>
      </c>
      <c r="E8462" s="19">
        <v>5269.25</v>
      </c>
      <c r="F8462" s="19">
        <f t="shared" si="268"/>
        <v>26.64508798428778</v>
      </c>
      <c r="G8462" s="151">
        <f t="shared" si="269"/>
        <v>99.985768500948765</v>
      </c>
    </row>
    <row r="8463" spans="1:7" s="8" customFormat="1" ht="12.75" x14ac:dyDescent="0.15">
      <c r="A8463" s="110" t="s">
        <v>57</v>
      </c>
      <c r="B8463" s="20">
        <v>9713.15</v>
      </c>
      <c r="C8463" s="20">
        <v>0</v>
      </c>
      <c r="D8463" s="20">
        <v>0</v>
      </c>
      <c r="E8463" s="20">
        <v>0</v>
      </c>
      <c r="F8463" s="20">
        <f t="shared" si="268"/>
        <v>0</v>
      </c>
      <c r="G8463" s="136">
        <f t="shared" si="269"/>
        <v>0</v>
      </c>
    </row>
    <row r="8464" spans="1:7" s="8" customFormat="1" ht="12.75" x14ac:dyDescent="0.15">
      <c r="A8464" s="110" t="s">
        <v>60</v>
      </c>
      <c r="B8464" s="20">
        <v>10062.540000000001</v>
      </c>
      <c r="C8464" s="20">
        <v>0</v>
      </c>
      <c r="D8464" s="20">
        <v>0</v>
      </c>
      <c r="E8464" s="20">
        <v>5269.25</v>
      </c>
      <c r="F8464" s="20">
        <f t="shared" si="268"/>
        <v>52.365009232261428</v>
      </c>
      <c r="G8464" s="136">
        <f t="shared" si="269"/>
        <v>0</v>
      </c>
    </row>
    <row r="8465" spans="1:7" s="8" customFormat="1" ht="12.75" x14ac:dyDescent="0.15">
      <c r="A8465" s="108" t="s">
        <v>72</v>
      </c>
      <c r="B8465" s="19">
        <v>17253.97</v>
      </c>
      <c r="C8465" s="19">
        <v>0</v>
      </c>
      <c r="D8465" s="19">
        <v>0</v>
      </c>
      <c r="E8465" s="19">
        <v>0</v>
      </c>
      <c r="F8465" s="19">
        <f t="shared" si="268"/>
        <v>0</v>
      </c>
      <c r="G8465" s="151">
        <f t="shared" si="269"/>
        <v>0</v>
      </c>
    </row>
    <row r="8466" spans="1:7" s="8" customFormat="1" ht="12.75" x14ac:dyDescent="0.15">
      <c r="A8466" s="110" t="s">
        <v>73</v>
      </c>
      <c r="B8466" s="20">
        <v>17253.97</v>
      </c>
      <c r="C8466" s="20">
        <v>0</v>
      </c>
      <c r="D8466" s="20">
        <v>0</v>
      </c>
      <c r="E8466" s="20">
        <v>0</v>
      </c>
      <c r="F8466" s="20">
        <f t="shared" si="268"/>
        <v>0</v>
      </c>
      <c r="G8466" s="136">
        <f t="shared" si="269"/>
        <v>0</v>
      </c>
    </row>
    <row r="8467" spans="1:7" s="6" customFormat="1" ht="12.75" x14ac:dyDescent="0.15">
      <c r="A8467" s="147" t="s">
        <v>250</v>
      </c>
      <c r="B8467" s="17">
        <v>144451.85999999999</v>
      </c>
      <c r="C8467" s="17">
        <v>132500</v>
      </c>
      <c r="D8467" s="17">
        <v>145600</v>
      </c>
      <c r="E8467" s="17">
        <v>107807.36</v>
      </c>
      <c r="F8467" s="17">
        <f t="shared" si="268"/>
        <v>74.632033121622669</v>
      </c>
      <c r="G8467" s="148">
        <f t="shared" si="269"/>
        <v>74.043516483516484</v>
      </c>
    </row>
    <row r="8468" spans="1:7" s="7" customFormat="1" ht="12.75" x14ac:dyDescent="0.15">
      <c r="A8468" s="149" t="s">
        <v>251</v>
      </c>
      <c r="B8468" s="18">
        <v>144451.85999999999</v>
      </c>
      <c r="C8468" s="18">
        <v>132500</v>
      </c>
      <c r="D8468" s="18">
        <v>145600</v>
      </c>
      <c r="E8468" s="18">
        <v>107807.36</v>
      </c>
      <c r="F8468" s="18">
        <f t="shared" si="268"/>
        <v>74.632033121622669</v>
      </c>
      <c r="G8468" s="150">
        <f t="shared" si="269"/>
        <v>74.043516483516484</v>
      </c>
    </row>
    <row r="8469" spans="1:7" s="8" customFormat="1" ht="12.75" x14ac:dyDescent="0.15">
      <c r="A8469" s="108" t="s">
        <v>82</v>
      </c>
      <c r="B8469" s="19">
        <v>144451.85999999999</v>
      </c>
      <c r="C8469" s="19">
        <v>132500</v>
      </c>
      <c r="D8469" s="19">
        <v>145600</v>
      </c>
      <c r="E8469" s="19">
        <v>107807.36</v>
      </c>
      <c r="F8469" s="19">
        <f t="shared" si="268"/>
        <v>74.632033121622669</v>
      </c>
      <c r="G8469" s="151">
        <f t="shared" si="269"/>
        <v>74.043516483516484</v>
      </c>
    </row>
    <row r="8470" spans="1:7" s="6" customFormat="1" ht="12.75" x14ac:dyDescent="0.15">
      <c r="A8470" s="147" t="s">
        <v>44</v>
      </c>
      <c r="B8470" s="17">
        <v>144451.85999999999</v>
      </c>
      <c r="C8470" s="17">
        <v>132500</v>
      </c>
      <c r="D8470" s="17">
        <v>145600</v>
      </c>
      <c r="E8470" s="17">
        <v>107807.36</v>
      </c>
      <c r="F8470" s="17">
        <f t="shared" si="268"/>
        <v>74.632033121622669</v>
      </c>
      <c r="G8470" s="148">
        <f t="shared" si="269"/>
        <v>74.043516483516484</v>
      </c>
    </row>
    <row r="8471" spans="1:7" s="8" customFormat="1" ht="12.75" x14ac:dyDescent="0.15">
      <c r="A8471" s="108" t="s">
        <v>6</v>
      </c>
      <c r="B8471" s="19">
        <v>124223.98</v>
      </c>
      <c r="C8471" s="19">
        <v>107500</v>
      </c>
      <c r="D8471" s="19">
        <v>117600</v>
      </c>
      <c r="E8471" s="19">
        <v>96635.07</v>
      </c>
      <c r="F8471" s="19">
        <f t="shared" si="268"/>
        <v>77.790994943166382</v>
      </c>
      <c r="G8471" s="151">
        <f t="shared" si="269"/>
        <v>82.172678571428577</v>
      </c>
    </row>
    <row r="8472" spans="1:7" s="8" customFormat="1" ht="12.75" x14ac:dyDescent="0.15">
      <c r="A8472" s="108" t="s">
        <v>7</v>
      </c>
      <c r="B8472" s="19">
        <v>22123.55</v>
      </c>
      <c r="C8472" s="19">
        <v>19000</v>
      </c>
      <c r="D8472" s="19">
        <v>19500</v>
      </c>
      <c r="E8472" s="19">
        <v>18970.419999999998</v>
      </c>
      <c r="F8472" s="19">
        <f t="shared" si="268"/>
        <v>85.747630918184456</v>
      </c>
      <c r="G8472" s="151">
        <f t="shared" si="269"/>
        <v>97.284205128205116</v>
      </c>
    </row>
    <row r="8473" spans="1:7" s="8" customFormat="1" ht="12.75" x14ac:dyDescent="0.15">
      <c r="A8473" s="110" t="s">
        <v>8</v>
      </c>
      <c r="B8473" s="20">
        <v>18619.13</v>
      </c>
      <c r="C8473" s="20">
        <v>0</v>
      </c>
      <c r="D8473" s="20">
        <v>0</v>
      </c>
      <c r="E8473" s="20">
        <v>16283.62</v>
      </c>
      <c r="F8473" s="20">
        <f t="shared" si="268"/>
        <v>87.456395653287771</v>
      </c>
      <c r="G8473" s="136">
        <f t="shared" si="269"/>
        <v>0</v>
      </c>
    </row>
    <row r="8474" spans="1:7" s="8" customFormat="1" ht="12.75" x14ac:dyDescent="0.15">
      <c r="A8474" s="110" t="s">
        <v>10</v>
      </c>
      <c r="B8474" s="20">
        <v>432.26</v>
      </c>
      <c r="C8474" s="20">
        <v>0</v>
      </c>
      <c r="D8474" s="20">
        <v>0</v>
      </c>
      <c r="E8474" s="20">
        <v>0</v>
      </c>
      <c r="F8474" s="20">
        <f t="shared" si="268"/>
        <v>0</v>
      </c>
      <c r="G8474" s="136">
        <f t="shared" si="269"/>
        <v>0</v>
      </c>
    </row>
    <row r="8475" spans="1:7" s="8" customFormat="1" ht="12.75" x14ac:dyDescent="0.15">
      <c r="A8475" s="110" t="s">
        <v>11</v>
      </c>
      <c r="B8475" s="20">
        <v>3072.16</v>
      </c>
      <c r="C8475" s="20">
        <v>0</v>
      </c>
      <c r="D8475" s="20">
        <v>0</v>
      </c>
      <c r="E8475" s="20">
        <v>2686.8</v>
      </c>
      <c r="F8475" s="20">
        <f t="shared" si="268"/>
        <v>87.456382480079171</v>
      </c>
      <c r="G8475" s="136">
        <f t="shared" si="269"/>
        <v>0</v>
      </c>
    </row>
    <row r="8476" spans="1:7" s="8" customFormat="1" ht="12.75" x14ac:dyDescent="0.15">
      <c r="A8476" s="108" t="s">
        <v>12</v>
      </c>
      <c r="B8476" s="19">
        <v>101370.33</v>
      </c>
      <c r="C8476" s="19">
        <v>87500</v>
      </c>
      <c r="D8476" s="19">
        <v>97100</v>
      </c>
      <c r="E8476" s="19">
        <v>76904.77</v>
      </c>
      <c r="F8476" s="19">
        <f t="shared" si="268"/>
        <v>75.865166858981326</v>
      </c>
      <c r="G8476" s="151">
        <f t="shared" si="269"/>
        <v>79.201616889804328</v>
      </c>
    </row>
    <row r="8477" spans="1:7" s="8" customFormat="1" ht="12.75" x14ac:dyDescent="0.15">
      <c r="A8477" s="110" t="s">
        <v>18</v>
      </c>
      <c r="B8477" s="20">
        <v>5356.81</v>
      </c>
      <c r="C8477" s="20">
        <v>0</v>
      </c>
      <c r="D8477" s="20">
        <v>0</v>
      </c>
      <c r="E8477" s="20">
        <v>5748.79</v>
      </c>
      <c r="F8477" s="20">
        <f t="shared" si="268"/>
        <v>107.3174146553639</v>
      </c>
      <c r="G8477" s="136">
        <f t="shared" si="269"/>
        <v>0</v>
      </c>
    </row>
    <row r="8478" spans="1:7" s="8" customFormat="1" ht="12.75" x14ac:dyDescent="0.15">
      <c r="A8478" s="110" t="s">
        <v>19</v>
      </c>
      <c r="B8478" s="20">
        <v>237.51</v>
      </c>
      <c r="C8478" s="20">
        <v>0</v>
      </c>
      <c r="D8478" s="20">
        <v>0</v>
      </c>
      <c r="E8478" s="20">
        <v>0</v>
      </c>
      <c r="F8478" s="20">
        <f t="shared" si="268"/>
        <v>0</v>
      </c>
      <c r="G8478" s="136">
        <f t="shared" si="269"/>
        <v>0</v>
      </c>
    </row>
    <row r="8479" spans="1:7" s="8" customFormat="1" ht="12.75" x14ac:dyDescent="0.15">
      <c r="A8479" s="110" t="s">
        <v>20</v>
      </c>
      <c r="B8479" s="20">
        <v>1669.92</v>
      </c>
      <c r="C8479" s="20">
        <v>0</v>
      </c>
      <c r="D8479" s="20">
        <v>0</v>
      </c>
      <c r="E8479" s="20">
        <v>2275.81</v>
      </c>
      <c r="F8479" s="20">
        <f t="shared" si="268"/>
        <v>136.28257641084602</v>
      </c>
      <c r="G8479" s="136">
        <f t="shared" si="269"/>
        <v>0</v>
      </c>
    </row>
    <row r="8480" spans="1:7" s="8" customFormat="1" ht="12.75" x14ac:dyDescent="0.15">
      <c r="A8480" s="110" t="s">
        <v>21</v>
      </c>
      <c r="B8480" s="20">
        <v>1229</v>
      </c>
      <c r="C8480" s="20">
        <v>0</v>
      </c>
      <c r="D8480" s="20">
        <v>0</v>
      </c>
      <c r="E8480" s="20">
        <v>1259.5999999999999</v>
      </c>
      <c r="F8480" s="20">
        <f t="shared" si="268"/>
        <v>102.48982912937348</v>
      </c>
      <c r="G8480" s="136">
        <f t="shared" si="269"/>
        <v>0</v>
      </c>
    </row>
    <row r="8481" spans="1:7" s="8" customFormat="1" ht="12.75" x14ac:dyDescent="0.15">
      <c r="A8481" s="110" t="s">
        <v>22</v>
      </c>
      <c r="B8481" s="20">
        <v>3874.53</v>
      </c>
      <c r="C8481" s="20">
        <v>0</v>
      </c>
      <c r="D8481" s="20">
        <v>0</v>
      </c>
      <c r="E8481" s="20">
        <v>5959.34</v>
      </c>
      <c r="F8481" s="20">
        <f t="shared" si="268"/>
        <v>153.80807478584501</v>
      </c>
      <c r="G8481" s="136">
        <f t="shared" si="269"/>
        <v>0</v>
      </c>
    </row>
    <row r="8482" spans="1:7" s="8" customFormat="1" ht="12.75" x14ac:dyDescent="0.15">
      <c r="A8482" s="110" t="s">
        <v>97</v>
      </c>
      <c r="B8482" s="20">
        <v>57620.23</v>
      </c>
      <c r="C8482" s="20">
        <v>0</v>
      </c>
      <c r="D8482" s="20">
        <v>0</v>
      </c>
      <c r="E8482" s="20">
        <v>23816.45</v>
      </c>
      <c r="F8482" s="20">
        <f t="shared" si="268"/>
        <v>41.33348652027248</v>
      </c>
      <c r="G8482" s="136">
        <f t="shared" si="269"/>
        <v>0</v>
      </c>
    </row>
    <row r="8483" spans="1:7" s="8" customFormat="1" ht="12.75" x14ac:dyDescent="0.15">
      <c r="A8483" s="110" t="s">
        <v>23</v>
      </c>
      <c r="B8483" s="20">
        <v>3046.49</v>
      </c>
      <c r="C8483" s="20">
        <v>0</v>
      </c>
      <c r="D8483" s="20">
        <v>0</v>
      </c>
      <c r="E8483" s="20">
        <v>2222.1</v>
      </c>
      <c r="F8483" s="20">
        <f t="shared" si="268"/>
        <v>72.939678121379032</v>
      </c>
      <c r="G8483" s="136">
        <f t="shared" si="269"/>
        <v>0</v>
      </c>
    </row>
    <row r="8484" spans="1:7" s="8" customFormat="1" ht="12.75" x14ac:dyDescent="0.15">
      <c r="A8484" s="110" t="s">
        <v>24</v>
      </c>
      <c r="B8484" s="20">
        <v>743.76</v>
      </c>
      <c r="C8484" s="20">
        <v>0</v>
      </c>
      <c r="D8484" s="20">
        <v>0</v>
      </c>
      <c r="E8484" s="20">
        <v>3426.94</v>
      </c>
      <c r="F8484" s="20">
        <f t="shared" si="268"/>
        <v>460.75884693987314</v>
      </c>
      <c r="G8484" s="136">
        <f t="shared" si="269"/>
        <v>0</v>
      </c>
    </row>
    <row r="8485" spans="1:7" s="8" customFormat="1" ht="12.75" x14ac:dyDescent="0.15">
      <c r="A8485" s="110" t="s">
        <v>25</v>
      </c>
      <c r="B8485" s="20">
        <v>4079.23</v>
      </c>
      <c r="C8485" s="20">
        <v>0</v>
      </c>
      <c r="D8485" s="20">
        <v>0</v>
      </c>
      <c r="E8485" s="20">
        <v>2792.29</v>
      </c>
      <c r="F8485" s="20">
        <f t="shared" si="268"/>
        <v>68.451398915971879</v>
      </c>
      <c r="G8485" s="136">
        <f t="shared" si="269"/>
        <v>0</v>
      </c>
    </row>
    <row r="8486" spans="1:7" s="8" customFormat="1" ht="12.75" x14ac:dyDescent="0.15">
      <c r="A8486" s="110" t="s">
        <v>26</v>
      </c>
      <c r="B8486" s="20">
        <v>115.98</v>
      </c>
      <c r="C8486" s="20">
        <v>0</v>
      </c>
      <c r="D8486" s="20">
        <v>0</v>
      </c>
      <c r="E8486" s="20">
        <v>190.7</v>
      </c>
      <c r="F8486" s="20">
        <f t="shared" si="268"/>
        <v>164.42490084497325</v>
      </c>
      <c r="G8486" s="136">
        <f t="shared" si="269"/>
        <v>0</v>
      </c>
    </row>
    <row r="8487" spans="1:7" s="8" customFormat="1" ht="12.75" x14ac:dyDescent="0.15">
      <c r="A8487" s="110" t="s">
        <v>27</v>
      </c>
      <c r="B8487" s="20">
        <v>6149.19</v>
      </c>
      <c r="C8487" s="20">
        <v>0</v>
      </c>
      <c r="D8487" s="20">
        <v>0</v>
      </c>
      <c r="E8487" s="20">
        <v>1472.63</v>
      </c>
      <c r="F8487" s="20">
        <f t="shared" si="268"/>
        <v>23.948357425937402</v>
      </c>
      <c r="G8487" s="136">
        <f t="shared" si="269"/>
        <v>0</v>
      </c>
    </row>
    <row r="8488" spans="1:7" s="8" customFormat="1" ht="12.75" x14ac:dyDescent="0.15">
      <c r="A8488" s="110" t="s">
        <v>28</v>
      </c>
      <c r="B8488" s="20">
        <v>4722.53</v>
      </c>
      <c r="C8488" s="20">
        <v>0</v>
      </c>
      <c r="D8488" s="20">
        <v>0</v>
      </c>
      <c r="E8488" s="20">
        <v>12307.04</v>
      </c>
      <c r="F8488" s="20">
        <f t="shared" si="268"/>
        <v>260.60268542497352</v>
      </c>
      <c r="G8488" s="136">
        <f t="shared" si="269"/>
        <v>0</v>
      </c>
    </row>
    <row r="8489" spans="1:7" s="8" customFormat="1" ht="12.75" x14ac:dyDescent="0.15">
      <c r="A8489" s="110" t="s">
        <v>41</v>
      </c>
      <c r="B8489" s="20">
        <v>160.53</v>
      </c>
      <c r="C8489" s="20">
        <v>0</v>
      </c>
      <c r="D8489" s="20">
        <v>0</v>
      </c>
      <c r="E8489" s="20">
        <v>63.72</v>
      </c>
      <c r="F8489" s="20">
        <f t="shared" si="268"/>
        <v>39.693515230797985</v>
      </c>
      <c r="G8489" s="136">
        <f t="shared" si="269"/>
        <v>0</v>
      </c>
    </row>
    <row r="8490" spans="1:7" s="8" customFormat="1" ht="12.75" x14ac:dyDescent="0.15">
      <c r="A8490" s="110" t="s">
        <v>29</v>
      </c>
      <c r="B8490" s="20">
        <v>3335.07</v>
      </c>
      <c r="C8490" s="20">
        <v>0</v>
      </c>
      <c r="D8490" s="20">
        <v>0</v>
      </c>
      <c r="E8490" s="20">
        <v>3322.92</v>
      </c>
      <c r="F8490" s="20">
        <f t="shared" si="268"/>
        <v>99.635689805611278</v>
      </c>
      <c r="G8490" s="136">
        <f t="shared" si="269"/>
        <v>0</v>
      </c>
    </row>
    <row r="8491" spans="1:7" s="8" customFormat="1" ht="12.75" x14ac:dyDescent="0.15">
      <c r="A8491" s="110" t="s">
        <v>30</v>
      </c>
      <c r="B8491" s="20">
        <v>1581.72</v>
      </c>
      <c r="C8491" s="20">
        <v>0</v>
      </c>
      <c r="D8491" s="20">
        <v>0</v>
      </c>
      <c r="E8491" s="20">
        <v>1456.36</v>
      </c>
      <c r="F8491" s="20">
        <f t="shared" si="268"/>
        <v>92.074450598083089</v>
      </c>
      <c r="G8491" s="136">
        <f t="shared" si="269"/>
        <v>0</v>
      </c>
    </row>
    <row r="8492" spans="1:7" s="8" customFormat="1" ht="12.75" x14ac:dyDescent="0.15">
      <c r="A8492" s="110" t="s">
        <v>31</v>
      </c>
      <c r="B8492" s="20">
        <v>497.58</v>
      </c>
      <c r="C8492" s="20">
        <v>0</v>
      </c>
      <c r="D8492" s="20">
        <v>0</v>
      </c>
      <c r="E8492" s="20">
        <v>0</v>
      </c>
      <c r="F8492" s="20">
        <f t="shared" si="268"/>
        <v>0</v>
      </c>
      <c r="G8492" s="136">
        <f t="shared" si="269"/>
        <v>0</v>
      </c>
    </row>
    <row r="8493" spans="1:7" s="8" customFormat="1" ht="12.75" x14ac:dyDescent="0.15">
      <c r="A8493" s="110" t="s">
        <v>32</v>
      </c>
      <c r="B8493" s="20">
        <v>408</v>
      </c>
      <c r="C8493" s="20">
        <v>0</v>
      </c>
      <c r="D8493" s="20">
        <v>0</v>
      </c>
      <c r="E8493" s="20">
        <v>1141.21</v>
      </c>
      <c r="F8493" s="20">
        <f t="shared" si="268"/>
        <v>279.70833333333337</v>
      </c>
      <c r="G8493" s="136">
        <f t="shared" si="269"/>
        <v>0</v>
      </c>
    </row>
    <row r="8494" spans="1:7" s="8" customFormat="1" ht="12.75" x14ac:dyDescent="0.15">
      <c r="A8494" s="110" t="s">
        <v>33</v>
      </c>
      <c r="B8494" s="20">
        <v>1717.6</v>
      </c>
      <c r="C8494" s="20">
        <v>0</v>
      </c>
      <c r="D8494" s="20">
        <v>0</v>
      </c>
      <c r="E8494" s="20">
        <v>4355.1400000000003</v>
      </c>
      <c r="F8494" s="20">
        <f t="shared" si="268"/>
        <v>253.55961807172801</v>
      </c>
      <c r="G8494" s="136">
        <f t="shared" si="269"/>
        <v>0</v>
      </c>
    </row>
    <row r="8495" spans="1:7" s="8" customFormat="1" ht="12.75" x14ac:dyDescent="0.15">
      <c r="A8495" s="110" t="s">
        <v>34</v>
      </c>
      <c r="B8495" s="20">
        <v>186.92</v>
      </c>
      <c r="C8495" s="20">
        <v>0</v>
      </c>
      <c r="D8495" s="20">
        <v>0</v>
      </c>
      <c r="E8495" s="20">
        <v>323.24</v>
      </c>
      <c r="F8495" s="20">
        <f t="shared" si="268"/>
        <v>172.92959554889794</v>
      </c>
      <c r="G8495" s="136">
        <f t="shared" si="269"/>
        <v>0</v>
      </c>
    </row>
    <row r="8496" spans="1:7" s="8" customFormat="1" ht="12.75" x14ac:dyDescent="0.15">
      <c r="A8496" s="110" t="s">
        <v>83</v>
      </c>
      <c r="B8496" s="20">
        <v>4039.37</v>
      </c>
      <c r="C8496" s="20">
        <v>0</v>
      </c>
      <c r="D8496" s="20">
        <v>0</v>
      </c>
      <c r="E8496" s="20">
        <v>3665.44</v>
      </c>
      <c r="F8496" s="20">
        <f t="shared" si="268"/>
        <v>90.74286336730728</v>
      </c>
      <c r="G8496" s="136">
        <f t="shared" si="269"/>
        <v>0</v>
      </c>
    </row>
    <row r="8497" spans="1:7" s="8" customFormat="1" ht="12.75" x14ac:dyDescent="0.15">
      <c r="A8497" s="110" t="s">
        <v>42</v>
      </c>
      <c r="B8497" s="20">
        <v>0</v>
      </c>
      <c r="C8497" s="20">
        <v>0</v>
      </c>
      <c r="D8497" s="20">
        <v>0</v>
      </c>
      <c r="E8497" s="20">
        <v>50</v>
      </c>
      <c r="F8497" s="20">
        <f t="shared" si="268"/>
        <v>0</v>
      </c>
      <c r="G8497" s="136">
        <f t="shared" si="269"/>
        <v>0</v>
      </c>
    </row>
    <row r="8498" spans="1:7" s="8" customFormat="1" ht="12.75" x14ac:dyDescent="0.15">
      <c r="A8498" s="110" t="s">
        <v>13</v>
      </c>
      <c r="B8498" s="20">
        <v>19.91</v>
      </c>
      <c r="C8498" s="20">
        <v>0</v>
      </c>
      <c r="D8498" s="20">
        <v>0</v>
      </c>
      <c r="E8498" s="20">
        <v>73</v>
      </c>
      <c r="F8498" s="20">
        <f t="shared" si="268"/>
        <v>366.64992466097436</v>
      </c>
      <c r="G8498" s="136">
        <f t="shared" si="269"/>
        <v>0</v>
      </c>
    </row>
    <row r="8499" spans="1:7" s="8" customFormat="1" ht="12.75" x14ac:dyDescent="0.15">
      <c r="A8499" s="110" t="s">
        <v>36</v>
      </c>
      <c r="B8499" s="20">
        <v>578.45000000000005</v>
      </c>
      <c r="C8499" s="20">
        <v>0</v>
      </c>
      <c r="D8499" s="20">
        <v>0</v>
      </c>
      <c r="E8499" s="20">
        <v>982.05</v>
      </c>
      <c r="F8499" s="20">
        <f t="shared" si="268"/>
        <v>169.77266833779927</v>
      </c>
      <c r="G8499" s="136">
        <f t="shared" si="269"/>
        <v>0</v>
      </c>
    </row>
    <row r="8500" spans="1:7" s="8" customFormat="1" ht="12.75" x14ac:dyDescent="0.15">
      <c r="A8500" s="108" t="s">
        <v>37</v>
      </c>
      <c r="B8500" s="19">
        <v>730.1</v>
      </c>
      <c r="C8500" s="19">
        <v>1000</v>
      </c>
      <c r="D8500" s="19">
        <v>1000</v>
      </c>
      <c r="E8500" s="19">
        <v>759.88</v>
      </c>
      <c r="F8500" s="19">
        <f t="shared" si="268"/>
        <v>104.07889330228734</v>
      </c>
      <c r="G8500" s="151">
        <f t="shared" si="269"/>
        <v>75.988</v>
      </c>
    </row>
    <row r="8501" spans="1:7" s="8" customFormat="1" ht="12.75" x14ac:dyDescent="0.15">
      <c r="A8501" s="110" t="s">
        <v>38</v>
      </c>
      <c r="B8501" s="20">
        <v>727.12</v>
      </c>
      <c r="C8501" s="20">
        <v>0</v>
      </c>
      <c r="D8501" s="20">
        <v>0</v>
      </c>
      <c r="E8501" s="20">
        <v>746.8</v>
      </c>
      <c r="F8501" s="20">
        <f t="shared" si="268"/>
        <v>102.70656837935965</v>
      </c>
      <c r="G8501" s="136">
        <f t="shared" si="269"/>
        <v>0</v>
      </c>
    </row>
    <row r="8502" spans="1:7" s="8" customFormat="1" ht="12.75" x14ac:dyDescent="0.15">
      <c r="A8502" s="110" t="s">
        <v>39</v>
      </c>
      <c r="B8502" s="20">
        <v>1.94</v>
      </c>
      <c r="C8502" s="20">
        <v>0</v>
      </c>
      <c r="D8502" s="20">
        <v>0</v>
      </c>
      <c r="E8502" s="20">
        <v>0</v>
      </c>
      <c r="F8502" s="20">
        <f t="shared" si="268"/>
        <v>0</v>
      </c>
      <c r="G8502" s="136">
        <f t="shared" si="269"/>
        <v>0</v>
      </c>
    </row>
    <row r="8503" spans="1:7" s="8" customFormat="1" ht="12.75" x14ac:dyDescent="0.15">
      <c r="A8503" s="110" t="s">
        <v>207</v>
      </c>
      <c r="B8503" s="20">
        <v>1.04</v>
      </c>
      <c r="C8503" s="20">
        <v>0</v>
      </c>
      <c r="D8503" s="20">
        <v>0</v>
      </c>
      <c r="E8503" s="20">
        <v>13.08</v>
      </c>
      <c r="F8503" s="20">
        <f t="shared" si="268"/>
        <v>1257.6923076923076</v>
      </c>
      <c r="G8503" s="136">
        <f t="shared" si="269"/>
        <v>0</v>
      </c>
    </row>
    <row r="8504" spans="1:7" s="8" customFormat="1" ht="12.75" x14ac:dyDescent="0.15">
      <c r="A8504" s="108" t="s">
        <v>53</v>
      </c>
      <c r="B8504" s="19">
        <v>20227.88</v>
      </c>
      <c r="C8504" s="19">
        <v>25000</v>
      </c>
      <c r="D8504" s="19">
        <v>28000</v>
      </c>
      <c r="E8504" s="19">
        <v>11172.29</v>
      </c>
      <c r="F8504" s="19">
        <f t="shared" si="268"/>
        <v>55.232135053203798</v>
      </c>
      <c r="G8504" s="151">
        <f t="shared" si="269"/>
        <v>39.901035714285712</v>
      </c>
    </row>
    <row r="8505" spans="1:7" s="8" customFormat="1" ht="12.75" x14ac:dyDescent="0.15">
      <c r="A8505" s="108" t="s">
        <v>56</v>
      </c>
      <c r="B8505" s="19">
        <v>12467.97</v>
      </c>
      <c r="C8505" s="19">
        <v>15000</v>
      </c>
      <c r="D8505" s="19">
        <v>18000</v>
      </c>
      <c r="E8505" s="19">
        <v>3715.54</v>
      </c>
      <c r="F8505" s="19">
        <f t="shared" si="268"/>
        <v>29.800681265675166</v>
      </c>
      <c r="G8505" s="151">
        <f t="shared" si="269"/>
        <v>20.641888888888886</v>
      </c>
    </row>
    <row r="8506" spans="1:7" s="8" customFormat="1" ht="12.75" x14ac:dyDescent="0.15">
      <c r="A8506" s="110" t="s">
        <v>57</v>
      </c>
      <c r="B8506" s="20">
        <v>3229.47</v>
      </c>
      <c r="C8506" s="20">
        <v>0</v>
      </c>
      <c r="D8506" s="20">
        <v>0</v>
      </c>
      <c r="E8506" s="20">
        <v>722.75</v>
      </c>
      <c r="F8506" s="20">
        <f t="shared" si="268"/>
        <v>22.379833223408177</v>
      </c>
      <c r="G8506" s="136">
        <f t="shared" si="269"/>
        <v>0</v>
      </c>
    </row>
    <row r="8507" spans="1:7" s="8" customFormat="1" ht="12.75" x14ac:dyDescent="0.15">
      <c r="A8507" s="110" t="s">
        <v>60</v>
      </c>
      <c r="B8507" s="20">
        <v>8964.02</v>
      </c>
      <c r="C8507" s="20">
        <v>0</v>
      </c>
      <c r="D8507" s="20">
        <v>0</v>
      </c>
      <c r="E8507" s="20">
        <v>2498.98</v>
      </c>
      <c r="F8507" s="20">
        <f t="shared" si="268"/>
        <v>27.877894069848125</v>
      </c>
      <c r="G8507" s="136">
        <f t="shared" si="269"/>
        <v>0</v>
      </c>
    </row>
    <row r="8508" spans="1:7" s="8" customFormat="1" ht="12.75" x14ac:dyDescent="0.15">
      <c r="A8508" s="110" t="s">
        <v>252</v>
      </c>
      <c r="B8508" s="20">
        <v>274.48</v>
      </c>
      <c r="C8508" s="20">
        <v>0</v>
      </c>
      <c r="D8508" s="20">
        <v>0</v>
      </c>
      <c r="E8508" s="20">
        <v>493.81</v>
      </c>
      <c r="F8508" s="20">
        <f t="shared" si="268"/>
        <v>179.90746138152141</v>
      </c>
      <c r="G8508" s="136">
        <f t="shared" si="269"/>
        <v>0</v>
      </c>
    </row>
    <row r="8509" spans="1:7" s="8" customFormat="1" ht="12.75" x14ac:dyDescent="0.15">
      <c r="A8509" s="108" t="s">
        <v>72</v>
      </c>
      <c r="B8509" s="19">
        <v>7759.91</v>
      </c>
      <c r="C8509" s="19">
        <v>10000</v>
      </c>
      <c r="D8509" s="19">
        <v>10000</v>
      </c>
      <c r="E8509" s="19">
        <v>7456.75</v>
      </c>
      <c r="F8509" s="19">
        <f t="shared" si="268"/>
        <v>96.093253658869756</v>
      </c>
      <c r="G8509" s="151">
        <f t="shared" si="269"/>
        <v>74.567499999999995</v>
      </c>
    </row>
    <row r="8510" spans="1:7" s="8" customFormat="1" ht="12.75" x14ac:dyDescent="0.15">
      <c r="A8510" s="110" t="s">
        <v>73</v>
      </c>
      <c r="B8510" s="20">
        <v>7759.91</v>
      </c>
      <c r="C8510" s="20">
        <v>0</v>
      </c>
      <c r="D8510" s="20">
        <v>0</v>
      </c>
      <c r="E8510" s="20">
        <v>7456.75</v>
      </c>
      <c r="F8510" s="20">
        <f t="shared" si="268"/>
        <v>96.093253658869756</v>
      </c>
      <c r="G8510" s="136">
        <f t="shared" si="269"/>
        <v>0</v>
      </c>
    </row>
    <row r="8511" spans="1:7" s="6" customFormat="1" ht="12.75" x14ac:dyDescent="0.15">
      <c r="A8511" s="147" t="s">
        <v>297</v>
      </c>
      <c r="B8511" s="17">
        <v>76208.929999999993</v>
      </c>
      <c r="C8511" s="17">
        <v>29370</v>
      </c>
      <c r="D8511" s="17">
        <v>225057.36</v>
      </c>
      <c r="E8511" s="17">
        <v>173436.65</v>
      </c>
      <c r="F8511" s="17">
        <f t="shared" si="268"/>
        <v>227.58048170995187</v>
      </c>
      <c r="G8511" s="148">
        <f t="shared" si="269"/>
        <v>77.063309549174491</v>
      </c>
    </row>
    <row r="8512" spans="1:7" s="7" customFormat="1" ht="12.75" x14ac:dyDescent="0.15">
      <c r="A8512" s="149" t="s">
        <v>298</v>
      </c>
      <c r="B8512" s="18">
        <v>361.37</v>
      </c>
      <c r="C8512" s="18">
        <v>700</v>
      </c>
      <c r="D8512" s="18">
        <v>37447.5</v>
      </c>
      <c r="E8512" s="18">
        <v>37447.5</v>
      </c>
      <c r="F8512" s="18">
        <f t="shared" si="268"/>
        <v>10362.647701801478</v>
      </c>
      <c r="G8512" s="150">
        <f t="shared" si="269"/>
        <v>100</v>
      </c>
    </row>
    <row r="8513" spans="1:7" s="8" customFormat="1" ht="12.75" x14ac:dyDescent="0.15">
      <c r="A8513" s="108" t="s">
        <v>82</v>
      </c>
      <c r="B8513" s="19">
        <v>361.37</v>
      </c>
      <c r="C8513" s="19">
        <v>700</v>
      </c>
      <c r="D8513" s="19">
        <v>37447.5</v>
      </c>
      <c r="E8513" s="19">
        <v>37447.5</v>
      </c>
      <c r="F8513" s="19">
        <f t="shared" si="268"/>
        <v>10362.647701801478</v>
      </c>
      <c r="G8513" s="151">
        <f t="shared" si="269"/>
        <v>100</v>
      </c>
    </row>
    <row r="8514" spans="1:7" s="6" customFormat="1" ht="12.75" x14ac:dyDescent="0.15">
      <c r="A8514" s="147" t="s">
        <v>5</v>
      </c>
      <c r="B8514" s="17">
        <v>361.37</v>
      </c>
      <c r="C8514" s="17">
        <v>700</v>
      </c>
      <c r="D8514" s="17">
        <v>37447.5</v>
      </c>
      <c r="E8514" s="17">
        <v>37447.5</v>
      </c>
      <c r="F8514" s="17">
        <f t="shared" si="268"/>
        <v>10362.647701801478</v>
      </c>
      <c r="G8514" s="148">
        <f t="shared" si="269"/>
        <v>100</v>
      </c>
    </row>
    <row r="8515" spans="1:7" s="8" customFormat="1" ht="12.75" x14ac:dyDescent="0.15">
      <c r="A8515" s="108" t="s">
        <v>6</v>
      </c>
      <c r="B8515" s="19">
        <v>361.37</v>
      </c>
      <c r="C8515" s="19">
        <v>700</v>
      </c>
      <c r="D8515" s="19">
        <v>197.5</v>
      </c>
      <c r="E8515" s="19">
        <v>197.5</v>
      </c>
      <c r="F8515" s="19">
        <f t="shared" si="268"/>
        <v>54.653125605335248</v>
      </c>
      <c r="G8515" s="151">
        <f t="shared" si="269"/>
        <v>100</v>
      </c>
    </row>
    <row r="8516" spans="1:7" s="8" customFormat="1" ht="12.75" x14ac:dyDescent="0.15">
      <c r="A8516" s="108" t="s">
        <v>12</v>
      </c>
      <c r="B8516" s="19">
        <v>361.37</v>
      </c>
      <c r="C8516" s="19">
        <v>700</v>
      </c>
      <c r="D8516" s="19">
        <v>197.5</v>
      </c>
      <c r="E8516" s="19">
        <v>197.5</v>
      </c>
      <c r="F8516" s="19">
        <f t="shared" si="268"/>
        <v>54.653125605335248</v>
      </c>
      <c r="G8516" s="151">
        <f t="shared" si="269"/>
        <v>100</v>
      </c>
    </row>
    <row r="8517" spans="1:7" s="8" customFormat="1" ht="12.75" x14ac:dyDescent="0.15">
      <c r="A8517" s="110" t="s">
        <v>22</v>
      </c>
      <c r="B8517" s="20">
        <v>182.21</v>
      </c>
      <c r="C8517" s="20">
        <v>0</v>
      </c>
      <c r="D8517" s="20">
        <v>0</v>
      </c>
      <c r="E8517" s="20">
        <v>0</v>
      </c>
      <c r="F8517" s="20">
        <f t="shared" si="268"/>
        <v>0</v>
      </c>
      <c r="G8517" s="136">
        <f t="shared" si="269"/>
        <v>0</v>
      </c>
    </row>
    <row r="8518" spans="1:7" s="8" customFormat="1" ht="12.75" x14ac:dyDescent="0.15">
      <c r="A8518" s="110" t="s">
        <v>97</v>
      </c>
      <c r="B8518" s="20">
        <v>0</v>
      </c>
      <c r="C8518" s="20">
        <v>0</v>
      </c>
      <c r="D8518" s="20">
        <v>0</v>
      </c>
      <c r="E8518" s="20">
        <v>197.5</v>
      </c>
      <c r="F8518" s="20">
        <f t="shared" ref="F8518:F8581" si="270">IFERROR(E8518/B8518*100,0)</f>
        <v>0</v>
      </c>
      <c r="G8518" s="136">
        <f t="shared" ref="G8518:G8581" si="271">IFERROR(E8518/D8518*100,0)</f>
        <v>0</v>
      </c>
    </row>
    <row r="8519" spans="1:7" s="8" customFormat="1" ht="12.75" x14ac:dyDescent="0.15">
      <c r="A8519" s="110" t="s">
        <v>35</v>
      </c>
      <c r="B8519" s="20">
        <v>179.16</v>
      </c>
      <c r="C8519" s="20">
        <v>0</v>
      </c>
      <c r="D8519" s="20">
        <v>0</v>
      </c>
      <c r="E8519" s="20">
        <v>0</v>
      </c>
      <c r="F8519" s="20">
        <f t="shared" si="270"/>
        <v>0</v>
      </c>
      <c r="G8519" s="136">
        <f t="shared" si="271"/>
        <v>0</v>
      </c>
    </row>
    <row r="8520" spans="1:7" s="8" customFormat="1" ht="12.75" x14ac:dyDescent="0.15">
      <c r="A8520" s="108" t="s">
        <v>53</v>
      </c>
      <c r="B8520" s="19">
        <v>0</v>
      </c>
      <c r="C8520" s="19">
        <v>0</v>
      </c>
      <c r="D8520" s="19">
        <v>37250</v>
      </c>
      <c r="E8520" s="19">
        <v>37250</v>
      </c>
      <c r="F8520" s="19">
        <f t="shared" si="270"/>
        <v>0</v>
      </c>
      <c r="G8520" s="151">
        <f t="shared" si="271"/>
        <v>100</v>
      </c>
    </row>
    <row r="8521" spans="1:7" s="8" customFormat="1" ht="12.75" x14ac:dyDescent="0.15">
      <c r="A8521" s="108" t="s">
        <v>54</v>
      </c>
      <c r="B8521" s="19">
        <v>0</v>
      </c>
      <c r="C8521" s="19">
        <v>0</v>
      </c>
      <c r="D8521" s="19">
        <v>250</v>
      </c>
      <c r="E8521" s="19">
        <v>250</v>
      </c>
      <c r="F8521" s="19">
        <f t="shared" si="270"/>
        <v>0</v>
      </c>
      <c r="G8521" s="151">
        <f t="shared" si="271"/>
        <v>100</v>
      </c>
    </row>
    <row r="8522" spans="1:7" s="8" customFormat="1" ht="12.75" x14ac:dyDescent="0.15">
      <c r="A8522" s="110" t="s">
        <v>55</v>
      </c>
      <c r="B8522" s="20">
        <v>0</v>
      </c>
      <c r="C8522" s="20">
        <v>0</v>
      </c>
      <c r="D8522" s="20">
        <v>0</v>
      </c>
      <c r="E8522" s="20">
        <v>250</v>
      </c>
      <c r="F8522" s="20">
        <f t="shared" si="270"/>
        <v>0</v>
      </c>
      <c r="G8522" s="136">
        <f t="shared" si="271"/>
        <v>0</v>
      </c>
    </row>
    <row r="8523" spans="1:7" s="8" customFormat="1" ht="12.75" x14ac:dyDescent="0.15">
      <c r="A8523" s="108" t="s">
        <v>56</v>
      </c>
      <c r="B8523" s="19">
        <v>0</v>
      </c>
      <c r="C8523" s="19">
        <v>0</v>
      </c>
      <c r="D8523" s="19">
        <v>37000</v>
      </c>
      <c r="E8523" s="19">
        <v>37000</v>
      </c>
      <c r="F8523" s="19">
        <f t="shared" si="270"/>
        <v>0</v>
      </c>
      <c r="G8523" s="151">
        <f t="shared" si="271"/>
        <v>100</v>
      </c>
    </row>
    <row r="8524" spans="1:7" s="8" customFormat="1" ht="12.75" x14ac:dyDescent="0.15">
      <c r="A8524" s="110" t="s">
        <v>60</v>
      </c>
      <c r="B8524" s="20">
        <v>0</v>
      </c>
      <c r="C8524" s="20">
        <v>0</v>
      </c>
      <c r="D8524" s="20">
        <v>0</v>
      </c>
      <c r="E8524" s="20">
        <v>37000</v>
      </c>
      <c r="F8524" s="20">
        <f t="shared" si="270"/>
        <v>0</v>
      </c>
      <c r="G8524" s="136">
        <f t="shared" si="271"/>
        <v>0</v>
      </c>
    </row>
    <row r="8525" spans="1:7" s="7" customFormat="1" ht="12.75" x14ac:dyDescent="0.15">
      <c r="A8525" s="149" t="s">
        <v>299</v>
      </c>
      <c r="B8525" s="18">
        <v>0</v>
      </c>
      <c r="C8525" s="18">
        <v>70</v>
      </c>
      <c r="D8525" s="18">
        <v>680</v>
      </c>
      <c r="E8525" s="18">
        <v>0</v>
      </c>
      <c r="F8525" s="18">
        <f t="shared" si="270"/>
        <v>0</v>
      </c>
      <c r="G8525" s="150">
        <f t="shared" si="271"/>
        <v>0</v>
      </c>
    </row>
    <row r="8526" spans="1:7" s="8" customFormat="1" ht="12.75" x14ac:dyDescent="0.15">
      <c r="A8526" s="108" t="s">
        <v>82</v>
      </c>
      <c r="B8526" s="19">
        <v>0</v>
      </c>
      <c r="C8526" s="19">
        <v>70</v>
      </c>
      <c r="D8526" s="19">
        <v>680</v>
      </c>
      <c r="E8526" s="19">
        <v>0</v>
      </c>
      <c r="F8526" s="19">
        <f t="shared" si="270"/>
        <v>0</v>
      </c>
      <c r="G8526" s="151">
        <f t="shared" si="271"/>
        <v>0</v>
      </c>
    </row>
    <row r="8527" spans="1:7" s="6" customFormat="1" ht="12.75" x14ac:dyDescent="0.15">
      <c r="A8527" s="147" t="s">
        <v>281</v>
      </c>
      <c r="B8527" s="17">
        <v>0</v>
      </c>
      <c r="C8527" s="17">
        <v>70</v>
      </c>
      <c r="D8527" s="17">
        <v>680</v>
      </c>
      <c r="E8527" s="17">
        <v>0</v>
      </c>
      <c r="F8527" s="17">
        <f t="shared" si="270"/>
        <v>0</v>
      </c>
      <c r="G8527" s="148">
        <f t="shared" si="271"/>
        <v>0</v>
      </c>
    </row>
    <row r="8528" spans="1:7" s="8" customFormat="1" ht="12.75" x14ac:dyDescent="0.15">
      <c r="A8528" s="108" t="s">
        <v>6</v>
      </c>
      <c r="B8528" s="19">
        <v>0</v>
      </c>
      <c r="C8528" s="19">
        <v>0</v>
      </c>
      <c r="D8528" s="19">
        <v>500</v>
      </c>
      <c r="E8528" s="19">
        <v>0</v>
      </c>
      <c r="F8528" s="19">
        <f t="shared" si="270"/>
        <v>0</v>
      </c>
      <c r="G8528" s="151">
        <f t="shared" si="271"/>
        <v>0</v>
      </c>
    </row>
    <row r="8529" spans="1:7" s="8" customFormat="1" ht="12.75" x14ac:dyDescent="0.15">
      <c r="A8529" s="108" t="s">
        <v>12</v>
      </c>
      <c r="B8529" s="19">
        <v>0</v>
      </c>
      <c r="C8529" s="19">
        <v>0</v>
      </c>
      <c r="D8529" s="19">
        <v>500</v>
      </c>
      <c r="E8529" s="19">
        <v>0</v>
      </c>
      <c r="F8529" s="19">
        <f t="shared" si="270"/>
        <v>0</v>
      </c>
      <c r="G8529" s="151">
        <f t="shared" si="271"/>
        <v>0</v>
      </c>
    </row>
    <row r="8530" spans="1:7" s="8" customFormat="1" ht="12.75" x14ac:dyDescent="0.15">
      <c r="A8530" s="108" t="s">
        <v>53</v>
      </c>
      <c r="B8530" s="19">
        <v>0</v>
      </c>
      <c r="C8530" s="19">
        <v>70</v>
      </c>
      <c r="D8530" s="19">
        <v>180</v>
      </c>
      <c r="E8530" s="19">
        <v>0</v>
      </c>
      <c r="F8530" s="19">
        <f t="shared" si="270"/>
        <v>0</v>
      </c>
      <c r="G8530" s="151">
        <f t="shared" si="271"/>
        <v>0</v>
      </c>
    </row>
    <row r="8531" spans="1:7" s="8" customFormat="1" ht="12.75" x14ac:dyDescent="0.15">
      <c r="A8531" s="108" t="s">
        <v>72</v>
      </c>
      <c r="B8531" s="19">
        <v>0</v>
      </c>
      <c r="C8531" s="19">
        <v>70</v>
      </c>
      <c r="D8531" s="19">
        <v>180</v>
      </c>
      <c r="E8531" s="19">
        <v>0</v>
      </c>
      <c r="F8531" s="19">
        <f t="shared" si="270"/>
        <v>0</v>
      </c>
      <c r="G8531" s="151">
        <f t="shared" si="271"/>
        <v>0</v>
      </c>
    </row>
    <row r="8532" spans="1:7" s="7" customFormat="1" ht="12.75" x14ac:dyDescent="0.15">
      <c r="A8532" s="149" t="s">
        <v>300</v>
      </c>
      <c r="B8532" s="18">
        <v>132.72</v>
      </c>
      <c r="C8532" s="18">
        <v>2000</v>
      </c>
      <c r="D8532" s="18">
        <v>23280</v>
      </c>
      <c r="E8532" s="18">
        <v>1980.91</v>
      </c>
      <c r="F8532" s="18">
        <f t="shared" si="270"/>
        <v>1492.5482218203738</v>
      </c>
      <c r="G8532" s="150">
        <f t="shared" si="271"/>
        <v>8.5090635738831626</v>
      </c>
    </row>
    <row r="8533" spans="1:7" s="8" customFormat="1" ht="12.75" x14ac:dyDescent="0.15">
      <c r="A8533" s="108" t="s">
        <v>82</v>
      </c>
      <c r="B8533" s="19">
        <v>132.72</v>
      </c>
      <c r="C8533" s="19">
        <v>2000</v>
      </c>
      <c r="D8533" s="19">
        <v>23280</v>
      </c>
      <c r="E8533" s="19">
        <v>1980.91</v>
      </c>
      <c r="F8533" s="19">
        <f t="shared" si="270"/>
        <v>1492.5482218203738</v>
      </c>
      <c r="G8533" s="151">
        <f t="shared" si="271"/>
        <v>8.5090635738831626</v>
      </c>
    </row>
    <row r="8534" spans="1:7" s="6" customFormat="1" ht="12.75" x14ac:dyDescent="0.15">
      <c r="A8534" s="147" t="s">
        <v>127</v>
      </c>
      <c r="B8534" s="17">
        <v>132.72</v>
      </c>
      <c r="C8534" s="17">
        <v>2000</v>
      </c>
      <c r="D8534" s="17">
        <v>23280</v>
      </c>
      <c r="E8534" s="17">
        <v>1980.91</v>
      </c>
      <c r="F8534" s="17">
        <f t="shared" si="270"/>
        <v>1492.5482218203738</v>
      </c>
      <c r="G8534" s="148">
        <f t="shared" si="271"/>
        <v>8.5090635738831626</v>
      </c>
    </row>
    <row r="8535" spans="1:7" s="8" customFormat="1" ht="12.75" x14ac:dyDescent="0.15">
      <c r="A8535" s="108" t="s">
        <v>6</v>
      </c>
      <c r="B8535" s="19">
        <v>0</v>
      </c>
      <c r="C8535" s="19">
        <v>500</v>
      </c>
      <c r="D8535" s="19">
        <v>1680</v>
      </c>
      <c r="E8535" s="19">
        <v>1488.51</v>
      </c>
      <c r="F8535" s="19">
        <f t="shared" si="270"/>
        <v>0</v>
      </c>
      <c r="G8535" s="151">
        <f t="shared" si="271"/>
        <v>88.601785714285725</v>
      </c>
    </row>
    <row r="8536" spans="1:7" s="8" customFormat="1" ht="12.75" x14ac:dyDescent="0.15">
      <c r="A8536" s="108" t="s">
        <v>12</v>
      </c>
      <c r="B8536" s="19">
        <v>0</v>
      </c>
      <c r="C8536" s="19">
        <v>500</v>
      </c>
      <c r="D8536" s="19">
        <v>1680</v>
      </c>
      <c r="E8536" s="19">
        <v>1488.51</v>
      </c>
      <c r="F8536" s="19">
        <f t="shared" si="270"/>
        <v>0</v>
      </c>
      <c r="G8536" s="151">
        <f t="shared" si="271"/>
        <v>88.601785714285725</v>
      </c>
    </row>
    <row r="8537" spans="1:7" s="8" customFormat="1" ht="12.75" x14ac:dyDescent="0.15">
      <c r="A8537" s="110" t="s">
        <v>18</v>
      </c>
      <c r="B8537" s="20">
        <v>0</v>
      </c>
      <c r="C8537" s="20">
        <v>0</v>
      </c>
      <c r="D8537" s="20">
        <v>0</v>
      </c>
      <c r="E8537" s="20">
        <v>1080</v>
      </c>
      <c r="F8537" s="20">
        <f t="shared" si="270"/>
        <v>0</v>
      </c>
      <c r="G8537" s="136">
        <f t="shared" si="271"/>
        <v>0</v>
      </c>
    </row>
    <row r="8538" spans="1:7" s="8" customFormat="1" ht="12.75" x14ac:dyDescent="0.15">
      <c r="A8538" s="110" t="s">
        <v>25</v>
      </c>
      <c r="B8538" s="20">
        <v>0</v>
      </c>
      <c r="C8538" s="20">
        <v>0</v>
      </c>
      <c r="D8538" s="20">
        <v>0</v>
      </c>
      <c r="E8538" s="20">
        <v>408.51</v>
      </c>
      <c r="F8538" s="20">
        <f t="shared" si="270"/>
        <v>0</v>
      </c>
      <c r="G8538" s="136">
        <f t="shared" si="271"/>
        <v>0</v>
      </c>
    </row>
    <row r="8539" spans="1:7" s="8" customFormat="1" ht="12.75" x14ac:dyDescent="0.15">
      <c r="A8539" s="108" t="s">
        <v>53</v>
      </c>
      <c r="B8539" s="19">
        <v>132.72</v>
      </c>
      <c r="C8539" s="19">
        <v>1500</v>
      </c>
      <c r="D8539" s="19">
        <v>21600</v>
      </c>
      <c r="E8539" s="19">
        <v>492.4</v>
      </c>
      <c r="F8539" s="19">
        <f t="shared" si="270"/>
        <v>371.00663050030136</v>
      </c>
      <c r="G8539" s="151">
        <f t="shared" si="271"/>
        <v>2.2796296296296292</v>
      </c>
    </row>
    <row r="8540" spans="1:7" s="8" customFormat="1" ht="12.75" x14ac:dyDescent="0.15">
      <c r="A8540" s="108" t="s">
        <v>56</v>
      </c>
      <c r="B8540" s="19">
        <v>132.72</v>
      </c>
      <c r="C8540" s="19">
        <v>1500</v>
      </c>
      <c r="D8540" s="19">
        <v>21600</v>
      </c>
      <c r="E8540" s="19">
        <v>492.4</v>
      </c>
      <c r="F8540" s="19">
        <f t="shared" si="270"/>
        <v>371.00663050030136</v>
      </c>
      <c r="G8540" s="151">
        <f t="shared" si="271"/>
        <v>2.2796296296296292</v>
      </c>
    </row>
    <row r="8541" spans="1:7" s="8" customFormat="1" ht="12.75" x14ac:dyDescent="0.15">
      <c r="A8541" s="110" t="s">
        <v>60</v>
      </c>
      <c r="B8541" s="20">
        <v>0</v>
      </c>
      <c r="C8541" s="20">
        <v>0</v>
      </c>
      <c r="D8541" s="20">
        <v>0</v>
      </c>
      <c r="E8541" s="20">
        <v>492.4</v>
      </c>
      <c r="F8541" s="20">
        <f t="shared" si="270"/>
        <v>0</v>
      </c>
      <c r="G8541" s="136">
        <f t="shared" si="271"/>
        <v>0</v>
      </c>
    </row>
    <row r="8542" spans="1:7" s="8" customFormat="1" ht="12.75" x14ac:dyDescent="0.15">
      <c r="A8542" s="110" t="s">
        <v>252</v>
      </c>
      <c r="B8542" s="20">
        <v>132.72</v>
      </c>
      <c r="C8542" s="20">
        <v>0</v>
      </c>
      <c r="D8542" s="20">
        <v>0</v>
      </c>
      <c r="E8542" s="20">
        <v>0</v>
      </c>
      <c r="F8542" s="20">
        <f t="shared" si="270"/>
        <v>0</v>
      </c>
      <c r="G8542" s="136">
        <f t="shared" si="271"/>
        <v>0</v>
      </c>
    </row>
    <row r="8543" spans="1:7" s="7" customFormat="1" ht="12.75" x14ac:dyDescent="0.15">
      <c r="A8543" s="149" t="s">
        <v>301</v>
      </c>
      <c r="B8543" s="18">
        <v>4910.7299999999996</v>
      </c>
      <c r="C8543" s="18">
        <v>5000</v>
      </c>
      <c r="D8543" s="18">
        <v>10300</v>
      </c>
      <c r="E8543" s="18">
        <v>8400.94</v>
      </c>
      <c r="F8543" s="18">
        <f t="shared" si="270"/>
        <v>171.07313983867982</v>
      </c>
      <c r="G8543" s="150">
        <f t="shared" si="271"/>
        <v>81.562524271844666</v>
      </c>
    </row>
    <row r="8544" spans="1:7" s="8" customFormat="1" ht="12.75" x14ac:dyDescent="0.15">
      <c r="A8544" s="108" t="s">
        <v>81</v>
      </c>
      <c r="B8544" s="19">
        <v>4910.7299999999996</v>
      </c>
      <c r="C8544" s="19">
        <v>5000</v>
      </c>
      <c r="D8544" s="19">
        <v>10300</v>
      </c>
      <c r="E8544" s="19">
        <v>8400.94</v>
      </c>
      <c r="F8544" s="19">
        <f t="shared" si="270"/>
        <v>171.07313983867982</v>
      </c>
      <c r="G8544" s="151">
        <f t="shared" si="271"/>
        <v>81.562524271844666</v>
      </c>
    </row>
    <row r="8545" spans="1:7" s="6" customFormat="1" ht="12.75" x14ac:dyDescent="0.15">
      <c r="A8545" s="147" t="s">
        <v>257</v>
      </c>
      <c r="B8545" s="17">
        <v>4910.7299999999996</v>
      </c>
      <c r="C8545" s="17">
        <v>5000</v>
      </c>
      <c r="D8545" s="17">
        <v>10300</v>
      </c>
      <c r="E8545" s="17">
        <v>8400.94</v>
      </c>
      <c r="F8545" s="17">
        <f t="shared" si="270"/>
        <v>171.07313983867982</v>
      </c>
      <c r="G8545" s="148">
        <f t="shared" si="271"/>
        <v>81.562524271844666</v>
      </c>
    </row>
    <row r="8546" spans="1:7" s="8" customFormat="1" ht="12.75" x14ac:dyDescent="0.15">
      <c r="A8546" s="108" t="s">
        <v>6</v>
      </c>
      <c r="B8546" s="19">
        <v>4910.7299999999996</v>
      </c>
      <c r="C8546" s="19">
        <v>5000</v>
      </c>
      <c r="D8546" s="19">
        <v>10300</v>
      </c>
      <c r="E8546" s="19">
        <v>8400.94</v>
      </c>
      <c r="F8546" s="19">
        <f t="shared" si="270"/>
        <v>171.07313983867982</v>
      </c>
      <c r="G8546" s="151">
        <f t="shared" si="271"/>
        <v>81.562524271844666</v>
      </c>
    </row>
    <row r="8547" spans="1:7" s="8" customFormat="1" ht="12.75" x14ac:dyDescent="0.15">
      <c r="A8547" s="108" t="s">
        <v>12</v>
      </c>
      <c r="B8547" s="19">
        <v>4910.7299999999996</v>
      </c>
      <c r="C8547" s="19">
        <v>5000</v>
      </c>
      <c r="D8547" s="19">
        <v>10300</v>
      </c>
      <c r="E8547" s="19">
        <v>8400.94</v>
      </c>
      <c r="F8547" s="19">
        <f t="shared" si="270"/>
        <v>171.07313983867982</v>
      </c>
      <c r="G8547" s="151">
        <f t="shared" si="271"/>
        <v>81.562524271844666</v>
      </c>
    </row>
    <row r="8548" spans="1:7" s="8" customFormat="1" ht="12.75" x14ac:dyDescent="0.15">
      <c r="A8548" s="110" t="s">
        <v>18</v>
      </c>
      <c r="B8548" s="20">
        <v>132.71</v>
      </c>
      <c r="C8548" s="20">
        <v>0</v>
      </c>
      <c r="D8548" s="20">
        <v>0</v>
      </c>
      <c r="E8548" s="20">
        <v>0</v>
      </c>
      <c r="F8548" s="20">
        <f t="shared" si="270"/>
        <v>0</v>
      </c>
      <c r="G8548" s="136">
        <f t="shared" si="271"/>
        <v>0</v>
      </c>
    </row>
    <row r="8549" spans="1:7" s="8" customFormat="1" ht="12.75" x14ac:dyDescent="0.15">
      <c r="A8549" s="110" t="s">
        <v>22</v>
      </c>
      <c r="B8549" s="20">
        <v>1130.72</v>
      </c>
      <c r="C8549" s="20">
        <v>0</v>
      </c>
      <c r="D8549" s="20">
        <v>0</v>
      </c>
      <c r="E8549" s="20">
        <v>3142.34</v>
      </c>
      <c r="F8549" s="20">
        <f t="shared" si="270"/>
        <v>277.90611291920192</v>
      </c>
      <c r="G8549" s="136">
        <f t="shared" si="271"/>
        <v>0</v>
      </c>
    </row>
    <row r="8550" spans="1:7" s="8" customFormat="1" ht="12.75" x14ac:dyDescent="0.15">
      <c r="A8550" s="110" t="s">
        <v>24</v>
      </c>
      <c r="B8550" s="20">
        <v>196.51</v>
      </c>
      <c r="C8550" s="20">
        <v>0</v>
      </c>
      <c r="D8550" s="20">
        <v>0</v>
      </c>
      <c r="E8550" s="20">
        <v>0</v>
      </c>
      <c r="F8550" s="20">
        <f t="shared" si="270"/>
        <v>0</v>
      </c>
      <c r="G8550" s="136">
        <f t="shared" si="271"/>
        <v>0</v>
      </c>
    </row>
    <row r="8551" spans="1:7" s="8" customFormat="1" ht="12.75" x14ac:dyDescent="0.15">
      <c r="A8551" s="110" t="s">
        <v>27</v>
      </c>
      <c r="B8551" s="20">
        <v>3318.07</v>
      </c>
      <c r="C8551" s="20">
        <v>0</v>
      </c>
      <c r="D8551" s="20">
        <v>0</v>
      </c>
      <c r="E8551" s="20">
        <v>5258.6</v>
      </c>
      <c r="F8551" s="20">
        <f t="shared" si="270"/>
        <v>158.48369684786638</v>
      </c>
      <c r="G8551" s="136">
        <f t="shared" si="271"/>
        <v>0</v>
      </c>
    </row>
    <row r="8552" spans="1:7" s="8" customFormat="1" ht="12.75" x14ac:dyDescent="0.15">
      <c r="A8552" s="110" t="s">
        <v>83</v>
      </c>
      <c r="B8552" s="20">
        <v>132.72</v>
      </c>
      <c r="C8552" s="20">
        <v>0</v>
      </c>
      <c r="D8552" s="20">
        <v>0</v>
      </c>
      <c r="E8552" s="20">
        <v>0</v>
      </c>
      <c r="F8552" s="20">
        <f t="shared" si="270"/>
        <v>0</v>
      </c>
      <c r="G8552" s="136">
        <f t="shared" si="271"/>
        <v>0</v>
      </c>
    </row>
    <row r="8553" spans="1:7" s="7" customFormat="1" ht="12.75" x14ac:dyDescent="0.15">
      <c r="A8553" s="149" t="s">
        <v>302</v>
      </c>
      <c r="B8553" s="18">
        <v>52583.11</v>
      </c>
      <c r="C8553" s="18">
        <v>9000</v>
      </c>
      <c r="D8553" s="18">
        <v>51189.61</v>
      </c>
      <c r="E8553" s="18">
        <v>37136.51</v>
      </c>
      <c r="F8553" s="18">
        <f t="shared" si="270"/>
        <v>70.62440772331648</v>
      </c>
      <c r="G8553" s="150">
        <f t="shared" si="271"/>
        <v>72.546968027300849</v>
      </c>
    </row>
    <row r="8554" spans="1:7" s="8" customFormat="1" ht="12.75" x14ac:dyDescent="0.15">
      <c r="A8554" s="108" t="s">
        <v>81</v>
      </c>
      <c r="B8554" s="19">
        <v>52571.56</v>
      </c>
      <c r="C8554" s="19">
        <v>7100</v>
      </c>
      <c r="D8554" s="19">
        <v>43741.03</v>
      </c>
      <c r="E8554" s="19">
        <v>33320.550000000003</v>
      </c>
      <c r="F8554" s="19">
        <f t="shared" si="270"/>
        <v>63.381322524954562</v>
      </c>
      <c r="G8554" s="151">
        <f t="shared" si="271"/>
        <v>76.176875578832977</v>
      </c>
    </row>
    <row r="8555" spans="1:7" s="6" customFormat="1" ht="12.75" x14ac:dyDescent="0.15">
      <c r="A8555" s="147" t="s">
        <v>128</v>
      </c>
      <c r="B8555" s="17">
        <v>52571.56</v>
      </c>
      <c r="C8555" s="17">
        <v>7100</v>
      </c>
      <c r="D8555" s="17">
        <v>43741.03</v>
      </c>
      <c r="E8555" s="17">
        <v>33320.550000000003</v>
      </c>
      <c r="F8555" s="17">
        <f t="shared" si="270"/>
        <v>63.381322524954562</v>
      </c>
      <c r="G8555" s="148">
        <f t="shared" si="271"/>
        <v>76.176875578832977</v>
      </c>
    </row>
    <row r="8556" spans="1:7" s="8" customFormat="1" ht="12.75" x14ac:dyDescent="0.15">
      <c r="A8556" s="108" t="s">
        <v>6</v>
      </c>
      <c r="B8556" s="19">
        <v>7473.95</v>
      </c>
      <c r="C8556" s="19">
        <v>3600</v>
      </c>
      <c r="D8556" s="19">
        <v>9241.0300000000007</v>
      </c>
      <c r="E8556" s="19">
        <v>2944.37</v>
      </c>
      <c r="F8556" s="19">
        <f t="shared" si="270"/>
        <v>39.39509897711384</v>
      </c>
      <c r="G8556" s="151">
        <f t="shared" si="271"/>
        <v>31.861924482444053</v>
      </c>
    </row>
    <row r="8557" spans="1:7" s="8" customFormat="1" ht="12.75" x14ac:dyDescent="0.15">
      <c r="A8557" s="108" t="s">
        <v>12</v>
      </c>
      <c r="B8557" s="19">
        <v>7473.95</v>
      </c>
      <c r="C8557" s="19">
        <v>3600</v>
      </c>
      <c r="D8557" s="19">
        <v>9241.0300000000007</v>
      </c>
      <c r="E8557" s="19">
        <v>2944.37</v>
      </c>
      <c r="F8557" s="19">
        <f t="shared" si="270"/>
        <v>39.39509897711384</v>
      </c>
      <c r="G8557" s="151">
        <f t="shared" si="271"/>
        <v>31.861924482444053</v>
      </c>
    </row>
    <row r="8558" spans="1:7" s="8" customFormat="1" ht="12.75" x14ac:dyDescent="0.15">
      <c r="A8558" s="110" t="s">
        <v>22</v>
      </c>
      <c r="B8558" s="20">
        <v>0</v>
      </c>
      <c r="C8558" s="20">
        <v>0</v>
      </c>
      <c r="D8558" s="20">
        <v>0</v>
      </c>
      <c r="E8558" s="20">
        <v>111.3</v>
      </c>
      <c r="F8558" s="20">
        <f t="shared" si="270"/>
        <v>0</v>
      </c>
      <c r="G8558" s="136">
        <f t="shared" si="271"/>
        <v>0</v>
      </c>
    </row>
    <row r="8559" spans="1:7" s="8" customFormat="1" ht="12.75" x14ac:dyDescent="0.15">
      <c r="A8559" s="110" t="s">
        <v>25</v>
      </c>
      <c r="B8559" s="20">
        <v>6664.34</v>
      </c>
      <c r="C8559" s="20">
        <v>0</v>
      </c>
      <c r="D8559" s="20">
        <v>0</v>
      </c>
      <c r="E8559" s="20">
        <v>2487.58</v>
      </c>
      <c r="F8559" s="20">
        <f t="shared" si="270"/>
        <v>37.326727027732673</v>
      </c>
      <c r="G8559" s="136">
        <f t="shared" si="271"/>
        <v>0</v>
      </c>
    </row>
    <row r="8560" spans="1:7" s="8" customFormat="1" ht="12.75" x14ac:dyDescent="0.15">
      <c r="A8560" s="110" t="s">
        <v>27</v>
      </c>
      <c r="B8560" s="20">
        <v>0</v>
      </c>
      <c r="C8560" s="20">
        <v>0</v>
      </c>
      <c r="D8560" s="20">
        <v>0</v>
      </c>
      <c r="E8560" s="20">
        <v>18.579999999999998</v>
      </c>
      <c r="F8560" s="20">
        <f t="shared" si="270"/>
        <v>0</v>
      </c>
      <c r="G8560" s="136">
        <f t="shared" si="271"/>
        <v>0</v>
      </c>
    </row>
    <row r="8561" spans="1:7" s="8" customFormat="1" ht="12.75" x14ac:dyDescent="0.15">
      <c r="A8561" s="110" t="s">
        <v>31</v>
      </c>
      <c r="B8561" s="20">
        <v>809.61</v>
      </c>
      <c r="C8561" s="20">
        <v>0</v>
      </c>
      <c r="D8561" s="20">
        <v>0</v>
      </c>
      <c r="E8561" s="20">
        <v>0</v>
      </c>
      <c r="F8561" s="20">
        <f t="shared" si="270"/>
        <v>0</v>
      </c>
      <c r="G8561" s="136">
        <f t="shared" si="271"/>
        <v>0</v>
      </c>
    </row>
    <row r="8562" spans="1:7" s="8" customFormat="1" ht="12.75" x14ac:dyDescent="0.15">
      <c r="A8562" s="110" t="s">
        <v>32</v>
      </c>
      <c r="B8562" s="20">
        <v>0</v>
      </c>
      <c r="C8562" s="20">
        <v>0</v>
      </c>
      <c r="D8562" s="20">
        <v>0</v>
      </c>
      <c r="E8562" s="20">
        <v>326.91000000000003</v>
      </c>
      <c r="F8562" s="20">
        <f t="shared" si="270"/>
        <v>0</v>
      </c>
      <c r="G8562" s="136">
        <f t="shared" si="271"/>
        <v>0</v>
      </c>
    </row>
    <row r="8563" spans="1:7" s="8" customFormat="1" ht="12.75" x14ac:dyDescent="0.15">
      <c r="A8563" s="108" t="s">
        <v>53</v>
      </c>
      <c r="B8563" s="19">
        <v>45097.61</v>
      </c>
      <c r="C8563" s="19">
        <v>3500</v>
      </c>
      <c r="D8563" s="19">
        <v>34500</v>
      </c>
      <c r="E8563" s="19">
        <v>30376.18</v>
      </c>
      <c r="F8563" s="19">
        <f t="shared" si="270"/>
        <v>67.356518449647325</v>
      </c>
      <c r="G8563" s="151">
        <f t="shared" si="271"/>
        <v>88.046898550724634</v>
      </c>
    </row>
    <row r="8564" spans="1:7" s="8" customFormat="1" ht="12.75" x14ac:dyDescent="0.15">
      <c r="A8564" s="108" t="s">
        <v>56</v>
      </c>
      <c r="B8564" s="19">
        <v>45097.61</v>
      </c>
      <c r="C8564" s="19">
        <v>3500</v>
      </c>
      <c r="D8564" s="19">
        <v>34500</v>
      </c>
      <c r="E8564" s="19">
        <v>30376.18</v>
      </c>
      <c r="F8564" s="19">
        <f t="shared" si="270"/>
        <v>67.356518449647325</v>
      </c>
      <c r="G8564" s="151">
        <f t="shared" si="271"/>
        <v>88.046898550724634</v>
      </c>
    </row>
    <row r="8565" spans="1:7" s="8" customFormat="1" ht="12.75" x14ac:dyDescent="0.15">
      <c r="A8565" s="110" t="s">
        <v>57</v>
      </c>
      <c r="B8565" s="20">
        <v>44578.27</v>
      </c>
      <c r="C8565" s="20">
        <v>0</v>
      </c>
      <c r="D8565" s="20">
        <v>0</v>
      </c>
      <c r="E8565" s="20">
        <v>0</v>
      </c>
      <c r="F8565" s="20">
        <f t="shared" si="270"/>
        <v>0</v>
      </c>
      <c r="G8565" s="136">
        <f t="shared" si="271"/>
        <v>0</v>
      </c>
    </row>
    <row r="8566" spans="1:7" s="8" customFormat="1" ht="12.75" x14ac:dyDescent="0.15">
      <c r="A8566" s="110" t="s">
        <v>60</v>
      </c>
      <c r="B8566" s="20">
        <v>0</v>
      </c>
      <c r="C8566" s="20">
        <v>0</v>
      </c>
      <c r="D8566" s="20">
        <v>0</v>
      </c>
      <c r="E8566" s="20">
        <v>30102.39</v>
      </c>
      <c r="F8566" s="20">
        <f t="shared" si="270"/>
        <v>0</v>
      </c>
      <c r="G8566" s="136">
        <f t="shared" si="271"/>
        <v>0</v>
      </c>
    </row>
    <row r="8567" spans="1:7" s="8" customFormat="1" ht="12.75" x14ac:dyDescent="0.15">
      <c r="A8567" s="110" t="s">
        <v>252</v>
      </c>
      <c r="B8567" s="20">
        <v>519.34</v>
      </c>
      <c r="C8567" s="20">
        <v>0</v>
      </c>
      <c r="D8567" s="20">
        <v>0</v>
      </c>
      <c r="E8567" s="20">
        <v>273.79000000000002</v>
      </c>
      <c r="F8567" s="20">
        <f t="shared" si="270"/>
        <v>52.718835444987867</v>
      </c>
      <c r="G8567" s="136">
        <f t="shared" si="271"/>
        <v>0</v>
      </c>
    </row>
    <row r="8568" spans="1:7" s="8" customFormat="1" ht="12.75" x14ac:dyDescent="0.15">
      <c r="A8568" s="108" t="s">
        <v>82</v>
      </c>
      <c r="B8568" s="19">
        <v>11.55</v>
      </c>
      <c r="C8568" s="19">
        <v>1900</v>
      </c>
      <c r="D8568" s="19">
        <v>7448.58</v>
      </c>
      <c r="E8568" s="19">
        <v>3815.96</v>
      </c>
      <c r="F8568" s="19">
        <f t="shared" si="270"/>
        <v>33038.614718614721</v>
      </c>
      <c r="G8568" s="151">
        <f t="shared" si="271"/>
        <v>51.230704375867617</v>
      </c>
    </row>
    <row r="8569" spans="1:7" s="6" customFormat="1" ht="12.75" x14ac:dyDescent="0.15">
      <c r="A8569" s="147" t="s">
        <v>128</v>
      </c>
      <c r="B8569" s="17">
        <v>11.55</v>
      </c>
      <c r="C8569" s="17">
        <v>1900</v>
      </c>
      <c r="D8569" s="17">
        <v>7448.58</v>
      </c>
      <c r="E8569" s="17">
        <v>3815.96</v>
      </c>
      <c r="F8569" s="17">
        <f t="shared" si="270"/>
        <v>33038.614718614721</v>
      </c>
      <c r="G8569" s="148">
        <f t="shared" si="271"/>
        <v>51.230704375867617</v>
      </c>
    </row>
    <row r="8570" spans="1:7" s="8" customFormat="1" ht="12.75" x14ac:dyDescent="0.15">
      <c r="A8570" s="108" t="s">
        <v>6</v>
      </c>
      <c r="B8570" s="19">
        <v>11.55</v>
      </c>
      <c r="C8570" s="19">
        <v>1200</v>
      </c>
      <c r="D8570" s="19">
        <v>6748.58</v>
      </c>
      <c r="E8570" s="19">
        <v>3815.96</v>
      </c>
      <c r="F8570" s="19">
        <f t="shared" si="270"/>
        <v>33038.614718614721</v>
      </c>
      <c r="G8570" s="151">
        <f t="shared" si="271"/>
        <v>56.544636056770457</v>
      </c>
    </row>
    <row r="8571" spans="1:7" s="8" customFormat="1" ht="12.75" x14ac:dyDescent="0.15">
      <c r="A8571" s="108" t="s">
        <v>7</v>
      </c>
      <c r="B8571" s="19">
        <v>0</v>
      </c>
      <c r="C8571" s="19">
        <v>300</v>
      </c>
      <c r="D8571" s="19">
        <v>300</v>
      </c>
      <c r="E8571" s="19">
        <v>0</v>
      </c>
      <c r="F8571" s="19">
        <f t="shared" si="270"/>
        <v>0</v>
      </c>
      <c r="G8571" s="151">
        <f t="shared" si="271"/>
        <v>0</v>
      </c>
    </row>
    <row r="8572" spans="1:7" s="8" customFormat="1" ht="12.75" x14ac:dyDescent="0.15">
      <c r="A8572" s="108" t="s">
        <v>12</v>
      </c>
      <c r="B8572" s="19">
        <v>0</v>
      </c>
      <c r="C8572" s="19">
        <v>400</v>
      </c>
      <c r="D8572" s="19">
        <v>5400</v>
      </c>
      <c r="E8572" s="19">
        <v>3207.38</v>
      </c>
      <c r="F8572" s="19">
        <f t="shared" si="270"/>
        <v>0</v>
      </c>
      <c r="G8572" s="151">
        <f t="shared" si="271"/>
        <v>59.39592592592593</v>
      </c>
    </row>
    <row r="8573" spans="1:7" s="8" customFormat="1" ht="12.75" x14ac:dyDescent="0.15">
      <c r="A8573" s="110" t="s">
        <v>18</v>
      </c>
      <c r="B8573" s="20">
        <v>0</v>
      </c>
      <c r="C8573" s="20">
        <v>0</v>
      </c>
      <c r="D8573" s="20">
        <v>0</v>
      </c>
      <c r="E8573" s="20">
        <v>859.54</v>
      </c>
      <c r="F8573" s="20">
        <f t="shared" si="270"/>
        <v>0</v>
      </c>
      <c r="G8573" s="136">
        <f t="shared" si="271"/>
        <v>0</v>
      </c>
    </row>
    <row r="8574" spans="1:7" s="8" customFormat="1" ht="12.75" x14ac:dyDescent="0.15">
      <c r="A8574" s="110" t="s">
        <v>83</v>
      </c>
      <c r="B8574" s="20">
        <v>0</v>
      </c>
      <c r="C8574" s="20">
        <v>0</v>
      </c>
      <c r="D8574" s="20">
        <v>0</v>
      </c>
      <c r="E8574" s="20">
        <v>1527.21</v>
      </c>
      <c r="F8574" s="20">
        <f t="shared" si="270"/>
        <v>0</v>
      </c>
      <c r="G8574" s="136">
        <f t="shared" si="271"/>
        <v>0</v>
      </c>
    </row>
    <row r="8575" spans="1:7" s="8" customFormat="1" ht="12.75" x14ac:dyDescent="0.15">
      <c r="A8575" s="110" t="s">
        <v>36</v>
      </c>
      <c r="B8575" s="20">
        <v>0</v>
      </c>
      <c r="C8575" s="20">
        <v>0</v>
      </c>
      <c r="D8575" s="20">
        <v>0</v>
      </c>
      <c r="E8575" s="20">
        <v>820.63</v>
      </c>
      <c r="F8575" s="20">
        <f t="shared" si="270"/>
        <v>0</v>
      </c>
      <c r="G8575" s="136">
        <f t="shared" si="271"/>
        <v>0</v>
      </c>
    </row>
    <row r="8576" spans="1:7" s="8" customFormat="1" ht="12.75" x14ac:dyDescent="0.15">
      <c r="A8576" s="108" t="s">
        <v>141</v>
      </c>
      <c r="B8576" s="19">
        <v>11.55</v>
      </c>
      <c r="C8576" s="19">
        <v>500</v>
      </c>
      <c r="D8576" s="19">
        <v>500</v>
      </c>
      <c r="E8576" s="19">
        <v>60</v>
      </c>
      <c r="F8576" s="19">
        <f t="shared" si="270"/>
        <v>519.48051948051943</v>
      </c>
      <c r="G8576" s="151">
        <f t="shared" si="271"/>
        <v>12</v>
      </c>
    </row>
    <row r="8577" spans="1:7" s="8" customFormat="1" ht="12.75" x14ac:dyDescent="0.15">
      <c r="A8577" s="110" t="s">
        <v>259</v>
      </c>
      <c r="B8577" s="20">
        <v>11.55</v>
      </c>
      <c r="C8577" s="20">
        <v>0</v>
      </c>
      <c r="D8577" s="20">
        <v>0</v>
      </c>
      <c r="E8577" s="20">
        <v>60</v>
      </c>
      <c r="F8577" s="20">
        <f t="shared" si="270"/>
        <v>519.48051948051943</v>
      </c>
      <c r="G8577" s="136">
        <f t="shared" si="271"/>
        <v>0</v>
      </c>
    </row>
    <row r="8578" spans="1:7" s="8" customFormat="1" ht="12.75" x14ac:dyDescent="0.15">
      <c r="A8578" s="108" t="s">
        <v>101</v>
      </c>
      <c r="B8578" s="19">
        <v>0</v>
      </c>
      <c r="C8578" s="19">
        <v>0</v>
      </c>
      <c r="D8578" s="19">
        <v>548.58000000000004</v>
      </c>
      <c r="E8578" s="19">
        <v>548.58000000000004</v>
      </c>
      <c r="F8578" s="19">
        <f t="shared" si="270"/>
        <v>0</v>
      </c>
      <c r="G8578" s="151">
        <f t="shared" si="271"/>
        <v>100</v>
      </c>
    </row>
    <row r="8579" spans="1:7" s="8" customFormat="1" ht="12.75" x14ac:dyDescent="0.15">
      <c r="A8579" s="110" t="s">
        <v>260</v>
      </c>
      <c r="B8579" s="20">
        <v>0</v>
      </c>
      <c r="C8579" s="20">
        <v>0</v>
      </c>
      <c r="D8579" s="20">
        <v>0</v>
      </c>
      <c r="E8579" s="20">
        <v>548.58000000000004</v>
      </c>
      <c r="F8579" s="20">
        <f t="shared" si="270"/>
        <v>0</v>
      </c>
      <c r="G8579" s="136">
        <f t="shared" si="271"/>
        <v>0</v>
      </c>
    </row>
    <row r="8580" spans="1:7" s="8" customFormat="1" ht="12.75" x14ac:dyDescent="0.15">
      <c r="A8580" s="108" t="s">
        <v>53</v>
      </c>
      <c r="B8580" s="19">
        <v>0</v>
      </c>
      <c r="C8580" s="19">
        <v>700</v>
      </c>
      <c r="D8580" s="19">
        <v>700</v>
      </c>
      <c r="E8580" s="19">
        <v>0</v>
      </c>
      <c r="F8580" s="19">
        <f t="shared" si="270"/>
        <v>0</v>
      </c>
      <c r="G8580" s="151">
        <f t="shared" si="271"/>
        <v>0</v>
      </c>
    </row>
    <row r="8581" spans="1:7" s="8" customFormat="1" ht="12.75" x14ac:dyDescent="0.15">
      <c r="A8581" s="108" t="s">
        <v>54</v>
      </c>
      <c r="B8581" s="19">
        <v>0</v>
      </c>
      <c r="C8581" s="19">
        <v>700</v>
      </c>
      <c r="D8581" s="19">
        <v>700</v>
      </c>
      <c r="E8581" s="19">
        <v>0</v>
      </c>
      <c r="F8581" s="19">
        <f t="shared" si="270"/>
        <v>0</v>
      </c>
      <c r="G8581" s="151">
        <f t="shared" si="271"/>
        <v>0</v>
      </c>
    </row>
    <row r="8582" spans="1:7" s="7" customFormat="1" ht="12.75" x14ac:dyDescent="0.15">
      <c r="A8582" s="149" t="s">
        <v>303</v>
      </c>
      <c r="B8582" s="18">
        <v>0</v>
      </c>
      <c r="C8582" s="18">
        <v>0</v>
      </c>
      <c r="D8582" s="18">
        <v>81194.5</v>
      </c>
      <c r="E8582" s="18">
        <v>79377.78</v>
      </c>
      <c r="F8582" s="18">
        <f t="shared" ref="F8582:F8645" si="272">IFERROR(E8582/B8582*100,0)</f>
        <v>0</v>
      </c>
      <c r="G8582" s="150">
        <f t="shared" ref="G8582:G8645" si="273">IFERROR(E8582/D8582*100,0)</f>
        <v>97.762508544297958</v>
      </c>
    </row>
    <row r="8583" spans="1:7" s="8" customFormat="1" ht="12.75" x14ac:dyDescent="0.15">
      <c r="A8583" s="108" t="s">
        <v>82</v>
      </c>
      <c r="B8583" s="19">
        <v>0</v>
      </c>
      <c r="C8583" s="19">
        <v>0</v>
      </c>
      <c r="D8583" s="19">
        <v>81194.5</v>
      </c>
      <c r="E8583" s="19">
        <v>79377.78</v>
      </c>
      <c r="F8583" s="19">
        <f t="shared" si="272"/>
        <v>0</v>
      </c>
      <c r="G8583" s="151">
        <f t="shared" si="273"/>
        <v>97.762508544297958</v>
      </c>
    </row>
    <row r="8584" spans="1:7" s="6" customFormat="1" ht="12.75" x14ac:dyDescent="0.15">
      <c r="A8584" s="147" t="s">
        <v>212</v>
      </c>
      <c r="B8584" s="17">
        <v>0</v>
      </c>
      <c r="C8584" s="17">
        <v>0</v>
      </c>
      <c r="D8584" s="17">
        <v>81194.5</v>
      </c>
      <c r="E8584" s="17">
        <v>79377.78</v>
      </c>
      <c r="F8584" s="17">
        <f t="shared" si="272"/>
        <v>0</v>
      </c>
      <c r="G8584" s="148">
        <f t="shared" si="273"/>
        <v>97.762508544297958</v>
      </c>
    </row>
    <row r="8585" spans="1:7" s="8" customFormat="1" ht="12.75" x14ac:dyDescent="0.15">
      <c r="A8585" s="108" t="s">
        <v>53</v>
      </c>
      <c r="B8585" s="19">
        <v>0</v>
      </c>
      <c r="C8585" s="19">
        <v>0</v>
      </c>
      <c r="D8585" s="19">
        <v>81194.5</v>
      </c>
      <c r="E8585" s="19">
        <v>79377.78</v>
      </c>
      <c r="F8585" s="19">
        <f t="shared" si="272"/>
        <v>0</v>
      </c>
      <c r="G8585" s="151">
        <f t="shared" si="273"/>
        <v>97.762508544297958</v>
      </c>
    </row>
    <row r="8586" spans="1:7" s="8" customFormat="1" ht="12.75" x14ac:dyDescent="0.15">
      <c r="A8586" s="108" t="s">
        <v>72</v>
      </c>
      <c r="B8586" s="19">
        <v>0</v>
      </c>
      <c r="C8586" s="19">
        <v>0</v>
      </c>
      <c r="D8586" s="19">
        <v>81194.5</v>
      </c>
      <c r="E8586" s="19">
        <v>79377.78</v>
      </c>
      <c r="F8586" s="19">
        <f t="shared" si="272"/>
        <v>0</v>
      </c>
      <c r="G8586" s="151">
        <f t="shared" si="273"/>
        <v>97.762508544297958</v>
      </c>
    </row>
    <row r="8587" spans="1:7" s="8" customFormat="1" ht="12.75" x14ac:dyDescent="0.15">
      <c r="A8587" s="110" t="s">
        <v>73</v>
      </c>
      <c r="B8587" s="20">
        <v>0</v>
      </c>
      <c r="C8587" s="20">
        <v>0</v>
      </c>
      <c r="D8587" s="20">
        <v>0</v>
      </c>
      <c r="E8587" s="20">
        <v>79377.78</v>
      </c>
      <c r="F8587" s="20">
        <f t="shared" si="272"/>
        <v>0</v>
      </c>
      <c r="G8587" s="136">
        <f t="shared" si="273"/>
        <v>0</v>
      </c>
    </row>
    <row r="8588" spans="1:7" s="7" customFormat="1" ht="12.75" x14ac:dyDescent="0.15">
      <c r="A8588" s="149" t="s">
        <v>304</v>
      </c>
      <c r="B8588" s="18">
        <v>17111.330000000002</v>
      </c>
      <c r="C8588" s="18">
        <v>11100</v>
      </c>
      <c r="D8588" s="18">
        <v>20000</v>
      </c>
      <c r="E8588" s="18">
        <v>8127.26</v>
      </c>
      <c r="F8588" s="18">
        <f t="shared" si="272"/>
        <v>47.496366442585114</v>
      </c>
      <c r="G8588" s="150">
        <f t="shared" si="273"/>
        <v>40.636300000000006</v>
      </c>
    </row>
    <row r="8589" spans="1:7" s="8" customFormat="1" ht="12.75" x14ac:dyDescent="0.15">
      <c r="A8589" s="108" t="s">
        <v>82</v>
      </c>
      <c r="B8589" s="19">
        <v>17111.330000000002</v>
      </c>
      <c r="C8589" s="19">
        <v>11100</v>
      </c>
      <c r="D8589" s="19">
        <v>20000</v>
      </c>
      <c r="E8589" s="19">
        <v>8127.26</v>
      </c>
      <c r="F8589" s="19">
        <f t="shared" si="272"/>
        <v>47.496366442585114</v>
      </c>
      <c r="G8589" s="151">
        <f t="shared" si="273"/>
        <v>40.636300000000006</v>
      </c>
    </row>
    <row r="8590" spans="1:7" s="6" customFormat="1" ht="12.75" x14ac:dyDescent="0.15">
      <c r="A8590" s="147" t="s">
        <v>210</v>
      </c>
      <c r="B8590" s="17">
        <v>17111.330000000002</v>
      </c>
      <c r="C8590" s="17">
        <v>11100</v>
      </c>
      <c r="D8590" s="17">
        <v>20000</v>
      </c>
      <c r="E8590" s="17">
        <v>8127.26</v>
      </c>
      <c r="F8590" s="17">
        <f t="shared" si="272"/>
        <v>47.496366442585114</v>
      </c>
      <c r="G8590" s="148">
        <f t="shared" si="273"/>
        <v>40.636300000000006</v>
      </c>
    </row>
    <row r="8591" spans="1:7" s="8" customFormat="1" ht="12.75" x14ac:dyDescent="0.15">
      <c r="A8591" s="108" t="s">
        <v>6</v>
      </c>
      <c r="B8591" s="19">
        <v>17111.330000000002</v>
      </c>
      <c r="C8591" s="19">
        <v>11100</v>
      </c>
      <c r="D8591" s="19">
        <v>20000</v>
      </c>
      <c r="E8591" s="19">
        <v>8127.26</v>
      </c>
      <c r="F8591" s="19">
        <f t="shared" si="272"/>
        <v>47.496366442585114</v>
      </c>
      <c r="G8591" s="151">
        <f t="shared" si="273"/>
        <v>40.636300000000006</v>
      </c>
    </row>
    <row r="8592" spans="1:7" s="8" customFormat="1" ht="12.75" x14ac:dyDescent="0.15">
      <c r="A8592" s="108" t="s">
        <v>7</v>
      </c>
      <c r="B8592" s="19">
        <v>0</v>
      </c>
      <c r="C8592" s="19">
        <v>1000</v>
      </c>
      <c r="D8592" s="19">
        <v>500</v>
      </c>
      <c r="E8592" s="19">
        <v>0</v>
      </c>
      <c r="F8592" s="19">
        <f t="shared" si="272"/>
        <v>0</v>
      </c>
      <c r="G8592" s="151">
        <f t="shared" si="273"/>
        <v>0</v>
      </c>
    </row>
    <row r="8593" spans="1:7" s="8" customFormat="1" ht="12.75" x14ac:dyDescent="0.15">
      <c r="A8593" s="108" t="s">
        <v>12</v>
      </c>
      <c r="B8593" s="19">
        <v>17111.330000000002</v>
      </c>
      <c r="C8593" s="19">
        <v>10100</v>
      </c>
      <c r="D8593" s="19">
        <v>19500</v>
      </c>
      <c r="E8593" s="19">
        <v>8127.26</v>
      </c>
      <c r="F8593" s="19">
        <f t="shared" si="272"/>
        <v>47.496366442585114</v>
      </c>
      <c r="G8593" s="151">
        <f t="shared" si="273"/>
        <v>41.678256410256409</v>
      </c>
    </row>
    <row r="8594" spans="1:7" s="8" customFormat="1" ht="12.75" x14ac:dyDescent="0.15">
      <c r="A8594" s="110" t="s">
        <v>18</v>
      </c>
      <c r="B8594" s="20">
        <v>1813.9</v>
      </c>
      <c r="C8594" s="20">
        <v>0</v>
      </c>
      <c r="D8594" s="20">
        <v>0</v>
      </c>
      <c r="E8594" s="20">
        <v>5055.6000000000004</v>
      </c>
      <c r="F8594" s="20">
        <f t="shared" si="272"/>
        <v>278.71437234687687</v>
      </c>
      <c r="G8594" s="136">
        <f t="shared" si="273"/>
        <v>0</v>
      </c>
    </row>
    <row r="8595" spans="1:7" s="8" customFormat="1" ht="12.75" x14ac:dyDescent="0.15">
      <c r="A8595" s="110" t="s">
        <v>21</v>
      </c>
      <c r="B8595" s="20">
        <v>75.39</v>
      </c>
      <c r="C8595" s="20">
        <v>0</v>
      </c>
      <c r="D8595" s="20">
        <v>0</v>
      </c>
      <c r="E8595" s="20">
        <v>0</v>
      </c>
      <c r="F8595" s="20">
        <f t="shared" si="272"/>
        <v>0</v>
      </c>
      <c r="G8595" s="136">
        <f t="shared" si="273"/>
        <v>0</v>
      </c>
    </row>
    <row r="8596" spans="1:7" s="8" customFormat="1" ht="12.75" x14ac:dyDescent="0.15">
      <c r="A8596" s="110" t="s">
        <v>27</v>
      </c>
      <c r="B8596" s="20">
        <v>441.71</v>
      </c>
      <c r="C8596" s="20">
        <v>0</v>
      </c>
      <c r="D8596" s="20">
        <v>0</v>
      </c>
      <c r="E8596" s="20">
        <v>0</v>
      </c>
      <c r="F8596" s="20">
        <f t="shared" si="272"/>
        <v>0</v>
      </c>
      <c r="G8596" s="136">
        <f t="shared" si="273"/>
        <v>0</v>
      </c>
    </row>
    <row r="8597" spans="1:7" s="8" customFormat="1" ht="12.75" x14ac:dyDescent="0.15">
      <c r="A8597" s="110" t="s">
        <v>31</v>
      </c>
      <c r="B8597" s="20">
        <v>46.45</v>
      </c>
      <c r="C8597" s="20">
        <v>0</v>
      </c>
      <c r="D8597" s="20">
        <v>0</v>
      </c>
      <c r="E8597" s="20">
        <v>0</v>
      </c>
      <c r="F8597" s="20">
        <f t="shared" si="272"/>
        <v>0</v>
      </c>
      <c r="G8597" s="136">
        <f t="shared" si="273"/>
        <v>0</v>
      </c>
    </row>
    <row r="8598" spans="1:7" s="8" customFormat="1" ht="12.75" x14ac:dyDescent="0.15">
      <c r="A8598" s="110" t="s">
        <v>32</v>
      </c>
      <c r="B8598" s="20">
        <v>0</v>
      </c>
      <c r="C8598" s="20">
        <v>0</v>
      </c>
      <c r="D8598" s="20">
        <v>0</v>
      </c>
      <c r="E8598" s="20">
        <v>53.12</v>
      </c>
      <c r="F8598" s="20">
        <f t="shared" si="272"/>
        <v>0</v>
      </c>
      <c r="G8598" s="136">
        <f t="shared" si="273"/>
        <v>0</v>
      </c>
    </row>
    <row r="8599" spans="1:7" s="8" customFormat="1" ht="12.75" x14ac:dyDescent="0.15">
      <c r="A8599" s="110" t="s">
        <v>33</v>
      </c>
      <c r="B8599" s="20">
        <v>0</v>
      </c>
      <c r="C8599" s="20">
        <v>0</v>
      </c>
      <c r="D8599" s="20">
        <v>0</v>
      </c>
      <c r="E8599" s="20">
        <v>2300</v>
      </c>
      <c r="F8599" s="20">
        <f t="shared" si="272"/>
        <v>0</v>
      </c>
      <c r="G8599" s="136">
        <f t="shared" si="273"/>
        <v>0</v>
      </c>
    </row>
    <row r="8600" spans="1:7" s="8" customFormat="1" ht="12.75" x14ac:dyDescent="0.15">
      <c r="A8600" s="110" t="s">
        <v>98</v>
      </c>
      <c r="B8600" s="20">
        <v>14253.42</v>
      </c>
      <c r="C8600" s="20">
        <v>0</v>
      </c>
      <c r="D8600" s="20">
        <v>0</v>
      </c>
      <c r="E8600" s="20">
        <v>0</v>
      </c>
      <c r="F8600" s="20">
        <f t="shared" si="272"/>
        <v>0</v>
      </c>
      <c r="G8600" s="136">
        <f t="shared" si="273"/>
        <v>0</v>
      </c>
    </row>
    <row r="8601" spans="1:7" s="8" customFormat="1" ht="12.75" x14ac:dyDescent="0.15">
      <c r="A8601" s="110" t="s">
        <v>35</v>
      </c>
      <c r="B8601" s="20">
        <v>480.46</v>
      </c>
      <c r="C8601" s="20">
        <v>0</v>
      </c>
      <c r="D8601" s="20">
        <v>0</v>
      </c>
      <c r="E8601" s="20">
        <v>0</v>
      </c>
      <c r="F8601" s="20">
        <f t="shared" si="272"/>
        <v>0</v>
      </c>
      <c r="G8601" s="136">
        <f t="shared" si="273"/>
        <v>0</v>
      </c>
    </row>
    <row r="8602" spans="1:7" s="8" customFormat="1" ht="12.75" x14ac:dyDescent="0.15">
      <c r="A8602" s="110" t="s">
        <v>83</v>
      </c>
      <c r="B8602" s="20">
        <v>0</v>
      </c>
      <c r="C8602" s="20">
        <v>0</v>
      </c>
      <c r="D8602" s="20">
        <v>0</v>
      </c>
      <c r="E8602" s="20">
        <v>718.54</v>
      </c>
      <c r="F8602" s="20">
        <f t="shared" si="272"/>
        <v>0</v>
      </c>
      <c r="G8602" s="136">
        <f t="shared" si="273"/>
        <v>0</v>
      </c>
    </row>
    <row r="8603" spans="1:7" s="7" customFormat="1" ht="12.75" x14ac:dyDescent="0.15">
      <c r="A8603" s="149" t="s">
        <v>305</v>
      </c>
      <c r="B8603" s="18">
        <v>1109.67</v>
      </c>
      <c r="C8603" s="18">
        <v>1500</v>
      </c>
      <c r="D8603" s="18">
        <v>965.75</v>
      </c>
      <c r="E8603" s="18">
        <v>965.75</v>
      </c>
      <c r="F8603" s="18">
        <f t="shared" si="272"/>
        <v>87.030378400785807</v>
      </c>
      <c r="G8603" s="150">
        <f t="shared" si="273"/>
        <v>100</v>
      </c>
    </row>
    <row r="8604" spans="1:7" s="8" customFormat="1" ht="12.75" x14ac:dyDescent="0.15">
      <c r="A8604" s="108" t="s">
        <v>82</v>
      </c>
      <c r="B8604" s="19">
        <v>1109.67</v>
      </c>
      <c r="C8604" s="19">
        <v>1500</v>
      </c>
      <c r="D8604" s="19">
        <v>965.75</v>
      </c>
      <c r="E8604" s="19">
        <v>965.75</v>
      </c>
      <c r="F8604" s="19">
        <f t="shared" si="272"/>
        <v>87.030378400785807</v>
      </c>
      <c r="G8604" s="151">
        <f t="shared" si="273"/>
        <v>100</v>
      </c>
    </row>
    <row r="8605" spans="1:7" s="6" customFormat="1" ht="12.75" x14ac:dyDescent="0.15">
      <c r="A8605" s="147" t="s">
        <v>86</v>
      </c>
      <c r="B8605" s="17">
        <v>1109.67</v>
      </c>
      <c r="C8605" s="17">
        <v>1500</v>
      </c>
      <c r="D8605" s="17">
        <v>965.75</v>
      </c>
      <c r="E8605" s="17">
        <v>965.75</v>
      </c>
      <c r="F8605" s="17">
        <f t="shared" si="272"/>
        <v>87.030378400785807</v>
      </c>
      <c r="G8605" s="148">
        <f t="shared" si="273"/>
        <v>100</v>
      </c>
    </row>
    <row r="8606" spans="1:7" s="8" customFormat="1" ht="12.75" x14ac:dyDescent="0.15">
      <c r="A8606" s="108" t="s">
        <v>6</v>
      </c>
      <c r="B8606" s="19">
        <v>1109.67</v>
      </c>
      <c r="C8606" s="19">
        <v>1500</v>
      </c>
      <c r="D8606" s="19">
        <v>965.75</v>
      </c>
      <c r="E8606" s="19">
        <v>965.75</v>
      </c>
      <c r="F8606" s="19">
        <f t="shared" si="272"/>
        <v>87.030378400785807</v>
      </c>
      <c r="G8606" s="151">
        <f t="shared" si="273"/>
        <v>100</v>
      </c>
    </row>
    <row r="8607" spans="1:7" s="8" customFormat="1" ht="12.75" x14ac:dyDescent="0.15">
      <c r="A8607" s="108" t="s">
        <v>12</v>
      </c>
      <c r="B8607" s="19">
        <v>1109.67</v>
      </c>
      <c r="C8607" s="19">
        <v>1500</v>
      </c>
      <c r="D8607" s="19">
        <v>965.75</v>
      </c>
      <c r="E8607" s="19">
        <v>965.75</v>
      </c>
      <c r="F8607" s="19">
        <f t="shared" si="272"/>
        <v>87.030378400785807</v>
      </c>
      <c r="G8607" s="151">
        <f t="shared" si="273"/>
        <v>100</v>
      </c>
    </row>
    <row r="8608" spans="1:7" s="8" customFormat="1" ht="12.75" x14ac:dyDescent="0.15">
      <c r="A8608" s="110" t="s">
        <v>97</v>
      </c>
      <c r="B8608" s="20">
        <v>1109.67</v>
      </c>
      <c r="C8608" s="20">
        <v>0</v>
      </c>
      <c r="D8608" s="20">
        <v>0</v>
      </c>
      <c r="E8608" s="20">
        <v>965.75</v>
      </c>
      <c r="F8608" s="20">
        <f t="shared" si="272"/>
        <v>87.030378400785807</v>
      </c>
      <c r="G8608" s="136">
        <f t="shared" si="273"/>
        <v>0</v>
      </c>
    </row>
    <row r="8609" spans="1:7" s="6" customFormat="1" ht="12.75" x14ac:dyDescent="0.15">
      <c r="A8609" s="147" t="s">
        <v>266</v>
      </c>
      <c r="B8609" s="17">
        <v>0</v>
      </c>
      <c r="C8609" s="17">
        <v>0</v>
      </c>
      <c r="D8609" s="17">
        <v>4880</v>
      </c>
      <c r="E8609" s="17">
        <v>2912.26</v>
      </c>
      <c r="F8609" s="17">
        <f t="shared" si="272"/>
        <v>0</v>
      </c>
      <c r="G8609" s="148">
        <f t="shared" si="273"/>
        <v>59.677459016393456</v>
      </c>
    </row>
    <row r="8610" spans="1:7" s="7" customFormat="1" ht="12.75" x14ac:dyDescent="0.15">
      <c r="A8610" s="149" t="s">
        <v>267</v>
      </c>
      <c r="B8610" s="18">
        <v>0</v>
      </c>
      <c r="C8610" s="18">
        <v>0</v>
      </c>
      <c r="D8610" s="18">
        <v>4880</v>
      </c>
      <c r="E8610" s="18">
        <v>2912.26</v>
      </c>
      <c r="F8610" s="18">
        <f t="shared" si="272"/>
        <v>0</v>
      </c>
      <c r="G8610" s="150">
        <f t="shared" si="273"/>
        <v>59.677459016393456</v>
      </c>
    </row>
    <row r="8611" spans="1:7" s="8" customFormat="1" ht="12.75" x14ac:dyDescent="0.15">
      <c r="A8611" s="108" t="s">
        <v>82</v>
      </c>
      <c r="B8611" s="19">
        <v>0</v>
      </c>
      <c r="C8611" s="19">
        <v>0</v>
      </c>
      <c r="D8611" s="19">
        <v>4880</v>
      </c>
      <c r="E8611" s="19">
        <v>2912.26</v>
      </c>
      <c r="F8611" s="19">
        <f t="shared" si="272"/>
        <v>0</v>
      </c>
      <c r="G8611" s="151">
        <f t="shared" si="273"/>
        <v>59.677459016393456</v>
      </c>
    </row>
    <row r="8612" spans="1:7" s="6" customFormat="1" ht="12.75" x14ac:dyDescent="0.15">
      <c r="A8612" s="147" t="s">
        <v>5</v>
      </c>
      <c r="B8612" s="17">
        <v>0</v>
      </c>
      <c r="C8612" s="17">
        <v>0</v>
      </c>
      <c r="D8612" s="17">
        <v>740</v>
      </c>
      <c r="E8612" s="17">
        <v>510.07</v>
      </c>
      <c r="F8612" s="17">
        <f t="shared" si="272"/>
        <v>0</v>
      </c>
      <c r="G8612" s="148">
        <f t="shared" si="273"/>
        <v>68.928378378378369</v>
      </c>
    </row>
    <row r="8613" spans="1:7" s="8" customFormat="1" ht="12.75" x14ac:dyDescent="0.15">
      <c r="A8613" s="108" t="s">
        <v>6</v>
      </c>
      <c r="B8613" s="19">
        <v>0</v>
      </c>
      <c r="C8613" s="19">
        <v>0</v>
      </c>
      <c r="D8613" s="19">
        <v>740</v>
      </c>
      <c r="E8613" s="19">
        <v>510.07</v>
      </c>
      <c r="F8613" s="19">
        <f t="shared" si="272"/>
        <v>0</v>
      </c>
      <c r="G8613" s="151">
        <f t="shared" si="273"/>
        <v>68.928378378378369</v>
      </c>
    </row>
    <row r="8614" spans="1:7" s="8" customFormat="1" ht="12.75" x14ac:dyDescent="0.15">
      <c r="A8614" s="108" t="s">
        <v>7</v>
      </c>
      <c r="B8614" s="19">
        <v>0</v>
      </c>
      <c r="C8614" s="19">
        <v>0</v>
      </c>
      <c r="D8614" s="19">
        <v>640</v>
      </c>
      <c r="E8614" s="19">
        <v>476.81</v>
      </c>
      <c r="F8614" s="19">
        <f t="shared" si="272"/>
        <v>0</v>
      </c>
      <c r="G8614" s="151">
        <f t="shared" si="273"/>
        <v>74.501562499999991</v>
      </c>
    </row>
    <row r="8615" spans="1:7" s="8" customFormat="1" ht="12.75" x14ac:dyDescent="0.15">
      <c r="A8615" s="110" t="s">
        <v>8</v>
      </c>
      <c r="B8615" s="20">
        <v>0</v>
      </c>
      <c r="C8615" s="20">
        <v>0</v>
      </c>
      <c r="D8615" s="20">
        <v>0</v>
      </c>
      <c r="E8615" s="20">
        <v>392.11</v>
      </c>
      <c r="F8615" s="20">
        <f t="shared" si="272"/>
        <v>0</v>
      </c>
      <c r="G8615" s="136">
        <f t="shared" si="273"/>
        <v>0</v>
      </c>
    </row>
    <row r="8616" spans="1:7" s="8" customFormat="1" ht="12.75" x14ac:dyDescent="0.15">
      <c r="A8616" s="110" t="s">
        <v>10</v>
      </c>
      <c r="B8616" s="20">
        <v>0</v>
      </c>
      <c r="C8616" s="20">
        <v>0</v>
      </c>
      <c r="D8616" s="20">
        <v>0</v>
      </c>
      <c r="E8616" s="20">
        <v>20</v>
      </c>
      <c r="F8616" s="20">
        <f t="shared" si="272"/>
        <v>0</v>
      </c>
      <c r="G8616" s="136">
        <f t="shared" si="273"/>
        <v>0</v>
      </c>
    </row>
    <row r="8617" spans="1:7" s="8" customFormat="1" ht="12.75" x14ac:dyDescent="0.15">
      <c r="A8617" s="110" t="s">
        <v>11</v>
      </c>
      <c r="B8617" s="20">
        <v>0</v>
      </c>
      <c r="C8617" s="20">
        <v>0</v>
      </c>
      <c r="D8617" s="20">
        <v>0</v>
      </c>
      <c r="E8617" s="20">
        <v>64.7</v>
      </c>
      <c r="F8617" s="20">
        <f t="shared" si="272"/>
        <v>0</v>
      </c>
      <c r="G8617" s="136">
        <f t="shared" si="273"/>
        <v>0</v>
      </c>
    </row>
    <row r="8618" spans="1:7" s="8" customFormat="1" ht="12.75" x14ac:dyDescent="0.15">
      <c r="A8618" s="108" t="s">
        <v>12</v>
      </c>
      <c r="B8618" s="19">
        <v>0</v>
      </c>
      <c r="C8618" s="19">
        <v>0</v>
      </c>
      <c r="D8618" s="19">
        <v>100</v>
      </c>
      <c r="E8618" s="19">
        <v>33.26</v>
      </c>
      <c r="F8618" s="19">
        <f t="shared" si="272"/>
        <v>0</v>
      </c>
      <c r="G8618" s="151">
        <f t="shared" si="273"/>
        <v>33.26</v>
      </c>
    </row>
    <row r="8619" spans="1:7" s="8" customFormat="1" ht="12.75" x14ac:dyDescent="0.15">
      <c r="A8619" s="110" t="s">
        <v>19</v>
      </c>
      <c r="B8619" s="20">
        <v>0</v>
      </c>
      <c r="C8619" s="20">
        <v>0</v>
      </c>
      <c r="D8619" s="20">
        <v>0</v>
      </c>
      <c r="E8619" s="20">
        <v>33.26</v>
      </c>
      <c r="F8619" s="20">
        <f t="shared" si="272"/>
        <v>0</v>
      </c>
      <c r="G8619" s="136">
        <f t="shared" si="273"/>
        <v>0</v>
      </c>
    </row>
    <row r="8620" spans="1:7" s="6" customFormat="1" ht="12.75" x14ac:dyDescent="0.15">
      <c r="A8620" s="147" t="s">
        <v>62</v>
      </c>
      <c r="B8620" s="17">
        <v>0</v>
      </c>
      <c r="C8620" s="17">
        <v>0</v>
      </c>
      <c r="D8620" s="17">
        <v>680</v>
      </c>
      <c r="E8620" s="17">
        <v>360.32</v>
      </c>
      <c r="F8620" s="17">
        <f t="shared" si="272"/>
        <v>0</v>
      </c>
      <c r="G8620" s="148">
        <f t="shared" si="273"/>
        <v>52.988235294117644</v>
      </c>
    </row>
    <row r="8621" spans="1:7" s="8" customFormat="1" ht="12.75" x14ac:dyDescent="0.15">
      <c r="A8621" s="108" t="s">
        <v>6</v>
      </c>
      <c r="B8621" s="19">
        <v>0</v>
      </c>
      <c r="C8621" s="19">
        <v>0</v>
      </c>
      <c r="D8621" s="19">
        <v>680</v>
      </c>
      <c r="E8621" s="19">
        <v>360.32</v>
      </c>
      <c r="F8621" s="19">
        <f t="shared" si="272"/>
        <v>0</v>
      </c>
      <c r="G8621" s="151">
        <f t="shared" si="273"/>
        <v>52.988235294117644</v>
      </c>
    </row>
    <row r="8622" spans="1:7" s="8" customFormat="1" ht="12.75" x14ac:dyDescent="0.15">
      <c r="A8622" s="108" t="s">
        <v>7</v>
      </c>
      <c r="B8622" s="19">
        <v>0</v>
      </c>
      <c r="C8622" s="19">
        <v>0</v>
      </c>
      <c r="D8622" s="19">
        <v>580</v>
      </c>
      <c r="E8622" s="19">
        <v>336.44</v>
      </c>
      <c r="F8622" s="19">
        <f t="shared" si="272"/>
        <v>0</v>
      </c>
      <c r="G8622" s="151">
        <f t="shared" si="273"/>
        <v>58.006896551724139</v>
      </c>
    </row>
    <row r="8623" spans="1:7" s="8" customFormat="1" ht="12.75" x14ac:dyDescent="0.15">
      <c r="A8623" s="110" t="s">
        <v>8</v>
      </c>
      <c r="B8623" s="20">
        <v>0</v>
      </c>
      <c r="C8623" s="20">
        <v>0</v>
      </c>
      <c r="D8623" s="20">
        <v>0</v>
      </c>
      <c r="E8623" s="20">
        <v>252.73</v>
      </c>
      <c r="F8623" s="20">
        <f t="shared" si="272"/>
        <v>0</v>
      </c>
      <c r="G8623" s="136">
        <f t="shared" si="273"/>
        <v>0</v>
      </c>
    </row>
    <row r="8624" spans="1:7" s="8" customFormat="1" ht="12.75" x14ac:dyDescent="0.15">
      <c r="A8624" s="110" t="s">
        <v>10</v>
      </c>
      <c r="B8624" s="20">
        <v>0</v>
      </c>
      <c r="C8624" s="20">
        <v>0</v>
      </c>
      <c r="D8624" s="20">
        <v>0</v>
      </c>
      <c r="E8624" s="20">
        <v>42</v>
      </c>
      <c r="F8624" s="20">
        <f t="shared" si="272"/>
        <v>0</v>
      </c>
      <c r="G8624" s="136">
        <f t="shared" si="273"/>
        <v>0</v>
      </c>
    </row>
    <row r="8625" spans="1:7" s="8" customFormat="1" ht="12.75" x14ac:dyDescent="0.15">
      <c r="A8625" s="110" t="s">
        <v>11</v>
      </c>
      <c r="B8625" s="20">
        <v>0</v>
      </c>
      <c r="C8625" s="20">
        <v>0</v>
      </c>
      <c r="D8625" s="20">
        <v>0</v>
      </c>
      <c r="E8625" s="20">
        <v>41.71</v>
      </c>
      <c r="F8625" s="20">
        <f t="shared" si="272"/>
        <v>0</v>
      </c>
      <c r="G8625" s="136">
        <f t="shared" si="273"/>
        <v>0</v>
      </c>
    </row>
    <row r="8626" spans="1:7" s="8" customFormat="1" ht="12.75" x14ac:dyDescent="0.15">
      <c r="A8626" s="108" t="s">
        <v>12</v>
      </c>
      <c r="B8626" s="19">
        <v>0</v>
      </c>
      <c r="C8626" s="19">
        <v>0</v>
      </c>
      <c r="D8626" s="19">
        <v>100</v>
      </c>
      <c r="E8626" s="19">
        <v>23.88</v>
      </c>
      <c r="F8626" s="19">
        <f t="shared" si="272"/>
        <v>0</v>
      </c>
      <c r="G8626" s="151">
        <f t="shared" si="273"/>
        <v>23.88</v>
      </c>
    </row>
    <row r="8627" spans="1:7" s="8" customFormat="1" ht="12.75" x14ac:dyDescent="0.15">
      <c r="A8627" s="110" t="s">
        <v>19</v>
      </c>
      <c r="B8627" s="20">
        <v>0</v>
      </c>
      <c r="C8627" s="20">
        <v>0</v>
      </c>
      <c r="D8627" s="20">
        <v>0</v>
      </c>
      <c r="E8627" s="20">
        <v>23.88</v>
      </c>
      <c r="F8627" s="20">
        <f t="shared" si="272"/>
        <v>0</v>
      </c>
      <c r="G8627" s="136">
        <f t="shared" si="273"/>
        <v>0</v>
      </c>
    </row>
    <row r="8628" spans="1:7" s="6" customFormat="1" ht="12.75" x14ac:dyDescent="0.15">
      <c r="A8628" s="147" t="s">
        <v>86</v>
      </c>
      <c r="B8628" s="17">
        <v>0</v>
      </c>
      <c r="C8628" s="17">
        <v>0</v>
      </c>
      <c r="D8628" s="17">
        <v>3460</v>
      </c>
      <c r="E8628" s="17">
        <v>2041.87</v>
      </c>
      <c r="F8628" s="17">
        <f t="shared" si="272"/>
        <v>0</v>
      </c>
      <c r="G8628" s="148">
        <f t="shared" si="273"/>
        <v>59.013583815028902</v>
      </c>
    </row>
    <row r="8629" spans="1:7" s="8" customFormat="1" ht="12.75" x14ac:dyDescent="0.15">
      <c r="A8629" s="108" t="s">
        <v>6</v>
      </c>
      <c r="B8629" s="19">
        <v>0</v>
      </c>
      <c r="C8629" s="19">
        <v>0</v>
      </c>
      <c r="D8629" s="19">
        <v>3460</v>
      </c>
      <c r="E8629" s="19">
        <v>2041.87</v>
      </c>
      <c r="F8629" s="19">
        <f t="shared" si="272"/>
        <v>0</v>
      </c>
      <c r="G8629" s="151">
        <f t="shared" si="273"/>
        <v>59.013583815028902</v>
      </c>
    </row>
    <row r="8630" spans="1:7" s="8" customFormat="1" ht="12.75" x14ac:dyDescent="0.15">
      <c r="A8630" s="108" t="s">
        <v>7</v>
      </c>
      <c r="B8630" s="19">
        <v>0</v>
      </c>
      <c r="C8630" s="19">
        <v>0</v>
      </c>
      <c r="D8630" s="19">
        <v>3240</v>
      </c>
      <c r="E8630" s="19">
        <v>1906.48</v>
      </c>
      <c r="F8630" s="19">
        <f t="shared" si="272"/>
        <v>0</v>
      </c>
      <c r="G8630" s="151">
        <f t="shared" si="273"/>
        <v>58.841975308641977</v>
      </c>
    </row>
    <row r="8631" spans="1:7" s="8" customFormat="1" ht="12.75" x14ac:dyDescent="0.15">
      <c r="A8631" s="110" t="s">
        <v>8</v>
      </c>
      <c r="B8631" s="20">
        <v>0</v>
      </c>
      <c r="C8631" s="20">
        <v>0</v>
      </c>
      <c r="D8631" s="20">
        <v>0</v>
      </c>
      <c r="E8631" s="20">
        <v>1432.18</v>
      </c>
      <c r="F8631" s="20">
        <f t="shared" si="272"/>
        <v>0</v>
      </c>
      <c r="G8631" s="136">
        <f t="shared" si="273"/>
        <v>0</v>
      </c>
    </row>
    <row r="8632" spans="1:7" s="8" customFormat="1" ht="12.75" x14ac:dyDescent="0.15">
      <c r="A8632" s="110" t="s">
        <v>10</v>
      </c>
      <c r="B8632" s="20">
        <v>0</v>
      </c>
      <c r="C8632" s="20">
        <v>0</v>
      </c>
      <c r="D8632" s="20">
        <v>0</v>
      </c>
      <c r="E8632" s="20">
        <v>238</v>
      </c>
      <c r="F8632" s="20">
        <f t="shared" si="272"/>
        <v>0</v>
      </c>
      <c r="G8632" s="136">
        <f t="shared" si="273"/>
        <v>0</v>
      </c>
    </row>
    <row r="8633" spans="1:7" s="8" customFormat="1" ht="12.75" x14ac:dyDescent="0.15">
      <c r="A8633" s="110" t="s">
        <v>11</v>
      </c>
      <c r="B8633" s="20">
        <v>0</v>
      </c>
      <c r="C8633" s="20">
        <v>0</v>
      </c>
      <c r="D8633" s="20">
        <v>0</v>
      </c>
      <c r="E8633" s="20">
        <v>236.3</v>
      </c>
      <c r="F8633" s="20">
        <f t="shared" si="272"/>
        <v>0</v>
      </c>
      <c r="G8633" s="136">
        <f t="shared" si="273"/>
        <v>0</v>
      </c>
    </row>
    <row r="8634" spans="1:7" s="8" customFormat="1" ht="12.75" x14ac:dyDescent="0.15">
      <c r="A8634" s="108" t="s">
        <v>12</v>
      </c>
      <c r="B8634" s="19">
        <v>0</v>
      </c>
      <c r="C8634" s="19">
        <v>0</v>
      </c>
      <c r="D8634" s="19">
        <v>220</v>
      </c>
      <c r="E8634" s="19">
        <v>135.38999999999999</v>
      </c>
      <c r="F8634" s="19">
        <f t="shared" si="272"/>
        <v>0</v>
      </c>
      <c r="G8634" s="151">
        <f t="shared" si="273"/>
        <v>61.540909090909082</v>
      </c>
    </row>
    <row r="8635" spans="1:7" s="8" customFormat="1" ht="12.75" x14ac:dyDescent="0.15">
      <c r="A8635" s="110" t="s">
        <v>19</v>
      </c>
      <c r="B8635" s="20">
        <v>0</v>
      </c>
      <c r="C8635" s="20">
        <v>0</v>
      </c>
      <c r="D8635" s="20">
        <v>0</v>
      </c>
      <c r="E8635" s="20">
        <v>135.38999999999999</v>
      </c>
      <c r="F8635" s="20">
        <f t="shared" si="272"/>
        <v>0</v>
      </c>
      <c r="G8635" s="136">
        <f t="shared" si="273"/>
        <v>0</v>
      </c>
    </row>
    <row r="8636" spans="1:7" s="6" customFormat="1" ht="12.75" x14ac:dyDescent="0.15">
      <c r="A8636" s="147" t="s">
        <v>308</v>
      </c>
      <c r="B8636" s="17">
        <v>923718.08</v>
      </c>
      <c r="C8636" s="17">
        <v>954000</v>
      </c>
      <c r="D8636" s="17">
        <v>1226000</v>
      </c>
      <c r="E8636" s="17">
        <v>1090402.78</v>
      </c>
      <c r="F8636" s="17">
        <f t="shared" si="272"/>
        <v>118.04497536737617</v>
      </c>
      <c r="G8636" s="148">
        <f t="shared" si="273"/>
        <v>88.939867862968995</v>
      </c>
    </row>
    <row r="8637" spans="1:7" s="7" customFormat="1" ht="12.75" x14ac:dyDescent="0.15">
      <c r="A8637" s="149" t="s">
        <v>309</v>
      </c>
      <c r="B8637" s="18">
        <v>923718.08</v>
      </c>
      <c r="C8637" s="18">
        <v>954000</v>
      </c>
      <c r="D8637" s="18">
        <v>1226000</v>
      </c>
      <c r="E8637" s="18">
        <v>1090402.78</v>
      </c>
      <c r="F8637" s="18">
        <f t="shared" si="272"/>
        <v>118.04497536737617</v>
      </c>
      <c r="G8637" s="150">
        <f t="shared" si="273"/>
        <v>88.939867862968995</v>
      </c>
    </row>
    <row r="8638" spans="1:7" s="8" customFormat="1" ht="12.75" x14ac:dyDescent="0.15">
      <c r="A8638" s="108" t="s">
        <v>81</v>
      </c>
      <c r="B8638" s="19">
        <v>923718.08</v>
      </c>
      <c r="C8638" s="19">
        <v>954000</v>
      </c>
      <c r="D8638" s="19">
        <v>1226000</v>
      </c>
      <c r="E8638" s="19">
        <v>1090402.78</v>
      </c>
      <c r="F8638" s="19">
        <f t="shared" si="272"/>
        <v>118.04497536737617</v>
      </c>
      <c r="G8638" s="151">
        <f t="shared" si="273"/>
        <v>88.939867862968995</v>
      </c>
    </row>
    <row r="8639" spans="1:7" s="6" customFormat="1" ht="12.75" x14ac:dyDescent="0.15">
      <c r="A8639" s="147" t="s">
        <v>272</v>
      </c>
      <c r="B8639" s="17">
        <v>923718.08</v>
      </c>
      <c r="C8639" s="17">
        <v>954000</v>
      </c>
      <c r="D8639" s="17">
        <v>1226000</v>
      </c>
      <c r="E8639" s="17">
        <v>1090402.78</v>
      </c>
      <c r="F8639" s="17">
        <f t="shared" si="272"/>
        <v>118.04497536737617</v>
      </c>
      <c r="G8639" s="148">
        <f t="shared" si="273"/>
        <v>88.939867862968995</v>
      </c>
    </row>
    <row r="8640" spans="1:7" s="8" customFormat="1" ht="12.75" x14ac:dyDescent="0.15">
      <c r="A8640" s="108" t="s">
        <v>6</v>
      </c>
      <c r="B8640" s="19">
        <v>923718.08</v>
      </c>
      <c r="C8640" s="19">
        <v>954000</v>
      </c>
      <c r="D8640" s="19">
        <v>1226000</v>
      </c>
      <c r="E8640" s="19">
        <v>1090402.78</v>
      </c>
      <c r="F8640" s="19">
        <f t="shared" si="272"/>
        <v>118.04497536737617</v>
      </c>
      <c r="G8640" s="151">
        <f t="shared" si="273"/>
        <v>88.939867862968995</v>
      </c>
    </row>
    <row r="8641" spans="1:7" s="8" customFormat="1" ht="12.75" x14ac:dyDescent="0.15">
      <c r="A8641" s="108" t="s">
        <v>7</v>
      </c>
      <c r="B8641" s="19">
        <v>912942.37</v>
      </c>
      <c r="C8641" s="19">
        <v>930700</v>
      </c>
      <c r="D8641" s="19">
        <v>1202000</v>
      </c>
      <c r="E8641" s="19">
        <v>1082193.23</v>
      </c>
      <c r="F8641" s="19">
        <f t="shared" si="272"/>
        <v>118.53905192285028</v>
      </c>
      <c r="G8641" s="151">
        <f t="shared" si="273"/>
        <v>90.032714642262889</v>
      </c>
    </row>
    <row r="8642" spans="1:7" s="8" customFormat="1" ht="12.75" x14ac:dyDescent="0.15">
      <c r="A8642" s="110" t="s">
        <v>8</v>
      </c>
      <c r="B8642" s="20">
        <v>749640.13</v>
      </c>
      <c r="C8642" s="20">
        <v>0</v>
      </c>
      <c r="D8642" s="20">
        <v>0</v>
      </c>
      <c r="E8642" s="20">
        <v>892651.28</v>
      </c>
      <c r="F8642" s="20">
        <f t="shared" si="272"/>
        <v>119.07730713402442</v>
      </c>
      <c r="G8642" s="136">
        <f t="shared" si="273"/>
        <v>0</v>
      </c>
    </row>
    <row r="8643" spans="1:7" s="8" customFormat="1" ht="12.75" x14ac:dyDescent="0.15">
      <c r="A8643" s="110" t="s">
        <v>10</v>
      </c>
      <c r="B8643" s="20">
        <v>41599.199999999997</v>
      </c>
      <c r="C8643" s="20">
        <v>0</v>
      </c>
      <c r="D8643" s="20">
        <v>0</v>
      </c>
      <c r="E8643" s="20">
        <v>45042.99</v>
      </c>
      <c r="F8643" s="20">
        <f t="shared" si="272"/>
        <v>108.27850054808748</v>
      </c>
      <c r="G8643" s="136">
        <f t="shared" si="273"/>
        <v>0</v>
      </c>
    </row>
    <row r="8644" spans="1:7" s="8" customFormat="1" ht="12.75" x14ac:dyDescent="0.15">
      <c r="A8644" s="110" t="s">
        <v>126</v>
      </c>
      <c r="B8644" s="20">
        <v>19.16</v>
      </c>
      <c r="C8644" s="20">
        <v>0</v>
      </c>
      <c r="D8644" s="20">
        <v>0</v>
      </c>
      <c r="E8644" s="20">
        <v>0</v>
      </c>
      <c r="F8644" s="20">
        <f t="shared" si="272"/>
        <v>0</v>
      </c>
      <c r="G8644" s="136">
        <f t="shared" si="273"/>
        <v>0</v>
      </c>
    </row>
    <row r="8645" spans="1:7" s="8" customFormat="1" ht="12.75" x14ac:dyDescent="0.15">
      <c r="A8645" s="110" t="s">
        <v>11</v>
      </c>
      <c r="B8645" s="20">
        <v>121598.53</v>
      </c>
      <c r="C8645" s="20">
        <v>0</v>
      </c>
      <c r="D8645" s="20">
        <v>0</v>
      </c>
      <c r="E8645" s="20">
        <v>144435.51999999999</v>
      </c>
      <c r="F8645" s="20">
        <f t="shared" si="272"/>
        <v>118.78064644366999</v>
      </c>
      <c r="G8645" s="136">
        <f t="shared" si="273"/>
        <v>0</v>
      </c>
    </row>
    <row r="8646" spans="1:7" s="8" customFormat="1" ht="12.75" x14ac:dyDescent="0.15">
      <c r="A8646" s="110" t="s">
        <v>278</v>
      </c>
      <c r="B8646" s="20">
        <v>85.35</v>
      </c>
      <c r="C8646" s="20">
        <v>0</v>
      </c>
      <c r="D8646" s="20">
        <v>0</v>
      </c>
      <c r="E8646" s="20">
        <v>63.44</v>
      </c>
      <c r="F8646" s="20">
        <f t="shared" ref="F8646:F8709" si="274">IFERROR(E8646/B8646*100,0)</f>
        <v>74.329232571763328</v>
      </c>
      <c r="G8646" s="136">
        <f t="shared" ref="G8646:G8709" si="275">IFERROR(E8646/D8646*100,0)</f>
        <v>0</v>
      </c>
    </row>
    <row r="8647" spans="1:7" s="8" customFormat="1" ht="12.75" x14ac:dyDescent="0.15">
      <c r="A8647" s="108" t="s">
        <v>12</v>
      </c>
      <c r="B8647" s="19">
        <v>8750.44</v>
      </c>
      <c r="C8647" s="19">
        <v>16300</v>
      </c>
      <c r="D8647" s="19">
        <v>17000</v>
      </c>
      <c r="E8647" s="19">
        <v>6502.8</v>
      </c>
      <c r="F8647" s="19">
        <f t="shared" si="274"/>
        <v>74.313977354281619</v>
      </c>
      <c r="G8647" s="151">
        <f t="shared" si="275"/>
        <v>38.251764705882351</v>
      </c>
    </row>
    <row r="8648" spans="1:7" s="8" customFormat="1" ht="12.75" x14ac:dyDescent="0.15">
      <c r="A8648" s="110" t="s">
        <v>32</v>
      </c>
      <c r="B8648" s="20">
        <v>3445.45</v>
      </c>
      <c r="C8648" s="20">
        <v>0</v>
      </c>
      <c r="D8648" s="20">
        <v>0</v>
      </c>
      <c r="E8648" s="20">
        <v>0</v>
      </c>
      <c r="F8648" s="20">
        <f t="shared" si="274"/>
        <v>0</v>
      </c>
      <c r="G8648" s="136">
        <f t="shared" si="275"/>
        <v>0</v>
      </c>
    </row>
    <row r="8649" spans="1:7" s="8" customFormat="1" ht="12.75" x14ac:dyDescent="0.15">
      <c r="A8649" s="110" t="s">
        <v>99</v>
      </c>
      <c r="B8649" s="20">
        <v>0</v>
      </c>
      <c r="C8649" s="20">
        <v>0</v>
      </c>
      <c r="D8649" s="20">
        <v>0</v>
      </c>
      <c r="E8649" s="20">
        <v>476.97</v>
      </c>
      <c r="F8649" s="20">
        <f t="shared" si="274"/>
        <v>0</v>
      </c>
      <c r="G8649" s="136">
        <f t="shared" si="275"/>
        <v>0</v>
      </c>
    </row>
    <row r="8650" spans="1:7" s="8" customFormat="1" ht="12.75" x14ac:dyDescent="0.15">
      <c r="A8650" s="110" t="s">
        <v>13</v>
      </c>
      <c r="B8650" s="20">
        <v>2963.04</v>
      </c>
      <c r="C8650" s="20">
        <v>0</v>
      </c>
      <c r="D8650" s="20">
        <v>0</v>
      </c>
      <c r="E8650" s="20">
        <v>3481.54</v>
      </c>
      <c r="F8650" s="20">
        <f t="shared" si="274"/>
        <v>117.49892002807927</v>
      </c>
      <c r="G8650" s="136">
        <f t="shared" si="275"/>
        <v>0</v>
      </c>
    </row>
    <row r="8651" spans="1:7" s="8" customFormat="1" ht="12.75" x14ac:dyDescent="0.15">
      <c r="A8651" s="110" t="s">
        <v>206</v>
      </c>
      <c r="B8651" s="20">
        <v>2282.7600000000002</v>
      </c>
      <c r="C8651" s="20">
        <v>0</v>
      </c>
      <c r="D8651" s="20">
        <v>0</v>
      </c>
      <c r="E8651" s="20">
        <v>2544.29</v>
      </c>
      <c r="F8651" s="20">
        <f t="shared" si="274"/>
        <v>111.45674534335627</v>
      </c>
      <c r="G8651" s="136">
        <f t="shared" si="275"/>
        <v>0</v>
      </c>
    </row>
    <row r="8652" spans="1:7" s="8" customFormat="1" ht="12.75" x14ac:dyDescent="0.15">
      <c r="A8652" s="110" t="s">
        <v>36</v>
      </c>
      <c r="B8652" s="20">
        <v>59.19</v>
      </c>
      <c r="C8652" s="20">
        <v>0</v>
      </c>
      <c r="D8652" s="20">
        <v>0</v>
      </c>
      <c r="E8652" s="20">
        <v>0</v>
      </c>
      <c r="F8652" s="20">
        <f t="shared" si="274"/>
        <v>0</v>
      </c>
      <c r="G8652" s="136">
        <f t="shared" si="275"/>
        <v>0</v>
      </c>
    </row>
    <row r="8653" spans="1:7" s="8" customFormat="1" ht="12.75" x14ac:dyDescent="0.15">
      <c r="A8653" s="108" t="s">
        <v>37</v>
      </c>
      <c r="B8653" s="19">
        <v>2025.27</v>
      </c>
      <c r="C8653" s="19">
        <v>7000</v>
      </c>
      <c r="D8653" s="19">
        <v>7000</v>
      </c>
      <c r="E8653" s="19">
        <v>1706.75</v>
      </c>
      <c r="F8653" s="19">
        <f t="shared" si="274"/>
        <v>84.272714255383235</v>
      </c>
      <c r="G8653" s="151">
        <f t="shared" si="275"/>
        <v>24.382142857142856</v>
      </c>
    </row>
    <row r="8654" spans="1:7" s="8" customFormat="1" ht="12.75" x14ac:dyDescent="0.15">
      <c r="A8654" s="110" t="s">
        <v>39</v>
      </c>
      <c r="B8654" s="20">
        <v>2025.27</v>
      </c>
      <c r="C8654" s="20">
        <v>0</v>
      </c>
      <c r="D8654" s="20">
        <v>0</v>
      </c>
      <c r="E8654" s="20">
        <v>1706.75</v>
      </c>
      <c r="F8654" s="20">
        <f t="shared" si="274"/>
        <v>84.272714255383235</v>
      </c>
      <c r="G8654" s="136">
        <f t="shared" si="275"/>
        <v>0</v>
      </c>
    </row>
    <row r="8655" spans="1:7" s="5" customFormat="1" ht="12.75" x14ac:dyDescent="0.15">
      <c r="A8655" s="145" t="s">
        <v>507</v>
      </c>
      <c r="B8655" s="16">
        <v>793623.4</v>
      </c>
      <c r="C8655" s="16">
        <v>895281</v>
      </c>
      <c r="D8655" s="16">
        <v>979670</v>
      </c>
      <c r="E8655" s="16">
        <v>893943.29</v>
      </c>
      <c r="F8655" s="16">
        <f t="shared" si="274"/>
        <v>112.64074244786633</v>
      </c>
      <c r="G8655" s="146">
        <f t="shared" si="275"/>
        <v>91.249429910071768</v>
      </c>
    </row>
    <row r="8656" spans="1:7" s="6" customFormat="1" ht="12.75" x14ac:dyDescent="0.15">
      <c r="A8656" s="147" t="s">
        <v>291</v>
      </c>
      <c r="B8656" s="17">
        <v>112540.9</v>
      </c>
      <c r="C8656" s="17">
        <v>127260</v>
      </c>
      <c r="D8656" s="17">
        <v>114491</v>
      </c>
      <c r="E8656" s="17">
        <v>114491</v>
      </c>
      <c r="F8656" s="17">
        <f t="shared" si="274"/>
        <v>101.73279225597094</v>
      </c>
      <c r="G8656" s="148">
        <f t="shared" si="275"/>
        <v>100</v>
      </c>
    </row>
    <row r="8657" spans="1:7" s="7" customFormat="1" ht="12.75" x14ac:dyDescent="0.15">
      <c r="A8657" s="149" t="s">
        <v>292</v>
      </c>
      <c r="B8657" s="18">
        <v>17368.03</v>
      </c>
      <c r="C8657" s="18">
        <v>22260</v>
      </c>
      <c r="D8657" s="18">
        <v>21600</v>
      </c>
      <c r="E8657" s="18">
        <v>21600</v>
      </c>
      <c r="F8657" s="18">
        <f t="shared" si="274"/>
        <v>124.36643649279742</v>
      </c>
      <c r="G8657" s="150">
        <f t="shared" si="275"/>
        <v>100</v>
      </c>
    </row>
    <row r="8658" spans="1:7" s="8" customFormat="1" ht="12.75" x14ac:dyDescent="0.15">
      <c r="A8658" s="108" t="s">
        <v>81</v>
      </c>
      <c r="B8658" s="19">
        <v>17368.03</v>
      </c>
      <c r="C8658" s="19">
        <v>22260</v>
      </c>
      <c r="D8658" s="19">
        <v>21600</v>
      </c>
      <c r="E8658" s="19">
        <v>21600</v>
      </c>
      <c r="F8658" s="19">
        <f t="shared" si="274"/>
        <v>124.36643649279742</v>
      </c>
      <c r="G8658" s="151">
        <f t="shared" si="275"/>
        <v>100</v>
      </c>
    </row>
    <row r="8659" spans="1:7" s="6" customFormat="1" ht="12.75" x14ac:dyDescent="0.15">
      <c r="A8659" s="147" t="s">
        <v>62</v>
      </c>
      <c r="B8659" s="17">
        <v>17368.03</v>
      </c>
      <c r="C8659" s="17">
        <v>22260</v>
      </c>
      <c r="D8659" s="17">
        <v>21600</v>
      </c>
      <c r="E8659" s="17">
        <v>21600</v>
      </c>
      <c r="F8659" s="17">
        <f t="shared" si="274"/>
        <v>124.36643649279742</v>
      </c>
      <c r="G8659" s="148">
        <f t="shared" si="275"/>
        <v>100</v>
      </c>
    </row>
    <row r="8660" spans="1:7" s="8" customFormat="1" ht="12.75" x14ac:dyDescent="0.15">
      <c r="A8660" s="108" t="s">
        <v>6</v>
      </c>
      <c r="B8660" s="19">
        <v>17368.03</v>
      </c>
      <c r="C8660" s="19">
        <v>22260</v>
      </c>
      <c r="D8660" s="19">
        <v>21600</v>
      </c>
      <c r="E8660" s="19">
        <v>21600</v>
      </c>
      <c r="F8660" s="19">
        <f t="shared" si="274"/>
        <v>124.36643649279742</v>
      </c>
      <c r="G8660" s="151">
        <f t="shared" si="275"/>
        <v>100</v>
      </c>
    </row>
    <row r="8661" spans="1:7" s="8" customFormat="1" ht="12.75" x14ac:dyDescent="0.15">
      <c r="A8661" s="108" t="s">
        <v>12</v>
      </c>
      <c r="B8661" s="19">
        <v>16623.150000000001</v>
      </c>
      <c r="C8661" s="19">
        <v>21260</v>
      </c>
      <c r="D8661" s="19">
        <v>20846.77</v>
      </c>
      <c r="E8661" s="19">
        <v>20846.77</v>
      </c>
      <c r="F8661" s="19">
        <f t="shared" si="274"/>
        <v>125.40806044582405</v>
      </c>
      <c r="G8661" s="151">
        <f t="shared" si="275"/>
        <v>100</v>
      </c>
    </row>
    <row r="8662" spans="1:7" s="8" customFormat="1" ht="12.75" x14ac:dyDescent="0.15">
      <c r="A8662" s="110" t="s">
        <v>18</v>
      </c>
      <c r="B8662" s="20">
        <v>756.75</v>
      </c>
      <c r="C8662" s="20">
        <v>0</v>
      </c>
      <c r="D8662" s="20">
        <v>0</v>
      </c>
      <c r="E8662" s="20">
        <v>831.17</v>
      </c>
      <c r="F8662" s="20">
        <f t="shared" si="274"/>
        <v>109.83415923356459</v>
      </c>
      <c r="G8662" s="136">
        <f t="shared" si="275"/>
        <v>0</v>
      </c>
    </row>
    <row r="8663" spans="1:7" s="8" customFormat="1" ht="12.75" x14ac:dyDescent="0.15">
      <c r="A8663" s="110" t="s">
        <v>20</v>
      </c>
      <c r="B8663" s="20">
        <v>53.09</v>
      </c>
      <c r="C8663" s="20">
        <v>0</v>
      </c>
      <c r="D8663" s="20">
        <v>0</v>
      </c>
      <c r="E8663" s="20">
        <v>0</v>
      </c>
      <c r="F8663" s="20">
        <f t="shared" si="274"/>
        <v>0</v>
      </c>
      <c r="G8663" s="136">
        <f t="shared" si="275"/>
        <v>0</v>
      </c>
    </row>
    <row r="8664" spans="1:7" s="8" customFormat="1" ht="12.75" x14ac:dyDescent="0.15">
      <c r="A8664" s="110" t="s">
        <v>21</v>
      </c>
      <c r="B8664" s="20">
        <v>199.89</v>
      </c>
      <c r="C8664" s="20">
        <v>0</v>
      </c>
      <c r="D8664" s="20">
        <v>0</v>
      </c>
      <c r="E8664" s="20">
        <v>85.97</v>
      </c>
      <c r="F8664" s="20">
        <f t="shared" si="274"/>
        <v>43.008654760118063</v>
      </c>
      <c r="G8664" s="136">
        <f t="shared" si="275"/>
        <v>0</v>
      </c>
    </row>
    <row r="8665" spans="1:7" s="8" customFormat="1" ht="12.75" x14ac:dyDescent="0.15">
      <c r="A8665" s="110" t="s">
        <v>22</v>
      </c>
      <c r="B8665" s="20">
        <v>3839.02</v>
      </c>
      <c r="C8665" s="20">
        <v>0</v>
      </c>
      <c r="D8665" s="20">
        <v>0</v>
      </c>
      <c r="E8665" s="20">
        <v>6622.72</v>
      </c>
      <c r="F8665" s="20">
        <f t="shared" si="274"/>
        <v>172.51069283306677</v>
      </c>
      <c r="G8665" s="136">
        <f t="shared" si="275"/>
        <v>0</v>
      </c>
    </row>
    <row r="8666" spans="1:7" s="8" customFormat="1" ht="12.75" x14ac:dyDescent="0.15">
      <c r="A8666" s="110" t="s">
        <v>23</v>
      </c>
      <c r="B8666" s="20">
        <v>44.45</v>
      </c>
      <c r="C8666" s="20">
        <v>0</v>
      </c>
      <c r="D8666" s="20">
        <v>0</v>
      </c>
      <c r="E8666" s="20">
        <v>126.23</v>
      </c>
      <c r="F8666" s="20">
        <f t="shared" si="274"/>
        <v>283.98200224971879</v>
      </c>
      <c r="G8666" s="136">
        <f t="shared" si="275"/>
        <v>0</v>
      </c>
    </row>
    <row r="8667" spans="1:7" s="8" customFormat="1" ht="12.75" x14ac:dyDescent="0.15">
      <c r="A8667" s="110" t="s">
        <v>24</v>
      </c>
      <c r="B8667" s="20">
        <v>511.24</v>
      </c>
      <c r="C8667" s="20">
        <v>0</v>
      </c>
      <c r="D8667" s="20">
        <v>0</v>
      </c>
      <c r="E8667" s="20">
        <v>660.9</v>
      </c>
      <c r="F8667" s="20">
        <f t="shared" si="274"/>
        <v>129.27392222830764</v>
      </c>
      <c r="G8667" s="136">
        <f t="shared" si="275"/>
        <v>0</v>
      </c>
    </row>
    <row r="8668" spans="1:7" s="8" customFormat="1" ht="12.75" x14ac:dyDescent="0.15">
      <c r="A8668" s="110" t="s">
        <v>25</v>
      </c>
      <c r="B8668" s="20">
        <v>0</v>
      </c>
      <c r="C8668" s="20">
        <v>0</v>
      </c>
      <c r="D8668" s="20">
        <v>0</v>
      </c>
      <c r="E8668" s="20">
        <v>69.28</v>
      </c>
      <c r="F8668" s="20">
        <f t="shared" si="274"/>
        <v>0</v>
      </c>
      <c r="G8668" s="136">
        <f t="shared" si="275"/>
        <v>0</v>
      </c>
    </row>
    <row r="8669" spans="1:7" s="8" customFormat="1" ht="12.75" x14ac:dyDescent="0.15">
      <c r="A8669" s="110" t="s">
        <v>26</v>
      </c>
      <c r="B8669" s="20">
        <v>323.77</v>
      </c>
      <c r="C8669" s="20">
        <v>0</v>
      </c>
      <c r="D8669" s="20">
        <v>0</v>
      </c>
      <c r="E8669" s="20">
        <v>392.76</v>
      </c>
      <c r="F8669" s="20">
        <f t="shared" si="274"/>
        <v>121.30833616456127</v>
      </c>
      <c r="G8669" s="136">
        <f t="shared" si="275"/>
        <v>0</v>
      </c>
    </row>
    <row r="8670" spans="1:7" s="8" customFormat="1" ht="12.75" x14ac:dyDescent="0.15">
      <c r="A8670" s="110" t="s">
        <v>27</v>
      </c>
      <c r="B8670" s="20">
        <v>1961.91</v>
      </c>
      <c r="C8670" s="20">
        <v>0</v>
      </c>
      <c r="D8670" s="20">
        <v>0</v>
      </c>
      <c r="E8670" s="20">
        <v>2103.7600000000002</v>
      </c>
      <c r="F8670" s="20">
        <f t="shared" si="274"/>
        <v>107.23019914267221</v>
      </c>
      <c r="G8670" s="136">
        <f t="shared" si="275"/>
        <v>0</v>
      </c>
    </row>
    <row r="8671" spans="1:7" s="8" customFormat="1" ht="12.75" x14ac:dyDescent="0.15">
      <c r="A8671" s="110" t="s">
        <v>28</v>
      </c>
      <c r="B8671" s="20">
        <v>0</v>
      </c>
      <c r="C8671" s="20">
        <v>0</v>
      </c>
      <c r="D8671" s="20">
        <v>0</v>
      </c>
      <c r="E8671" s="20">
        <v>117.69</v>
      </c>
      <c r="F8671" s="20">
        <f t="shared" si="274"/>
        <v>0</v>
      </c>
      <c r="G8671" s="136">
        <f t="shared" si="275"/>
        <v>0</v>
      </c>
    </row>
    <row r="8672" spans="1:7" s="8" customFormat="1" ht="12.75" x14ac:dyDescent="0.15">
      <c r="A8672" s="110" t="s">
        <v>29</v>
      </c>
      <c r="B8672" s="20">
        <v>5470.12</v>
      </c>
      <c r="C8672" s="20">
        <v>0</v>
      </c>
      <c r="D8672" s="20">
        <v>0</v>
      </c>
      <c r="E8672" s="20">
        <v>5238.67</v>
      </c>
      <c r="F8672" s="20">
        <f t="shared" si="274"/>
        <v>95.768831396751807</v>
      </c>
      <c r="G8672" s="136">
        <f t="shared" si="275"/>
        <v>0</v>
      </c>
    </row>
    <row r="8673" spans="1:7" s="8" customFormat="1" ht="12.75" x14ac:dyDescent="0.15">
      <c r="A8673" s="110" t="s">
        <v>32</v>
      </c>
      <c r="B8673" s="20">
        <v>0</v>
      </c>
      <c r="C8673" s="20">
        <v>0</v>
      </c>
      <c r="D8673" s="20">
        <v>0</v>
      </c>
      <c r="E8673" s="20">
        <v>10</v>
      </c>
      <c r="F8673" s="20">
        <f t="shared" si="274"/>
        <v>0</v>
      </c>
      <c r="G8673" s="136">
        <f t="shared" si="275"/>
        <v>0</v>
      </c>
    </row>
    <row r="8674" spans="1:7" s="8" customFormat="1" ht="12.75" x14ac:dyDescent="0.15">
      <c r="A8674" s="110" t="s">
        <v>33</v>
      </c>
      <c r="B8674" s="20">
        <v>2887.15</v>
      </c>
      <c r="C8674" s="20">
        <v>0</v>
      </c>
      <c r="D8674" s="20">
        <v>0</v>
      </c>
      <c r="E8674" s="20">
        <v>3496.42</v>
      </c>
      <c r="F8674" s="20">
        <f t="shared" si="274"/>
        <v>121.10281765755155</v>
      </c>
      <c r="G8674" s="136">
        <f t="shared" si="275"/>
        <v>0</v>
      </c>
    </row>
    <row r="8675" spans="1:7" s="8" customFormat="1" ht="12.75" x14ac:dyDescent="0.15">
      <c r="A8675" s="110" t="s">
        <v>34</v>
      </c>
      <c r="B8675" s="20">
        <v>33.18</v>
      </c>
      <c r="C8675" s="20">
        <v>0</v>
      </c>
      <c r="D8675" s="20">
        <v>0</v>
      </c>
      <c r="E8675" s="20">
        <v>525</v>
      </c>
      <c r="F8675" s="20">
        <f t="shared" si="274"/>
        <v>1582.2784810126584</v>
      </c>
      <c r="G8675" s="136">
        <f t="shared" si="275"/>
        <v>0</v>
      </c>
    </row>
    <row r="8676" spans="1:7" s="8" customFormat="1" ht="12.75" x14ac:dyDescent="0.15">
      <c r="A8676" s="110" t="s">
        <v>35</v>
      </c>
      <c r="B8676" s="20">
        <v>416.49</v>
      </c>
      <c r="C8676" s="20">
        <v>0</v>
      </c>
      <c r="D8676" s="20">
        <v>0</v>
      </c>
      <c r="E8676" s="20">
        <v>371.24</v>
      </c>
      <c r="F8676" s="20">
        <f t="shared" si="274"/>
        <v>89.135393406804482</v>
      </c>
      <c r="G8676" s="136">
        <f t="shared" si="275"/>
        <v>0</v>
      </c>
    </row>
    <row r="8677" spans="1:7" s="8" customFormat="1" ht="12.75" x14ac:dyDescent="0.15">
      <c r="A8677" s="110" t="s">
        <v>83</v>
      </c>
      <c r="B8677" s="20">
        <v>92.91</v>
      </c>
      <c r="C8677" s="20">
        <v>0</v>
      </c>
      <c r="D8677" s="20">
        <v>0</v>
      </c>
      <c r="E8677" s="20">
        <v>159.96</v>
      </c>
      <c r="F8677" s="20">
        <f t="shared" si="274"/>
        <v>172.16661285114628</v>
      </c>
      <c r="G8677" s="136">
        <f t="shared" si="275"/>
        <v>0</v>
      </c>
    </row>
    <row r="8678" spans="1:7" s="8" customFormat="1" ht="12.75" x14ac:dyDescent="0.15">
      <c r="A8678" s="110" t="s">
        <v>42</v>
      </c>
      <c r="B8678" s="20">
        <v>33.18</v>
      </c>
      <c r="C8678" s="20">
        <v>0</v>
      </c>
      <c r="D8678" s="20">
        <v>0</v>
      </c>
      <c r="E8678" s="20">
        <v>35</v>
      </c>
      <c r="F8678" s="20">
        <f t="shared" si="274"/>
        <v>105.48523206751055</v>
      </c>
      <c r="G8678" s="136">
        <f t="shared" si="275"/>
        <v>0</v>
      </c>
    </row>
    <row r="8679" spans="1:7" s="8" customFormat="1" ht="12.75" x14ac:dyDescent="0.15">
      <c r="A8679" s="108" t="s">
        <v>37</v>
      </c>
      <c r="B8679" s="19">
        <v>744.88</v>
      </c>
      <c r="C8679" s="19">
        <v>1000</v>
      </c>
      <c r="D8679" s="19">
        <v>753.23</v>
      </c>
      <c r="E8679" s="19">
        <v>753.23</v>
      </c>
      <c r="F8679" s="19">
        <f t="shared" si="274"/>
        <v>101.12098593061971</v>
      </c>
      <c r="G8679" s="151">
        <f t="shared" si="275"/>
        <v>100</v>
      </c>
    </row>
    <row r="8680" spans="1:7" s="8" customFormat="1" ht="12.75" x14ac:dyDescent="0.15">
      <c r="A8680" s="110" t="s">
        <v>38</v>
      </c>
      <c r="B8680" s="20">
        <v>744.88</v>
      </c>
      <c r="C8680" s="20">
        <v>0</v>
      </c>
      <c r="D8680" s="20">
        <v>0</v>
      </c>
      <c r="E8680" s="20">
        <v>753.23</v>
      </c>
      <c r="F8680" s="20">
        <f t="shared" si="274"/>
        <v>101.12098593061971</v>
      </c>
      <c r="G8680" s="136">
        <f t="shared" si="275"/>
        <v>0</v>
      </c>
    </row>
    <row r="8681" spans="1:7" s="7" customFormat="1" ht="12.75" x14ac:dyDescent="0.15">
      <c r="A8681" s="149" t="s">
        <v>293</v>
      </c>
      <c r="B8681" s="18">
        <v>89465.29</v>
      </c>
      <c r="C8681" s="18">
        <v>100000</v>
      </c>
      <c r="D8681" s="18">
        <v>92891</v>
      </c>
      <c r="E8681" s="18">
        <v>92891</v>
      </c>
      <c r="F8681" s="18">
        <f t="shared" si="274"/>
        <v>103.8290939424664</v>
      </c>
      <c r="G8681" s="150">
        <f t="shared" si="275"/>
        <v>100</v>
      </c>
    </row>
    <row r="8682" spans="1:7" s="8" customFormat="1" ht="12.75" x14ac:dyDescent="0.15">
      <c r="A8682" s="108" t="s">
        <v>81</v>
      </c>
      <c r="B8682" s="19">
        <v>89465.29</v>
      </c>
      <c r="C8682" s="19">
        <v>100000</v>
      </c>
      <c r="D8682" s="19">
        <v>92891</v>
      </c>
      <c r="E8682" s="19">
        <v>92891</v>
      </c>
      <c r="F8682" s="19">
        <f t="shared" si="274"/>
        <v>103.8290939424664</v>
      </c>
      <c r="G8682" s="151">
        <f t="shared" si="275"/>
        <v>100</v>
      </c>
    </row>
    <row r="8683" spans="1:7" s="6" customFormat="1" ht="12.75" x14ac:dyDescent="0.15">
      <c r="A8683" s="147" t="s">
        <v>62</v>
      </c>
      <c r="B8683" s="17">
        <v>89465.29</v>
      </c>
      <c r="C8683" s="17">
        <v>100000</v>
      </c>
      <c r="D8683" s="17">
        <v>92891</v>
      </c>
      <c r="E8683" s="17">
        <v>92891</v>
      </c>
      <c r="F8683" s="17">
        <f t="shared" si="274"/>
        <v>103.8290939424664</v>
      </c>
      <c r="G8683" s="148">
        <f t="shared" si="275"/>
        <v>100</v>
      </c>
    </row>
    <row r="8684" spans="1:7" s="8" customFormat="1" ht="12.75" x14ac:dyDescent="0.15">
      <c r="A8684" s="108" t="s">
        <v>6</v>
      </c>
      <c r="B8684" s="19">
        <v>89465.29</v>
      </c>
      <c r="C8684" s="19">
        <v>100000</v>
      </c>
      <c r="D8684" s="19">
        <v>92891</v>
      </c>
      <c r="E8684" s="19">
        <v>92891</v>
      </c>
      <c r="F8684" s="19">
        <f t="shared" si="274"/>
        <v>103.8290939424664</v>
      </c>
      <c r="G8684" s="151">
        <f t="shared" si="275"/>
        <v>100</v>
      </c>
    </row>
    <row r="8685" spans="1:7" s="8" customFormat="1" ht="12.75" x14ac:dyDescent="0.15">
      <c r="A8685" s="108" t="s">
        <v>12</v>
      </c>
      <c r="B8685" s="19">
        <v>89465.29</v>
      </c>
      <c r="C8685" s="19">
        <v>100000</v>
      </c>
      <c r="D8685" s="19">
        <v>92891</v>
      </c>
      <c r="E8685" s="19">
        <v>92891</v>
      </c>
      <c r="F8685" s="19">
        <f t="shared" si="274"/>
        <v>103.8290939424664</v>
      </c>
      <c r="G8685" s="151">
        <f t="shared" si="275"/>
        <v>100</v>
      </c>
    </row>
    <row r="8686" spans="1:7" s="8" customFormat="1" ht="12.75" x14ac:dyDescent="0.15">
      <c r="A8686" s="110" t="s">
        <v>19</v>
      </c>
      <c r="B8686" s="20">
        <v>47348.1</v>
      </c>
      <c r="C8686" s="20">
        <v>0</v>
      </c>
      <c r="D8686" s="20">
        <v>0</v>
      </c>
      <c r="E8686" s="20">
        <v>43143</v>
      </c>
      <c r="F8686" s="20">
        <f t="shared" si="274"/>
        <v>91.118756613253765</v>
      </c>
      <c r="G8686" s="136">
        <f t="shared" si="275"/>
        <v>0</v>
      </c>
    </row>
    <row r="8687" spans="1:7" s="8" customFormat="1" ht="12.75" x14ac:dyDescent="0.15">
      <c r="A8687" s="110" t="s">
        <v>22</v>
      </c>
      <c r="B8687" s="20">
        <v>915.34</v>
      </c>
      <c r="C8687" s="20">
        <v>0</v>
      </c>
      <c r="D8687" s="20">
        <v>0</v>
      </c>
      <c r="E8687" s="20">
        <v>858.63</v>
      </c>
      <c r="F8687" s="20">
        <f t="shared" si="274"/>
        <v>93.804487949832847</v>
      </c>
      <c r="G8687" s="136">
        <f t="shared" si="275"/>
        <v>0</v>
      </c>
    </row>
    <row r="8688" spans="1:7" s="8" customFormat="1" ht="12.75" x14ac:dyDescent="0.15">
      <c r="A8688" s="110" t="s">
        <v>23</v>
      </c>
      <c r="B8688" s="20">
        <v>32379.18</v>
      </c>
      <c r="C8688" s="20">
        <v>0</v>
      </c>
      <c r="D8688" s="20">
        <v>0</v>
      </c>
      <c r="E8688" s="20">
        <v>41529.370000000003</v>
      </c>
      <c r="F8688" s="20">
        <f t="shared" si="274"/>
        <v>128.2594864971874</v>
      </c>
      <c r="G8688" s="136">
        <f t="shared" si="275"/>
        <v>0</v>
      </c>
    </row>
    <row r="8689" spans="1:7" s="8" customFormat="1" ht="12.75" x14ac:dyDescent="0.15">
      <c r="A8689" s="110" t="s">
        <v>28</v>
      </c>
      <c r="B8689" s="20">
        <v>2810.34</v>
      </c>
      <c r="C8689" s="20">
        <v>0</v>
      </c>
      <c r="D8689" s="20">
        <v>0</v>
      </c>
      <c r="E8689" s="20">
        <v>3302.16</v>
      </c>
      <c r="F8689" s="20">
        <f t="shared" si="274"/>
        <v>117.50037362027371</v>
      </c>
      <c r="G8689" s="136">
        <f t="shared" si="275"/>
        <v>0</v>
      </c>
    </row>
    <row r="8690" spans="1:7" s="8" customFormat="1" ht="12.75" x14ac:dyDescent="0.15">
      <c r="A8690" s="110" t="s">
        <v>29</v>
      </c>
      <c r="B8690" s="20">
        <v>108.25</v>
      </c>
      <c r="C8690" s="20">
        <v>0</v>
      </c>
      <c r="D8690" s="20">
        <v>0</v>
      </c>
      <c r="E8690" s="20">
        <v>158.05000000000001</v>
      </c>
      <c r="F8690" s="20">
        <f t="shared" si="274"/>
        <v>146.00461893764435</v>
      </c>
      <c r="G8690" s="136">
        <f t="shared" si="275"/>
        <v>0</v>
      </c>
    </row>
    <row r="8691" spans="1:7" s="8" customFormat="1" ht="12.75" x14ac:dyDescent="0.15">
      <c r="A8691" s="110" t="s">
        <v>31</v>
      </c>
      <c r="B8691" s="20">
        <v>2687.47</v>
      </c>
      <c r="C8691" s="20">
        <v>0</v>
      </c>
      <c r="D8691" s="20">
        <v>0</v>
      </c>
      <c r="E8691" s="20">
        <v>1433.43</v>
      </c>
      <c r="F8691" s="20">
        <f t="shared" si="274"/>
        <v>53.337525628193063</v>
      </c>
      <c r="G8691" s="136">
        <f t="shared" si="275"/>
        <v>0</v>
      </c>
    </row>
    <row r="8692" spans="1:7" s="8" customFormat="1" ht="12.75" x14ac:dyDescent="0.15">
      <c r="A8692" s="110" t="s">
        <v>32</v>
      </c>
      <c r="B8692" s="20">
        <v>1941.17</v>
      </c>
      <c r="C8692" s="20">
        <v>0</v>
      </c>
      <c r="D8692" s="20">
        <v>0</v>
      </c>
      <c r="E8692" s="20">
        <v>1941.36</v>
      </c>
      <c r="F8692" s="20">
        <f t="shared" si="274"/>
        <v>100.00978791141424</v>
      </c>
      <c r="G8692" s="136">
        <f t="shared" si="275"/>
        <v>0</v>
      </c>
    </row>
    <row r="8693" spans="1:7" s="8" customFormat="1" ht="12.75" x14ac:dyDescent="0.15">
      <c r="A8693" s="110" t="s">
        <v>33</v>
      </c>
      <c r="B8693" s="20">
        <v>284.98</v>
      </c>
      <c r="C8693" s="20">
        <v>0</v>
      </c>
      <c r="D8693" s="20">
        <v>0</v>
      </c>
      <c r="E8693" s="20">
        <v>0</v>
      </c>
      <c r="F8693" s="20">
        <f t="shared" si="274"/>
        <v>0</v>
      </c>
      <c r="G8693" s="136">
        <f t="shared" si="275"/>
        <v>0</v>
      </c>
    </row>
    <row r="8694" spans="1:7" s="8" customFormat="1" ht="12.75" x14ac:dyDescent="0.15">
      <c r="A8694" s="110" t="s">
        <v>34</v>
      </c>
      <c r="B8694" s="20">
        <v>990.46</v>
      </c>
      <c r="C8694" s="20">
        <v>0</v>
      </c>
      <c r="D8694" s="20">
        <v>0</v>
      </c>
      <c r="E8694" s="20">
        <v>525</v>
      </c>
      <c r="F8694" s="20">
        <f t="shared" si="274"/>
        <v>53.005674131211755</v>
      </c>
      <c r="G8694" s="136">
        <f t="shared" si="275"/>
        <v>0</v>
      </c>
    </row>
    <row r="8695" spans="1:7" s="7" customFormat="1" ht="12.75" x14ac:dyDescent="0.15">
      <c r="A8695" s="149" t="s">
        <v>294</v>
      </c>
      <c r="B8695" s="18">
        <v>604.72</v>
      </c>
      <c r="C8695" s="18">
        <v>5000</v>
      </c>
      <c r="D8695" s="18">
        <v>0</v>
      </c>
      <c r="E8695" s="18">
        <v>0</v>
      </c>
      <c r="F8695" s="18">
        <f t="shared" si="274"/>
        <v>0</v>
      </c>
      <c r="G8695" s="150">
        <f t="shared" si="275"/>
        <v>0</v>
      </c>
    </row>
    <row r="8696" spans="1:7" s="8" customFormat="1" ht="12.75" x14ac:dyDescent="0.15">
      <c r="A8696" s="108" t="s">
        <v>81</v>
      </c>
      <c r="B8696" s="19">
        <v>604.72</v>
      </c>
      <c r="C8696" s="19">
        <v>5000</v>
      </c>
      <c r="D8696" s="19">
        <v>0</v>
      </c>
      <c r="E8696" s="19">
        <v>0</v>
      </c>
      <c r="F8696" s="19">
        <f t="shared" si="274"/>
        <v>0</v>
      </c>
      <c r="G8696" s="151">
        <f t="shared" si="275"/>
        <v>0</v>
      </c>
    </row>
    <row r="8697" spans="1:7" s="6" customFormat="1" ht="12.75" x14ac:dyDescent="0.15">
      <c r="A8697" s="147" t="s">
        <v>62</v>
      </c>
      <c r="B8697" s="17">
        <v>604.72</v>
      </c>
      <c r="C8697" s="17">
        <v>5000</v>
      </c>
      <c r="D8697" s="17">
        <v>0</v>
      </c>
      <c r="E8697" s="17">
        <v>0</v>
      </c>
      <c r="F8697" s="17">
        <f t="shared" si="274"/>
        <v>0</v>
      </c>
      <c r="G8697" s="148">
        <f t="shared" si="275"/>
        <v>0</v>
      </c>
    </row>
    <row r="8698" spans="1:7" s="8" customFormat="1" ht="12.75" x14ac:dyDescent="0.15">
      <c r="A8698" s="108" t="s">
        <v>6</v>
      </c>
      <c r="B8698" s="19">
        <v>604.72</v>
      </c>
      <c r="C8698" s="19">
        <v>5000</v>
      </c>
      <c r="D8698" s="19">
        <v>0</v>
      </c>
      <c r="E8698" s="19">
        <v>0</v>
      </c>
      <c r="F8698" s="19">
        <f t="shared" si="274"/>
        <v>0</v>
      </c>
      <c r="G8698" s="151">
        <f t="shared" si="275"/>
        <v>0</v>
      </c>
    </row>
    <row r="8699" spans="1:7" s="8" customFormat="1" ht="12.75" x14ac:dyDescent="0.15">
      <c r="A8699" s="108" t="s">
        <v>12</v>
      </c>
      <c r="B8699" s="19">
        <v>604.72</v>
      </c>
      <c r="C8699" s="19">
        <v>5000</v>
      </c>
      <c r="D8699" s="19">
        <v>0</v>
      </c>
      <c r="E8699" s="19">
        <v>0</v>
      </c>
      <c r="F8699" s="19">
        <f t="shared" si="274"/>
        <v>0</v>
      </c>
      <c r="G8699" s="151">
        <f t="shared" si="275"/>
        <v>0</v>
      </c>
    </row>
    <row r="8700" spans="1:7" s="8" customFormat="1" ht="12.75" x14ac:dyDescent="0.15">
      <c r="A8700" s="110" t="s">
        <v>28</v>
      </c>
      <c r="B8700" s="20">
        <v>604.72</v>
      </c>
      <c r="C8700" s="20">
        <v>0</v>
      </c>
      <c r="D8700" s="20">
        <v>0</v>
      </c>
      <c r="E8700" s="20">
        <v>0</v>
      </c>
      <c r="F8700" s="20">
        <f t="shared" si="274"/>
        <v>0</v>
      </c>
      <c r="G8700" s="136">
        <f t="shared" si="275"/>
        <v>0</v>
      </c>
    </row>
    <row r="8701" spans="1:7" s="7" customFormat="1" ht="12.75" x14ac:dyDescent="0.15">
      <c r="A8701" s="149" t="s">
        <v>295</v>
      </c>
      <c r="B8701" s="18">
        <v>5102.8599999999997</v>
      </c>
      <c r="C8701" s="18">
        <v>0</v>
      </c>
      <c r="D8701" s="18">
        <v>0</v>
      </c>
      <c r="E8701" s="18">
        <v>0</v>
      </c>
      <c r="F8701" s="18">
        <f t="shared" si="274"/>
        <v>0</v>
      </c>
      <c r="G8701" s="150">
        <f t="shared" si="275"/>
        <v>0</v>
      </c>
    </row>
    <row r="8702" spans="1:7" s="8" customFormat="1" ht="12.75" x14ac:dyDescent="0.15">
      <c r="A8702" s="108" t="s">
        <v>81</v>
      </c>
      <c r="B8702" s="19">
        <v>5102.8599999999997</v>
      </c>
      <c r="C8702" s="19">
        <v>0</v>
      </c>
      <c r="D8702" s="19">
        <v>0</v>
      </c>
      <c r="E8702" s="19">
        <v>0</v>
      </c>
      <c r="F8702" s="19">
        <f t="shared" si="274"/>
        <v>0</v>
      </c>
      <c r="G8702" s="151">
        <f t="shared" si="275"/>
        <v>0</v>
      </c>
    </row>
    <row r="8703" spans="1:7" s="6" customFormat="1" ht="12.75" x14ac:dyDescent="0.15">
      <c r="A8703" s="147" t="s">
        <v>62</v>
      </c>
      <c r="B8703" s="17">
        <v>5102.8599999999997</v>
      </c>
      <c r="C8703" s="17">
        <v>0</v>
      </c>
      <c r="D8703" s="17">
        <v>0</v>
      </c>
      <c r="E8703" s="17">
        <v>0</v>
      </c>
      <c r="F8703" s="17">
        <f t="shared" si="274"/>
        <v>0</v>
      </c>
      <c r="G8703" s="148">
        <f t="shared" si="275"/>
        <v>0</v>
      </c>
    </row>
    <row r="8704" spans="1:7" s="8" customFormat="1" ht="12.75" x14ac:dyDescent="0.15">
      <c r="A8704" s="108" t="s">
        <v>53</v>
      </c>
      <c r="B8704" s="19">
        <v>5102.8599999999997</v>
      </c>
      <c r="C8704" s="19">
        <v>0</v>
      </c>
      <c r="D8704" s="19">
        <v>0</v>
      </c>
      <c r="E8704" s="19">
        <v>0</v>
      </c>
      <c r="F8704" s="19">
        <f t="shared" si="274"/>
        <v>0</v>
      </c>
      <c r="G8704" s="151">
        <f t="shared" si="275"/>
        <v>0</v>
      </c>
    </row>
    <row r="8705" spans="1:7" s="8" customFormat="1" ht="12.75" x14ac:dyDescent="0.15">
      <c r="A8705" s="108" t="s">
        <v>72</v>
      </c>
      <c r="B8705" s="19">
        <v>5102.8599999999997</v>
      </c>
      <c r="C8705" s="19">
        <v>0</v>
      </c>
      <c r="D8705" s="19">
        <v>0</v>
      </c>
      <c r="E8705" s="19">
        <v>0</v>
      </c>
      <c r="F8705" s="19">
        <f t="shared" si="274"/>
        <v>0</v>
      </c>
      <c r="G8705" s="151">
        <f t="shared" si="275"/>
        <v>0</v>
      </c>
    </row>
    <row r="8706" spans="1:7" s="8" customFormat="1" ht="12.75" x14ac:dyDescent="0.15">
      <c r="A8706" s="110" t="s">
        <v>279</v>
      </c>
      <c r="B8706" s="20">
        <v>5102.8599999999997</v>
      </c>
      <c r="C8706" s="20">
        <v>0</v>
      </c>
      <c r="D8706" s="20">
        <v>0</v>
      </c>
      <c r="E8706" s="20">
        <v>0</v>
      </c>
      <c r="F8706" s="20">
        <f t="shared" si="274"/>
        <v>0</v>
      </c>
      <c r="G8706" s="136">
        <f t="shared" si="275"/>
        <v>0</v>
      </c>
    </row>
    <row r="8707" spans="1:7" s="6" customFormat="1" ht="12.75" x14ac:dyDescent="0.15">
      <c r="A8707" s="147" t="s">
        <v>250</v>
      </c>
      <c r="B8707" s="17">
        <v>4573.2299999999996</v>
      </c>
      <c r="C8707" s="17">
        <v>16454</v>
      </c>
      <c r="D8707" s="17">
        <v>25377</v>
      </c>
      <c r="E8707" s="17">
        <v>3365.31</v>
      </c>
      <c r="F8707" s="17">
        <f t="shared" si="274"/>
        <v>73.587158310428308</v>
      </c>
      <c r="G8707" s="148">
        <f t="shared" si="275"/>
        <v>13.26126019624069</v>
      </c>
    </row>
    <row r="8708" spans="1:7" s="7" customFormat="1" ht="12.75" x14ac:dyDescent="0.15">
      <c r="A8708" s="149" t="s">
        <v>251</v>
      </c>
      <c r="B8708" s="18">
        <v>4573.2299999999996</v>
      </c>
      <c r="C8708" s="18">
        <v>16454</v>
      </c>
      <c r="D8708" s="18">
        <v>25377</v>
      </c>
      <c r="E8708" s="18">
        <v>3365.31</v>
      </c>
      <c r="F8708" s="18">
        <f t="shared" si="274"/>
        <v>73.587158310428308</v>
      </c>
      <c r="G8708" s="150">
        <f t="shared" si="275"/>
        <v>13.26126019624069</v>
      </c>
    </row>
    <row r="8709" spans="1:7" s="8" customFormat="1" ht="12.75" x14ac:dyDescent="0.15">
      <c r="A8709" s="108" t="s">
        <v>82</v>
      </c>
      <c r="B8709" s="19">
        <v>4573.2299999999996</v>
      </c>
      <c r="C8709" s="19">
        <v>16454</v>
      </c>
      <c r="D8709" s="19">
        <v>25377</v>
      </c>
      <c r="E8709" s="19">
        <v>3365.31</v>
      </c>
      <c r="F8709" s="19">
        <f t="shared" si="274"/>
        <v>73.587158310428308</v>
      </c>
      <c r="G8709" s="151">
        <f t="shared" si="275"/>
        <v>13.26126019624069</v>
      </c>
    </row>
    <row r="8710" spans="1:7" s="6" customFormat="1" ht="12.75" x14ac:dyDescent="0.15">
      <c r="A8710" s="147" t="s">
        <v>44</v>
      </c>
      <c r="B8710" s="17">
        <v>4573.2299999999996</v>
      </c>
      <c r="C8710" s="17">
        <v>16454</v>
      </c>
      <c r="D8710" s="17">
        <v>25377</v>
      </c>
      <c r="E8710" s="17">
        <v>3365.31</v>
      </c>
      <c r="F8710" s="17">
        <f t="shared" ref="F8710:F8773" si="276">IFERROR(E8710/B8710*100,0)</f>
        <v>73.587158310428308</v>
      </c>
      <c r="G8710" s="148">
        <f t="shared" ref="G8710:G8773" si="277">IFERROR(E8710/D8710*100,0)</f>
        <v>13.26126019624069</v>
      </c>
    </row>
    <row r="8711" spans="1:7" s="8" customFormat="1" ht="12.75" x14ac:dyDescent="0.15">
      <c r="A8711" s="108" t="s">
        <v>6</v>
      </c>
      <c r="B8711" s="19">
        <v>2433.6999999999998</v>
      </c>
      <c r="C8711" s="19">
        <v>8625</v>
      </c>
      <c r="D8711" s="19">
        <v>10327</v>
      </c>
      <c r="E8711" s="19">
        <v>2340.91</v>
      </c>
      <c r="F8711" s="19">
        <f t="shared" si="276"/>
        <v>96.187286847187409</v>
      </c>
      <c r="G8711" s="151">
        <f t="shared" si="277"/>
        <v>22.66786094703205</v>
      </c>
    </row>
    <row r="8712" spans="1:7" s="8" customFormat="1" ht="12.75" x14ac:dyDescent="0.15">
      <c r="A8712" s="108" t="s">
        <v>7</v>
      </c>
      <c r="B8712" s="19">
        <v>0</v>
      </c>
      <c r="C8712" s="19">
        <v>1327</v>
      </c>
      <c r="D8712" s="19">
        <v>1500</v>
      </c>
      <c r="E8712" s="19">
        <v>0</v>
      </c>
      <c r="F8712" s="19">
        <f t="shared" si="276"/>
        <v>0</v>
      </c>
      <c r="G8712" s="151">
        <f t="shared" si="277"/>
        <v>0</v>
      </c>
    </row>
    <row r="8713" spans="1:7" s="8" customFormat="1" ht="12.75" x14ac:dyDescent="0.15">
      <c r="A8713" s="108" t="s">
        <v>12</v>
      </c>
      <c r="B8713" s="19">
        <v>2387.5300000000002</v>
      </c>
      <c r="C8713" s="19">
        <v>6635</v>
      </c>
      <c r="D8713" s="19">
        <v>7827</v>
      </c>
      <c r="E8713" s="19">
        <v>2308.2199999999998</v>
      </c>
      <c r="F8713" s="19">
        <f t="shared" si="276"/>
        <v>96.678156923682621</v>
      </c>
      <c r="G8713" s="151">
        <f t="shared" si="277"/>
        <v>29.490481666027851</v>
      </c>
    </row>
    <row r="8714" spans="1:7" s="8" customFormat="1" ht="12.75" x14ac:dyDescent="0.15">
      <c r="A8714" s="110" t="s">
        <v>18</v>
      </c>
      <c r="B8714" s="20">
        <v>707.19</v>
      </c>
      <c r="C8714" s="20">
        <v>0</v>
      </c>
      <c r="D8714" s="20">
        <v>0</v>
      </c>
      <c r="E8714" s="20">
        <v>260.41000000000003</v>
      </c>
      <c r="F8714" s="20">
        <f t="shared" si="276"/>
        <v>36.823201685544198</v>
      </c>
      <c r="G8714" s="136">
        <f t="shared" si="277"/>
        <v>0</v>
      </c>
    </row>
    <row r="8715" spans="1:7" s="8" customFormat="1" ht="12.75" x14ac:dyDescent="0.15">
      <c r="A8715" s="110" t="s">
        <v>21</v>
      </c>
      <c r="B8715" s="20">
        <v>101.4</v>
      </c>
      <c r="C8715" s="20">
        <v>0</v>
      </c>
      <c r="D8715" s="20">
        <v>0</v>
      </c>
      <c r="E8715" s="20">
        <v>313.2</v>
      </c>
      <c r="F8715" s="20">
        <f t="shared" si="276"/>
        <v>308.87573964497039</v>
      </c>
      <c r="G8715" s="136">
        <f t="shared" si="277"/>
        <v>0</v>
      </c>
    </row>
    <row r="8716" spans="1:7" s="8" customFormat="1" ht="12.75" x14ac:dyDescent="0.15">
      <c r="A8716" s="110" t="s">
        <v>22</v>
      </c>
      <c r="B8716" s="20">
        <v>557.91</v>
      </c>
      <c r="C8716" s="20">
        <v>0</v>
      </c>
      <c r="D8716" s="20">
        <v>0</v>
      </c>
      <c r="E8716" s="20">
        <v>67.81</v>
      </c>
      <c r="F8716" s="20">
        <f t="shared" si="276"/>
        <v>12.154290118477892</v>
      </c>
      <c r="G8716" s="136">
        <f t="shared" si="277"/>
        <v>0</v>
      </c>
    </row>
    <row r="8717" spans="1:7" s="8" customFormat="1" ht="12.75" x14ac:dyDescent="0.15">
      <c r="A8717" s="110" t="s">
        <v>23</v>
      </c>
      <c r="B8717" s="20">
        <v>176.35</v>
      </c>
      <c r="C8717" s="20">
        <v>0</v>
      </c>
      <c r="D8717" s="20">
        <v>0</v>
      </c>
      <c r="E8717" s="20">
        <v>0</v>
      </c>
      <c r="F8717" s="20">
        <f t="shared" si="276"/>
        <v>0</v>
      </c>
      <c r="G8717" s="136">
        <f t="shared" si="277"/>
        <v>0</v>
      </c>
    </row>
    <row r="8718" spans="1:7" s="8" customFormat="1" ht="12.75" x14ac:dyDescent="0.15">
      <c r="A8718" s="110" t="s">
        <v>24</v>
      </c>
      <c r="B8718" s="20">
        <v>0</v>
      </c>
      <c r="C8718" s="20">
        <v>0</v>
      </c>
      <c r="D8718" s="20">
        <v>0</v>
      </c>
      <c r="E8718" s="20">
        <v>792.71</v>
      </c>
      <c r="F8718" s="20">
        <f t="shared" si="276"/>
        <v>0</v>
      </c>
      <c r="G8718" s="136">
        <f t="shared" si="277"/>
        <v>0</v>
      </c>
    </row>
    <row r="8719" spans="1:7" s="8" customFormat="1" ht="12.75" x14ac:dyDescent="0.15">
      <c r="A8719" s="110" t="s">
        <v>25</v>
      </c>
      <c r="B8719" s="20">
        <v>0</v>
      </c>
      <c r="C8719" s="20">
        <v>0</v>
      </c>
      <c r="D8719" s="20">
        <v>0</v>
      </c>
      <c r="E8719" s="20">
        <v>400.02</v>
      </c>
      <c r="F8719" s="20">
        <f t="shared" si="276"/>
        <v>0</v>
      </c>
      <c r="G8719" s="136">
        <f t="shared" si="277"/>
        <v>0</v>
      </c>
    </row>
    <row r="8720" spans="1:7" s="8" customFormat="1" ht="12.75" x14ac:dyDescent="0.15">
      <c r="A8720" s="110" t="s">
        <v>27</v>
      </c>
      <c r="B8720" s="20">
        <v>397.71</v>
      </c>
      <c r="C8720" s="20">
        <v>0</v>
      </c>
      <c r="D8720" s="20">
        <v>0</v>
      </c>
      <c r="E8720" s="20">
        <v>42.73</v>
      </c>
      <c r="F8720" s="20">
        <f t="shared" si="276"/>
        <v>10.744009454124864</v>
      </c>
      <c r="G8720" s="136">
        <f t="shared" si="277"/>
        <v>0</v>
      </c>
    </row>
    <row r="8721" spans="1:7" s="8" customFormat="1" ht="12.75" x14ac:dyDescent="0.15">
      <c r="A8721" s="110" t="s">
        <v>41</v>
      </c>
      <c r="B8721" s="20">
        <v>41.48</v>
      </c>
      <c r="C8721" s="20">
        <v>0</v>
      </c>
      <c r="D8721" s="20">
        <v>0</v>
      </c>
      <c r="E8721" s="20">
        <v>75</v>
      </c>
      <c r="F8721" s="20">
        <f t="shared" si="276"/>
        <v>180.81002892960464</v>
      </c>
      <c r="G8721" s="136">
        <f t="shared" si="277"/>
        <v>0</v>
      </c>
    </row>
    <row r="8722" spans="1:7" s="8" customFormat="1" ht="12.75" x14ac:dyDescent="0.15">
      <c r="A8722" s="110" t="s">
        <v>29</v>
      </c>
      <c r="B8722" s="20">
        <v>89.06</v>
      </c>
      <c r="C8722" s="20">
        <v>0</v>
      </c>
      <c r="D8722" s="20">
        <v>0</v>
      </c>
      <c r="E8722" s="20">
        <v>0</v>
      </c>
      <c r="F8722" s="20">
        <f t="shared" si="276"/>
        <v>0</v>
      </c>
      <c r="G8722" s="136">
        <f t="shared" si="277"/>
        <v>0</v>
      </c>
    </row>
    <row r="8723" spans="1:7" s="8" customFormat="1" ht="12.75" x14ac:dyDescent="0.15">
      <c r="A8723" s="110" t="s">
        <v>32</v>
      </c>
      <c r="B8723" s="20">
        <v>39.82</v>
      </c>
      <c r="C8723" s="20">
        <v>0</v>
      </c>
      <c r="D8723" s="20">
        <v>0</v>
      </c>
      <c r="E8723" s="20">
        <v>0</v>
      </c>
      <c r="F8723" s="20">
        <f t="shared" si="276"/>
        <v>0</v>
      </c>
      <c r="G8723" s="136">
        <f t="shared" si="277"/>
        <v>0</v>
      </c>
    </row>
    <row r="8724" spans="1:7" s="8" customFormat="1" ht="12.75" x14ac:dyDescent="0.15">
      <c r="A8724" s="110" t="s">
        <v>33</v>
      </c>
      <c r="B8724" s="20">
        <v>10.06</v>
      </c>
      <c r="C8724" s="20">
        <v>0</v>
      </c>
      <c r="D8724" s="20">
        <v>0</v>
      </c>
      <c r="E8724" s="20">
        <v>110.85</v>
      </c>
      <c r="F8724" s="20">
        <f t="shared" si="276"/>
        <v>1101.8886679920477</v>
      </c>
      <c r="G8724" s="136">
        <f t="shared" si="277"/>
        <v>0</v>
      </c>
    </row>
    <row r="8725" spans="1:7" s="8" customFormat="1" ht="12.75" x14ac:dyDescent="0.15">
      <c r="A8725" s="110" t="s">
        <v>34</v>
      </c>
      <c r="B8725" s="20">
        <v>66.680000000000007</v>
      </c>
      <c r="C8725" s="20">
        <v>0</v>
      </c>
      <c r="D8725" s="20">
        <v>0</v>
      </c>
      <c r="E8725" s="20">
        <v>0</v>
      </c>
      <c r="F8725" s="20">
        <f t="shared" si="276"/>
        <v>0</v>
      </c>
      <c r="G8725" s="136">
        <f t="shared" si="277"/>
        <v>0</v>
      </c>
    </row>
    <row r="8726" spans="1:7" s="8" customFormat="1" ht="12.75" x14ac:dyDescent="0.15">
      <c r="A8726" s="110" t="s">
        <v>83</v>
      </c>
      <c r="B8726" s="20">
        <v>159.18</v>
      </c>
      <c r="C8726" s="20">
        <v>0</v>
      </c>
      <c r="D8726" s="20">
        <v>0</v>
      </c>
      <c r="E8726" s="20">
        <v>170.85</v>
      </c>
      <c r="F8726" s="20">
        <f t="shared" si="276"/>
        <v>107.33132303053145</v>
      </c>
      <c r="G8726" s="136">
        <f t="shared" si="277"/>
        <v>0</v>
      </c>
    </row>
    <row r="8727" spans="1:7" s="8" customFormat="1" ht="12.75" x14ac:dyDescent="0.15">
      <c r="A8727" s="110" t="s">
        <v>13</v>
      </c>
      <c r="B8727" s="20">
        <v>22.07</v>
      </c>
      <c r="C8727" s="20">
        <v>0</v>
      </c>
      <c r="D8727" s="20">
        <v>0</v>
      </c>
      <c r="E8727" s="20">
        <v>17.579999999999998</v>
      </c>
      <c r="F8727" s="20">
        <f t="shared" si="276"/>
        <v>79.655641141821462</v>
      </c>
      <c r="G8727" s="136">
        <f t="shared" si="277"/>
        <v>0</v>
      </c>
    </row>
    <row r="8728" spans="1:7" s="8" customFormat="1" ht="12.75" x14ac:dyDescent="0.15">
      <c r="A8728" s="110" t="s">
        <v>206</v>
      </c>
      <c r="B8728" s="20">
        <v>18.190000000000001</v>
      </c>
      <c r="C8728" s="20">
        <v>0</v>
      </c>
      <c r="D8728" s="20">
        <v>0</v>
      </c>
      <c r="E8728" s="20">
        <v>12.12</v>
      </c>
      <c r="F8728" s="20">
        <f t="shared" si="276"/>
        <v>66.630016492578321</v>
      </c>
      <c r="G8728" s="136">
        <f t="shared" si="277"/>
        <v>0</v>
      </c>
    </row>
    <row r="8729" spans="1:7" s="8" customFormat="1" ht="12.75" x14ac:dyDescent="0.15">
      <c r="A8729" s="110" t="s">
        <v>36</v>
      </c>
      <c r="B8729" s="20">
        <v>0.43</v>
      </c>
      <c r="C8729" s="20">
        <v>0</v>
      </c>
      <c r="D8729" s="20">
        <v>0</v>
      </c>
      <c r="E8729" s="20">
        <v>44.94</v>
      </c>
      <c r="F8729" s="20">
        <f t="shared" si="276"/>
        <v>10451.162790697674</v>
      </c>
      <c r="G8729" s="136">
        <f t="shared" si="277"/>
        <v>0</v>
      </c>
    </row>
    <row r="8730" spans="1:7" s="8" customFormat="1" ht="12.75" x14ac:dyDescent="0.15">
      <c r="A8730" s="108" t="s">
        <v>37</v>
      </c>
      <c r="B8730" s="19">
        <v>46.17</v>
      </c>
      <c r="C8730" s="19">
        <v>663</v>
      </c>
      <c r="D8730" s="19">
        <v>1000</v>
      </c>
      <c r="E8730" s="19">
        <v>32.69</v>
      </c>
      <c r="F8730" s="19">
        <f t="shared" si="276"/>
        <v>70.803552090101789</v>
      </c>
      <c r="G8730" s="151">
        <f t="shared" si="277"/>
        <v>3.2689999999999997</v>
      </c>
    </row>
    <row r="8731" spans="1:7" s="8" customFormat="1" ht="12.75" x14ac:dyDescent="0.15">
      <c r="A8731" s="110" t="s">
        <v>38</v>
      </c>
      <c r="B8731" s="20">
        <v>46.17</v>
      </c>
      <c r="C8731" s="20">
        <v>0</v>
      </c>
      <c r="D8731" s="20">
        <v>0</v>
      </c>
      <c r="E8731" s="20">
        <v>32.69</v>
      </c>
      <c r="F8731" s="20">
        <f t="shared" si="276"/>
        <v>70.803552090101789</v>
      </c>
      <c r="G8731" s="136">
        <f t="shared" si="277"/>
        <v>0</v>
      </c>
    </row>
    <row r="8732" spans="1:7" s="8" customFormat="1" ht="12.75" x14ac:dyDescent="0.15">
      <c r="A8732" s="108" t="s">
        <v>53</v>
      </c>
      <c r="B8732" s="19">
        <v>2139.5300000000002</v>
      </c>
      <c r="C8732" s="19">
        <v>7829</v>
      </c>
      <c r="D8732" s="19">
        <v>15050</v>
      </c>
      <c r="E8732" s="19">
        <v>1024.4000000000001</v>
      </c>
      <c r="F8732" s="19">
        <f t="shared" si="276"/>
        <v>47.879674507952679</v>
      </c>
      <c r="G8732" s="151">
        <f t="shared" si="277"/>
        <v>6.8066445182724253</v>
      </c>
    </row>
    <row r="8733" spans="1:7" s="8" customFormat="1" ht="12.75" x14ac:dyDescent="0.15">
      <c r="A8733" s="108" t="s">
        <v>56</v>
      </c>
      <c r="B8733" s="19">
        <v>2139.5300000000002</v>
      </c>
      <c r="C8733" s="19">
        <v>3848</v>
      </c>
      <c r="D8733" s="19">
        <v>6550</v>
      </c>
      <c r="E8733" s="19">
        <v>1024.4000000000001</v>
      </c>
      <c r="F8733" s="19">
        <f t="shared" si="276"/>
        <v>47.879674507952679</v>
      </c>
      <c r="G8733" s="151">
        <f t="shared" si="277"/>
        <v>15.639694656488551</v>
      </c>
    </row>
    <row r="8734" spans="1:7" s="8" customFormat="1" ht="12.75" x14ac:dyDescent="0.15">
      <c r="A8734" s="110" t="s">
        <v>57</v>
      </c>
      <c r="B8734" s="20">
        <v>1576.39</v>
      </c>
      <c r="C8734" s="20">
        <v>0</v>
      </c>
      <c r="D8734" s="20">
        <v>0</v>
      </c>
      <c r="E8734" s="20">
        <v>979.38</v>
      </c>
      <c r="F8734" s="20">
        <f t="shared" si="276"/>
        <v>62.12802669390188</v>
      </c>
      <c r="G8734" s="136">
        <f t="shared" si="277"/>
        <v>0</v>
      </c>
    </row>
    <row r="8735" spans="1:7" s="8" customFormat="1" ht="12.75" x14ac:dyDescent="0.15">
      <c r="A8735" s="110" t="s">
        <v>60</v>
      </c>
      <c r="B8735" s="20">
        <v>457.89</v>
      </c>
      <c r="C8735" s="20">
        <v>0</v>
      </c>
      <c r="D8735" s="20">
        <v>0</v>
      </c>
      <c r="E8735" s="20">
        <v>0</v>
      </c>
      <c r="F8735" s="20">
        <f t="shared" si="276"/>
        <v>0</v>
      </c>
      <c r="G8735" s="136">
        <f t="shared" si="277"/>
        <v>0</v>
      </c>
    </row>
    <row r="8736" spans="1:7" s="8" customFormat="1" ht="12.75" x14ac:dyDescent="0.15">
      <c r="A8736" s="110" t="s">
        <v>252</v>
      </c>
      <c r="B8736" s="20">
        <v>105.25</v>
      </c>
      <c r="C8736" s="20">
        <v>0</v>
      </c>
      <c r="D8736" s="20">
        <v>0</v>
      </c>
      <c r="E8736" s="20">
        <v>45.02</v>
      </c>
      <c r="F8736" s="20">
        <f t="shared" si="276"/>
        <v>42.774346793349174</v>
      </c>
      <c r="G8736" s="136">
        <f t="shared" si="277"/>
        <v>0</v>
      </c>
    </row>
    <row r="8737" spans="1:7" s="8" customFormat="1" ht="12.75" x14ac:dyDescent="0.15">
      <c r="A8737" s="108" t="s">
        <v>72</v>
      </c>
      <c r="B8737" s="19">
        <v>0</v>
      </c>
      <c r="C8737" s="19">
        <v>3981</v>
      </c>
      <c r="D8737" s="19">
        <v>8500</v>
      </c>
      <c r="E8737" s="19">
        <v>0</v>
      </c>
      <c r="F8737" s="19">
        <f t="shared" si="276"/>
        <v>0</v>
      </c>
      <c r="G8737" s="151">
        <f t="shared" si="277"/>
        <v>0</v>
      </c>
    </row>
    <row r="8738" spans="1:7" s="6" customFormat="1" ht="12.75" x14ac:dyDescent="0.15">
      <c r="A8738" s="147" t="s">
        <v>297</v>
      </c>
      <c r="B8738" s="17">
        <v>22087.71</v>
      </c>
      <c r="C8738" s="17">
        <v>24406</v>
      </c>
      <c r="D8738" s="17">
        <v>45116.85</v>
      </c>
      <c r="E8738" s="17">
        <v>12507.18</v>
      </c>
      <c r="F8738" s="17">
        <f t="shared" si="276"/>
        <v>56.625064345737975</v>
      </c>
      <c r="G8738" s="148">
        <f t="shared" si="277"/>
        <v>27.721749191266682</v>
      </c>
    </row>
    <row r="8739" spans="1:7" s="7" customFormat="1" ht="12.75" x14ac:dyDescent="0.15">
      <c r="A8739" s="149" t="s">
        <v>298</v>
      </c>
      <c r="B8739" s="18">
        <v>454.47</v>
      </c>
      <c r="C8739" s="18">
        <v>670</v>
      </c>
      <c r="D8739" s="18">
        <v>3239.34</v>
      </c>
      <c r="E8739" s="18">
        <v>3239.34</v>
      </c>
      <c r="F8739" s="18">
        <f t="shared" si="276"/>
        <v>712.77312033797614</v>
      </c>
      <c r="G8739" s="150">
        <f t="shared" si="277"/>
        <v>100</v>
      </c>
    </row>
    <row r="8740" spans="1:7" s="8" customFormat="1" ht="12.75" x14ac:dyDescent="0.15">
      <c r="A8740" s="108" t="s">
        <v>81</v>
      </c>
      <c r="B8740" s="19">
        <v>0</v>
      </c>
      <c r="C8740" s="19">
        <v>0</v>
      </c>
      <c r="D8740" s="19">
        <v>250</v>
      </c>
      <c r="E8740" s="19">
        <v>250</v>
      </c>
      <c r="F8740" s="19">
        <f t="shared" si="276"/>
        <v>0</v>
      </c>
      <c r="G8740" s="151">
        <f t="shared" si="277"/>
        <v>100</v>
      </c>
    </row>
    <row r="8741" spans="1:7" s="6" customFormat="1" ht="12.75" x14ac:dyDescent="0.15">
      <c r="A8741" s="147" t="s">
        <v>5</v>
      </c>
      <c r="B8741" s="17">
        <v>0</v>
      </c>
      <c r="C8741" s="17">
        <v>0</v>
      </c>
      <c r="D8741" s="17">
        <v>250</v>
      </c>
      <c r="E8741" s="17">
        <v>250</v>
      </c>
      <c r="F8741" s="17">
        <f t="shared" si="276"/>
        <v>0</v>
      </c>
      <c r="G8741" s="148">
        <f t="shared" si="277"/>
        <v>100</v>
      </c>
    </row>
    <row r="8742" spans="1:7" s="8" customFormat="1" ht="12.75" x14ac:dyDescent="0.15">
      <c r="A8742" s="108" t="s">
        <v>53</v>
      </c>
      <c r="B8742" s="19">
        <v>0</v>
      </c>
      <c r="C8742" s="19">
        <v>0</v>
      </c>
      <c r="D8742" s="19">
        <v>250</v>
      </c>
      <c r="E8742" s="19">
        <v>250</v>
      </c>
      <c r="F8742" s="19">
        <f t="shared" si="276"/>
        <v>0</v>
      </c>
      <c r="G8742" s="151">
        <f t="shared" si="277"/>
        <v>100</v>
      </c>
    </row>
    <row r="8743" spans="1:7" s="8" customFormat="1" ht="12.75" x14ac:dyDescent="0.15">
      <c r="A8743" s="108" t="s">
        <v>54</v>
      </c>
      <c r="B8743" s="19">
        <v>0</v>
      </c>
      <c r="C8743" s="19">
        <v>0</v>
      </c>
      <c r="D8743" s="19">
        <v>250</v>
      </c>
      <c r="E8743" s="19">
        <v>250</v>
      </c>
      <c r="F8743" s="19">
        <f t="shared" si="276"/>
        <v>0</v>
      </c>
      <c r="G8743" s="151">
        <f t="shared" si="277"/>
        <v>100</v>
      </c>
    </row>
    <row r="8744" spans="1:7" s="8" customFormat="1" ht="12.75" x14ac:dyDescent="0.15">
      <c r="A8744" s="110" t="s">
        <v>55</v>
      </c>
      <c r="B8744" s="20">
        <v>0</v>
      </c>
      <c r="C8744" s="20">
        <v>0</v>
      </c>
      <c r="D8744" s="20">
        <v>0</v>
      </c>
      <c r="E8744" s="20">
        <v>250</v>
      </c>
      <c r="F8744" s="20">
        <f t="shared" si="276"/>
        <v>0</v>
      </c>
      <c r="G8744" s="136">
        <f t="shared" si="277"/>
        <v>0</v>
      </c>
    </row>
    <row r="8745" spans="1:7" s="8" customFormat="1" ht="12.75" x14ac:dyDescent="0.15">
      <c r="A8745" s="108" t="s">
        <v>82</v>
      </c>
      <c r="B8745" s="19">
        <v>454.47</v>
      </c>
      <c r="C8745" s="19">
        <v>670</v>
      </c>
      <c r="D8745" s="19">
        <v>2989.34</v>
      </c>
      <c r="E8745" s="19">
        <v>2989.34</v>
      </c>
      <c r="F8745" s="19">
        <f t="shared" si="276"/>
        <v>657.76398882214448</v>
      </c>
      <c r="G8745" s="151">
        <f t="shared" si="277"/>
        <v>100</v>
      </c>
    </row>
    <row r="8746" spans="1:7" s="6" customFormat="1" ht="12.75" x14ac:dyDescent="0.15">
      <c r="A8746" s="147" t="s">
        <v>5</v>
      </c>
      <c r="B8746" s="17">
        <v>454.47</v>
      </c>
      <c r="C8746" s="17">
        <v>670</v>
      </c>
      <c r="D8746" s="17">
        <v>2989.34</v>
      </c>
      <c r="E8746" s="17">
        <v>2989.34</v>
      </c>
      <c r="F8746" s="17">
        <f t="shared" si="276"/>
        <v>657.76398882214448</v>
      </c>
      <c r="G8746" s="148">
        <f t="shared" si="277"/>
        <v>100</v>
      </c>
    </row>
    <row r="8747" spans="1:7" s="8" customFormat="1" ht="12.75" x14ac:dyDescent="0.15">
      <c r="A8747" s="108" t="s">
        <v>6</v>
      </c>
      <c r="B8747" s="19">
        <v>454.47</v>
      </c>
      <c r="C8747" s="19">
        <v>670</v>
      </c>
      <c r="D8747" s="19">
        <v>2989.34</v>
      </c>
      <c r="E8747" s="19">
        <v>2989.34</v>
      </c>
      <c r="F8747" s="19">
        <f t="shared" si="276"/>
        <v>657.76398882214448</v>
      </c>
      <c r="G8747" s="151">
        <f t="shared" si="277"/>
        <v>100</v>
      </c>
    </row>
    <row r="8748" spans="1:7" s="8" customFormat="1" ht="12.75" x14ac:dyDescent="0.15">
      <c r="A8748" s="108" t="s">
        <v>12</v>
      </c>
      <c r="B8748" s="19">
        <v>454.47</v>
      </c>
      <c r="C8748" s="19">
        <v>670</v>
      </c>
      <c r="D8748" s="19">
        <v>2989.34</v>
      </c>
      <c r="E8748" s="19">
        <v>2989.34</v>
      </c>
      <c r="F8748" s="19">
        <f t="shared" si="276"/>
        <v>657.76398882214448</v>
      </c>
      <c r="G8748" s="151">
        <f t="shared" si="277"/>
        <v>100</v>
      </c>
    </row>
    <row r="8749" spans="1:7" s="8" customFormat="1" ht="12.75" x14ac:dyDescent="0.15">
      <c r="A8749" s="110" t="s">
        <v>22</v>
      </c>
      <c r="B8749" s="20">
        <v>78.27</v>
      </c>
      <c r="C8749" s="20">
        <v>0</v>
      </c>
      <c r="D8749" s="20">
        <v>0</v>
      </c>
      <c r="E8749" s="20">
        <v>0</v>
      </c>
      <c r="F8749" s="20">
        <f t="shared" si="276"/>
        <v>0</v>
      </c>
      <c r="G8749" s="136">
        <f t="shared" si="277"/>
        <v>0</v>
      </c>
    </row>
    <row r="8750" spans="1:7" s="8" customFormat="1" ht="12.75" x14ac:dyDescent="0.15">
      <c r="A8750" s="110" t="s">
        <v>32</v>
      </c>
      <c r="B8750" s="20">
        <v>0</v>
      </c>
      <c r="C8750" s="20">
        <v>0</v>
      </c>
      <c r="D8750" s="20">
        <v>0</v>
      </c>
      <c r="E8750" s="20">
        <v>290.48</v>
      </c>
      <c r="F8750" s="20">
        <f t="shared" si="276"/>
        <v>0</v>
      </c>
      <c r="G8750" s="136">
        <f t="shared" si="277"/>
        <v>0</v>
      </c>
    </row>
    <row r="8751" spans="1:7" s="8" customFormat="1" ht="12.75" x14ac:dyDescent="0.15">
      <c r="A8751" s="110" t="s">
        <v>34</v>
      </c>
      <c r="B8751" s="20">
        <v>0</v>
      </c>
      <c r="C8751" s="20">
        <v>0</v>
      </c>
      <c r="D8751" s="20">
        <v>0</v>
      </c>
      <c r="E8751" s="20">
        <v>2500</v>
      </c>
      <c r="F8751" s="20">
        <f t="shared" si="276"/>
        <v>0</v>
      </c>
      <c r="G8751" s="136">
        <f t="shared" si="277"/>
        <v>0</v>
      </c>
    </row>
    <row r="8752" spans="1:7" s="8" customFormat="1" ht="12.75" x14ac:dyDescent="0.15">
      <c r="A8752" s="110" t="s">
        <v>35</v>
      </c>
      <c r="B8752" s="20">
        <v>271.35000000000002</v>
      </c>
      <c r="C8752" s="20">
        <v>0</v>
      </c>
      <c r="D8752" s="20">
        <v>0</v>
      </c>
      <c r="E8752" s="20">
        <v>0</v>
      </c>
      <c r="F8752" s="20">
        <f t="shared" si="276"/>
        <v>0</v>
      </c>
      <c r="G8752" s="136">
        <f t="shared" si="277"/>
        <v>0</v>
      </c>
    </row>
    <row r="8753" spans="1:7" s="8" customFormat="1" ht="12.75" x14ac:dyDescent="0.15">
      <c r="A8753" s="110" t="s">
        <v>83</v>
      </c>
      <c r="B8753" s="20">
        <v>104.85</v>
      </c>
      <c r="C8753" s="20">
        <v>0</v>
      </c>
      <c r="D8753" s="20">
        <v>0</v>
      </c>
      <c r="E8753" s="20">
        <v>198.86</v>
      </c>
      <c r="F8753" s="20">
        <f t="shared" si="276"/>
        <v>189.66142107773013</v>
      </c>
      <c r="G8753" s="136">
        <f t="shared" si="277"/>
        <v>0</v>
      </c>
    </row>
    <row r="8754" spans="1:7" s="7" customFormat="1" ht="12.75" x14ac:dyDescent="0.15">
      <c r="A8754" s="149" t="s">
        <v>299</v>
      </c>
      <c r="B8754" s="18">
        <v>0</v>
      </c>
      <c r="C8754" s="18">
        <v>3981</v>
      </c>
      <c r="D8754" s="18">
        <v>15200</v>
      </c>
      <c r="E8754" s="18">
        <v>0</v>
      </c>
      <c r="F8754" s="18">
        <f t="shared" si="276"/>
        <v>0</v>
      </c>
      <c r="G8754" s="150">
        <f t="shared" si="277"/>
        <v>0</v>
      </c>
    </row>
    <row r="8755" spans="1:7" s="8" customFormat="1" ht="12.75" x14ac:dyDescent="0.15">
      <c r="A8755" s="108" t="s">
        <v>82</v>
      </c>
      <c r="B8755" s="19">
        <v>0</v>
      </c>
      <c r="C8755" s="19">
        <v>3981</v>
      </c>
      <c r="D8755" s="19">
        <v>15200</v>
      </c>
      <c r="E8755" s="19">
        <v>0</v>
      </c>
      <c r="F8755" s="19">
        <f t="shared" si="276"/>
        <v>0</v>
      </c>
      <c r="G8755" s="151">
        <f t="shared" si="277"/>
        <v>0</v>
      </c>
    </row>
    <row r="8756" spans="1:7" s="6" customFormat="1" ht="12.75" x14ac:dyDescent="0.15">
      <c r="A8756" s="147" t="s">
        <v>281</v>
      </c>
      <c r="B8756" s="17">
        <v>0</v>
      </c>
      <c r="C8756" s="17">
        <v>3981</v>
      </c>
      <c r="D8756" s="17">
        <v>15200</v>
      </c>
      <c r="E8756" s="17">
        <v>0</v>
      </c>
      <c r="F8756" s="17">
        <f t="shared" si="276"/>
        <v>0</v>
      </c>
      <c r="G8756" s="148">
        <f t="shared" si="277"/>
        <v>0</v>
      </c>
    </row>
    <row r="8757" spans="1:7" s="8" customFormat="1" ht="12.75" x14ac:dyDescent="0.15">
      <c r="A8757" s="108" t="s">
        <v>53</v>
      </c>
      <c r="B8757" s="19">
        <v>0</v>
      </c>
      <c r="C8757" s="19">
        <v>3981</v>
      </c>
      <c r="D8757" s="19">
        <v>15200</v>
      </c>
      <c r="E8757" s="19">
        <v>0</v>
      </c>
      <c r="F8757" s="19">
        <f t="shared" si="276"/>
        <v>0</v>
      </c>
      <c r="G8757" s="151">
        <f t="shared" si="277"/>
        <v>0</v>
      </c>
    </row>
    <row r="8758" spans="1:7" s="8" customFormat="1" ht="12.75" x14ac:dyDescent="0.15">
      <c r="A8758" s="108" t="s">
        <v>56</v>
      </c>
      <c r="B8758" s="19">
        <v>0</v>
      </c>
      <c r="C8758" s="19">
        <v>3981</v>
      </c>
      <c r="D8758" s="19">
        <v>15200</v>
      </c>
      <c r="E8758" s="19">
        <v>0</v>
      </c>
      <c r="F8758" s="19">
        <f t="shared" si="276"/>
        <v>0</v>
      </c>
      <c r="G8758" s="151">
        <f t="shared" si="277"/>
        <v>0</v>
      </c>
    </row>
    <row r="8759" spans="1:7" s="7" customFormat="1" ht="12.75" x14ac:dyDescent="0.15">
      <c r="A8759" s="149" t="s">
        <v>300</v>
      </c>
      <c r="B8759" s="18">
        <v>252.84</v>
      </c>
      <c r="C8759" s="18">
        <v>1631</v>
      </c>
      <c r="D8759" s="18">
        <v>10232</v>
      </c>
      <c r="E8759" s="18">
        <v>972.17</v>
      </c>
      <c r="F8759" s="18">
        <f t="shared" si="276"/>
        <v>384.50007910140801</v>
      </c>
      <c r="G8759" s="150">
        <f t="shared" si="277"/>
        <v>9.5012705238467561</v>
      </c>
    </row>
    <row r="8760" spans="1:7" s="8" customFormat="1" ht="12.75" x14ac:dyDescent="0.15">
      <c r="A8760" s="108" t="s">
        <v>82</v>
      </c>
      <c r="B8760" s="19">
        <v>252.84</v>
      </c>
      <c r="C8760" s="19">
        <v>1631</v>
      </c>
      <c r="D8760" s="19">
        <v>10232</v>
      </c>
      <c r="E8760" s="19">
        <v>972.17</v>
      </c>
      <c r="F8760" s="19">
        <f t="shared" si="276"/>
        <v>384.50007910140801</v>
      </c>
      <c r="G8760" s="151">
        <f t="shared" si="277"/>
        <v>9.5012705238467561</v>
      </c>
    </row>
    <row r="8761" spans="1:7" s="6" customFormat="1" ht="12.75" x14ac:dyDescent="0.15">
      <c r="A8761" s="147" t="s">
        <v>127</v>
      </c>
      <c r="B8761" s="17">
        <v>252.84</v>
      </c>
      <c r="C8761" s="17">
        <v>1631</v>
      </c>
      <c r="D8761" s="17">
        <v>10232</v>
      </c>
      <c r="E8761" s="17">
        <v>972.17</v>
      </c>
      <c r="F8761" s="17">
        <f t="shared" si="276"/>
        <v>384.50007910140801</v>
      </c>
      <c r="G8761" s="148">
        <f t="shared" si="277"/>
        <v>9.5012705238467561</v>
      </c>
    </row>
    <row r="8762" spans="1:7" s="8" customFormat="1" ht="12.75" x14ac:dyDescent="0.15">
      <c r="A8762" s="108" t="s">
        <v>6</v>
      </c>
      <c r="B8762" s="19">
        <v>252.84</v>
      </c>
      <c r="C8762" s="19">
        <v>1631</v>
      </c>
      <c r="D8762" s="19">
        <v>4257</v>
      </c>
      <c r="E8762" s="19">
        <v>972.17</v>
      </c>
      <c r="F8762" s="19">
        <f t="shared" si="276"/>
        <v>384.50007910140801</v>
      </c>
      <c r="G8762" s="151">
        <f t="shared" si="277"/>
        <v>22.836974395113931</v>
      </c>
    </row>
    <row r="8763" spans="1:7" s="8" customFormat="1" ht="12.75" x14ac:dyDescent="0.15">
      <c r="A8763" s="108" t="s">
        <v>12</v>
      </c>
      <c r="B8763" s="19">
        <v>252.84</v>
      </c>
      <c r="C8763" s="19">
        <v>1631</v>
      </c>
      <c r="D8763" s="19">
        <v>4257</v>
      </c>
      <c r="E8763" s="19">
        <v>972.17</v>
      </c>
      <c r="F8763" s="19">
        <f t="shared" si="276"/>
        <v>384.50007910140801</v>
      </c>
      <c r="G8763" s="151">
        <f t="shared" si="277"/>
        <v>22.836974395113931</v>
      </c>
    </row>
    <row r="8764" spans="1:7" s="8" customFormat="1" ht="12.75" x14ac:dyDescent="0.15">
      <c r="A8764" s="110" t="s">
        <v>18</v>
      </c>
      <c r="B8764" s="20">
        <v>212.36</v>
      </c>
      <c r="C8764" s="20">
        <v>0</v>
      </c>
      <c r="D8764" s="20">
        <v>0</v>
      </c>
      <c r="E8764" s="20">
        <v>810</v>
      </c>
      <c r="F8764" s="20">
        <f t="shared" si="276"/>
        <v>381.42776417404406</v>
      </c>
      <c r="G8764" s="136">
        <f t="shared" si="277"/>
        <v>0</v>
      </c>
    </row>
    <row r="8765" spans="1:7" s="8" customFormat="1" ht="12.75" x14ac:dyDescent="0.15">
      <c r="A8765" s="110" t="s">
        <v>22</v>
      </c>
      <c r="B8765" s="20">
        <v>40.479999999999997</v>
      </c>
      <c r="C8765" s="20">
        <v>0</v>
      </c>
      <c r="D8765" s="20">
        <v>0</v>
      </c>
      <c r="E8765" s="20">
        <v>0</v>
      </c>
      <c r="F8765" s="20">
        <f t="shared" si="276"/>
        <v>0</v>
      </c>
      <c r="G8765" s="136">
        <f t="shared" si="277"/>
        <v>0</v>
      </c>
    </row>
    <row r="8766" spans="1:7" s="8" customFormat="1" ht="12.75" x14ac:dyDescent="0.15">
      <c r="A8766" s="110" t="s">
        <v>24</v>
      </c>
      <c r="B8766" s="20">
        <v>0</v>
      </c>
      <c r="C8766" s="20">
        <v>0</v>
      </c>
      <c r="D8766" s="20">
        <v>0</v>
      </c>
      <c r="E8766" s="20">
        <v>156.86000000000001</v>
      </c>
      <c r="F8766" s="20">
        <f t="shared" si="276"/>
        <v>0</v>
      </c>
      <c r="G8766" s="136">
        <f t="shared" si="277"/>
        <v>0</v>
      </c>
    </row>
    <row r="8767" spans="1:7" s="8" customFormat="1" ht="12.75" x14ac:dyDescent="0.15">
      <c r="A8767" s="110" t="s">
        <v>83</v>
      </c>
      <c r="B8767" s="20">
        <v>0</v>
      </c>
      <c r="C8767" s="20">
        <v>0</v>
      </c>
      <c r="D8767" s="20">
        <v>0</v>
      </c>
      <c r="E8767" s="20">
        <v>5.31</v>
      </c>
      <c r="F8767" s="20">
        <f t="shared" si="276"/>
        <v>0</v>
      </c>
      <c r="G8767" s="136">
        <f t="shared" si="277"/>
        <v>0</v>
      </c>
    </row>
    <row r="8768" spans="1:7" s="8" customFormat="1" ht="12.75" x14ac:dyDescent="0.15">
      <c r="A8768" s="108" t="s">
        <v>53</v>
      </c>
      <c r="B8768" s="19">
        <v>0</v>
      </c>
      <c r="C8768" s="19">
        <v>0</v>
      </c>
      <c r="D8768" s="19">
        <v>5975</v>
      </c>
      <c r="E8768" s="19">
        <v>0</v>
      </c>
      <c r="F8768" s="19">
        <f t="shared" si="276"/>
        <v>0</v>
      </c>
      <c r="G8768" s="151">
        <f t="shared" si="277"/>
        <v>0</v>
      </c>
    </row>
    <row r="8769" spans="1:7" s="8" customFormat="1" ht="12.75" x14ac:dyDescent="0.15">
      <c r="A8769" s="108" t="s">
        <v>56</v>
      </c>
      <c r="B8769" s="19">
        <v>0</v>
      </c>
      <c r="C8769" s="19">
        <v>0</v>
      </c>
      <c r="D8769" s="19">
        <v>5975</v>
      </c>
      <c r="E8769" s="19">
        <v>0</v>
      </c>
      <c r="F8769" s="19">
        <f t="shared" si="276"/>
        <v>0</v>
      </c>
      <c r="G8769" s="151">
        <f t="shared" si="277"/>
        <v>0</v>
      </c>
    </row>
    <row r="8770" spans="1:7" s="7" customFormat="1" ht="12.75" x14ac:dyDescent="0.15">
      <c r="A8770" s="149" t="s">
        <v>301</v>
      </c>
      <c r="B8770" s="18">
        <v>342.56</v>
      </c>
      <c r="C8770" s="18">
        <v>2388</v>
      </c>
      <c r="D8770" s="18">
        <v>1100</v>
      </c>
      <c r="E8770" s="18">
        <v>326.83999999999997</v>
      </c>
      <c r="F8770" s="18">
        <f t="shared" si="276"/>
        <v>95.411022886501627</v>
      </c>
      <c r="G8770" s="150">
        <f t="shared" si="277"/>
        <v>29.712727272727268</v>
      </c>
    </row>
    <row r="8771" spans="1:7" s="8" customFormat="1" ht="12.75" x14ac:dyDescent="0.15">
      <c r="A8771" s="108" t="s">
        <v>82</v>
      </c>
      <c r="B8771" s="19">
        <v>342.56</v>
      </c>
      <c r="C8771" s="19">
        <v>2388</v>
      </c>
      <c r="D8771" s="19">
        <v>1100</v>
      </c>
      <c r="E8771" s="19">
        <v>326.83999999999997</v>
      </c>
      <c r="F8771" s="19">
        <f t="shared" si="276"/>
        <v>95.411022886501627</v>
      </c>
      <c r="G8771" s="151">
        <f t="shared" si="277"/>
        <v>29.712727272727268</v>
      </c>
    </row>
    <row r="8772" spans="1:7" s="6" customFormat="1" ht="12.75" x14ac:dyDescent="0.15">
      <c r="A8772" s="147" t="s">
        <v>257</v>
      </c>
      <c r="B8772" s="17">
        <v>342.56</v>
      </c>
      <c r="C8772" s="17">
        <v>2388</v>
      </c>
      <c r="D8772" s="17">
        <v>1100</v>
      </c>
      <c r="E8772" s="17">
        <v>326.83999999999997</v>
      </c>
      <c r="F8772" s="17">
        <f t="shared" si="276"/>
        <v>95.411022886501627</v>
      </c>
      <c r="G8772" s="148">
        <f t="shared" si="277"/>
        <v>29.712727272727268</v>
      </c>
    </row>
    <row r="8773" spans="1:7" s="8" customFormat="1" ht="12.75" x14ac:dyDescent="0.15">
      <c r="A8773" s="108" t="s">
        <v>6</v>
      </c>
      <c r="B8773" s="19">
        <v>342.56</v>
      </c>
      <c r="C8773" s="19">
        <v>2388</v>
      </c>
      <c r="D8773" s="19">
        <v>1100</v>
      </c>
      <c r="E8773" s="19">
        <v>326.83999999999997</v>
      </c>
      <c r="F8773" s="19">
        <f t="shared" si="276"/>
        <v>95.411022886501627</v>
      </c>
      <c r="G8773" s="151">
        <f t="shared" si="277"/>
        <v>29.712727272727268</v>
      </c>
    </row>
    <row r="8774" spans="1:7" s="8" customFormat="1" ht="12.75" x14ac:dyDescent="0.15">
      <c r="A8774" s="108" t="s">
        <v>12</v>
      </c>
      <c r="B8774" s="19">
        <v>342.56</v>
      </c>
      <c r="C8774" s="19">
        <v>2388</v>
      </c>
      <c r="D8774" s="19">
        <v>1100</v>
      </c>
      <c r="E8774" s="19">
        <v>326.83999999999997</v>
      </c>
      <c r="F8774" s="19">
        <f t="shared" ref="F8774:F8837" si="278">IFERROR(E8774/B8774*100,0)</f>
        <v>95.411022886501627</v>
      </c>
      <c r="G8774" s="151">
        <f t="shared" ref="G8774:G8837" si="279">IFERROR(E8774/D8774*100,0)</f>
        <v>29.712727272727268</v>
      </c>
    </row>
    <row r="8775" spans="1:7" s="8" customFormat="1" ht="12.75" x14ac:dyDescent="0.15">
      <c r="A8775" s="110" t="s">
        <v>28</v>
      </c>
      <c r="B8775" s="20">
        <v>342.56</v>
      </c>
      <c r="C8775" s="20">
        <v>0</v>
      </c>
      <c r="D8775" s="20">
        <v>0</v>
      </c>
      <c r="E8775" s="20">
        <v>0</v>
      </c>
      <c r="F8775" s="20">
        <f t="shared" si="278"/>
        <v>0</v>
      </c>
      <c r="G8775" s="136">
        <f t="shared" si="279"/>
        <v>0</v>
      </c>
    </row>
    <row r="8776" spans="1:7" s="8" customFormat="1" ht="12.75" x14ac:dyDescent="0.15">
      <c r="A8776" s="110" t="s">
        <v>36</v>
      </c>
      <c r="B8776" s="20">
        <v>0</v>
      </c>
      <c r="C8776" s="20">
        <v>0</v>
      </c>
      <c r="D8776" s="20">
        <v>0</v>
      </c>
      <c r="E8776" s="20">
        <v>326.83999999999997</v>
      </c>
      <c r="F8776" s="20">
        <f t="shared" si="278"/>
        <v>0</v>
      </c>
      <c r="G8776" s="136">
        <f t="shared" si="279"/>
        <v>0</v>
      </c>
    </row>
    <row r="8777" spans="1:7" s="7" customFormat="1" ht="12.75" x14ac:dyDescent="0.15">
      <c r="A8777" s="149" t="s">
        <v>302</v>
      </c>
      <c r="B8777" s="18">
        <v>18794.82</v>
      </c>
      <c r="C8777" s="18">
        <v>13136</v>
      </c>
      <c r="D8777" s="18">
        <v>13724</v>
      </c>
      <c r="E8777" s="18">
        <v>6552.81</v>
      </c>
      <c r="F8777" s="18">
        <f t="shared" si="278"/>
        <v>34.864978754784566</v>
      </c>
      <c r="G8777" s="150">
        <f t="shared" si="279"/>
        <v>47.7470853978432</v>
      </c>
    </row>
    <row r="8778" spans="1:7" s="8" customFormat="1" ht="12.75" x14ac:dyDescent="0.15">
      <c r="A8778" s="108" t="s">
        <v>81</v>
      </c>
      <c r="B8778" s="19">
        <v>8880.42</v>
      </c>
      <c r="C8778" s="19">
        <v>11809</v>
      </c>
      <c r="D8778" s="19">
        <v>7976.02</v>
      </c>
      <c r="E8778" s="19">
        <v>3465.05</v>
      </c>
      <c r="F8778" s="19">
        <f t="shared" si="278"/>
        <v>39.018987840665197</v>
      </c>
      <c r="G8778" s="151">
        <f t="shared" si="279"/>
        <v>43.443346430926702</v>
      </c>
    </row>
    <row r="8779" spans="1:7" s="6" customFormat="1" ht="12.75" x14ac:dyDescent="0.15">
      <c r="A8779" s="147" t="s">
        <v>128</v>
      </c>
      <c r="B8779" s="17">
        <v>8880.42</v>
      </c>
      <c r="C8779" s="17">
        <v>11809</v>
      </c>
      <c r="D8779" s="17">
        <v>7976.02</v>
      </c>
      <c r="E8779" s="17">
        <v>3465.05</v>
      </c>
      <c r="F8779" s="17">
        <f t="shared" si="278"/>
        <v>39.018987840665197</v>
      </c>
      <c r="G8779" s="148">
        <f t="shared" si="279"/>
        <v>43.443346430926702</v>
      </c>
    </row>
    <row r="8780" spans="1:7" s="8" customFormat="1" ht="12.75" x14ac:dyDescent="0.15">
      <c r="A8780" s="108" t="s">
        <v>6</v>
      </c>
      <c r="B8780" s="19">
        <v>1801.37</v>
      </c>
      <c r="C8780" s="19">
        <v>6369</v>
      </c>
      <c r="D8780" s="19">
        <v>4176.0200000000004</v>
      </c>
      <c r="E8780" s="19">
        <v>2770.13</v>
      </c>
      <c r="F8780" s="19">
        <f t="shared" si="278"/>
        <v>153.77906815368306</v>
      </c>
      <c r="G8780" s="151">
        <f t="shared" si="279"/>
        <v>66.3342129587502</v>
      </c>
    </row>
    <row r="8781" spans="1:7" s="8" customFormat="1" ht="12.75" x14ac:dyDescent="0.15">
      <c r="A8781" s="108" t="s">
        <v>7</v>
      </c>
      <c r="B8781" s="19">
        <v>0</v>
      </c>
      <c r="C8781" s="19">
        <v>1061</v>
      </c>
      <c r="D8781" s="19">
        <v>470</v>
      </c>
      <c r="E8781" s="19">
        <v>0</v>
      </c>
      <c r="F8781" s="19">
        <f t="shared" si="278"/>
        <v>0</v>
      </c>
      <c r="G8781" s="151">
        <f t="shared" si="279"/>
        <v>0</v>
      </c>
    </row>
    <row r="8782" spans="1:7" s="8" customFormat="1" ht="12.75" x14ac:dyDescent="0.15">
      <c r="A8782" s="108" t="s">
        <v>12</v>
      </c>
      <c r="B8782" s="19">
        <v>1801.37</v>
      </c>
      <c r="C8782" s="19">
        <v>5308</v>
      </c>
      <c r="D8782" s="19">
        <v>3706.02</v>
      </c>
      <c r="E8782" s="19">
        <v>2770.13</v>
      </c>
      <c r="F8782" s="19">
        <f t="shared" si="278"/>
        <v>153.77906815368306</v>
      </c>
      <c r="G8782" s="151">
        <f t="shared" si="279"/>
        <v>74.74676337418579</v>
      </c>
    </row>
    <row r="8783" spans="1:7" s="8" customFormat="1" ht="12.75" x14ac:dyDescent="0.15">
      <c r="A8783" s="110" t="s">
        <v>18</v>
      </c>
      <c r="B8783" s="20">
        <v>9.61</v>
      </c>
      <c r="C8783" s="20">
        <v>0</v>
      </c>
      <c r="D8783" s="20">
        <v>0</v>
      </c>
      <c r="E8783" s="20">
        <v>0</v>
      </c>
      <c r="F8783" s="20">
        <f t="shared" si="278"/>
        <v>0</v>
      </c>
      <c r="G8783" s="136">
        <f t="shared" si="279"/>
        <v>0</v>
      </c>
    </row>
    <row r="8784" spans="1:7" s="8" customFormat="1" ht="12.75" x14ac:dyDescent="0.15">
      <c r="A8784" s="110" t="s">
        <v>99</v>
      </c>
      <c r="B8784" s="20">
        <v>0</v>
      </c>
      <c r="C8784" s="20">
        <v>0</v>
      </c>
      <c r="D8784" s="20">
        <v>0</v>
      </c>
      <c r="E8784" s="20">
        <v>344.02</v>
      </c>
      <c r="F8784" s="20">
        <f t="shared" si="278"/>
        <v>0</v>
      </c>
      <c r="G8784" s="136">
        <f t="shared" si="279"/>
        <v>0</v>
      </c>
    </row>
    <row r="8785" spans="1:7" s="8" customFormat="1" ht="12.75" x14ac:dyDescent="0.15">
      <c r="A8785" s="110" t="s">
        <v>83</v>
      </c>
      <c r="B8785" s="20">
        <v>0</v>
      </c>
      <c r="C8785" s="20">
        <v>0</v>
      </c>
      <c r="D8785" s="20">
        <v>0</v>
      </c>
      <c r="E8785" s="20">
        <v>1005</v>
      </c>
      <c r="F8785" s="20">
        <f t="shared" si="278"/>
        <v>0</v>
      </c>
      <c r="G8785" s="136">
        <f t="shared" si="279"/>
        <v>0</v>
      </c>
    </row>
    <row r="8786" spans="1:7" s="8" customFormat="1" ht="12.75" x14ac:dyDescent="0.15">
      <c r="A8786" s="110" t="s">
        <v>36</v>
      </c>
      <c r="B8786" s="20">
        <v>1791.76</v>
      </c>
      <c r="C8786" s="20">
        <v>0</v>
      </c>
      <c r="D8786" s="20">
        <v>0</v>
      </c>
      <c r="E8786" s="20">
        <v>1421.11</v>
      </c>
      <c r="F8786" s="20">
        <f t="shared" si="278"/>
        <v>79.313635754788578</v>
      </c>
      <c r="G8786" s="136">
        <f t="shared" si="279"/>
        <v>0</v>
      </c>
    </row>
    <row r="8787" spans="1:7" s="8" customFormat="1" ht="12.75" x14ac:dyDescent="0.15">
      <c r="A8787" s="108" t="s">
        <v>53</v>
      </c>
      <c r="B8787" s="19">
        <v>7079.05</v>
      </c>
      <c r="C8787" s="19">
        <v>5440</v>
      </c>
      <c r="D8787" s="19">
        <v>3800</v>
      </c>
      <c r="E8787" s="19">
        <v>694.92</v>
      </c>
      <c r="F8787" s="19">
        <f t="shared" si="278"/>
        <v>9.816571432607482</v>
      </c>
      <c r="G8787" s="151">
        <f t="shared" si="279"/>
        <v>18.28736842105263</v>
      </c>
    </row>
    <row r="8788" spans="1:7" s="8" customFormat="1" ht="12.75" x14ac:dyDescent="0.15">
      <c r="A8788" s="108" t="s">
        <v>54</v>
      </c>
      <c r="B8788" s="19">
        <v>0</v>
      </c>
      <c r="C8788" s="19">
        <v>132</v>
      </c>
      <c r="D8788" s="19">
        <v>0</v>
      </c>
      <c r="E8788" s="19">
        <v>0</v>
      </c>
      <c r="F8788" s="19">
        <f t="shared" si="278"/>
        <v>0</v>
      </c>
      <c r="G8788" s="151">
        <f t="shared" si="279"/>
        <v>0</v>
      </c>
    </row>
    <row r="8789" spans="1:7" s="8" customFormat="1" ht="12.75" x14ac:dyDescent="0.15">
      <c r="A8789" s="108" t="s">
        <v>56</v>
      </c>
      <c r="B8789" s="19">
        <v>7079.05</v>
      </c>
      <c r="C8789" s="19">
        <v>5308</v>
      </c>
      <c r="D8789" s="19">
        <v>3800</v>
      </c>
      <c r="E8789" s="19">
        <v>694.92</v>
      </c>
      <c r="F8789" s="19">
        <f t="shared" si="278"/>
        <v>9.816571432607482</v>
      </c>
      <c r="G8789" s="151">
        <f t="shared" si="279"/>
        <v>18.28736842105263</v>
      </c>
    </row>
    <row r="8790" spans="1:7" s="8" customFormat="1" ht="12.75" x14ac:dyDescent="0.15">
      <c r="A8790" s="110" t="s">
        <v>57</v>
      </c>
      <c r="B8790" s="20">
        <v>6178.25</v>
      </c>
      <c r="C8790" s="20">
        <v>0</v>
      </c>
      <c r="D8790" s="20">
        <v>0</v>
      </c>
      <c r="E8790" s="20">
        <v>0</v>
      </c>
      <c r="F8790" s="20">
        <f t="shared" si="278"/>
        <v>0</v>
      </c>
      <c r="G8790" s="136">
        <f t="shared" si="279"/>
        <v>0</v>
      </c>
    </row>
    <row r="8791" spans="1:7" s="8" customFormat="1" ht="12.75" x14ac:dyDescent="0.15">
      <c r="A8791" s="110" t="s">
        <v>252</v>
      </c>
      <c r="B8791" s="20">
        <v>900.8</v>
      </c>
      <c r="C8791" s="20">
        <v>0</v>
      </c>
      <c r="D8791" s="20">
        <v>0</v>
      </c>
      <c r="E8791" s="20">
        <v>694.92</v>
      </c>
      <c r="F8791" s="20">
        <f t="shared" si="278"/>
        <v>77.144760213143869</v>
      </c>
      <c r="G8791" s="136">
        <f t="shared" si="279"/>
        <v>0</v>
      </c>
    </row>
    <row r="8792" spans="1:7" s="8" customFormat="1" ht="12.75" x14ac:dyDescent="0.15">
      <c r="A8792" s="108" t="s">
        <v>82</v>
      </c>
      <c r="B8792" s="19">
        <v>9914.4</v>
      </c>
      <c r="C8792" s="19">
        <v>1327</v>
      </c>
      <c r="D8792" s="19">
        <v>5747.98</v>
      </c>
      <c r="E8792" s="19">
        <v>3087.76</v>
      </c>
      <c r="F8792" s="19">
        <f t="shared" si="278"/>
        <v>31.1441943032357</v>
      </c>
      <c r="G8792" s="151">
        <f t="shared" si="279"/>
        <v>53.719045647340465</v>
      </c>
    </row>
    <row r="8793" spans="1:7" s="6" customFormat="1" ht="12.75" x14ac:dyDescent="0.15">
      <c r="A8793" s="147" t="s">
        <v>128</v>
      </c>
      <c r="B8793" s="17">
        <v>9914.4</v>
      </c>
      <c r="C8793" s="17">
        <v>1327</v>
      </c>
      <c r="D8793" s="17">
        <v>5747.98</v>
      </c>
      <c r="E8793" s="17">
        <v>3087.76</v>
      </c>
      <c r="F8793" s="17">
        <f t="shared" si="278"/>
        <v>31.1441943032357</v>
      </c>
      <c r="G8793" s="148">
        <f t="shared" si="279"/>
        <v>53.719045647340465</v>
      </c>
    </row>
    <row r="8794" spans="1:7" s="8" customFormat="1" ht="12.75" x14ac:dyDescent="0.15">
      <c r="A8794" s="108" t="s">
        <v>6</v>
      </c>
      <c r="B8794" s="19">
        <v>623.79999999999995</v>
      </c>
      <c r="C8794" s="19">
        <v>1327</v>
      </c>
      <c r="D8794" s="19">
        <v>3087.98</v>
      </c>
      <c r="E8794" s="19">
        <v>3087.76</v>
      </c>
      <c r="F8794" s="19">
        <f t="shared" si="278"/>
        <v>494.99198461045211</v>
      </c>
      <c r="G8794" s="151">
        <f t="shared" si="279"/>
        <v>99.992875601525924</v>
      </c>
    </row>
    <row r="8795" spans="1:7" s="8" customFormat="1" ht="12.75" x14ac:dyDescent="0.15">
      <c r="A8795" s="108" t="s">
        <v>7</v>
      </c>
      <c r="B8795" s="19">
        <v>0</v>
      </c>
      <c r="C8795" s="19">
        <v>0</v>
      </c>
      <c r="D8795" s="19">
        <v>0</v>
      </c>
      <c r="E8795" s="19">
        <v>0</v>
      </c>
      <c r="F8795" s="19">
        <f t="shared" si="278"/>
        <v>0</v>
      </c>
      <c r="G8795" s="151">
        <f t="shared" si="279"/>
        <v>0</v>
      </c>
    </row>
    <row r="8796" spans="1:7" s="8" customFormat="1" ht="12.75" x14ac:dyDescent="0.15">
      <c r="A8796" s="108" t="s">
        <v>12</v>
      </c>
      <c r="B8796" s="19">
        <v>623.79999999999995</v>
      </c>
      <c r="C8796" s="19">
        <v>1327</v>
      </c>
      <c r="D8796" s="19">
        <v>2869.44</v>
      </c>
      <c r="E8796" s="19">
        <v>2869.22</v>
      </c>
      <c r="F8796" s="19">
        <f t="shared" si="278"/>
        <v>459.95831997435079</v>
      </c>
      <c r="G8796" s="151">
        <f t="shared" si="279"/>
        <v>99.992332998773264</v>
      </c>
    </row>
    <row r="8797" spans="1:7" s="8" customFormat="1" ht="12.75" x14ac:dyDescent="0.15">
      <c r="A8797" s="110" t="s">
        <v>27</v>
      </c>
      <c r="B8797" s="20">
        <v>0</v>
      </c>
      <c r="C8797" s="20">
        <v>0</v>
      </c>
      <c r="D8797" s="20">
        <v>0</v>
      </c>
      <c r="E8797" s="20">
        <v>66.36</v>
      </c>
      <c r="F8797" s="20">
        <f t="shared" si="278"/>
        <v>0</v>
      </c>
      <c r="G8797" s="136">
        <f t="shared" si="279"/>
        <v>0</v>
      </c>
    </row>
    <row r="8798" spans="1:7" s="8" customFormat="1" ht="12.75" x14ac:dyDescent="0.15">
      <c r="A8798" s="110" t="s">
        <v>41</v>
      </c>
      <c r="B8798" s="20">
        <v>0</v>
      </c>
      <c r="C8798" s="20">
        <v>0</v>
      </c>
      <c r="D8798" s="20">
        <v>0</v>
      </c>
      <c r="E8798" s="20">
        <v>2603.7800000000002</v>
      </c>
      <c r="F8798" s="20">
        <f t="shared" si="278"/>
        <v>0</v>
      </c>
      <c r="G8798" s="136">
        <f t="shared" si="279"/>
        <v>0</v>
      </c>
    </row>
    <row r="8799" spans="1:7" s="8" customFormat="1" ht="12.75" x14ac:dyDescent="0.15">
      <c r="A8799" s="110" t="s">
        <v>31</v>
      </c>
      <c r="B8799" s="20">
        <v>623.79999999999995</v>
      </c>
      <c r="C8799" s="20">
        <v>0</v>
      </c>
      <c r="D8799" s="20">
        <v>0</v>
      </c>
      <c r="E8799" s="20">
        <v>0</v>
      </c>
      <c r="F8799" s="20">
        <f t="shared" si="278"/>
        <v>0</v>
      </c>
      <c r="G8799" s="136">
        <f t="shared" si="279"/>
        <v>0</v>
      </c>
    </row>
    <row r="8800" spans="1:7" s="8" customFormat="1" ht="12.75" x14ac:dyDescent="0.15">
      <c r="A8800" s="110" t="s">
        <v>32</v>
      </c>
      <c r="B8800" s="20">
        <v>0</v>
      </c>
      <c r="C8800" s="20">
        <v>0</v>
      </c>
      <c r="D8800" s="20">
        <v>0</v>
      </c>
      <c r="E8800" s="20">
        <v>199.08</v>
      </c>
      <c r="F8800" s="20">
        <f t="shared" si="278"/>
        <v>0</v>
      </c>
      <c r="G8800" s="136">
        <f t="shared" si="279"/>
        <v>0</v>
      </c>
    </row>
    <row r="8801" spans="1:7" s="8" customFormat="1" ht="12.75" x14ac:dyDescent="0.15">
      <c r="A8801" s="108" t="s">
        <v>101</v>
      </c>
      <c r="B8801" s="19">
        <v>0</v>
      </c>
      <c r="C8801" s="19">
        <v>0</v>
      </c>
      <c r="D8801" s="19">
        <v>218.54</v>
      </c>
      <c r="E8801" s="19">
        <v>218.54</v>
      </c>
      <c r="F8801" s="19">
        <f t="shared" si="278"/>
        <v>0</v>
      </c>
      <c r="G8801" s="151">
        <f t="shared" si="279"/>
        <v>100</v>
      </c>
    </row>
    <row r="8802" spans="1:7" s="8" customFormat="1" ht="12.75" x14ac:dyDescent="0.15">
      <c r="A8802" s="110" t="s">
        <v>260</v>
      </c>
      <c r="B8802" s="20">
        <v>0</v>
      </c>
      <c r="C8802" s="20">
        <v>0</v>
      </c>
      <c r="D8802" s="20">
        <v>0</v>
      </c>
      <c r="E8802" s="20">
        <v>218.54</v>
      </c>
      <c r="F8802" s="20">
        <f t="shared" si="278"/>
        <v>0</v>
      </c>
      <c r="G8802" s="136">
        <f t="shared" si="279"/>
        <v>0</v>
      </c>
    </row>
    <row r="8803" spans="1:7" s="8" customFormat="1" ht="12.75" x14ac:dyDescent="0.15">
      <c r="A8803" s="108" t="s">
        <v>53</v>
      </c>
      <c r="B8803" s="19">
        <v>9290.6</v>
      </c>
      <c r="C8803" s="19">
        <v>0</v>
      </c>
      <c r="D8803" s="19">
        <v>2660</v>
      </c>
      <c r="E8803" s="19">
        <v>0</v>
      </c>
      <c r="F8803" s="19">
        <f t="shared" si="278"/>
        <v>0</v>
      </c>
      <c r="G8803" s="151">
        <f t="shared" si="279"/>
        <v>0</v>
      </c>
    </row>
    <row r="8804" spans="1:7" s="8" customFormat="1" ht="12.75" x14ac:dyDescent="0.15">
      <c r="A8804" s="108" t="s">
        <v>72</v>
      </c>
      <c r="B8804" s="19">
        <v>9290.6</v>
      </c>
      <c r="C8804" s="19">
        <v>0</v>
      </c>
      <c r="D8804" s="19">
        <v>2660</v>
      </c>
      <c r="E8804" s="19">
        <v>0</v>
      </c>
      <c r="F8804" s="19">
        <f t="shared" si="278"/>
        <v>0</v>
      </c>
      <c r="G8804" s="151">
        <f t="shared" si="279"/>
        <v>0</v>
      </c>
    </row>
    <row r="8805" spans="1:7" s="8" customFormat="1" ht="12.75" x14ac:dyDescent="0.15">
      <c r="A8805" s="110" t="s">
        <v>279</v>
      </c>
      <c r="B8805" s="20">
        <v>9290.6</v>
      </c>
      <c r="C8805" s="20">
        <v>0</v>
      </c>
      <c r="D8805" s="20">
        <v>0</v>
      </c>
      <c r="E8805" s="20">
        <v>0</v>
      </c>
      <c r="F8805" s="20">
        <f t="shared" si="278"/>
        <v>0</v>
      </c>
      <c r="G8805" s="136">
        <f t="shared" si="279"/>
        <v>0</v>
      </c>
    </row>
    <row r="8806" spans="1:7" s="7" customFormat="1" ht="12.75" x14ac:dyDescent="0.15">
      <c r="A8806" s="149" t="s">
        <v>305</v>
      </c>
      <c r="B8806" s="18">
        <v>0</v>
      </c>
      <c r="C8806" s="18">
        <v>0</v>
      </c>
      <c r="D8806" s="18">
        <v>500</v>
      </c>
      <c r="E8806" s="18">
        <v>294.51</v>
      </c>
      <c r="F8806" s="18">
        <f t="shared" si="278"/>
        <v>0</v>
      </c>
      <c r="G8806" s="150">
        <f t="shared" si="279"/>
        <v>58.902000000000001</v>
      </c>
    </row>
    <row r="8807" spans="1:7" s="8" customFormat="1" ht="12.75" x14ac:dyDescent="0.15">
      <c r="A8807" s="108" t="s">
        <v>82</v>
      </c>
      <c r="B8807" s="19">
        <v>0</v>
      </c>
      <c r="C8807" s="19">
        <v>0</v>
      </c>
      <c r="D8807" s="19">
        <v>500</v>
      </c>
      <c r="E8807" s="19">
        <v>294.51</v>
      </c>
      <c r="F8807" s="19">
        <f t="shared" si="278"/>
        <v>0</v>
      </c>
      <c r="G8807" s="151">
        <f t="shared" si="279"/>
        <v>58.902000000000001</v>
      </c>
    </row>
    <row r="8808" spans="1:7" s="6" customFormat="1" ht="12.75" x14ac:dyDescent="0.15">
      <c r="A8808" s="147" t="s">
        <v>86</v>
      </c>
      <c r="B8808" s="17">
        <v>0</v>
      </c>
      <c r="C8808" s="17">
        <v>0</v>
      </c>
      <c r="D8808" s="17">
        <v>500</v>
      </c>
      <c r="E8808" s="17">
        <v>294.51</v>
      </c>
      <c r="F8808" s="17">
        <f t="shared" si="278"/>
        <v>0</v>
      </c>
      <c r="G8808" s="148">
        <f t="shared" si="279"/>
        <v>58.902000000000001</v>
      </c>
    </row>
    <row r="8809" spans="1:7" s="8" customFormat="1" ht="12.75" x14ac:dyDescent="0.15">
      <c r="A8809" s="108" t="s">
        <v>6</v>
      </c>
      <c r="B8809" s="19">
        <v>0</v>
      </c>
      <c r="C8809" s="19">
        <v>0</v>
      </c>
      <c r="D8809" s="19">
        <v>500</v>
      </c>
      <c r="E8809" s="19">
        <v>294.51</v>
      </c>
      <c r="F8809" s="19">
        <f t="shared" si="278"/>
        <v>0</v>
      </c>
      <c r="G8809" s="151">
        <f t="shared" si="279"/>
        <v>58.902000000000001</v>
      </c>
    </row>
    <row r="8810" spans="1:7" s="8" customFormat="1" ht="12.75" x14ac:dyDescent="0.15">
      <c r="A8810" s="108" t="s">
        <v>12</v>
      </c>
      <c r="B8810" s="19">
        <v>0</v>
      </c>
      <c r="C8810" s="19">
        <v>0</v>
      </c>
      <c r="D8810" s="19">
        <v>500</v>
      </c>
      <c r="E8810" s="19">
        <v>294.51</v>
      </c>
      <c r="F8810" s="19">
        <f t="shared" si="278"/>
        <v>0</v>
      </c>
      <c r="G8810" s="151">
        <f t="shared" si="279"/>
        <v>58.902000000000001</v>
      </c>
    </row>
    <row r="8811" spans="1:7" s="8" customFormat="1" ht="12.75" x14ac:dyDescent="0.15">
      <c r="A8811" s="110" t="s">
        <v>97</v>
      </c>
      <c r="B8811" s="20">
        <v>0</v>
      </c>
      <c r="C8811" s="20">
        <v>0</v>
      </c>
      <c r="D8811" s="20">
        <v>0</v>
      </c>
      <c r="E8811" s="20">
        <v>294.51</v>
      </c>
      <c r="F8811" s="20">
        <f t="shared" si="278"/>
        <v>0</v>
      </c>
      <c r="G8811" s="136">
        <f t="shared" si="279"/>
        <v>0</v>
      </c>
    </row>
    <row r="8812" spans="1:7" s="7" customFormat="1" ht="12.75" x14ac:dyDescent="0.15">
      <c r="A8812" s="149" t="s">
        <v>310</v>
      </c>
      <c r="B8812" s="18">
        <v>2243.02</v>
      </c>
      <c r="C8812" s="18">
        <v>2600</v>
      </c>
      <c r="D8812" s="18">
        <v>1121.51</v>
      </c>
      <c r="E8812" s="18">
        <v>1121.51</v>
      </c>
      <c r="F8812" s="18">
        <f t="shared" si="278"/>
        <v>50</v>
      </c>
      <c r="G8812" s="150">
        <f t="shared" si="279"/>
        <v>100</v>
      </c>
    </row>
    <row r="8813" spans="1:7" s="8" customFormat="1" ht="12.75" x14ac:dyDescent="0.15">
      <c r="A8813" s="108" t="s">
        <v>82</v>
      </c>
      <c r="B8813" s="19">
        <v>2243.02</v>
      </c>
      <c r="C8813" s="19">
        <v>2600</v>
      </c>
      <c r="D8813" s="19">
        <v>1121.51</v>
      </c>
      <c r="E8813" s="19">
        <v>1121.51</v>
      </c>
      <c r="F8813" s="19">
        <f t="shared" si="278"/>
        <v>50</v>
      </c>
      <c r="G8813" s="151">
        <f t="shared" si="279"/>
        <v>100</v>
      </c>
    </row>
    <row r="8814" spans="1:7" s="6" customFormat="1" ht="12.75" x14ac:dyDescent="0.15">
      <c r="A8814" s="147" t="s">
        <v>5</v>
      </c>
      <c r="B8814" s="17">
        <v>2243.02</v>
      </c>
      <c r="C8814" s="17">
        <v>2600</v>
      </c>
      <c r="D8814" s="17">
        <v>1121.51</v>
      </c>
      <c r="E8814" s="17">
        <v>1121.51</v>
      </c>
      <c r="F8814" s="17">
        <f t="shared" si="278"/>
        <v>50</v>
      </c>
      <c r="G8814" s="148">
        <f t="shared" si="279"/>
        <v>100</v>
      </c>
    </row>
    <row r="8815" spans="1:7" s="8" customFormat="1" ht="12.75" x14ac:dyDescent="0.15">
      <c r="A8815" s="108" t="s">
        <v>6</v>
      </c>
      <c r="B8815" s="19">
        <v>2243.02</v>
      </c>
      <c r="C8815" s="19">
        <v>2600</v>
      </c>
      <c r="D8815" s="19">
        <v>1121.51</v>
      </c>
      <c r="E8815" s="19">
        <v>1121.51</v>
      </c>
      <c r="F8815" s="19">
        <f t="shared" si="278"/>
        <v>50</v>
      </c>
      <c r="G8815" s="151">
        <f t="shared" si="279"/>
        <v>100</v>
      </c>
    </row>
    <row r="8816" spans="1:7" s="8" customFormat="1" ht="12.75" x14ac:dyDescent="0.15">
      <c r="A8816" s="108" t="s">
        <v>12</v>
      </c>
      <c r="B8816" s="19">
        <v>2243.02</v>
      </c>
      <c r="C8816" s="19">
        <v>2600</v>
      </c>
      <c r="D8816" s="19">
        <v>1121.51</v>
      </c>
      <c r="E8816" s="19">
        <v>1121.51</v>
      </c>
      <c r="F8816" s="19">
        <f t="shared" si="278"/>
        <v>50</v>
      </c>
      <c r="G8816" s="151">
        <f t="shared" si="279"/>
        <v>100</v>
      </c>
    </row>
    <row r="8817" spans="1:7" s="8" customFormat="1" ht="12.75" x14ac:dyDescent="0.15">
      <c r="A8817" s="110" t="s">
        <v>21</v>
      </c>
      <c r="B8817" s="20">
        <v>2243.02</v>
      </c>
      <c r="C8817" s="20">
        <v>0</v>
      </c>
      <c r="D8817" s="20">
        <v>0</v>
      </c>
      <c r="E8817" s="20">
        <v>1121.51</v>
      </c>
      <c r="F8817" s="20">
        <f t="shared" si="278"/>
        <v>50</v>
      </c>
      <c r="G8817" s="136">
        <f t="shared" si="279"/>
        <v>0</v>
      </c>
    </row>
    <row r="8818" spans="1:7" s="6" customFormat="1" ht="12.75" x14ac:dyDescent="0.15">
      <c r="A8818" s="147" t="s">
        <v>266</v>
      </c>
      <c r="B8818" s="17">
        <v>4740.08</v>
      </c>
      <c r="C8818" s="17">
        <v>17681</v>
      </c>
      <c r="D8818" s="17">
        <v>18233.150000000001</v>
      </c>
      <c r="E8818" s="17">
        <v>17356.310000000001</v>
      </c>
      <c r="F8818" s="17">
        <f t="shared" si="278"/>
        <v>366.16069770974332</v>
      </c>
      <c r="G8818" s="148">
        <f t="shared" si="279"/>
        <v>95.19095713028193</v>
      </c>
    </row>
    <row r="8819" spans="1:7" s="7" customFormat="1" ht="12.75" x14ac:dyDescent="0.15">
      <c r="A8819" s="149" t="s">
        <v>267</v>
      </c>
      <c r="B8819" s="18">
        <v>4740.08</v>
      </c>
      <c r="C8819" s="18">
        <v>17681</v>
      </c>
      <c r="D8819" s="18">
        <v>18233.150000000001</v>
      </c>
      <c r="E8819" s="18">
        <v>17356.310000000001</v>
      </c>
      <c r="F8819" s="18">
        <f t="shared" si="278"/>
        <v>366.16069770974332</v>
      </c>
      <c r="G8819" s="150">
        <f t="shared" si="279"/>
        <v>95.19095713028193</v>
      </c>
    </row>
    <row r="8820" spans="1:7" s="8" customFormat="1" ht="12.75" x14ac:dyDescent="0.15">
      <c r="A8820" s="108" t="s">
        <v>82</v>
      </c>
      <c r="B8820" s="19">
        <v>4740.08</v>
      </c>
      <c r="C8820" s="19">
        <v>17681</v>
      </c>
      <c r="D8820" s="19">
        <v>18233.150000000001</v>
      </c>
      <c r="E8820" s="19">
        <v>17356.310000000001</v>
      </c>
      <c r="F8820" s="19">
        <f t="shared" si="278"/>
        <v>366.16069770974332</v>
      </c>
      <c r="G8820" s="151">
        <f t="shared" si="279"/>
        <v>95.19095713028193</v>
      </c>
    </row>
    <row r="8821" spans="1:7" s="6" customFormat="1" ht="12.75" x14ac:dyDescent="0.15">
      <c r="A8821" s="147" t="s">
        <v>5</v>
      </c>
      <c r="B8821" s="17">
        <v>0</v>
      </c>
      <c r="C8821" s="17">
        <v>0</v>
      </c>
      <c r="D8821" s="17">
        <v>2173.15</v>
      </c>
      <c r="E8821" s="17">
        <v>1972.67</v>
      </c>
      <c r="F8821" s="17">
        <f t="shared" si="278"/>
        <v>0</v>
      </c>
      <c r="G8821" s="148">
        <f t="shared" si="279"/>
        <v>90.774681913351586</v>
      </c>
    </row>
    <row r="8822" spans="1:7" s="8" customFormat="1" ht="12.75" x14ac:dyDescent="0.15">
      <c r="A8822" s="108" t="s">
        <v>6</v>
      </c>
      <c r="B8822" s="19">
        <v>0</v>
      </c>
      <c r="C8822" s="19">
        <v>0</v>
      </c>
      <c r="D8822" s="19">
        <v>2173.15</v>
      </c>
      <c r="E8822" s="19">
        <v>1972.67</v>
      </c>
      <c r="F8822" s="19">
        <f t="shared" si="278"/>
        <v>0</v>
      </c>
      <c r="G8822" s="151">
        <f t="shared" si="279"/>
        <v>90.774681913351586</v>
      </c>
    </row>
    <row r="8823" spans="1:7" s="8" customFormat="1" ht="12.75" x14ac:dyDescent="0.15">
      <c r="A8823" s="108" t="s">
        <v>7</v>
      </c>
      <c r="B8823" s="19">
        <v>0</v>
      </c>
      <c r="C8823" s="19">
        <v>0</v>
      </c>
      <c r="D8823" s="19">
        <v>2153</v>
      </c>
      <c r="E8823" s="19">
        <v>1960.07</v>
      </c>
      <c r="F8823" s="19">
        <f t="shared" si="278"/>
        <v>0</v>
      </c>
      <c r="G8823" s="151">
        <f t="shared" si="279"/>
        <v>91.039015327450073</v>
      </c>
    </row>
    <row r="8824" spans="1:7" s="8" customFormat="1" ht="12.75" x14ac:dyDescent="0.15">
      <c r="A8824" s="110" t="s">
        <v>8</v>
      </c>
      <c r="B8824" s="20">
        <v>0</v>
      </c>
      <c r="C8824" s="20">
        <v>0</v>
      </c>
      <c r="D8824" s="20">
        <v>0</v>
      </c>
      <c r="E8824" s="20">
        <v>1408.36</v>
      </c>
      <c r="F8824" s="20">
        <f t="shared" si="278"/>
        <v>0</v>
      </c>
      <c r="G8824" s="136">
        <f t="shared" si="279"/>
        <v>0</v>
      </c>
    </row>
    <row r="8825" spans="1:7" s="8" customFormat="1" ht="12.75" x14ac:dyDescent="0.15">
      <c r="A8825" s="110" t="s">
        <v>10</v>
      </c>
      <c r="B8825" s="20">
        <v>0</v>
      </c>
      <c r="C8825" s="20">
        <v>0</v>
      </c>
      <c r="D8825" s="20">
        <v>0</v>
      </c>
      <c r="E8825" s="20">
        <v>319.33999999999997</v>
      </c>
      <c r="F8825" s="20">
        <f t="shared" si="278"/>
        <v>0</v>
      </c>
      <c r="G8825" s="136">
        <f t="shared" si="279"/>
        <v>0</v>
      </c>
    </row>
    <row r="8826" spans="1:7" s="8" customFormat="1" ht="12.75" x14ac:dyDescent="0.15">
      <c r="A8826" s="110" t="s">
        <v>11</v>
      </c>
      <c r="B8826" s="20">
        <v>0</v>
      </c>
      <c r="C8826" s="20">
        <v>0</v>
      </c>
      <c r="D8826" s="20">
        <v>0</v>
      </c>
      <c r="E8826" s="20">
        <v>232.37</v>
      </c>
      <c r="F8826" s="20">
        <f t="shared" si="278"/>
        <v>0</v>
      </c>
      <c r="G8826" s="136">
        <f t="shared" si="279"/>
        <v>0</v>
      </c>
    </row>
    <row r="8827" spans="1:7" s="8" customFormat="1" ht="12.75" x14ac:dyDescent="0.15">
      <c r="A8827" s="108" t="s">
        <v>12</v>
      </c>
      <c r="B8827" s="19">
        <v>0</v>
      </c>
      <c r="C8827" s="19">
        <v>0</v>
      </c>
      <c r="D8827" s="19">
        <v>20.149999999999999</v>
      </c>
      <c r="E8827" s="19">
        <v>12.6</v>
      </c>
      <c r="F8827" s="19">
        <f t="shared" si="278"/>
        <v>0</v>
      </c>
      <c r="G8827" s="151">
        <f t="shared" si="279"/>
        <v>62.531017369727046</v>
      </c>
    </row>
    <row r="8828" spans="1:7" s="8" customFormat="1" ht="12.75" x14ac:dyDescent="0.15">
      <c r="A8828" s="110" t="s">
        <v>19</v>
      </c>
      <c r="B8828" s="20">
        <v>0</v>
      </c>
      <c r="C8828" s="20">
        <v>0</v>
      </c>
      <c r="D8828" s="20">
        <v>0</v>
      </c>
      <c r="E8828" s="20">
        <v>12.6</v>
      </c>
      <c r="F8828" s="20">
        <f t="shared" si="278"/>
        <v>0</v>
      </c>
      <c r="G8828" s="136">
        <f t="shared" si="279"/>
        <v>0</v>
      </c>
    </row>
    <row r="8829" spans="1:7" s="6" customFormat="1" ht="12.75" x14ac:dyDescent="0.15">
      <c r="A8829" s="147" t="s">
        <v>62</v>
      </c>
      <c r="B8829" s="17">
        <v>711.01</v>
      </c>
      <c r="C8829" s="17">
        <v>2930</v>
      </c>
      <c r="D8829" s="17">
        <v>2560</v>
      </c>
      <c r="E8829" s="17">
        <v>2307.5500000000002</v>
      </c>
      <c r="F8829" s="17">
        <f t="shared" si="278"/>
        <v>324.54536504409225</v>
      </c>
      <c r="G8829" s="148">
        <f t="shared" si="279"/>
        <v>90.138671875000014</v>
      </c>
    </row>
    <row r="8830" spans="1:7" s="8" customFormat="1" ht="12.75" x14ac:dyDescent="0.15">
      <c r="A8830" s="108" t="s">
        <v>6</v>
      </c>
      <c r="B8830" s="19">
        <v>711.01</v>
      </c>
      <c r="C8830" s="19">
        <v>2930</v>
      </c>
      <c r="D8830" s="19">
        <v>2560</v>
      </c>
      <c r="E8830" s="19">
        <v>2307.5500000000002</v>
      </c>
      <c r="F8830" s="19">
        <f t="shared" si="278"/>
        <v>324.54536504409225</v>
      </c>
      <c r="G8830" s="151">
        <f t="shared" si="279"/>
        <v>90.138671875000014</v>
      </c>
    </row>
    <row r="8831" spans="1:7" s="8" customFormat="1" ht="12.75" x14ac:dyDescent="0.15">
      <c r="A8831" s="108" t="s">
        <v>7</v>
      </c>
      <c r="B8831" s="19">
        <v>689.04</v>
      </c>
      <c r="C8831" s="19">
        <v>2850</v>
      </c>
      <c r="D8831" s="19">
        <v>2460</v>
      </c>
      <c r="E8831" s="19">
        <v>2240.59</v>
      </c>
      <c r="F8831" s="19">
        <f t="shared" si="278"/>
        <v>325.17560664112392</v>
      </c>
      <c r="G8831" s="151">
        <f t="shared" si="279"/>
        <v>91.080894308943101</v>
      </c>
    </row>
    <row r="8832" spans="1:7" s="8" customFormat="1" ht="12.75" x14ac:dyDescent="0.15">
      <c r="A8832" s="110" t="s">
        <v>8</v>
      </c>
      <c r="B8832" s="20">
        <v>548.73</v>
      </c>
      <c r="C8832" s="20">
        <v>0</v>
      </c>
      <c r="D8832" s="20">
        <v>0</v>
      </c>
      <c r="E8832" s="20">
        <v>1809.85</v>
      </c>
      <c r="F8832" s="20">
        <f t="shared" si="278"/>
        <v>329.8252328103074</v>
      </c>
      <c r="G8832" s="136">
        <f t="shared" si="279"/>
        <v>0</v>
      </c>
    </row>
    <row r="8833" spans="1:7" s="8" customFormat="1" ht="12.75" x14ac:dyDescent="0.15">
      <c r="A8833" s="110" t="s">
        <v>10</v>
      </c>
      <c r="B8833" s="20">
        <v>49.77</v>
      </c>
      <c r="C8833" s="20">
        <v>0</v>
      </c>
      <c r="D8833" s="20">
        <v>0</v>
      </c>
      <c r="E8833" s="20">
        <v>132.1</v>
      </c>
      <c r="F8833" s="20">
        <f t="shared" si="278"/>
        <v>265.4209363070122</v>
      </c>
      <c r="G8833" s="136">
        <f t="shared" si="279"/>
        <v>0</v>
      </c>
    </row>
    <row r="8834" spans="1:7" s="8" customFormat="1" ht="12.75" x14ac:dyDescent="0.15">
      <c r="A8834" s="110" t="s">
        <v>11</v>
      </c>
      <c r="B8834" s="20">
        <v>90.54</v>
      </c>
      <c r="C8834" s="20">
        <v>0</v>
      </c>
      <c r="D8834" s="20">
        <v>0</v>
      </c>
      <c r="E8834" s="20">
        <v>298.64</v>
      </c>
      <c r="F8834" s="20">
        <f t="shared" si="278"/>
        <v>329.84316324276557</v>
      </c>
      <c r="G8834" s="136">
        <f t="shared" si="279"/>
        <v>0</v>
      </c>
    </row>
    <row r="8835" spans="1:7" s="8" customFormat="1" ht="12.75" x14ac:dyDescent="0.15">
      <c r="A8835" s="108" t="s">
        <v>12</v>
      </c>
      <c r="B8835" s="19">
        <v>21.97</v>
      </c>
      <c r="C8835" s="19">
        <v>80</v>
      </c>
      <c r="D8835" s="19">
        <v>100</v>
      </c>
      <c r="E8835" s="19">
        <v>66.959999999999994</v>
      </c>
      <c r="F8835" s="19">
        <f t="shared" si="278"/>
        <v>304.77924442421482</v>
      </c>
      <c r="G8835" s="151">
        <f t="shared" si="279"/>
        <v>66.959999999999994</v>
      </c>
    </row>
    <row r="8836" spans="1:7" s="8" customFormat="1" ht="12.75" x14ac:dyDescent="0.15">
      <c r="A8836" s="110" t="s">
        <v>18</v>
      </c>
      <c r="B8836" s="20">
        <v>7.96</v>
      </c>
      <c r="C8836" s="20">
        <v>0</v>
      </c>
      <c r="D8836" s="20">
        <v>0</v>
      </c>
      <c r="E8836" s="20">
        <v>7.96</v>
      </c>
      <c r="F8836" s="20">
        <f t="shared" si="278"/>
        <v>100</v>
      </c>
      <c r="G8836" s="136">
        <f t="shared" si="279"/>
        <v>0</v>
      </c>
    </row>
    <row r="8837" spans="1:7" s="8" customFormat="1" ht="12.75" x14ac:dyDescent="0.15">
      <c r="A8837" s="110" t="s">
        <v>19</v>
      </c>
      <c r="B8837" s="20">
        <v>14.01</v>
      </c>
      <c r="C8837" s="20">
        <v>0</v>
      </c>
      <c r="D8837" s="20">
        <v>0</v>
      </c>
      <c r="E8837" s="20">
        <v>59</v>
      </c>
      <c r="F8837" s="20">
        <f t="shared" si="278"/>
        <v>421.1277658815132</v>
      </c>
      <c r="G8837" s="136">
        <f t="shared" si="279"/>
        <v>0</v>
      </c>
    </row>
    <row r="8838" spans="1:7" s="6" customFormat="1" ht="12.75" x14ac:dyDescent="0.15">
      <c r="A8838" s="147" t="s">
        <v>86</v>
      </c>
      <c r="B8838" s="17">
        <v>4029.07</v>
      </c>
      <c r="C8838" s="17">
        <v>14751</v>
      </c>
      <c r="D8838" s="17">
        <v>13500</v>
      </c>
      <c r="E8838" s="17">
        <v>13076.09</v>
      </c>
      <c r="F8838" s="17">
        <f t="shared" ref="F8838:F8901" si="280">IFERROR(E8838/B8838*100,0)</f>
        <v>324.54362917497093</v>
      </c>
      <c r="G8838" s="148">
        <f t="shared" ref="G8838:G8901" si="281">IFERROR(E8838/D8838*100,0)</f>
        <v>96.859925925925921</v>
      </c>
    </row>
    <row r="8839" spans="1:7" s="8" customFormat="1" ht="12.75" x14ac:dyDescent="0.15">
      <c r="A8839" s="108" t="s">
        <v>6</v>
      </c>
      <c r="B8839" s="19">
        <v>4029.07</v>
      </c>
      <c r="C8839" s="19">
        <v>14751</v>
      </c>
      <c r="D8839" s="19">
        <v>13500</v>
      </c>
      <c r="E8839" s="19">
        <v>13076.09</v>
      </c>
      <c r="F8839" s="19">
        <f t="shared" si="280"/>
        <v>324.54362917497093</v>
      </c>
      <c r="G8839" s="151">
        <f t="shared" si="281"/>
        <v>96.859925925925921</v>
      </c>
    </row>
    <row r="8840" spans="1:7" s="8" customFormat="1" ht="12.75" x14ac:dyDescent="0.15">
      <c r="A8840" s="108" t="s">
        <v>7</v>
      </c>
      <c r="B8840" s="19">
        <v>3904.55</v>
      </c>
      <c r="C8840" s="19">
        <v>14300</v>
      </c>
      <c r="D8840" s="19">
        <v>13100</v>
      </c>
      <c r="E8840" s="19">
        <v>12696.56</v>
      </c>
      <c r="F8840" s="19">
        <f t="shared" si="280"/>
        <v>325.17345148608672</v>
      </c>
      <c r="G8840" s="151">
        <f t="shared" si="281"/>
        <v>96.920305343511444</v>
      </c>
    </row>
    <row r="8841" spans="1:7" s="8" customFormat="1" ht="12.75" x14ac:dyDescent="0.15">
      <c r="A8841" s="110" t="s">
        <v>8</v>
      </c>
      <c r="B8841" s="20">
        <v>3109.45</v>
      </c>
      <c r="C8841" s="20">
        <v>0</v>
      </c>
      <c r="D8841" s="20">
        <v>0</v>
      </c>
      <c r="E8841" s="20">
        <v>10255.790000000001</v>
      </c>
      <c r="F8841" s="20">
        <f t="shared" si="280"/>
        <v>329.82649664731707</v>
      </c>
      <c r="G8841" s="136">
        <f t="shared" si="281"/>
        <v>0</v>
      </c>
    </row>
    <row r="8842" spans="1:7" s="8" customFormat="1" ht="12.75" x14ac:dyDescent="0.15">
      <c r="A8842" s="110" t="s">
        <v>10</v>
      </c>
      <c r="B8842" s="20">
        <v>282.04000000000002</v>
      </c>
      <c r="C8842" s="20">
        <v>0</v>
      </c>
      <c r="D8842" s="20">
        <v>0</v>
      </c>
      <c r="E8842" s="20">
        <v>748.56</v>
      </c>
      <c r="F8842" s="20">
        <f t="shared" si="280"/>
        <v>265.40916182101824</v>
      </c>
      <c r="G8842" s="136">
        <f t="shared" si="281"/>
        <v>0</v>
      </c>
    </row>
    <row r="8843" spans="1:7" s="8" customFormat="1" ht="12.75" x14ac:dyDescent="0.15">
      <c r="A8843" s="110" t="s">
        <v>11</v>
      </c>
      <c r="B8843" s="20">
        <v>513.05999999999995</v>
      </c>
      <c r="C8843" s="20">
        <v>0</v>
      </c>
      <c r="D8843" s="20">
        <v>0</v>
      </c>
      <c r="E8843" s="20">
        <v>1692.21</v>
      </c>
      <c r="F8843" s="20">
        <f t="shared" si="280"/>
        <v>329.82692082797337</v>
      </c>
      <c r="G8843" s="136">
        <f t="shared" si="281"/>
        <v>0</v>
      </c>
    </row>
    <row r="8844" spans="1:7" s="8" customFormat="1" ht="12.75" x14ac:dyDescent="0.15">
      <c r="A8844" s="108" t="s">
        <v>12</v>
      </c>
      <c r="B8844" s="19">
        <v>124.52</v>
      </c>
      <c r="C8844" s="19">
        <v>451</v>
      </c>
      <c r="D8844" s="19">
        <v>400</v>
      </c>
      <c r="E8844" s="19">
        <v>379.53</v>
      </c>
      <c r="F8844" s="19">
        <f t="shared" si="280"/>
        <v>304.79441053645996</v>
      </c>
      <c r="G8844" s="151">
        <f t="shared" si="281"/>
        <v>94.882499999999993</v>
      </c>
    </row>
    <row r="8845" spans="1:7" s="8" customFormat="1" ht="12.75" x14ac:dyDescent="0.15">
      <c r="A8845" s="110" t="s">
        <v>18</v>
      </c>
      <c r="B8845" s="20">
        <v>45.12</v>
      </c>
      <c r="C8845" s="20">
        <v>0</v>
      </c>
      <c r="D8845" s="20">
        <v>0</v>
      </c>
      <c r="E8845" s="20">
        <v>45.14</v>
      </c>
      <c r="F8845" s="20">
        <f t="shared" si="280"/>
        <v>100.04432624113475</v>
      </c>
      <c r="G8845" s="136">
        <f t="shared" si="281"/>
        <v>0</v>
      </c>
    </row>
    <row r="8846" spans="1:7" s="8" customFormat="1" ht="12.75" x14ac:dyDescent="0.15">
      <c r="A8846" s="110" t="s">
        <v>19</v>
      </c>
      <c r="B8846" s="20">
        <v>79.400000000000006</v>
      </c>
      <c r="C8846" s="20">
        <v>0</v>
      </c>
      <c r="D8846" s="20">
        <v>0</v>
      </c>
      <c r="E8846" s="20">
        <v>334.39</v>
      </c>
      <c r="F8846" s="20">
        <f t="shared" si="280"/>
        <v>421.14609571788407</v>
      </c>
      <c r="G8846" s="136">
        <f t="shared" si="281"/>
        <v>0</v>
      </c>
    </row>
    <row r="8847" spans="1:7" s="6" customFormat="1" ht="12.75" x14ac:dyDescent="0.15">
      <c r="A8847" s="147" t="s">
        <v>320</v>
      </c>
      <c r="B8847" s="17">
        <v>4201.03</v>
      </c>
      <c r="C8847" s="17">
        <v>11730</v>
      </c>
      <c r="D8847" s="17">
        <v>13352</v>
      </c>
      <c r="E8847" s="17">
        <v>6224.77</v>
      </c>
      <c r="F8847" s="17">
        <f t="shared" si="280"/>
        <v>148.17247198901225</v>
      </c>
      <c r="G8847" s="148">
        <f t="shared" si="281"/>
        <v>46.620506291192335</v>
      </c>
    </row>
    <row r="8848" spans="1:7" s="7" customFormat="1" ht="12.75" x14ac:dyDescent="0.15">
      <c r="A8848" s="149" t="s">
        <v>328</v>
      </c>
      <c r="B8848" s="18">
        <v>2445.92</v>
      </c>
      <c r="C8848" s="18">
        <v>5865</v>
      </c>
      <c r="D8848" s="18">
        <v>6326</v>
      </c>
      <c r="E8848" s="18">
        <v>2276.9299999999998</v>
      </c>
      <c r="F8848" s="18">
        <f t="shared" si="280"/>
        <v>93.090943285144235</v>
      </c>
      <c r="G8848" s="150">
        <f t="shared" si="281"/>
        <v>35.993202655706611</v>
      </c>
    </row>
    <row r="8849" spans="1:7" s="8" customFormat="1" ht="12.75" x14ac:dyDescent="0.15">
      <c r="A8849" s="108" t="s">
        <v>82</v>
      </c>
      <c r="B8849" s="19">
        <v>2445.92</v>
      </c>
      <c r="C8849" s="19">
        <v>5865</v>
      </c>
      <c r="D8849" s="19">
        <v>6326</v>
      </c>
      <c r="E8849" s="19">
        <v>2276.9299999999998</v>
      </c>
      <c r="F8849" s="19">
        <f t="shared" si="280"/>
        <v>93.090943285144235</v>
      </c>
      <c r="G8849" s="151">
        <f t="shared" si="281"/>
        <v>35.993202655706611</v>
      </c>
    </row>
    <row r="8850" spans="1:7" s="6" customFormat="1" ht="12.75" x14ac:dyDescent="0.15">
      <c r="A8850" s="147" t="s">
        <v>212</v>
      </c>
      <c r="B8850" s="17">
        <v>2445.92</v>
      </c>
      <c r="C8850" s="17">
        <v>5865</v>
      </c>
      <c r="D8850" s="17">
        <v>6326</v>
      </c>
      <c r="E8850" s="17">
        <v>2276.9299999999998</v>
      </c>
      <c r="F8850" s="17">
        <f t="shared" si="280"/>
        <v>93.090943285144235</v>
      </c>
      <c r="G8850" s="148">
        <f t="shared" si="281"/>
        <v>35.993202655706611</v>
      </c>
    </row>
    <row r="8851" spans="1:7" s="8" customFormat="1" ht="12.75" x14ac:dyDescent="0.15">
      <c r="A8851" s="108" t="s">
        <v>6</v>
      </c>
      <c r="B8851" s="19">
        <v>2445.92</v>
      </c>
      <c r="C8851" s="19">
        <v>5865</v>
      </c>
      <c r="D8851" s="19">
        <v>6326</v>
      </c>
      <c r="E8851" s="19">
        <v>2276.9299999999998</v>
      </c>
      <c r="F8851" s="19">
        <f t="shared" si="280"/>
        <v>93.090943285144235</v>
      </c>
      <c r="G8851" s="151">
        <f t="shared" si="281"/>
        <v>35.993202655706611</v>
      </c>
    </row>
    <row r="8852" spans="1:7" s="8" customFormat="1" ht="12.75" x14ac:dyDescent="0.15">
      <c r="A8852" s="108" t="s">
        <v>7</v>
      </c>
      <c r="B8852" s="19">
        <v>1682.31</v>
      </c>
      <c r="C8852" s="19">
        <v>1884</v>
      </c>
      <c r="D8852" s="19">
        <v>1897</v>
      </c>
      <c r="E8852" s="19">
        <v>1606.85</v>
      </c>
      <c r="F8852" s="19">
        <f t="shared" si="280"/>
        <v>95.514500894603245</v>
      </c>
      <c r="G8852" s="151">
        <f t="shared" si="281"/>
        <v>84.704797047970473</v>
      </c>
    </row>
    <row r="8853" spans="1:7" s="8" customFormat="1" ht="12.75" x14ac:dyDescent="0.15">
      <c r="A8853" s="110" t="s">
        <v>8</v>
      </c>
      <c r="B8853" s="20">
        <v>1422.01</v>
      </c>
      <c r="C8853" s="20">
        <v>0</v>
      </c>
      <c r="D8853" s="20">
        <v>0</v>
      </c>
      <c r="E8853" s="20">
        <v>1363.95</v>
      </c>
      <c r="F8853" s="20">
        <f t="shared" si="280"/>
        <v>95.91704699685657</v>
      </c>
      <c r="G8853" s="136">
        <f t="shared" si="281"/>
        <v>0</v>
      </c>
    </row>
    <row r="8854" spans="1:7" s="8" customFormat="1" ht="12.75" x14ac:dyDescent="0.15">
      <c r="A8854" s="110" t="s">
        <v>10</v>
      </c>
      <c r="B8854" s="20">
        <v>25.67</v>
      </c>
      <c r="C8854" s="20">
        <v>0</v>
      </c>
      <c r="D8854" s="20">
        <v>0</v>
      </c>
      <c r="E8854" s="20">
        <v>17.850000000000001</v>
      </c>
      <c r="F8854" s="20">
        <f t="shared" si="280"/>
        <v>69.536423841059602</v>
      </c>
      <c r="G8854" s="136">
        <f t="shared" si="281"/>
        <v>0</v>
      </c>
    </row>
    <row r="8855" spans="1:7" s="8" customFormat="1" ht="12.75" x14ac:dyDescent="0.15">
      <c r="A8855" s="110" t="s">
        <v>11</v>
      </c>
      <c r="B8855" s="20">
        <v>234.63</v>
      </c>
      <c r="C8855" s="20">
        <v>0</v>
      </c>
      <c r="D8855" s="20">
        <v>0</v>
      </c>
      <c r="E8855" s="20">
        <v>225.05</v>
      </c>
      <c r="F8855" s="20">
        <f t="shared" si="280"/>
        <v>95.916975663811115</v>
      </c>
      <c r="G8855" s="136">
        <f t="shared" si="281"/>
        <v>0</v>
      </c>
    </row>
    <row r="8856" spans="1:7" s="8" customFormat="1" ht="12.75" x14ac:dyDescent="0.15">
      <c r="A8856" s="108" t="s">
        <v>12</v>
      </c>
      <c r="B8856" s="19">
        <v>763.61</v>
      </c>
      <c r="C8856" s="19">
        <v>3981</v>
      </c>
      <c r="D8856" s="19">
        <v>4429</v>
      </c>
      <c r="E8856" s="19">
        <v>670.08</v>
      </c>
      <c r="F8856" s="19">
        <f t="shared" si="280"/>
        <v>87.751600948127972</v>
      </c>
      <c r="G8856" s="151">
        <f t="shared" si="281"/>
        <v>15.129374576653873</v>
      </c>
    </row>
    <row r="8857" spans="1:7" s="8" customFormat="1" ht="12.75" x14ac:dyDescent="0.15">
      <c r="A8857" s="110" t="s">
        <v>18</v>
      </c>
      <c r="B8857" s="20">
        <v>737.07</v>
      </c>
      <c r="C8857" s="20">
        <v>0</v>
      </c>
      <c r="D8857" s="20">
        <v>0</v>
      </c>
      <c r="E8857" s="20">
        <v>480</v>
      </c>
      <c r="F8857" s="20">
        <f t="shared" si="280"/>
        <v>65.122715617241226</v>
      </c>
      <c r="G8857" s="136">
        <f t="shared" si="281"/>
        <v>0</v>
      </c>
    </row>
    <row r="8858" spans="1:7" s="8" customFormat="1" ht="12.75" x14ac:dyDescent="0.15">
      <c r="A8858" s="110" t="s">
        <v>21</v>
      </c>
      <c r="B8858" s="20">
        <v>26.54</v>
      </c>
      <c r="C8858" s="20">
        <v>0</v>
      </c>
      <c r="D8858" s="20">
        <v>0</v>
      </c>
      <c r="E8858" s="20">
        <v>190.08</v>
      </c>
      <c r="F8858" s="20">
        <f t="shared" si="280"/>
        <v>716.20195930670695</v>
      </c>
      <c r="G8858" s="136">
        <f t="shared" si="281"/>
        <v>0</v>
      </c>
    </row>
    <row r="8859" spans="1:7" s="7" customFormat="1" ht="12.75" x14ac:dyDescent="0.15">
      <c r="A8859" s="149" t="s">
        <v>331</v>
      </c>
      <c r="B8859" s="18">
        <v>1755.11</v>
      </c>
      <c r="C8859" s="18">
        <v>5865</v>
      </c>
      <c r="D8859" s="18">
        <v>7026</v>
      </c>
      <c r="E8859" s="18">
        <v>3947.84</v>
      </c>
      <c r="F8859" s="18">
        <f t="shared" si="280"/>
        <v>224.93404971768155</v>
      </c>
      <c r="G8859" s="150">
        <f t="shared" si="281"/>
        <v>56.189012240250506</v>
      </c>
    </row>
    <row r="8860" spans="1:7" s="8" customFormat="1" ht="12.75" x14ac:dyDescent="0.15">
      <c r="A8860" s="108" t="s">
        <v>82</v>
      </c>
      <c r="B8860" s="19">
        <v>1755.11</v>
      </c>
      <c r="C8860" s="19">
        <v>5865</v>
      </c>
      <c r="D8860" s="19">
        <v>7026</v>
      </c>
      <c r="E8860" s="19">
        <v>3947.84</v>
      </c>
      <c r="F8860" s="19">
        <f t="shared" si="280"/>
        <v>224.93404971768155</v>
      </c>
      <c r="G8860" s="151">
        <f t="shared" si="281"/>
        <v>56.189012240250506</v>
      </c>
    </row>
    <row r="8861" spans="1:7" s="6" customFormat="1" ht="12.75" x14ac:dyDescent="0.15">
      <c r="A8861" s="147" t="s">
        <v>212</v>
      </c>
      <c r="B8861" s="17">
        <v>1755.11</v>
      </c>
      <c r="C8861" s="17">
        <v>5865</v>
      </c>
      <c r="D8861" s="17">
        <v>7026</v>
      </c>
      <c r="E8861" s="17">
        <v>3947.84</v>
      </c>
      <c r="F8861" s="17">
        <f t="shared" si="280"/>
        <v>224.93404971768155</v>
      </c>
      <c r="G8861" s="148">
        <f t="shared" si="281"/>
        <v>56.189012240250506</v>
      </c>
    </row>
    <row r="8862" spans="1:7" s="8" customFormat="1" ht="12.75" x14ac:dyDescent="0.15">
      <c r="A8862" s="108" t="s">
        <v>6</v>
      </c>
      <c r="B8862" s="19">
        <v>1755.11</v>
      </c>
      <c r="C8862" s="19">
        <v>5865</v>
      </c>
      <c r="D8862" s="19">
        <v>7026</v>
      </c>
      <c r="E8862" s="19">
        <v>3947.84</v>
      </c>
      <c r="F8862" s="19">
        <f t="shared" si="280"/>
        <v>224.93404971768155</v>
      </c>
      <c r="G8862" s="151">
        <f t="shared" si="281"/>
        <v>56.189012240250506</v>
      </c>
    </row>
    <row r="8863" spans="1:7" s="8" customFormat="1" ht="12.75" x14ac:dyDescent="0.15">
      <c r="A8863" s="108" t="s">
        <v>7</v>
      </c>
      <c r="B8863" s="19">
        <v>1622.39</v>
      </c>
      <c r="C8863" s="19">
        <v>1884</v>
      </c>
      <c r="D8863" s="19">
        <v>1897</v>
      </c>
      <c r="E8863" s="19">
        <v>1563.12</v>
      </c>
      <c r="F8863" s="19">
        <f t="shared" si="280"/>
        <v>96.346747699381766</v>
      </c>
      <c r="G8863" s="151">
        <f t="shared" si="281"/>
        <v>82.399578281497099</v>
      </c>
    </row>
    <row r="8864" spans="1:7" s="8" customFormat="1" ht="12.75" x14ac:dyDescent="0.15">
      <c r="A8864" s="110" t="s">
        <v>8</v>
      </c>
      <c r="B8864" s="20">
        <v>1370.57</v>
      </c>
      <c r="C8864" s="20">
        <v>0</v>
      </c>
      <c r="D8864" s="20">
        <v>0</v>
      </c>
      <c r="E8864" s="20">
        <v>1326.42</v>
      </c>
      <c r="F8864" s="20">
        <f t="shared" si="280"/>
        <v>96.778712506475415</v>
      </c>
      <c r="G8864" s="136">
        <f t="shared" si="281"/>
        <v>0</v>
      </c>
    </row>
    <row r="8865" spans="1:7" s="8" customFormat="1" ht="12.75" x14ac:dyDescent="0.15">
      <c r="A8865" s="110" t="s">
        <v>10</v>
      </c>
      <c r="B8865" s="20">
        <v>25.67</v>
      </c>
      <c r="C8865" s="20">
        <v>0</v>
      </c>
      <c r="D8865" s="20">
        <v>0</v>
      </c>
      <c r="E8865" s="20">
        <v>17.850000000000001</v>
      </c>
      <c r="F8865" s="20">
        <f t="shared" si="280"/>
        <v>69.536423841059602</v>
      </c>
      <c r="G8865" s="136">
        <f t="shared" si="281"/>
        <v>0</v>
      </c>
    </row>
    <row r="8866" spans="1:7" s="8" customFormat="1" ht="12.75" x14ac:dyDescent="0.15">
      <c r="A8866" s="110" t="s">
        <v>11</v>
      </c>
      <c r="B8866" s="20">
        <v>226.15</v>
      </c>
      <c r="C8866" s="20">
        <v>0</v>
      </c>
      <c r="D8866" s="20">
        <v>0</v>
      </c>
      <c r="E8866" s="20">
        <v>218.85</v>
      </c>
      <c r="F8866" s="20">
        <f t="shared" si="280"/>
        <v>96.772053946495689</v>
      </c>
      <c r="G8866" s="136">
        <f t="shared" si="281"/>
        <v>0</v>
      </c>
    </row>
    <row r="8867" spans="1:7" s="8" customFormat="1" ht="12.75" x14ac:dyDescent="0.15">
      <c r="A8867" s="108" t="s">
        <v>12</v>
      </c>
      <c r="B8867" s="19">
        <v>132.72</v>
      </c>
      <c r="C8867" s="19">
        <v>3981</v>
      </c>
      <c r="D8867" s="19">
        <v>5129</v>
      </c>
      <c r="E8867" s="19">
        <v>2384.7199999999998</v>
      </c>
      <c r="F8867" s="19">
        <f t="shared" si="280"/>
        <v>1796.8053044002411</v>
      </c>
      <c r="G8867" s="151">
        <f t="shared" si="281"/>
        <v>46.494833300838366</v>
      </c>
    </row>
    <row r="8868" spans="1:7" s="8" customFormat="1" ht="12.75" x14ac:dyDescent="0.15">
      <c r="A8868" s="110" t="s">
        <v>18</v>
      </c>
      <c r="B8868" s="20">
        <v>0</v>
      </c>
      <c r="C8868" s="20">
        <v>0</v>
      </c>
      <c r="D8868" s="20">
        <v>0</v>
      </c>
      <c r="E8868" s="20">
        <v>2033.72</v>
      </c>
      <c r="F8868" s="20">
        <f t="shared" si="280"/>
        <v>0</v>
      </c>
      <c r="G8868" s="136">
        <f t="shared" si="281"/>
        <v>0</v>
      </c>
    </row>
    <row r="8869" spans="1:7" s="8" customFormat="1" ht="12.75" x14ac:dyDescent="0.15">
      <c r="A8869" s="110" t="s">
        <v>21</v>
      </c>
      <c r="B8869" s="20">
        <v>132.72</v>
      </c>
      <c r="C8869" s="20">
        <v>0</v>
      </c>
      <c r="D8869" s="20">
        <v>0</v>
      </c>
      <c r="E8869" s="20">
        <v>351</v>
      </c>
      <c r="F8869" s="20">
        <f t="shared" si="280"/>
        <v>264.46654611211574</v>
      </c>
      <c r="G8869" s="136">
        <f t="shared" si="281"/>
        <v>0</v>
      </c>
    </row>
    <row r="8870" spans="1:7" s="6" customFormat="1" ht="12.75" x14ac:dyDescent="0.15">
      <c r="A8870" s="147" t="s">
        <v>308</v>
      </c>
      <c r="B8870" s="17">
        <v>645480.44999999995</v>
      </c>
      <c r="C8870" s="17">
        <v>697750</v>
      </c>
      <c r="D8870" s="17">
        <v>763100</v>
      </c>
      <c r="E8870" s="17">
        <v>739998.71999999997</v>
      </c>
      <c r="F8870" s="17">
        <f t="shared" si="280"/>
        <v>114.64308795099836</v>
      </c>
      <c r="G8870" s="148">
        <f t="shared" si="281"/>
        <v>96.972706067356825</v>
      </c>
    </row>
    <row r="8871" spans="1:7" s="7" customFormat="1" ht="12.75" x14ac:dyDescent="0.15">
      <c r="A8871" s="149" t="s">
        <v>309</v>
      </c>
      <c r="B8871" s="18">
        <v>645480.44999999995</v>
      </c>
      <c r="C8871" s="18">
        <v>697750</v>
      </c>
      <c r="D8871" s="18">
        <v>763100</v>
      </c>
      <c r="E8871" s="18">
        <v>739998.71999999997</v>
      </c>
      <c r="F8871" s="18">
        <f t="shared" si="280"/>
        <v>114.64308795099836</v>
      </c>
      <c r="G8871" s="150">
        <f t="shared" si="281"/>
        <v>96.972706067356825</v>
      </c>
    </row>
    <row r="8872" spans="1:7" s="8" customFormat="1" ht="12.75" x14ac:dyDescent="0.15">
      <c r="A8872" s="108" t="s">
        <v>81</v>
      </c>
      <c r="B8872" s="19">
        <v>645480.44999999995</v>
      </c>
      <c r="C8872" s="19">
        <v>697750</v>
      </c>
      <c r="D8872" s="19">
        <v>763100</v>
      </c>
      <c r="E8872" s="19">
        <v>739998.71999999997</v>
      </c>
      <c r="F8872" s="19">
        <f t="shared" si="280"/>
        <v>114.64308795099836</v>
      </c>
      <c r="G8872" s="151">
        <f t="shared" si="281"/>
        <v>96.972706067356825</v>
      </c>
    </row>
    <row r="8873" spans="1:7" s="6" customFormat="1" ht="12.75" x14ac:dyDescent="0.15">
      <c r="A8873" s="147" t="s">
        <v>272</v>
      </c>
      <c r="B8873" s="17">
        <v>645480.44999999995</v>
      </c>
      <c r="C8873" s="17">
        <v>697750</v>
      </c>
      <c r="D8873" s="17">
        <v>763100</v>
      </c>
      <c r="E8873" s="17">
        <v>739998.71999999997</v>
      </c>
      <c r="F8873" s="17">
        <f t="shared" si="280"/>
        <v>114.64308795099836</v>
      </c>
      <c r="G8873" s="148">
        <f t="shared" si="281"/>
        <v>96.972706067356825</v>
      </c>
    </row>
    <row r="8874" spans="1:7" s="8" customFormat="1" ht="12.75" x14ac:dyDescent="0.15">
      <c r="A8874" s="108" t="s">
        <v>6</v>
      </c>
      <c r="B8874" s="19">
        <v>645480.44999999995</v>
      </c>
      <c r="C8874" s="19">
        <v>697750</v>
      </c>
      <c r="D8874" s="19">
        <v>763100</v>
      </c>
      <c r="E8874" s="19">
        <v>739998.71999999997</v>
      </c>
      <c r="F8874" s="19">
        <f t="shared" si="280"/>
        <v>114.64308795099836</v>
      </c>
      <c r="G8874" s="151">
        <f t="shared" si="281"/>
        <v>96.972706067356825</v>
      </c>
    </row>
    <row r="8875" spans="1:7" s="8" customFormat="1" ht="12.75" x14ac:dyDescent="0.15">
      <c r="A8875" s="108" t="s">
        <v>7</v>
      </c>
      <c r="B8875" s="19">
        <v>640087.43000000005</v>
      </c>
      <c r="C8875" s="19">
        <v>690250</v>
      </c>
      <c r="D8875" s="19">
        <v>757000</v>
      </c>
      <c r="E8875" s="19">
        <v>735167.51</v>
      </c>
      <c r="F8875" s="19">
        <f t="shared" si="280"/>
        <v>114.85423327247652</v>
      </c>
      <c r="G8875" s="151">
        <f t="shared" si="281"/>
        <v>97.115919418758253</v>
      </c>
    </row>
    <row r="8876" spans="1:7" s="8" customFormat="1" ht="12.75" x14ac:dyDescent="0.15">
      <c r="A8876" s="110" t="s">
        <v>8</v>
      </c>
      <c r="B8876" s="20">
        <v>534703.04</v>
      </c>
      <c r="C8876" s="20">
        <v>0</v>
      </c>
      <c r="D8876" s="20">
        <v>0</v>
      </c>
      <c r="E8876" s="20">
        <v>607983.35999999999</v>
      </c>
      <c r="F8876" s="20">
        <f t="shared" si="280"/>
        <v>113.70486317040576</v>
      </c>
      <c r="G8876" s="136">
        <f t="shared" si="281"/>
        <v>0</v>
      </c>
    </row>
    <row r="8877" spans="1:7" s="8" customFormat="1" ht="12.75" x14ac:dyDescent="0.15">
      <c r="A8877" s="110" t="s">
        <v>10</v>
      </c>
      <c r="B8877" s="20">
        <v>23811.53</v>
      </c>
      <c r="C8877" s="20">
        <v>0</v>
      </c>
      <c r="D8877" s="20">
        <v>0</v>
      </c>
      <c r="E8877" s="20">
        <v>32655.88</v>
      </c>
      <c r="F8877" s="20">
        <f t="shared" si="280"/>
        <v>137.14314031899673</v>
      </c>
      <c r="G8877" s="136">
        <f t="shared" si="281"/>
        <v>0</v>
      </c>
    </row>
    <row r="8878" spans="1:7" s="8" customFormat="1" ht="12.75" x14ac:dyDescent="0.15">
      <c r="A8878" s="110" t="s">
        <v>11</v>
      </c>
      <c r="B8878" s="20">
        <v>81572.86</v>
      </c>
      <c r="C8878" s="20">
        <v>0</v>
      </c>
      <c r="D8878" s="20">
        <v>0</v>
      </c>
      <c r="E8878" s="20">
        <v>94528.27</v>
      </c>
      <c r="F8878" s="20">
        <f t="shared" si="280"/>
        <v>115.88201026664997</v>
      </c>
      <c r="G8878" s="136">
        <f t="shared" si="281"/>
        <v>0</v>
      </c>
    </row>
    <row r="8879" spans="1:7" s="8" customFormat="1" ht="12.75" x14ac:dyDescent="0.15">
      <c r="A8879" s="108" t="s">
        <v>12</v>
      </c>
      <c r="B8879" s="19">
        <v>3477.44</v>
      </c>
      <c r="C8879" s="19">
        <v>4000</v>
      </c>
      <c r="D8879" s="19">
        <v>4400</v>
      </c>
      <c r="E8879" s="19">
        <v>3978.13</v>
      </c>
      <c r="F8879" s="19">
        <f t="shared" si="280"/>
        <v>114.39823548357413</v>
      </c>
      <c r="G8879" s="151">
        <f t="shared" si="281"/>
        <v>90.412045454545449</v>
      </c>
    </row>
    <row r="8880" spans="1:7" s="8" customFormat="1" ht="12.75" x14ac:dyDescent="0.15">
      <c r="A8880" s="110" t="s">
        <v>13</v>
      </c>
      <c r="B8880" s="20">
        <v>924.13</v>
      </c>
      <c r="C8880" s="20">
        <v>0</v>
      </c>
      <c r="D8880" s="20">
        <v>0</v>
      </c>
      <c r="E8880" s="20">
        <v>2777.14</v>
      </c>
      <c r="F8880" s="20">
        <f t="shared" si="280"/>
        <v>300.51399694848129</v>
      </c>
      <c r="G8880" s="136">
        <f t="shared" si="281"/>
        <v>0</v>
      </c>
    </row>
    <row r="8881" spans="1:7" s="8" customFormat="1" ht="12.75" x14ac:dyDescent="0.15">
      <c r="A8881" s="110" t="s">
        <v>206</v>
      </c>
      <c r="B8881" s="20">
        <v>2553.31</v>
      </c>
      <c r="C8881" s="20">
        <v>0</v>
      </c>
      <c r="D8881" s="20">
        <v>0</v>
      </c>
      <c r="E8881" s="20">
        <v>1200.99</v>
      </c>
      <c r="F8881" s="20">
        <f t="shared" si="280"/>
        <v>47.03659171820108</v>
      </c>
      <c r="G8881" s="136">
        <f t="shared" si="281"/>
        <v>0</v>
      </c>
    </row>
    <row r="8882" spans="1:7" s="8" customFormat="1" ht="12.75" x14ac:dyDescent="0.15">
      <c r="A8882" s="108" t="s">
        <v>37</v>
      </c>
      <c r="B8882" s="19">
        <v>1915.58</v>
      </c>
      <c r="C8882" s="19">
        <v>3500</v>
      </c>
      <c r="D8882" s="19">
        <v>1700</v>
      </c>
      <c r="E8882" s="19">
        <v>853.08</v>
      </c>
      <c r="F8882" s="19">
        <f t="shared" si="280"/>
        <v>44.533770450725115</v>
      </c>
      <c r="G8882" s="151">
        <f t="shared" si="281"/>
        <v>50.181176470588241</v>
      </c>
    </row>
    <row r="8883" spans="1:7" s="8" customFormat="1" ht="12.75" x14ac:dyDescent="0.15">
      <c r="A8883" s="110" t="s">
        <v>39</v>
      </c>
      <c r="B8883" s="20">
        <v>1915.58</v>
      </c>
      <c r="C8883" s="20">
        <v>0</v>
      </c>
      <c r="D8883" s="20">
        <v>0</v>
      </c>
      <c r="E8883" s="20">
        <v>853.08</v>
      </c>
      <c r="F8883" s="20">
        <f t="shared" si="280"/>
        <v>44.533770450725115</v>
      </c>
      <c r="G8883" s="136">
        <f t="shared" si="281"/>
        <v>0</v>
      </c>
    </row>
    <row r="8884" spans="1:7" s="5" customFormat="1" ht="12.75" x14ac:dyDescent="0.15">
      <c r="A8884" s="145" t="s">
        <v>508</v>
      </c>
      <c r="B8884" s="16">
        <v>737256.99</v>
      </c>
      <c r="C8884" s="16">
        <v>867479</v>
      </c>
      <c r="D8884" s="16">
        <v>899548.23</v>
      </c>
      <c r="E8884" s="16">
        <v>795484.34</v>
      </c>
      <c r="F8884" s="16">
        <f t="shared" si="280"/>
        <v>107.89783627551634</v>
      </c>
      <c r="G8884" s="146">
        <f t="shared" si="281"/>
        <v>88.431538573534851</v>
      </c>
    </row>
    <row r="8885" spans="1:7" s="6" customFormat="1" ht="12.75" x14ac:dyDescent="0.15">
      <c r="A8885" s="147" t="s">
        <v>291</v>
      </c>
      <c r="B8885" s="17">
        <v>150187.07999999999</v>
      </c>
      <c r="C8885" s="17">
        <v>167800</v>
      </c>
      <c r="D8885" s="17">
        <v>156087.20000000001</v>
      </c>
      <c r="E8885" s="17">
        <v>156087.20000000001</v>
      </c>
      <c r="F8885" s="17">
        <f t="shared" si="280"/>
        <v>103.92851369105787</v>
      </c>
      <c r="G8885" s="148">
        <f t="shared" si="281"/>
        <v>100</v>
      </c>
    </row>
    <row r="8886" spans="1:7" s="7" customFormat="1" ht="12.75" x14ac:dyDescent="0.15">
      <c r="A8886" s="149" t="s">
        <v>292</v>
      </c>
      <c r="B8886" s="18">
        <v>21017.93</v>
      </c>
      <c r="C8886" s="18">
        <v>26000</v>
      </c>
      <c r="D8886" s="18">
        <v>26000</v>
      </c>
      <c r="E8886" s="18">
        <v>26000</v>
      </c>
      <c r="F8886" s="18">
        <f t="shared" si="280"/>
        <v>123.70390423795303</v>
      </c>
      <c r="G8886" s="150">
        <f t="shared" si="281"/>
        <v>100</v>
      </c>
    </row>
    <row r="8887" spans="1:7" s="8" customFormat="1" ht="12.75" x14ac:dyDescent="0.15">
      <c r="A8887" s="108" t="s">
        <v>81</v>
      </c>
      <c r="B8887" s="19">
        <v>21017.93</v>
      </c>
      <c r="C8887" s="19">
        <v>26000</v>
      </c>
      <c r="D8887" s="19">
        <v>26000</v>
      </c>
      <c r="E8887" s="19">
        <v>26000</v>
      </c>
      <c r="F8887" s="19">
        <f t="shared" si="280"/>
        <v>123.70390423795303</v>
      </c>
      <c r="G8887" s="151">
        <f t="shared" si="281"/>
        <v>100</v>
      </c>
    </row>
    <row r="8888" spans="1:7" s="6" customFormat="1" ht="12.75" x14ac:dyDescent="0.15">
      <c r="A8888" s="147" t="s">
        <v>62</v>
      </c>
      <c r="B8888" s="17">
        <v>21017.93</v>
      </c>
      <c r="C8888" s="17">
        <v>26000</v>
      </c>
      <c r="D8888" s="17">
        <v>26000</v>
      </c>
      <c r="E8888" s="17">
        <v>26000</v>
      </c>
      <c r="F8888" s="17">
        <f t="shared" si="280"/>
        <v>123.70390423795303</v>
      </c>
      <c r="G8888" s="148">
        <f t="shared" si="281"/>
        <v>100</v>
      </c>
    </row>
    <row r="8889" spans="1:7" s="8" customFormat="1" ht="12.75" x14ac:dyDescent="0.15">
      <c r="A8889" s="108" t="s">
        <v>6</v>
      </c>
      <c r="B8889" s="19">
        <v>21017.93</v>
      </c>
      <c r="C8889" s="19">
        <v>26000</v>
      </c>
      <c r="D8889" s="19">
        <v>26000</v>
      </c>
      <c r="E8889" s="19">
        <v>26000</v>
      </c>
      <c r="F8889" s="19">
        <f t="shared" si="280"/>
        <v>123.70390423795303</v>
      </c>
      <c r="G8889" s="151">
        <f t="shared" si="281"/>
        <v>100</v>
      </c>
    </row>
    <row r="8890" spans="1:7" s="8" customFormat="1" ht="12.75" x14ac:dyDescent="0.15">
      <c r="A8890" s="108" t="s">
        <v>12</v>
      </c>
      <c r="B8890" s="19">
        <v>21017.93</v>
      </c>
      <c r="C8890" s="19">
        <v>26000</v>
      </c>
      <c r="D8890" s="19">
        <v>26000</v>
      </c>
      <c r="E8890" s="19">
        <v>26000</v>
      </c>
      <c r="F8890" s="19">
        <f t="shared" si="280"/>
        <v>123.70390423795303</v>
      </c>
      <c r="G8890" s="151">
        <f t="shared" si="281"/>
        <v>100</v>
      </c>
    </row>
    <row r="8891" spans="1:7" s="8" customFormat="1" ht="12.75" x14ac:dyDescent="0.15">
      <c r="A8891" s="110" t="s">
        <v>19</v>
      </c>
      <c r="B8891" s="20">
        <v>16855.8</v>
      </c>
      <c r="C8891" s="20">
        <v>0</v>
      </c>
      <c r="D8891" s="20">
        <v>0</v>
      </c>
      <c r="E8891" s="20">
        <v>15408.18</v>
      </c>
      <c r="F8891" s="20">
        <f t="shared" si="280"/>
        <v>91.411739579254629</v>
      </c>
      <c r="G8891" s="136">
        <f t="shared" si="281"/>
        <v>0</v>
      </c>
    </row>
    <row r="8892" spans="1:7" s="8" customFormat="1" ht="12.75" x14ac:dyDescent="0.15">
      <c r="A8892" s="110" t="s">
        <v>28</v>
      </c>
      <c r="B8892" s="20">
        <v>2930.8</v>
      </c>
      <c r="C8892" s="20">
        <v>0</v>
      </c>
      <c r="D8892" s="20">
        <v>0</v>
      </c>
      <c r="E8892" s="20">
        <v>5536.46</v>
      </c>
      <c r="F8892" s="20">
        <f t="shared" si="280"/>
        <v>188.90610072335195</v>
      </c>
      <c r="G8892" s="136">
        <f t="shared" si="281"/>
        <v>0</v>
      </c>
    </row>
    <row r="8893" spans="1:7" s="8" customFormat="1" ht="12.75" x14ac:dyDescent="0.15">
      <c r="A8893" s="110" t="s">
        <v>29</v>
      </c>
      <c r="B8893" s="20">
        <v>527.57000000000005</v>
      </c>
      <c r="C8893" s="20">
        <v>0</v>
      </c>
      <c r="D8893" s="20">
        <v>0</v>
      </c>
      <c r="E8893" s="20">
        <v>533.20000000000005</v>
      </c>
      <c r="F8893" s="20">
        <f t="shared" si="280"/>
        <v>101.06715696495252</v>
      </c>
      <c r="G8893" s="136">
        <f t="shared" si="281"/>
        <v>0</v>
      </c>
    </row>
    <row r="8894" spans="1:7" s="8" customFormat="1" ht="12.75" x14ac:dyDescent="0.15">
      <c r="A8894" s="110" t="s">
        <v>31</v>
      </c>
      <c r="B8894" s="20">
        <v>703.76</v>
      </c>
      <c r="C8894" s="20">
        <v>0</v>
      </c>
      <c r="D8894" s="20">
        <v>0</v>
      </c>
      <c r="E8894" s="20">
        <v>4522.16</v>
      </c>
      <c r="F8894" s="20">
        <f t="shared" si="280"/>
        <v>642.5713311356144</v>
      </c>
      <c r="G8894" s="136">
        <f t="shared" si="281"/>
        <v>0</v>
      </c>
    </row>
    <row r="8895" spans="1:7" s="7" customFormat="1" ht="12.75" x14ac:dyDescent="0.15">
      <c r="A8895" s="149" t="s">
        <v>294</v>
      </c>
      <c r="B8895" s="18">
        <v>2073.79</v>
      </c>
      <c r="C8895" s="18">
        <v>5000</v>
      </c>
      <c r="D8895" s="18">
        <v>3000</v>
      </c>
      <c r="E8895" s="18">
        <v>3000</v>
      </c>
      <c r="F8895" s="18">
        <f t="shared" si="280"/>
        <v>144.66267076222761</v>
      </c>
      <c r="G8895" s="150">
        <f t="shared" si="281"/>
        <v>100</v>
      </c>
    </row>
    <row r="8896" spans="1:7" s="8" customFormat="1" ht="12.75" x14ac:dyDescent="0.15">
      <c r="A8896" s="108" t="s">
        <v>81</v>
      </c>
      <c r="B8896" s="19">
        <v>2073.79</v>
      </c>
      <c r="C8896" s="19">
        <v>5000</v>
      </c>
      <c r="D8896" s="19">
        <v>3000</v>
      </c>
      <c r="E8896" s="19">
        <v>3000</v>
      </c>
      <c r="F8896" s="19">
        <f t="shared" si="280"/>
        <v>144.66267076222761</v>
      </c>
      <c r="G8896" s="151">
        <f t="shared" si="281"/>
        <v>100</v>
      </c>
    </row>
    <row r="8897" spans="1:7" s="6" customFormat="1" ht="12.75" x14ac:dyDescent="0.15">
      <c r="A8897" s="147" t="s">
        <v>62</v>
      </c>
      <c r="B8897" s="17">
        <v>2073.79</v>
      </c>
      <c r="C8897" s="17">
        <v>5000</v>
      </c>
      <c r="D8897" s="17">
        <v>3000</v>
      </c>
      <c r="E8897" s="17">
        <v>3000</v>
      </c>
      <c r="F8897" s="17">
        <f t="shared" si="280"/>
        <v>144.66267076222761</v>
      </c>
      <c r="G8897" s="148">
        <f t="shared" si="281"/>
        <v>100</v>
      </c>
    </row>
    <row r="8898" spans="1:7" s="8" customFormat="1" ht="12.75" x14ac:dyDescent="0.15">
      <c r="A8898" s="108" t="s">
        <v>6</v>
      </c>
      <c r="B8898" s="19">
        <v>2073.79</v>
      </c>
      <c r="C8898" s="19">
        <v>5000</v>
      </c>
      <c r="D8898" s="19">
        <v>3000</v>
      </c>
      <c r="E8898" s="19">
        <v>3000</v>
      </c>
      <c r="F8898" s="19">
        <f t="shared" si="280"/>
        <v>144.66267076222761</v>
      </c>
      <c r="G8898" s="151">
        <f t="shared" si="281"/>
        <v>100</v>
      </c>
    </row>
    <row r="8899" spans="1:7" s="8" customFormat="1" ht="12.75" x14ac:dyDescent="0.15">
      <c r="A8899" s="108" t="s">
        <v>12</v>
      </c>
      <c r="B8899" s="19">
        <v>2073.79</v>
      </c>
      <c r="C8899" s="19">
        <v>5000</v>
      </c>
      <c r="D8899" s="19">
        <v>3000</v>
      </c>
      <c r="E8899" s="19">
        <v>3000</v>
      </c>
      <c r="F8899" s="19">
        <f t="shared" si="280"/>
        <v>144.66267076222761</v>
      </c>
      <c r="G8899" s="151">
        <f t="shared" si="281"/>
        <v>100</v>
      </c>
    </row>
    <row r="8900" spans="1:7" s="8" customFormat="1" ht="12.75" x14ac:dyDescent="0.15">
      <c r="A8900" s="110" t="s">
        <v>28</v>
      </c>
      <c r="B8900" s="20">
        <v>2073.79</v>
      </c>
      <c r="C8900" s="20">
        <v>0</v>
      </c>
      <c r="D8900" s="20">
        <v>0</v>
      </c>
      <c r="E8900" s="20">
        <v>3000</v>
      </c>
      <c r="F8900" s="20">
        <f t="shared" si="280"/>
        <v>144.66267076222761</v>
      </c>
      <c r="G8900" s="136">
        <f t="shared" si="281"/>
        <v>0</v>
      </c>
    </row>
    <row r="8901" spans="1:7" s="7" customFormat="1" ht="12.75" x14ac:dyDescent="0.15">
      <c r="A8901" s="149" t="s">
        <v>333</v>
      </c>
      <c r="B8901" s="18">
        <v>127095.36</v>
      </c>
      <c r="C8901" s="18">
        <v>136800</v>
      </c>
      <c r="D8901" s="18">
        <v>127087.2</v>
      </c>
      <c r="E8901" s="18">
        <v>127087.2</v>
      </c>
      <c r="F8901" s="18">
        <f t="shared" si="280"/>
        <v>99.993579623992574</v>
      </c>
      <c r="G8901" s="150">
        <f t="shared" si="281"/>
        <v>100</v>
      </c>
    </row>
    <row r="8902" spans="1:7" s="8" customFormat="1" ht="12.75" x14ac:dyDescent="0.15">
      <c r="A8902" s="108" t="s">
        <v>81</v>
      </c>
      <c r="B8902" s="19">
        <v>127095.36</v>
      </c>
      <c r="C8902" s="19">
        <v>136800</v>
      </c>
      <c r="D8902" s="19">
        <v>127087.2</v>
      </c>
      <c r="E8902" s="19">
        <v>127087.2</v>
      </c>
      <c r="F8902" s="19">
        <f t="shared" ref="F8902:F8965" si="282">IFERROR(E8902/B8902*100,0)</f>
        <v>99.993579623992574</v>
      </c>
      <c r="G8902" s="151">
        <f t="shared" ref="G8902:G8965" si="283">IFERROR(E8902/D8902*100,0)</f>
        <v>100</v>
      </c>
    </row>
    <row r="8903" spans="1:7" s="6" customFormat="1" ht="12.75" x14ac:dyDescent="0.15">
      <c r="A8903" s="147" t="s">
        <v>62</v>
      </c>
      <c r="B8903" s="17">
        <v>127095.36</v>
      </c>
      <c r="C8903" s="17">
        <v>136800</v>
      </c>
      <c r="D8903" s="17">
        <v>127087.2</v>
      </c>
      <c r="E8903" s="17">
        <v>127087.2</v>
      </c>
      <c r="F8903" s="17">
        <f t="shared" si="282"/>
        <v>99.993579623992574</v>
      </c>
      <c r="G8903" s="148">
        <f t="shared" si="283"/>
        <v>100</v>
      </c>
    </row>
    <row r="8904" spans="1:7" s="8" customFormat="1" ht="12.75" x14ac:dyDescent="0.15">
      <c r="A8904" s="108" t="s">
        <v>6</v>
      </c>
      <c r="B8904" s="19">
        <v>127095.36</v>
      </c>
      <c r="C8904" s="19">
        <v>136800</v>
      </c>
      <c r="D8904" s="19">
        <v>127087.2</v>
      </c>
      <c r="E8904" s="19">
        <v>127087.2</v>
      </c>
      <c r="F8904" s="19">
        <f t="shared" si="282"/>
        <v>99.993579623992574</v>
      </c>
      <c r="G8904" s="151">
        <f t="shared" si="283"/>
        <v>100</v>
      </c>
    </row>
    <row r="8905" spans="1:7" s="8" customFormat="1" ht="12.75" x14ac:dyDescent="0.15">
      <c r="A8905" s="108" t="s">
        <v>12</v>
      </c>
      <c r="B8905" s="19">
        <v>127095.36</v>
      </c>
      <c r="C8905" s="19">
        <v>136800</v>
      </c>
      <c r="D8905" s="19">
        <v>127087.2</v>
      </c>
      <c r="E8905" s="19">
        <v>127087.2</v>
      </c>
      <c r="F8905" s="19">
        <f t="shared" si="282"/>
        <v>99.993579623992574</v>
      </c>
      <c r="G8905" s="151">
        <f t="shared" si="283"/>
        <v>100</v>
      </c>
    </row>
    <row r="8906" spans="1:7" s="8" customFormat="1" ht="12.75" x14ac:dyDescent="0.15">
      <c r="A8906" s="110" t="s">
        <v>22</v>
      </c>
      <c r="B8906" s="20">
        <v>9941.83</v>
      </c>
      <c r="C8906" s="20">
        <v>0</v>
      </c>
      <c r="D8906" s="20">
        <v>0</v>
      </c>
      <c r="E8906" s="20">
        <v>10945.4</v>
      </c>
      <c r="F8906" s="20">
        <f t="shared" si="282"/>
        <v>110.09441923669986</v>
      </c>
      <c r="G8906" s="136">
        <f t="shared" si="283"/>
        <v>0</v>
      </c>
    </row>
    <row r="8907" spans="1:7" s="8" customFormat="1" ht="12.75" x14ac:dyDescent="0.15">
      <c r="A8907" s="110" t="s">
        <v>97</v>
      </c>
      <c r="B8907" s="20">
        <v>96754.23</v>
      </c>
      <c r="C8907" s="20">
        <v>0</v>
      </c>
      <c r="D8907" s="20">
        <v>0</v>
      </c>
      <c r="E8907" s="20">
        <v>103050.5</v>
      </c>
      <c r="F8907" s="20">
        <f t="shared" si="282"/>
        <v>106.50748809638608</v>
      </c>
      <c r="G8907" s="136">
        <f t="shared" si="283"/>
        <v>0</v>
      </c>
    </row>
    <row r="8908" spans="1:7" s="8" customFormat="1" ht="12.75" x14ac:dyDescent="0.15">
      <c r="A8908" s="110" t="s">
        <v>23</v>
      </c>
      <c r="B8908" s="20">
        <v>11108.7</v>
      </c>
      <c r="C8908" s="20">
        <v>0</v>
      </c>
      <c r="D8908" s="20">
        <v>0</v>
      </c>
      <c r="E8908" s="20">
        <v>10268.74</v>
      </c>
      <c r="F8908" s="20">
        <f t="shared" si="282"/>
        <v>92.438719202066849</v>
      </c>
      <c r="G8908" s="136">
        <f t="shared" si="283"/>
        <v>0</v>
      </c>
    </row>
    <row r="8909" spans="1:7" s="8" customFormat="1" ht="12.75" x14ac:dyDescent="0.15">
      <c r="A8909" s="110" t="s">
        <v>25</v>
      </c>
      <c r="B8909" s="20">
        <v>0</v>
      </c>
      <c r="C8909" s="20">
        <v>0</v>
      </c>
      <c r="D8909" s="20">
        <v>0</v>
      </c>
      <c r="E8909" s="20">
        <v>1750</v>
      </c>
      <c r="F8909" s="20">
        <f t="shared" si="282"/>
        <v>0</v>
      </c>
      <c r="G8909" s="136">
        <f t="shared" si="283"/>
        <v>0</v>
      </c>
    </row>
    <row r="8910" spans="1:7" s="8" customFormat="1" ht="12.75" x14ac:dyDescent="0.15">
      <c r="A8910" s="110" t="s">
        <v>29</v>
      </c>
      <c r="B8910" s="20">
        <v>9290.6</v>
      </c>
      <c r="C8910" s="20">
        <v>0</v>
      </c>
      <c r="D8910" s="20">
        <v>0</v>
      </c>
      <c r="E8910" s="20">
        <v>1072.56</v>
      </c>
      <c r="F8910" s="20">
        <f t="shared" si="282"/>
        <v>11.544571932921446</v>
      </c>
      <c r="G8910" s="136">
        <f t="shared" si="283"/>
        <v>0</v>
      </c>
    </row>
    <row r="8911" spans="1:7" s="6" customFormat="1" ht="12.75" x14ac:dyDescent="0.15">
      <c r="A8911" s="147" t="s">
        <v>250</v>
      </c>
      <c r="B8911" s="17">
        <v>15523.59</v>
      </c>
      <c r="C8911" s="17">
        <v>18716</v>
      </c>
      <c r="D8911" s="17">
        <v>28973.5</v>
      </c>
      <c r="E8911" s="17">
        <v>12552.87</v>
      </c>
      <c r="F8911" s="17">
        <f t="shared" si="282"/>
        <v>80.863189507066352</v>
      </c>
      <c r="G8911" s="148">
        <f t="shared" si="283"/>
        <v>43.325349025833951</v>
      </c>
    </row>
    <row r="8912" spans="1:7" s="7" customFormat="1" ht="12.75" x14ac:dyDescent="0.15">
      <c r="A8912" s="149" t="s">
        <v>251</v>
      </c>
      <c r="B8912" s="18">
        <v>15523.59</v>
      </c>
      <c r="C8912" s="18">
        <v>18716</v>
      </c>
      <c r="D8912" s="18">
        <v>28973.5</v>
      </c>
      <c r="E8912" s="18">
        <v>12552.87</v>
      </c>
      <c r="F8912" s="18">
        <f t="shared" si="282"/>
        <v>80.863189507066352</v>
      </c>
      <c r="G8912" s="150">
        <f t="shared" si="283"/>
        <v>43.325349025833951</v>
      </c>
    </row>
    <row r="8913" spans="1:7" s="8" customFormat="1" ht="12.75" x14ac:dyDescent="0.15">
      <c r="A8913" s="108" t="s">
        <v>82</v>
      </c>
      <c r="B8913" s="19">
        <v>15523.59</v>
      </c>
      <c r="C8913" s="19">
        <v>18716</v>
      </c>
      <c r="D8913" s="19">
        <v>28973.5</v>
      </c>
      <c r="E8913" s="19">
        <v>12552.87</v>
      </c>
      <c r="F8913" s="19">
        <f t="shared" si="282"/>
        <v>80.863189507066352</v>
      </c>
      <c r="G8913" s="151">
        <f t="shared" si="283"/>
        <v>43.325349025833951</v>
      </c>
    </row>
    <row r="8914" spans="1:7" s="6" customFormat="1" ht="12.75" x14ac:dyDescent="0.15">
      <c r="A8914" s="147" t="s">
        <v>44</v>
      </c>
      <c r="B8914" s="17">
        <v>15523.59</v>
      </c>
      <c r="C8914" s="17">
        <v>18716</v>
      </c>
      <c r="D8914" s="17">
        <v>28973.5</v>
      </c>
      <c r="E8914" s="17">
        <v>12552.87</v>
      </c>
      <c r="F8914" s="17">
        <f t="shared" si="282"/>
        <v>80.863189507066352</v>
      </c>
      <c r="G8914" s="148">
        <f t="shared" si="283"/>
        <v>43.325349025833951</v>
      </c>
    </row>
    <row r="8915" spans="1:7" s="8" customFormat="1" ht="12.75" x14ac:dyDescent="0.15">
      <c r="A8915" s="108" t="s">
        <v>6</v>
      </c>
      <c r="B8915" s="19">
        <v>12688.63</v>
      </c>
      <c r="C8915" s="19">
        <v>18716</v>
      </c>
      <c r="D8915" s="19">
        <v>22415.439999999999</v>
      </c>
      <c r="E8915" s="19">
        <v>12552.87</v>
      </c>
      <c r="F8915" s="19">
        <f t="shared" si="282"/>
        <v>98.930065736017212</v>
      </c>
      <c r="G8915" s="151">
        <f t="shared" si="283"/>
        <v>56.000997526704808</v>
      </c>
    </row>
    <row r="8916" spans="1:7" s="8" customFormat="1" ht="12.75" x14ac:dyDescent="0.15">
      <c r="A8916" s="108" t="s">
        <v>7</v>
      </c>
      <c r="B8916" s="19">
        <v>7837.02</v>
      </c>
      <c r="C8916" s="19">
        <v>12874</v>
      </c>
      <c r="D8916" s="19">
        <v>13852.56</v>
      </c>
      <c r="E8916" s="19">
        <v>6780.56</v>
      </c>
      <c r="F8916" s="19">
        <f t="shared" si="282"/>
        <v>86.519620978382093</v>
      </c>
      <c r="G8916" s="151">
        <f t="shared" si="283"/>
        <v>48.948064473281477</v>
      </c>
    </row>
    <row r="8917" spans="1:7" s="8" customFormat="1" ht="12.75" x14ac:dyDescent="0.15">
      <c r="A8917" s="110" t="s">
        <v>8</v>
      </c>
      <c r="B8917" s="20">
        <v>1486.5</v>
      </c>
      <c r="C8917" s="20">
        <v>0</v>
      </c>
      <c r="D8917" s="20">
        <v>0</v>
      </c>
      <c r="E8917" s="20">
        <v>3200</v>
      </c>
      <c r="F8917" s="20">
        <f t="shared" si="282"/>
        <v>215.27077026572488</v>
      </c>
      <c r="G8917" s="136">
        <f t="shared" si="283"/>
        <v>0</v>
      </c>
    </row>
    <row r="8918" spans="1:7" s="8" customFormat="1" ht="12.75" x14ac:dyDescent="0.15">
      <c r="A8918" s="110" t="s">
        <v>10</v>
      </c>
      <c r="B8918" s="20">
        <v>6105.25</v>
      </c>
      <c r="C8918" s="20">
        <v>0</v>
      </c>
      <c r="D8918" s="20">
        <v>0</v>
      </c>
      <c r="E8918" s="20">
        <v>3052.56</v>
      </c>
      <c r="F8918" s="20">
        <f t="shared" si="282"/>
        <v>49.998935342533066</v>
      </c>
      <c r="G8918" s="136">
        <f t="shared" si="283"/>
        <v>0</v>
      </c>
    </row>
    <row r="8919" spans="1:7" s="8" customFormat="1" ht="12.75" x14ac:dyDescent="0.15">
      <c r="A8919" s="110" t="s">
        <v>11</v>
      </c>
      <c r="B8919" s="20">
        <v>245.27</v>
      </c>
      <c r="C8919" s="20">
        <v>0</v>
      </c>
      <c r="D8919" s="20">
        <v>0</v>
      </c>
      <c r="E8919" s="20">
        <v>528</v>
      </c>
      <c r="F8919" s="20">
        <f t="shared" si="282"/>
        <v>215.27296448811515</v>
      </c>
      <c r="G8919" s="136">
        <f t="shared" si="283"/>
        <v>0</v>
      </c>
    </row>
    <row r="8920" spans="1:7" s="8" customFormat="1" ht="12.75" x14ac:dyDescent="0.15">
      <c r="A8920" s="108" t="s">
        <v>12</v>
      </c>
      <c r="B8920" s="19">
        <v>4851.6099999999997</v>
      </c>
      <c r="C8920" s="19">
        <v>5842</v>
      </c>
      <c r="D8920" s="19">
        <v>8562.8799999999992</v>
      </c>
      <c r="E8920" s="19">
        <v>5772.31</v>
      </c>
      <c r="F8920" s="19">
        <f t="shared" si="282"/>
        <v>118.97720550497672</v>
      </c>
      <c r="G8920" s="151">
        <f t="shared" si="283"/>
        <v>67.410847752158162</v>
      </c>
    </row>
    <row r="8921" spans="1:7" s="8" customFormat="1" ht="12.75" x14ac:dyDescent="0.15">
      <c r="A8921" s="110" t="s">
        <v>22</v>
      </c>
      <c r="B8921" s="20">
        <v>0</v>
      </c>
      <c r="C8921" s="20">
        <v>0</v>
      </c>
      <c r="D8921" s="20">
        <v>0</v>
      </c>
      <c r="E8921" s="20">
        <v>77.959999999999994</v>
      </c>
      <c r="F8921" s="20">
        <f t="shared" si="282"/>
        <v>0</v>
      </c>
      <c r="G8921" s="136">
        <f t="shared" si="283"/>
        <v>0</v>
      </c>
    </row>
    <row r="8922" spans="1:7" s="8" customFormat="1" ht="12.75" x14ac:dyDescent="0.15">
      <c r="A8922" s="110" t="s">
        <v>97</v>
      </c>
      <c r="B8922" s="20">
        <v>195.47</v>
      </c>
      <c r="C8922" s="20">
        <v>0</v>
      </c>
      <c r="D8922" s="20">
        <v>0</v>
      </c>
      <c r="E8922" s="20">
        <v>1330</v>
      </c>
      <c r="F8922" s="20">
        <f t="shared" si="282"/>
        <v>680.41131631452402</v>
      </c>
      <c r="G8922" s="136">
        <f t="shared" si="283"/>
        <v>0</v>
      </c>
    </row>
    <row r="8923" spans="1:7" s="8" customFormat="1" ht="12.75" x14ac:dyDescent="0.15">
      <c r="A8923" s="110" t="s">
        <v>23</v>
      </c>
      <c r="B8923" s="20">
        <v>663.61</v>
      </c>
      <c r="C8923" s="20">
        <v>0</v>
      </c>
      <c r="D8923" s="20">
        <v>0</v>
      </c>
      <c r="E8923" s="20">
        <v>738.42</v>
      </c>
      <c r="F8923" s="20">
        <f t="shared" si="282"/>
        <v>111.27318756498545</v>
      </c>
      <c r="G8923" s="136">
        <f t="shared" si="283"/>
        <v>0</v>
      </c>
    </row>
    <row r="8924" spans="1:7" s="8" customFormat="1" ht="12.75" x14ac:dyDescent="0.15">
      <c r="A8924" s="110" t="s">
        <v>29</v>
      </c>
      <c r="B8924" s="20">
        <v>705.21</v>
      </c>
      <c r="C8924" s="20">
        <v>0</v>
      </c>
      <c r="D8924" s="20">
        <v>0</v>
      </c>
      <c r="E8924" s="20">
        <v>654.64</v>
      </c>
      <c r="F8924" s="20">
        <f t="shared" si="282"/>
        <v>92.829086371435451</v>
      </c>
      <c r="G8924" s="136">
        <f t="shared" si="283"/>
        <v>0</v>
      </c>
    </row>
    <row r="8925" spans="1:7" s="8" customFormat="1" ht="12.75" x14ac:dyDescent="0.15">
      <c r="A8925" s="110" t="s">
        <v>32</v>
      </c>
      <c r="B8925" s="20">
        <v>896.99</v>
      </c>
      <c r="C8925" s="20">
        <v>0</v>
      </c>
      <c r="D8925" s="20">
        <v>0</v>
      </c>
      <c r="E8925" s="20">
        <v>0</v>
      </c>
      <c r="F8925" s="20">
        <f t="shared" si="282"/>
        <v>0</v>
      </c>
      <c r="G8925" s="136">
        <f t="shared" si="283"/>
        <v>0</v>
      </c>
    </row>
    <row r="8926" spans="1:7" s="8" customFormat="1" ht="12.75" x14ac:dyDescent="0.15">
      <c r="A8926" s="110" t="s">
        <v>35</v>
      </c>
      <c r="B8926" s="20">
        <v>13.27</v>
      </c>
      <c r="C8926" s="20">
        <v>0</v>
      </c>
      <c r="D8926" s="20">
        <v>0</v>
      </c>
      <c r="E8926" s="20">
        <v>0</v>
      </c>
      <c r="F8926" s="20">
        <f t="shared" si="282"/>
        <v>0</v>
      </c>
      <c r="G8926" s="136">
        <f t="shared" si="283"/>
        <v>0</v>
      </c>
    </row>
    <row r="8927" spans="1:7" s="8" customFormat="1" ht="12.75" x14ac:dyDescent="0.15">
      <c r="A8927" s="110" t="s">
        <v>83</v>
      </c>
      <c r="B8927" s="20">
        <v>789.7</v>
      </c>
      <c r="C8927" s="20">
        <v>0</v>
      </c>
      <c r="D8927" s="20">
        <v>0</v>
      </c>
      <c r="E8927" s="20">
        <v>2217.2199999999998</v>
      </c>
      <c r="F8927" s="20">
        <f t="shared" si="282"/>
        <v>280.76738001772821</v>
      </c>
      <c r="G8927" s="136">
        <f t="shared" si="283"/>
        <v>0</v>
      </c>
    </row>
    <row r="8928" spans="1:7" s="8" customFormat="1" ht="12.75" x14ac:dyDescent="0.15">
      <c r="A8928" s="110" t="s">
        <v>13</v>
      </c>
      <c r="B8928" s="20">
        <v>1587.36</v>
      </c>
      <c r="C8928" s="20">
        <v>0</v>
      </c>
      <c r="D8928" s="20">
        <v>0</v>
      </c>
      <c r="E8928" s="20">
        <v>754.07</v>
      </c>
      <c r="F8928" s="20">
        <f t="shared" si="282"/>
        <v>47.504661828444725</v>
      </c>
      <c r="G8928" s="136">
        <f t="shared" si="283"/>
        <v>0</v>
      </c>
    </row>
    <row r="8929" spans="1:7" s="8" customFormat="1" ht="12.75" x14ac:dyDescent="0.15">
      <c r="A8929" s="108" t="s">
        <v>53</v>
      </c>
      <c r="B8929" s="19">
        <v>2834.96</v>
      </c>
      <c r="C8929" s="19">
        <v>0</v>
      </c>
      <c r="D8929" s="19">
        <v>6558.06</v>
      </c>
      <c r="E8929" s="19">
        <v>0</v>
      </c>
      <c r="F8929" s="19">
        <f t="shared" si="282"/>
        <v>0</v>
      </c>
      <c r="G8929" s="151">
        <f t="shared" si="283"/>
        <v>0</v>
      </c>
    </row>
    <row r="8930" spans="1:7" s="8" customFormat="1" ht="12.75" x14ac:dyDescent="0.15">
      <c r="A8930" s="108" t="s">
        <v>56</v>
      </c>
      <c r="B8930" s="19">
        <v>2834.96</v>
      </c>
      <c r="C8930" s="19">
        <v>0</v>
      </c>
      <c r="D8930" s="19">
        <v>6558.06</v>
      </c>
      <c r="E8930" s="19">
        <v>0</v>
      </c>
      <c r="F8930" s="19">
        <f t="shared" si="282"/>
        <v>0</v>
      </c>
      <c r="G8930" s="151">
        <f t="shared" si="283"/>
        <v>0</v>
      </c>
    </row>
    <row r="8931" spans="1:7" s="8" customFormat="1" ht="12.75" x14ac:dyDescent="0.15">
      <c r="A8931" s="110" t="s">
        <v>57</v>
      </c>
      <c r="B8931" s="20">
        <v>2387.02</v>
      </c>
      <c r="C8931" s="20">
        <v>0</v>
      </c>
      <c r="D8931" s="20">
        <v>0</v>
      </c>
      <c r="E8931" s="20">
        <v>0</v>
      </c>
      <c r="F8931" s="20">
        <f t="shared" si="282"/>
        <v>0</v>
      </c>
      <c r="G8931" s="136">
        <f t="shared" si="283"/>
        <v>0</v>
      </c>
    </row>
    <row r="8932" spans="1:7" s="8" customFormat="1" ht="12.75" x14ac:dyDescent="0.15">
      <c r="A8932" s="110" t="s">
        <v>58</v>
      </c>
      <c r="B8932" s="20">
        <v>447.94</v>
      </c>
      <c r="C8932" s="20">
        <v>0</v>
      </c>
      <c r="D8932" s="20">
        <v>0</v>
      </c>
      <c r="E8932" s="20">
        <v>0</v>
      </c>
      <c r="F8932" s="20">
        <f t="shared" si="282"/>
        <v>0</v>
      </c>
      <c r="G8932" s="136">
        <f t="shared" si="283"/>
        <v>0</v>
      </c>
    </row>
    <row r="8933" spans="1:7" s="6" customFormat="1" ht="12.75" x14ac:dyDescent="0.15">
      <c r="A8933" s="147" t="s">
        <v>297</v>
      </c>
      <c r="B8933" s="17">
        <v>168645.68</v>
      </c>
      <c r="C8933" s="17">
        <v>189889</v>
      </c>
      <c r="D8933" s="17">
        <v>186687.53</v>
      </c>
      <c r="E8933" s="17">
        <v>159700.04999999999</v>
      </c>
      <c r="F8933" s="17">
        <f t="shared" si="282"/>
        <v>94.695606789334903</v>
      </c>
      <c r="G8933" s="148">
        <f t="shared" si="283"/>
        <v>85.544037140563162</v>
      </c>
    </row>
    <row r="8934" spans="1:7" s="7" customFormat="1" ht="12.75" x14ac:dyDescent="0.15">
      <c r="A8934" s="149" t="s">
        <v>298</v>
      </c>
      <c r="B8934" s="18">
        <v>0</v>
      </c>
      <c r="C8934" s="18">
        <v>0</v>
      </c>
      <c r="D8934" s="18">
        <v>5200</v>
      </c>
      <c r="E8934" s="18">
        <v>5200</v>
      </c>
      <c r="F8934" s="18">
        <f t="shared" si="282"/>
        <v>0</v>
      </c>
      <c r="G8934" s="150">
        <f t="shared" si="283"/>
        <v>100</v>
      </c>
    </row>
    <row r="8935" spans="1:7" s="8" customFormat="1" ht="12.75" x14ac:dyDescent="0.15">
      <c r="A8935" s="108" t="s">
        <v>81</v>
      </c>
      <c r="B8935" s="19">
        <v>0</v>
      </c>
      <c r="C8935" s="19">
        <v>0</v>
      </c>
      <c r="D8935" s="19">
        <v>5200</v>
      </c>
      <c r="E8935" s="19">
        <v>5200</v>
      </c>
      <c r="F8935" s="19">
        <f t="shared" si="282"/>
        <v>0</v>
      </c>
      <c r="G8935" s="151">
        <f t="shared" si="283"/>
        <v>100</v>
      </c>
    </row>
    <row r="8936" spans="1:7" s="6" customFormat="1" ht="12.75" x14ac:dyDescent="0.15">
      <c r="A8936" s="147" t="s">
        <v>5</v>
      </c>
      <c r="B8936" s="17">
        <v>0</v>
      </c>
      <c r="C8936" s="17">
        <v>0</v>
      </c>
      <c r="D8936" s="17">
        <v>5200</v>
      </c>
      <c r="E8936" s="17">
        <v>5200</v>
      </c>
      <c r="F8936" s="17">
        <f t="shared" si="282"/>
        <v>0</v>
      </c>
      <c r="G8936" s="148">
        <f t="shared" si="283"/>
        <v>100</v>
      </c>
    </row>
    <row r="8937" spans="1:7" s="8" customFormat="1" ht="12.75" x14ac:dyDescent="0.15">
      <c r="A8937" s="108" t="s">
        <v>6</v>
      </c>
      <c r="B8937" s="19">
        <v>0</v>
      </c>
      <c r="C8937" s="19">
        <v>0</v>
      </c>
      <c r="D8937" s="19">
        <v>4950</v>
      </c>
      <c r="E8937" s="19">
        <v>4950</v>
      </c>
      <c r="F8937" s="19">
        <f t="shared" si="282"/>
        <v>0</v>
      </c>
      <c r="G8937" s="151">
        <f t="shared" si="283"/>
        <v>100</v>
      </c>
    </row>
    <row r="8938" spans="1:7" s="8" customFormat="1" ht="12.75" x14ac:dyDescent="0.15">
      <c r="A8938" s="108" t="s">
        <v>12</v>
      </c>
      <c r="B8938" s="19">
        <v>0</v>
      </c>
      <c r="C8938" s="19">
        <v>0</v>
      </c>
      <c r="D8938" s="19">
        <v>4950</v>
      </c>
      <c r="E8938" s="19">
        <v>4950</v>
      </c>
      <c r="F8938" s="19">
        <f t="shared" si="282"/>
        <v>0</v>
      </c>
      <c r="G8938" s="151">
        <f t="shared" si="283"/>
        <v>100</v>
      </c>
    </row>
    <row r="8939" spans="1:7" s="8" customFormat="1" ht="12.75" x14ac:dyDescent="0.15">
      <c r="A8939" s="110" t="s">
        <v>97</v>
      </c>
      <c r="B8939" s="20">
        <v>0</v>
      </c>
      <c r="C8939" s="20">
        <v>0</v>
      </c>
      <c r="D8939" s="20">
        <v>0</v>
      </c>
      <c r="E8939" s="20">
        <v>4550</v>
      </c>
      <c r="F8939" s="20">
        <f t="shared" si="282"/>
        <v>0</v>
      </c>
      <c r="G8939" s="136">
        <f t="shared" si="283"/>
        <v>0</v>
      </c>
    </row>
    <row r="8940" spans="1:7" s="8" customFormat="1" ht="12.75" x14ac:dyDescent="0.15">
      <c r="A8940" s="110" t="s">
        <v>36</v>
      </c>
      <c r="B8940" s="20">
        <v>0</v>
      </c>
      <c r="C8940" s="20">
        <v>0</v>
      </c>
      <c r="D8940" s="20">
        <v>0</v>
      </c>
      <c r="E8940" s="20">
        <v>400</v>
      </c>
      <c r="F8940" s="20">
        <f t="shared" si="282"/>
        <v>0</v>
      </c>
      <c r="G8940" s="136">
        <f t="shared" si="283"/>
        <v>0</v>
      </c>
    </row>
    <row r="8941" spans="1:7" s="8" customFormat="1" ht="12.75" x14ac:dyDescent="0.15">
      <c r="A8941" s="108" t="s">
        <v>53</v>
      </c>
      <c r="B8941" s="19">
        <v>0</v>
      </c>
      <c r="C8941" s="19">
        <v>0</v>
      </c>
      <c r="D8941" s="19">
        <v>250</v>
      </c>
      <c r="E8941" s="19">
        <v>250</v>
      </c>
      <c r="F8941" s="19">
        <f t="shared" si="282"/>
        <v>0</v>
      </c>
      <c r="G8941" s="151">
        <f t="shared" si="283"/>
        <v>100</v>
      </c>
    </row>
    <row r="8942" spans="1:7" s="8" customFormat="1" ht="12.75" x14ac:dyDescent="0.15">
      <c r="A8942" s="108" t="s">
        <v>54</v>
      </c>
      <c r="B8942" s="19">
        <v>0</v>
      </c>
      <c r="C8942" s="19">
        <v>0</v>
      </c>
      <c r="D8942" s="19">
        <v>250</v>
      </c>
      <c r="E8942" s="19">
        <v>250</v>
      </c>
      <c r="F8942" s="19">
        <f t="shared" si="282"/>
        <v>0</v>
      </c>
      <c r="G8942" s="151">
        <f t="shared" si="283"/>
        <v>100</v>
      </c>
    </row>
    <row r="8943" spans="1:7" s="8" customFormat="1" ht="12.75" x14ac:dyDescent="0.15">
      <c r="A8943" s="110" t="s">
        <v>55</v>
      </c>
      <c r="B8943" s="20">
        <v>0</v>
      </c>
      <c r="C8943" s="20">
        <v>0</v>
      </c>
      <c r="D8943" s="20">
        <v>0</v>
      </c>
      <c r="E8943" s="20">
        <v>250</v>
      </c>
      <c r="F8943" s="20">
        <f t="shared" si="282"/>
        <v>0</v>
      </c>
      <c r="G8943" s="136">
        <f t="shared" si="283"/>
        <v>0</v>
      </c>
    </row>
    <row r="8944" spans="1:7" s="7" customFormat="1" ht="12.75" x14ac:dyDescent="0.15">
      <c r="A8944" s="149" t="s">
        <v>299</v>
      </c>
      <c r="B8944" s="18">
        <v>583.02</v>
      </c>
      <c r="C8944" s="18">
        <v>0</v>
      </c>
      <c r="D8944" s="18">
        <v>0</v>
      </c>
      <c r="E8944" s="18">
        <v>0</v>
      </c>
      <c r="F8944" s="18">
        <f t="shared" si="282"/>
        <v>0</v>
      </c>
      <c r="G8944" s="150">
        <f t="shared" si="283"/>
        <v>0</v>
      </c>
    </row>
    <row r="8945" spans="1:7" s="8" customFormat="1" ht="12.75" x14ac:dyDescent="0.15">
      <c r="A8945" s="108" t="s">
        <v>82</v>
      </c>
      <c r="B8945" s="19">
        <v>583.02</v>
      </c>
      <c r="C8945" s="19">
        <v>0</v>
      </c>
      <c r="D8945" s="19">
        <v>0</v>
      </c>
      <c r="E8945" s="19">
        <v>0</v>
      </c>
      <c r="F8945" s="19">
        <f t="shared" si="282"/>
        <v>0</v>
      </c>
      <c r="G8945" s="151">
        <f t="shared" si="283"/>
        <v>0</v>
      </c>
    </row>
    <row r="8946" spans="1:7" s="6" customFormat="1" ht="12.75" x14ac:dyDescent="0.15">
      <c r="A8946" s="147" t="s">
        <v>281</v>
      </c>
      <c r="B8946" s="17">
        <v>583.02</v>
      </c>
      <c r="C8946" s="17">
        <v>0</v>
      </c>
      <c r="D8946" s="17">
        <v>0</v>
      </c>
      <c r="E8946" s="17">
        <v>0</v>
      </c>
      <c r="F8946" s="17">
        <f t="shared" si="282"/>
        <v>0</v>
      </c>
      <c r="G8946" s="148">
        <f t="shared" si="283"/>
        <v>0</v>
      </c>
    </row>
    <row r="8947" spans="1:7" s="8" customFormat="1" ht="12.75" x14ac:dyDescent="0.15">
      <c r="A8947" s="108" t="s">
        <v>6</v>
      </c>
      <c r="B8947" s="19">
        <v>490.28</v>
      </c>
      <c r="C8947" s="19">
        <v>0</v>
      </c>
      <c r="D8947" s="19">
        <v>0</v>
      </c>
      <c r="E8947" s="19">
        <v>0</v>
      </c>
      <c r="F8947" s="19">
        <f t="shared" si="282"/>
        <v>0</v>
      </c>
      <c r="G8947" s="151">
        <f t="shared" si="283"/>
        <v>0</v>
      </c>
    </row>
    <row r="8948" spans="1:7" s="8" customFormat="1" ht="12.75" x14ac:dyDescent="0.15">
      <c r="A8948" s="108" t="s">
        <v>12</v>
      </c>
      <c r="B8948" s="19">
        <v>490.28</v>
      </c>
      <c r="C8948" s="19">
        <v>0</v>
      </c>
      <c r="D8948" s="19">
        <v>0</v>
      </c>
      <c r="E8948" s="19">
        <v>0</v>
      </c>
      <c r="F8948" s="19">
        <f t="shared" si="282"/>
        <v>0</v>
      </c>
      <c r="G8948" s="151">
        <f t="shared" si="283"/>
        <v>0</v>
      </c>
    </row>
    <row r="8949" spans="1:7" s="8" customFormat="1" ht="12.75" x14ac:dyDescent="0.15">
      <c r="A8949" s="110" t="s">
        <v>28</v>
      </c>
      <c r="B8949" s="20">
        <v>490.28</v>
      </c>
      <c r="C8949" s="20">
        <v>0</v>
      </c>
      <c r="D8949" s="20">
        <v>0</v>
      </c>
      <c r="E8949" s="20">
        <v>0</v>
      </c>
      <c r="F8949" s="20">
        <f t="shared" si="282"/>
        <v>0</v>
      </c>
      <c r="G8949" s="136">
        <f t="shared" si="283"/>
        <v>0</v>
      </c>
    </row>
    <row r="8950" spans="1:7" s="8" customFormat="1" ht="12.75" x14ac:dyDescent="0.15">
      <c r="A8950" s="108" t="s">
        <v>53</v>
      </c>
      <c r="B8950" s="19">
        <v>92.74</v>
      </c>
      <c r="C8950" s="19">
        <v>0</v>
      </c>
      <c r="D8950" s="19">
        <v>0</v>
      </c>
      <c r="E8950" s="19">
        <v>0</v>
      </c>
      <c r="F8950" s="19">
        <f t="shared" si="282"/>
        <v>0</v>
      </c>
      <c r="G8950" s="151">
        <f t="shared" si="283"/>
        <v>0</v>
      </c>
    </row>
    <row r="8951" spans="1:7" s="8" customFormat="1" ht="12.75" x14ac:dyDescent="0.15">
      <c r="A8951" s="108" t="s">
        <v>56</v>
      </c>
      <c r="B8951" s="19">
        <v>92.74</v>
      </c>
      <c r="C8951" s="19">
        <v>0</v>
      </c>
      <c r="D8951" s="19">
        <v>0</v>
      </c>
      <c r="E8951" s="19">
        <v>0</v>
      </c>
      <c r="F8951" s="19">
        <f t="shared" si="282"/>
        <v>0</v>
      </c>
      <c r="G8951" s="151">
        <f t="shared" si="283"/>
        <v>0</v>
      </c>
    </row>
    <row r="8952" spans="1:7" s="8" customFormat="1" ht="12.75" x14ac:dyDescent="0.15">
      <c r="A8952" s="110" t="s">
        <v>57</v>
      </c>
      <c r="B8952" s="20">
        <v>92.74</v>
      </c>
      <c r="C8952" s="20">
        <v>0</v>
      </c>
      <c r="D8952" s="20">
        <v>0</v>
      </c>
      <c r="E8952" s="20">
        <v>0</v>
      </c>
      <c r="F8952" s="20">
        <f t="shared" si="282"/>
        <v>0</v>
      </c>
      <c r="G8952" s="136">
        <f t="shared" si="283"/>
        <v>0</v>
      </c>
    </row>
    <row r="8953" spans="1:7" s="7" customFormat="1" ht="12.75" x14ac:dyDescent="0.15">
      <c r="A8953" s="149" t="s">
        <v>301</v>
      </c>
      <c r="B8953" s="18">
        <v>167963.12</v>
      </c>
      <c r="C8953" s="18">
        <v>189889</v>
      </c>
      <c r="D8953" s="18">
        <v>181487.53</v>
      </c>
      <c r="E8953" s="18">
        <v>154500.04999999999</v>
      </c>
      <c r="F8953" s="18">
        <f t="shared" si="282"/>
        <v>91.984508265862161</v>
      </c>
      <c r="G8953" s="150">
        <f t="shared" si="283"/>
        <v>85.12984335617989</v>
      </c>
    </row>
    <row r="8954" spans="1:7" s="8" customFormat="1" ht="12.75" x14ac:dyDescent="0.15">
      <c r="A8954" s="108" t="s">
        <v>82</v>
      </c>
      <c r="B8954" s="19">
        <v>167963.12</v>
      </c>
      <c r="C8954" s="19">
        <v>189889</v>
      </c>
      <c r="D8954" s="19">
        <v>181487.53</v>
      </c>
      <c r="E8954" s="19">
        <v>154500.04999999999</v>
      </c>
      <c r="F8954" s="19">
        <f t="shared" si="282"/>
        <v>91.984508265862161</v>
      </c>
      <c r="G8954" s="151">
        <f t="shared" si="283"/>
        <v>85.12984335617989</v>
      </c>
    </row>
    <row r="8955" spans="1:7" s="6" customFormat="1" ht="12.75" x14ac:dyDescent="0.15">
      <c r="A8955" s="147" t="s">
        <v>257</v>
      </c>
      <c r="B8955" s="17">
        <v>167963.12</v>
      </c>
      <c r="C8955" s="17">
        <v>189889</v>
      </c>
      <c r="D8955" s="17">
        <v>181487.53</v>
      </c>
      <c r="E8955" s="17">
        <v>154500.04999999999</v>
      </c>
      <c r="F8955" s="17">
        <f t="shared" si="282"/>
        <v>91.984508265862161</v>
      </c>
      <c r="G8955" s="148">
        <f t="shared" si="283"/>
        <v>85.12984335617989</v>
      </c>
    </row>
    <row r="8956" spans="1:7" s="8" customFormat="1" ht="12.75" x14ac:dyDescent="0.15">
      <c r="A8956" s="108" t="s">
        <v>6</v>
      </c>
      <c r="B8956" s="19">
        <v>98304.86</v>
      </c>
      <c r="C8956" s="19">
        <v>136800</v>
      </c>
      <c r="D8956" s="19">
        <v>142199.15</v>
      </c>
      <c r="E8956" s="19">
        <v>115517.01</v>
      </c>
      <c r="F8956" s="19">
        <f t="shared" si="282"/>
        <v>117.50895123598161</v>
      </c>
      <c r="G8956" s="151">
        <f t="shared" si="283"/>
        <v>81.236076305660049</v>
      </c>
    </row>
    <row r="8957" spans="1:7" s="8" customFormat="1" ht="12.75" x14ac:dyDescent="0.15">
      <c r="A8957" s="108" t="s">
        <v>12</v>
      </c>
      <c r="B8957" s="19">
        <v>97566.48</v>
      </c>
      <c r="C8957" s="19">
        <v>136004</v>
      </c>
      <c r="D8957" s="19">
        <v>141337.38</v>
      </c>
      <c r="E8957" s="19">
        <v>114705.08</v>
      </c>
      <c r="F8957" s="19">
        <f t="shared" si="282"/>
        <v>117.56607392210931</v>
      </c>
      <c r="G8957" s="151">
        <f t="shared" si="283"/>
        <v>81.156931025606951</v>
      </c>
    </row>
    <row r="8958" spans="1:7" s="8" customFormat="1" ht="12.75" x14ac:dyDescent="0.15">
      <c r="A8958" s="110" t="s">
        <v>18</v>
      </c>
      <c r="B8958" s="20">
        <v>6671.14</v>
      </c>
      <c r="C8958" s="20">
        <v>0</v>
      </c>
      <c r="D8958" s="20">
        <v>0</v>
      </c>
      <c r="E8958" s="20">
        <v>8965.0400000000009</v>
      </c>
      <c r="F8958" s="20">
        <f t="shared" si="282"/>
        <v>134.3854273782292</v>
      </c>
      <c r="G8958" s="136">
        <f t="shared" si="283"/>
        <v>0</v>
      </c>
    </row>
    <row r="8959" spans="1:7" s="8" customFormat="1" ht="12.75" x14ac:dyDescent="0.15">
      <c r="A8959" s="110" t="s">
        <v>20</v>
      </c>
      <c r="B8959" s="20">
        <v>424.71</v>
      </c>
      <c r="C8959" s="20">
        <v>0</v>
      </c>
      <c r="D8959" s="20">
        <v>0</v>
      </c>
      <c r="E8959" s="20">
        <v>1188.95</v>
      </c>
      <c r="F8959" s="20">
        <f t="shared" si="282"/>
        <v>279.9439617621436</v>
      </c>
      <c r="G8959" s="136">
        <f t="shared" si="283"/>
        <v>0</v>
      </c>
    </row>
    <row r="8960" spans="1:7" s="8" customFormat="1" ht="12.75" x14ac:dyDescent="0.15">
      <c r="A8960" s="110" t="s">
        <v>21</v>
      </c>
      <c r="B8960" s="20">
        <v>56.54</v>
      </c>
      <c r="C8960" s="20">
        <v>0</v>
      </c>
      <c r="D8960" s="20">
        <v>0</v>
      </c>
      <c r="E8960" s="20">
        <v>50.9</v>
      </c>
      <c r="F8960" s="20">
        <f t="shared" si="282"/>
        <v>90.024761230986911</v>
      </c>
      <c r="G8960" s="136">
        <f t="shared" si="283"/>
        <v>0</v>
      </c>
    </row>
    <row r="8961" spans="1:7" s="8" customFormat="1" ht="12.75" x14ac:dyDescent="0.15">
      <c r="A8961" s="110" t="s">
        <v>22</v>
      </c>
      <c r="B8961" s="20">
        <v>2065.71</v>
      </c>
      <c r="C8961" s="20">
        <v>0</v>
      </c>
      <c r="D8961" s="20">
        <v>0</v>
      </c>
      <c r="E8961" s="20">
        <v>1657.75</v>
      </c>
      <c r="F8961" s="20">
        <f t="shared" si="282"/>
        <v>80.250858058488362</v>
      </c>
      <c r="G8961" s="136">
        <f t="shared" si="283"/>
        <v>0</v>
      </c>
    </row>
    <row r="8962" spans="1:7" s="8" customFormat="1" ht="12.75" x14ac:dyDescent="0.15">
      <c r="A8962" s="110" t="s">
        <v>23</v>
      </c>
      <c r="B8962" s="20">
        <v>34570.120000000003</v>
      </c>
      <c r="C8962" s="20">
        <v>0</v>
      </c>
      <c r="D8962" s="20">
        <v>0</v>
      </c>
      <c r="E8962" s="20">
        <v>34356.68</v>
      </c>
      <c r="F8962" s="20">
        <f t="shared" si="282"/>
        <v>99.382588200445937</v>
      </c>
      <c r="G8962" s="136">
        <f t="shared" si="283"/>
        <v>0</v>
      </c>
    </row>
    <row r="8963" spans="1:7" s="8" customFormat="1" ht="12.75" x14ac:dyDescent="0.15">
      <c r="A8963" s="110" t="s">
        <v>24</v>
      </c>
      <c r="B8963" s="20">
        <v>1802.75</v>
      </c>
      <c r="C8963" s="20">
        <v>0</v>
      </c>
      <c r="D8963" s="20">
        <v>0</v>
      </c>
      <c r="E8963" s="20">
        <v>1166.6500000000001</v>
      </c>
      <c r="F8963" s="20">
        <f t="shared" si="282"/>
        <v>64.715018721397868</v>
      </c>
      <c r="G8963" s="136">
        <f t="shared" si="283"/>
        <v>0</v>
      </c>
    </row>
    <row r="8964" spans="1:7" s="8" customFormat="1" ht="12.75" x14ac:dyDescent="0.15">
      <c r="A8964" s="110" t="s">
        <v>25</v>
      </c>
      <c r="B8964" s="20">
        <v>5602.42</v>
      </c>
      <c r="C8964" s="20">
        <v>0</v>
      </c>
      <c r="D8964" s="20">
        <v>0</v>
      </c>
      <c r="E8964" s="20">
        <v>1318.36</v>
      </c>
      <c r="F8964" s="20">
        <f t="shared" si="282"/>
        <v>23.531973682801357</v>
      </c>
      <c r="G8964" s="136">
        <f t="shared" si="283"/>
        <v>0</v>
      </c>
    </row>
    <row r="8965" spans="1:7" s="8" customFormat="1" ht="12.75" x14ac:dyDescent="0.15">
      <c r="A8965" s="110" t="s">
        <v>26</v>
      </c>
      <c r="B8965" s="20">
        <v>1714.23</v>
      </c>
      <c r="C8965" s="20">
        <v>0</v>
      </c>
      <c r="D8965" s="20">
        <v>0</v>
      </c>
      <c r="E8965" s="20">
        <v>2222.6</v>
      </c>
      <c r="F8965" s="20">
        <f t="shared" si="282"/>
        <v>129.65588048278235</v>
      </c>
      <c r="G8965" s="136">
        <f t="shared" si="283"/>
        <v>0</v>
      </c>
    </row>
    <row r="8966" spans="1:7" s="8" customFormat="1" ht="12.75" x14ac:dyDescent="0.15">
      <c r="A8966" s="110" t="s">
        <v>27</v>
      </c>
      <c r="B8966" s="20">
        <v>7306.89</v>
      </c>
      <c r="C8966" s="20">
        <v>0</v>
      </c>
      <c r="D8966" s="20">
        <v>0</v>
      </c>
      <c r="E8966" s="20">
        <v>8540.3799999999992</v>
      </c>
      <c r="F8966" s="20">
        <f t="shared" ref="F8966:F9029" si="284">IFERROR(E8966/B8966*100,0)</f>
        <v>116.88119021909455</v>
      </c>
      <c r="G8966" s="136">
        <f t="shared" ref="G8966:G9029" si="285">IFERROR(E8966/D8966*100,0)</f>
        <v>0</v>
      </c>
    </row>
    <row r="8967" spans="1:7" s="8" customFormat="1" ht="12.75" x14ac:dyDescent="0.15">
      <c r="A8967" s="110" t="s">
        <v>28</v>
      </c>
      <c r="B8967" s="20">
        <v>11449.39</v>
      </c>
      <c r="C8967" s="20">
        <v>0</v>
      </c>
      <c r="D8967" s="20">
        <v>0</v>
      </c>
      <c r="E8967" s="20">
        <v>12190.12</v>
      </c>
      <c r="F8967" s="20">
        <f t="shared" si="284"/>
        <v>106.4696023106908</v>
      </c>
      <c r="G8967" s="136">
        <f t="shared" si="285"/>
        <v>0</v>
      </c>
    </row>
    <row r="8968" spans="1:7" s="8" customFormat="1" ht="12.75" x14ac:dyDescent="0.15">
      <c r="A8968" s="110" t="s">
        <v>29</v>
      </c>
      <c r="B8968" s="20">
        <v>3455.23</v>
      </c>
      <c r="C8968" s="20">
        <v>0</v>
      </c>
      <c r="D8968" s="20">
        <v>0</v>
      </c>
      <c r="E8968" s="20">
        <v>13336.86</v>
      </c>
      <c r="F8968" s="20">
        <f t="shared" si="284"/>
        <v>385.99051293256889</v>
      </c>
      <c r="G8968" s="136">
        <f t="shared" si="285"/>
        <v>0</v>
      </c>
    </row>
    <row r="8969" spans="1:7" s="8" customFormat="1" ht="12.75" x14ac:dyDescent="0.15">
      <c r="A8969" s="110" t="s">
        <v>30</v>
      </c>
      <c r="B8969" s="20">
        <v>2313.44</v>
      </c>
      <c r="C8969" s="20">
        <v>0</v>
      </c>
      <c r="D8969" s="20">
        <v>0</v>
      </c>
      <c r="E8969" s="20">
        <v>2189.17</v>
      </c>
      <c r="F8969" s="20">
        <f t="shared" si="284"/>
        <v>94.628345667058582</v>
      </c>
      <c r="G8969" s="136">
        <f t="shared" si="285"/>
        <v>0</v>
      </c>
    </row>
    <row r="8970" spans="1:7" s="8" customFormat="1" ht="12.75" x14ac:dyDescent="0.15">
      <c r="A8970" s="110" t="s">
        <v>31</v>
      </c>
      <c r="B8970" s="20">
        <v>71.67</v>
      </c>
      <c r="C8970" s="20">
        <v>0</v>
      </c>
      <c r="D8970" s="20">
        <v>0</v>
      </c>
      <c r="E8970" s="20">
        <v>201.79</v>
      </c>
      <c r="F8970" s="20">
        <f t="shared" si="284"/>
        <v>281.554346309474</v>
      </c>
      <c r="G8970" s="136">
        <f t="shared" si="285"/>
        <v>0</v>
      </c>
    </row>
    <row r="8971" spans="1:7" s="8" customFormat="1" ht="12.75" x14ac:dyDescent="0.15">
      <c r="A8971" s="110" t="s">
        <v>32</v>
      </c>
      <c r="B8971" s="20">
        <v>4747.26</v>
      </c>
      <c r="C8971" s="20">
        <v>0</v>
      </c>
      <c r="D8971" s="20">
        <v>0</v>
      </c>
      <c r="E8971" s="20">
        <v>7411.24</v>
      </c>
      <c r="F8971" s="20">
        <f t="shared" si="284"/>
        <v>156.11615963734869</v>
      </c>
      <c r="G8971" s="136">
        <f t="shared" si="285"/>
        <v>0</v>
      </c>
    </row>
    <row r="8972" spans="1:7" s="8" customFormat="1" ht="12.75" x14ac:dyDescent="0.15">
      <c r="A8972" s="110" t="s">
        <v>33</v>
      </c>
      <c r="B8972" s="20">
        <v>6506.01</v>
      </c>
      <c r="C8972" s="20">
        <v>0</v>
      </c>
      <c r="D8972" s="20">
        <v>0</v>
      </c>
      <c r="E8972" s="20">
        <v>8782.6</v>
      </c>
      <c r="F8972" s="20">
        <f t="shared" si="284"/>
        <v>134.99210729771397</v>
      </c>
      <c r="G8972" s="136">
        <f t="shared" si="285"/>
        <v>0</v>
      </c>
    </row>
    <row r="8973" spans="1:7" s="8" customFormat="1" ht="12.75" x14ac:dyDescent="0.15">
      <c r="A8973" s="110" t="s">
        <v>34</v>
      </c>
      <c r="B8973" s="20">
        <v>1078.45</v>
      </c>
      <c r="C8973" s="20">
        <v>0</v>
      </c>
      <c r="D8973" s="20">
        <v>0</v>
      </c>
      <c r="E8973" s="20">
        <v>1165.53</v>
      </c>
      <c r="F8973" s="20">
        <f t="shared" si="284"/>
        <v>108.07455143956604</v>
      </c>
      <c r="G8973" s="136">
        <f t="shared" si="285"/>
        <v>0</v>
      </c>
    </row>
    <row r="8974" spans="1:7" s="8" customFormat="1" ht="12.75" x14ac:dyDescent="0.15">
      <c r="A8974" s="110" t="s">
        <v>35</v>
      </c>
      <c r="B8974" s="20">
        <v>1004.39</v>
      </c>
      <c r="C8974" s="20">
        <v>0</v>
      </c>
      <c r="D8974" s="20">
        <v>0</v>
      </c>
      <c r="E8974" s="20">
        <v>849.21</v>
      </c>
      <c r="F8974" s="20">
        <f t="shared" si="284"/>
        <v>84.549826262706716</v>
      </c>
      <c r="G8974" s="136">
        <f t="shared" si="285"/>
        <v>0</v>
      </c>
    </row>
    <row r="8975" spans="1:7" s="8" customFormat="1" ht="12.75" x14ac:dyDescent="0.15">
      <c r="A8975" s="110" t="s">
        <v>83</v>
      </c>
      <c r="B8975" s="20">
        <v>728.57</v>
      </c>
      <c r="C8975" s="20">
        <v>0</v>
      </c>
      <c r="D8975" s="20">
        <v>0</v>
      </c>
      <c r="E8975" s="20">
        <v>546.70000000000005</v>
      </c>
      <c r="F8975" s="20">
        <f t="shared" si="284"/>
        <v>75.037402034121641</v>
      </c>
      <c r="G8975" s="136">
        <f t="shared" si="285"/>
        <v>0</v>
      </c>
    </row>
    <row r="8976" spans="1:7" s="8" customFormat="1" ht="12.75" x14ac:dyDescent="0.15">
      <c r="A8976" s="110" t="s">
        <v>42</v>
      </c>
      <c r="B8976" s="20">
        <v>46.45</v>
      </c>
      <c r="C8976" s="20">
        <v>0</v>
      </c>
      <c r="D8976" s="20">
        <v>0</v>
      </c>
      <c r="E8976" s="20">
        <v>98.27</v>
      </c>
      <c r="F8976" s="20">
        <f t="shared" si="284"/>
        <v>211.56081808396121</v>
      </c>
      <c r="G8976" s="136">
        <f t="shared" si="285"/>
        <v>0</v>
      </c>
    </row>
    <row r="8977" spans="1:7" s="8" customFormat="1" ht="12.75" x14ac:dyDescent="0.15">
      <c r="A8977" s="110" t="s">
        <v>13</v>
      </c>
      <c r="B8977" s="20">
        <v>1686.24</v>
      </c>
      <c r="C8977" s="20">
        <v>0</v>
      </c>
      <c r="D8977" s="20">
        <v>0</v>
      </c>
      <c r="E8977" s="20">
        <v>1681.72</v>
      </c>
      <c r="F8977" s="20">
        <f t="shared" si="284"/>
        <v>99.731948002656807</v>
      </c>
      <c r="G8977" s="136">
        <f t="shared" si="285"/>
        <v>0</v>
      </c>
    </row>
    <row r="8978" spans="1:7" s="8" customFormat="1" ht="12.75" x14ac:dyDescent="0.15">
      <c r="A8978" s="110" t="s">
        <v>36</v>
      </c>
      <c r="B8978" s="20">
        <v>4264.87</v>
      </c>
      <c r="C8978" s="20">
        <v>0</v>
      </c>
      <c r="D8978" s="20">
        <v>0</v>
      </c>
      <c r="E8978" s="20">
        <v>6784.56</v>
      </c>
      <c r="F8978" s="20">
        <f t="shared" si="284"/>
        <v>159.08011264118252</v>
      </c>
      <c r="G8978" s="136">
        <f t="shared" si="285"/>
        <v>0</v>
      </c>
    </row>
    <row r="8979" spans="1:7" s="8" customFormat="1" ht="12.75" x14ac:dyDescent="0.15">
      <c r="A8979" s="108" t="s">
        <v>37</v>
      </c>
      <c r="B8979" s="19">
        <v>738.38</v>
      </c>
      <c r="C8979" s="19">
        <v>796</v>
      </c>
      <c r="D8979" s="19">
        <v>861.77</v>
      </c>
      <c r="E8979" s="19">
        <v>811.93</v>
      </c>
      <c r="F8979" s="19">
        <f t="shared" si="284"/>
        <v>109.96099569327447</v>
      </c>
      <c r="G8979" s="151">
        <f t="shared" si="285"/>
        <v>94.216554301031593</v>
      </c>
    </row>
    <row r="8980" spans="1:7" s="8" customFormat="1" ht="12.75" x14ac:dyDescent="0.15">
      <c r="A8980" s="110" t="s">
        <v>38</v>
      </c>
      <c r="B8980" s="20">
        <v>738.34</v>
      </c>
      <c r="C8980" s="20">
        <v>0</v>
      </c>
      <c r="D8980" s="20">
        <v>0</v>
      </c>
      <c r="E8980" s="20">
        <v>811.93</v>
      </c>
      <c r="F8980" s="20">
        <f t="shared" si="284"/>
        <v>109.96695289433052</v>
      </c>
      <c r="G8980" s="136">
        <f t="shared" si="285"/>
        <v>0</v>
      </c>
    </row>
    <row r="8981" spans="1:7" s="8" customFormat="1" ht="12.75" x14ac:dyDescent="0.15">
      <c r="A8981" s="110" t="s">
        <v>43</v>
      </c>
      <c r="B8981" s="20">
        <v>0.04</v>
      </c>
      <c r="C8981" s="20">
        <v>0</v>
      </c>
      <c r="D8981" s="20">
        <v>0</v>
      </c>
      <c r="E8981" s="20">
        <v>0</v>
      </c>
      <c r="F8981" s="20">
        <f t="shared" si="284"/>
        <v>0</v>
      </c>
      <c r="G8981" s="136">
        <f t="shared" si="285"/>
        <v>0</v>
      </c>
    </row>
    <row r="8982" spans="1:7" s="8" customFormat="1" ht="12.75" x14ac:dyDescent="0.15">
      <c r="A8982" s="108" t="s">
        <v>53</v>
      </c>
      <c r="B8982" s="19">
        <v>69658.259999999995</v>
      </c>
      <c r="C8982" s="19">
        <v>53089</v>
      </c>
      <c r="D8982" s="19">
        <v>39288.379999999997</v>
      </c>
      <c r="E8982" s="19">
        <v>38983.040000000001</v>
      </c>
      <c r="F8982" s="19">
        <f t="shared" si="284"/>
        <v>55.963269826148412</v>
      </c>
      <c r="G8982" s="151">
        <f t="shared" si="285"/>
        <v>99.222823644039295</v>
      </c>
    </row>
    <row r="8983" spans="1:7" s="8" customFormat="1" ht="12.75" x14ac:dyDescent="0.15">
      <c r="A8983" s="108" t="s">
        <v>54</v>
      </c>
      <c r="B8983" s="19">
        <v>0</v>
      </c>
      <c r="C8983" s="19">
        <v>0</v>
      </c>
      <c r="D8983" s="19">
        <v>225</v>
      </c>
      <c r="E8983" s="19">
        <v>225</v>
      </c>
      <c r="F8983" s="19">
        <f t="shared" si="284"/>
        <v>0</v>
      </c>
      <c r="G8983" s="151">
        <f t="shared" si="285"/>
        <v>100</v>
      </c>
    </row>
    <row r="8984" spans="1:7" s="8" customFormat="1" ht="12.75" x14ac:dyDescent="0.15">
      <c r="A8984" s="110" t="s">
        <v>231</v>
      </c>
      <c r="B8984" s="20">
        <v>0</v>
      </c>
      <c r="C8984" s="20">
        <v>0</v>
      </c>
      <c r="D8984" s="20">
        <v>0</v>
      </c>
      <c r="E8984" s="20">
        <v>225</v>
      </c>
      <c r="F8984" s="20">
        <f t="shared" si="284"/>
        <v>0</v>
      </c>
      <c r="G8984" s="136">
        <f t="shared" si="285"/>
        <v>0</v>
      </c>
    </row>
    <row r="8985" spans="1:7" s="8" customFormat="1" ht="12.75" x14ac:dyDescent="0.15">
      <c r="A8985" s="108" t="s">
        <v>56</v>
      </c>
      <c r="B8985" s="19">
        <v>30988.21</v>
      </c>
      <c r="C8985" s="19">
        <v>26545</v>
      </c>
      <c r="D8985" s="19">
        <v>22030.880000000001</v>
      </c>
      <c r="E8985" s="19">
        <v>22019.29</v>
      </c>
      <c r="F8985" s="19">
        <f t="shared" si="284"/>
        <v>71.056992320627756</v>
      </c>
      <c r="G8985" s="151">
        <f t="shared" si="285"/>
        <v>99.947392024285904</v>
      </c>
    </row>
    <row r="8986" spans="1:7" s="8" customFormat="1" ht="12.75" x14ac:dyDescent="0.15">
      <c r="A8986" s="110" t="s">
        <v>57</v>
      </c>
      <c r="B8986" s="20">
        <v>11776.49</v>
      </c>
      <c r="C8986" s="20">
        <v>0</v>
      </c>
      <c r="D8986" s="20">
        <v>0</v>
      </c>
      <c r="E8986" s="20">
        <v>15535.34</v>
      </c>
      <c r="F8986" s="20">
        <f t="shared" si="284"/>
        <v>131.91825408079998</v>
      </c>
      <c r="G8986" s="136">
        <f t="shared" si="285"/>
        <v>0</v>
      </c>
    </row>
    <row r="8987" spans="1:7" s="8" customFormat="1" ht="12.75" x14ac:dyDescent="0.15">
      <c r="A8987" s="110" t="s">
        <v>58</v>
      </c>
      <c r="B8987" s="20">
        <v>729.98</v>
      </c>
      <c r="C8987" s="20">
        <v>0</v>
      </c>
      <c r="D8987" s="20">
        <v>0</v>
      </c>
      <c r="E8987" s="20">
        <v>40.32</v>
      </c>
      <c r="F8987" s="20">
        <f t="shared" si="284"/>
        <v>5.5234389983287207</v>
      </c>
      <c r="G8987" s="136">
        <f t="shared" si="285"/>
        <v>0</v>
      </c>
    </row>
    <row r="8988" spans="1:7" s="8" customFormat="1" ht="12.75" x14ac:dyDescent="0.15">
      <c r="A8988" s="110" t="s">
        <v>59</v>
      </c>
      <c r="B8988" s="20">
        <v>12782.75</v>
      </c>
      <c r="C8988" s="20">
        <v>0</v>
      </c>
      <c r="D8988" s="20">
        <v>0</v>
      </c>
      <c r="E8988" s="20">
        <v>375</v>
      </c>
      <c r="F8988" s="20">
        <f t="shared" si="284"/>
        <v>2.9336410396823847</v>
      </c>
      <c r="G8988" s="136">
        <f t="shared" si="285"/>
        <v>0</v>
      </c>
    </row>
    <row r="8989" spans="1:7" s="8" customFormat="1" ht="12.75" x14ac:dyDescent="0.15">
      <c r="A8989" s="110" t="s">
        <v>283</v>
      </c>
      <c r="B8989" s="20">
        <v>1913.94</v>
      </c>
      <c r="C8989" s="20">
        <v>0</v>
      </c>
      <c r="D8989" s="20">
        <v>0</v>
      </c>
      <c r="E8989" s="20">
        <v>309</v>
      </c>
      <c r="F8989" s="20">
        <f t="shared" si="284"/>
        <v>16.144706730618513</v>
      </c>
      <c r="G8989" s="136">
        <f t="shared" si="285"/>
        <v>0</v>
      </c>
    </row>
    <row r="8990" spans="1:7" s="8" customFormat="1" ht="12.75" x14ac:dyDescent="0.15">
      <c r="A8990" s="110" t="s">
        <v>60</v>
      </c>
      <c r="B8990" s="20">
        <v>3785.05</v>
      </c>
      <c r="C8990" s="20">
        <v>0</v>
      </c>
      <c r="D8990" s="20">
        <v>0</v>
      </c>
      <c r="E8990" s="20">
        <v>5384.63</v>
      </c>
      <c r="F8990" s="20">
        <f t="shared" si="284"/>
        <v>142.26047212057964</v>
      </c>
      <c r="G8990" s="136">
        <f t="shared" si="285"/>
        <v>0</v>
      </c>
    </row>
    <row r="8991" spans="1:7" s="8" customFormat="1" ht="12.75" x14ac:dyDescent="0.15">
      <c r="A8991" s="110" t="s">
        <v>61</v>
      </c>
      <c r="B8991" s="20">
        <v>0</v>
      </c>
      <c r="C8991" s="20">
        <v>0</v>
      </c>
      <c r="D8991" s="20">
        <v>0</v>
      </c>
      <c r="E8991" s="20">
        <v>375</v>
      </c>
      <c r="F8991" s="20">
        <f t="shared" si="284"/>
        <v>0</v>
      </c>
      <c r="G8991" s="136">
        <f t="shared" si="285"/>
        <v>0</v>
      </c>
    </row>
    <row r="8992" spans="1:7" s="8" customFormat="1" ht="12.75" x14ac:dyDescent="0.15">
      <c r="A8992" s="108" t="s">
        <v>72</v>
      </c>
      <c r="B8992" s="19">
        <v>38670.050000000003</v>
      </c>
      <c r="C8992" s="19">
        <v>26544</v>
      </c>
      <c r="D8992" s="19">
        <v>17032.5</v>
      </c>
      <c r="E8992" s="19">
        <v>16738.75</v>
      </c>
      <c r="F8992" s="19">
        <f t="shared" si="284"/>
        <v>43.286083157378897</v>
      </c>
      <c r="G8992" s="151">
        <f t="shared" si="285"/>
        <v>98.275355937178915</v>
      </c>
    </row>
    <row r="8993" spans="1:7" s="8" customFormat="1" ht="12.75" x14ac:dyDescent="0.15">
      <c r="A8993" s="110" t="s">
        <v>73</v>
      </c>
      <c r="B8993" s="20">
        <v>38670.050000000003</v>
      </c>
      <c r="C8993" s="20">
        <v>0</v>
      </c>
      <c r="D8993" s="20">
        <v>0</v>
      </c>
      <c r="E8993" s="20">
        <v>16738.75</v>
      </c>
      <c r="F8993" s="20">
        <f t="shared" si="284"/>
        <v>43.286083157378897</v>
      </c>
      <c r="G8993" s="136">
        <f t="shared" si="285"/>
        <v>0</v>
      </c>
    </row>
    <row r="8994" spans="1:7" s="7" customFormat="1" ht="12.75" x14ac:dyDescent="0.15">
      <c r="A8994" s="149" t="s">
        <v>302</v>
      </c>
      <c r="B8994" s="18">
        <v>99.54</v>
      </c>
      <c r="C8994" s="18">
        <v>0</v>
      </c>
      <c r="D8994" s="18">
        <v>0</v>
      </c>
      <c r="E8994" s="18">
        <v>0</v>
      </c>
      <c r="F8994" s="18">
        <f t="shared" si="284"/>
        <v>0</v>
      </c>
      <c r="G8994" s="150">
        <f t="shared" si="285"/>
        <v>0</v>
      </c>
    </row>
    <row r="8995" spans="1:7" s="8" customFormat="1" ht="12.75" x14ac:dyDescent="0.15">
      <c r="A8995" s="108" t="s">
        <v>82</v>
      </c>
      <c r="B8995" s="19">
        <v>99.54</v>
      </c>
      <c r="C8995" s="19">
        <v>0</v>
      </c>
      <c r="D8995" s="19">
        <v>0</v>
      </c>
      <c r="E8995" s="19">
        <v>0</v>
      </c>
      <c r="F8995" s="19">
        <f t="shared" si="284"/>
        <v>0</v>
      </c>
      <c r="G8995" s="151">
        <f t="shared" si="285"/>
        <v>0</v>
      </c>
    </row>
    <row r="8996" spans="1:7" s="6" customFormat="1" ht="12.75" x14ac:dyDescent="0.15">
      <c r="A8996" s="147" t="s">
        <v>128</v>
      </c>
      <c r="B8996" s="17">
        <v>99.54</v>
      </c>
      <c r="C8996" s="17">
        <v>0</v>
      </c>
      <c r="D8996" s="17">
        <v>0</v>
      </c>
      <c r="E8996" s="17">
        <v>0</v>
      </c>
      <c r="F8996" s="17">
        <f t="shared" si="284"/>
        <v>0</v>
      </c>
      <c r="G8996" s="148">
        <f t="shared" si="285"/>
        <v>0</v>
      </c>
    </row>
    <row r="8997" spans="1:7" s="8" customFormat="1" ht="12.75" x14ac:dyDescent="0.15">
      <c r="A8997" s="108" t="s">
        <v>6</v>
      </c>
      <c r="B8997" s="19">
        <v>99.54</v>
      </c>
      <c r="C8997" s="19">
        <v>0</v>
      </c>
      <c r="D8997" s="19">
        <v>0</v>
      </c>
      <c r="E8997" s="19">
        <v>0</v>
      </c>
      <c r="F8997" s="19">
        <f t="shared" si="284"/>
        <v>0</v>
      </c>
      <c r="G8997" s="151">
        <f t="shared" si="285"/>
        <v>0</v>
      </c>
    </row>
    <row r="8998" spans="1:7" s="8" customFormat="1" ht="12.75" x14ac:dyDescent="0.15">
      <c r="A8998" s="108" t="s">
        <v>12</v>
      </c>
      <c r="B8998" s="19">
        <v>99.54</v>
      </c>
      <c r="C8998" s="19">
        <v>0</v>
      </c>
      <c r="D8998" s="19">
        <v>0</v>
      </c>
      <c r="E8998" s="19">
        <v>0</v>
      </c>
      <c r="F8998" s="19">
        <f t="shared" si="284"/>
        <v>0</v>
      </c>
      <c r="G8998" s="151">
        <f t="shared" si="285"/>
        <v>0</v>
      </c>
    </row>
    <row r="8999" spans="1:7" s="8" customFormat="1" ht="12.75" x14ac:dyDescent="0.15">
      <c r="A8999" s="110" t="s">
        <v>31</v>
      </c>
      <c r="B8999" s="20">
        <v>99.54</v>
      </c>
      <c r="C8999" s="20">
        <v>0</v>
      </c>
      <c r="D8999" s="20">
        <v>0</v>
      </c>
      <c r="E8999" s="20">
        <v>0</v>
      </c>
      <c r="F8999" s="20">
        <f t="shared" si="284"/>
        <v>0</v>
      </c>
      <c r="G8999" s="136">
        <f t="shared" si="285"/>
        <v>0</v>
      </c>
    </row>
    <row r="9000" spans="1:7" s="6" customFormat="1" ht="12.75" x14ac:dyDescent="0.15">
      <c r="A9000" s="147" t="s">
        <v>308</v>
      </c>
      <c r="B9000" s="17">
        <v>402900.64</v>
      </c>
      <c r="C9000" s="17">
        <v>491074</v>
      </c>
      <c r="D9000" s="17">
        <v>527800</v>
      </c>
      <c r="E9000" s="17">
        <v>467144.22</v>
      </c>
      <c r="F9000" s="17">
        <f t="shared" si="284"/>
        <v>115.94526630684925</v>
      </c>
      <c r="G9000" s="148">
        <f t="shared" si="285"/>
        <v>88.507809776430463</v>
      </c>
    </row>
    <row r="9001" spans="1:7" s="7" customFormat="1" ht="12.75" x14ac:dyDescent="0.15">
      <c r="A9001" s="149" t="s">
        <v>309</v>
      </c>
      <c r="B9001" s="18">
        <v>402900.64</v>
      </c>
      <c r="C9001" s="18">
        <v>491074</v>
      </c>
      <c r="D9001" s="18">
        <v>527800</v>
      </c>
      <c r="E9001" s="18">
        <v>467144.22</v>
      </c>
      <c r="F9001" s="18">
        <f t="shared" si="284"/>
        <v>115.94526630684925</v>
      </c>
      <c r="G9001" s="150">
        <f t="shared" si="285"/>
        <v>88.507809776430463</v>
      </c>
    </row>
    <row r="9002" spans="1:7" s="8" customFormat="1" ht="12.75" x14ac:dyDescent="0.15">
      <c r="A9002" s="108" t="s">
        <v>81</v>
      </c>
      <c r="B9002" s="19">
        <v>402900.64</v>
      </c>
      <c r="C9002" s="19">
        <v>491074</v>
      </c>
      <c r="D9002" s="19">
        <v>527800</v>
      </c>
      <c r="E9002" s="19">
        <v>467144.22</v>
      </c>
      <c r="F9002" s="19">
        <f t="shared" si="284"/>
        <v>115.94526630684925</v>
      </c>
      <c r="G9002" s="151">
        <f t="shared" si="285"/>
        <v>88.507809776430463</v>
      </c>
    </row>
    <row r="9003" spans="1:7" s="6" customFormat="1" ht="12.75" x14ac:dyDescent="0.15">
      <c r="A9003" s="147" t="s">
        <v>272</v>
      </c>
      <c r="B9003" s="17">
        <v>402900.64</v>
      </c>
      <c r="C9003" s="17">
        <v>491074</v>
      </c>
      <c r="D9003" s="17">
        <v>527800</v>
      </c>
      <c r="E9003" s="17">
        <v>467144.22</v>
      </c>
      <c r="F9003" s="17">
        <f t="shared" si="284"/>
        <v>115.94526630684925</v>
      </c>
      <c r="G9003" s="148">
        <f t="shared" si="285"/>
        <v>88.507809776430463</v>
      </c>
    </row>
    <row r="9004" spans="1:7" s="8" customFormat="1" ht="12.75" x14ac:dyDescent="0.15">
      <c r="A9004" s="108" t="s">
        <v>6</v>
      </c>
      <c r="B9004" s="19">
        <v>402900.64</v>
      </c>
      <c r="C9004" s="19">
        <v>491074</v>
      </c>
      <c r="D9004" s="19">
        <v>527800</v>
      </c>
      <c r="E9004" s="19">
        <v>467144.22</v>
      </c>
      <c r="F9004" s="19">
        <f t="shared" si="284"/>
        <v>115.94526630684925</v>
      </c>
      <c r="G9004" s="151">
        <f t="shared" si="285"/>
        <v>88.507809776430463</v>
      </c>
    </row>
    <row r="9005" spans="1:7" s="8" customFormat="1" ht="12.75" x14ac:dyDescent="0.15">
      <c r="A9005" s="108" t="s">
        <v>7</v>
      </c>
      <c r="B9005" s="19">
        <v>402900.64</v>
      </c>
      <c r="C9005" s="19">
        <v>491074</v>
      </c>
      <c r="D9005" s="19">
        <v>527800</v>
      </c>
      <c r="E9005" s="19">
        <v>467144.22</v>
      </c>
      <c r="F9005" s="19">
        <f t="shared" si="284"/>
        <v>115.94526630684925</v>
      </c>
      <c r="G9005" s="151">
        <f t="shared" si="285"/>
        <v>88.507809776430463</v>
      </c>
    </row>
    <row r="9006" spans="1:7" s="8" customFormat="1" ht="12.75" x14ac:dyDescent="0.15">
      <c r="A9006" s="110" t="s">
        <v>8</v>
      </c>
      <c r="B9006" s="20">
        <v>334375.63</v>
      </c>
      <c r="C9006" s="20">
        <v>0</v>
      </c>
      <c r="D9006" s="20">
        <v>0</v>
      </c>
      <c r="E9006" s="20">
        <v>384594.18</v>
      </c>
      <c r="F9006" s="20">
        <f t="shared" si="284"/>
        <v>115.01860347896763</v>
      </c>
      <c r="G9006" s="136">
        <f t="shared" si="285"/>
        <v>0</v>
      </c>
    </row>
    <row r="9007" spans="1:7" s="8" customFormat="1" ht="12.75" x14ac:dyDescent="0.15">
      <c r="A9007" s="110" t="s">
        <v>10</v>
      </c>
      <c r="B9007" s="20">
        <v>13353.03</v>
      </c>
      <c r="C9007" s="20">
        <v>0</v>
      </c>
      <c r="D9007" s="20">
        <v>0</v>
      </c>
      <c r="E9007" s="20">
        <v>19092</v>
      </c>
      <c r="F9007" s="20">
        <f t="shared" si="284"/>
        <v>142.97878459046373</v>
      </c>
      <c r="G9007" s="136">
        <f t="shared" si="285"/>
        <v>0</v>
      </c>
    </row>
    <row r="9008" spans="1:7" s="8" customFormat="1" ht="12.75" x14ac:dyDescent="0.15">
      <c r="A9008" s="110" t="s">
        <v>11</v>
      </c>
      <c r="B9008" s="20">
        <v>55171.98</v>
      </c>
      <c r="C9008" s="20">
        <v>0</v>
      </c>
      <c r="D9008" s="20">
        <v>0</v>
      </c>
      <c r="E9008" s="20">
        <v>63458.04</v>
      </c>
      <c r="F9008" s="20">
        <f t="shared" si="284"/>
        <v>115.01860183375692</v>
      </c>
      <c r="G9008" s="136">
        <f t="shared" si="285"/>
        <v>0</v>
      </c>
    </row>
    <row r="9009" spans="1:7" s="5" customFormat="1" ht="12.75" x14ac:dyDescent="0.15">
      <c r="A9009" s="145" t="s">
        <v>509</v>
      </c>
      <c r="B9009" s="16">
        <v>488325.24</v>
      </c>
      <c r="C9009" s="16">
        <v>397824</v>
      </c>
      <c r="D9009" s="16">
        <v>505697.81</v>
      </c>
      <c r="E9009" s="16">
        <v>427894.25</v>
      </c>
      <c r="F9009" s="16">
        <f t="shared" si="284"/>
        <v>87.624848144240914</v>
      </c>
      <c r="G9009" s="146">
        <f t="shared" si="285"/>
        <v>84.614614012269513</v>
      </c>
    </row>
    <row r="9010" spans="1:7" s="6" customFormat="1" ht="12.75" x14ac:dyDescent="0.15">
      <c r="A9010" s="147" t="s">
        <v>291</v>
      </c>
      <c r="B9010" s="17">
        <v>92278.75</v>
      </c>
      <c r="C9010" s="17">
        <v>73700</v>
      </c>
      <c r="D9010" s="17">
        <v>62660.6</v>
      </c>
      <c r="E9010" s="17">
        <v>62660</v>
      </c>
      <c r="F9010" s="17">
        <f t="shared" si="284"/>
        <v>67.90295707299893</v>
      </c>
      <c r="G9010" s="148">
        <f t="shared" si="285"/>
        <v>99.999042460493513</v>
      </c>
    </row>
    <row r="9011" spans="1:7" s="7" customFormat="1" ht="12.75" x14ac:dyDescent="0.15">
      <c r="A9011" s="149" t="s">
        <v>292</v>
      </c>
      <c r="B9011" s="18">
        <v>23686.35</v>
      </c>
      <c r="C9011" s="18">
        <v>30000</v>
      </c>
      <c r="D9011" s="18">
        <v>21200</v>
      </c>
      <c r="E9011" s="18">
        <v>21199.4</v>
      </c>
      <c r="F9011" s="18">
        <f t="shared" si="284"/>
        <v>89.500492899919166</v>
      </c>
      <c r="G9011" s="150">
        <f t="shared" si="285"/>
        <v>99.997169811320759</v>
      </c>
    </row>
    <row r="9012" spans="1:7" s="8" customFormat="1" ht="12.75" x14ac:dyDescent="0.15">
      <c r="A9012" s="108" t="s">
        <v>81</v>
      </c>
      <c r="B9012" s="19">
        <v>23686.35</v>
      </c>
      <c r="C9012" s="19">
        <v>30000</v>
      </c>
      <c r="D9012" s="19">
        <v>21200</v>
      </c>
      <c r="E9012" s="19">
        <v>21199.4</v>
      </c>
      <c r="F9012" s="19">
        <f t="shared" si="284"/>
        <v>89.500492899919166</v>
      </c>
      <c r="G9012" s="151">
        <f t="shared" si="285"/>
        <v>99.997169811320759</v>
      </c>
    </row>
    <row r="9013" spans="1:7" s="6" customFormat="1" ht="12.75" x14ac:dyDescent="0.15">
      <c r="A9013" s="147" t="s">
        <v>62</v>
      </c>
      <c r="B9013" s="17">
        <v>23686.35</v>
      </c>
      <c r="C9013" s="17">
        <v>30000</v>
      </c>
      <c r="D9013" s="17">
        <v>21200</v>
      </c>
      <c r="E9013" s="17">
        <v>21199.4</v>
      </c>
      <c r="F9013" s="17">
        <f t="shared" si="284"/>
        <v>89.500492899919166</v>
      </c>
      <c r="G9013" s="148">
        <f t="shared" si="285"/>
        <v>99.997169811320759</v>
      </c>
    </row>
    <row r="9014" spans="1:7" s="8" customFormat="1" ht="12.75" x14ac:dyDescent="0.15">
      <c r="A9014" s="108" t="s">
        <v>6</v>
      </c>
      <c r="B9014" s="19">
        <v>23686.35</v>
      </c>
      <c r="C9014" s="19">
        <v>30000</v>
      </c>
      <c r="D9014" s="19">
        <v>21200</v>
      </c>
      <c r="E9014" s="19">
        <v>21199.4</v>
      </c>
      <c r="F9014" s="19">
        <f t="shared" si="284"/>
        <v>89.500492899919166</v>
      </c>
      <c r="G9014" s="151">
        <f t="shared" si="285"/>
        <v>99.997169811320759</v>
      </c>
    </row>
    <row r="9015" spans="1:7" s="8" customFormat="1" ht="12.75" x14ac:dyDescent="0.15">
      <c r="A9015" s="108" t="s">
        <v>12</v>
      </c>
      <c r="B9015" s="19">
        <v>23686.35</v>
      </c>
      <c r="C9015" s="19">
        <v>30000</v>
      </c>
      <c r="D9015" s="19">
        <v>21200</v>
      </c>
      <c r="E9015" s="19">
        <v>21199.4</v>
      </c>
      <c r="F9015" s="19">
        <f t="shared" si="284"/>
        <v>89.500492899919166</v>
      </c>
      <c r="G9015" s="151">
        <f t="shared" si="285"/>
        <v>99.997169811320759</v>
      </c>
    </row>
    <row r="9016" spans="1:7" s="8" customFormat="1" ht="12.75" x14ac:dyDescent="0.15">
      <c r="A9016" s="110" t="s">
        <v>19</v>
      </c>
      <c r="B9016" s="20">
        <v>1937.75</v>
      </c>
      <c r="C9016" s="20">
        <v>0</v>
      </c>
      <c r="D9016" s="20">
        <v>0</v>
      </c>
      <c r="E9016" s="20">
        <v>1200</v>
      </c>
      <c r="F9016" s="20">
        <f t="shared" si="284"/>
        <v>61.927493226680433</v>
      </c>
      <c r="G9016" s="136">
        <f t="shared" si="285"/>
        <v>0</v>
      </c>
    </row>
    <row r="9017" spans="1:7" s="8" customFormat="1" ht="12.75" x14ac:dyDescent="0.15">
      <c r="A9017" s="110" t="s">
        <v>22</v>
      </c>
      <c r="B9017" s="20">
        <v>162.41999999999999</v>
      </c>
      <c r="C9017" s="20">
        <v>0</v>
      </c>
      <c r="D9017" s="20">
        <v>0</v>
      </c>
      <c r="E9017" s="20">
        <v>217.89</v>
      </c>
      <c r="F9017" s="20">
        <f t="shared" si="284"/>
        <v>134.15219800517178</v>
      </c>
      <c r="G9017" s="136">
        <f t="shared" si="285"/>
        <v>0</v>
      </c>
    </row>
    <row r="9018" spans="1:7" s="8" customFormat="1" ht="12.75" x14ac:dyDescent="0.15">
      <c r="A9018" s="110" t="s">
        <v>23</v>
      </c>
      <c r="B9018" s="20">
        <v>16826.09</v>
      </c>
      <c r="C9018" s="20">
        <v>0</v>
      </c>
      <c r="D9018" s="20">
        <v>0</v>
      </c>
      <c r="E9018" s="20">
        <v>13941.51</v>
      </c>
      <c r="F9018" s="20">
        <f t="shared" si="284"/>
        <v>82.856504392880353</v>
      </c>
      <c r="G9018" s="136">
        <f t="shared" si="285"/>
        <v>0</v>
      </c>
    </row>
    <row r="9019" spans="1:7" s="8" customFormat="1" ht="12.75" x14ac:dyDescent="0.15">
      <c r="A9019" s="110" t="s">
        <v>28</v>
      </c>
      <c r="B9019" s="20">
        <v>3613.92</v>
      </c>
      <c r="C9019" s="20">
        <v>0</v>
      </c>
      <c r="D9019" s="20">
        <v>0</v>
      </c>
      <c r="E9019" s="20">
        <v>3621.08</v>
      </c>
      <c r="F9019" s="20">
        <f t="shared" si="284"/>
        <v>100.19812281400806</v>
      </c>
      <c r="G9019" s="136">
        <f t="shared" si="285"/>
        <v>0</v>
      </c>
    </row>
    <row r="9020" spans="1:7" s="8" customFormat="1" ht="12.75" x14ac:dyDescent="0.15">
      <c r="A9020" s="110" t="s">
        <v>29</v>
      </c>
      <c r="B9020" s="20">
        <v>173.45</v>
      </c>
      <c r="C9020" s="20">
        <v>0</v>
      </c>
      <c r="D9020" s="20">
        <v>0</v>
      </c>
      <c r="E9020" s="20">
        <v>1847.43</v>
      </c>
      <c r="F9020" s="20">
        <f t="shared" si="284"/>
        <v>1065.1081003170943</v>
      </c>
      <c r="G9020" s="136">
        <f t="shared" si="285"/>
        <v>0</v>
      </c>
    </row>
    <row r="9021" spans="1:7" s="8" customFormat="1" ht="12.75" x14ac:dyDescent="0.15">
      <c r="A9021" s="110" t="s">
        <v>31</v>
      </c>
      <c r="B9021" s="20">
        <v>908.02</v>
      </c>
      <c r="C9021" s="20">
        <v>0</v>
      </c>
      <c r="D9021" s="20">
        <v>0</v>
      </c>
      <c r="E9021" s="20">
        <v>371.49</v>
      </c>
      <c r="F9021" s="20">
        <f t="shared" si="284"/>
        <v>40.912094447258873</v>
      </c>
      <c r="G9021" s="136">
        <f t="shared" si="285"/>
        <v>0</v>
      </c>
    </row>
    <row r="9022" spans="1:7" s="8" customFormat="1" ht="12.75" x14ac:dyDescent="0.15">
      <c r="A9022" s="110" t="s">
        <v>33</v>
      </c>
      <c r="B9022" s="20">
        <v>64.7</v>
      </c>
      <c r="C9022" s="20">
        <v>0</v>
      </c>
      <c r="D9022" s="20">
        <v>0</v>
      </c>
      <c r="E9022" s="20">
        <v>0</v>
      </c>
      <c r="F9022" s="20">
        <f t="shared" si="284"/>
        <v>0</v>
      </c>
      <c r="G9022" s="136">
        <f t="shared" si="285"/>
        <v>0</v>
      </c>
    </row>
    <row r="9023" spans="1:7" s="7" customFormat="1" ht="12.75" x14ac:dyDescent="0.15">
      <c r="A9023" s="149" t="s">
        <v>294</v>
      </c>
      <c r="B9023" s="18">
        <v>3981.69</v>
      </c>
      <c r="C9023" s="18">
        <v>5000</v>
      </c>
      <c r="D9023" s="18">
        <v>3000</v>
      </c>
      <c r="E9023" s="18">
        <v>3000</v>
      </c>
      <c r="F9023" s="18">
        <f t="shared" si="284"/>
        <v>75.344891239649485</v>
      </c>
      <c r="G9023" s="150">
        <f t="shared" si="285"/>
        <v>100</v>
      </c>
    </row>
    <row r="9024" spans="1:7" s="8" customFormat="1" ht="12.75" x14ac:dyDescent="0.15">
      <c r="A9024" s="108" t="s">
        <v>81</v>
      </c>
      <c r="B9024" s="19">
        <v>3981.69</v>
      </c>
      <c r="C9024" s="19">
        <v>5000</v>
      </c>
      <c r="D9024" s="19">
        <v>3000</v>
      </c>
      <c r="E9024" s="19">
        <v>3000</v>
      </c>
      <c r="F9024" s="19">
        <f t="shared" si="284"/>
        <v>75.344891239649485</v>
      </c>
      <c r="G9024" s="151">
        <f t="shared" si="285"/>
        <v>100</v>
      </c>
    </row>
    <row r="9025" spans="1:7" s="6" customFormat="1" ht="12.75" x14ac:dyDescent="0.15">
      <c r="A9025" s="147" t="s">
        <v>62</v>
      </c>
      <c r="B9025" s="17">
        <v>3981.69</v>
      </c>
      <c r="C9025" s="17">
        <v>5000</v>
      </c>
      <c r="D9025" s="17">
        <v>3000</v>
      </c>
      <c r="E9025" s="17">
        <v>3000</v>
      </c>
      <c r="F9025" s="17">
        <f t="shared" si="284"/>
        <v>75.344891239649485</v>
      </c>
      <c r="G9025" s="148">
        <f t="shared" si="285"/>
        <v>100</v>
      </c>
    </row>
    <row r="9026" spans="1:7" s="8" customFormat="1" ht="12.75" x14ac:dyDescent="0.15">
      <c r="A9026" s="108" t="s">
        <v>6</v>
      </c>
      <c r="B9026" s="19">
        <v>3981.69</v>
      </c>
      <c r="C9026" s="19">
        <v>5000</v>
      </c>
      <c r="D9026" s="19">
        <v>3000</v>
      </c>
      <c r="E9026" s="19">
        <v>3000</v>
      </c>
      <c r="F9026" s="19">
        <f t="shared" si="284"/>
        <v>75.344891239649485</v>
      </c>
      <c r="G9026" s="151">
        <f t="shared" si="285"/>
        <v>100</v>
      </c>
    </row>
    <row r="9027" spans="1:7" s="8" customFormat="1" ht="12.75" x14ac:dyDescent="0.15">
      <c r="A9027" s="108" t="s">
        <v>12</v>
      </c>
      <c r="B9027" s="19">
        <v>3981.69</v>
      </c>
      <c r="C9027" s="19">
        <v>5000</v>
      </c>
      <c r="D9027" s="19">
        <v>3000</v>
      </c>
      <c r="E9027" s="19">
        <v>3000</v>
      </c>
      <c r="F9027" s="19">
        <f t="shared" si="284"/>
        <v>75.344891239649485</v>
      </c>
      <c r="G9027" s="151">
        <f t="shared" si="285"/>
        <v>100</v>
      </c>
    </row>
    <row r="9028" spans="1:7" s="8" customFormat="1" ht="12.75" x14ac:dyDescent="0.15">
      <c r="A9028" s="110" t="s">
        <v>28</v>
      </c>
      <c r="B9028" s="20">
        <v>3981.69</v>
      </c>
      <c r="C9028" s="20">
        <v>0</v>
      </c>
      <c r="D9028" s="20">
        <v>0</v>
      </c>
      <c r="E9028" s="20">
        <v>3000</v>
      </c>
      <c r="F9028" s="20">
        <f t="shared" si="284"/>
        <v>75.344891239649485</v>
      </c>
      <c r="G9028" s="136">
        <f t="shared" si="285"/>
        <v>0</v>
      </c>
    </row>
    <row r="9029" spans="1:7" s="7" customFormat="1" ht="12.75" x14ac:dyDescent="0.15">
      <c r="A9029" s="149" t="s">
        <v>333</v>
      </c>
      <c r="B9029" s="18">
        <v>35954.620000000003</v>
      </c>
      <c r="C9029" s="18">
        <v>38700</v>
      </c>
      <c r="D9029" s="18">
        <v>38460.6</v>
      </c>
      <c r="E9029" s="18">
        <v>38460.6</v>
      </c>
      <c r="F9029" s="18">
        <f t="shared" si="284"/>
        <v>106.96984142788881</v>
      </c>
      <c r="G9029" s="150">
        <f t="shared" si="285"/>
        <v>100</v>
      </c>
    </row>
    <row r="9030" spans="1:7" s="8" customFormat="1" ht="12.75" x14ac:dyDescent="0.15">
      <c r="A9030" s="108" t="s">
        <v>81</v>
      </c>
      <c r="B9030" s="19">
        <v>35954.620000000003</v>
      </c>
      <c r="C9030" s="19">
        <v>38700</v>
      </c>
      <c r="D9030" s="19">
        <v>38460.6</v>
      </c>
      <c r="E9030" s="19">
        <v>38460.6</v>
      </c>
      <c r="F9030" s="19">
        <f t="shared" ref="F9030:F9093" si="286">IFERROR(E9030/B9030*100,0)</f>
        <v>106.96984142788881</v>
      </c>
      <c r="G9030" s="151">
        <f t="shared" ref="G9030:G9093" si="287">IFERROR(E9030/D9030*100,0)</f>
        <v>100</v>
      </c>
    </row>
    <row r="9031" spans="1:7" s="6" customFormat="1" ht="12.75" x14ac:dyDescent="0.15">
      <c r="A9031" s="147" t="s">
        <v>62</v>
      </c>
      <c r="B9031" s="17">
        <v>35954.620000000003</v>
      </c>
      <c r="C9031" s="17">
        <v>38700</v>
      </c>
      <c r="D9031" s="17">
        <v>38460.6</v>
      </c>
      <c r="E9031" s="17">
        <v>38460.6</v>
      </c>
      <c r="F9031" s="17">
        <f t="shared" si="286"/>
        <v>106.96984142788881</v>
      </c>
      <c r="G9031" s="148">
        <f t="shared" si="287"/>
        <v>100</v>
      </c>
    </row>
    <row r="9032" spans="1:7" s="8" customFormat="1" ht="12.75" x14ac:dyDescent="0.15">
      <c r="A9032" s="108" t="s">
        <v>6</v>
      </c>
      <c r="B9032" s="19">
        <v>35954.620000000003</v>
      </c>
      <c r="C9032" s="19">
        <v>38700</v>
      </c>
      <c r="D9032" s="19">
        <v>38460.6</v>
      </c>
      <c r="E9032" s="19">
        <v>38460.6</v>
      </c>
      <c r="F9032" s="19">
        <f t="shared" si="286"/>
        <v>106.96984142788881</v>
      </c>
      <c r="G9032" s="151">
        <f t="shared" si="287"/>
        <v>100</v>
      </c>
    </row>
    <row r="9033" spans="1:7" s="8" customFormat="1" ht="12.75" x14ac:dyDescent="0.15">
      <c r="A9033" s="108" t="s">
        <v>12</v>
      </c>
      <c r="B9033" s="19">
        <v>35954.620000000003</v>
      </c>
      <c r="C9033" s="19">
        <v>38700</v>
      </c>
      <c r="D9033" s="19">
        <v>38460.6</v>
      </c>
      <c r="E9033" s="19">
        <v>38460.6</v>
      </c>
      <c r="F9033" s="19">
        <f t="shared" si="286"/>
        <v>106.96984142788881</v>
      </c>
      <c r="G9033" s="151">
        <f t="shared" si="287"/>
        <v>100</v>
      </c>
    </row>
    <row r="9034" spans="1:7" s="8" customFormat="1" ht="12.75" x14ac:dyDescent="0.15">
      <c r="A9034" s="110" t="s">
        <v>22</v>
      </c>
      <c r="B9034" s="20">
        <v>2511.1</v>
      </c>
      <c r="C9034" s="20">
        <v>0</v>
      </c>
      <c r="D9034" s="20">
        <v>0</v>
      </c>
      <c r="E9034" s="20">
        <v>1395.46</v>
      </c>
      <c r="F9034" s="20">
        <f t="shared" si="286"/>
        <v>55.571661821512485</v>
      </c>
      <c r="G9034" s="136">
        <f t="shared" si="287"/>
        <v>0</v>
      </c>
    </row>
    <row r="9035" spans="1:7" s="8" customFormat="1" ht="12.75" x14ac:dyDescent="0.15">
      <c r="A9035" s="110" t="s">
        <v>97</v>
      </c>
      <c r="B9035" s="20">
        <v>26963.16</v>
      </c>
      <c r="C9035" s="20">
        <v>0</v>
      </c>
      <c r="D9035" s="20">
        <v>0</v>
      </c>
      <c r="E9035" s="20">
        <v>30423.439999999999</v>
      </c>
      <c r="F9035" s="20">
        <f t="shared" si="286"/>
        <v>112.83336226169337</v>
      </c>
      <c r="G9035" s="136">
        <f t="shared" si="287"/>
        <v>0</v>
      </c>
    </row>
    <row r="9036" spans="1:7" s="8" customFormat="1" ht="12.75" x14ac:dyDescent="0.15">
      <c r="A9036" s="110" t="s">
        <v>23</v>
      </c>
      <c r="B9036" s="20">
        <v>649.16999999999996</v>
      </c>
      <c r="C9036" s="20">
        <v>0</v>
      </c>
      <c r="D9036" s="20">
        <v>0</v>
      </c>
      <c r="E9036" s="20">
        <v>841.7</v>
      </c>
      <c r="F9036" s="20">
        <f t="shared" si="286"/>
        <v>129.65787081966204</v>
      </c>
      <c r="G9036" s="136">
        <f t="shared" si="287"/>
        <v>0</v>
      </c>
    </row>
    <row r="9037" spans="1:7" s="8" customFormat="1" ht="12.75" x14ac:dyDescent="0.15">
      <c r="A9037" s="110" t="s">
        <v>26</v>
      </c>
      <c r="B9037" s="20">
        <v>31.19</v>
      </c>
      <c r="C9037" s="20">
        <v>0</v>
      </c>
      <c r="D9037" s="20">
        <v>0</v>
      </c>
      <c r="E9037" s="20">
        <v>0</v>
      </c>
      <c r="F9037" s="20">
        <f t="shared" si="286"/>
        <v>0</v>
      </c>
      <c r="G9037" s="136">
        <f t="shared" si="287"/>
        <v>0</v>
      </c>
    </row>
    <row r="9038" spans="1:7" s="8" customFormat="1" ht="12.75" x14ac:dyDescent="0.15">
      <c r="A9038" s="110" t="s">
        <v>27</v>
      </c>
      <c r="B9038" s="20">
        <v>516.66</v>
      </c>
      <c r="C9038" s="20">
        <v>0</v>
      </c>
      <c r="D9038" s="20">
        <v>0</v>
      </c>
      <c r="E9038" s="20">
        <v>611.24</v>
      </c>
      <c r="F9038" s="20">
        <f t="shared" si="286"/>
        <v>118.30604265861496</v>
      </c>
      <c r="G9038" s="136">
        <f t="shared" si="287"/>
        <v>0</v>
      </c>
    </row>
    <row r="9039" spans="1:7" s="8" customFormat="1" ht="12.75" x14ac:dyDescent="0.15">
      <c r="A9039" s="110" t="s">
        <v>28</v>
      </c>
      <c r="B9039" s="20">
        <v>0</v>
      </c>
      <c r="C9039" s="20">
        <v>0</v>
      </c>
      <c r="D9039" s="20">
        <v>0</v>
      </c>
      <c r="E9039" s="20">
        <v>1008.33</v>
      </c>
      <c r="F9039" s="20">
        <f t="shared" si="286"/>
        <v>0</v>
      </c>
      <c r="G9039" s="136">
        <f t="shared" si="287"/>
        <v>0</v>
      </c>
    </row>
    <row r="9040" spans="1:7" s="8" customFormat="1" ht="12.75" x14ac:dyDescent="0.15">
      <c r="A9040" s="110" t="s">
        <v>41</v>
      </c>
      <c r="B9040" s="20">
        <v>382.24</v>
      </c>
      <c r="C9040" s="20">
        <v>0</v>
      </c>
      <c r="D9040" s="20">
        <v>0</v>
      </c>
      <c r="E9040" s="20">
        <v>382.32</v>
      </c>
      <c r="F9040" s="20">
        <f t="shared" si="286"/>
        <v>100.02092925910422</v>
      </c>
      <c r="G9040" s="136">
        <f t="shared" si="287"/>
        <v>0</v>
      </c>
    </row>
    <row r="9041" spans="1:7" s="8" customFormat="1" ht="12.75" x14ac:dyDescent="0.15">
      <c r="A9041" s="110" t="s">
        <v>29</v>
      </c>
      <c r="B9041" s="20">
        <v>1666.26</v>
      </c>
      <c r="C9041" s="20">
        <v>0</v>
      </c>
      <c r="D9041" s="20">
        <v>0</v>
      </c>
      <c r="E9041" s="20">
        <v>0</v>
      </c>
      <c r="F9041" s="20">
        <f t="shared" si="286"/>
        <v>0</v>
      </c>
      <c r="G9041" s="136">
        <f t="shared" si="287"/>
        <v>0</v>
      </c>
    </row>
    <row r="9042" spans="1:7" s="8" customFormat="1" ht="12.75" x14ac:dyDescent="0.15">
      <c r="A9042" s="110" t="s">
        <v>33</v>
      </c>
      <c r="B9042" s="20">
        <v>2985.98</v>
      </c>
      <c r="C9042" s="20">
        <v>0</v>
      </c>
      <c r="D9042" s="20">
        <v>0</v>
      </c>
      <c r="E9042" s="20">
        <v>3798.11</v>
      </c>
      <c r="F9042" s="20">
        <f t="shared" si="286"/>
        <v>127.19810581450646</v>
      </c>
      <c r="G9042" s="136">
        <f t="shared" si="287"/>
        <v>0</v>
      </c>
    </row>
    <row r="9043" spans="1:7" s="8" customFormat="1" ht="12.75" x14ac:dyDescent="0.15">
      <c r="A9043" s="110" t="s">
        <v>34</v>
      </c>
      <c r="B9043" s="20">
        <v>248.86</v>
      </c>
      <c r="C9043" s="20">
        <v>0</v>
      </c>
      <c r="D9043" s="20">
        <v>0</v>
      </c>
      <c r="E9043" s="20">
        <v>0</v>
      </c>
      <c r="F9043" s="20">
        <f t="shared" si="286"/>
        <v>0</v>
      </c>
      <c r="G9043" s="136">
        <f t="shared" si="287"/>
        <v>0</v>
      </c>
    </row>
    <row r="9044" spans="1:7" s="7" customFormat="1" ht="12.75" x14ac:dyDescent="0.15">
      <c r="A9044" s="149" t="s">
        <v>295</v>
      </c>
      <c r="B9044" s="18">
        <v>28656.09</v>
      </c>
      <c r="C9044" s="18">
        <v>0</v>
      </c>
      <c r="D9044" s="18">
        <v>0</v>
      </c>
      <c r="E9044" s="18">
        <v>0</v>
      </c>
      <c r="F9044" s="18">
        <f t="shared" si="286"/>
        <v>0</v>
      </c>
      <c r="G9044" s="150">
        <f t="shared" si="287"/>
        <v>0</v>
      </c>
    </row>
    <row r="9045" spans="1:7" s="8" customFormat="1" ht="12.75" x14ac:dyDescent="0.15">
      <c r="A9045" s="108" t="s">
        <v>81</v>
      </c>
      <c r="B9045" s="19">
        <v>28656.09</v>
      </c>
      <c r="C9045" s="19">
        <v>0</v>
      </c>
      <c r="D9045" s="19">
        <v>0</v>
      </c>
      <c r="E9045" s="19">
        <v>0</v>
      </c>
      <c r="F9045" s="19">
        <f t="shared" si="286"/>
        <v>0</v>
      </c>
      <c r="G9045" s="151">
        <f t="shared" si="287"/>
        <v>0</v>
      </c>
    </row>
    <row r="9046" spans="1:7" s="6" customFormat="1" ht="12.75" x14ac:dyDescent="0.15">
      <c r="A9046" s="147" t="s">
        <v>62</v>
      </c>
      <c r="B9046" s="17">
        <v>28656.09</v>
      </c>
      <c r="C9046" s="17">
        <v>0</v>
      </c>
      <c r="D9046" s="17">
        <v>0</v>
      </c>
      <c r="E9046" s="17">
        <v>0</v>
      </c>
      <c r="F9046" s="17">
        <f t="shared" si="286"/>
        <v>0</v>
      </c>
      <c r="G9046" s="148">
        <f t="shared" si="287"/>
        <v>0</v>
      </c>
    </row>
    <row r="9047" spans="1:7" s="8" customFormat="1" ht="12.75" x14ac:dyDescent="0.15">
      <c r="A9047" s="108" t="s">
        <v>53</v>
      </c>
      <c r="B9047" s="19">
        <v>28656.09</v>
      </c>
      <c r="C9047" s="19">
        <v>0</v>
      </c>
      <c r="D9047" s="19">
        <v>0</v>
      </c>
      <c r="E9047" s="19">
        <v>0</v>
      </c>
      <c r="F9047" s="19">
        <f t="shared" si="286"/>
        <v>0</v>
      </c>
      <c r="G9047" s="151">
        <f t="shared" si="287"/>
        <v>0</v>
      </c>
    </row>
    <row r="9048" spans="1:7" s="8" customFormat="1" ht="12.75" x14ac:dyDescent="0.15">
      <c r="A9048" s="108" t="s">
        <v>56</v>
      </c>
      <c r="B9048" s="19">
        <v>2488.5500000000002</v>
      </c>
      <c r="C9048" s="19">
        <v>0</v>
      </c>
      <c r="D9048" s="19">
        <v>0</v>
      </c>
      <c r="E9048" s="19">
        <v>0</v>
      </c>
      <c r="F9048" s="19">
        <f t="shared" si="286"/>
        <v>0</v>
      </c>
      <c r="G9048" s="151">
        <f t="shared" si="287"/>
        <v>0</v>
      </c>
    </row>
    <row r="9049" spans="1:7" s="8" customFormat="1" ht="12.75" x14ac:dyDescent="0.15">
      <c r="A9049" s="110" t="s">
        <v>60</v>
      </c>
      <c r="B9049" s="20">
        <v>2488.5500000000002</v>
      </c>
      <c r="C9049" s="20">
        <v>0</v>
      </c>
      <c r="D9049" s="20">
        <v>0</v>
      </c>
      <c r="E9049" s="20">
        <v>0</v>
      </c>
      <c r="F9049" s="20">
        <f t="shared" si="286"/>
        <v>0</v>
      </c>
      <c r="G9049" s="136">
        <f t="shared" si="287"/>
        <v>0</v>
      </c>
    </row>
    <row r="9050" spans="1:7" s="8" customFormat="1" ht="12.75" x14ac:dyDescent="0.15">
      <c r="A9050" s="108" t="s">
        <v>72</v>
      </c>
      <c r="B9050" s="19">
        <v>26167.54</v>
      </c>
      <c r="C9050" s="19">
        <v>0</v>
      </c>
      <c r="D9050" s="19">
        <v>0</v>
      </c>
      <c r="E9050" s="19">
        <v>0</v>
      </c>
      <c r="F9050" s="19">
        <f t="shared" si="286"/>
        <v>0</v>
      </c>
      <c r="G9050" s="151">
        <f t="shared" si="287"/>
        <v>0</v>
      </c>
    </row>
    <row r="9051" spans="1:7" s="8" customFormat="1" ht="12.75" x14ac:dyDescent="0.15">
      <c r="A9051" s="110" t="s">
        <v>73</v>
      </c>
      <c r="B9051" s="20">
        <v>26167.54</v>
      </c>
      <c r="C9051" s="20">
        <v>0</v>
      </c>
      <c r="D9051" s="20">
        <v>0</v>
      </c>
      <c r="E9051" s="20">
        <v>0</v>
      </c>
      <c r="F9051" s="20">
        <f t="shared" si="286"/>
        <v>0</v>
      </c>
      <c r="G9051" s="136">
        <f t="shared" si="287"/>
        <v>0</v>
      </c>
    </row>
    <row r="9052" spans="1:7" s="6" customFormat="1" ht="12.75" x14ac:dyDescent="0.15">
      <c r="A9052" s="147" t="s">
        <v>250</v>
      </c>
      <c r="B9052" s="17">
        <v>134.31</v>
      </c>
      <c r="C9052" s="17">
        <v>929</v>
      </c>
      <c r="D9052" s="17">
        <v>23414.82</v>
      </c>
      <c r="E9052" s="17">
        <v>11937.75</v>
      </c>
      <c r="F9052" s="17">
        <f t="shared" si="286"/>
        <v>8888.2063882063867</v>
      </c>
      <c r="G9052" s="148">
        <f t="shared" si="287"/>
        <v>50.983735941595967</v>
      </c>
    </row>
    <row r="9053" spans="1:7" s="7" customFormat="1" ht="12.75" x14ac:dyDescent="0.15">
      <c r="A9053" s="149" t="s">
        <v>251</v>
      </c>
      <c r="B9053" s="18">
        <v>134.31</v>
      </c>
      <c r="C9053" s="18">
        <v>929</v>
      </c>
      <c r="D9053" s="18">
        <v>23414.82</v>
      </c>
      <c r="E9053" s="18">
        <v>11937.75</v>
      </c>
      <c r="F9053" s="18">
        <f t="shared" si="286"/>
        <v>8888.2063882063867</v>
      </c>
      <c r="G9053" s="150">
        <f t="shared" si="287"/>
        <v>50.983735941595967</v>
      </c>
    </row>
    <row r="9054" spans="1:7" s="8" customFormat="1" ht="12.75" x14ac:dyDescent="0.15">
      <c r="A9054" s="108" t="s">
        <v>82</v>
      </c>
      <c r="B9054" s="19">
        <v>134.31</v>
      </c>
      <c r="C9054" s="19">
        <v>929</v>
      </c>
      <c r="D9054" s="19">
        <v>23414.82</v>
      </c>
      <c r="E9054" s="19">
        <v>11937.75</v>
      </c>
      <c r="F9054" s="19">
        <f t="shared" si="286"/>
        <v>8888.2063882063867</v>
      </c>
      <c r="G9054" s="151">
        <f t="shared" si="287"/>
        <v>50.983735941595967</v>
      </c>
    </row>
    <row r="9055" spans="1:7" s="6" customFormat="1" ht="12.75" x14ac:dyDescent="0.15">
      <c r="A9055" s="147" t="s">
        <v>44</v>
      </c>
      <c r="B9055" s="17">
        <v>134.31</v>
      </c>
      <c r="C9055" s="17">
        <v>929</v>
      </c>
      <c r="D9055" s="17">
        <v>23414.82</v>
      </c>
      <c r="E9055" s="17">
        <v>11937.75</v>
      </c>
      <c r="F9055" s="17">
        <f t="shared" si="286"/>
        <v>8888.2063882063867</v>
      </c>
      <c r="G9055" s="148">
        <f t="shared" si="287"/>
        <v>50.983735941595967</v>
      </c>
    </row>
    <row r="9056" spans="1:7" s="8" customFormat="1" ht="12.75" x14ac:dyDescent="0.15">
      <c r="A9056" s="108" t="s">
        <v>6</v>
      </c>
      <c r="B9056" s="19">
        <v>134.31</v>
      </c>
      <c r="C9056" s="19">
        <v>929</v>
      </c>
      <c r="D9056" s="19">
        <v>14414.82</v>
      </c>
      <c r="E9056" s="19">
        <v>7185.38</v>
      </c>
      <c r="F9056" s="19">
        <f t="shared" si="286"/>
        <v>5349.8473680291863</v>
      </c>
      <c r="G9056" s="151">
        <f t="shared" si="287"/>
        <v>49.847171175221064</v>
      </c>
    </row>
    <row r="9057" spans="1:7" s="8" customFormat="1" ht="12.75" x14ac:dyDescent="0.15">
      <c r="A9057" s="108" t="s">
        <v>12</v>
      </c>
      <c r="B9057" s="19">
        <v>134.31</v>
      </c>
      <c r="C9057" s="19">
        <v>929</v>
      </c>
      <c r="D9057" s="19">
        <v>14414.82</v>
      </c>
      <c r="E9057" s="19">
        <v>7185.38</v>
      </c>
      <c r="F9057" s="19">
        <f t="shared" si="286"/>
        <v>5349.8473680291863</v>
      </c>
      <c r="G9057" s="151">
        <f t="shared" si="287"/>
        <v>49.847171175221064</v>
      </c>
    </row>
    <row r="9058" spans="1:7" s="8" customFormat="1" ht="12.75" x14ac:dyDescent="0.15">
      <c r="A9058" s="110" t="s">
        <v>18</v>
      </c>
      <c r="B9058" s="20">
        <v>1.59</v>
      </c>
      <c r="C9058" s="20">
        <v>0</v>
      </c>
      <c r="D9058" s="20">
        <v>0</v>
      </c>
      <c r="E9058" s="20">
        <v>726.19</v>
      </c>
      <c r="F9058" s="20">
        <f t="shared" si="286"/>
        <v>45672.327044025158</v>
      </c>
      <c r="G9058" s="136">
        <f t="shared" si="287"/>
        <v>0</v>
      </c>
    </row>
    <row r="9059" spans="1:7" s="8" customFormat="1" ht="12.75" x14ac:dyDescent="0.15">
      <c r="A9059" s="110" t="s">
        <v>20</v>
      </c>
      <c r="B9059" s="20">
        <v>0</v>
      </c>
      <c r="C9059" s="20">
        <v>0</v>
      </c>
      <c r="D9059" s="20">
        <v>0</v>
      </c>
      <c r="E9059" s="20">
        <v>150</v>
      </c>
      <c r="F9059" s="20">
        <f t="shared" si="286"/>
        <v>0</v>
      </c>
      <c r="G9059" s="136">
        <f t="shared" si="287"/>
        <v>0</v>
      </c>
    </row>
    <row r="9060" spans="1:7" s="8" customFormat="1" ht="12.75" x14ac:dyDescent="0.15">
      <c r="A9060" s="110" t="s">
        <v>22</v>
      </c>
      <c r="B9060" s="20">
        <v>0</v>
      </c>
      <c r="C9060" s="20">
        <v>0</v>
      </c>
      <c r="D9060" s="20">
        <v>0</v>
      </c>
      <c r="E9060" s="20">
        <v>39</v>
      </c>
      <c r="F9060" s="20">
        <f t="shared" si="286"/>
        <v>0</v>
      </c>
      <c r="G9060" s="136">
        <f t="shared" si="287"/>
        <v>0</v>
      </c>
    </row>
    <row r="9061" spans="1:7" s="8" customFormat="1" ht="12.75" x14ac:dyDescent="0.15">
      <c r="A9061" s="110" t="s">
        <v>97</v>
      </c>
      <c r="B9061" s="20">
        <v>0</v>
      </c>
      <c r="C9061" s="20">
        <v>0</v>
      </c>
      <c r="D9061" s="20">
        <v>0</v>
      </c>
      <c r="E9061" s="20">
        <v>2160.2600000000002</v>
      </c>
      <c r="F9061" s="20">
        <f t="shared" si="286"/>
        <v>0</v>
      </c>
      <c r="G9061" s="136">
        <f t="shared" si="287"/>
        <v>0</v>
      </c>
    </row>
    <row r="9062" spans="1:7" s="8" customFormat="1" ht="12.75" x14ac:dyDescent="0.15">
      <c r="A9062" s="110" t="s">
        <v>25</v>
      </c>
      <c r="B9062" s="20">
        <v>0</v>
      </c>
      <c r="C9062" s="20">
        <v>0</v>
      </c>
      <c r="D9062" s="20">
        <v>0</v>
      </c>
      <c r="E9062" s="20">
        <v>254.34</v>
      </c>
      <c r="F9062" s="20">
        <f t="shared" si="286"/>
        <v>0</v>
      </c>
      <c r="G9062" s="136">
        <f t="shared" si="287"/>
        <v>0</v>
      </c>
    </row>
    <row r="9063" spans="1:7" s="8" customFormat="1" ht="12.75" x14ac:dyDescent="0.15">
      <c r="A9063" s="110" t="s">
        <v>28</v>
      </c>
      <c r="B9063" s="20">
        <v>0</v>
      </c>
      <c r="C9063" s="20">
        <v>0</v>
      </c>
      <c r="D9063" s="20">
        <v>0</v>
      </c>
      <c r="E9063" s="20">
        <v>973.18</v>
      </c>
      <c r="F9063" s="20">
        <f t="shared" si="286"/>
        <v>0</v>
      </c>
      <c r="G9063" s="136">
        <f t="shared" si="287"/>
        <v>0</v>
      </c>
    </row>
    <row r="9064" spans="1:7" s="8" customFormat="1" ht="12.75" x14ac:dyDescent="0.15">
      <c r="A9064" s="110" t="s">
        <v>30</v>
      </c>
      <c r="B9064" s="20">
        <v>0</v>
      </c>
      <c r="C9064" s="20">
        <v>0</v>
      </c>
      <c r="D9064" s="20">
        <v>0</v>
      </c>
      <c r="E9064" s="20">
        <v>79.5</v>
      </c>
      <c r="F9064" s="20">
        <f t="shared" si="286"/>
        <v>0</v>
      </c>
      <c r="G9064" s="136">
        <f t="shared" si="287"/>
        <v>0</v>
      </c>
    </row>
    <row r="9065" spans="1:7" s="8" customFormat="1" ht="12.75" x14ac:dyDescent="0.15">
      <c r="A9065" s="110" t="s">
        <v>32</v>
      </c>
      <c r="B9065" s="20">
        <v>0</v>
      </c>
      <c r="C9065" s="20">
        <v>0</v>
      </c>
      <c r="D9065" s="20">
        <v>0</v>
      </c>
      <c r="E9065" s="20">
        <v>80</v>
      </c>
      <c r="F9065" s="20">
        <f t="shared" si="286"/>
        <v>0</v>
      </c>
      <c r="G9065" s="136">
        <f t="shared" si="287"/>
        <v>0</v>
      </c>
    </row>
    <row r="9066" spans="1:7" s="8" customFormat="1" ht="12.75" x14ac:dyDescent="0.15">
      <c r="A9066" s="110" t="s">
        <v>34</v>
      </c>
      <c r="B9066" s="20">
        <v>0</v>
      </c>
      <c r="C9066" s="20">
        <v>0</v>
      </c>
      <c r="D9066" s="20">
        <v>0</v>
      </c>
      <c r="E9066" s="20">
        <v>1237.53</v>
      </c>
      <c r="F9066" s="20">
        <f t="shared" si="286"/>
        <v>0</v>
      </c>
      <c r="G9066" s="136">
        <f t="shared" si="287"/>
        <v>0</v>
      </c>
    </row>
    <row r="9067" spans="1:7" s="8" customFormat="1" ht="12.75" x14ac:dyDescent="0.15">
      <c r="A9067" s="110" t="s">
        <v>83</v>
      </c>
      <c r="B9067" s="20">
        <v>132.72</v>
      </c>
      <c r="C9067" s="20">
        <v>0</v>
      </c>
      <c r="D9067" s="20">
        <v>0</v>
      </c>
      <c r="E9067" s="20">
        <v>0</v>
      </c>
      <c r="F9067" s="20">
        <f t="shared" si="286"/>
        <v>0</v>
      </c>
      <c r="G9067" s="136">
        <f t="shared" si="287"/>
        <v>0</v>
      </c>
    </row>
    <row r="9068" spans="1:7" s="8" customFormat="1" ht="12.75" x14ac:dyDescent="0.15">
      <c r="A9068" s="110" t="s">
        <v>36</v>
      </c>
      <c r="B9068" s="20">
        <v>0</v>
      </c>
      <c r="C9068" s="20">
        <v>0</v>
      </c>
      <c r="D9068" s="20">
        <v>0</v>
      </c>
      <c r="E9068" s="20">
        <v>1485.38</v>
      </c>
      <c r="F9068" s="20">
        <f t="shared" si="286"/>
        <v>0</v>
      </c>
      <c r="G9068" s="136">
        <f t="shared" si="287"/>
        <v>0</v>
      </c>
    </row>
    <row r="9069" spans="1:7" s="8" customFormat="1" ht="12.75" x14ac:dyDescent="0.15">
      <c r="A9069" s="108" t="s">
        <v>53</v>
      </c>
      <c r="B9069" s="19">
        <v>0</v>
      </c>
      <c r="C9069" s="19">
        <v>0</v>
      </c>
      <c r="D9069" s="19">
        <v>9000</v>
      </c>
      <c r="E9069" s="19">
        <v>4752.37</v>
      </c>
      <c r="F9069" s="19">
        <f t="shared" si="286"/>
        <v>0</v>
      </c>
      <c r="G9069" s="151">
        <f t="shared" si="287"/>
        <v>52.804111111111105</v>
      </c>
    </row>
    <row r="9070" spans="1:7" s="8" customFormat="1" ht="12.75" x14ac:dyDescent="0.15">
      <c r="A9070" s="108" t="s">
        <v>56</v>
      </c>
      <c r="B9070" s="19">
        <v>0</v>
      </c>
      <c r="C9070" s="19">
        <v>0</v>
      </c>
      <c r="D9070" s="19">
        <v>9000</v>
      </c>
      <c r="E9070" s="19">
        <v>4752.37</v>
      </c>
      <c r="F9070" s="19">
        <f t="shared" si="286"/>
        <v>0</v>
      </c>
      <c r="G9070" s="151">
        <f t="shared" si="287"/>
        <v>52.804111111111105</v>
      </c>
    </row>
    <row r="9071" spans="1:7" s="8" customFormat="1" ht="12.75" x14ac:dyDescent="0.15">
      <c r="A9071" s="110" t="s">
        <v>57</v>
      </c>
      <c r="B9071" s="20">
        <v>0</v>
      </c>
      <c r="C9071" s="20">
        <v>0</v>
      </c>
      <c r="D9071" s="20">
        <v>0</v>
      </c>
      <c r="E9071" s="20">
        <v>4752.37</v>
      </c>
      <c r="F9071" s="20">
        <f t="shared" si="286"/>
        <v>0</v>
      </c>
      <c r="G9071" s="136">
        <f t="shared" si="287"/>
        <v>0</v>
      </c>
    </row>
    <row r="9072" spans="1:7" s="6" customFormat="1" ht="12.75" x14ac:dyDescent="0.15">
      <c r="A9072" s="147" t="s">
        <v>297</v>
      </c>
      <c r="B9072" s="17">
        <v>132960.97</v>
      </c>
      <c r="C9072" s="17">
        <v>44462</v>
      </c>
      <c r="D9072" s="17">
        <v>48122.39</v>
      </c>
      <c r="E9072" s="17">
        <v>39269.22</v>
      </c>
      <c r="F9072" s="17">
        <f t="shared" si="286"/>
        <v>29.53439644731834</v>
      </c>
      <c r="G9072" s="148">
        <f t="shared" si="287"/>
        <v>81.602804848221382</v>
      </c>
    </row>
    <row r="9073" spans="1:7" s="7" customFormat="1" ht="12.75" x14ac:dyDescent="0.15">
      <c r="A9073" s="149" t="s">
        <v>298</v>
      </c>
      <c r="B9073" s="18">
        <v>101060.16</v>
      </c>
      <c r="C9073" s="18">
        <v>0</v>
      </c>
      <c r="D9073" s="18">
        <v>250</v>
      </c>
      <c r="E9073" s="18">
        <v>0</v>
      </c>
      <c r="F9073" s="18">
        <f t="shared" si="286"/>
        <v>0</v>
      </c>
      <c r="G9073" s="150">
        <f t="shared" si="287"/>
        <v>0</v>
      </c>
    </row>
    <row r="9074" spans="1:7" s="8" customFormat="1" ht="12.75" x14ac:dyDescent="0.15">
      <c r="A9074" s="108" t="s">
        <v>81</v>
      </c>
      <c r="B9074" s="19">
        <v>101060.16</v>
      </c>
      <c r="C9074" s="19">
        <v>0</v>
      </c>
      <c r="D9074" s="19">
        <v>250</v>
      </c>
      <c r="E9074" s="19">
        <v>0</v>
      </c>
      <c r="F9074" s="19">
        <f t="shared" si="286"/>
        <v>0</v>
      </c>
      <c r="G9074" s="151">
        <f t="shared" si="287"/>
        <v>0</v>
      </c>
    </row>
    <row r="9075" spans="1:7" s="6" customFormat="1" ht="12.75" x14ac:dyDescent="0.15">
      <c r="A9075" s="147" t="s">
        <v>5</v>
      </c>
      <c r="B9075" s="17">
        <v>47971.040000000001</v>
      </c>
      <c r="C9075" s="17">
        <v>0</v>
      </c>
      <c r="D9075" s="17">
        <v>250</v>
      </c>
      <c r="E9075" s="17">
        <v>0</v>
      </c>
      <c r="F9075" s="17">
        <f t="shared" si="286"/>
        <v>0</v>
      </c>
      <c r="G9075" s="148">
        <f t="shared" si="287"/>
        <v>0</v>
      </c>
    </row>
    <row r="9076" spans="1:7" s="8" customFormat="1" ht="12.75" x14ac:dyDescent="0.15">
      <c r="A9076" s="108" t="s">
        <v>6</v>
      </c>
      <c r="B9076" s="19">
        <v>50.65</v>
      </c>
      <c r="C9076" s="19">
        <v>0</v>
      </c>
      <c r="D9076" s="19">
        <v>0</v>
      </c>
      <c r="E9076" s="19">
        <v>0</v>
      </c>
      <c r="F9076" s="19">
        <f t="shared" si="286"/>
        <v>0</v>
      </c>
      <c r="G9076" s="151">
        <f t="shared" si="287"/>
        <v>0</v>
      </c>
    </row>
    <row r="9077" spans="1:7" s="8" customFormat="1" ht="12.75" x14ac:dyDescent="0.15">
      <c r="A9077" s="108" t="s">
        <v>12</v>
      </c>
      <c r="B9077" s="19">
        <v>50.65</v>
      </c>
      <c r="C9077" s="19">
        <v>0</v>
      </c>
      <c r="D9077" s="19">
        <v>0</v>
      </c>
      <c r="E9077" s="19">
        <v>0</v>
      </c>
      <c r="F9077" s="19">
        <f t="shared" si="286"/>
        <v>0</v>
      </c>
      <c r="G9077" s="151">
        <f t="shared" si="287"/>
        <v>0</v>
      </c>
    </row>
    <row r="9078" spans="1:7" s="8" customFormat="1" ht="12.75" x14ac:dyDescent="0.15">
      <c r="A9078" s="110" t="s">
        <v>35</v>
      </c>
      <c r="B9078" s="20">
        <v>50.65</v>
      </c>
      <c r="C9078" s="20">
        <v>0</v>
      </c>
      <c r="D9078" s="20">
        <v>0</v>
      </c>
      <c r="E9078" s="20">
        <v>0</v>
      </c>
      <c r="F9078" s="20">
        <f t="shared" si="286"/>
        <v>0</v>
      </c>
      <c r="G9078" s="136">
        <f t="shared" si="287"/>
        <v>0</v>
      </c>
    </row>
    <row r="9079" spans="1:7" s="8" customFormat="1" ht="12.75" x14ac:dyDescent="0.15">
      <c r="A9079" s="108" t="s">
        <v>53</v>
      </c>
      <c r="B9079" s="19">
        <v>47920.39</v>
      </c>
      <c r="C9079" s="19">
        <v>0</v>
      </c>
      <c r="D9079" s="19">
        <v>250</v>
      </c>
      <c r="E9079" s="19">
        <v>0</v>
      </c>
      <c r="F9079" s="19">
        <f t="shared" si="286"/>
        <v>0</v>
      </c>
      <c r="G9079" s="151">
        <f t="shared" si="287"/>
        <v>0</v>
      </c>
    </row>
    <row r="9080" spans="1:7" s="8" customFormat="1" ht="12.75" x14ac:dyDescent="0.15">
      <c r="A9080" s="108" t="s">
        <v>54</v>
      </c>
      <c r="B9080" s="19">
        <v>0</v>
      </c>
      <c r="C9080" s="19">
        <v>0</v>
      </c>
      <c r="D9080" s="19">
        <v>250</v>
      </c>
      <c r="E9080" s="19">
        <v>0</v>
      </c>
      <c r="F9080" s="19">
        <f t="shared" si="286"/>
        <v>0</v>
      </c>
      <c r="G9080" s="151">
        <f t="shared" si="287"/>
        <v>0</v>
      </c>
    </row>
    <row r="9081" spans="1:7" s="8" customFormat="1" ht="12.75" x14ac:dyDescent="0.15">
      <c r="A9081" s="108" t="s">
        <v>72</v>
      </c>
      <c r="B9081" s="19">
        <v>47920.39</v>
      </c>
      <c r="C9081" s="19">
        <v>0</v>
      </c>
      <c r="D9081" s="19">
        <v>0</v>
      </c>
      <c r="E9081" s="19">
        <v>0</v>
      </c>
      <c r="F9081" s="19">
        <f t="shared" si="286"/>
        <v>0</v>
      </c>
      <c r="G9081" s="151">
        <f t="shared" si="287"/>
        <v>0</v>
      </c>
    </row>
    <row r="9082" spans="1:7" s="8" customFormat="1" ht="12.75" x14ac:dyDescent="0.15">
      <c r="A9082" s="110" t="s">
        <v>73</v>
      </c>
      <c r="B9082" s="20">
        <v>47920.39</v>
      </c>
      <c r="C9082" s="20">
        <v>0</v>
      </c>
      <c r="D9082" s="20">
        <v>0</v>
      </c>
      <c r="E9082" s="20">
        <v>0</v>
      </c>
      <c r="F9082" s="20">
        <f t="shared" si="286"/>
        <v>0</v>
      </c>
      <c r="G9082" s="136">
        <f t="shared" si="287"/>
        <v>0</v>
      </c>
    </row>
    <row r="9083" spans="1:7" s="6" customFormat="1" ht="12.75" x14ac:dyDescent="0.15">
      <c r="A9083" s="147" t="s">
        <v>62</v>
      </c>
      <c r="B9083" s="17">
        <v>53089.120000000003</v>
      </c>
      <c r="C9083" s="17">
        <v>0</v>
      </c>
      <c r="D9083" s="17">
        <v>0</v>
      </c>
      <c r="E9083" s="17">
        <v>0</v>
      </c>
      <c r="F9083" s="17">
        <f t="shared" si="286"/>
        <v>0</v>
      </c>
      <c r="G9083" s="148">
        <f t="shared" si="287"/>
        <v>0</v>
      </c>
    </row>
    <row r="9084" spans="1:7" s="8" customFormat="1" ht="12.75" x14ac:dyDescent="0.15">
      <c r="A9084" s="108" t="s">
        <v>53</v>
      </c>
      <c r="B9084" s="19">
        <v>53089.120000000003</v>
      </c>
      <c r="C9084" s="19">
        <v>0</v>
      </c>
      <c r="D9084" s="19">
        <v>0</v>
      </c>
      <c r="E9084" s="19">
        <v>0</v>
      </c>
      <c r="F9084" s="19">
        <f t="shared" si="286"/>
        <v>0</v>
      </c>
      <c r="G9084" s="151">
        <f t="shared" si="287"/>
        <v>0</v>
      </c>
    </row>
    <row r="9085" spans="1:7" s="8" customFormat="1" ht="12.75" x14ac:dyDescent="0.15">
      <c r="A9085" s="108" t="s">
        <v>72</v>
      </c>
      <c r="B9085" s="19">
        <v>53089.120000000003</v>
      </c>
      <c r="C9085" s="19">
        <v>0</v>
      </c>
      <c r="D9085" s="19">
        <v>0</v>
      </c>
      <c r="E9085" s="19">
        <v>0</v>
      </c>
      <c r="F9085" s="19">
        <f t="shared" si="286"/>
        <v>0</v>
      </c>
      <c r="G9085" s="151">
        <f t="shared" si="287"/>
        <v>0</v>
      </c>
    </row>
    <row r="9086" spans="1:7" s="8" customFormat="1" ht="12.75" x14ac:dyDescent="0.15">
      <c r="A9086" s="110" t="s">
        <v>73</v>
      </c>
      <c r="B9086" s="20">
        <v>53089.120000000003</v>
      </c>
      <c r="C9086" s="20">
        <v>0</v>
      </c>
      <c r="D9086" s="20">
        <v>0</v>
      </c>
      <c r="E9086" s="20">
        <v>0</v>
      </c>
      <c r="F9086" s="20">
        <f t="shared" si="286"/>
        <v>0</v>
      </c>
      <c r="G9086" s="136">
        <f t="shared" si="287"/>
        <v>0</v>
      </c>
    </row>
    <row r="9087" spans="1:7" s="7" customFormat="1" ht="12.75" x14ac:dyDescent="0.15">
      <c r="A9087" s="149" t="s">
        <v>300</v>
      </c>
      <c r="B9087" s="18">
        <v>0</v>
      </c>
      <c r="C9087" s="18">
        <v>1328</v>
      </c>
      <c r="D9087" s="18">
        <v>0</v>
      </c>
      <c r="E9087" s="18">
        <v>0</v>
      </c>
      <c r="F9087" s="18">
        <f t="shared" si="286"/>
        <v>0</v>
      </c>
      <c r="G9087" s="150">
        <f t="shared" si="287"/>
        <v>0</v>
      </c>
    </row>
    <row r="9088" spans="1:7" s="8" customFormat="1" ht="12.75" x14ac:dyDescent="0.15">
      <c r="A9088" s="108" t="s">
        <v>82</v>
      </c>
      <c r="B9088" s="19">
        <v>0</v>
      </c>
      <c r="C9088" s="19">
        <v>1328</v>
      </c>
      <c r="D9088" s="19">
        <v>0</v>
      </c>
      <c r="E9088" s="19">
        <v>0</v>
      </c>
      <c r="F9088" s="19">
        <f t="shared" si="286"/>
        <v>0</v>
      </c>
      <c r="G9088" s="151">
        <f t="shared" si="287"/>
        <v>0</v>
      </c>
    </row>
    <row r="9089" spans="1:7" s="6" customFormat="1" ht="12.75" x14ac:dyDescent="0.15">
      <c r="A9089" s="147" t="s">
        <v>127</v>
      </c>
      <c r="B9089" s="17">
        <v>0</v>
      </c>
      <c r="C9089" s="17">
        <v>1328</v>
      </c>
      <c r="D9089" s="17">
        <v>0</v>
      </c>
      <c r="E9089" s="17">
        <v>0</v>
      </c>
      <c r="F9089" s="17">
        <f t="shared" si="286"/>
        <v>0</v>
      </c>
      <c r="G9089" s="148">
        <f t="shared" si="287"/>
        <v>0</v>
      </c>
    </row>
    <row r="9090" spans="1:7" s="8" customFormat="1" ht="12.75" x14ac:dyDescent="0.15">
      <c r="A9090" s="108" t="s">
        <v>6</v>
      </c>
      <c r="B9090" s="19">
        <v>0</v>
      </c>
      <c r="C9090" s="19">
        <v>1328</v>
      </c>
      <c r="D9090" s="19">
        <v>0</v>
      </c>
      <c r="E9090" s="19">
        <v>0</v>
      </c>
      <c r="F9090" s="19">
        <f t="shared" si="286"/>
        <v>0</v>
      </c>
      <c r="G9090" s="151">
        <f t="shared" si="287"/>
        <v>0</v>
      </c>
    </row>
    <row r="9091" spans="1:7" s="8" customFormat="1" ht="12.75" x14ac:dyDescent="0.15">
      <c r="A9091" s="108" t="s">
        <v>12</v>
      </c>
      <c r="B9091" s="19">
        <v>0</v>
      </c>
      <c r="C9091" s="19">
        <v>1328</v>
      </c>
      <c r="D9091" s="19">
        <v>0</v>
      </c>
      <c r="E9091" s="19">
        <v>0</v>
      </c>
      <c r="F9091" s="19">
        <f t="shared" si="286"/>
        <v>0</v>
      </c>
      <c r="G9091" s="151">
        <f t="shared" si="287"/>
        <v>0</v>
      </c>
    </row>
    <row r="9092" spans="1:7" s="7" customFormat="1" ht="12.75" x14ac:dyDescent="0.15">
      <c r="A9092" s="149" t="s">
        <v>301</v>
      </c>
      <c r="B9092" s="18">
        <v>30985.69</v>
      </c>
      <c r="C9092" s="18">
        <v>41807</v>
      </c>
      <c r="D9092" s="18">
        <v>42500</v>
      </c>
      <c r="E9092" s="18">
        <v>35921.879999999997</v>
      </c>
      <c r="F9092" s="18">
        <f t="shared" si="286"/>
        <v>115.93054729457373</v>
      </c>
      <c r="G9092" s="150">
        <f t="shared" si="287"/>
        <v>84.522070588235295</v>
      </c>
    </row>
    <row r="9093" spans="1:7" s="8" customFormat="1" ht="12.75" x14ac:dyDescent="0.15">
      <c r="A9093" s="108" t="s">
        <v>82</v>
      </c>
      <c r="B9093" s="19">
        <v>30985.69</v>
      </c>
      <c r="C9093" s="19">
        <v>41807</v>
      </c>
      <c r="D9093" s="19">
        <v>42500</v>
      </c>
      <c r="E9093" s="19">
        <v>35921.879999999997</v>
      </c>
      <c r="F9093" s="19">
        <f t="shared" si="286"/>
        <v>115.93054729457373</v>
      </c>
      <c r="G9093" s="151">
        <f t="shared" si="287"/>
        <v>84.522070588235295</v>
      </c>
    </row>
    <row r="9094" spans="1:7" s="6" customFormat="1" ht="12.75" x14ac:dyDescent="0.15">
      <c r="A9094" s="147" t="s">
        <v>257</v>
      </c>
      <c r="B9094" s="17">
        <v>30985.69</v>
      </c>
      <c r="C9094" s="17">
        <v>41807</v>
      </c>
      <c r="D9094" s="17">
        <v>42500</v>
      </c>
      <c r="E9094" s="17">
        <v>35921.879999999997</v>
      </c>
      <c r="F9094" s="17">
        <f t="shared" ref="F9094:F9157" si="288">IFERROR(E9094/B9094*100,0)</f>
        <v>115.93054729457373</v>
      </c>
      <c r="G9094" s="148">
        <f t="shared" ref="G9094:G9157" si="289">IFERROR(E9094/D9094*100,0)</f>
        <v>84.522070588235295</v>
      </c>
    </row>
    <row r="9095" spans="1:7" s="8" customFormat="1" ht="12.75" x14ac:dyDescent="0.15">
      <c r="A9095" s="108" t="s">
        <v>6</v>
      </c>
      <c r="B9095" s="19">
        <v>30448.3</v>
      </c>
      <c r="C9095" s="19">
        <v>40878</v>
      </c>
      <c r="D9095" s="19">
        <v>40200</v>
      </c>
      <c r="E9095" s="19">
        <v>35156.03</v>
      </c>
      <c r="F9095" s="19">
        <f t="shared" si="288"/>
        <v>115.46138864895576</v>
      </c>
      <c r="G9095" s="151">
        <f t="shared" si="289"/>
        <v>87.452810945273626</v>
      </c>
    </row>
    <row r="9096" spans="1:7" s="8" customFormat="1" ht="12.75" x14ac:dyDescent="0.15">
      <c r="A9096" s="108" t="s">
        <v>12</v>
      </c>
      <c r="B9096" s="19">
        <v>30085.94</v>
      </c>
      <c r="C9096" s="19">
        <v>36895</v>
      </c>
      <c r="D9096" s="19">
        <v>39600</v>
      </c>
      <c r="E9096" s="19">
        <v>34674.730000000003</v>
      </c>
      <c r="F9096" s="19">
        <f t="shared" si="288"/>
        <v>115.25227398578872</v>
      </c>
      <c r="G9096" s="151">
        <f t="shared" si="289"/>
        <v>87.562449494949504</v>
      </c>
    </row>
    <row r="9097" spans="1:7" s="8" customFormat="1" ht="12.75" x14ac:dyDescent="0.15">
      <c r="A9097" s="110" t="s">
        <v>18</v>
      </c>
      <c r="B9097" s="20">
        <v>3332.64</v>
      </c>
      <c r="C9097" s="20">
        <v>0</v>
      </c>
      <c r="D9097" s="20">
        <v>0</v>
      </c>
      <c r="E9097" s="20">
        <v>3978.89</v>
      </c>
      <c r="F9097" s="20">
        <f t="shared" si="288"/>
        <v>119.39153343895529</v>
      </c>
      <c r="G9097" s="136">
        <f t="shared" si="289"/>
        <v>0</v>
      </c>
    </row>
    <row r="9098" spans="1:7" s="8" customFormat="1" ht="12.75" x14ac:dyDescent="0.15">
      <c r="A9098" s="110" t="s">
        <v>20</v>
      </c>
      <c r="B9098" s="20">
        <v>882.79</v>
      </c>
      <c r="C9098" s="20">
        <v>0</v>
      </c>
      <c r="D9098" s="20">
        <v>0</v>
      </c>
      <c r="E9098" s="20">
        <v>803.25</v>
      </c>
      <c r="F9098" s="20">
        <f t="shared" si="288"/>
        <v>90.989929654844303</v>
      </c>
      <c r="G9098" s="136">
        <f t="shared" si="289"/>
        <v>0</v>
      </c>
    </row>
    <row r="9099" spans="1:7" s="8" customFormat="1" ht="12.75" x14ac:dyDescent="0.15">
      <c r="A9099" s="110" t="s">
        <v>21</v>
      </c>
      <c r="B9099" s="20">
        <v>101.13</v>
      </c>
      <c r="C9099" s="20">
        <v>0</v>
      </c>
      <c r="D9099" s="20">
        <v>0</v>
      </c>
      <c r="E9099" s="20">
        <v>0</v>
      </c>
      <c r="F9099" s="20">
        <f t="shared" si="288"/>
        <v>0</v>
      </c>
      <c r="G9099" s="136">
        <f t="shared" si="289"/>
        <v>0</v>
      </c>
    </row>
    <row r="9100" spans="1:7" s="8" customFormat="1" ht="12.75" x14ac:dyDescent="0.15">
      <c r="A9100" s="110" t="s">
        <v>22</v>
      </c>
      <c r="B9100" s="20">
        <v>6419.99</v>
      </c>
      <c r="C9100" s="20">
        <v>0</v>
      </c>
      <c r="D9100" s="20">
        <v>0</v>
      </c>
      <c r="E9100" s="20">
        <v>7994.31</v>
      </c>
      <c r="F9100" s="20">
        <f t="shared" si="288"/>
        <v>124.52215657656789</v>
      </c>
      <c r="G9100" s="136">
        <f t="shared" si="289"/>
        <v>0</v>
      </c>
    </row>
    <row r="9101" spans="1:7" s="8" customFormat="1" ht="12.75" x14ac:dyDescent="0.15">
      <c r="A9101" s="110" t="s">
        <v>97</v>
      </c>
      <c r="B9101" s="20">
        <v>669.69</v>
      </c>
      <c r="C9101" s="20">
        <v>0</v>
      </c>
      <c r="D9101" s="20">
        <v>0</v>
      </c>
      <c r="E9101" s="20">
        <v>2760.53</v>
      </c>
      <c r="F9101" s="20">
        <f t="shared" si="288"/>
        <v>412.21012707372068</v>
      </c>
      <c r="G9101" s="136">
        <f t="shared" si="289"/>
        <v>0</v>
      </c>
    </row>
    <row r="9102" spans="1:7" s="8" customFormat="1" ht="12.75" x14ac:dyDescent="0.15">
      <c r="A9102" s="110" t="s">
        <v>23</v>
      </c>
      <c r="B9102" s="20">
        <v>7851.89</v>
      </c>
      <c r="C9102" s="20">
        <v>0</v>
      </c>
      <c r="D9102" s="20">
        <v>0</v>
      </c>
      <c r="E9102" s="20">
        <v>3671.1</v>
      </c>
      <c r="F9102" s="20">
        <f t="shared" si="288"/>
        <v>46.754348316137893</v>
      </c>
      <c r="G9102" s="136">
        <f t="shared" si="289"/>
        <v>0</v>
      </c>
    </row>
    <row r="9103" spans="1:7" s="8" customFormat="1" ht="12.75" x14ac:dyDescent="0.15">
      <c r="A9103" s="110" t="s">
        <v>24</v>
      </c>
      <c r="B9103" s="20">
        <v>243.07</v>
      </c>
      <c r="C9103" s="20">
        <v>0</v>
      </c>
      <c r="D9103" s="20">
        <v>0</v>
      </c>
      <c r="E9103" s="20">
        <v>80.05</v>
      </c>
      <c r="F9103" s="20">
        <f t="shared" si="288"/>
        <v>32.932899987657876</v>
      </c>
      <c r="G9103" s="136">
        <f t="shared" si="289"/>
        <v>0</v>
      </c>
    </row>
    <row r="9104" spans="1:7" s="8" customFormat="1" ht="12.75" x14ac:dyDescent="0.15">
      <c r="A9104" s="110" t="s">
        <v>25</v>
      </c>
      <c r="B9104" s="20">
        <v>383.27</v>
      </c>
      <c r="C9104" s="20">
        <v>0</v>
      </c>
      <c r="D9104" s="20">
        <v>0</v>
      </c>
      <c r="E9104" s="20">
        <v>1672.28</v>
      </c>
      <c r="F9104" s="20">
        <f t="shared" si="288"/>
        <v>436.3190440159679</v>
      </c>
      <c r="G9104" s="136">
        <f t="shared" si="289"/>
        <v>0</v>
      </c>
    </row>
    <row r="9105" spans="1:7" s="8" customFormat="1" ht="12.75" x14ac:dyDescent="0.15">
      <c r="A9105" s="110" t="s">
        <v>26</v>
      </c>
      <c r="B9105" s="20">
        <v>39.68</v>
      </c>
      <c r="C9105" s="20">
        <v>0</v>
      </c>
      <c r="D9105" s="20">
        <v>0</v>
      </c>
      <c r="E9105" s="20">
        <v>622.39</v>
      </c>
      <c r="F9105" s="20">
        <f t="shared" si="288"/>
        <v>1568.523185483871</v>
      </c>
      <c r="G9105" s="136">
        <f t="shared" si="289"/>
        <v>0</v>
      </c>
    </row>
    <row r="9106" spans="1:7" s="8" customFormat="1" ht="12.75" x14ac:dyDescent="0.15">
      <c r="A9106" s="110" t="s">
        <v>27</v>
      </c>
      <c r="B9106" s="20">
        <v>2083.33</v>
      </c>
      <c r="C9106" s="20">
        <v>0</v>
      </c>
      <c r="D9106" s="20">
        <v>0</v>
      </c>
      <c r="E9106" s="20">
        <v>2766.02</v>
      </c>
      <c r="F9106" s="20">
        <f t="shared" si="288"/>
        <v>132.76917243067589</v>
      </c>
      <c r="G9106" s="136">
        <f t="shared" si="289"/>
        <v>0</v>
      </c>
    </row>
    <row r="9107" spans="1:7" s="8" customFormat="1" ht="12.75" x14ac:dyDescent="0.15">
      <c r="A9107" s="110" t="s">
        <v>28</v>
      </c>
      <c r="B9107" s="20">
        <v>1630.57</v>
      </c>
      <c r="C9107" s="20">
        <v>0</v>
      </c>
      <c r="D9107" s="20">
        <v>0</v>
      </c>
      <c r="E9107" s="20">
        <v>629.79999999999995</v>
      </c>
      <c r="F9107" s="20">
        <f t="shared" si="288"/>
        <v>38.624530072306001</v>
      </c>
      <c r="G9107" s="136">
        <f t="shared" si="289"/>
        <v>0</v>
      </c>
    </row>
    <row r="9108" spans="1:7" s="8" customFormat="1" ht="12.75" x14ac:dyDescent="0.15">
      <c r="A9108" s="110" t="s">
        <v>41</v>
      </c>
      <c r="B9108" s="20">
        <v>0</v>
      </c>
      <c r="C9108" s="20">
        <v>0</v>
      </c>
      <c r="D9108" s="20">
        <v>0</v>
      </c>
      <c r="E9108" s="20">
        <v>25</v>
      </c>
      <c r="F9108" s="20">
        <f t="shared" si="288"/>
        <v>0</v>
      </c>
      <c r="G9108" s="136">
        <f t="shared" si="289"/>
        <v>0</v>
      </c>
    </row>
    <row r="9109" spans="1:7" s="8" customFormat="1" ht="12.75" x14ac:dyDescent="0.15">
      <c r="A9109" s="110" t="s">
        <v>29</v>
      </c>
      <c r="B9109" s="20">
        <v>1838.11</v>
      </c>
      <c r="C9109" s="20">
        <v>0</v>
      </c>
      <c r="D9109" s="20">
        <v>0</v>
      </c>
      <c r="E9109" s="20">
        <v>4205.34</v>
      </c>
      <c r="F9109" s="20">
        <f t="shared" si="288"/>
        <v>228.7860900598985</v>
      </c>
      <c r="G9109" s="136">
        <f t="shared" si="289"/>
        <v>0</v>
      </c>
    </row>
    <row r="9110" spans="1:7" s="8" customFormat="1" ht="12.75" x14ac:dyDescent="0.15">
      <c r="A9110" s="110" t="s">
        <v>30</v>
      </c>
      <c r="B9110" s="20">
        <v>99.54</v>
      </c>
      <c r="C9110" s="20">
        <v>0</v>
      </c>
      <c r="D9110" s="20">
        <v>0</v>
      </c>
      <c r="E9110" s="20">
        <v>0</v>
      </c>
      <c r="F9110" s="20">
        <f t="shared" si="288"/>
        <v>0</v>
      </c>
      <c r="G9110" s="136">
        <f t="shared" si="289"/>
        <v>0</v>
      </c>
    </row>
    <row r="9111" spans="1:7" s="8" customFormat="1" ht="12.75" x14ac:dyDescent="0.15">
      <c r="A9111" s="110" t="s">
        <v>32</v>
      </c>
      <c r="B9111" s="20">
        <v>522</v>
      </c>
      <c r="C9111" s="20">
        <v>0</v>
      </c>
      <c r="D9111" s="20">
        <v>0</v>
      </c>
      <c r="E9111" s="20">
        <v>0</v>
      </c>
      <c r="F9111" s="20">
        <f t="shared" si="288"/>
        <v>0</v>
      </c>
      <c r="G9111" s="136">
        <f t="shared" si="289"/>
        <v>0</v>
      </c>
    </row>
    <row r="9112" spans="1:7" s="8" customFormat="1" ht="12.75" x14ac:dyDescent="0.15">
      <c r="A9112" s="110" t="s">
        <v>33</v>
      </c>
      <c r="B9112" s="20">
        <v>494.46</v>
      </c>
      <c r="C9112" s="20">
        <v>0</v>
      </c>
      <c r="D9112" s="20">
        <v>0</v>
      </c>
      <c r="E9112" s="20">
        <v>845.37</v>
      </c>
      <c r="F9112" s="20">
        <f t="shared" si="288"/>
        <v>170.96832908627596</v>
      </c>
      <c r="G9112" s="136">
        <f t="shared" si="289"/>
        <v>0</v>
      </c>
    </row>
    <row r="9113" spans="1:7" s="8" customFormat="1" ht="12.75" x14ac:dyDescent="0.15">
      <c r="A9113" s="110" t="s">
        <v>34</v>
      </c>
      <c r="B9113" s="20">
        <v>529.83000000000004</v>
      </c>
      <c r="C9113" s="20">
        <v>0</v>
      </c>
      <c r="D9113" s="20">
        <v>0</v>
      </c>
      <c r="E9113" s="20">
        <v>120.4</v>
      </c>
      <c r="F9113" s="20">
        <f t="shared" si="288"/>
        <v>22.724270048883604</v>
      </c>
      <c r="G9113" s="136">
        <f t="shared" si="289"/>
        <v>0</v>
      </c>
    </row>
    <row r="9114" spans="1:7" s="8" customFormat="1" ht="12.75" x14ac:dyDescent="0.15">
      <c r="A9114" s="110" t="s">
        <v>35</v>
      </c>
      <c r="B9114" s="20">
        <v>184.77</v>
      </c>
      <c r="C9114" s="20">
        <v>0</v>
      </c>
      <c r="D9114" s="20">
        <v>0</v>
      </c>
      <c r="E9114" s="20">
        <v>289.94</v>
      </c>
      <c r="F9114" s="20">
        <f t="shared" si="288"/>
        <v>156.91941332467391</v>
      </c>
      <c r="G9114" s="136">
        <f t="shared" si="289"/>
        <v>0</v>
      </c>
    </row>
    <row r="9115" spans="1:7" s="8" customFormat="1" ht="12.75" x14ac:dyDescent="0.15">
      <c r="A9115" s="110" t="s">
        <v>83</v>
      </c>
      <c r="B9115" s="20">
        <v>778.66</v>
      </c>
      <c r="C9115" s="20">
        <v>0</v>
      </c>
      <c r="D9115" s="20">
        <v>0</v>
      </c>
      <c r="E9115" s="20">
        <v>653.89</v>
      </c>
      <c r="F9115" s="20">
        <f t="shared" si="288"/>
        <v>83.976318290396321</v>
      </c>
      <c r="G9115" s="136">
        <f t="shared" si="289"/>
        <v>0</v>
      </c>
    </row>
    <row r="9116" spans="1:7" s="8" customFormat="1" ht="12.75" x14ac:dyDescent="0.15">
      <c r="A9116" s="110" t="s">
        <v>42</v>
      </c>
      <c r="B9116" s="20">
        <v>66.36</v>
      </c>
      <c r="C9116" s="20">
        <v>0</v>
      </c>
      <c r="D9116" s="20">
        <v>0</v>
      </c>
      <c r="E9116" s="20">
        <v>85</v>
      </c>
      <c r="F9116" s="20">
        <f t="shared" si="288"/>
        <v>128.08921036769138</v>
      </c>
      <c r="G9116" s="136">
        <f t="shared" si="289"/>
        <v>0</v>
      </c>
    </row>
    <row r="9117" spans="1:7" s="8" customFormat="1" ht="12.75" x14ac:dyDescent="0.15">
      <c r="A9117" s="110" t="s">
        <v>13</v>
      </c>
      <c r="B9117" s="20">
        <v>95.39</v>
      </c>
      <c r="C9117" s="20">
        <v>0</v>
      </c>
      <c r="D9117" s="20">
        <v>0</v>
      </c>
      <c r="E9117" s="20">
        <v>0</v>
      </c>
      <c r="F9117" s="20">
        <f t="shared" si="288"/>
        <v>0</v>
      </c>
      <c r="G9117" s="136">
        <f t="shared" si="289"/>
        <v>0</v>
      </c>
    </row>
    <row r="9118" spans="1:7" s="8" customFormat="1" ht="12.75" x14ac:dyDescent="0.15">
      <c r="A9118" s="110" t="s">
        <v>36</v>
      </c>
      <c r="B9118" s="20">
        <v>1838.77</v>
      </c>
      <c r="C9118" s="20">
        <v>0</v>
      </c>
      <c r="D9118" s="20">
        <v>0</v>
      </c>
      <c r="E9118" s="20">
        <v>3471.17</v>
      </c>
      <c r="F9118" s="20">
        <f t="shared" si="288"/>
        <v>188.77673662285116</v>
      </c>
      <c r="G9118" s="136">
        <f t="shared" si="289"/>
        <v>0</v>
      </c>
    </row>
    <row r="9119" spans="1:7" s="8" customFormat="1" ht="12.75" x14ac:dyDescent="0.15">
      <c r="A9119" s="108" t="s">
        <v>37</v>
      </c>
      <c r="B9119" s="19">
        <v>362.36</v>
      </c>
      <c r="C9119" s="19">
        <v>3983</v>
      </c>
      <c r="D9119" s="19">
        <v>600</v>
      </c>
      <c r="E9119" s="19">
        <v>481.3</v>
      </c>
      <c r="F9119" s="19">
        <f t="shared" si="288"/>
        <v>132.8237112264047</v>
      </c>
      <c r="G9119" s="151">
        <f t="shared" si="289"/>
        <v>80.216666666666669</v>
      </c>
    </row>
    <row r="9120" spans="1:7" s="8" customFormat="1" ht="12.75" x14ac:dyDescent="0.15">
      <c r="A9120" s="110" t="s">
        <v>38</v>
      </c>
      <c r="B9120" s="20">
        <v>362.36</v>
      </c>
      <c r="C9120" s="20">
        <v>0</v>
      </c>
      <c r="D9120" s="20">
        <v>0</v>
      </c>
      <c r="E9120" s="20">
        <v>461.39</v>
      </c>
      <c r="F9120" s="20">
        <f t="shared" si="288"/>
        <v>127.32917540567389</v>
      </c>
      <c r="G9120" s="136">
        <f t="shared" si="289"/>
        <v>0</v>
      </c>
    </row>
    <row r="9121" spans="1:7" s="8" customFormat="1" ht="12.75" x14ac:dyDescent="0.15">
      <c r="A9121" s="110" t="s">
        <v>207</v>
      </c>
      <c r="B9121" s="20">
        <v>0</v>
      </c>
      <c r="C9121" s="20">
        <v>0</v>
      </c>
      <c r="D9121" s="20">
        <v>0</v>
      </c>
      <c r="E9121" s="20">
        <v>19.91</v>
      </c>
      <c r="F9121" s="20">
        <f t="shared" si="288"/>
        <v>0</v>
      </c>
      <c r="G9121" s="136">
        <f t="shared" si="289"/>
        <v>0</v>
      </c>
    </row>
    <row r="9122" spans="1:7" s="8" customFormat="1" ht="12.75" x14ac:dyDescent="0.15">
      <c r="A9122" s="108" t="s">
        <v>53</v>
      </c>
      <c r="B9122" s="19">
        <v>537.39</v>
      </c>
      <c r="C9122" s="19">
        <v>929</v>
      </c>
      <c r="D9122" s="19">
        <v>2300</v>
      </c>
      <c r="E9122" s="19">
        <v>765.85</v>
      </c>
      <c r="F9122" s="19">
        <f t="shared" si="288"/>
        <v>142.51288635813842</v>
      </c>
      <c r="G9122" s="151">
        <f t="shared" si="289"/>
        <v>33.297826086956519</v>
      </c>
    </row>
    <row r="9123" spans="1:7" s="8" customFormat="1" ht="12.75" x14ac:dyDescent="0.15">
      <c r="A9123" s="108" t="s">
        <v>56</v>
      </c>
      <c r="B9123" s="19">
        <v>537.39</v>
      </c>
      <c r="C9123" s="19">
        <v>929</v>
      </c>
      <c r="D9123" s="19">
        <v>2300</v>
      </c>
      <c r="E9123" s="19">
        <v>765.85</v>
      </c>
      <c r="F9123" s="19">
        <f t="shared" si="288"/>
        <v>142.51288635813842</v>
      </c>
      <c r="G9123" s="151">
        <f t="shared" si="289"/>
        <v>33.297826086956519</v>
      </c>
    </row>
    <row r="9124" spans="1:7" s="8" customFormat="1" ht="12.75" x14ac:dyDescent="0.15">
      <c r="A9124" s="110" t="s">
        <v>57</v>
      </c>
      <c r="B9124" s="20">
        <v>537.39</v>
      </c>
      <c r="C9124" s="20">
        <v>0</v>
      </c>
      <c r="D9124" s="20">
        <v>0</v>
      </c>
      <c r="E9124" s="20">
        <v>29.2</v>
      </c>
      <c r="F9124" s="20">
        <f t="shared" si="288"/>
        <v>5.4336701464485753</v>
      </c>
      <c r="G9124" s="136">
        <f t="shared" si="289"/>
        <v>0</v>
      </c>
    </row>
    <row r="9125" spans="1:7" s="8" customFormat="1" ht="12.75" x14ac:dyDescent="0.15">
      <c r="A9125" s="110" t="s">
        <v>60</v>
      </c>
      <c r="B9125" s="20">
        <v>0</v>
      </c>
      <c r="C9125" s="20">
        <v>0</v>
      </c>
      <c r="D9125" s="20">
        <v>0</v>
      </c>
      <c r="E9125" s="20">
        <v>736.65</v>
      </c>
      <c r="F9125" s="20">
        <f t="shared" si="288"/>
        <v>0</v>
      </c>
      <c r="G9125" s="136">
        <f t="shared" si="289"/>
        <v>0</v>
      </c>
    </row>
    <row r="9126" spans="1:7" s="7" customFormat="1" ht="12.75" x14ac:dyDescent="0.15">
      <c r="A9126" s="149" t="s">
        <v>302</v>
      </c>
      <c r="B9126" s="18">
        <v>915.12</v>
      </c>
      <c r="C9126" s="18">
        <v>1327</v>
      </c>
      <c r="D9126" s="18">
        <v>5372.39</v>
      </c>
      <c r="E9126" s="18">
        <v>3347.34</v>
      </c>
      <c r="F9126" s="18">
        <f t="shared" si="288"/>
        <v>365.78153684762657</v>
      </c>
      <c r="G9126" s="150">
        <f t="shared" si="289"/>
        <v>62.306347826572527</v>
      </c>
    </row>
    <row r="9127" spans="1:7" s="8" customFormat="1" ht="12.75" x14ac:dyDescent="0.15">
      <c r="A9127" s="108" t="s">
        <v>81</v>
      </c>
      <c r="B9127" s="19">
        <v>145.33000000000001</v>
      </c>
      <c r="C9127" s="19">
        <v>663</v>
      </c>
      <c r="D9127" s="19">
        <v>2372.39</v>
      </c>
      <c r="E9127" s="19">
        <v>1189.3399999999999</v>
      </c>
      <c r="F9127" s="19">
        <f t="shared" si="288"/>
        <v>818.37198100873854</v>
      </c>
      <c r="G9127" s="151">
        <f t="shared" si="289"/>
        <v>50.132566736497793</v>
      </c>
    </row>
    <row r="9128" spans="1:7" s="6" customFormat="1" ht="12.75" x14ac:dyDescent="0.15">
      <c r="A9128" s="147" t="s">
        <v>128</v>
      </c>
      <c r="B9128" s="17">
        <v>145.33000000000001</v>
      </c>
      <c r="C9128" s="17">
        <v>663</v>
      </c>
      <c r="D9128" s="17">
        <v>2372.39</v>
      </c>
      <c r="E9128" s="17">
        <v>1189.3399999999999</v>
      </c>
      <c r="F9128" s="17">
        <f t="shared" si="288"/>
        <v>818.37198100873854</v>
      </c>
      <c r="G9128" s="148">
        <f t="shared" si="289"/>
        <v>50.132566736497793</v>
      </c>
    </row>
    <row r="9129" spans="1:7" s="8" customFormat="1" ht="12.75" x14ac:dyDescent="0.15">
      <c r="A9129" s="108" t="s">
        <v>6</v>
      </c>
      <c r="B9129" s="19">
        <v>145.33000000000001</v>
      </c>
      <c r="C9129" s="19">
        <v>663</v>
      </c>
      <c r="D9129" s="19">
        <v>2372.39</v>
      </c>
      <c r="E9129" s="19">
        <v>1189.3399999999999</v>
      </c>
      <c r="F9129" s="19">
        <f t="shared" si="288"/>
        <v>818.37198100873854</v>
      </c>
      <c r="G9129" s="151">
        <f t="shared" si="289"/>
        <v>50.132566736497793</v>
      </c>
    </row>
    <row r="9130" spans="1:7" s="8" customFormat="1" ht="12.75" x14ac:dyDescent="0.15">
      <c r="A9130" s="108" t="s">
        <v>12</v>
      </c>
      <c r="B9130" s="19">
        <v>145.33000000000001</v>
      </c>
      <c r="C9130" s="19">
        <v>663</v>
      </c>
      <c r="D9130" s="19">
        <v>2372.39</v>
      </c>
      <c r="E9130" s="19">
        <v>1189.3399999999999</v>
      </c>
      <c r="F9130" s="19">
        <f t="shared" si="288"/>
        <v>818.37198100873854</v>
      </c>
      <c r="G9130" s="151">
        <f t="shared" si="289"/>
        <v>50.132566736497793</v>
      </c>
    </row>
    <row r="9131" spans="1:7" s="8" customFormat="1" ht="12.75" x14ac:dyDescent="0.15">
      <c r="A9131" s="110" t="s">
        <v>22</v>
      </c>
      <c r="B9131" s="20">
        <v>13.27</v>
      </c>
      <c r="C9131" s="20">
        <v>0</v>
      </c>
      <c r="D9131" s="20">
        <v>0</v>
      </c>
      <c r="E9131" s="20">
        <v>1189.3399999999999</v>
      </c>
      <c r="F9131" s="20">
        <f t="shared" si="288"/>
        <v>8962.6224566691781</v>
      </c>
      <c r="G9131" s="136">
        <f t="shared" si="289"/>
        <v>0</v>
      </c>
    </row>
    <row r="9132" spans="1:7" s="8" customFormat="1" ht="12.75" x14ac:dyDescent="0.15">
      <c r="A9132" s="110" t="s">
        <v>24</v>
      </c>
      <c r="B9132" s="20">
        <v>132.06</v>
      </c>
      <c r="C9132" s="20">
        <v>0</v>
      </c>
      <c r="D9132" s="20">
        <v>0</v>
      </c>
      <c r="E9132" s="20">
        <v>0</v>
      </c>
      <c r="F9132" s="20">
        <f t="shared" si="288"/>
        <v>0</v>
      </c>
      <c r="G9132" s="136">
        <f t="shared" si="289"/>
        <v>0</v>
      </c>
    </row>
    <row r="9133" spans="1:7" s="8" customFormat="1" ht="12.75" x14ac:dyDescent="0.15">
      <c r="A9133" s="108" t="s">
        <v>82</v>
      </c>
      <c r="B9133" s="19">
        <v>769.79</v>
      </c>
      <c r="C9133" s="19">
        <v>664</v>
      </c>
      <c r="D9133" s="19">
        <v>3000</v>
      </c>
      <c r="E9133" s="19">
        <v>2158</v>
      </c>
      <c r="F9133" s="19">
        <f t="shared" si="288"/>
        <v>280.33619558580909</v>
      </c>
      <c r="G9133" s="151">
        <f t="shared" si="289"/>
        <v>71.933333333333337</v>
      </c>
    </row>
    <row r="9134" spans="1:7" s="6" customFormat="1" ht="12.75" x14ac:dyDescent="0.15">
      <c r="A9134" s="147" t="s">
        <v>128</v>
      </c>
      <c r="B9134" s="17">
        <v>769.79</v>
      </c>
      <c r="C9134" s="17">
        <v>664</v>
      </c>
      <c r="D9134" s="17">
        <v>3000</v>
      </c>
      <c r="E9134" s="17">
        <v>2158</v>
      </c>
      <c r="F9134" s="17">
        <f t="shared" si="288"/>
        <v>280.33619558580909</v>
      </c>
      <c r="G9134" s="148">
        <f t="shared" si="289"/>
        <v>71.933333333333337</v>
      </c>
    </row>
    <row r="9135" spans="1:7" s="8" customFormat="1" ht="12.75" x14ac:dyDescent="0.15">
      <c r="A9135" s="108" t="s">
        <v>6</v>
      </c>
      <c r="B9135" s="19">
        <v>769.79</v>
      </c>
      <c r="C9135" s="19">
        <v>664</v>
      </c>
      <c r="D9135" s="19">
        <v>3000</v>
      </c>
      <c r="E9135" s="19">
        <v>2158</v>
      </c>
      <c r="F9135" s="19">
        <f t="shared" si="288"/>
        <v>280.33619558580909</v>
      </c>
      <c r="G9135" s="151">
        <f t="shared" si="289"/>
        <v>71.933333333333337</v>
      </c>
    </row>
    <row r="9136" spans="1:7" s="8" customFormat="1" ht="12.75" x14ac:dyDescent="0.15">
      <c r="A9136" s="108" t="s">
        <v>12</v>
      </c>
      <c r="B9136" s="19">
        <v>769.79</v>
      </c>
      <c r="C9136" s="19">
        <v>664</v>
      </c>
      <c r="D9136" s="19">
        <v>3000</v>
      </c>
      <c r="E9136" s="19">
        <v>2158</v>
      </c>
      <c r="F9136" s="19">
        <f t="shared" si="288"/>
        <v>280.33619558580909</v>
      </c>
      <c r="G9136" s="151">
        <f t="shared" si="289"/>
        <v>71.933333333333337</v>
      </c>
    </row>
    <row r="9137" spans="1:7" s="8" customFormat="1" ht="12.75" x14ac:dyDescent="0.15">
      <c r="A9137" s="110" t="s">
        <v>27</v>
      </c>
      <c r="B9137" s="20">
        <v>769.79</v>
      </c>
      <c r="C9137" s="20">
        <v>0</v>
      </c>
      <c r="D9137" s="20">
        <v>0</v>
      </c>
      <c r="E9137" s="20">
        <v>2158</v>
      </c>
      <c r="F9137" s="20">
        <f t="shared" si="288"/>
        <v>280.33619558580909</v>
      </c>
      <c r="G9137" s="136">
        <f t="shared" si="289"/>
        <v>0</v>
      </c>
    </row>
    <row r="9138" spans="1:7" s="6" customFormat="1" ht="12.75" x14ac:dyDescent="0.15">
      <c r="A9138" s="147" t="s">
        <v>308</v>
      </c>
      <c r="B9138" s="17">
        <v>262951.21000000002</v>
      </c>
      <c r="C9138" s="17">
        <v>278733</v>
      </c>
      <c r="D9138" s="17">
        <v>371500</v>
      </c>
      <c r="E9138" s="17">
        <v>314027.28000000003</v>
      </c>
      <c r="F9138" s="17">
        <f t="shared" si="288"/>
        <v>119.42416237597841</v>
      </c>
      <c r="G9138" s="148">
        <f t="shared" si="289"/>
        <v>84.52955047106326</v>
      </c>
    </row>
    <row r="9139" spans="1:7" s="7" customFormat="1" ht="12.75" x14ac:dyDescent="0.15">
      <c r="A9139" s="149" t="s">
        <v>309</v>
      </c>
      <c r="B9139" s="18">
        <v>262951.21000000002</v>
      </c>
      <c r="C9139" s="18">
        <v>278733</v>
      </c>
      <c r="D9139" s="18">
        <v>371500</v>
      </c>
      <c r="E9139" s="18">
        <v>314027.28000000003</v>
      </c>
      <c r="F9139" s="18">
        <f t="shared" si="288"/>
        <v>119.42416237597841</v>
      </c>
      <c r="G9139" s="150">
        <f t="shared" si="289"/>
        <v>84.52955047106326</v>
      </c>
    </row>
    <row r="9140" spans="1:7" s="8" customFormat="1" ht="12.75" x14ac:dyDescent="0.15">
      <c r="A9140" s="108" t="s">
        <v>81</v>
      </c>
      <c r="B9140" s="19">
        <v>262951.21000000002</v>
      </c>
      <c r="C9140" s="19">
        <v>278733</v>
      </c>
      <c r="D9140" s="19">
        <v>371500</v>
      </c>
      <c r="E9140" s="19">
        <v>314027.28000000003</v>
      </c>
      <c r="F9140" s="19">
        <f t="shared" si="288"/>
        <v>119.42416237597841</v>
      </c>
      <c r="G9140" s="151">
        <f t="shared" si="289"/>
        <v>84.52955047106326</v>
      </c>
    </row>
    <row r="9141" spans="1:7" s="6" customFormat="1" ht="12.75" x14ac:dyDescent="0.15">
      <c r="A9141" s="147" t="s">
        <v>272</v>
      </c>
      <c r="B9141" s="17">
        <v>262951.21000000002</v>
      </c>
      <c r="C9141" s="17">
        <v>278733</v>
      </c>
      <c r="D9141" s="17">
        <v>371500</v>
      </c>
      <c r="E9141" s="17">
        <v>314027.28000000003</v>
      </c>
      <c r="F9141" s="17">
        <f t="shared" si="288"/>
        <v>119.42416237597841</v>
      </c>
      <c r="G9141" s="148">
        <f t="shared" si="289"/>
        <v>84.52955047106326</v>
      </c>
    </row>
    <row r="9142" spans="1:7" s="8" customFormat="1" ht="12.75" x14ac:dyDescent="0.15">
      <c r="A9142" s="108" t="s">
        <v>6</v>
      </c>
      <c r="B9142" s="19">
        <v>262951.21000000002</v>
      </c>
      <c r="C9142" s="19">
        <v>278733</v>
      </c>
      <c r="D9142" s="19">
        <v>371500</v>
      </c>
      <c r="E9142" s="19">
        <v>314027.28000000003</v>
      </c>
      <c r="F9142" s="19">
        <f t="shared" si="288"/>
        <v>119.42416237597841</v>
      </c>
      <c r="G9142" s="151">
        <f t="shared" si="289"/>
        <v>84.52955047106326</v>
      </c>
    </row>
    <row r="9143" spans="1:7" s="8" customFormat="1" ht="12.75" x14ac:dyDescent="0.15">
      <c r="A9143" s="108" t="s">
        <v>7</v>
      </c>
      <c r="B9143" s="19">
        <v>258080.58</v>
      </c>
      <c r="C9143" s="19">
        <v>278733</v>
      </c>
      <c r="D9143" s="19">
        <v>371500</v>
      </c>
      <c r="E9143" s="19">
        <v>314027.28000000003</v>
      </c>
      <c r="F9143" s="19">
        <f t="shared" si="288"/>
        <v>121.67799684889115</v>
      </c>
      <c r="G9143" s="151">
        <f t="shared" si="289"/>
        <v>84.52955047106326</v>
      </c>
    </row>
    <row r="9144" spans="1:7" s="8" customFormat="1" ht="12.75" x14ac:dyDescent="0.15">
      <c r="A9144" s="110" t="s">
        <v>8</v>
      </c>
      <c r="B9144" s="20">
        <v>213375.13</v>
      </c>
      <c r="C9144" s="20">
        <v>0</v>
      </c>
      <c r="D9144" s="20">
        <v>0</v>
      </c>
      <c r="E9144" s="20">
        <v>257714.53</v>
      </c>
      <c r="F9144" s="20">
        <f t="shared" si="288"/>
        <v>120.78002248903141</v>
      </c>
      <c r="G9144" s="136">
        <f t="shared" si="289"/>
        <v>0</v>
      </c>
    </row>
    <row r="9145" spans="1:7" s="8" customFormat="1" ht="12.75" x14ac:dyDescent="0.15">
      <c r="A9145" s="110" t="s">
        <v>10</v>
      </c>
      <c r="B9145" s="20">
        <v>9458.2199999999993</v>
      </c>
      <c r="C9145" s="20">
        <v>0</v>
      </c>
      <c r="D9145" s="20">
        <v>0</v>
      </c>
      <c r="E9145" s="20">
        <v>13789.88</v>
      </c>
      <c r="F9145" s="20">
        <f t="shared" si="288"/>
        <v>145.79783511062337</v>
      </c>
      <c r="G9145" s="136">
        <f t="shared" si="289"/>
        <v>0</v>
      </c>
    </row>
    <row r="9146" spans="1:7" s="8" customFormat="1" ht="12.75" x14ac:dyDescent="0.15">
      <c r="A9146" s="110" t="s">
        <v>11</v>
      </c>
      <c r="B9146" s="20">
        <v>35247.230000000003</v>
      </c>
      <c r="C9146" s="20">
        <v>0</v>
      </c>
      <c r="D9146" s="20">
        <v>0</v>
      </c>
      <c r="E9146" s="20">
        <v>42522.87</v>
      </c>
      <c r="F9146" s="20">
        <f t="shared" si="288"/>
        <v>120.64173553496261</v>
      </c>
      <c r="G9146" s="136">
        <f t="shared" si="289"/>
        <v>0</v>
      </c>
    </row>
    <row r="9147" spans="1:7" s="8" customFormat="1" ht="12.75" x14ac:dyDescent="0.15">
      <c r="A9147" s="108" t="s">
        <v>12</v>
      </c>
      <c r="B9147" s="19">
        <v>2654.45</v>
      </c>
      <c r="C9147" s="19">
        <v>0</v>
      </c>
      <c r="D9147" s="19">
        <v>0</v>
      </c>
      <c r="E9147" s="19">
        <v>0</v>
      </c>
      <c r="F9147" s="19">
        <f t="shared" si="288"/>
        <v>0</v>
      </c>
      <c r="G9147" s="151">
        <f t="shared" si="289"/>
        <v>0</v>
      </c>
    </row>
    <row r="9148" spans="1:7" s="8" customFormat="1" ht="12.75" x14ac:dyDescent="0.15">
      <c r="A9148" s="110" t="s">
        <v>13</v>
      </c>
      <c r="B9148" s="20">
        <v>268.76</v>
      </c>
      <c r="C9148" s="20">
        <v>0</v>
      </c>
      <c r="D9148" s="20">
        <v>0</v>
      </c>
      <c r="E9148" s="20">
        <v>0</v>
      </c>
      <c r="F9148" s="20">
        <f t="shared" si="288"/>
        <v>0</v>
      </c>
      <c r="G9148" s="136">
        <f t="shared" si="289"/>
        <v>0</v>
      </c>
    </row>
    <row r="9149" spans="1:7" s="8" customFormat="1" ht="12.75" x14ac:dyDescent="0.15">
      <c r="A9149" s="110" t="s">
        <v>206</v>
      </c>
      <c r="B9149" s="20">
        <v>2385.69</v>
      </c>
      <c r="C9149" s="20">
        <v>0</v>
      </c>
      <c r="D9149" s="20">
        <v>0</v>
      </c>
      <c r="E9149" s="20">
        <v>0</v>
      </c>
      <c r="F9149" s="20">
        <f t="shared" si="288"/>
        <v>0</v>
      </c>
      <c r="G9149" s="136">
        <f t="shared" si="289"/>
        <v>0</v>
      </c>
    </row>
    <row r="9150" spans="1:7" s="8" customFormat="1" ht="12.75" x14ac:dyDescent="0.15">
      <c r="A9150" s="108" t="s">
        <v>37</v>
      </c>
      <c r="B9150" s="19">
        <v>2216.1799999999998</v>
      </c>
      <c r="C9150" s="19">
        <v>0</v>
      </c>
      <c r="D9150" s="19">
        <v>0</v>
      </c>
      <c r="E9150" s="19">
        <v>0</v>
      </c>
      <c r="F9150" s="19">
        <f t="shared" si="288"/>
        <v>0</v>
      </c>
      <c r="G9150" s="151">
        <f t="shared" si="289"/>
        <v>0</v>
      </c>
    </row>
    <row r="9151" spans="1:7" s="8" customFormat="1" ht="12.75" x14ac:dyDescent="0.15">
      <c r="A9151" s="110" t="s">
        <v>39</v>
      </c>
      <c r="B9151" s="20">
        <v>2216.1799999999998</v>
      </c>
      <c r="C9151" s="20">
        <v>0</v>
      </c>
      <c r="D9151" s="20">
        <v>0</v>
      </c>
      <c r="E9151" s="20">
        <v>0</v>
      </c>
      <c r="F9151" s="20">
        <f t="shared" si="288"/>
        <v>0</v>
      </c>
      <c r="G9151" s="136">
        <f t="shared" si="289"/>
        <v>0</v>
      </c>
    </row>
    <row r="9152" spans="1:7" s="5" customFormat="1" ht="12.75" x14ac:dyDescent="0.15">
      <c r="A9152" s="145" t="s">
        <v>510</v>
      </c>
      <c r="B9152" s="16">
        <v>116572.36</v>
      </c>
      <c r="C9152" s="16">
        <v>116900</v>
      </c>
      <c r="D9152" s="16">
        <v>102223.74</v>
      </c>
      <c r="E9152" s="16">
        <v>90025.45</v>
      </c>
      <c r="F9152" s="16">
        <f t="shared" si="288"/>
        <v>77.227097401133506</v>
      </c>
      <c r="G9152" s="146">
        <f t="shared" si="289"/>
        <v>88.067067395499322</v>
      </c>
    </row>
    <row r="9153" spans="1:7" s="6" customFormat="1" ht="12.75" x14ac:dyDescent="0.15">
      <c r="A9153" s="147" t="s">
        <v>291</v>
      </c>
      <c r="B9153" s="17">
        <v>66149.039999999994</v>
      </c>
      <c r="C9153" s="17">
        <v>66200</v>
      </c>
      <c r="D9153" s="17">
        <v>48493.8</v>
      </c>
      <c r="E9153" s="17">
        <v>48493.8</v>
      </c>
      <c r="F9153" s="17">
        <f t="shared" si="288"/>
        <v>73.309907445368836</v>
      </c>
      <c r="G9153" s="148">
        <f t="shared" si="289"/>
        <v>100</v>
      </c>
    </row>
    <row r="9154" spans="1:7" s="7" customFormat="1" ht="12.75" x14ac:dyDescent="0.15">
      <c r="A9154" s="149" t="s">
        <v>294</v>
      </c>
      <c r="B9154" s="18">
        <v>0</v>
      </c>
      <c r="C9154" s="18">
        <v>5000</v>
      </c>
      <c r="D9154" s="18">
        <v>0</v>
      </c>
      <c r="E9154" s="18">
        <v>0</v>
      </c>
      <c r="F9154" s="18">
        <f t="shared" si="288"/>
        <v>0</v>
      </c>
      <c r="G9154" s="150">
        <f t="shared" si="289"/>
        <v>0</v>
      </c>
    </row>
    <row r="9155" spans="1:7" s="8" customFormat="1" ht="12.75" x14ac:dyDescent="0.15">
      <c r="A9155" s="108" t="s">
        <v>81</v>
      </c>
      <c r="B9155" s="19">
        <v>0</v>
      </c>
      <c r="C9155" s="19">
        <v>5000</v>
      </c>
      <c r="D9155" s="19">
        <v>0</v>
      </c>
      <c r="E9155" s="19">
        <v>0</v>
      </c>
      <c r="F9155" s="19">
        <f t="shared" si="288"/>
        <v>0</v>
      </c>
      <c r="G9155" s="151">
        <f t="shared" si="289"/>
        <v>0</v>
      </c>
    </row>
    <row r="9156" spans="1:7" s="6" customFormat="1" ht="12.75" x14ac:dyDescent="0.15">
      <c r="A9156" s="147" t="s">
        <v>62</v>
      </c>
      <c r="B9156" s="17">
        <v>0</v>
      </c>
      <c r="C9156" s="17">
        <v>5000</v>
      </c>
      <c r="D9156" s="17">
        <v>0</v>
      </c>
      <c r="E9156" s="17">
        <v>0</v>
      </c>
      <c r="F9156" s="17">
        <f t="shared" si="288"/>
        <v>0</v>
      </c>
      <c r="G9156" s="148">
        <f t="shared" si="289"/>
        <v>0</v>
      </c>
    </row>
    <row r="9157" spans="1:7" s="8" customFormat="1" ht="12.75" x14ac:dyDescent="0.15">
      <c r="A9157" s="108" t="s">
        <v>6</v>
      </c>
      <c r="B9157" s="19">
        <v>0</v>
      </c>
      <c r="C9157" s="19">
        <v>5000</v>
      </c>
      <c r="D9157" s="19">
        <v>0</v>
      </c>
      <c r="E9157" s="19">
        <v>0</v>
      </c>
      <c r="F9157" s="19">
        <f t="shared" si="288"/>
        <v>0</v>
      </c>
      <c r="G9157" s="151">
        <f t="shared" si="289"/>
        <v>0</v>
      </c>
    </row>
    <row r="9158" spans="1:7" s="8" customFormat="1" ht="12.75" x14ac:dyDescent="0.15">
      <c r="A9158" s="108" t="s">
        <v>12</v>
      </c>
      <c r="B9158" s="19">
        <v>0</v>
      </c>
      <c r="C9158" s="19">
        <v>5000</v>
      </c>
      <c r="D9158" s="19">
        <v>0</v>
      </c>
      <c r="E9158" s="19">
        <v>0</v>
      </c>
      <c r="F9158" s="19">
        <f t="shared" ref="F9158:F9221" si="290">IFERROR(E9158/B9158*100,0)</f>
        <v>0</v>
      </c>
      <c r="G9158" s="151">
        <f t="shared" ref="G9158:G9221" si="291">IFERROR(E9158/D9158*100,0)</f>
        <v>0</v>
      </c>
    </row>
    <row r="9159" spans="1:7" s="7" customFormat="1" ht="12.75" x14ac:dyDescent="0.15">
      <c r="A9159" s="149" t="s">
        <v>333</v>
      </c>
      <c r="B9159" s="18">
        <v>56858.44</v>
      </c>
      <c r="C9159" s="18">
        <v>61200</v>
      </c>
      <c r="D9159" s="18">
        <v>48493.8</v>
      </c>
      <c r="E9159" s="18">
        <v>48493.8</v>
      </c>
      <c r="F9159" s="18">
        <f t="shared" si="290"/>
        <v>85.288657233649047</v>
      </c>
      <c r="G9159" s="150">
        <f t="shared" si="291"/>
        <v>100</v>
      </c>
    </row>
    <row r="9160" spans="1:7" s="8" customFormat="1" ht="12.75" x14ac:dyDescent="0.15">
      <c r="A9160" s="108" t="s">
        <v>81</v>
      </c>
      <c r="B9160" s="19">
        <v>56858.44</v>
      </c>
      <c r="C9160" s="19">
        <v>61200</v>
      </c>
      <c r="D9160" s="19">
        <v>48493.8</v>
      </c>
      <c r="E9160" s="19">
        <v>48493.8</v>
      </c>
      <c r="F9160" s="19">
        <f t="shared" si="290"/>
        <v>85.288657233649047</v>
      </c>
      <c r="G9160" s="151">
        <f t="shared" si="291"/>
        <v>100</v>
      </c>
    </row>
    <row r="9161" spans="1:7" s="6" customFormat="1" ht="12.75" x14ac:dyDescent="0.15">
      <c r="A9161" s="147" t="s">
        <v>62</v>
      </c>
      <c r="B9161" s="17">
        <v>56858.44</v>
      </c>
      <c r="C9161" s="17">
        <v>61200</v>
      </c>
      <c r="D9161" s="17">
        <v>48493.8</v>
      </c>
      <c r="E9161" s="17">
        <v>48493.8</v>
      </c>
      <c r="F9161" s="17">
        <f t="shared" si="290"/>
        <v>85.288657233649047</v>
      </c>
      <c r="G9161" s="148">
        <f t="shared" si="291"/>
        <v>100</v>
      </c>
    </row>
    <row r="9162" spans="1:7" s="8" customFormat="1" ht="12.75" x14ac:dyDescent="0.15">
      <c r="A9162" s="108" t="s">
        <v>6</v>
      </c>
      <c r="B9162" s="19">
        <v>56858.44</v>
      </c>
      <c r="C9162" s="19">
        <v>61200</v>
      </c>
      <c r="D9162" s="19">
        <v>48493.8</v>
      </c>
      <c r="E9162" s="19">
        <v>48493.8</v>
      </c>
      <c r="F9162" s="19">
        <f t="shared" si="290"/>
        <v>85.288657233649047</v>
      </c>
      <c r="G9162" s="151">
        <f t="shared" si="291"/>
        <v>100</v>
      </c>
    </row>
    <row r="9163" spans="1:7" s="8" customFormat="1" ht="12.75" x14ac:dyDescent="0.15">
      <c r="A9163" s="108" t="s">
        <v>12</v>
      </c>
      <c r="B9163" s="19">
        <v>56858.44</v>
      </c>
      <c r="C9163" s="19">
        <v>61200</v>
      </c>
      <c r="D9163" s="19">
        <v>48493.8</v>
      </c>
      <c r="E9163" s="19">
        <v>48493.8</v>
      </c>
      <c r="F9163" s="19">
        <f t="shared" si="290"/>
        <v>85.288657233649047</v>
      </c>
      <c r="G9163" s="151">
        <f t="shared" si="291"/>
        <v>100</v>
      </c>
    </row>
    <row r="9164" spans="1:7" s="8" customFormat="1" ht="12.75" x14ac:dyDescent="0.15">
      <c r="A9164" s="110" t="s">
        <v>22</v>
      </c>
      <c r="B9164" s="20">
        <v>537.11</v>
      </c>
      <c r="C9164" s="20">
        <v>0</v>
      </c>
      <c r="D9164" s="20">
        <v>0</v>
      </c>
      <c r="E9164" s="20">
        <v>342.12</v>
      </c>
      <c r="F9164" s="20">
        <f t="shared" si="290"/>
        <v>63.696449516858742</v>
      </c>
      <c r="G9164" s="136">
        <f t="shared" si="291"/>
        <v>0</v>
      </c>
    </row>
    <row r="9165" spans="1:7" s="8" customFormat="1" ht="12.75" x14ac:dyDescent="0.15">
      <c r="A9165" s="110" t="s">
        <v>97</v>
      </c>
      <c r="B9165" s="20">
        <v>39056.92</v>
      </c>
      <c r="C9165" s="20">
        <v>0</v>
      </c>
      <c r="D9165" s="20">
        <v>0</v>
      </c>
      <c r="E9165" s="20">
        <v>34972.769999999997</v>
      </c>
      <c r="F9165" s="20">
        <f t="shared" si="290"/>
        <v>89.543082250213274</v>
      </c>
      <c r="G9165" s="136">
        <f t="shared" si="291"/>
        <v>0</v>
      </c>
    </row>
    <row r="9166" spans="1:7" s="8" customFormat="1" ht="12.75" x14ac:dyDescent="0.15">
      <c r="A9166" s="110" t="s">
        <v>23</v>
      </c>
      <c r="B9166" s="20">
        <v>13229.65</v>
      </c>
      <c r="C9166" s="20">
        <v>0</v>
      </c>
      <c r="D9166" s="20">
        <v>0</v>
      </c>
      <c r="E9166" s="20">
        <v>5485.11</v>
      </c>
      <c r="F9166" s="20">
        <f t="shared" si="290"/>
        <v>41.460734033024302</v>
      </c>
      <c r="G9166" s="136">
        <f t="shared" si="291"/>
        <v>0</v>
      </c>
    </row>
    <row r="9167" spans="1:7" s="8" customFormat="1" ht="12.75" x14ac:dyDescent="0.15">
      <c r="A9167" s="110" t="s">
        <v>28</v>
      </c>
      <c r="B9167" s="20">
        <v>74.650000000000006</v>
      </c>
      <c r="C9167" s="20">
        <v>0</v>
      </c>
      <c r="D9167" s="20">
        <v>0</v>
      </c>
      <c r="E9167" s="20">
        <v>181.91</v>
      </c>
      <c r="F9167" s="20">
        <f t="shared" si="290"/>
        <v>243.68385800401873</v>
      </c>
      <c r="G9167" s="136">
        <f t="shared" si="291"/>
        <v>0</v>
      </c>
    </row>
    <row r="9168" spans="1:7" s="8" customFormat="1" ht="12.75" x14ac:dyDescent="0.15">
      <c r="A9168" s="110" t="s">
        <v>29</v>
      </c>
      <c r="B9168" s="20">
        <v>3907.02</v>
      </c>
      <c r="C9168" s="20">
        <v>0</v>
      </c>
      <c r="D9168" s="20">
        <v>0</v>
      </c>
      <c r="E9168" s="20">
        <v>6432.9</v>
      </c>
      <c r="F9168" s="20">
        <f t="shared" si="290"/>
        <v>164.64978423453167</v>
      </c>
      <c r="G9168" s="136">
        <f t="shared" si="291"/>
        <v>0</v>
      </c>
    </row>
    <row r="9169" spans="1:7" s="8" customFormat="1" ht="12.75" x14ac:dyDescent="0.15">
      <c r="A9169" s="110" t="s">
        <v>32</v>
      </c>
      <c r="B9169" s="20">
        <v>0</v>
      </c>
      <c r="C9169" s="20">
        <v>0</v>
      </c>
      <c r="D9169" s="20">
        <v>0</v>
      </c>
      <c r="E9169" s="20">
        <v>478.99</v>
      </c>
      <c r="F9169" s="20">
        <f t="shared" si="290"/>
        <v>0</v>
      </c>
      <c r="G9169" s="136">
        <f t="shared" si="291"/>
        <v>0</v>
      </c>
    </row>
    <row r="9170" spans="1:7" s="8" customFormat="1" ht="12.75" x14ac:dyDescent="0.15">
      <c r="A9170" s="110" t="s">
        <v>83</v>
      </c>
      <c r="B9170" s="20">
        <v>53.09</v>
      </c>
      <c r="C9170" s="20">
        <v>0</v>
      </c>
      <c r="D9170" s="20">
        <v>0</v>
      </c>
      <c r="E9170" s="20">
        <v>600</v>
      </c>
      <c r="F9170" s="20">
        <f t="shared" si="290"/>
        <v>1130.1563382934639</v>
      </c>
      <c r="G9170" s="136">
        <f t="shared" si="291"/>
        <v>0</v>
      </c>
    </row>
    <row r="9171" spans="1:7" s="7" customFormat="1" ht="12.75" x14ac:dyDescent="0.15">
      <c r="A9171" s="149" t="s">
        <v>295</v>
      </c>
      <c r="B9171" s="18">
        <v>9290.6</v>
      </c>
      <c r="C9171" s="18">
        <v>0</v>
      </c>
      <c r="D9171" s="18">
        <v>0</v>
      </c>
      <c r="E9171" s="18">
        <v>0</v>
      </c>
      <c r="F9171" s="18">
        <f t="shared" si="290"/>
        <v>0</v>
      </c>
      <c r="G9171" s="150">
        <f t="shared" si="291"/>
        <v>0</v>
      </c>
    </row>
    <row r="9172" spans="1:7" s="8" customFormat="1" ht="12.75" x14ac:dyDescent="0.15">
      <c r="A9172" s="108" t="s">
        <v>81</v>
      </c>
      <c r="B9172" s="19">
        <v>9290.6</v>
      </c>
      <c r="C9172" s="19">
        <v>0</v>
      </c>
      <c r="D9172" s="19">
        <v>0</v>
      </c>
      <c r="E9172" s="19">
        <v>0</v>
      </c>
      <c r="F9172" s="19">
        <f t="shared" si="290"/>
        <v>0</v>
      </c>
      <c r="G9172" s="151">
        <f t="shared" si="291"/>
        <v>0</v>
      </c>
    </row>
    <row r="9173" spans="1:7" s="6" customFormat="1" ht="12.75" x14ac:dyDescent="0.15">
      <c r="A9173" s="147" t="s">
        <v>62</v>
      </c>
      <c r="B9173" s="17">
        <v>9290.6</v>
      </c>
      <c r="C9173" s="17">
        <v>0</v>
      </c>
      <c r="D9173" s="17">
        <v>0</v>
      </c>
      <c r="E9173" s="17">
        <v>0</v>
      </c>
      <c r="F9173" s="17">
        <f t="shared" si="290"/>
        <v>0</v>
      </c>
      <c r="G9173" s="148">
        <f t="shared" si="291"/>
        <v>0</v>
      </c>
    </row>
    <row r="9174" spans="1:7" s="8" customFormat="1" ht="12.75" x14ac:dyDescent="0.15">
      <c r="A9174" s="108" t="s">
        <v>53</v>
      </c>
      <c r="B9174" s="19">
        <v>9290.6</v>
      </c>
      <c r="C9174" s="19">
        <v>0</v>
      </c>
      <c r="D9174" s="19">
        <v>0</v>
      </c>
      <c r="E9174" s="19">
        <v>0</v>
      </c>
      <c r="F9174" s="19">
        <f t="shared" si="290"/>
        <v>0</v>
      </c>
      <c r="G9174" s="151">
        <f t="shared" si="291"/>
        <v>0</v>
      </c>
    </row>
    <row r="9175" spans="1:7" s="8" customFormat="1" ht="12.75" x14ac:dyDescent="0.15">
      <c r="A9175" s="108" t="s">
        <v>72</v>
      </c>
      <c r="B9175" s="19">
        <v>9290.6</v>
      </c>
      <c r="C9175" s="19">
        <v>0</v>
      </c>
      <c r="D9175" s="19">
        <v>0</v>
      </c>
      <c r="E9175" s="19">
        <v>0</v>
      </c>
      <c r="F9175" s="19">
        <f t="shared" si="290"/>
        <v>0</v>
      </c>
      <c r="G9175" s="151">
        <f t="shared" si="291"/>
        <v>0</v>
      </c>
    </row>
    <row r="9176" spans="1:7" s="8" customFormat="1" ht="12.75" x14ac:dyDescent="0.15">
      <c r="A9176" s="110" t="s">
        <v>73</v>
      </c>
      <c r="B9176" s="20">
        <v>9290.6</v>
      </c>
      <c r="C9176" s="20">
        <v>0</v>
      </c>
      <c r="D9176" s="20">
        <v>0</v>
      </c>
      <c r="E9176" s="20">
        <v>0</v>
      </c>
      <c r="F9176" s="20">
        <f t="shared" si="290"/>
        <v>0</v>
      </c>
      <c r="G9176" s="136">
        <f t="shared" si="291"/>
        <v>0</v>
      </c>
    </row>
    <row r="9177" spans="1:7" s="6" customFormat="1" ht="12.75" x14ac:dyDescent="0.15">
      <c r="A9177" s="147" t="s">
        <v>297</v>
      </c>
      <c r="B9177" s="17">
        <v>50423.32</v>
      </c>
      <c r="C9177" s="17">
        <v>50700</v>
      </c>
      <c r="D9177" s="17">
        <v>53729.94</v>
      </c>
      <c r="E9177" s="17">
        <v>41531.65</v>
      </c>
      <c r="F9177" s="17">
        <f t="shared" si="290"/>
        <v>82.365956862816645</v>
      </c>
      <c r="G9177" s="148">
        <f t="shared" si="291"/>
        <v>77.297034018649569</v>
      </c>
    </row>
    <row r="9178" spans="1:7" s="7" customFormat="1" ht="12.75" x14ac:dyDescent="0.15">
      <c r="A9178" s="149" t="s">
        <v>301</v>
      </c>
      <c r="B9178" s="18">
        <v>50119.94</v>
      </c>
      <c r="C9178" s="18">
        <v>50170</v>
      </c>
      <c r="D9178" s="18">
        <v>53493.8</v>
      </c>
      <c r="E9178" s="18">
        <v>41295.51</v>
      </c>
      <c r="F9178" s="18">
        <f t="shared" si="290"/>
        <v>82.393374772595493</v>
      </c>
      <c r="G9178" s="150">
        <f t="shared" si="291"/>
        <v>77.196815331870241</v>
      </c>
    </row>
    <row r="9179" spans="1:7" s="8" customFormat="1" ht="12.75" x14ac:dyDescent="0.15">
      <c r="A9179" s="108" t="s">
        <v>82</v>
      </c>
      <c r="B9179" s="19">
        <v>50119.94</v>
      </c>
      <c r="C9179" s="19">
        <v>50170</v>
      </c>
      <c r="D9179" s="19">
        <v>53493.8</v>
      </c>
      <c r="E9179" s="19">
        <v>41295.51</v>
      </c>
      <c r="F9179" s="19">
        <f t="shared" si="290"/>
        <v>82.393374772595493</v>
      </c>
      <c r="G9179" s="151">
        <f t="shared" si="291"/>
        <v>77.196815331870241</v>
      </c>
    </row>
    <row r="9180" spans="1:7" s="6" customFormat="1" ht="12.75" x14ac:dyDescent="0.15">
      <c r="A9180" s="147" t="s">
        <v>257</v>
      </c>
      <c r="B9180" s="17">
        <v>50119.94</v>
      </c>
      <c r="C9180" s="17">
        <v>50170</v>
      </c>
      <c r="D9180" s="17">
        <v>53493.8</v>
      </c>
      <c r="E9180" s="17">
        <v>41295.51</v>
      </c>
      <c r="F9180" s="17">
        <f t="shared" si="290"/>
        <v>82.393374772595493</v>
      </c>
      <c r="G9180" s="148">
        <f t="shared" si="291"/>
        <v>77.196815331870241</v>
      </c>
    </row>
    <row r="9181" spans="1:7" s="8" customFormat="1" ht="12.75" x14ac:dyDescent="0.15">
      <c r="A9181" s="108" t="s">
        <v>6</v>
      </c>
      <c r="B9181" s="19">
        <v>50119.94</v>
      </c>
      <c r="C9181" s="19">
        <v>50170</v>
      </c>
      <c r="D9181" s="19">
        <v>53493.8</v>
      </c>
      <c r="E9181" s="19">
        <v>41295.51</v>
      </c>
      <c r="F9181" s="19">
        <f t="shared" si="290"/>
        <v>82.393374772595493</v>
      </c>
      <c r="G9181" s="151">
        <f t="shared" si="291"/>
        <v>77.196815331870241</v>
      </c>
    </row>
    <row r="9182" spans="1:7" s="8" customFormat="1" ht="12.75" x14ac:dyDescent="0.15">
      <c r="A9182" s="108" t="s">
        <v>12</v>
      </c>
      <c r="B9182" s="19">
        <v>50119.94</v>
      </c>
      <c r="C9182" s="19">
        <v>50170</v>
      </c>
      <c r="D9182" s="19">
        <v>53493.8</v>
      </c>
      <c r="E9182" s="19">
        <v>41295.51</v>
      </c>
      <c r="F9182" s="19">
        <f t="shared" si="290"/>
        <v>82.393374772595493</v>
      </c>
      <c r="G9182" s="151">
        <f t="shared" si="291"/>
        <v>77.196815331870241</v>
      </c>
    </row>
    <row r="9183" spans="1:7" s="8" customFormat="1" ht="12.75" x14ac:dyDescent="0.15">
      <c r="A9183" s="110" t="s">
        <v>20</v>
      </c>
      <c r="B9183" s="20">
        <v>398.17</v>
      </c>
      <c r="C9183" s="20">
        <v>0</v>
      </c>
      <c r="D9183" s="20">
        <v>0</v>
      </c>
      <c r="E9183" s="20">
        <v>324.83999999999997</v>
      </c>
      <c r="F9183" s="20">
        <f t="shared" si="290"/>
        <v>81.583243338272595</v>
      </c>
      <c r="G9183" s="136">
        <f t="shared" si="291"/>
        <v>0</v>
      </c>
    </row>
    <row r="9184" spans="1:7" s="8" customFormat="1" ht="12.75" x14ac:dyDescent="0.15">
      <c r="A9184" s="110" t="s">
        <v>22</v>
      </c>
      <c r="B9184" s="20">
        <v>793.5</v>
      </c>
      <c r="C9184" s="20">
        <v>0</v>
      </c>
      <c r="D9184" s="20">
        <v>0</v>
      </c>
      <c r="E9184" s="20">
        <v>572.04999999999995</v>
      </c>
      <c r="F9184" s="20">
        <f t="shared" si="290"/>
        <v>72.091997479521112</v>
      </c>
      <c r="G9184" s="136">
        <f t="shared" si="291"/>
        <v>0</v>
      </c>
    </row>
    <row r="9185" spans="1:7" s="8" customFormat="1" ht="12.75" x14ac:dyDescent="0.15">
      <c r="A9185" s="110" t="s">
        <v>97</v>
      </c>
      <c r="B9185" s="20">
        <v>13219.83</v>
      </c>
      <c r="C9185" s="20">
        <v>0</v>
      </c>
      <c r="D9185" s="20">
        <v>0</v>
      </c>
      <c r="E9185" s="20">
        <v>19289.47</v>
      </c>
      <c r="F9185" s="20">
        <f t="shared" si="290"/>
        <v>145.9131471433445</v>
      </c>
      <c r="G9185" s="136">
        <f t="shared" si="291"/>
        <v>0</v>
      </c>
    </row>
    <row r="9186" spans="1:7" s="8" customFormat="1" ht="12.75" x14ac:dyDescent="0.15">
      <c r="A9186" s="110" t="s">
        <v>23</v>
      </c>
      <c r="B9186" s="20">
        <v>26234.22</v>
      </c>
      <c r="C9186" s="20">
        <v>0</v>
      </c>
      <c r="D9186" s="20">
        <v>0</v>
      </c>
      <c r="E9186" s="20">
        <v>17053.93</v>
      </c>
      <c r="F9186" s="20">
        <f t="shared" si="290"/>
        <v>65.006430532335244</v>
      </c>
      <c r="G9186" s="136">
        <f t="shared" si="291"/>
        <v>0</v>
      </c>
    </row>
    <row r="9187" spans="1:7" s="8" customFormat="1" ht="12.75" x14ac:dyDescent="0.15">
      <c r="A9187" s="110" t="s">
        <v>24</v>
      </c>
      <c r="B9187" s="20">
        <v>57.65</v>
      </c>
      <c r="C9187" s="20">
        <v>0</v>
      </c>
      <c r="D9187" s="20">
        <v>0</v>
      </c>
      <c r="E9187" s="20">
        <v>81.36</v>
      </c>
      <c r="F9187" s="20">
        <f t="shared" si="290"/>
        <v>141.12749349522983</v>
      </c>
      <c r="G9187" s="136">
        <f t="shared" si="291"/>
        <v>0</v>
      </c>
    </row>
    <row r="9188" spans="1:7" s="8" customFormat="1" ht="12.75" x14ac:dyDescent="0.15">
      <c r="A9188" s="110" t="s">
        <v>25</v>
      </c>
      <c r="B9188" s="20">
        <v>440.7</v>
      </c>
      <c r="C9188" s="20">
        <v>0</v>
      </c>
      <c r="D9188" s="20">
        <v>0</v>
      </c>
      <c r="E9188" s="20">
        <v>274.91000000000003</v>
      </c>
      <c r="F9188" s="20">
        <f t="shared" si="290"/>
        <v>62.380304061719997</v>
      </c>
      <c r="G9188" s="136">
        <f t="shared" si="291"/>
        <v>0</v>
      </c>
    </row>
    <row r="9189" spans="1:7" s="8" customFormat="1" ht="12.75" x14ac:dyDescent="0.15">
      <c r="A9189" s="110" t="s">
        <v>27</v>
      </c>
      <c r="B9189" s="20">
        <v>0</v>
      </c>
      <c r="C9189" s="20">
        <v>0</v>
      </c>
      <c r="D9189" s="20">
        <v>0</v>
      </c>
      <c r="E9189" s="20">
        <v>230</v>
      </c>
      <c r="F9189" s="20">
        <f t="shared" si="290"/>
        <v>0</v>
      </c>
      <c r="G9189" s="136">
        <f t="shared" si="291"/>
        <v>0</v>
      </c>
    </row>
    <row r="9190" spans="1:7" s="8" customFormat="1" ht="12.75" x14ac:dyDescent="0.15">
      <c r="A9190" s="110" t="s">
        <v>28</v>
      </c>
      <c r="B9190" s="20">
        <v>2682.5</v>
      </c>
      <c r="C9190" s="20">
        <v>0</v>
      </c>
      <c r="D9190" s="20">
        <v>0</v>
      </c>
      <c r="E9190" s="20">
        <v>519.08000000000004</v>
      </c>
      <c r="F9190" s="20">
        <f t="shared" si="290"/>
        <v>19.350605778191987</v>
      </c>
      <c r="G9190" s="136">
        <f t="shared" si="291"/>
        <v>0</v>
      </c>
    </row>
    <row r="9191" spans="1:7" s="8" customFormat="1" ht="12.75" x14ac:dyDescent="0.15">
      <c r="A9191" s="110" t="s">
        <v>29</v>
      </c>
      <c r="B9191" s="20">
        <v>3409.97</v>
      </c>
      <c r="C9191" s="20">
        <v>0</v>
      </c>
      <c r="D9191" s="20">
        <v>0</v>
      </c>
      <c r="E9191" s="20">
        <v>1819.1</v>
      </c>
      <c r="F9191" s="20">
        <f t="shared" si="290"/>
        <v>53.346510379856717</v>
      </c>
      <c r="G9191" s="136">
        <f t="shared" si="291"/>
        <v>0</v>
      </c>
    </row>
    <row r="9192" spans="1:7" s="8" customFormat="1" ht="12.75" x14ac:dyDescent="0.15">
      <c r="A9192" s="110" t="s">
        <v>30</v>
      </c>
      <c r="B9192" s="20">
        <v>228.08</v>
      </c>
      <c r="C9192" s="20">
        <v>0</v>
      </c>
      <c r="D9192" s="20">
        <v>0</v>
      </c>
      <c r="E9192" s="20">
        <v>227.15</v>
      </c>
      <c r="F9192" s="20">
        <f t="shared" si="290"/>
        <v>99.592248333917922</v>
      </c>
      <c r="G9192" s="136">
        <f t="shared" si="291"/>
        <v>0</v>
      </c>
    </row>
    <row r="9193" spans="1:7" s="8" customFormat="1" ht="12.75" x14ac:dyDescent="0.15">
      <c r="A9193" s="110" t="s">
        <v>32</v>
      </c>
      <c r="B9193" s="20">
        <v>1338.4</v>
      </c>
      <c r="C9193" s="20">
        <v>0</v>
      </c>
      <c r="D9193" s="20">
        <v>0</v>
      </c>
      <c r="E9193" s="20">
        <v>0</v>
      </c>
      <c r="F9193" s="20">
        <f t="shared" si="290"/>
        <v>0</v>
      </c>
      <c r="G9193" s="136">
        <f t="shared" si="291"/>
        <v>0</v>
      </c>
    </row>
    <row r="9194" spans="1:7" s="8" customFormat="1" ht="12.75" x14ac:dyDescent="0.15">
      <c r="A9194" s="110" t="s">
        <v>33</v>
      </c>
      <c r="B9194" s="20">
        <v>131.35</v>
      </c>
      <c r="C9194" s="20">
        <v>0</v>
      </c>
      <c r="D9194" s="20">
        <v>0</v>
      </c>
      <c r="E9194" s="20">
        <v>0</v>
      </c>
      <c r="F9194" s="20">
        <f t="shared" si="290"/>
        <v>0</v>
      </c>
      <c r="G9194" s="136">
        <f t="shared" si="291"/>
        <v>0</v>
      </c>
    </row>
    <row r="9195" spans="1:7" s="8" customFormat="1" ht="12.75" x14ac:dyDescent="0.15">
      <c r="A9195" s="110" t="s">
        <v>35</v>
      </c>
      <c r="B9195" s="20">
        <v>141.19999999999999</v>
      </c>
      <c r="C9195" s="20">
        <v>0</v>
      </c>
      <c r="D9195" s="20">
        <v>0</v>
      </c>
      <c r="E9195" s="20">
        <v>189.93</v>
      </c>
      <c r="F9195" s="20">
        <f t="shared" si="290"/>
        <v>134.51133144475921</v>
      </c>
      <c r="G9195" s="136">
        <f t="shared" si="291"/>
        <v>0</v>
      </c>
    </row>
    <row r="9196" spans="1:7" s="8" customFormat="1" ht="12.75" x14ac:dyDescent="0.15">
      <c r="A9196" s="110" t="s">
        <v>83</v>
      </c>
      <c r="B9196" s="20">
        <v>957.23</v>
      </c>
      <c r="C9196" s="20">
        <v>0</v>
      </c>
      <c r="D9196" s="20">
        <v>0</v>
      </c>
      <c r="E9196" s="20">
        <v>494.56</v>
      </c>
      <c r="F9196" s="20">
        <f t="shared" si="290"/>
        <v>51.665743865110791</v>
      </c>
      <c r="G9196" s="136">
        <f t="shared" si="291"/>
        <v>0</v>
      </c>
    </row>
    <row r="9197" spans="1:7" s="8" customFormat="1" ht="12.75" x14ac:dyDescent="0.15">
      <c r="A9197" s="110" t="s">
        <v>13</v>
      </c>
      <c r="B9197" s="20">
        <v>0</v>
      </c>
      <c r="C9197" s="20">
        <v>0</v>
      </c>
      <c r="D9197" s="20">
        <v>0</v>
      </c>
      <c r="E9197" s="20">
        <v>0.98</v>
      </c>
      <c r="F9197" s="20">
        <f t="shared" si="290"/>
        <v>0</v>
      </c>
      <c r="G9197" s="136">
        <f t="shared" si="291"/>
        <v>0</v>
      </c>
    </row>
    <row r="9198" spans="1:7" s="8" customFormat="1" ht="12.75" x14ac:dyDescent="0.15">
      <c r="A9198" s="110" t="s">
        <v>36</v>
      </c>
      <c r="B9198" s="20">
        <v>87.14</v>
      </c>
      <c r="C9198" s="20">
        <v>0</v>
      </c>
      <c r="D9198" s="20">
        <v>0</v>
      </c>
      <c r="E9198" s="20">
        <v>218.15</v>
      </c>
      <c r="F9198" s="20">
        <f t="shared" si="290"/>
        <v>250.34427358274041</v>
      </c>
      <c r="G9198" s="136">
        <f t="shared" si="291"/>
        <v>0</v>
      </c>
    </row>
    <row r="9199" spans="1:7" s="7" customFormat="1" ht="12.75" x14ac:dyDescent="0.15">
      <c r="A9199" s="149" t="s">
        <v>305</v>
      </c>
      <c r="B9199" s="18">
        <v>303.38</v>
      </c>
      <c r="C9199" s="18">
        <v>530</v>
      </c>
      <c r="D9199" s="18">
        <v>236.14</v>
      </c>
      <c r="E9199" s="18">
        <v>236.14</v>
      </c>
      <c r="F9199" s="18">
        <f t="shared" si="290"/>
        <v>77.836376821148392</v>
      </c>
      <c r="G9199" s="150">
        <f t="shared" si="291"/>
        <v>100</v>
      </c>
    </row>
    <row r="9200" spans="1:7" s="8" customFormat="1" ht="12.75" x14ac:dyDescent="0.15">
      <c r="A9200" s="108" t="s">
        <v>82</v>
      </c>
      <c r="B9200" s="19">
        <v>303.38</v>
      </c>
      <c r="C9200" s="19">
        <v>530</v>
      </c>
      <c r="D9200" s="19">
        <v>236.14</v>
      </c>
      <c r="E9200" s="19">
        <v>236.14</v>
      </c>
      <c r="F9200" s="19">
        <f t="shared" si="290"/>
        <v>77.836376821148392</v>
      </c>
      <c r="G9200" s="151">
        <f t="shared" si="291"/>
        <v>100</v>
      </c>
    </row>
    <row r="9201" spans="1:7" s="6" customFormat="1" ht="12.75" x14ac:dyDescent="0.15">
      <c r="A9201" s="147" t="s">
        <v>86</v>
      </c>
      <c r="B9201" s="17">
        <v>303.38</v>
      </c>
      <c r="C9201" s="17">
        <v>530</v>
      </c>
      <c r="D9201" s="17">
        <v>236.14</v>
      </c>
      <c r="E9201" s="17">
        <v>236.14</v>
      </c>
      <c r="F9201" s="17">
        <f t="shared" si="290"/>
        <v>77.836376821148392</v>
      </c>
      <c r="G9201" s="148">
        <f t="shared" si="291"/>
        <v>100</v>
      </c>
    </row>
    <row r="9202" spans="1:7" s="8" customFormat="1" ht="12.75" x14ac:dyDescent="0.15">
      <c r="A9202" s="108" t="s">
        <v>6</v>
      </c>
      <c r="B9202" s="19">
        <v>303.38</v>
      </c>
      <c r="C9202" s="19">
        <v>530</v>
      </c>
      <c r="D9202" s="19">
        <v>236.14</v>
      </c>
      <c r="E9202" s="19">
        <v>236.14</v>
      </c>
      <c r="F9202" s="19">
        <f t="shared" si="290"/>
        <v>77.836376821148392</v>
      </c>
      <c r="G9202" s="151">
        <f t="shared" si="291"/>
        <v>100</v>
      </c>
    </row>
    <row r="9203" spans="1:7" s="8" customFormat="1" ht="12.75" x14ac:dyDescent="0.15">
      <c r="A9203" s="108" t="s">
        <v>12</v>
      </c>
      <c r="B9203" s="19">
        <v>303.38</v>
      </c>
      <c r="C9203" s="19">
        <v>530</v>
      </c>
      <c r="D9203" s="19">
        <v>236.14</v>
      </c>
      <c r="E9203" s="19">
        <v>236.14</v>
      </c>
      <c r="F9203" s="19">
        <f t="shared" si="290"/>
        <v>77.836376821148392</v>
      </c>
      <c r="G9203" s="151">
        <f t="shared" si="291"/>
        <v>100</v>
      </c>
    </row>
    <row r="9204" spans="1:7" s="8" customFormat="1" ht="12.75" x14ac:dyDescent="0.15">
      <c r="A9204" s="110" t="s">
        <v>97</v>
      </c>
      <c r="B9204" s="20">
        <v>303.38</v>
      </c>
      <c r="C9204" s="20">
        <v>0</v>
      </c>
      <c r="D9204" s="20">
        <v>0</v>
      </c>
      <c r="E9204" s="20">
        <v>236.14</v>
      </c>
      <c r="F9204" s="20">
        <f t="shared" si="290"/>
        <v>77.836376821148392</v>
      </c>
      <c r="G9204" s="136">
        <f t="shared" si="291"/>
        <v>0</v>
      </c>
    </row>
    <row r="9205" spans="1:7" s="5" customFormat="1" ht="12.75" x14ac:dyDescent="0.15">
      <c r="A9205" s="145" t="s">
        <v>511</v>
      </c>
      <c r="B9205" s="16">
        <v>1754363.61</v>
      </c>
      <c r="C9205" s="16">
        <v>5501160</v>
      </c>
      <c r="D9205" s="16">
        <v>6201494.75</v>
      </c>
      <c r="E9205" s="16">
        <v>5158184.1900000004</v>
      </c>
      <c r="F9205" s="16">
        <f t="shared" si="290"/>
        <v>294.02024532417198</v>
      </c>
      <c r="G9205" s="146">
        <f t="shared" si="291"/>
        <v>83.17646628661582</v>
      </c>
    </row>
    <row r="9206" spans="1:7" s="6" customFormat="1" ht="12.75" x14ac:dyDescent="0.15">
      <c r="A9206" s="147" t="s">
        <v>133</v>
      </c>
      <c r="B9206" s="17">
        <v>0</v>
      </c>
      <c r="C9206" s="17">
        <v>0</v>
      </c>
      <c r="D9206" s="17">
        <v>3570274.75</v>
      </c>
      <c r="E9206" s="17">
        <v>3031170.58</v>
      </c>
      <c r="F9206" s="17">
        <f t="shared" si="290"/>
        <v>0</v>
      </c>
      <c r="G9206" s="148">
        <f t="shared" si="291"/>
        <v>84.900204949212949</v>
      </c>
    </row>
    <row r="9207" spans="1:7" s="7" customFormat="1" ht="12.75" x14ac:dyDescent="0.15">
      <c r="A9207" s="149" t="s">
        <v>334</v>
      </c>
      <c r="B9207" s="18">
        <v>0</v>
      </c>
      <c r="C9207" s="18">
        <v>0</v>
      </c>
      <c r="D9207" s="18">
        <v>286379.75</v>
      </c>
      <c r="E9207" s="18">
        <v>88737.66</v>
      </c>
      <c r="F9207" s="18">
        <f t="shared" si="290"/>
        <v>0</v>
      </c>
      <c r="G9207" s="150">
        <f t="shared" si="291"/>
        <v>30.986010707810173</v>
      </c>
    </row>
    <row r="9208" spans="1:7" s="8" customFormat="1" ht="12.75" x14ac:dyDescent="0.15">
      <c r="A9208" s="108" t="s">
        <v>82</v>
      </c>
      <c r="B9208" s="19">
        <v>0</v>
      </c>
      <c r="C9208" s="19">
        <v>0</v>
      </c>
      <c r="D9208" s="19">
        <v>286379.75</v>
      </c>
      <c r="E9208" s="19">
        <v>88737.66</v>
      </c>
      <c r="F9208" s="19">
        <f t="shared" si="290"/>
        <v>0</v>
      </c>
      <c r="G9208" s="151">
        <f t="shared" si="291"/>
        <v>30.986010707810173</v>
      </c>
    </row>
    <row r="9209" spans="1:7" s="6" customFormat="1" ht="12.75" x14ac:dyDescent="0.15">
      <c r="A9209" s="147" t="s">
        <v>182</v>
      </c>
      <c r="B9209" s="17">
        <v>0</v>
      </c>
      <c r="C9209" s="17">
        <v>0</v>
      </c>
      <c r="D9209" s="17">
        <v>286379.75</v>
      </c>
      <c r="E9209" s="17">
        <v>88737.66</v>
      </c>
      <c r="F9209" s="17">
        <f t="shared" si="290"/>
        <v>0</v>
      </c>
      <c r="G9209" s="148">
        <f t="shared" si="291"/>
        <v>30.986010707810173</v>
      </c>
    </row>
    <row r="9210" spans="1:7" s="8" customFormat="1" ht="12.75" x14ac:dyDescent="0.15">
      <c r="A9210" s="108" t="s">
        <v>6</v>
      </c>
      <c r="B9210" s="19">
        <v>0</v>
      </c>
      <c r="C9210" s="19">
        <v>0</v>
      </c>
      <c r="D9210" s="19">
        <v>286379.75</v>
      </c>
      <c r="E9210" s="19">
        <v>88737.66</v>
      </c>
      <c r="F9210" s="19">
        <f t="shared" si="290"/>
        <v>0</v>
      </c>
      <c r="G9210" s="151">
        <f t="shared" si="291"/>
        <v>30.986010707810173</v>
      </c>
    </row>
    <row r="9211" spans="1:7" s="8" customFormat="1" ht="12.75" x14ac:dyDescent="0.15">
      <c r="A9211" s="108" t="s">
        <v>12</v>
      </c>
      <c r="B9211" s="19">
        <v>0</v>
      </c>
      <c r="C9211" s="19">
        <v>0</v>
      </c>
      <c r="D9211" s="19">
        <v>286379.75</v>
      </c>
      <c r="E9211" s="19">
        <v>88737.66</v>
      </c>
      <c r="F9211" s="19">
        <f t="shared" si="290"/>
        <v>0</v>
      </c>
      <c r="G9211" s="151">
        <f t="shared" si="291"/>
        <v>30.986010707810173</v>
      </c>
    </row>
    <row r="9212" spans="1:7" s="8" customFormat="1" ht="12.75" x14ac:dyDescent="0.15">
      <c r="A9212" s="110" t="s">
        <v>32</v>
      </c>
      <c r="B9212" s="20">
        <v>0</v>
      </c>
      <c r="C9212" s="20">
        <v>0</v>
      </c>
      <c r="D9212" s="20">
        <v>0</v>
      </c>
      <c r="E9212" s="20">
        <v>7150</v>
      </c>
      <c r="F9212" s="20">
        <f t="shared" si="290"/>
        <v>0</v>
      </c>
      <c r="G9212" s="136">
        <f t="shared" si="291"/>
        <v>0</v>
      </c>
    </row>
    <row r="9213" spans="1:7" s="8" customFormat="1" ht="12.75" x14ac:dyDescent="0.15">
      <c r="A9213" s="110" t="s">
        <v>34</v>
      </c>
      <c r="B9213" s="20">
        <v>0</v>
      </c>
      <c r="C9213" s="20">
        <v>0</v>
      </c>
      <c r="D9213" s="20">
        <v>0</v>
      </c>
      <c r="E9213" s="20">
        <v>81587.66</v>
      </c>
      <c r="F9213" s="20">
        <f t="shared" si="290"/>
        <v>0</v>
      </c>
      <c r="G9213" s="136">
        <f t="shared" si="291"/>
        <v>0</v>
      </c>
    </row>
    <row r="9214" spans="1:7" s="7" customFormat="1" ht="12.75" x14ac:dyDescent="0.15">
      <c r="A9214" s="149" t="s">
        <v>335</v>
      </c>
      <c r="B9214" s="18">
        <v>0</v>
      </c>
      <c r="C9214" s="18">
        <v>0</v>
      </c>
      <c r="D9214" s="18">
        <v>119895</v>
      </c>
      <c r="E9214" s="18">
        <v>117826.25</v>
      </c>
      <c r="F9214" s="18">
        <f t="shared" si="290"/>
        <v>0</v>
      </c>
      <c r="G9214" s="150">
        <f t="shared" si="291"/>
        <v>98.274531882063471</v>
      </c>
    </row>
    <row r="9215" spans="1:7" s="8" customFormat="1" ht="12.75" x14ac:dyDescent="0.15">
      <c r="A9215" s="108" t="s">
        <v>82</v>
      </c>
      <c r="B9215" s="19">
        <v>0</v>
      </c>
      <c r="C9215" s="19">
        <v>0</v>
      </c>
      <c r="D9215" s="19">
        <v>119895</v>
      </c>
      <c r="E9215" s="19">
        <v>117826.25</v>
      </c>
      <c r="F9215" s="19">
        <f t="shared" si="290"/>
        <v>0</v>
      </c>
      <c r="G9215" s="151">
        <f t="shared" si="291"/>
        <v>98.274531882063471</v>
      </c>
    </row>
    <row r="9216" spans="1:7" s="6" customFormat="1" ht="12.75" x14ac:dyDescent="0.15">
      <c r="A9216" s="147" t="s">
        <v>146</v>
      </c>
      <c r="B9216" s="17">
        <v>0</v>
      </c>
      <c r="C9216" s="17">
        <v>0</v>
      </c>
      <c r="D9216" s="17">
        <v>5000</v>
      </c>
      <c r="E9216" s="17">
        <v>4375</v>
      </c>
      <c r="F9216" s="17">
        <f t="shared" si="290"/>
        <v>0</v>
      </c>
      <c r="G9216" s="148">
        <f t="shared" si="291"/>
        <v>87.5</v>
      </c>
    </row>
    <row r="9217" spans="1:7" s="8" customFormat="1" ht="12.75" x14ac:dyDescent="0.15">
      <c r="A9217" s="108" t="s">
        <v>6</v>
      </c>
      <c r="B9217" s="19">
        <v>0</v>
      </c>
      <c r="C9217" s="19">
        <v>0</v>
      </c>
      <c r="D9217" s="19">
        <v>5000</v>
      </c>
      <c r="E9217" s="19">
        <v>4375</v>
      </c>
      <c r="F9217" s="19">
        <f t="shared" si="290"/>
        <v>0</v>
      </c>
      <c r="G9217" s="151">
        <f t="shared" si="291"/>
        <v>87.5</v>
      </c>
    </row>
    <row r="9218" spans="1:7" s="8" customFormat="1" ht="12.75" x14ac:dyDescent="0.15">
      <c r="A9218" s="108" t="s">
        <v>12</v>
      </c>
      <c r="B9218" s="19">
        <v>0</v>
      </c>
      <c r="C9218" s="19">
        <v>0</v>
      </c>
      <c r="D9218" s="19">
        <v>5000</v>
      </c>
      <c r="E9218" s="19">
        <v>4375</v>
      </c>
      <c r="F9218" s="19">
        <f t="shared" si="290"/>
        <v>0</v>
      </c>
      <c r="G9218" s="151">
        <f t="shared" si="291"/>
        <v>87.5</v>
      </c>
    </row>
    <row r="9219" spans="1:7" s="8" customFormat="1" ht="12.75" x14ac:dyDescent="0.15">
      <c r="A9219" s="110" t="s">
        <v>32</v>
      </c>
      <c r="B9219" s="20">
        <v>0</v>
      </c>
      <c r="C9219" s="20">
        <v>0</v>
      </c>
      <c r="D9219" s="20">
        <v>0</v>
      </c>
      <c r="E9219" s="20">
        <v>4375</v>
      </c>
      <c r="F9219" s="20">
        <f t="shared" si="290"/>
        <v>0</v>
      </c>
      <c r="G9219" s="136">
        <f t="shared" si="291"/>
        <v>0</v>
      </c>
    </row>
    <row r="9220" spans="1:7" s="6" customFormat="1" ht="12.75" x14ac:dyDescent="0.15">
      <c r="A9220" s="147" t="s">
        <v>182</v>
      </c>
      <c r="B9220" s="17">
        <v>0</v>
      </c>
      <c r="C9220" s="17">
        <v>0</v>
      </c>
      <c r="D9220" s="17">
        <v>114895</v>
      </c>
      <c r="E9220" s="17">
        <v>113451.25</v>
      </c>
      <c r="F9220" s="17">
        <f t="shared" si="290"/>
        <v>0</v>
      </c>
      <c r="G9220" s="148">
        <f t="shared" si="291"/>
        <v>98.743417903303026</v>
      </c>
    </row>
    <row r="9221" spans="1:7" s="8" customFormat="1" ht="12.75" x14ac:dyDescent="0.15">
      <c r="A9221" s="108" t="s">
        <v>6</v>
      </c>
      <c r="B9221" s="19">
        <v>0</v>
      </c>
      <c r="C9221" s="19">
        <v>0</v>
      </c>
      <c r="D9221" s="19">
        <v>114895</v>
      </c>
      <c r="E9221" s="19">
        <v>113451.25</v>
      </c>
      <c r="F9221" s="19">
        <f t="shared" si="290"/>
        <v>0</v>
      </c>
      <c r="G9221" s="151">
        <f t="shared" si="291"/>
        <v>98.743417903303026</v>
      </c>
    </row>
    <row r="9222" spans="1:7" s="8" customFormat="1" ht="12.75" x14ac:dyDescent="0.15">
      <c r="A9222" s="108" t="s">
        <v>12</v>
      </c>
      <c r="B9222" s="19">
        <v>0</v>
      </c>
      <c r="C9222" s="19">
        <v>0</v>
      </c>
      <c r="D9222" s="19">
        <v>114895</v>
      </c>
      <c r="E9222" s="19">
        <v>113451.25</v>
      </c>
      <c r="F9222" s="19">
        <f t="shared" ref="F9222:F9285" si="292">IFERROR(E9222/B9222*100,0)</f>
        <v>0</v>
      </c>
      <c r="G9222" s="151">
        <f t="shared" ref="G9222:G9285" si="293">IFERROR(E9222/D9222*100,0)</f>
        <v>98.743417903303026</v>
      </c>
    </row>
    <row r="9223" spans="1:7" s="8" customFormat="1" ht="12.75" x14ac:dyDescent="0.15">
      <c r="A9223" s="110" t="s">
        <v>32</v>
      </c>
      <c r="B9223" s="20">
        <v>0</v>
      </c>
      <c r="C9223" s="20">
        <v>0</v>
      </c>
      <c r="D9223" s="20">
        <v>0</v>
      </c>
      <c r="E9223" s="20">
        <v>750</v>
      </c>
      <c r="F9223" s="20">
        <f t="shared" si="292"/>
        <v>0</v>
      </c>
      <c r="G9223" s="136">
        <f t="shared" si="293"/>
        <v>0</v>
      </c>
    </row>
    <row r="9224" spans="1:7" s="8" customFormat="1" ht="12.75" x14ac:dyDescent="0.15">
      <c r="A9224" s="110" t="s">
        <v>34</v>
      </c>
      <c r="B9224" s="20">
        <v>0</v>
      </c>
      <c r="C9224" s="20">
        <v>0</v>
      </c>
      <c r="D9224" s="20">
        <v>0</v>
      </c>
      <c r="E9224" s="20">
        <v>112701.25</v>
      </c>
      <c r="F9224" s="20">
        <f t="shared" si="292"/>
        <v>0</v>
      </c>
      <c r="G9224" s="136">
        <f t="shared" si="293"/>
        <v>0</v>
      </c>
    </row>
    <row r="9225" spans="1:7" s="7" customFormat="1" ht="12.75" x14ac:dyDescent="0.15">
      <c r="A9225" s="149" t="s">
        <v>336</v>
      </c>
      <c r="B9225" s="18">
        <v>0</v>
      </c>
      <c r="C9225" s="18">
        <v>0</v>
      </c>
      <c r="D9225" s="18">
        <v>1560000</v>
      </c>
      <c r="E9225" s="18">
        <v>1557341.16</v>
      </c>
      <c r="F9225" s="18">
        <f t="shared" si="292"/>
        <v>0</v>
      </c>
      <c r="G9225" s="150">
        <f t="shared" si="293"/>
        <v>99.829561538461533</v>
      </c>
    </row>
    <row r="9226" spans="1:7" s="8" customFormat="1" ht="12.75" x14ac:dyDescent="0.15">
      <c r="A9226" s="108" t="s">
        <v>82</v>
      </c>
      <c r="B9226" s="19">
        <v>0</v>
      </c>
      <c r="C9226" s="19">
        <v>0</v>
      </c>
      <c r="D9226" s="19">
        <v>1560000</v>
      </c>
      <c r="E9226" s="19">
        <v>1557341.16</v>
      </c>
      <c r="F9226" s="19">
        <f t="shared" si="292"/>
        <v>0</v>
      </c>
      <c r="G9226" s="151">
        <f t="shared" si="293"/>
        <v>99.829561538461533</v>
      </c>
    </row>
    <row r="9227" spans="1:7" s="6" customFormat="1" ht="12.75" x14ac:dyDescent="0.15">
      <c r="A9227" s="147" t="s">
        <v>146</v>
      </c>
      <c r="B9227" s="17">
        <v>0</v>
      </c>
      <c r="C9227" s="17">
        <v>0</v>
      </c>
      <c r="D9227" s="17">
        <v>0</v>
      </c>
      <c r="E9227" s="17">
        <v>0</v>
      </c>
      <c r="F9227" s="17">
        <f t="shared" si="292"/>
        <v>0</v>
      </c>
      <c r="G9227" s="148">
        <f t="shared" si="293"/>
        <v>0</v>
      </c>
    </row>
    <row r="9228" spans="1:7" s="8" customFormat="1" ht="12.75" x14ac:dyDescent="0.15">
      <c r="A9228" s="108" t="s">
        <v>6</v>
      </c>
      <c r="B9228" s="19">
        <v>0</v>
      </c>
      <c r="C9228" s="19">
        <v>0</v>
      </c>
      <c r="D9228" s="19">
        <v>0</v>
      </c>
      <c r="E9228" s="19">
        <v>0</v>
      </c>
      <c r="F9228" s="19">
        <f t="shared" si="292"/>
        <v>0</v>
      </c>
      <c r="G9228" s="151">
        <f t="shared" si="293"/>
        <v>0</v>
      </c>
    </row>
    <row r="9229" spans="1:7" s="8" customFormat="1" ht="12.75" x14ac:dyDescent="0.15">
      <c r="A9229" s="108" t="s">
        <v>12</v>
      </c>
      <c r="B9229" s="19">
        <v>0</v>
      </c>
      <c r="C9229" s="19">
        <v>0</v>
      </c>
      <c r="D9229" s="19">
        <v>0</v>
      </c>
      <c r="E9229" s="19">
        <v>0</v>
      </c>
      <c r="F9229" s="19">
        <f t="shared" si="292"/>
        <v>0</v>
      </c>
      <c r="G9229" s="151">
        <f t="shared" si="293"/>
        <v>0</v>
      </c>
    </row>
    <row r="9230" spans="1:7" s="8" customFormat="1" ht="12.75" x14ac:dyDescent="0.15">
      <c r="A9230" s="110" t="s">
        <v>34</v>
      </c>
      <c r="B9230" s="20">
        <v>0</v>
      </c>
      <c r="C9230" s="20">
        <v>0</v>
      </c>
      <c r="D9230" s="20">
        <v>0</v>
      </c>
      <c r="E9230" s="20">
        <v>0</v>
      </c>
      <c r="F9230" s="20">
        <f t="shared" si="292"/>
        <v>0</v>
      </c>
      <c r="G9230" s="136">
        <f t="shared" si="293"/>
        <v>0</v>
      </c>
    </row>
    <row r="9231" spans="1:7" s="6" customFormat="1" ht="12.75" x14ac:dyDescent="0.15">
      <c r="A9231" s="147" t="s">
        <v>182</v>
      </c>
      <c r="B9231" s="17">
        <v>0</v>
      </c>
      <c r="C9231" s="17">
        <v>0</v>
      </c>
      <c r="D9231" s="17">
        <v>1560000</v>
      </c>
      <c r="E9231" s="17">
        <v>1557341.16</v>
      </c>
      <c r="F9231" s="17">
        <f t="shared" si="292"/>
        <v>0</v>
      </c>
      <c r="G9231" s="148">
        <f t="shared" si="293"/>
        <v>99.829561538461533</v>
      </c>
    </row>
    <row r="9232" spans="1:7" s="8" customFormat="1" ht="12.75" x14ac:dyDescent="0.15">
      <c r="A9232" s="108" t="s">
        <v>6</v>
      </c>
      <c r="B9232" s="19">
        <v>0</v>
      </c>
      <c r="C9232" s="19">
        <v>0</v>
      </c>
      <c r="D9232" s="19">
        <v>1560000</v>
      </c>
      <c r="E9232" s="19">
        <v>1557341.16</v>
      </c>
      <c r="F9232" s="19">
        <f t="shared" si="292"/>
        <v>0</v>
      </c>
      <c r="G9232" s="151">
        <f t="shared" si="293"/>
        <v>99.829561538461533</v>
      </c>
    </row>
    <row r="9233" spans="1:7" s="8" customFormat="1" ht="12.75" x14ac:dyDescent="0.15">
      <c r="A9233" s="108" t="s">
        <v>12</v>
      </c>
      <c r="B9233" s="19">
        <v>0</v>
      </c>
      <c r="C9233" s="19">
        <v>0</v>
      </c>
      <c r="D9233" s="19">
        <v>1560000</v>
      </c>
      <c r="E9233" s="19">
        <v>1557341.16</v>
      </c>
      <c r="F9233" s="19">
        <f t="shared" si="292"/>
        <v>0</v>
      </c>
      <c r="G9233" s="151">
        <f t="shared" si="293"/>
        <v>99.829561538461533</v>
      </c>
    </row>
    <row r="9234" spans="1:7" s="8" customFormat="1" ht="12.75" x14ac:dyDescent="0.15">
      <c r="A9234" s="110" t="s">
        <v>32</v>
      </c>
      <c r="B9234" s="20">
        <v>0</v>
      </c>
      <c r="C9234" s="20">
        <v>0</v>
      </c>
      <c r="D9234" s="20">
        <v>0</v>
      </c>
      <c r="E9234" s="20">
        <v>31937.5</v>
      </c>
      <c r="F9234" s="20">
        <f t="shared" si="292"/>
        <v>0</v>
      </c>
      <c r="G9234" s="136">
        <f t="shared" si="293"/>
        <v>0</v>
      </c>
    </row>
    <row r="9235" spans="1:7" s="8" customFormat="1" ht="12.75" x14ac:dyDescent="0.15">
      <c r="A9235" s="110" t="s">
        <v>34</v>
      </c>
      <c r="B9235" s="20">
        <v>0</v>
      </c>
      <c r="C9235" s="20">
        <v>0</v>
      </c>
      <c r="D9235" s="20">
        <v>0</v>
      </c>
      <c r="E9235" s="20">
        <v>1525403.66</v>
      </c>
      <c r="F9235" s="20">
        <f t="shared" si="292"/>
        <v>0</v>
      </c>
      <c r="G9235" s="136">
        <f t="shared" si="293"/>
        <v>0</v>
      </c>
    </row>
    <row r="9236" spans="1:7" s="7" customFormat="1" ht="12.75" x14ac:dyDescent="0.15">
      <c r="A9236" s="149" t="s">
        <v>337</v>
      </c>
      <c r="B9236" s="18">
        <v>0</v>
      </c>
      <c r="C9236" s="18">
        <v>0</v>
      </c>
      <c r="D9236" s="18">
        <v>1565000</v>
      </c>
      <c r="E9236" s="18">
        <v>1228708.28</v>
      </c>
      <c r="F9236" s="18">
        <f t="shared" si="292"/>
        <v>0</v>
      </c>
      <c r="G9236" s="150">
        <f t="shared" si="293"/>
        <v>78.511711182108627</v>
      </c>
    </row>
    <row r="9237" spans="1:7" s="8" customFormat="1" ht="12.75" x14ac:dyDescent="0.15">
      <c r="A9237" s="108" t="s">
        <v>82</v>
      </c>
      <c r="B9237" s="19">
        <v>0</v>
      </c>
      <c r="C9237" s="19">
        <v>0</v>
      </c>
      <c r="D9237" s="19">
        <v>1565000</v>
      </c>
      <c r="E9237" s="19">
        <v>1228708.28</v>
      </c>
      <c r="F9237" s="19">
        <f t="shared" si="292"/>
        <v>0</v>
      </c>
      <c r="G9237" s="151">
        <f t="shared" si="293"/>
        <v>78.511711182108627</v>
      </c>
    </row>
    <row r="9238" spans="1:7" s="6" customFormat="1" ht="12.75" x14ac:dyDescent="0.15">
      <c r="A9238" s="147" t="s">
        <v>146</v>
      </c>
      <c r="B9238" s="17">
        <v>0</v>
      </c>
      <c r="C9238" s="17">
        <v>0</v>
      </c>
      <c r="D9238" s="17">
        <v>180000</v>
      </c>
      <c r="E9238" s="17">
        <v>127097.97</v>
      </c>
      <c r="F9238" s="17">
        <f t="shared" si="292"/>
        <v>0</v>
      </c>
      <c r="G9238" s="148">
        <f t="shared" si="293"/>
        <v>70.609983333333332</v>
      </c>
    </row>
    <row r="9239" spans="1:7" s="8" customFormat="1" ht="12.75" x14ac:dyDescent="0.15">
      <c r="A9239" s="108" t="s">
        <v>6</v>
      </c>
      <c r="B9239" s="19">
        <v>0</v>
      </c>
      <c r="C9239" s="19">
        <v>0</v>
      </c>
      <c r="D9239" s="19">
        <v>180000</v>
      </c>
      <c r="E9239" s="19">
        <v>127097.97</v>
      </c>
      <c r="F9239" s="19">
        <f t="shared" si="292"/>
        <v>0</v>
      </c>
      <c r="G9239" s="151">
        <f t="shared" si="293"/>
        <v>70.609983333333332</v>
      </c>
    </row>
    <row r="9240" spans="1:7" s="8" customFormat="1" ht="12.75" x14ac:dyDescent="0.15">
      <c r="A9240" s="108" t="s">
        <v>12</v>
      </c>
      <c r="B9240" s="19">
        <v>0</v>
      </c>
      <c r="C9240" s="19">
        <v>0</v>
      </c>
      <c r="D9240" s="19">
        <v>180000</v>
      </c>
      <c r="E9240" s="19">
        <v>127097.97</v>
      </c>
      <c r="F9240" s="19">
        <f t="shared" si="292"/>
        <v>0</v>
      </c>
      <c r="G9240" s="151">
        <f t="shared" si="293"/>
        <v>70.609983333333332</v>
      </c>
    </row>
    <row r="9241" spans="1:7" s="8" customFormat="1" ht="12.75" x14ac:dyDescent="0.15">
      <c r="A9241" s="110" t="s">
        <v>32</v>
      </c>
      <c r="B9241" s="20">
        <v>0</v>
      </c>
      <c r="C9241" s="20">
        <v>0</v>
      </c>
      <c r="D9241" s="20">
        <v>0</v>
      </c>
      <c r="E9241" s="20">
        <v>37456.5</v>
      </c>
      <c r="F9241" s="20">
        <f t="shared" si="292"/>
        <v>0</v>
      </c>
      <c r="G9241" s="136">
        <f t="shared" si="293"/>
        <v>0</v>
      </c>
    </row>
    <row r="9242" spans="1:7" s="8" customFormat="1" ht="12.75" x14ac:dyDescent="0.15">
      <c r="A9242" s="110" t="s">
        <v>34</v>
      </c>
      <c r="B9242" s="20">
        <v>0</v>
      </c>
      <c r="C9242" s="20">
        <v>0</v>
      </c>
      <c r="D9242" s="20">
        <v>0</v>
      </c>
      <c r="E9242" s="20">
        <v>89641.47</v>
      </c>
      <c r="F9242" s="20">
        <f t="shared" si="292"/>
        <v>0</v>
      </c>
      <c r="G9242" s="136">
        <f t="shared" si="293"/>
        <v>0</v>
      </c>
    </row>
    <row r="9243" spans="1:7" s="6" customFormat="1" ht="12.75" x14ac:dyDescent="0.15">
      <c r="A9243" s="147" t="s">
        <v>182</v>
      </c>
      <c r="B9243" s="17">
        <v>0</v>
      </c>
      <c r="C9243" s="17">
        <v>0</v>
      </c>
      <c r="D9243" s="17">
        <v>685000</v>
      </c>
      <c r="E9243" s="17">
        <v>682248.67</v>
      </c>
      <c r="F9243" s="17">
        <f t="shared" si="292"/>
        <v>0</v>
      </c>
      <c r="G9243" s="148">
        <f t="shared" si="293"/>
        <v>99.598345985401465</v>
      </c>
    </row>
    <row r="9244" spans="1:7" s="8" customFormat="1" ht="12.75" x14ac:dyDescent="0.15">
      <c r="A9244" s="108" t="s">
        <v>6</v>
      </c>
      <c r="B9244" s="19">
        <v>0</v>
      </c>
      <c r="C9244" s="19">
        <v>0</v>
      </c>
      <c r="D9244" s="19">
        <v>685000</v>
      </c>
      <c r="E9244" s="19">
        <v>682248.67</v>
      </c>
      <c r="F9244" s="19">
        <f t="shared" si="292"/>
        <v>0</v>
      </c>
      <c r="G9244" s="151">
        <f t="shared" si="293"/>
        <v>99.598345985401465</v>
      </c>
    </row>
    <row r="9245" spans="1:7" s="8" customFormat="1" ht="12.75" x14ac:dyDescent="0.15">
      <c r="A9245" s="108" t="s">
        <v>12</v>
      </c>
      <c r="B9245" s="19">
        <v>0</v>
      </c>
      <c r="C9245" s="19">
        <v>0</v>
      </c>
      <c r="D9245" s="19">
        <v>685000</v>
      </c>
      <c r="E9245" s="19">
        <v>682248.67</v>
      </c>
      <c r="F9245" s="19">
        <f t="shared" si="292"/>
        <v>0</v>
      </c>
      <c r="G9245" s="151">
        <f t="shared" si="293"/>
        <v>99.598345985401465</v>
      </c>
    </row>
    <row r="9246" spans="1:7" s="8" customFormat="1" ht="12.75" x14ac:dyDescent="0.15">
      <c r="A9246" s="110" t="s">
        <v>32</v>
      </c>
      <c r="B9246" s="20">
        <v>0</v>
      </c>
      <c r="C9246" s="20">
        <v>0</v>
      </c>
      <c r="D9246" s="20">
        <v>0</v>
      </c>
      <c r="E9246" s="20">
        <v>73755.600000000006</v>
      </c>
      <c r="F9246" s="20">
        <f t="shared" si="292"/>
        <v>0</v>
      </c>
      <c r="G9246" s="136">
        <f t="shared" si="293"/>
        <v>0</v>
      </c>
    </row>
    <row r="9247" spans="1:7" s="8" customFormat="1" ht="12.75" x14ac:dyDescent="0.15">
      <c r="A9247" s="110" t="s">
        <v>34</v>
      </c>
      <c r="B9247" s="20">
        <v>0</v>
      </c>
      <c r="C9247" s="20">
        <v>0</v>
      </c>
      <c r="D9247" s="20">
        <v>0</v>
      </c>
      <c r="E9247" s="20">
        <v>608493.06999999995</v>
      </c>
      <c r="F9247" s="20">
        <f t="shared" si="292"/>
        <v>0</v>
      </c>
      <c r="G9247" s="136">
        <f t="shared" si="293"/>
        <v>0</v>
      </c>
    </row>
    <row r="9248" spans="1:7" s="6" customFormat="1" ht="12.75" x14ac:dyDescent="0.15">
      <c r="A9248" s="147" t="s">
        <v>179</v>
      </c>
      <c r="B9248" s="17">
        <v>0</v>
      </c>
      <c r="C9248" s="17">
        <v>0</v>
      </c>
      <c r="D9248" s="17">
        <v>700000</v>
      </c>
      <c r="E9248" s="17">
        <v>419361.64</v>
      </c>
      <c r="F9248" s="17">
        <f t="shared" si="292"/>
        <v>0</v>
      </c>
      <c r="G9248" s="148">
        <f t="shared" si="293"/>
        <v>59.90880571428572</v>
      </c>
    </row>
    <row r="9249" spans="1:7" s="8" customFormat="1" ht="12.75" x14ac:dyDescent="0.15">
      <c r="A9249" s="108" t="s">
        <v>6</v>
      </c>
      <c r="B9249" s="19">
        <v>0</v>
      </c>
      <c r="C9249" s="19">
        <v>0</v>
      </c>
      <c r="D9249" s="19">
        <v>700000</v>
      </c>
      <c r="E9249" s="19">
        <v>419361.64</v>
      </c>
      <c r="F9249" s="19">
        <f t="shared" si="292"/>
        <v>0</v>
      </c>
      <c r="G9249" s="151">
        <f t="shared" si="293"/>
        <v>59.90880571428572</v>
      </c>
    </row>
    <row r="9250" spans="1:7" s="8" customFormat="1" ht="12.75" x14ac:dyDescent="0.15">
      <c r="A9250" s="108" t="s">
        <v>12</v>
      </c>
      <c r="B9250" s="19">
        <v>0</v>
      </c>
      <c r="C9250" s="19">
        <v>0</v>
      </c>
      <c r="D9250" s="19">
        <v>700000</v>
      </c>
      <c r="E9250" s="19">
        <v>419361.64</v>
      </c>
      <c r="F9250" s="19">
        <f t="shared" si="292"/>
        <v>0</v>
      </c>
      <c r="G9250" s="151">
        <f t="shared" si="293"/>
        <v>59.90880571428572</v>
      </c>
    </row>
    <row r="9251" spans="1:7" s="8" customFormat="1" ht="12.75" x14ac:dyDescent="0.15">
      <c r="A9251" s="110" t="s">
        <v>32</v>
      </c>
      <c r="B9251" s="20">
        <v>0</v>
      </c>
      <c r="C9251" s="20">
        <v>0</v>
      </c>
      <c r="D9251" s="20">
        <v>0</v>
      </c>
      <c r="E9251" s="20">
        <v>13178.15</v>
      </c>
      <c r="F9251" s="20">
        <f t="shared" si="292"/>
        <v>0</v>
      </c>
      <c r="G9251" s="136">
        <f t="shared" si="293"/>
        <v>0</v>
      </c>
    </row>
    <row r="9252" spans="1:7" s="8" customFormat="1" ht="12.75" x14ac:dyDescent="0.15">
      <c r="A9252" s="110" t="s">
        <v>34</v>
      </c>
      <c r="B9252" s="20">
        <v>0</v>
      </c>
      <c r="C9252" s="20">
        <v>0</v>
      </c>
      <c r="D9252" s="20">
        <v>0</v>
      </c>
      <c r="E9252" s="20">
        <v>406183.49</v>
      </c>
      <c r="F9252" s="20">
        <f t="shared" si="292"/>
        <v>0</v>
      </c>
      <c r="G9252" s="136">
        <f t="shared" si="293"/>
        <v>0</v>
      </c>
    </row>
    <row r="9253" spans="1:7" s="7" customFormat="1" ht="12.75" x14ac:dyDescent="0.15">
      <c r="A9253" s="149" t="s">
        <v>338</v>
      </c>
      <c r="B9253" s="18">
        <v>0</v>
      </c>
      <c r="C9253" s="18">
        <v>0</v>
      </c>
      <c r="D9253" s="18">
        <v>39000</v>
      </c>
      <c r="E9253" s="18">
        <v>38557.230000000003</v>
      </c>
      <c r="F9253" s="18">
        <f t="shared" si="292"/>
        <v>0</v>
      </c>
      <c r="G9253" s="150">
        <f t="shared" si="293"/>
        <v>98.864692307692309</v>
      </c>
    </row>
    <row r="9254" spans="1:7" s="8" customFormat="1" ht="12.75" x14ac:dyDescent="0.15">
      <c r="A9254" s="108" t="s">
        <v>82</v>
      </c>
      <c r="B9254" s="19">
        <v>0</v>
      </c>
      <c r="C9254" s="19">
        <v>0</v>
      </c>
      <c r="D9254" s="19">
        <v>39000</v>
      </c>
      <c r="E9254" s="19">
        <v>38557.230000000003</v>
      </c>
      <c r="F9254" s="19">
        <f t="shared" si="292"/>
        <v>0</v>
      </c>
      <c r="G9254" s="151">
        <f t="shared" si="293"/>
        <v>98.864692307692309</v>
      </c>
    </row>
    <row r="9255" spans="1:7" s="6" customFormat="1" ht="12.75" x14ac:dyDescent="0.15">
      <c r="A9255" s="147" t="s">
        <v>146</v>
      </c>
      <c r="B9255" s="17">
        <v>0</v>
      </c>
      <c r="C9255" s="17">
        <v>0</v>
      </c>
      <c r="D9255" s="17">
        <v>0</v>
      </c>
      <c r="E9255" s="17">
        <v>0</v>
      </c>
      <c r="F9255" s="17">
        <f t="shared" si="292"/>
        <v>0</v>
      </c>
      <c r="G9255" s="148">
        <f t="shared" si="293"/>
        <v>0</v>
      </c>
    </row>
    <row r="9256" spans="1:7" s="8" customFormat="1" ht="12.75" x14ac:dyDescent="0.15">
      <c r="A9256" s="108" t="s">
        <v>6</v>
      </c>
      <c r="B9256" s="19">
        <v>0</v>
      </c>
      <c r="C9256" s="19">
        <v>0</v>
      </c>
      <c r="D9256" s="19">
        <v>0</v>
      </c>
      <c r="E9256" s="19">
        <v>0</v>
      </c>
      <c r="F9256" s="19">
        <f t="shared" si="292"/>
        <v>0</v>
      </c>
      <c r="G9256" s="151">
        <f t="shared" si="293"/>
        <v>0</v>
      </c>
    </row>
    <row r="9257" spans="1:7" s="8" customFormat="1" ht="12.75" x14ac:dyDescent="0.15">
      <c r="A9257" s="108" t="s">
        <v>12</v>
      </c>
      <c r="B9257" s="19">
        <v>0</v>
      </c>
      <c r="C9257" s="19">
        <v>0</v>
      </c>
      <c r="D9257" s="19">
        <v>0</v>
      </c>
      <c r="E9257" s="19">
        <v>0</v>
      </c>
      <c r="F9257" s="19">
        <f t="shared" si="292"/>
        <v>0</v>
      </c>
      <c r="G9257" s="151">
        <f t="shared" si="293"/>
        <v>0</v>
      </c>
    </row>
    <row r="9258" spans="1:7" s="8" customFormat="1" ht="12.75" x14ac:dyDescent="0.15">
      <c r="A9258" s="110" t="s">
        <v>32</v>
      </c>
      <c r="B9258" s="20">
        <v>0</v>
      </c>
      <c r="C9258" s="20">
        <v>0</v>
      </c>
      <c r="D9258" s="20">
        <v>0</v>
      </c>
      <c r="E9258" s="20">
        <v>0</v>
      </c>
      <c r="F9258" s="20">
        <f t="shared" si="292"/>
        <v>0</v>
      </c>
      <c r="G9258" s="136">
        <f t="shared" si="293"/>
        <v>0</v>
      </c>
    </row>
    <row r="9259" spans="1:7" s="8" customFormat="1" ht="12.75" x14ac:dyDescent="0.15">
      <c r="A9259" s="110" t="s">
        <v>34</v>
      </c>
      <c r="B9259" s="20">
        <v>0</v>
      </c>
      <c r="C9259" s="20">
        <v>0</v>
      </c>
      <c r="D9259" s="20">
        <v>0</v>
      </c>
      <c r="E9259" s="20">
        <v>0</v>
      </c>
      <c r="F9259" s="20">
        <f t="shared" si="292"/>
        <v>0</v>
      </c>
      <c r="G9259" s="136">
        <f t="shared" si="293"/>
        <v>0</v>
      </c>
    </row>
    <row r="9260" spans="1:7" s="6" customFormat="1" ht="12.75" x14ac:dyDescent="0.15">
      <c r="A9260" s="147" t="s">
        <v>182</v>
      </c>
      <c r="B9260" s="17">
        <v>0</v>
      </c>
      <c r="C9260" s="17">
        <v>0</v>
      </c>
      <c r="D9260" s="17">
        <v>39000</v>
      </c>
      <c r="E9260" s="17">
        <v>38557.230000000003</v>
      </c>
      <c r="F9260" s="17">
        <f t="shared" si="292"/>
        <v>0</v>
      </c>
      <c r="G9260" s="148">
        <f t="shared" si="293"/>
        <v>98.864692307692309</v>
      </c>
    </row>
    <row r="9261" spans="1:7" s="8" customFormat="1" ht="12.75" x14ac:dyDescent="0.15">
      <c r="A9261" s="108" t="s">
        <v>6</v>
      </c>
      <c r="B9261" s="19">
        <v>0</v>
      </c>
      <c r="C9261" s="19">
        <v>0</v>
      </c>
      <c r="D9261" s="19">
        <v>39000</v>
      </c>
      <c r="E9261" s="19">
        <v>38557.230000000003</v>
      </c>
      <c r="F9261" s="19">
        <f t="shared" si="292"/>
        <v>0</v>
      </c>
      <c r="G9261" s="151">
        <f t="shared" si="293"/>
        <v>98.864692307692309</v>
      </c>
    </row>
    <row r="9262" spans="1:7" s="8" customFormat="1" ht="12.75" x14ac:dyDescent="0.15">
      <c r="A9262" s="108" t="s">
        <v>12</v>
      </c>
      <c r="B9262" s="19">
        <v>0</v>
      </c>
      <c r="C9262" s="19">
        <v>0</v>
      </c>
      <c r="D9262" s="19">
        <v>39000</v>
      </c>
      <c r="E9262" s="19">
        <v>38557.230000000003</v>
      </c>
      <c r="F9262" s="19">
        <f t="shared" si="292"/>
        <v>0</v>
      </c>
      <c r="G9262" s="151">
        <f t="shared" si="293"/>
        <v>98.864692307692309</v>
      </c>
    </row>
    <row r="9263" spans="1:7" s="8" customFormat="1" ht="12.75" x14ac:dyDescent="0.15">
      <c r="A9263" s="110" t="s">
        <v>32</v>
      </c>
      <c r="B9263" s="20">
        <v>0</v>
      </c>
      <c r="C9263" s="20">
        <v>0</v>
      </c>
      <c r="D9263" s="20">
        <v>0</v>
      </c>
      <c r="E9263" s="20">
        <v>2562.5</v>
      </c>
      <c r="F9263" s="20">
        <f t="shared" si="292"/>
        <v>0</v>
      </c>
      <c r="G9263" s="136">
        <f t="shared" si="293"/>
        <v>0</v>
      </c>
    </row>
    <row r="9264" spans="1:7" s="8" customFormat="1" ht="12.75" x14ac:dyDescent="0.15">
      <c r="A9264" s="110" t="s">
        <v>34</v>
      </c>
      <c r="B9264" s="20">
        <v>0</v>
      </c>
      <c r="C9264" s="20">
        <v>0</v>
      </c>
      <c r="D9264" s="20">
        <v>0</v>
      </c>
      <c r="E9264" s="20">
        <v>35994.730000000003</v>
      </c>
      <c r="F9264" s="20">
        <f t="shared" si="292"/>
        <v>0</v>
      </c>
      <c r="G9264" s="136">
        <f t="shared" si="293"/>
        <v>0</v>
      </c>
    </row>
    <row r="9265" spans="1:7" s="6" customFormat="1" ht="12.75" x14ac:dyDescent="0.15">
      <c r="A9265" s="147" t="s">
        <v>339</v>
      </c>
      <c r="B9265" s="17">
        <v>81584.69</v>
      </c>
      <c r="C9265" s="17">
        <v>90350</v>
      </c>
      <c r="D9265" s="17">
        <v>90350</v>
      </c>
      <c r="E9265" s="17">
        <v>40148.46</v>
      </c>
      <c r="F9265" s="17">
        <f t="shared" si="292"/>
        <v>49.210777169098755</v>
      </c>
      <c r="G9265" s="148">
        <f t="shared" si="293"/>
        <v>44.436591034864414</v>
      </c>
    </row>
    <row r="9266" spans="1:7" s="7" customFormat="1" ht="12.75" x14ac:dyDescent="0.15">
      <c r="A9266" s="149" t="s">
        <v>340</v>
      </c>
      <c r="B9266" s="18">
        <v>81584.69</v>
      </c>
      <c r="C9266" s="18">
        <v>90350</v>
      </c>
      <c r="D9266" s="18">
        <v>90350</v>
      </c>
      <c r="E9266" s="18">
        <v>40148.46</v>
      </c>
      <c r="F9266" s="18">
        <f t="shared" si="292"/>
        <v>49.210777169098755</v>
      </c>
      <c r="G9266" s="150">
        <f t="shared" si="293"/>
        <v>44.436591034864414</v>
      </c>
    </row>
    <row r="9267" spans="1:7" s="8" customFormat="1" ht="12.75" x14ac:dyDescent="0.15">
      <c r="A9267" s="108" t="s">
        <v>82</v>
      </c>
      <c r="B9267" s="19">
        <v>81584.69</v>
      </c>
      <c r="C9267" s="19">
        <v>90350</v>
      </c>
      <c r="D9267" s="19">
        <v>90350</v>
      </c>
      <c r="E9267" s="19">
        <v>40148.46</v>
      </c>
      <c r="F9267" s="19">
        <f t="shared" si="292"/>
        <v>49.210777169098755</v>
      </c>
      <c r="G9267" s="151">
        <f t="shared" si="293"/>
        <v>44.436591034864414</v>
      </c>
    </row>
    <row r="9268" spans="1:7" s="6" customFormat="1" ht="12.75" x14ac:dyDescent="0.15">
      <c r="A9268" s="147" t="s">
        <v>5</v>
      </c>
      <c r="B9268" s="17">
        <v>81584.69</v>
      </c>
      <c r="C9268" s="17">
        <v>90350</v>
      </c>
      <c r="D9268" s="17">
        <v>90350</v>
      </c>
      <c r="E9268" s="17">
        <v>40148.46</v>
      </c>
      <c r="F9268" s="17">
        <f t="shared" si="292"/>
        <v>49.210777169098755</v>
      </c>
      <c r="G9268" s="148">
        <f t="shared" si="293"/>
        <v>44.436591034864414</v>
      </c>
    </row>
    <row r="9269" spans="1:7" s="8" customFormat="1" ht="12.75" x14ac:dyDescent="0.15">
      <c r="A9269" s="108" t="s">
        <v>6</v>
      </c>
      <c r="B9269" s="19">
        <v>81584.69</v>
      </c>
      <c r="C9269" s="19">
        <v>90350</v>
      </c>
      <c r="D9269" s="19">
        <v>90350</v>
      </c>
      <c r="E9269" s="19">
        <v>40148.46</v>
      </c>
      <c r="F9269" s="19">
        <f t="shared" si="292"/>
        <v>49.210777169098755</v>
      </c>
      <c r="G9269" s="151">
        <f t="shared" si="293"/>
        <v>44.436591034864414</v>
      </c>
    </row>
    <row r="9270" spans="1:7" s="8" customFormat="1" ht="12.75" x14ac:dyDescent="0.15">
      <c r="A9270" s="108" t="s">
        <v>141</v>
      </c>
      <c r="B9270" s="19">
        <v>81584.69</v>
      </c>
      <c r="C9270" s="19">
        <v>89000</v>
      </c>
      <c r="D9270" s="19">
        <v>89000</v>
      </c>
      <c r="E9270" s="19">
        <v>40148.46</v>
      </c>
      <c r="F9270" s="19">
        <f t="shared" si="292"/>
        <v>49.210777169098755</v>
      </c>
      <c r="G9270" s="151">
        <f t="shared" si="293"/>
        <v>45.110629213483143</v>
      </c>
    </row>
    <row r="9271" spans="1:7" s="8" customFormat="1" ht="12.75" x14ac:dyDescent="0.15">
      <c r="A9271" s="110" t="s">
        <v>142</v>
      </c>
      <c r="B9271" s="20">
        <v>81584.69</v>
      </c>
      <c r="C9271" s="20">
        <v>0</v>
      </c>
      <c r="D9271" s="20">
        <v>0</v>
      </c>
      <c r="E9271" s="20">
        <v>40148.46</v>
      </c>
      <c r="F9271" s="20">
        <f t="shared" si="292"/>
        <v>49.210777169098755</v>
      </c>
      <c r="G9271" s="136">
        <f t="shared" si="293"/>
        <v>0</v>
      </c>
    </row>
    <row r="9272" spans="1:7" s="8" customFormat="1" ht="12.75" x14ac:dyDescent="0.15">
      <c r="A9272" s="108" t="s">
        <v>101</v>
      </c>
      <c r="B9272" s="19">
        <v>0</v>
      </c>
      <c r="C9272" s="19">
        <v>1350</v>
      </c>
      <c r="D9272" s="19">
        <v>1350</v>
      </c>
      <c r="E9272" s="19">
        <v>0</v>
      </c>
      <c r="F9272" s="19">
        <f t="shared" si="292"/>
        <v>0</v>
      </c>
      <c r="G9272" s="151">
        <f t="shared" si="293"/>
        <v>0</v>
      </c>
    </row>
    <row r="9273" spans="1:7" s="6" customFormat="1" ht="12.75" x14ac:dyDescent="0.15">
      <c r="A9273" s="147" t="s">
        <v>297</v>
      </c>
      <c r="B9273" s="17">
        <v>1425951.53</v>
      </c>
      <c r="C9273" s="17">
        <v>1660000</v>
      </c>
      <c r="D9273" s="17">
        <v>1700000</v>
      </c>
      <c r="E9273" s="17">
        <v>1584014.74</v>
      </c>
      <c r="F9273" s="17">
        <f t="shared" si="292"/>
        <v>111.08475335062755</v>
      </c>
      <c r="G9273" s="148">
        <f t="shared" si="293"/>
        <v>93.17733764705882</v>
      </c>
    </row>
    <row r="9274" spans="1:7" s="7" customFormat="1" ht="12.75" x14ac:dyDescent="0.15">
      <c r="A9274" s="149" t="s">
        <v>341</v>
      </c>
      <c r="B9274" s="18">
        <v>1425951.53</v>
      </c>
      <c r="C9274" s="18">
        <v>1660000</v>
      </c>
      <c r="D9274" s="18">
        <v>1700000</v>
      </c>
      <c r="E9274" s="18">
        <v>1584014.74</v>
      </c>
      <c r="F9274" s="18">
        <f t="shared" si="292"/>
        <v>111.08475335062755</v>
      </c>
      <c r="G9274" s="150">
        <f t="shared" si="293"/>
        <v>93.17733764705882</v>
      </c>
    </row>
    <row r="9275" spans="1:7" s="8" customFormat="1" ht="12.75" x14ac:dyDescent="0.15">
      <c r="A9275" s="108" t="s">
        <v>82</v>
      </c>
      <c r="B9275" s="19">
        <v>1425951.53</v>
      </c>
      <c r="C9275" s="19">
        <v>1660000</v>
      </c>
      <c r="D9275" s="19">
        <v>1700000</v>
      </c>
      <c r="E9275" s="19">
        <v>1584014.74</v>
      </c>
      <c r="F9275" s="19">
        <f t="shared" si="292"/>
        <v>111.08475335062755</v>
      </c>
      <c r="G9275" s="151">
        <f t="shared" si="293"/>
        <v>93.17733764705882</v>
      </c>
    </row>
    <row r="9276" spans="1:7" s="6" customFormat="1" ht="12.75" x14ac:dyDescent="0.15">
      <c r="A9276" s="147" t="s">
        <v>5</v>
      </c>
      <c r="B9276" s="17">
        <v>150200.09</v>
      </c>
      <c r="C9276" s="17">
        <v>160000</v>
      </c>
      <c r="D9276" s="17">
        <v>200000</v>
      </c>
      <c r="E9276" s="17">
        <v>195788.83</v>
      </c>
      <c r="F9276" s="17">
        <f t="shared" si="292"/>
        <v>130.35200578108842</v>
      </c>
      <c r="G9276" s="148">
        <f t="shared" si="293"/>
        <v>97.894414999999995</v>
      </c>
    </row>
    <row r="9277" spans="1:7" s="8" customFormat="1" ht="12.75" x14ac:dyDescent="0.15">
      <c r="A9277" s="108" t="s">
        <v>6</v>
      </c>
      <c r="B9277" s="19">
        <v>150200.09</v>
      </c>
      <c r="C9277" s="19">
        <v>160000</v>
      </c>
      <c r="D9277" s="19">
        <v>200000</v>
      </c>
      <c r="E9277" s="19">
        <v>195788.83</v>
      </c>
      <c r="F9277" s="19">
        <f t="shared" si="292"/>
        <v>130.35200578108842</v>
      </c>
      <c r="G9277" s="151">
        <f t="shared" si="293"/>
        <v>97.894414999999995</v>
      </c>
    </row>
    <row r="9278" spans="1:7" s="8" customFormat="1" ht="12.75" x14ac:dyDescent="0.15">
      <c r="A9278" s="108" t="s">
        <v>12</v>
      </c>
      <c r="B9278" s="19">
        <v>150200.09</v>
      </c>
      <c r="C9278" s="19">
        <v>160000</v>
      </c>
      <c r="D9278" s="19">
        <v>200000</v>
      </c>
      <c r="E9278" s="19">
        <v>195788.83</v>
      </c>
      <c r="F9278" s="19">
        <f t="shared" si="292"/>
        <v>130.35200578108842</v>
      </c>
      <c r="G9278" s="151">
        <f t="shared" si="293"/>
        <v>97.894414999999995</v>
      </c>
    </row>
    <row r="9279" spans="1:7" s="8" customFormat="1" ht="12.75" x14ac:dyDescent="0.15">
      <c r="A9279" s="110" t="s">
        <v>27</v>
      </c>
      <c r="B9279" s="20">
        <v>150200.09</v>
      </c>
      <c r="C9279" s="20">
        <v>0</v>
      </c>
      <c r="D9279" s="20">
        <v>0</v>
      </c>
      <c r="E9279" s="20">
        <v>195788.83</v>
      </c>
      <c r="F9279" s="20">
        <f t="shared" si="292"/>
        <v>130.35200578108842</v>
      </c>
      <c r="G9279" s="136">
        <f t="shared" si="293"/>
        <v>0</v>
      </c>
    </row>
    <row r="9280" spans="1:7" s="6" customFormat="1" ht="12.75" x14ac:dyDescent="0.15">
      <c r="A9280" s="147" t="s">
        <v>62</v>
      </c>
      <c r="B9280" s="17">
        <v>1275751.44</v>
      </c>
      <c r="C9280" s="17">
        <v>1500000</v>
      </c>
      <c r="D9280" s="17">
        <v>1500000</v>
      </c>
      <c r="E9280" s="17">
        <v>1388225.91</v>
      </c>
      <c r="F9280" s="17">
        <f t="shared" si="292"/>
        <v>108.81633102448231</v>
      </c>
      <c r="G9280" s="148">
        <f t="shared" si="293"/>
        <v>92.548393999999988</v>
      </c>
    </row>
    <row r="9281" spans="1:7" s="8" customFormat="1" ht="12.75" x14ac:dyDescent="0.15">
      <c r="A9281" s="108" t="s">
        <v>6</v>
      </c>
      <c r="B9281" s="19">
        <v>1275751.44</v>
      </c>
      <c r="C9281" s="19">
        <v>1500000</v>
      </c>
      <c r="D9281" s="19">
        <v>1500000</v>
      </c>
      <c r="E9281" s="19">
        <v>1388225.91</v>
      </c>
      <c r="F9281" s="19">
        <f t="shared" si="292"/>
        <v>108.81633102448231</v>
      </c>
      <c r="G9281" s="151">
        <f t="shared" si="293"/>
        <v>92.548393999999988</v>
      </c>
    </row>
    <row r="9282" spans="1:7" s="8" customFormat="1" ht="12.75" x14ac:dyDescent="0.15">
      <c r="A9282" s="108" t="s">
        <v>12</v>
      </c>
      <c r="B9282" s="19">
        <v>1275751.44</v>
      </c>
      <c r="C9282" s="19">
        <v>1500000</v>
      </c>
      <c r="D9282" s="19">
        <v>1500000</v>
      </c>
      <c r="E9282" s="19">
        <v>1388225.91</v>
      </c>
      <c r="F9282" s="19">
        <f t="shared" si="292"/>
        <v>108.81633102448231</v>
      </c>
      <c r="G9282" s="151">
        <f t="shared" si="293"/>
        <v>92.548393999999988</v>
      </c>
    </row>
    <row r="9283" spans="1:7" s="8" customFormat="1" ht="12.75" x14ac:dyDescent="0.15">
      <c r="A9283" s="110" t="s">
        <v>27</v>
      </c>
      <c r="B9283" s="20">
        <v>1275751.44</v>
      </c>
      <c r="C9283" s="20">
        <v>0</v>
      </c>
      <c r="D9283" s="20">
        <v>0</v>
      </c>
      <c r="E9283" s="20">
        <v>1388225.91</v>
      </c>
      <c r="F9283" s="20">
        <f t="shared" si="292"/>
        <v>108.81633102448231</v>
      </c>
      <c r="G9283" s="136">
        <f t="shared" si="293"/>
        <v>0</v>
      </c>
    </row>
    <row r="9284" spans="1:7" s="6" customFormat="1" ht="12.75" x14ac:dyDescent="0.15">
      <c r="A9284" s="147" t="s">
        <v>306</v>
      </c>
      <c r="B9284" s="17">
        <v>50439.64</v>
      </c>
      <c r="C9284" s="17">
        <v>3076350</v>
      </c>
      <c r="D9284" s="17">
        <v>145910</v>
      </c>
      <c r="E9284" s="17">
        <v>88756.01</v>
      </c>
      <c r="F9284" s="17">
        <f t="shared" si="292"/>
        <v>175.96479673526616</v>
      </c>
      <c r="G9284" s="148">
        <f t="shared" si="293"/>
        <v>60.829285175793288</v>
      </c>
    </row>
    <row r="9285" spans="1:7" s="7" customFormat="1" ht="12.75" x14ac:dyDescent="0.15">
      <c r="A9285" s="149" t="s">
        <v>342</v>
      </c>
      <c r="B9285" s="18">
        <v>805.45</v>
      </c>
      <c r="C9285" s="18">
        <v>2700</v>
      </c>
      <c r="D9285" s="18">
        <v>2600</v>
      </c>
      <c r="E9285" s="18">
        <v>414.37</v>
      </c>
      <c r="F9285" s="18">
        <f t="shared" si="292"/>
        <v>51.445775653361473</v>
      </c>
      <c r="G9285" s="150">
        <f t="shared" si="293"/>
        <v>15.937307692307693</v>
      </c>
    </row>
    <row r="9286" spans="1:7" s="8" customFormat="1" ht="12.75" x14ac:dyDescent="0.15">
      <c r="A9286" s="108" t="s">
        <v>85</v>
      </c>
      <c r="B9286" s="19">
        <v>805.45</v>
      </c>
      <c r="C9286" s="19">
        <v>2700</v>
      </c>
      <c r="D9286" s="19">
        <v>2600</v>
      </c>
      <c r="E9286" s="19">
        <v>414.37</v>
      </c>
      <c r="F9286" s="19">
        <f t="shared" ref="F9286:F9349" si="294">IFERROR(E9286/B9286*100,0)</f>
        <v>51.445775653361473</v>
      </c>
      <c r="G9286" s="151">
        <f t="shared" ref="G9286:G9349" si="295">IFERROR(E9286/D9286*100,0)</f>
        <v>15.937307692307693</v>
      </c>
    </row>
    <row r="9287" spans="1:7" s="6" customFormat="1" ht="12.75" x14ac:dyDescent="0.15">
      <c r="A9287" s="147" t="s">
        <v>5</v>
      </c>
      <c r="B9287" s="17">
        <v>805.45</v>
      </c>
      <c r="C9287" s="17">
        <v>2700</v>
      </c>
      <c r="D9287" s="17">
        <v>2600</v>
      </c>
      <c r="E9287" s="17">
        <v>414.37</v>
      </c>
      <c r="F9287" s="17">
        <f t="shared" si="294"/>
        <v>51.445775653361473</v>
      </c>
      <c r="G9287" s="148">
        <f t="shared" si="295"/>
        <v>15.937307692307693</v>
      </c>
    </row>
    <row r="9288" spans="1:7" s="8" customFormat="1" ht="12.75" x14ac:dyDescent="0.15">
      <c r="A9288" s="108" t="s">
        <v>6</v>
      </c>
      <c r="B9288" s="19">
        <v>805.45</v>
      </c>
      <c r="C9288" s="19">
        <v>2700</v>
      </c>
      <c r="D9288" s="19">
        <v>2600</v>
      </c>
      <c r="E9288" s="19">
        <v>414.37</v>
      </c>
      <c r="F9288" s="19">
        <f t="shared" si="294"/>
        <v>51.445775653361473</v>
      </c>
      <c r="G9288" s="151">
        <f t="shared" si="295"/>
        <v>15.937307692307693</v>
      </c>
    </row>
    <row r="9289" spans="1:7" s="8" customFormat="1" ht="12.75" x14ac:dyDescent="0.15">
      <c r="A9289" s="108" t="s">
        <v>12</v>
      </c>
      <c r="B9289" s="19">
        <v>805.45</v>
      </c>
      <c r="C9289" s="19">
        <v>2700</v>
      </c>
      <c r="D9289" s="19">
        <v>2600</v>
      </c>
      <c r="E9289" s="19">
        <v>414.37</v>
      </c>
      <c r="F9289" s="19">
        <f t="shared" si="294"/>
        <v>51.445775653361473</v>
      </c>
      <c r="G9289" s="151">
        <f t="shared" si="295"/>
        <v>15.937307692307693</v>
      </c>
    </row>
    <row r="9290" spans="1:7" s="8" customFormat="1" ht="12.75" x14ac:dyDescent="0.15">
      <c r="A9290" s="110" t="s">
        <v>34</v>
      </c>
      <c r="B9290" s="20">
        <v>0</v>
      </c>
      <c r="C9290" s="20">
        <v>0</v>
      </c>
      <c r="D9290" s="20">
        <v>0</v>
      </c>
      <c r="E9290" s="20">
        <v>183.98</v>
      </c>
      <c r="F9290" s="20">
        <f t="shared" si="294"/>
        <v>0</v>
      </c>
      <c r="G9290" s="136">
        <f t="shared" si="295"/>
        <v>0</v>
      </c>
    </row>
    <row r="9291" spans="1:7" s="8" customFormat="1" ht="12.75" x14ac:dyDescent="0.15">
      <c r="A9291" s="110" t="s">
        <v>98</v>
      </c>
      <c r="B9291" s="20">
        <v>805.45</v>
      </c>
      <c r="C9291" s="20">
        <v>0</v>
      </c>
      <c r="D9291" s="20">
        <v>0</v>
      </c>
      <c r="E9291" s="20">
        <v>230.39</v>
      </c>
      <c r="F9291" s="20">
        <f t="shared" si="294"/>
        <v>28.60388602644484</v>
      </c>
      <c r="G9291" s="136">
        <f t="shared" si="295"/>
        <v>0</v>
      </c>
    </row>
    <row r="9292" spans="1:7" s="7" customFormat="1" ht="12.75" x14ac:dyDescent="0.15">
      <c r="A9292" s="149" t="s">
        <v>343</v>
      </c>
      <c r="B9292" s="18">
        <v>7077.69</v>
      </c>
      <c r="C9292" s="18">
        <v>18350</v>
      </c>
      <c r="D9292" s="18">
        <v>12950</v>
      </c>
      <c r="E9292" s="18">
        <v>6948.17</v>
      </c>
      <c r="F9292" s="18">
        <f t="shared" si="294"/>
        <v>98.170024400616597</v>
      </c>
      <c r="G9292" s="150">
        <f t="shared" si="295"/>
        <v>53.653822393822395</v>
      </c>
    </row>
    <row r="9293" spans="1:7" s="8" customFormat="1" ht="12.75" x14ac:dyDescent="0.15">
      <c r="A9293" s="108" t="s">
        <v>82</v>
      </c>
      <c r="B9293" s="19">
        <v>7077.69</v>
      </c>
      <c r="C9293" s="19">
        <v>18350</v>
      </c>
      <c r="D9293" s="19">
        <v>12950</v>
      </c>
      <c r="E9293" s="19">
        <v>6948.17</v>
      </c>
      <c r="F9293" s="19">
        <f t="shared" si="294"/>
        <v>98.170024400616597</v>
      </c>
      <c r="G9293" s="151">
        <f t="shared" si="295"/>
        <v>53.653822393822395</v>
      </c>
    </row>
    <row r="9294" spans="1:7" s="6" customFormat="1" ht="12.75" x14ac:dyDescent="0.15">
      <c r="A9294" s="147" t="s">
        <v>5</v>
      </c>
      <c r="B9294" s="17">
        <v>7077.69</v>
      </c>
      <c r="C9294" s="17">
        <v>18350</v>
      </c>
      <c r="D9294" s="17">
        <v>12950</v>
      </c>
      <c r="E9294" s="17">
        <v>6948.17</v>
      </c>
      <c r="F9294" s="17">
        <f t="shared" si="294"/>
        <v>98.170024400616597</v>
      </c>
      <c r="G9294" s="148">
        <f t="shared" si="295"/>
        <v>53.653822393822395</v>
      </c>
    </row>
    <row r="9295" spans="1:7" s="8" customFormat="1" ht="12.75" x14ac:dyDescent="0.15">
      <c r="A9295" s="108" t="s">
        <v>6</v>
      </c>
      <c r="B9295" s="19">
        <v>7077.69</v>
      </c>
      <c r="C9295" s="19">
        <v>18350</v>
      </c>
      <c r="D9295" s="19">
        <v>12950</v>
      </c>
      <c r="E9295" s="19">
        <v>6948.17</v>
      </c>
      <c r="F9295" s="19">
        <f t="shared" si="294"/>
        <v>98.170024400616597</v>
      </c>
      <c r="G9295" s="151">
        <f t="shared" si="295"/>
        <v>53.653822393822395</v>
      </c>
    </row>
    <row r="9296" spans="1:7" s="8" customFormat="1" ht="12.75" x14ac:dyDescent="0.15">
      <c r="A9296" s="108" t="s">
        <v>12</v>
      </c>
      <c r="B9296" s="19">
        <v>3774.97</v>
      </c>
      <c r="C9296" s="19">
        <v>8850</v>
      </c>
      <c r="D9296" s="19">
        <v>5450</v>
      </c>
      <c r="E9296" s="19">
        <v>4517.3100000000004</v>
      </c>
      <c r="F9296" s="19">
        <f t="shared" si="294"/>
        <v>119.66479203808245</v>
      </c>
      <c r="G9296" s="151">
        <f t="shared" si="295"/>
        <v>82.886422018348625</v>
      </c>
    </row>
    <row r="9297" spans="1:7" s="8" customFormat="1" ht="12.75" x14ac:dyDescent="0.15">
      <c r="A9297" s="110" t="s">
        <v>22</v>
      </c>
      <c r="B9297" s="20">
        <v>114.47</v>
      </c>
      <c r="C9297" s="20">
        <v>0</v>
      </c>
      <c r="D9297" s="20">
        <v>0</v>
      </c>
      <c r="E9297" s="20">
        <v>0</v>
      </c>
      <c r="F9297" s="20">
        <f t="shared" si="294"/>
        <v>0</v>
      </c>
      <c r="G9297" s="136">
        <f t="shared" si="295"/>
        <v>0</v>
      </c>
    </row>
    <row r="9298" spans="1:7" s="8" customFormat="1" ht="12.75" x14ac:dyDescent="0.15">
      <c r="A9298" s="110" t="s">
        <v>41</v>
      </c>
      <c r="B9298" s="20">
        <v>956.27</v>
      </c>
      <c r="C9298" s="20">
        <v>0</v>
      </c>
      <c r="D9298" s="20">
        <v>0</v>
      </c>
      <c r="E9298" s="20">
        <v>989.31</v>
      </c>
      <c r="F9298" s="20">
        <f t="shared" si="294"/>
        <v>103.45509113534881</v>
      </c>
      <c r="G9298" s="136">
        <f t="shared" si="295"/>
        <v>0</v>
      </c>
    </row>
    <row r="9299" spans="1:7" s="8" customFormat="1" ht="12.75" x14ac:dyDescent="0.15">
      <c r="A9299" s="110" t="s">
        <v>34</v>
      </c>
      <c r="B9299" s="20">
        <v>2704.23</v>
      </c>
      <c r="C9299" s="20">
        <v>0</v>
      </c>
      <c r="D9299" s="20">
        <v>0</v>
      </c>
      <c r="E9299" s="20">
        <v>3528</v>
      </c>
      <c r="F9299" s="20">
        <f t="shared" si="294"/>
        <v>130.46227576796352</v>
      </c>
      <c r="G9299" s="136">
        <f t="shared" si="295"/>
        <v>0</v>
      </c>
    </row>
    <row r="9300" spans="1:7" s="8" customFormat="1" ht="12.75" x14ac:dyDescent="0.15">
      <c r="A9300" s="108" t="s">
        <v>75</v>
      </c>
      <c r="B9300" s="19">
        <v>1754.76</v>
      </c>
      <c r="C9300" s="19">
        <v>4000</v>
      </c>
      <c r="D9300" s="19">
        <v>2000</v>
      </c>
      <c r="E9300" s="19">
        <v>1878.11</v>
      </c>
      <c r="F9300" s="19">
        <f t="shared" si="294"/>
        <v>107.02945132097837</v>
      </c>
      <c r="G9300" s="151">
        <f t="shared" si="295"/>
        <v>93.905500000000004</v>
      </c>
    </row>
    <row r="9301" spans="1:7" s="8" customFormat="1" ht="12.75" x14ac:dyDescent="0.15">
      <c r="A9301" s="110" t="s">
        <v>100</v>
      </c>
      <c r="B9301" s="20">
        <v>1754.76</v>
      </c>
      <c r="C9301" s="20">
        <v>0</v>
      </c>
      <c r="D9301" s="20">
        <v>0</v>
      </c>
      <c r="E9301" s="20">
        <v>1878.11</v>
      </c>
      <c r="F9301" s="20">
        <f t="shared" si="294"/>
        <v>107.02945132097837</v>
      </c>
      <c r="G9301" s="136">
        <f t="shared" si="295"/>
        <v>0</v>
      </c>
    </row>
    <row r="9302" spans="1:7" s="8" customFormat="1" ht="12.75" x14ac:dyDescent="0.15">
      <c r="A9302" s="108" t="s">
        <v>141</v>
      </c>
      <c r="B9302" s="19">
        <v>1547.96</v>
      </c>
      <c r="C9302" s="19">
        <v>5500</v>
      </c>
      <c r="D9302" s="19">
        <v>5500</v>
      </c>
      <c r="E9302" s="19">
        <v>552.75</v>
      </c>
      <c r="F9302" s="19">
        <f t="shared" si="294"/>
        <v>35.708287035840719</v>
      </c>
      <c r="G9302" s="151">
        <f t="shared" si="295"/>
        <v>10.050000000000001</v>
      </c>
    </row>
    <row r="9303" spans="1:7" s="8" customFormat="1" ht="12.75" x14ac:dyDescent="0.15">
      <c r="A9303" s="110" t="s">
        <v>142</v>
      </c>
      <c r="B9303" s="20">
        <v>1547.96</v>
      </c>
      <c r="C9303" s="20">
        <v>0</v>
      </c>
      <c r="D9303" s="20">
        <v>0</v>
      </c>
      <c r="E9303" s="20">
        <v>552.75</v>
      </c>
      <c r="F9303" s="20">
        <f t="shared" si="294"/>
        <v>35.708287035840719</v>
      </c>
      <c r="G9303" s="136">
        <f t="shared" si="295"/>
        <v>0</v>
      </c>
    </row>
    <row r="9304" spans="1:7" s="7" customFormat="1" ht="12.75" x14ac:dyDescent="0.15">
      <c r="A9304" s="149" t="s">
        <v>344</v>
      </c>
      <c r="B9304" s="18">
        <v>22697.22</v>
      </c>
      <c r="C9304" s="18">
        <v>36500</v>
      </c>
      <c r="D9304" s="18">
        <v>36700</v>
      </c>
      <c r="E9304" s="18">
        <v>17738.07</v>
      </c>
      <c r="F9304" s="18">
        <f t="shared" si="294"/>
        <v>78.150848429895817</v>
      </c>
      <c r="G9304" s="150">
        <f t="shared" si="295"/>
        <v>48.332615803814718</v>
      </c>
    </row>
    <row r="9305" spans="1:7" s="8" customFormat="1" ht="12.75" x14ac:dyDescent="0.15">
      <c r="A9305" s="108" t="s">
        <v>82</v>
      </c>
      <c r="B9305" s="19">
        <v>22697.22</v>
      </c>
      <c r="C9305" s="19">
        <v>36500</v>
      </c>
      <c r="D9305" s="19">
        <v>36700</v>
      </c>
      <c r="E9305" s="19">
        <v>17738.07</v>
      </c>
      <c r="F9305" s="19">
        <f t="shared" si="294"/>
        <v>78.150848429895817</v>
      </c>
      <c r="G9305" s="151">
        <f t="shared" si="295"/>
        <v>48.332615803814718</v>
      </c>
    </row>
    <row r="9306" spans="1:7" s="6" customFormat="1" ht="12.75" x14ac:dyDescent="0.15">
      <c r="A9306" s="147" t="s">
        <v>5</v>
      </c>
      <c r="B9306" s="17">
        <v>22697.22</v>
      </c>
      <c r="C9306" s="17">
        <v>33000</v>
      </c>
      <c r="D9306" s="17">
        <v>33200</v>
      </c>
      <c r="E9306" s="17">
        <v>17738.07</v>
      </c>
      <c r="F9306" s="17">
        <f t="shared" si="294"/>
        <v>78.150848429895817</v>
      </c>
      <c r="G9306" s="148">
        <f t="shared" si="295"/>
        <v>53.427921686746984</v>
      </c>
    </row>
    <row r="9307" spans="1:7" s="8" customFormat="1" ht="12.75" x14ac:dyDescent="0.15">
      <c r="A9307" s="108" t="s">
        <v>6</v>
      </c>
      <c r="B9307" s="19">
        <v>22697.22</v>
      </c>
      <c r="C9307" s="19">
        <v>33000</v>
      </c>
      <c r="D9307" s="19">
        <v>33200</v>
      </c>
      <c r="E9307" s="19">
        <v>17738.07</v>
      </c>
      <c r="F9307" s="19">
        <f t="shared" si="294"/>
        <v>78.150848429895817</v>
      </c>
      <c r="G9307" s="151">
        <f t="shared" si="295"/>
        <v>53.427921686746984</v>
      </c>
    </row>
    <row r="9308" spans="1:7" s="8" customFormat="1" ht="12.75" x14ac:dyDescent="0.15">
      <c r="A9308" s="108" t="s">
        <v>12</v>
      </c>
      <c r="B9308" s="19">
        <v>4550.3999999999996</v>
      </c>
      <c r="C9308" s="19">
        <v>12340</v>
      </c>
      <c r="D9308" s="19">
        <v>13100</v>
      </c>
      <c r="E9308" s="19">
        <v>12812.31</v>
      </c>
      <c r="F9308" s="19">
        <f t="shared" si="294"/>
        <v>281.56447784810126</v>
      </c>
      <c r="G9308" s="151">
        <f t="shared" si="295"/>
        <v>97.803893129770998</v>
      </c>
    </row>
    <row r="9309" spans="1:7" s="8" customFormat="1" ht="12.75" x14ac:dyDescent="0.15">
      <c r="A9309" s="110" t="s">
        <v>27</v>
      </c>
      <c r="B9309" s="20">
        <v>0</v>
      </c>
      <c r="C9309" s="20">
        <v>0</v>
      </c>
      <c r="D9309" s="20">
        <v>0</v>
      </c>
      <c r="E9309" s="20">
        <v>4875</v>
      </c>
      <c r="F9309" s="20">
        <f t="shared" si="294"/>
        <v>0</v>
      </c>
      <c r="G9309" s="136">
        <f t="shared" si="295"/>
        <v>0</v>
      </c>
    </row>
    <row r="9310" spans="1:7" s="8" customFormat="1" ht="12.75" x14ac:dyDescent="0.15">
      <c r="A9310" s="110" t="s">
        <v>34</v>
      </c>
      <c r="B9310" s="20">
        <v>3716.24</v>
      </c>
      <c r="C9310" s="20">
        <v>0</v>
      </c>
      <c r="D9310" s="20">
        <v>0</v>
      </c>
      <c r="E9310" s="20">
        <v>6125</v>
      </c>
      <c r="F9310" s="20">
        <f t="shared" si="294"/>
        <v>164.8171269885691</v>
      </c>
      <c r="G9310" s="136">
        <f t="shared" si="295"/>
        <v>0</v>
      </c>
    </row>
    <row r="9311" spans="1:7" s="8" customFormat="1" ht="12.75" x14ac:dyDescent="0.15">
      <c r="A9311" s="110" t="s">
        <v>83</v>
      </c>
      <c r="B9311" s="20">
        <v>637.07000000000005</v>
      </c>
      <c r="C9311" s="20">
        <v>0</v>
      </c>
      <c r="D9311" s="20">
        <v>0</v>
      </c>
      <c r="E9311" s="20">
        <v>1812.31</v>
      </c>
      <c r="F9311" s="20">
        <f t="shared" si="294"/>
        <v>284.47580328692294</v>
      </c>
      <c r="G9311" s="136">
        <f t="shared" si="295"/>
        <v>0</v>
      </c>
    </row>
    <row r="9312" spans="1:7" s="8" customFormat="1" ht="12.75" x14ac:dyDescent="0.15">
      <c r="A9312" s="110" t="s">
        <v>36</v>
      </c>
      <c r="B9312" s="20">
        <v>197.09</v>
      </c>
      <c r="C9312" s="20">
        <v>0</v>
      </c>
      <c r="D9312" s="20">
        <v>0</v>
      </c>
      <c r="E9312" s="20">
        <v>0</v>
      </c>
      <c r="F9312" s="20">
        <f t="shared" si="294"/>
        <v>0</v>
      </c>
      <c r="G9312" s="136">
        <f t="shared" si="295"/>
        <v>0</v>
      </c>
    </row>
    <row r="9313" spans="1:7" s="8" customFormat="1" ht="12.75" x14ac:dyDescent="0.15">
      <c r="A9313" s="108" t="s">
        <v>75</v>
      </c>
      <c r="B9313" s="19">
        <v>0</v>
      </c>
      <c r="C9313" s="19">
        <v>660</v>
      </c>
      <c r="D9313" s="19">
        <v>100</v>
      </c>
      <c r="E9313" s="19">
        <v>0</v>
      </c>
      <c r="F9313" s="19">
        <f t="shared" si="294"/>
        <v>0</v>
      </c>
      <c r="G9313" s="151">
        <f t="shared" si="295"/>
        <v>0</v>
      </c>
    </row>
    <row r="9314" spans="1:7" s="8" customFormat="1" ht="12.75" x14ac:dyDescent="0.15">
      <c r="A9314" s="108" t="s">
        <v>141</v>
      </c>
      <c r="B9314" s="19">
        <v>18146.82</v>
      </c>
      <c r="C9314" s="19">
        <v>20000</v>
      </c>
      <c r="D9314" s="19">
        <v>20000</v>
      </c>
      <c r="E9314" s="19">
        <v>4925.76</v>
      </c>
      <c r="F9314" s="19">
        <f t="shared" si="294"/>
        <v>27.143929349605056</v>
      </c>
      <c r="G9314" s="151">
        <f t="shared" si="295"/>
        <v>24.628800000000002</v>
      </c>
    </row>
    <row r="9315" spans="1:7" s="8" customFormat="1" ht="12.75" x14ac:dyDescent="0.15">
      <c r="A9315" s="110" t="s">
        <v>142</v>
      </c>
      <c r="B9315" s="20">
        <v>18146.82</v>
      </c>
      <c r="C9315" s="20">
        <v>0</v>
      </c>
      <c r="D9315" s="20">
        <v>0</v>
      </c>
      <c r="E9315" s="20">
        <v>4925.76</v>
      </c>
      <c r="F9315" s="20">
        <f t="shared" si="294"/>
        <v>27.143929349605056</v>
      </c>
      <c r="G9315" s="136">
        <f t="shared" si="295"/>
        <v>0</v>
      </c>
    </row>
    <row r="9316" spans="1:7" s="6" customFormat="1" ht="12.75" x14ac:dyDescent="0.15">
      <c r="A9316" s="147" t="s">
        <v>62</v>
      </c>
      <c r="B9316" s="17">
        <v>0</v>
      </c>
      <c r="C9316" s="17">
        <v>3500</v>
      </c>
      <c r="D9316" s="17">
        <v>3500</v>
      </c>
      <c r="E9316" s="17">
        <v>0</v>
      </c>
      <c r="F9316" s="17">
        <f t="shared" si="294"/>
        <v>0</v>
      </c>
      <c r="G9316" s="148">
        <f t="shared" si="295"/>
        <v>0</v>
      </c>
    </row>
    <row r="9317" spans="1:7" s="8" customFormat="1" ht="12.75" x14ac:dyDescent="0.15">
      <c r="A9317" s="108" t="s">
        <v>6</v>
      </c>
      <c r="B9317" s="19">
        <v>0</v>
      </c>
      <c r="C9317" s="19">
        <v>3500</v>
      </c>
      <c r="D9317" s="19">
        <v>3500</v>
      </c>
      <c r="E9317" s="19">
        <v>0</v>
      </c>
      <c r="F9317" s="19">
        <f t="shared" si="294"/>
        <v>0</v>
      </c>
      <c r="G9317" s="151">
        <f t="shared" si="295"/>
        <v>0</v>
      </c>
    </row>
    <row r="9318" spans="1:7" s="8" customFormat="1" ht="12.75" x14ac:dyDescent="0.15">
      <c r="A9318" s="108" t="s">
        <v>12</v>
      </c>
      <c r="B9318" s="19">
        <v>0</v>
      </c>
      <c r="C9318" s="19">
        <v>3500</v>
      </c>
      <c r="D9318" s="19">
        <v>3500</v>
      </c>
      <c r="E9318" s="19">
        <v>0</v>
      </c>
      <c r="F9318" s="19">
        <f t="shared" si="294"/>
        <v>0</v>
      </c>
      <c r="G9318" s="151">
        <f t="shared" si="295"/>
        <v>0</v>
      </c>
    </row>
    <row r="9319" spans="1:7" s="7" customFormat="1" ht="12.75" x14ac:dyDescent="0.15">
      <c r="A9319" s="149" t="s">
        <v>345</v>
      </c>
      <c r="B9319" s="18">
        <v>10084.200000000001</v>
      </c>
      <c r="C9319" s="18">
        <v>14000</v>
      </c>
      <c r="D9319" s="18">
        <v>64000</v>
      </c>
      <c r="E9319" s="18">
        <v>49452.38</v>
      </c>
      <c r="F9319" s="18">
        <f t="shared" si="294"/>
        <v>490.39467682116572</v>
      </c>
      <c r="G9319" s="150">
        <f t="shared" si="295"/>
        <v>77.26934374999999</v>
      </c>
    </row>
    <row r="9320" spans="1:7" s="8" customFormat="1" ht="12.75" x14ac:dyDescent="0.15">
      <c r="A9320" s="108" t="s">
        <v>346</v>
      </c>
      <c r="B9320" s="19">
        <v>10084.200000000001</v>
      </c>
      <c r="C9320" s="19">
        <v>14000</v>
      </c>
      <c r="D9320" s="19">
        <v>64000</v>
      </c>
      <c r="E9320" s="19">
        <v>49452.38</v>
      </c>
      <c r="F9320" s="19">
        <f t="shared" si="294"/>
        <v>490.39467682116572</v>
      </c>
      <c r="G9320" s="151">
        <f t="shared" si="295"/>
        <v>77.26934374999999</v>
      </c>
    </row>
    <row r="9321" spans="1:7" s="6" customFormat="1" ht="12.75" x14ac:dyDescent="0.15">
      <c r="A9321" s="147" t="s">
        <v>5</v>
      </c>
      <c r="B9321" s="17">
        <v>10084.200000000001</v>
      </c>
      <c r="C9321" s="17">
        <v>14000</v>
      </c>
      <c r="D9321" s="17">
        <v>64000</v>
      </c>
      <c r="E9321" s="17">
        <v>49452.38</v>
      </c>
      <c r="F9321" s="17">
        <f t="shared" si="294"/>
        <v>490.39467682116572</v>
      </c>
      <c r="G9321" s="148">
        <f t="shared" si="295"/>
        <v>77.26934374999999</v>
      </c>
    </row>
    <row r="9322" spans="1:7" s="8" customFormat="1" ht="12.75" x14ac:dyDescent="0.15">
      <c r="A9322" s="108" t="s">
        <v>6</v>
      </c>
      <c r="B9322" s="19">
        <v>10084.200000000001</v>
      </c>
      <c r="C9322" s="19">
        <v>14000</v>
      </c>
      <c r="D9322" s="19">
        <v>64000</v>
      </c>
      <c r="E9322" s="19">
        <v>49452.38</v>
      </c>
      <c r="F9322" s="19">
        <f t="shared" si="294"/>
        <v>490.39467682116572</v>
      </c>
      <c r="G9322" s="151">
        <f t="shared" si="295"/>
        <v>77.26934374999999</v>
      </c>
    </row>
    <row r="9323" spans="1:7" s="8" customFormat="1" ht="12.75" x14ac:dyDescent="0.15">
      <c r="A9323" s="108" t="s">
        <v>12</v>
      </c>
      <c r="B9323" s="19">
        <v>3448.06</v>
      </c>
      <c r="C9323" s="19">
        <v>7000</v>
      </c>
      <c r="D9323" s="19">
        <v>57000</v>
      </c>
      <c r="E9323" s="19">
        <v>42452.38</v>
      </c>
      <c r="F9323" s="19">
        <f t="shared" si="294"/>
        <v>1231.196092875414</v>
      </c>
      <c r="G9323" s="151">
        <f t="shared" si="295"/>
        <v>74.477859649122806</v>
      </c>
    </row>
    <row r="9324" spans="1:7" s="8" customFormat="1" ht="12.75" x14ac:dyDescent="0.15">
      <c r="A9324" s="110" t="s">
        <v>41</v>
      </c>
      <c r="B9324" s="20">
        <v>3448.06</v>
      </c>
      <c r="C9324" s="20">
        <v>0</v>
      </c>
      <c r="D9324" s="20">
        <v>0</v>
      </c>
      <c r="E9324" s="20">
        <v>1264.8800000000001</v>
      </c>
      <c r="F9324" s="20">
        <f t="shared" si="294"/>
        <v>36.683816406907077</v>
      </c>
      <c r="G9324" s="136">
        <f t="shared" si="295"/>
        <v>0</v>
      </c>
    </row>
    <row r="9325" spans="1:7" s="8" customFormat="1" ht="12.75" x14ac:dyDescent="0.15">
      <c r="A9325" s="110" t="s">
        <v>32</v>
      </c>
      <c r="B9325" s="20">
        <v>0</v>
      </c>
      <c r="C9325" s="20">
        <v>0</v>
      </c>
      <c r="D9325" s="20">
        <v>0</v>
      </c>
      <c r="E9325" s="20">
        <v>41187.5</v>
      </c>
      <c r="F9325" s="20">
        <f t="shared" si="294"/>
        <v>0</v>
      </c>
      <c r="G9325" s="136">
        <f t="shared" si="295"/>
        <v>0</v>
      </c>
    </row>
    <row r="9326" spans="1:7" s="8" customFormat="1" ht="12.75" x14ac:dyDescent="0.15">
      <c r="A9326" s="108" t="s">
        <v>141</v>
      </c>
      <c r="B9326" s="19">
        <v>6636.14</v>
      </c>
      <c r="C9326" s="19">
        <v>7000</v>
      </c>
      <c r="D9326" s="19">
        <v>7000</v>
      </c>
      <c r="E9326" s="19">
        <v>7000</v>
      </c>
      <c r="F9326" s="19">
        <f t="shared" si="294"/>
        <v>105.48300668762263</v>
      </c>
      <c r="G9326" s="151">
        <f t="shared" si="295"/>
        <v>100</v>
      </c>
    </row>
    <row r="9327" spans="1:7" s="8" customFormat="1" ht="12.75" x14ac:dyDescent="0.15">
      <c r="A9327" s="110" t="s">
        <v>259</v>
      </c>
      <c r="B9327" s="20">
        <v>6636.14</v>
      </c>
      <c r="C9327" s="20">
        <v>0</v>
      </c>
      <c r="D9327" s="20">
        <v>0</v>
      </c>
      <c r="E9327" s="20">
        <v>7000</v>
      </c>
      <c r="F9327" s="20">
        <f t="shared" si="294"/>
        <v>105.48300668762263</v>
      </c>
      <c r="G9327" s="136">
        <f t="shared" si="295"/>
        <v>0</v>
      </c>
    </row>
    <row r="9328" spans="1:7" s="7" customFormat="1" ht="12.75" x14ac:dyDescent="0.15">
      <c r="A9328" s="149" t="s">
        <v>347</v>
      </c>
      <c r="B9328" s="18">
        <v>3947.89</v>
      </c>
      <c r="C9328" s="18">
        <v>8100</v>
      </c>
      <c r="D9328" s="18">
        <v>5500</v>
      </c>
      <c r="E9328" s="18">
        <v>5198.8599999999997</v>
      </c>
      <c r="F9328" s="18">
        <f t="shared" si="294"/>
        <v>131.68705308405248</v>
      </c>
      <c r="G9328" s="150">
        <f t="shared" si="295"/>
        <v>94.524727272727276</v>
      </c>
    </row>
    <row r="9329" spans="1:7" s="8" customFormat="1" ht="12.75" x14ac:dyDescent="0.15">
      <c r="A9329" s="108" t="s">
        <v>82</v>
      </c>
      <c r="B9329" s="19">
        <v>3947.89</v>
      </c>
      <c r="C9329" s="19">
        <v>8100</v>
      </c>
      <c r="D9329" s="19">
        <v>5500</v>
      </c>
      <c r="E9329" s="19">
        <v>5198.8599999999997</v>
      </c>
      <c r="F9329" s="19">
        <f t="shared" si="294"/>
        <v>131.68705308405248</v>
      </c>
      <c r="G9329" s="151">
        <f t="shared" si="295"/>
        <v>94.524727272727276</v>
      </c>
    </row>
    <row r="9330" spans="1:7" s="6" customFormat="1" ht="12.75" x14ac:dyDescent="0.15">
      <c r="A9330" s="147" t="s">
        <v>5</v>
      </c>
      <c r="B9330" s="17">
        <v>58.28</v>
      </c>
      <c r="C9330" s="17">
        <v>1100</v>
      </c>
      <c r="D9330" s="17">
        <v>500</v>
      </c>
      <c r="E9330" s="17">
        <v>298.31</v>
      </c>
      <c r="F9330" s="17">
        <f t="shared" si="294"/>
        <v>511.85655456417294</v>
      </c>
      <c r="G9330" s="148">
        <f t="shared" si="295"/>
        <v>59.662000000000006</v>
      </c>
    </row>
    <row r="9331" spans="1:7" s="8" customFormat="1" ht="12.75" x14ac:dyDescent="0.15">
      <c r="A9331" s="108" t="s">
        <v>6</v>
      </c>
      <c r="B9331" s="19">
        <v>58.28</v>
      </c>
      <c r="C9331" s="19">
        <v>1100</v>
      </c>
      <c r="D9331" s="19">
        <v>500</v>
      </c>
      <c r="E9331" s="19">
        <v>298.31</v>
      </c>
      <c r="F9331" s="19">
        <f t="shared" si="294"/>
        <v>511.85655456417294</v>
      </c>
      <c r="G9331" s="151">
        <f t="shared" si="295"/>
        <v>59.662000000000006</v>
      </c>
    </row>
    <row r="9332" spans="1:7" s="8" customFormat="1" ht="12.75" x14ac:dyDescent="0.15">
      <c r="A9332" s="108" t="s">
        <v>12</v>
      </c>
      <c r="B9332" s="19">
        <v>58.28</v>
      </c>
      <c r="C9332" s="19">
        <v>1100</v>
      </c>
      <c r="D9332" s="19">
        <v>500</v>
      </c>
      <c r="E9332" s="19">
        <v>298.31</v>
      </c>
      <c r="F9332" s="19">
        <f t="shared" si="294"/>
        <v>511.85655456417294</v>
      </c>
      <c r="G9332" s="151">
        <f t="shared" si="295"/>
        <v>59.662000000000006</v>
      </c>
    </row>
    <row r="9333" spans="1:7" s="8" customFormat="1" ht="12.75" x14ac:dyDescent="0.15">
      <c r="A9333" s="110" t="s">
        <v>27</v>
      </c>
      <c r="B9333" s="20">
        <v>58.28</v>
      </c>
      <c r="C9333" s="20">
        <v>0</v>
      </c>
      <c r="D9333" s="20">
        <v>0</v>
      </c>
      <c r="E9333" s="20">
        <v>298.31</v>
      </c>
      <c r="F9333" s="20">
        <f t="shared" si="294"/>
        <v>511.85655456417294</v>
      </c>
      <c r="G9333" s="136">
        <f t="shared" si="295"/>
        <v>0</v>
      </c>
    </row>
    <row r="9334" spans="1:7" s="6" customFormat="1" ht="12.75" x14ac:dyDescent="0.15">
      <c r="A9334" s="147" t="s">
        <v>62</v>
      </c>
      <c r="B9334" s="17">
        <v>3889.61</v>
      </c>
      <c r="C9334" s="17">
        <v>7000</v>
      </c>
      <c r="D9334" s="17">
        <v>5000</v>
      </c>
      <c r="E9334" s="17">
        <v>4900.55</v>
      </c>
      <c r="F9334" s="17">
        <f t="shared" si="294"/>
        <v>125.9907805666892</v>
      </c>
      <c r="G9334" s="148">
        <f t="shared" si="295"/>
        <v>98.01100000000001</v>
      </c>
    </row>
    <row r="9335" spans="1:7" s="8" customFormat="1" ht="12.75" x14ac:dyDescent="0.15">
      <c r="A9335" s="108" t="s">
        <v>6</v>
      </c>
      <c r="B9335" s="19">
        <v>3889.61</v>
      </c>
      <c r="C9335" s="19">
        <v>7000</v>
      </c>
      <c r="D9335" s="19">
        <v>5000</v>
      </c>
      <c r="E9335" s="19">
        <v>4900.55</v>
      </c>
      <c r="F9335" s="19">
        <f t="shared" si="294"/>
        <v>125.9907805666892</v>
      </c>
      <c r="G9335" s="151">
        <f t="shared" si="295"/>
        <v>98.01100000000001</v>
      </c>
    </row>
    <row r="9336" spans="1:7" s="8" customFormat="1" ht="12.75" x14ac:dyDescent="0.15">
      <c r="A9336" s="108" t="s">
        <v>12</v>
      </c>
      <c r="B9336" s="19">
        <v>3889.61</v>
      </c>
      <c r="C9336" s="19">
        <v>7000</v>
      </c>
      <c r="D9336" s="19">
        <v>5000</v>
      </c>
      <c r="E9336" s="19">
        <v>4900.55</v>
      </c>
      <c r="F9336" s="19">
        <f t="shared" si="294"/>
        <v>125.9907805666892</v>
      </c>
      <c r="G9336" s="151">
        <f t="shared" si="295"/>
        <v>98.01100000000001</v>
      </c>
    </row>
    <row r="9337" spans="1:7" s="8" customFormat="1" ht="12.75" x14ac:dyDescent="0.15">
      <c r="A9337" s="110" t="s">
        <v>27</v>
      </c>
      <c r="B9337" s="20">
        <v>3889.61</v>
      </c>
      <c r="C9337" s="20">
        <v>0</v>
      </c>
      <c r="D9337" s="20">
        <v>0</v>
      </c>
      <c r="E9337" s="20">
        <v>4900.55</v>
      </c>
      <c r="F9337" s="20">
        <f t="shared" si="294"/>
        <v>125.9907805666892</v>
      </c>
      <c r="G9337" s="136">
        <f t="shared" si="295"/>
        <v>0</v>
      </c>
    </row>
    <row r="9338" spans="1:7" s="7" customFormat="1" ht="12.75" x14ac:dyDescent="0.15">
      <c r="A9338" s="149" t="s">
        <v>325</v>
      </c>
      <c r="B9338" s="18">
        <v>3981.68</v>
      </c>
      <c r="C9338" s="18">
        <v>74000</v>
      </c>
      <c r="D9338" s="18">
        <v>10000</v>
      </c>
      <c r="E9338" s="18">
        <v>1145.96</v>
      </c>
      <c r="F9338" s="18">
        <f t="shared" si="294"/>
        <v>28.780816137911636</v>
      </c>
      <c r="G9338" s="150">
        <f t="shared" si="295"/>
        <v>11.4596</v>
      </c>
    </row>
    <row r="9339" spans="1:7" s="8" customFormat="1" ht="12.75" x14ac:dyDescent="0.15">
      <c r="A9339" s="108" t="s">
        <v>82</v>
      </c>
      <c r="B9339" s="19">
        <v>3981.68</v>
      </c>
      <c r="C9339" s="19">
        <v>74000</v>
      </c>
      <c r="D9339" s="19">
        <v>10000</v>
      </c>
      <c r="E9339" s="19">
        <v>1145.96</v>
      </c>
      <c r="F9339" s="19">
        <f t="shared" si="294"/>
        <v>28.780816137911636</v>
      </c>
      <c r="G9339" s="151">
        <f t="shared" si="295"/>
        <v>11.4596</v>
      </c>
    </row>
    <row r="9340" spans="1:7" s="6" customFormat="1" ht="12.75" x14ac:dyDescent="0.15">
      <c r="A9340" s="147" t="s">
        <v>5</v>
      </c>
      <c r="B9340" s="17">
        <v>3981.68</v>
      </c>
      <c r="C9340" s="17">
        <v>60000</v>
      </c>
      <c r="D9340" s="17">
        <v>10000</v>
      </c>
      <c r="E9340" s="17">
        <v>1145.96</v>
      </c>
      <c r="F9340" s="17">
        <f t="shared" si="294"/>
        <v>28.780816137911636</v>
      </c>
      <c r="G9340" s="148">
        <f t="shared" si="295"/>
        <v>11.4596</v>
      </c>
    </row>
    <row r="9341" spans="1:7" s="8" customFormat="1" ht="12.75" x14ac:dyDescent="0.15">
      <c r="A9341" s="108" t="s">
        <v>6</v>
      </c>
      <c r="B9341" s="19">
        <v>3981.68</v>
      </c>
      <c r="C9341" s="19">
        <v>60000</v>
      </c>
      <c r="D9341" s="19">
        <v>10000</v>
      </c>
      <c r="E9341" s="19">
        <v>1145.96</v>
      </c>
      <c r="F9341" s="19">
        <f t="shared" si="294"/>
        <v>28.780816137911636</v>
      </c>
      <c r="G9341" s="151">
        <f t="shared" si="295"/>
        <v>11.4596</v>
      </c>
    </row>
    <row r="9342" spans="1:7" s="8" customFormat="1" ht="12.75" x14ac:dyDescent="0.15">
      <c r="A9342" s="108" t="s">
        <v>12</v>
      </c>
      <c r="B9342" s="19">
        <v>0</v>
      </c>
      <c r="C9342" s="19">
        <v>60000</v>
      </c>
      <c r="D9342" s="19">
        <v>5000</v>
      </c>
      <c r="E9342" s="19">
        <v>300</v>
      </c>
      <c r="F9342" s="19">
        <f t="shared" si="294"/>
        <v>0</v>
      </c>
      <c r="G9342" s="151">
        <f t="shared" si="295"/>
        <v>6</v>
      </c>
    </row>
    <row r="9343" spans="1:7" s="8" customFormat="1" ht="12.75" x14ac:dyDescent="0.15">
      <c r="A9343" s="110" t="s">
        <v>83</v>
      </c>
      <c r="B9343" s="20">
        <v>0</v>
      </c>
      <c r="C9343" s="20">
        <v>0</v>
      </c>
      <c r="D9343" s="20">
        <v>0</v>
      </c>
      <c r="E9343" s="20">
        <v>300</v>
      </c>
      <c r="F9343" s="20">
        <f t="shared" si="294"/>
        <v>0</v>
      </c>
      <c r="G9343" s="136">
        <f t="shared" si="295"/>
        <v>0</v>
      </c>
    </row>
    <row r="9344" spans="1:7" s="8" customFormat="1" ht="12.75" x14ac:dyDescent="0.15">
      <c r="A9344" s="108" t="s">
        <v>101</v>
      </c>
      <c r="B9344" s="19">
        <v>3981.68</v>
      </c>
      <c r="C9344" s="19">
        <v>0</v>
      </c>
      <c r="D9344" s="19">
        <v>5000</v>
      </c>
      <c r="E9344" s="19">
        <v>845.96</v>
      </c>
      <c r="F9344" s="19">
        <f t="shared" si="294"/>
        <v>21.246308091057042</v>
      </c>
      <c r="G9344" s="151">
        <f t="shared" si="295"/>
        <v>16.9192</v>
      </c>
    </row>
    <row r="9345" spans="1:7" s="8" customFormat="1" ht="12.75" x14ac:dyDescent="0.15">
      <c r="A9345" s="110" t="s">
        <v>102</v>
      </c>
      <c r="B9345" s="20">
        <v>3981.68</v>
      </c>
      <c r="C9345" s="20">
        <v>0</v>
      </c>
      <c r="D9345" s="20">
        <v>0</v>
      </c>
      <c r="E9345" s="20">
        <v>845.96</v>
      </c>
      <c r="F9345" s="20">
        <f t="shared" si="294"/>
        <v>21.246308091057042</v>
      </c>
      <c r="G9345" s="136">
        <f t="shared" si="295"/>
        <v>0</v>
      </c>
    </row>
    <row r="9346" spans="1:7" s="6" customFormat="1" ht="12.75" x14ac:dyDescent="0.15">
      <c r="A9346" s="147" t="s">
        <v>62</v>
      </c>
      <c r="B9346" s="17">
        <v>0</v>
      </c>
      <c r="C9346" s="17">
        <v>14000</v>
      </c>
      <c r="D9346" s="17">
        <v>0</v>
      </c>
      <c r="E9346" s="17">
        <v>0</v>
      </c>
      <c r="F9346" s="17">
        <f t="shared" si="294"/>
        <v>0</v>
      </c>
      <c r="G9346" s="148">
        <f t="shared" si="295"/>
        <v>0</v>
      </c>
    </row>
    <row r="9347" spans="1:7" s="8" customFormat="1" ht="12.75" x14ac:dyDescent="0.15">
      <c r="A9347" s="108" t="s">
        <v>6</v>
      </c>
      <c r="B9347" s="19">
        <v>0</v>
      </c>
      <c r="C9347" s="19">
        <v>14000</v>
      </c>
      <c r="D9347" s="19">
        <v>0</v>
      </c>
      <c r="E9347" s="19">
        <v>0</v>
      </c>
      <c r="F9347" s="19">
        <f t="shared" si="294"/>
        <v>0</v>
      </c>
      <c r="G9347" s="151">
        <f t="shared" si="295"/>
        <v>0</v>
      </c>
    </row>
    <row r="9348" spans="1:7" s="8" customFormat="1" ht="12.75" x14ac:dyDescent="0.15">
      <c r="A9348" s="108" t="s">
        <v>12</v>
      </c>
      <c r="B9348" s="19">
        <v>0</v>
      </c>
      <c r="C9348" s="19">
        <v>14000</v>
      </c>
      <c r="D9348" s="19">
        <v>0</v>
      </c>
      <c r="E9348" s="19">
        <v>0</v>
      </c>
      <c r="F9348" s="19">
        <f t="shared" si="294"/>
        <v>0</v>
      </c>
      <c r="G9348" s="151">
        <f t="shared" si="295"/>
        <v>0</v>
      </c>
    </row>
    <row r="9349" spans="1:7" s="7" customFormat="1" ht="12.75" x14ac:dyDescent="0.15">
      <c r="A9349" s="149" t="s">
        <v>307</v>
      </c>
      <c r="B9349" s="18">
        <v>0</v>
      </c>
      <c r="C9349" s="18">
        <v>2910000</v>
      </c>
      <c r="D9349" s="18">
        <v>0</v>
      </c>
      <c r="E9349" s="18">
        <v>0</v>
      </c>
      <c r="F9349" s="18">
        <f t="shared" si="294"/>
        <v>0</v>
      </c>
      <c r="G9349" s="150">
        <f t="shared" si="295"/>
        <v>0</v>
      </c>
    </row>
    <row r="9350" spans="1:7" s="8" customFormat="1" ht="12.75" x14ac:dyDescent="0.15">
      <c r="A9350" s="108" t="s">
        <v>82</v>
      </c>
      <c r="B9350" s="19">
        <v>0</v>
      </c>
      <c r="C9350" s="19">
        <v>2910000</v>
      </c>
      <c r="D9350" s="19">
        <v>0</v>
      </c>
      <c r="E9350" s="19">
        <v>0</v>
      </c>
      <c r="F9350" s="19">
        <f t="shared" ref="F9350:F9413" si="296">IFERROR(E9350/B9350*100,0)</f>
        <v>0</v>
      </c>
      <c r="G9350" s="151">
        <f t="shared" ref="G9350:G9413" si="297">IFERROR(E9350/D9350*100,0)</f>
        <v>0</v>
      </c>
    </row>
    <row r="9351" spans="1:7" s="6" customFormat="1" ht="12.75" x14ac:dyDescent="0.15">
      <c r="A9351" s="147" t="s">
        <v>348</v>
      </c>
      <c r="B9351" s="17">
        <v>0</v>
      </c>
      <c r="C9351" s="17">
        <v>2910000</v>
      </c>
      <c r="D9351" s="17">
        <v>0</v>
      </c>
      <c r="E9351" s="17">
        <v>0</v>
      </c>
      <c r="F9351" s="17">
        <f t="shared" si="296"/>
        <v>0</v>
      </c>
      <c r="G9351" s="148">
        <f t="shared" si="297"/>
        <v>0</v>
      </c>
    </row>
    <row r="9352" spans="1:7" s="8" customFormat="1" ht="12.75" x14ac:dyDescent="0.15">
      <c r="A9352" s="108" t="s">
        <v>6</v>
      </c>
      <c r="B9352" s="19">
        <v>0</v>
      </c>
      <c r="C9352" s="19">
        <v>2910000</v>
      </c>
      <c r="D9352" s="19">
        <v>0</v>
      </c>
      <c r="E9352" s="19">
        <v>0</v>
      </c>
      <c r="F9352" s="19">
        <f t="shared" si="296"/>
        <v>0</v>
      </c>
      <c r="G9352" s="151">
        <f t="shared" si="297"/>
        <v>0</v>
      </c>
    </row>
    <row r="9353" spans="1:7" s="8" customFormat="1" ht="12.75" x14ac:dyDescent="0.15">
      <c r="A9353" s="108" t="s">
        <v>12</v>
      </c>
      <c r="B9353" s="19">
        <v>0</v>
      </c>
      <c r="C9353" s="19">
        <v>2910000</v>
      </c>
      <c r="D9353" s="19">
        <v>0</v>
      </c>
      <c r="E9353" s="19">
        <v>0</v>
      </c>
      <c r="F9353" s="19">
        <f t="shared" si="296"/>
        <v>0</v>
      </c>
      <c r="G9353" s="151">
        <f t="shared" si="297"/>
        <v>0</v>
      </c>
    </row>
    <row r="9354" spans="1:7" s="8" customFormat="1" ht="12.75" x14ac:dyDescent="0.15">
      <c r="A9354" s="110" t="s">
        <v>32</v>
      </c>
      <c r="B9354" s="20">
        <v>0</v>
      </c>
      <c r="C9354" s="20">
        <v>0</v>
      </c>
      <c r="D9354" s="20">
        <v>0</v>
      </c>
      <c r="E9354" s="20">
        <v>0</v>
      </c>
      <c r="F9354" s="20">
        <f t="shared" si="296"/>
        <v>0</v>
      </c>
      <c r="G9354" s="136">
        <f t="shared" si="297"/>
        <v>0</v>
      </c>
    </row>
    <row r="9355" spans="1:7" s="7" customFormat="1" ht="12.75" x14ac:dyDescent="0.15">
      <c r="A9355" s="149" t="s">
        <v>349</v>
      </c>
      <c r="B9355" s="18">
        <v>0</v>
      </c>
      <c r="C9355" s="18">
        <v>10000</v>
      </c>
      <c r="D9355" s="18">
        <v>11460</v>
      </c>
      <c r="E9355" s="18">
        <v>5624.2</v>
      </c>
      <c r="F9355" s="18">
        <f t="shared" si="296"/>
        <v>0</v>
      </c>
      <c r="G9355" s="150">
        <f t="shared" si="297"/>
        <v>49.076788830715529</v>
      </c>
    </row>
    <row r="9356" spans="1:7" s="8" customFormat="1" ht="12.75" x14ac:dyDescent="0.15">
      <c r="A9356" s="108" t="s">
        <v>350</v>
      </c>
      <c r="B9356" s="19">
        <v>0</v>
      </c>
      <c r="C9356" s="19">
        <v>10000</v>
      </c>
      <c r="D9356" s="19">
        <v>11460</v>
      </c>
      <c r="E9356" s="19">
        <v>5624.2</v>
      </c>
      <c r="F9356" s="19">
        <f t="shared" si="296"/>
        <v>0</v>
      </c>
      <c r="G9356" s="151">
        <f t="shared" si="297"/>
        <v>49.076788830715529</v>
      </c>
    </row>
    <row r="9357" spans="1:7" s="6" customFormat="1" ht="12.75" x14ac:dyDescent="0.15">
      <c r="A9357" s="147" t="s">
        <v>5</v>
      </c>
      <c r="B9357" s="17">
        <v>0</v>
      </c>
      <c r="C9357" s="17">
        <v>10000</v>
      </c>
      <c r="D9357" s="17">
        <v>11460</v>
      </c>
      <c r="E9357" s="17">
        <v>5624.2</v>
      </c>
      <c r="F9357" s="17">
        <f t="shared" si="296"/>
        <v>0</v>
      </c>
      <c r="G9357" s="148">
        <f t="shared" si="297"/>
        <v>49.076788830715529</v>
      </c>
    </row>
    <row r="9358" spans="1:7" s="8" customFormat="1" ht="12.75" x14ac:dyDescent="0.15">
      <c r="A9358" s="108" t="s">
        <v>6</v>
      </c>
      <c r="B9358" s="19">
        <v>0</v>
      </c>
      <c r="C9358" s="19">
        <v>10000</v>
      </c>
      <c r="D9358" s="19">
        <v>11460</v>
      </c>
      <c r="E9358" s="19">
        <v>5624.2</v>
      </c>
      <c r="F9358" s="19">
        <f t="shared" si="296"/>
        <v>0</v>
      </c>
      <c r="G9358" s="151">
        <f t="shared" si="297"/>
        <v>49.076788830715529</v>
      </c>
    </row>
    <row r="9359" spans="1:7" s="8" customFormat="1" ht="12.75" x14ac:dyDescent="0.15">
      <c r="A9359" s="108" t="s">
        <v>12</v>
      </c>
      <c r="B9359" s="19">
        <v>0</v>
      </c>
      <c r="C9359" s="19">
        <v>4760</v>
      </c>
      <c r="D9359" s="19">
        <v>10460</v>
      </c>
      <c r="E9359" s="19">
        <v>5624.2</v>
      </c>
      <c r="F9359" s="19">
        <f t="shared" si="296"/>
        <v>0</v>
      </c>
      <c r="G9359" s="151">
        <f t="shared" si="297"/>
        <v>53.768642447418735</v>
      </c>
    </row>
    <row r="9360" spans="1:7" s="8" customFormat="1" ht="12.75" x14ac:dyDescent="0.15">
      <c r="A9360" s="110" t="s">
        <v>32</v>
      </c>
      <c r="B9360" s="20">
        <v>0</v>
      </c>
      <c r="C9360" s="20">
        <v>0</v>
      </c>
      <c r="D9360" s="20">
        <v>0</v>
      </c>
      <c r="E9360" s="20">
        <v>4990</v>
      </c>
      <c r="F9360" s="20">
        <f t="shared" si="296"/>
        <v>0</v>
      </c>
      <c r="G9360" s="136">
        <f t="shared" si="297"/>
        <v>0</v>
      </c>
    </row>
    <row r="9361" spans="1:7" s="8" customFormat="1" ht="12.75" x14ac:dyDescent="0.15">
      <c r="A9361" s="110" t="s">
        <v>83</v>
      </c>
      <c r="B9361" s="20">
        <v>0</v>
      </c>
      <c r="C9361" s="20">
        <v>0</v>
      </c>
      <c r="D9361" s="20">
        <v>0</v>
      </c>
      <c r="E9361" s="20">
        <v>634.20000000000005</v>
      </c>
      <c r="F9361" s="20">
        <f t="shared" si="296"/>
        <v>0</v>
      </c>
      <c r="G9361" s="136">
        <f t="shared" si="297"/>
        <v>0</v>
      </c>
    </row>
    <row r="9362" spans="1:7" s="8" customFormat="1" ht="12.75" x14ac:dyDescent="0.15">
      <c r="A9362" s="108" t="s">
        <v>101</v>
      </c>
      <c r="B9362" s="19">
        <v>0</v>
      </c>
      <c r="C9362" s="19">
        <v>5240</v>
      </c>
      <c r="D9362" s="19">
        <v>1000</v>
      </c>
      <c r="E9362" s="19">
        <v>0</v>
      </c>
      <c r="F9362" s="19">
        <f t="shared" si="296"/>
        <v>0</v>
      </c>
      <c r="G9362" s="151">
        <f t="shared" si="297"/>
        <v>0</v>
      </c>
    </row>
    <row r="9363" spans="1:7" s="7" customFormat="1" ht="12.75" x14ac:dyDescent="0.15">
      <c r="A9363" s="149" t="s">
        <v>351</v>
      </c>
      <c r="B9363" s="18">
        <v>1845.51</v>
      </c>
      <c r="C9363" s="18">
        <v>2700</v>
      </c>
      <c r="D9363" s="18">
        <v>2700</v>
      </c>
      <c r="E9363" s="18">
        <v>2234</v>
      </c>
      <c r="F9363" s="18">
        <f t="shared" si="296"/>
        <v>121.05054971254559</v>
      </c>
      <c r="G9363" s="150">
        <f t="shared" si="297"/>
        <v>82.740740740740733</v>
      </c>
    </row>
    <row r="9364" spans="1:7" s="8" customFormat="1" ht="12.75" x14ac:dyDescent="0.15">
      <c r="A9364" s="108" t="s">
        <v>82</v>
      </c>
      <c r="B9364" s="19">
        <v>1845.51</v>
      </c>
      <c r="C9364" s="19">
        <v>2700</v>
      </c>
      <c r="D9364" s="19">
        <v>2700</v>
      </c>
      <c r="E9364" s="19">
        <v>2234</v>
      </c>
      <c r="F9364" s="19">
        <f t="shared" si="296"/>
        <v>121.05054971254559</v>
      </c>
      <c r="G9364" s="151">
        <f t="shared" si="297"/>
        <v>82.740740740740733</v>
      </c>
    </row>
    <row r="9365" spans="1:7" s="6" customFormat="1" ht="12.75" x14ac:dyDescent="0.15">
      <c r="A9365" s="147" t="s">
        <v>62</v>
      </c>
      <c r="B9365" s="17">
        <v>1845.51</v>
      </c>
      <c r="C9365" s="17">
        <v>2700</v>
      </c>
      <c r="D9365" s="17">
        <v>2700</v>
      </c>
      <c r="E9365" s="17">
        <v>2234</v>
      </c>
      <c r="F9365" s="17">
        <f t="shared" si="296"/>
        <v>121.05054971254559</v>
      </c>
      <c r="G9365" s="148">
        <f t="shared" si="297"/>
        <v>82.740740740740733</v>
      </c>
    </row>
    <row r="9366" spans="1:7" s="8" customFormat="1" ht="12.75" x14ac:dyDescent="0.15">
      <c r="A9366" s="108" t="s">
        <v>6</v>
      </c>
      <c r="B9366" s="19">
        <v>1845.51</v>
      </c>
      <c r="C9366" s="19">
        <v>2700</v>
      </c>
      <c r="D9366" s="19">
        <v>2700</v>
      </c>
      <c r="E9366" s="19">
        <v>2234</v>
      </c>
      <c r="F9366" s="19">
        <f t="shared" si="296"/>
        <v>121.05054971254559</v>
      </c>
      <c r="G9366" s="151">
        <f t="shared" si="297"/>
        <v>82.740740740740733</v>
      </c>
    </row>
    <row r="9367" spans="1:7" s="8" customFormat="1" ht="12.75" x14ac:dyDescent="0.15">
      <c r="A9367" s="108" t="s">
        <v>141</v>
      </c>
      <c r="B9367" s="19">
        <v>1845.51</v>
      </c>
      <c r="C9367" s="19">
        <v>2700</v>
      </c>
      <c r="D9367" s="19">
        <v>2700</v>
      </c>
      <c r="E9367" s="19">
        <v>2234</v>
      </c>
      <c r="F9367" s="19">
        <f t="shared" si="296"/>
        <v>121.05054971254559</v>
      </c>
      <c r="G9367" s="151">
        <f t="shared" si="297"/>
        <v>82.740740740740733</v>
      </c>
    </row>
    <row r="9368" spans="1:7" s="8" customFormat="1" ht="12.75" x14ac:dyDescent="0.15">
      <c r="A9368" s="110" t="s">
        <v>259</v>
      </c>
      <c r="B9368" s="20">
        <v>1845.51</v>
      </c>
      <c r="C9368" s="20">
        <v>0</v>
      </c>
      <c r="D9368" s="20">
        <v>0</v>
      </c>
      <c r="E9368" s="20">
        <v>2234</v>
      </c>
      <c r="F9368" s="20">
        <f t="shared" si="296"/>
        <v>121.05054971254559</v>
      </c>
      <c r="G9368" s="136">
        <f t="shared" si="297"/>
        <v>0</v>
      </c>
    </row>
    <row r="9369" spans="1:7" s="6" customFormat="1" ht="12.75" x14ac:dyDescent="0.15">
      <c r="A9369" s="147" t="s">
        <v>266</v>
      </c>
      <c r="B9369" s="17">
        <v>23012.83</v>
      </c>
      <c r="C9369" s="17">
        <v>27000</v>
      </c>
      <c r="D9369" s="17">
        <v>47200</v>
      </c>
      <c r="E9369" s="17">
        <v>41086.550000000003</v>
      </c>
      <c r="F9369" s="17">
        <f t="shared" si="296"/>
        <v>178.53758099286355</v>
      </c>
      <c r="G9369" s="148">
        <f t="shared" si="297"/>
        <v>87.047775423728822</v>
      </c>
    </row>
    <row r="9370" spans="1:7" s="7" customFormat="1" ht="12.75" x14ac:dyDescent="0.15">
      <c r="A9370" s="149" t="s">
        <v>267</v>
      </c>
      <c r="B9370" s="18">
        <v>23012.83</v>
      </c>
      <c r="C9370" s="18">
        <v>27000</v>
      </c>
      <c r="D9370" s="18">
        <v>47200</v>
      </c>
      <c r="E9370" s="18">
        <v>41086.550000000003</v>
      </c>
      <c r="F9370" s="18">
        <f t="shared" si="296"/>
        <v>178.53758099286355</v>
      </c>
      <c r="G9370" s="150">
        <f t="shared" si="297"/>
        <v>87.047775423728822</v>
      </c>
    </row>
    <row r="9371" spans="1:7" s="8" customFormat="1" ht="12.75" x14ac:dyDescent="0.15">
      <c r="A9371" s="108" t="s">
        <v>82</v>
      </c>
      <c r="B9371" s="19">
        <v>23012.83</v>
      </c>
      <c r="C9371" s="19">
        <v>27000</v>
      </c>
      <c r="D9371" s="19">
        <v>47200</v>
      </c>
      <c r="E9371" s="19">
        <v>41086.550000000003</v>
      </c>
      <c r="F9371" s="19">
        <f t="shared" si="296"/>
        <v>178.53758099286355</v>
      </c>
      <c r="G9371" s="151">
        <f t="shared" si="297"/>
        <v>87.047775423728822</v>
      </c>
    </row>
    <row r="9372" spans="1:7" s="6" customFormat="1" ht="12.75" x14ac:dyDescent="0.15">
      <c r="A9372" s="147" t="s">
        <v>5</v>
      </c>
      <c r="B9372" s="17">
        <v>23012.83</v>
      </c>
      <c r="C9372" s="17">
        <v>27000</v>
      </c>
      <c r="D9372" s="17">
        <v>47200</v>
      </c>
      <c r="E9372" s="17">
        <v>41086.550000000003</v>
      </c>
      <c r="F9372" s="17">
        <f t="shared" si="296"/>
        <v>178.53758099286355</v>
      </c>
      <c r="G9372" s="148">
        <f t="shared" si="297"/>
        <v>87.047775423728822</v>
      </c>
    </row>
    <row r="9373" spans="1:7" s="8" customFormat="1" ht="12.75" x14ac:dyDescent="0.15">
      <c r="A9373" s="108" t="s">
        <v>6</v>
      </c>
      <c r="B9373" s="19">
        <v>23012.83</v>
      </c>
      <c r="C9373" s="19">
        <v>27000</v>
      </c>
      <c r="D9373" s="19">
        <v>47200</v>
      </c>
      <c r="E9373" s="19">
        <v>41086.550000000003</v>
      </c>
      <c r="F9373" s="19">
        <f t="shared" si="296"/>
        <v>178.53758099286355</v>
      </c>
      <c r="G9373" s="151">
        <f t="shared" si="297"/>
        <v>87.047775423728822</v>
      </c>
    </row>
    <row r="9374" spans="1:7" s="8" customFormat="1" ht="12.75" x14ac:dyDescent="0.15">
      <c r="A9374" s="108" t="s">
        <v>7</v>
      </c>
      <c r="B9374" s="19">
        <v>20378.29</v>
      </c>
      <c r="C9374" s="19">
        <v>22000</v>
      </c>
      <c r="D9374" s="19">
        <v>22200</v>
      </c>
      <c r="E9374" s="19">
        <v>18922.8</v>
      </c>
      <c r="F9374" s="19">
        <f t="shared" si="296"/>
        <v>92.857644090843721</v>
      </c>
      <c r="G9374" s="151">
        <f t="shared" si="297"/>
        <v>85.237837837837844</v>
      </c>
    </row>
    <row r="9375" spans="1:7" s="8" customFormat="1" ht="12.75" x14ac:dyDescent="0.15">
      <c r="A9375" s="110" t="s">
        <v>8</v>
      </c>
      <c r="B9375" s="20">
        <v>16068.11</v>
      </c>
      <c r="C9375" s="20">
        <v>0</v>
      </c>
      <c r="D9375" s="20">
        <v>0</v>
      </c>
      <c r="E9375" s="20">
        <v>15616.14</v>
      </c>
      <c r="F9375" s="20">
        <f t="shared" si="296"/>
        <v>97.187161402305549</v>
      </c>
      <c r="G9375" s="136">
        <f t="shared" si="297"/>
        <v>0</v>
      </c>
    </row>
    <row r="9376" spans="1:7" s="8" customFormat="1" ht="12.75" x14ac:dyDescent="0.15">
      <c r="A9376" s="110" t="s">
        <v>10</v>
      </c>
      <c r="B9376" s="20">
        <v>1658.94</v>
      </c>
      <c r="C9376" s="20">
        <v>0</v>
      </c>
      <c r="D9376" s="20">
        <v>0</v>
      </c>
      <c r="E9376" s="20">
        <v>729.96</v>
      </c>
      <c r="F9376" s="20">
        <f t="shared" si="296"/>
        <v>44.001591377626674</v>
      </c>
      <c r="G9376" s="136">
        <f t="shared" si="297"/>
        <v>0</v>
      </c>
    </row>
    <row r="9377" spans="1:7" s="8" customFormat="1" ht="12.75" x14ac:dyDescent="0.15">
      <c r="A9377" s="110" t="s">
        <v>11</v>
      </c>
      <c r="B9377" s="20">
        <v>2651.24</v>
      </c>
      <c r="C9377" s="20">
        <v>0</v>
      </c>
      <c r="D9377" s="20">
        <v>0</v>
      </c>
      <c r="E9377" s="20">
        <v>2576.6999999999998</v>
      </c>
      <c r="F9377" s="20">
        <f t="shared" si="296"/>
        <v>97.188485387969408</v>
      </c>
      <c r="G9377" s="136">
        <f t="shared" si="297"/>
        <v>0</v>
      </c>
    </row>
    <row r="9378" spans="1:7" s="8" customFormat="1" ht="12.75" x14ac:dyDescent="0.15">
      <c r="A9378" s="108" t="s">
        <v>12</v>
      </c>
      <c r="B9378" s="19">
        <v>2634.54</v>
      </c>
      <c r="C9378" s="19">
        <v>5000</v>
      </c>
      <c r="D9378" s="19">
        <v>5000</v>
      </c>
      <c r="E9378" s="19">
        <v>4543.75</v>
      </c>
      <c r="F9378" s="19">
        <f t="shared" si="296"/>
        <v>172.46843851298519</v>
      </c>
      <c r="G9378" s="151">
        <f t="shared" si="297"/>
        <v>90.875</v>
      </c>
    </row>
    <row r="9379" spans="1:7" s="8" customFormat="1" ht="12.75" x14ac:dyDescent="0.15">
      <c r="A9379" s="110" t="s">
        <v>19</v>
      </c>
      <c r="B9379" s="20">
        <v>1970.93</v>
      </c>
      <c r="C9379" s="20">
        <v>0</v>
      </c>
      <c r="D9379" s="20">
        <v>0</v>
      </c>
      <c r="E9379" s="20">
        <v>2543.75</v>
      </c>
      <c r="F9379" s="20">
        <f t="shared" si="296"/>
        <v>129.06343705763268</v>
      </c>
      <c r="G9379" s="136">
        <f t="shared" si="297"/>
        <v>0</v>
      </c>
    </row>
    <row r="9380" spans="1:7" s="8" customFormat="1" ht="12.75" x14ac:dyDescent="0.15">
      <c r="A9380" s="110" t="s">
        <v>32</v>
      </c>
      <c r="B9380" s="20">
        <v>0</v>
      </c>
      <c r="C9380" s="20">
        <v>0</v>
      </c>
      <c r="D9380" s="20">
        <v>0</v>
      </c>
      <c r="E9380" s="20">
        <v>1900</v>
      </c>
      <c r="F9380" s="20">
        <f t="shared" si="296"/>
        <v>0</v>
      </c>
      <c r="G9380" s="136">
        <f t="shared" si="297"/>
        <v>0</v>
      </c>
    </row>
    <row r="9381" spans="1:7" s="8" customFormat="1" ht="12.75" x14ac:dyDescent="0.15">
      <c r="A9381" s="110" t="s">
        <v>34</v>
      </c>
      <c r="B9381" s="20">
        <v>663.61</v>
      </c>
      <c r="C9381" s="20">
        <v>0</v>
      </c>
      <c r="D9381" s="20">
        <v>0</v>
      </c>
      <c r="E9381" s="20">
        <v>100</v>
      </c>
      <c r="F9381" s="20">
        <f t="shared" si="296"/>
        <v>15.069091785838069</v>
      </c>
      <c r="G9381" s="136">
        <f t="shared" si="297"/>
        <v>0</v>
      </c>
    </row>
    <row r="9382" spans="1:7" s="8" customFormat="1" ht="12.75" x14ac:dyDescent="0.15">
      <c r="A9382" s="108" t="s">
        <v>101</v>
      </c>
      <c r="B9382" s="19">
        <v>0</v>
      </c>
      <c r="C9382" s="19">
        <v>0</v>
      </c>
      <c r="D9382" s="19">
        <v>20000</v>
      </c>
      <c r="E9382" s="19">
        <v>17620</v>
      </c>
      <c r="F9382" s="19">
        <f t="shared" si="296"/>
        <v>0</v>
      </c>
      <c r="G9382" s="151">
        <f t="shared" si="297"/>
        <v>88.1</v>
      </c>
    </row>
    <row r="9383" spans="1:7" s="8" customFormat="1" ht="12.75" x14ac:dyDescent="0.15">
      <c r="A9383" s="110" t="s">
        <v>102</v>
      </c>
      <c r="B9383" s="20">
        <v>0</v>
      </c>
      <c r="C9383" s="20">
        <v>0</v>
      </c>
      <c r="D9383" s="20">
        <v>0</v>
      </c>
      <c r="E9383" s="20">
        <v>17620</v>
      </c>
      <c r="F9383" s="20">
        <f t="shared" si="296"/>
        <v>0</v>
      </c>
      <c r="G9383" s="136">
        <f t="shared" si="297"/>
        <v>0</v>
      </c>
    </row>
    <row r="9384" spans="1:7" s="6" customFormat="1" ht="12.75" x14ac:dyDescent="0.15">
      <c r="A9384" s="147" t="s">
        <v>268</v>
      </c>
      <c r="B9384" s="17">
        <v>10049.58</v>
      </c>
      <c r="C9384" s="17">
        <v>13360</v>
      </c>
      <c r="D9384" s="17">
        <v>13660</v>
      </c>
      <c r="E9384" s="17">
        <v>7296.77</v>
      </c>
      <c r="F9384" s="17">
        <f t="shared" si="296"/>
        <v>72.607710969015628</v>
      </c>
      <c r="G9384" s="148">
        <f t="shared" si="297"/>
        <v>53.417057101024888</v>
      </c>
    </row>
    <row r="9385" spans="1:7" s="7" customFormat="1" ht="12.75" x14ac:dyDescent="0.15">
      <c r="A9385" s="149" t="s">
        <v>269</v>
      </c>
      <c r="B9385" s="18">
        <v>10049.58</v>
      </c>
      <c r="C9385" s="18">
        <v>13360</v>
      </c>
      <c r="D9385" s="18">
        <v>13660</v>
      </c>
      <c r="E9385" s="18">
        <v>7296.77</v>
      </c>
      <c r="F9385" s="18">
        <f t="shared" si="296"/>
        <v>72.607710969015628</v>
      </c>
      <c r="G9385" s="150">
        <f t="shared" si="297"/>
        <v>53.417057101024888</v>
      </c>
    </row>
    <row r="9386" spans="1:7" s="8" customFormat="1" ht="12.75" x14ac:dyDescent="0.15">
      <c r="A9386" s="108" t="s">
        <v>82</v>
      </c>
      <c r="B9386" s="19">
        <v>10049.58</v>
      </c>
      <c r="C9386" s="19">
        <v>13360</v>
      </c>
      <c r="D9386" s="19">
        <v>13660</v>
      </c>
      <c r="E9386" s="19">
        <v>7296.77</v>
      </c>
      <c r="F9386" s="19">
        <f t="shared" si="296"/>
        <v>72.607710969015628</v>
      </c>
      <c r="G9386" s="151">
        <f t="shared" si="297"/>
        <v>53.417057101024888</v>
      </c>
    </row>
    <row r="9387" spans="1:7" s="6" customFormat="1" ht="12.75" x14ac:dyDescent="0.15">
      <c r="A9387" s="147" t="s">
        <v>62</v>
      </c>
      <c r="B9387" s="17">
        <v>1459.16</v>
      </c>
      <c r="C9387" s="17">
        <v>2090</v>
      </c>
      <c r="D9387" s="17">
        <v>2090</v>
      </c>
      <c r="E9387" s="17">
        <v>1094.49</v>
      </c>
      <c r="F9387" s="17">
        <f t="shared" si="296"/>
        <v>75.008223909646645</v>
      </c>
      <c r="G9387" s="148">
        <f t="shared" si="297"/>
        <v>52.367942583732066</v>
      </c>
    </row>
    <row r="9388" spans="1:7" s="8" customFormat="1" ht="12.75" x14ac:dyDescent="0.15">
      <c r="A9388" s="108" t="s">
        <v>6</v>
      </c>
      <c r="B9388" s="19">
        <v>1459.16</v>
      </c>
      <c r="C9388" s="19">
        <v>2090</v>
      </c>
      <c r="D9388" s="19">
        <v>2090</v>
      </c>
      <c r="E9388" s="19">
        <v>1094.49</v>
      </c>
      <c r="F9388" s="19">
        <f t="shared" si="296"/>
        <v>75.008223909646645</v>
      </c>
      <c r="G9388" s="151">
        <f t="shared" si="297"/>
        <v>52.367942583732066</v>
      </c>
    </row>
    <row r="9389" spans="1:7" s="8" customFormat="1" ht="12.75" x14ac:dyDescent="0.15">
      <c r="A9389" s="108" t="s">
        <v>7</v>
      </c>
      <c r="B9389" s="19">
        <v>1419.35</v>
      </c>
      <c r="C9389" s="19">
        <v>1920</v>
      </c>
      <c r="D9389" s="19">
        <v>1920</v>
      </c>
      <c r="E9389" s="19">
        <v>1015.64</v>
      </c>
      <c r="F9389" s="19">
        <f t="shared" si="296"/>
        <v>71.556698488744857</v>
      </c>
      <c r="G9389" s="151">
        <f t="shared" si="297"/>
        <v>52.897916666666667</v>
      </c>
    </row>
    <row r="9390" spans="1:7" s="8" customFormat="1" ht="12.75" x14ac:dyDescent="0.15">
      <c r="A9390" s="110" t="s">
        <v>8</v>
      </c>
      <c r="B9390" s="20">
        <v>1218.55</v>
      </c>
      <c r="C9390" s="20">
        <v>0</v>
      </c>
      <c r="D9390" s="20">
        <v>0</v>
      </c>
      <c r="E9390" s="20">
        <v>871.8</v>
      </c>
      <c r="F9390" s="20">
        <f t="shared" si="296"/>
        <v>71.544048254072464</v>
      </c>
      <c r="G9390" s="136">
        <f t="shared" si="297"/>
        <v>0</v>
      </c>
    </row>
    <row r="9391" spans="1:7" s="8" customFormat="1" ht="12.75" x14ac:dyDescent="0.15">
      <c r="A9391" s="110" t="s">
        <v>11</v>
      </c>
      <c r="B9391" s="20">
        <v>200.8</v>
      </c>
      <c r="C9391" s="20">
        <v>0</v>
      </c>
      <c r="D9391" s="20">
        <v>0</v>
      </c>
      <c r="E9391" s="20">
        <v>143.84</v>
      </c>
      <c r="F9391" s="20">
        <f t="shared" si="296"/>
        <v>71.633466135458164</v>
      </c>
      <c r="G9391" s="136">
        <f t="shared" si="297"/>
        <v>0</v>
      </c>
    </row>
    <row r="9392" spans="1:7" s="8" customFormat="1" ht="12.75" x14ac:dyDescent="0.15">
      <c r="A9392" s="108" t="s">
        <v>12</v>
      </c>
      <c r="B9392" s="19">
        <v>39.81</v>
      </c>
      <c r="C9392" s="19">
        <v>170</v>
      </c>
      <c r="D9392" s="19">
        <v>170</v>
      </c>
      <c r="E9392" s="19">
        <v>78.849999999999994</v>
      </c>
      <c r="F9392" s="19">
        <f t="shared" si="296"/>
        <v>198.06581260989699</v>
      </c>
      <c r="G9392" s="151">
        <f t="shared" si="297"/>
        <v>46.382352941176471</v>
      </c>
    </row>
    <row r="9393" spans="1:7" s="8" customFormat="1" ht="12.75" x14ac:dyDescent="0.15">
      <c r="A9393" s="110" t="s">
        <v>19</v>
      </c>
      <c r="B9393" s="20">
        <v>39.81</v>
      </c>
      <c r="C9393" s="20">
        <v>0</v>
      </c>
      <c r="D9393" s="20">
        <v>0</v>
      </c>
      <c r="E9393" s="20">
        <v>28.33</v>
      </c>
      <c r="F9393" s="20">
        <f t="shared" si="296"/>
        <v>71.163024365737243</v>
      </c>
      <c r="G9393" s="136">
        <f t="shared" si="297"/>
        <v>0</v>
      </c>
    </row>
    <row r="9394" spans="1:7" s="8" customFormat="1" ht="12.75" x14ac:dyDescent="0.15">
      <c r="A9394" s="110" t="s">
        <v>34</v>
      </c>
      <c r="B9394" s="20">
        <v>0</v>
      </c>
      <c r="C9394" s="20">
        <v>0</v>
      </c>
      <c r="D9394" s="20">
        <v>0</v>
      </c>
      <c r="E9394" s="20">
        <v>50.52</v>
      </c>
      <c r="F9394" s="20">
        <f t="shared" si="296"/>
        <v>0</v>
      </c>
      <c r="G9394" s="136">
        <f t="shared" si="297"/>
        <v>0</v>
      </c>
    </row>
    <row r="9395" spans="1:7" s="6" customFormat="1" ht="12.75" x14ac:dyDescent="0.15">
      <c r="A9395" s="147" t="s">
        <v>86</v>
      </c>
      <c r="B9395" s="17">
        <v>8590.42</v>
      </c>
      <c r="C9395" s="17">
        <v>11270</v>
      </c>
      <c r="D9395" s="17">
        <v>11570</v>
      </c>
      <c r="E9395" s="17">
        <v>6202.28</v>
      </c>
      <c r="F9395" s="17">
        <f t="shared" si="296"/>
        <v>72.199962283567046</v>
      </c>
      <c r="G9395" s="148">
        <f t="shared" si="297"/>
        <v>53.606568712186686</v>
      </c>
    </row>
    <row r="9396" spans="1:7" s="8" customFormat="1" ht="12.75" x14ac:dyDescent="0.15">
      <c r="A9396" s="108" t="s">
        <v>6</v>
      </c>
      <c r="B9396" s="19">
        <v>8590.42</v>
      </c>
      <c r="C9396" s="19">
        <v>11270</v>
      </c>
      <c r="D9396" s="19">
        <v>11570</v>
      </c>
      <c r="E9396" s="19">
        <v>6202.28</v>
      </c>
      <c r="F9396" s="19">
        <f t="shared" si="296"/>
        <v>72.199962283567046</v>
      </c>
      <c r="G9396" s="151">
        <f t="shared" si="297"/>
        <v>53.606568712186686</v>
      </c>
    </row>
    <row r="9397" spans="1:7" s="8" customFormat="1" ht="12.75" x14ac:dyDescent="0.15">
      <c r="A9397" s="108" t="s">
        <v>7</v>
      </c>
      <c r="B9397" s="19">
        <v>8043</v>
      </c>
      <c r="C9397" s="19">
        <v>10350</v>
      </c>
      <c r="D9397" s="19">
        <v>10650</v>
      </c>
      <c r="E9397" s="19">
        <v>5755.29</v>
      </c>
      <c r="F9397" s="19">
        <f t="shared" si="296"/>
        <v>71.556508765386056</v>
      </c>
      <c r="G9397" s="151">
        <f t="shared" si="297"/>
        <v>54.040281690140844</v>
      </c>
    </row>
    <row r="9398" spans="1:7" s="8" customFormat="1" ht="12.75" x14ac:dyDescent="0.15">
      <c r="A9398" s="110" t="s">
        <v>8</v>
      </c>
      <c r="B9398" s="20">
        <v>6905.17</v>
      </c>
      <c r="C9398" s="20">
        <v>0</v>
      </c>
      <c r="D9398" s="20">
        <v>0</v>
      </c>
      <c r="E9398" s="20">
        <v>4940.17</v>
      </c>
      <c r="F9398" s="20">
        <f t="shared" si="296"/>
        <v>71.543061213554481</v>
      </c>
      <c r="G9398" s="136">
        <f t="shared" si="297"/>
        <v>0</v>
      </c>
    </row>
    <row r="9399" spans="1:7" s="8" customFormat="1" ht="12.75" x14ac:dyDescent="0.15">
      <c r="A9399" s="110" t="s">
        <v>11</v>
      </c>
      <c r="B9399" s="20">
        <v>1137.83</v>
      </c>
      <c r="C9399" s="20">
        <v>0</v>
      </c>
      <c r="D9399" s="20">
        <v>0</v>
      </c>
      <c r="E9399" s="20">
        <v>815.12</v>
      </c>
      <c r="F9399" s="20">
        <f t="shared" si="296"/>
        <v>71.638118172310456</v>
      </c>
      <c r="G9399" s="136">
        <f t="shared" si="297"/>
        <v>0</v>
      </c>
    </row>
    <row r="9400" spans="1:7" s="8" customFormat="1" ht="12.75" x14ac:dyDescent="0.15">
      <c r="A9400" s="108" t="s">
        <v>12</v>
      </c>
      <c r="B9400" s="19">
        <v>547.41999999999996</v>
      </c>
      <c r="C9400" s="19">
        <v>920</v>
      </c>
      <c r="D9400" s="19">
        <v>920</v>
      </c>
      <c r="E9400" s="19">
        <v>446.99</v>
      </c>
      <c r="F9400" s="19">
        <f t="shared" si="296"/>
        <v>81.653940301779258</v>
      </c>
      <c r="G9400" s="151">
        <f t="shared" si="297"/>
        <v>48.585869565217394</v>
      </c>
    </row>
    <row r="9401" spans="1:7" s="8" customFormat="1" ht="12.75" x14ac:dyDescent="0.15">
      <c r="A9401" s="110" t="s">
        <v>19</v>
      </c>
      <c r="B9401" s="20">
        <v>225.57</v>
      </c>
      <c r="C9401" s="20">
        <v>0</v>
      </c>
      <c r="D9401" s="20">
        <v>0</v>
      </c>
      <c r="E9401" s="20">
        <v>160.71</v>
      </c>
      <c r="F9401" s="20">
        <f t="shared" si="296"/>
        <v>71.246176353238468</v>
      </c>
      <c r="G9401" s="136">
        <f t="shared" si="297"/>
        <v>0</v>
      </c>
    </row>
    <row r="9402" spans="1:7" s="8" customFormat="1" ht="12.75" x14ac:dyDescent="0.15">
      <c r="A9402" s="110" t="s">
        <v>41</v>
      </c>
      <c r="B9402" s="20">
        <v>321.85000000000002</v>
      </c>
      <c r="C9402" s="20">
        <v>0</v>
      </c>
      <c r="D9402" s="20">
        <v>0</v>
      </c>
      <c r="E9402" s="20">
        <v>0</v>
      </c>
      <c r="F9402" s="20">
        <f t="shared" si="296"/>
        <v>0</v>
      </c>
      <c r="G9402" s="136">
        <f t="shared" si="297"/>
        <v>0</v>
      </c>
    </row>
    <row r="9403" spans="1:7" s="8" customFormat="1" ht="12.75" x14ac:dyDescent="0.15">
      <c r="A9403" s="110" t="s">
        <v>34</v>
      </c>
      <c r="B9403" s="20">
        <v>0</v>
      </c>
      <c r="C9403" s="20">
        <v>0</v>
      </c>
      <c r="D9403" s="20">
        <v>0</v>
      </c>
      <c r="E9403" s="20">
        <v>286.27999999999997</v>
      </c>
      <c r="F9403" s="20">
        <f t="shared" si="296"/>
        <v>0</v>
      </c>
      <c r="G9403" s="136">
        <f t="shared" si="297"/>
        <v>0</v>
      </c>
    </row>
    <row r="9404" spans="1:7" s="6" customFormat="1" ht="12.75" x14ac:dyDescent="0.15">
      <c r="A9404" s="147" t="s">
        <v>352</v>
      </c>
      <c r="B9404" s="17">
        <v>2408.2800000000002</v>
      </c>
      <c r="C9404" s="17">
        <v>0</v>
      </c>
      <c r="D9404" s="17">
        <v>0</v>
      </c>
      <c r="E9404" s="17">
        <v>0</v>
      </c>
      <c r="F9404" s="17">
        <f t="shared" si="296"/>
        <v>0</v>
      </c>
      <c r="G9404" s="148">
        <f t="shared" si="297"/>
        <v>0</v>
      </c>
    </row>
    <row r="9405" spans="1:7" s="7" customFormat="1" ht="12.75" x14ac:dyDescent="0.15">
      <c r="A9405" s="149" t="s">
        <v>353</v>
      </c>
      <c r="B9405" s="18">
        <v>2408.2800000000002</v>
      </c>
      <c r="C9405" s="18">
        <v>0</v>
      </c>
      <c r="D9405" s="18">
        <v>0</v>
      </c>
      <c r="E9405" s="18">
        <v>0</v>
      </c>
      <c r="F9405" s="18">
        <f t="shared" si="296"/>
        <v>0</v>
      </c>
      <c r="G9405" s="150">
        <f t="shared" si="297"/>
        <v>0</v>
      </c>
    </row>
    <row r="9406" spans="1:7" s="8" customFormat="1" ht="12.75" x14ac:dyDescent="0.15">
      <c r="A9406" s="108" t="s">
        <v>82</v>
      </c>
      <c r="B9406" s="19">
        <v>2408.2800000000002</v>
      </c>
      <c r="C9406" s="19">
        <v>0</v>
      </c>
      <c r="D9406" s="19">
        <v>0</v>
      </c>
      <c r="E9406" s="19">
        <v>0</v>
      </c>
      <c r="F9406" s="19">
        <f t="shared" si="296"/>
        <v>0</v>
      </c>
      <c r="G9406" s="151">
        <f t="shared" si="297"/>
        <v>0</v>
      </c>
    </row>
    <row r="9407" spans="1:7" s="6" customFormat="1" ht="12.75" x14ac:dyDescent="0.15">
      <c r="A9407" s="147" t="s">
        <v>62</v>
      </c>
      <c r="B9407" s="17">
        <v>2408.2800000000002</v>
      </c>
      <c r="C9407" s="17">
        <v>0</v>
      </c>
      <c r="D9407" s="17">
        <v>0</v>
      </c>
      <c r="E9407" s="17">
        <v>0</v>
      </c>
      <c r="F9407" s="17">
        <f t="shared" si="296"/>
        <v>0</v>
      </c>
      <c r="G9407" s="148">
        <f t="shared" si="297"/>
        <v>0</v>
      </c>
    </row>
    <row r="9408" spans="1:7" s="8" customFormat="1" ht="12.75" x14ac:dyDescent="0.15">
      <c r="A9408" s="108" t="s">
        <v>6</v>
      </c>
      <c r="B9408" s="19">
        <v>2408.2800000000002</v>
      </c>
      <c r="C9408" s="19">
        <v>0</v>
      </c>
      <c r="D9408" s="19">
        <v>0</v>
      </c>
      <c r="E9408" s="19">
        <v>0</v>
      </c>
      <c r="F9408" s="19">
        <f t="shared" si="296"/>
        <v>0</v>
      </c>
      <c r="G9408" s="151">
        <f t="shared" si="297"/>
        <v>0</v>
      </c>
    </row>
    <row r="9409" spans="1:7" s="8" customFormat="1" ht="12.75" x14ac:dyDescent="0.15">
      <c r="A9409" s="108" t="s">
        <v>7</v>
      </c>
      <c r="B9409" s="19">
        <v>2327.6999999999998</v>
      </c>
      <c r="C9409" s="19">
        <v>0</v>
      </c>
      <c r="D9409" s="19">
        <v>0</v>
      </c>
      <c r="E9409" s="19">
        <v>0</v>
      </c>
      <c r="F9409" s="19">
        <f t="shared" si="296"/>
        <v>0</v>
      </c>
      <c r="G9409" s="151">
        <f t="shared" si="297"/>
        <v>0</v>
      </c>
    </row>
    <row r="9410" spans="1:7" s="8" customFormat="1" ht="12.75" x14ac:dyDescent="0.15">
      <c r="A9410" s="110" t="s">
        <v>8</v>
      </c>
      <c r="B9410" s="20">
        <v>1998.03</v>
      </c>
      <c r="C9410" s="20">
        <v>0</v>
      </c>
      <c r="D9410" s="20">
        <v>0</v>
      </c>
      <c r="E9410" s="20">
        <v>0</v>
      </c>
      <c r="F9410" s="20">
        <f t="shared" si="296"/>
        <v>0</v>
      </c>
      <c r="G9410" s="136">
        <f t="shared" si="297"/>
        <v>0</v>
      </c>
    </row>
    <row r="9411" spans="1:7" s="8" customFormat="1" ht="12.75" x14ac:dyDescent="0.15">
      <c r="A9411" s="110" t="s">
        <v>11</v>
      </c>
      <c r="B9411" s="20">
        <v>329.67</v>
      </c>
      <c r="C9411" s="20">
        <v>0</v>
      </c>
      <c r="D9411" s="20">
        <v>0</v>
      </c>
      <c r="E9411" s="20">
        <v>0</v>
      </c>
      <c r="F9411" s="20">
        <f t="shared" si="296"/>
        <v>0</v>
      </c>
      <c r="G9411" s="136">
        <f t="shared" si="297"/>
        <v>0</v>
      </c>
    </row>
    <row r="9412" spans="1:7" s="8" customFormat="1" ht="12.75" x14ac:dyDescent="0.15">
      <c r="A9412" s="108" t="s">
        <v>12</v>
      </c>
      <c r="B9412" s="19">
        <v>80.58</v>
      </c>
      <c r="C9412" s="19">
        <v>0</v>
      </c>
      <c r="D9412" s="19">
        <v>0</v>
      </c>
      <c r="E9412" s="19">
        <v>0</v>
      </c>
      <c r="F9412" s="19">
        <f t="shared" si="296"/>
        <v>0</v>
      </c>
      <c r="G9412" s="151">
        <f t="shared" si="297"/>
        <v>0</v>
      </c>
    </row>
    <row r="9413" spans="1:7" s="8" customFormat="1" ht="12.75" x14ac:dyDescent="0.15">
      <c r="A9413" s="110" t="s">
        <v>19</v>
      </c>
      <c r="B9413" s="20">
        <v>80.58</v>
      </c>
      <c r="C9413" s="20">
        <v>0</v>
      </c>
      <c r="D9413" s="20">
        <v>0</v>
      </c>
      <c r="E9413" s="20">
        <v>0</v>
      </c>
      <c r="F9413" s="20">
        <f t="shared" si="296"/>
        <v>0</v>
      </c>
      <c r="G9413" s="136">
        <f t="shared" si="297"/>
        <v>0</v>
      </c>
    </row>
    <row r="9414" spans="1:7" s="6" customFormat="1" ht="12.75" x14ac:dyDescent="0.15">
      <c r="A9414" s="147" t="s">
        <v>79</v>
      </c>
      <c r="B9414" s="17">
        <v>147451.35</v>
      </c>
      <c r="C9414" s="17">
        <v>600000</v>
      </c>
      <c r="D9414" s="17">
        <v>600000</v>
      </c>
      <c r="E9414" s="17">
        <v>350868.66</v>
      </c>
      <c r="F9414" s="17">
        <f t="shared" ref="F9414:F9477" si="298">IFERROR(E9414/B9414*100,0)</f>
        <v>237.95554262473689</v>
      </c>
      <c r="G9414" s="148">
        <f t="shared" ref="G9414:G9477" si="299">IFERROR(E9414/D9414*100,0)</f>
        <v>58.478109999999994</v>
      </c>
    </row>
    <row r="9415" spans="1:7" s="7" customFormat="1" ht="12.75" x14ac:dyDescent="0.15">
      <c r="A9415" s="149" t="s">
        <v>319</v>
      </c>
      <c r="B9415" s="18">
        <v>147451.35</v>
      </c>
      <c r="C9415" s="18">
        <v>600000</v>
      </c>
      <c r="D9415" s="18">
        <v>600000</v>
      </c>
      <c r="E9415" s="18">
        <v>350868.66</v>
      </c>
      <c r="F9415" s="18">
        <f t="shared" si="298"/>
        <v>237.95554262473689</v>
      </c>
      <c r="G9415" s="150">
        <f t="shared" si="299"/>
        <v>58.478109999999994</v>
      </c>
    </row>
    <row r="9416" spans="1:7" s="8" customFormat="1" ht="12.75" x14ac:dyDescent="0.15">
      <c r="A9416" s="108" t="s">
        <v>82</v>
      </c>
      <c r="B9416" s="19">
        <v>147451.35</v>
      </c>
      <c r="C9416" s="19">
        <v>600000</v>
      </c>
      <c r="D9416" s="19">
        <v>600000</v>
      </c>
      <c r="E9416" s="19">
        <v>350868.66</v>
      </c>
      <c r="F9416" s="19">
        <f t="shared" si="298"/>
        <v>237.95554262473689</v>
      </c>
      <c r="G9416" s="151">
        <f t="shared" si="299"/>
        <v>58.478109999999994</v>
      </c>
    </row>
    <row r="9417" spans="1:7" s="6" customFormat="1" ht="12.75" x14ac:dyDescent="0.15">
      <c r="A9417" s="147" t="s">
        <v>5</v>
      </c>
      <c r="B9417" s="17">
        <v>147451.35</v>
      </c>
      <c r="C9417" s="17">
        <v>600000</v>
      </c>
      <c r="D9417" s="17">
        <v>600000</v>
      </c>
      <c r="E9417" s="17">
        <v>350868.66</v>
      </c>
      <c r="F9417" s="17">
        <f t="shared" si="298"/>
        <v>237.95554262473689</v>
      </c>
      <c r="G9417" s="148">
        <f t="shared" si="299"/>
        <v>58.478109999999994</v>
      </c>
    </row>
    <row r="9418" spans="1:7" s="8" customFormat="1" ht="12.75" x14ac:dyDescent="0.15">
      <c r="A9418" s="108" t="s">
        <v>6</v>
      </c>
      <c r="B9418" s="19">
        <v>147451.35</v>
      </c>
      <c r="C9418" s="19">
        <v>600000</v>
      </c>
      <c r="D9418" s="19">
        <v>600000</v>
      </c>
      <c r="E9418" s="19">
        <v>350868.66</v>
      </c>
      <c r="F9418" s="19">
        <f t="shared" si="298"/>
        <v>237.95554262473689</v>
      </c>
      <c r="G9418" s="151">
        <f t="shared" si="299"/>
        <v>58.478109999999994</v>
      </c>
    </row>
    <row r="9419" spans="1:7" s="8" customFormat="1" ht="12.75" x14ac:dyDescent="0.15">
      <c r="A9419" s="108" t="s">
        <v>75</v>
      </c>
      <c r="B9419" s="19">
        <v>147451.35</v>
      </c>
      <c r="C9419" s="19">
        <v>600000</v>
      </c>
      <c r="D9419" s="19">
        <v>600000</v>
      </c>
      <c r="E9419" s="19">
        <v>350868.66</v>
      </c>
      <c r="F9419" s="19">
        <f t="shared" si="298"/>
        <v>237.95554262473689</v>
      </c>
      <c r="G9419" s="151">
        <f t="shared" si="299"/>
        <v>58.478109999999994</v>
      </c>
    </row>
    <row r="9420" spans="1:7" s="8" customFormat="1" ht="12.75" x14ac:dyDescent="0.15">
      <c r="A9420" s="110" t="s">
        <v>100</v>
      </c>
      <c r="B9420" s="20">
        <v>147451.35</v>
      </c>
      <c r="C9420" s="20">
        <v>0</v>
      </c>
      <c r="D9420" s="20">
        <v>0</v>
      </c>
      <c r="E9420" s="20">
        <v>3227.43</v>
      </c>
      <c r="F9420" s="20">
        <f t="shared" si="298"/>
        <v>2.1888100719321999</v>
      </c>
      <c r="G9420" s="136">
        <f t="shared" si="299"/>
        <v>0</v>
      </c>
    </row>
    <row r="9421" spans="1:7" s="8" customFormat="1" ht="12.75" x14ac:dyDescent="0.15">
      <c r="A9421" s="110" t="s">
        <v>198</v>
      </c>
      <c r="B9421" s="20">
        <v>0</v>
      </c>
      <c r="C9421" s="20">
        <v>0</v>
      </c>
      <c r="D9421" s="20">
        <v>0</v>
      </c>
      <c r="E9421" s="20">
        <v>347641.23</v>
      </c>
      <c r="F9421" s="20">
        <f t="shared" si="298"/>
        <v>0</v>
      </c>
      <c r="G9421" s="136">
        <f t="shared" si="299"/>
        <v>0</v>
      </c>
    </row>
    <row r="9422" spans="1:7" s="6" customFormat="1" ht="12.75" x14ac:dyDescent="0.15">
      <c r="A9422" s="147" t="s">
        <v>320</v>
      </c>
      <c r="B9422" s="17">
        <v>13465.71</v>
      </c>
      <c r="C9422" s="17">
        <v>34100</v>
      </c>
      <c r="D9422" s="17">
        <v>34100</v>
      </c>
      <c r="E9422" s="17">
        <v>14842.42</v>
      </c>
      <c r="F9422" s="17">
        <f t="shared" si="298"/>
        <v>110.22382035555498</v>
      </c>
      <c r="G9422" s="148">
        <f t="shared" si="299"/>
        <v>43.526158357771259</v>
      </c>
    </row>
    <row r="9423" spans="1:7" s="7" customFormat="1" ht="12.75" x14ac:dyDescent="0.15">
      <c r="A9423" s="149" t="s">
        <v>326</v>
      </c>
      <c r="B9423" s="18">
        <v>1514.1</v>
      </c>
      <c r="C9423" s="18">
        <v>2500</v>
      </c>
      <c r="D9423" s="18">
        <v>2500</v>
      </c>
      <c r="E9423" s="18">
        <v>86.91</v>
      </c>
      <c r="F9423" s="18">
        <f t="shared" si="298"/>
        <v>5.7400435902516342</v>
      </c>
      <c r="G9423" s="150">
        <f t="shared" si="299"/>
        <v>3.4763999999999995</v>
      </c>
    </row>
    <row r="9424" spans="1:7" s="8" customFormat="1" ht="12.75" x14ac:dyDescent="0.15">
      <c r="A9424" s="108" t="s">
        <v>350</v>
      </c>
      <c r="B9424" s="19">
        <v>1514.1</v>
      </c>
      <c r="C9424" s="19">
        <v>2500</v>
      </c>
      <c r="D9424" s="19">
        <v>2500</v>
      </c>
      <c r="E9424" s="19">
        <v>86.91</v>
      </c>
      <c r="F9424" s="19">
        <f t="shared" si="298"/>
        <v>5.7400435902516342</v>
      </c>
      <c r="G9424" s="151">
        <f t="shared" si="299"/>
        <v>3.4763999999999995</v>
      </c>
    </row>
    <row r="9425" spans="1:7" s="6" customFormat="1" ht="12.75" x14ac:dyDescent="0.15">
      <c r="A9425" s="147" t="s">
        <v>62</v>
      </c>
      <c r="B9425" s="17">
        <v>1514.1</v>
      </c>
      <c r="C9425" s="17">
        <v>2500</v>
      </c>
      <c r="D9425" s="17">
        <v>2500</v>
      </c>
      <c r="E9425" s="17">
        <v>86.91</v>
      </c>
      <c r="F9425" s="17">
        <f t="shared" si="298"/>
        <v>5.7400435902516342</v>
      </c>
      <c r="G9425" s="148">
        <f t="shared" si="299"/>
        <v>3.4763999999999995</v>
      </c>
    </row>
    <row r="9426" spans="1:7" s="8" customFormat="1" ht="12.75" x14ac:dyDescent="0.15">
      <c r="A9426" s="108" t="s">
        <v>6</v>
      </c>
      <c r="B9426" s="19">
        <v>1514.1</v>
      </c>
      <c r="C9426" s="19">
        <v>2500</v>
      </c>
      <c r="D9426" s="19">
        <v>2500</v>
      </c>
      <c r="E9426" s="19">
        <v>86.91</v>
      </c>
      <c r="F9426" s="19">
        <f t="shared" si="298"/>
        <v>5.7400435902516342</v>
      </c>
      <c r="G9426" s="151">
        <f t="shared" si="299"/>
        <v>3.4763999999999995</v>
      </c>
    </row>
    <row r="9427" spans="1:7" s="8" customFormat="1" ht="12.75" x14ac:dyDescent="0.15">
      <c r="A9427" s="108" t="s">
        <v>12</v>
      </c>
      <c r="B9427" s="19">
        <v>1514.1</v>
      </c>
      <c r="C9427" s="19">
        <v>2500</v>
      </c>
      <c r="D9427" s="19">
        <v>2500</v>
      </c>
      <c r="E9427" s="19">
        <v>86.91</v>
      </c>
      <c r="F9427" s="19">
        <f t="shared" si="298"/>
        <v>5.7400435902516342</v>
      </c>
      <c r="G9427" s="151">
        <f t="shared" si="299"/>
        <v>3.4763999999999995</v>
      </c>
    </row>
    <row r="9428" spans="1:7" s="8" customFormat="1" ht="12.75" x14ac:dyDescent="0.15">
      <c r="A9428" s="110" t="s">
        <v>30</v>
      </c>
      <c r="B9428" s="20">
        <v>132.72</v>
      </c>
      <c r="C9428" s="20">
        <v>0</v>
      </c>
      <c r="D9428" s="20">
        <v>0</v>
      </c>
      <c r="E9428" s="20">
        <v>0</v>
      </c>
      <c r="F9428" s="20">
        <f t="shared" si="298"/>
        <v>0</v>
      </c>
      <c r="G9428" s="136">
        <f t="shared" si="299"/>
        <v>0</v>
      </c>
    </row>
    <row r="9429" spans="1:7" s="8" customFormat="1" ht="12.75" x14ac:dyDescent="0.15">
      <c r="A9429" s="110" t="s">
        <v>33</v>
      </c>
      <c r="B9429" s="20">
        <v>79.37</v>
      </c>
      <c r="C9429" s="20">
        <v>0</v>
      </c>
      <c r="D9429" s="20">
        <v>0</v>
      </c>
      <c r="E9429" s="20">
        <v>86.91</v>
      </c>
      <c r="F9429" s="20">
        <f t="shared" si="298"/>
        <v>109.49981101171727</v>
      </c>
      <c r="G9429" s="136">
        <f t="shared" si="299"/>
        <v>0</v>
      </c>
    </row>
    <row r="9430" spans="1:7" s="8" customFormat="1" ht="12.75" x14ac:dyDescent="0.15">
      <c r="A9430" s="110" t="s">
        <v>34</v>
      </c>
      <c r="B9430" s="20">
        <v>1302.01</v>
      </c>
      <c r="C9430" s="20">
        <v>0</v>
      </c>
      <c r="D9430" s="20">
        <v>0</v>
      </c>
      <c r="E9430" s="20">
        <v>0</v>
      </c>
      <c r="F9430" s="20">
        <f t="shared" si="298"/>
        <v>0</v>
      </c>
      <c r="G9430" s="136">
        <f t="shared" si="299"/>
        <v>0</v>
      </c>
    </row>
    <row r="9431" spans="1:7" s="7" customFormat="1" ht="12.75" x14ac:dyDescent="0.15">
      <c r="A9431" s="149" t="s">
        <v>327</v>
      </c>
      <c r="B9431" s="18">
        <v>126.09</v>
      </c>
      <c r="C9431" s="18">
        <v>3000</v>
      </c>
      <c r="D9431" s="18">
        <v>3000</v>
      </c>
      <c r="E9431" s="18">
        <v>2803</v>
      </c>
      <c r="F9431" s="18">
        <f t="shared" si="298"/>
        <v>2223.0153065270838</v>
      </c>
      <c r="G9431" s="150">
        <f t="shared" si="299"/>
        <v>93.433333333333337</v>
      </c>
    </row>
    <row r="9432" spans="1:7" s="8" customFormat="1" ht="12.75" x14ac:dyDescent="0.15">
      <c r="A9432" s="108" t="s">
        <v>350</v>
      </c>
      <c r="B9432" s="19">
        <v>126.09</v>
      </c>
      <c r="C9432" s="19">
        <v>3000</v>
      </c>
      <c r="D9432" s="19">
        <v>3000</v>
      </c>
      <c r="E9432" s="19">
        <v>2803</v>
      </c>
      <c r="F9432" s="19">
        <f t="shared" si="298"/>
        <v>2223.0153065270838</v>
      </c>
      <c r="G9432" s="151">
        <f t="shared" si="299"/>
        <v>93.433333333333337</v>
      </c>
    </row>
    <row r="9433" spans="1:7" s="6" customFormat="1" ht="12.75" x14ac:dyDescent="0.15">
      <c r="A9433" s="147" t="s">
        <v>62</v>
      </c>
      <c r="B9433" s="17">
        <v>126.09</v>
      </c>
      <c r="C9433" s="17">
        <v>3000</v>
      </c>
      <c r="D9433" s="17">
        <v>3000</v>
      </c>
      <c r="E9433" s="17">
        <v>2803</v>
      </c>
      <c r="F9433" s="17">
        <f t="shared" si="298"/>
        <v>2223.0153065270838</v>
      </c>
      <c r="G9433" s="148">
        <f t="shared" si="299"/>
        <v>93.433333333333337</v>
      </c>
    </row>
    <row r="9434" spans="1:7" s="8" customFormat="1" ht="12.75" x14ac:dyDescent="0.15">
      <c r="A9434" s="108" t="s">
        <v>6</v>
      </c>
      <c r="B9434" s="19">
        <v>126.09</v>
      </c>
      <c r="C9434" s="19">
        <v>3000</v>
      </c>
      <c r="D9434" s="19">
        <v>3000</v>
      </c>
      <c r="E9434" s="19">
        <v>2803</v>
      </c>
      <c r="F9434" s="19">
        <f t="shared" si="298"/>
        <v>2223.0153065270838</v>
      </c>
      <c r="G9434" s="151">
        <f t="shared" si="299"/>
        <v>93.433333333333337</v>
      </c>
    </row>
    <row r="9435" spans="1:7" s="8" customFormat="1" ht="12.75" x14ac:dyDescent="0.15">
      <c r="A9435" s="108" t="s">
        <v>12</v>
      </c>
      <c r="B9435" s="19">
        <v>126.09</v>
      </c>
      <c r="C9435" s="19">
        <v>3000</v>
      </c>
      <c r="D9435" s="19">
        <v>3000</v>
      </c>
      <c r="E9435" s="19">
        <v>2803</v>
      </c>
      <c r="F9435" s="19">
        <f t="shared" si="298"/>
        <v>2223.0153065270838</v>
      </c>
      <c r="G9435" s="151">
        <f t="shared" si="299"/>
        <v>93.433333333333337</v>
      </c>
    </row>
    <row r="9436" spans="1:7" s="8" customFormat="1" ht="12.75" x14ac:dyDescent="0.15">
      <c r="A9436" s="110" t="s">
        <v>41</v>
      </c>
      <c r="B9436" s="20">
        <v>126.09</v>
      </c>
      <c r="C9436" s="20">
        <v>0</v>
      </c>
      <c r="D9436" s="20">
        <v>0</v>
      </c>
      <c r="E9436" s="20">
        <v>153</v>
      </c>
      <c r="F9436" s="20">
        <f t="shared" si="298"/>
        <v>121.34189864382583</v>
      </c>
      <c r="G9436" s="136">
        <f t="shared" si="299"/>
        <v>0</v>
      </c>
    </row>
    <row r="9437" spans="1:7" s="8" customFormat="1" ht="12.75" x14ac:dyDescent="0.15">
      <c r="A9437" s="110" t="s">
        <v>32</v>
      </c>
      <c r="B9437" s="20">
        <v>0</v>
      </c>
      <c r="C9437" s="20">
        <v>0</v>
      </c>
      <c r="D9437" s="20">
        <v>0</v>
      </c>
      <c r="E9437" s="20">
        <v>2100</v>
      </c>
      <c r="F9437" s="20">
        <f t="shared" si="298"/>
        <v>0</v>
      </c>
      <c r="G9437" s="136">
        <f t="shared" si="299"/>
        <v>0</v>
      </c>
    </row>
    <row r="9438" spans="1:7" s="8" customFormat="1" ht="12.75" x14ac:dyDescent="0.15">
      <c r="A9438" s="110" t="s">
        <v>34</v>
      </c>
      <c r="B9438" s="20">
        <v>0</v>
      </c>
      <c r="C9438" s="20">
        <v>0</v>
      </c>
      <c r="D9438" s="20">
        <v>0</v>
      </c>
      <c r="E9438" s="20">
        <v>550</v>
      </c>
      <c r="F9438" s="20">
        <f t="shared" si="298"/>
        <v>0</v>
      </c>
      <c r="G9438" s="136">
        <f t="shared" si="299"/>
        <v>0</v>
      </c>
    </row>
    <row r="9439" spans="1:7" s="7" customFormat="1" ht="12.75" x14ac:dyDescent="0.15">
      <c r="A9439" s="149" t="s">
        <v>328</v>
      </c>
      <c r="B9439" s="18">
        <v>6330.42</v>
      </c>
      <c r="C9439" s="18">
        <v>14300</v>
      </c>
      <c r="D9439" s="18">
        <v>14300</v>
      </c>
      <c r="E9439" s="18">
        <v>5976.26</v>
      </c>
      <c r="F9439" s="18">
        <f t="shared" si="298"/>
        <v>94.405426496188255</v>
      </c>
      <c r="G9439" s="150">
        <f t="shared" si="299"/>
        <v>41.792027972027974</v>
      </c>
    </row>
    <row r="9440" spans="1:7" s="8" customFormat="1" ht="12.75" x14ac:dyDescent="0.15">
      <c r="A9440" s="108" t="s">
        <v>82</v>
      </c>
      <c r="B9440" s="19">
        <v>6330.42</v>
      </c>
      <c r="C9440" s="19">
        <v>14300</v>
      </c>
      <c r="D9440" s="19">
        <v>14300</v>
      </c>
      <c r="E9440" s="19">
        <v>5976.26</v>
      </c>
      <c r="F9440" s="19">
        <f t="shared" si="298"/>
        <v>94.405426496188255</v>
      </c>
      <c r="G9440" s="151">
        <f t="shared" si="299"/>
        <v>41.792027972027974</v>
      </c>
    </row>
    <row r="9441" spans="1:7" s="6" customFormat="1" ht="12.75" x14ac:dyDescent="0.15">
      <c r="A9441" s="147" t="s">
        <v>86</v>
      </c>
      <c r="B9441" s="17">
        <v>6330.42</v>
      </c>
      <c r="C9441" s="17">
        <v>14300</v>
      </c>
      <c r="D9441" s="17">
        <v>14300</v>
      </c>
      <c r="E9441" s="17">
        <v>5976.26</v>
      </c>
      <c r="F9441" s="17">
        <f t="shared" si="298"/>
        <v>94.405426496188255</v>
      </c>
      <c r="G9441" s="148">
        <f t="shared" si="299"/>
        <v>41.792027972027974</v>
      </c>
    </row>
    <row r="9442" spans="1:7" s="8" customFormat="1" ht="12.75" x14ac:dyDescent="0.15">
      <c r="A9442" s="108" t="s">
        <v>6</v>
      </c>
      <c r="B9442" s="19">
        <v>5495.1</v>
      </c>
      <c r="C9442" s="19">
        <v>12700</v>
      </c>
      <c r="D9442" s="19">
        <v>12700</v>
      </c>
      <c r="E9442" s="19">
        <v>5976.26</v>
      </c>
      <c r="F9442" s="19">
        <f t="shared" si="298"/>
        <v>108.75616458299211</v>
      </c>
      <c r="G9442" s="151">
        <f t="shared" si="299"/>
        <v>47.057165354330706</v>
      </c>
    </row>
    <row r="9443" spans="1:7" s="8" customFormat="1" ht="12.75" x14ac:dyDescent="0.15">
      <c r="A9443" s="108" t="s">
        <v>7</v>
      </c>
      <c r="B9443" s="19">
        <v>5495.1</v>
      </c>
      <c r="C9443" s="19">
        <v>12400</v>
      </c>
      <c r="D9443" s="19">
        <v>12400</v>
      </c>
      <c r="E9443" s="19">
        <v>5834.51</v>
      </c>
      <c r="F9443" s="19">
        <f t="shared" si="298"/>
        <v>106.17659369256248</v>
      </c>
      <c r="G9443" s="151">
        <f t="shared" si="299"/>
        <v>47.052500000000002</v>
      </c>
    </row>
    <row r="9444" spans="1:7" s="8" customFormat="1" ht="12.75" x14ac:dyDescent="0.15">
      <c r="A9444" s="110" t="s">
        <v>8</v>
      </c>
      <c r="B9444" s="20">
        <v>4488.9799999999996</v>
      </c>
      <c r="C9444" s="20">
        <v>0</v>
      </c>
      <c r="D9444" s="20">
        <v>0</v>
      </c>
      <c r="E9444" s="20">
        <v>4837.28</v>
      </c>
      <c r="F9444" s="20">
        <f t="shared" si="298"/>
        <v>107.75900093116921</v>
      </c>
      <c r="G9444" s="136">
        <f t="shared" si="299"/>
        <v>0</v>
      </c>
    </row>
    <row r="9445" spans="1:7" s="8" customFormat="1" ht="12.75" x14ac:dyDescent="0.15">
      <c r="A9445" s="110" t="s">
        <v>10</v>
      </c>
      <c r="B9445" s="20">
        <v>265.44</v>
      </c>
      <c r="C9445" s="20">
        <v>0</v>
      </c>
      <c r="D9445" s="20">
        <v>0</v>
      </c>
      <c r="E9445" s="20">
        <v>199.08</v>
      </c>
      <c r="F9445" s="20">
        <f t="shared" si="298"/>
        <v>75</v>
      </c>
      <c r="G9445" s="136">
        <f t="shared" si="299"/>
        <v>0</v>
      </c>
    </row>
    <row r="9446" spans="1:7" s="8" customFormat="1" ht="12.75" x14ac:dyDescent="0.15">
      <c r="A9446" s="110" t="s">
        <v>11</v>
      </c>
      <c r="B9446" s="20">
        <v>740.68</v>
      </c>
      <c r="C9446" s="20">
        <v>0</v>
      </c>
      <c r="D9446" s="20">
        <v>0</v>
      </c>
      <c r="E9446" s="20">
        <v>798.15</v>
      </c>
      <c r="F9446" s="20">
        <f t="shared" si="298"/>
        <v>107.75908624507211</v>
      </c>
      <c r="G9446" s="136">
        <f t="shared" si="299"/>
        <v>0</v>
      </c>
    </row>
    <row r="9447" spans="1:7" s="8" customFormat="1" ht="12.75" x14ac:dyDescent="0.15">
      <c r="A9447" s="108" t="s">
        <v>12</v>
      </c>
      <c r="B9447" s="19">
        <v>0</v>
      </c>
      <c r="C9447" s="19">
        <v>300</v>
      </c>
      <c r="D9447" s="19">
        <v>300</v>
      </c>
      <c r="E9447" s="19">
        <v>141.75</v>
      </c>
      <c r="F9447" s="19">
        <f t="shared" si="298"/>
        <v>0</v>
      </c>
      <c r="G9447" s="151">
        <f t="shared" si="299"/>
        <v>47.25</v>
      </c>
    </row>
    <row r="9448" spans="1:7" s="8" customFormat="1" ht="12.75" x14ac:dyDescent="0.15">
      <c r="A9448" s="110" t="s">
        <v>19</v>
      </c>
      <c r="B9448" s="20">
        <v>0</v>
      </c>
      <c r="C9448" s="20">
        <v>0</v>
      </c>
      <c r="D9448" s="20">
        <v>0</v>
      </c>
      <c r="E9448" s="20">
        <v>141.75</v>
      </c>
      <c r="F9448" s="20">
        <f t="shared" si="298"/>
        <v>0</v>
      </c>
      <c r="G9448" s="136">
        <f t="shared" si="299"/>
        <v>0</v>
      </c>
    </row>
    <row r="9449" spans="1:7" s="8" customFormat="1" ht="12.75" x14ac:dyDescent="0.15">
      <c r="A9449" s="108" t="s">
        <v>53</v>
      </c>
      <c r="B9449" s="19">
        <v>835.32</v>
      </c>
      <c r="C9449" s="19">
        <v>1600</v>
      </c>
      <c r="D9449" s="19">
        <v>1600</v>
      </c>
      <c r="E9449" s="19">
        <v>0</v>
      </c>
      <c r="F9449" s="19">
        <f t="shared" si="298"/>
        <v>0</v>
      </c>
      <c r="G9449" s="151">
        <f t="shared" si="299"/>
        <v>0</v>
      </c>
    </row>
    <row r="9450" spans="1:7" s="8" customFormat="1" ht="12.75" x14ac:dyDescent="0.15">
      <c r="A9450" s="108" t="s">
        <v>56</v>
      </c>
      <c r="B9450" s="19">
        <v>835.32</v>
      </c>
      <c r="C9450" s="19">
        <v>1600</v>
      </c>
      <c r="D9450" s="19">
        <v>1600</v>
      </c>
      <c r="E9450" s="19">
        <v>0</v>
      </c>
      <c r="F9450" s="19">
        <f t="shared" si="298"/>
        <v>0</v>
      </c>
      <c r="G9450" s="151">
        <f t="shared" si="299"/>
        <v>0</v>
      </c>
    </row>
    <row r="9451" spans="1:7" s="8" customFormat="1" ht="12.75" x14ac:dyDescent="0.15">
      <c r="A9451" s="110" t="s">
        <v>58</v>
      </c>
      <c r="B9451" s="20">
        <v>835.32</v>
      </c>
      <c r="C9451" s="20">
        <v>0</v>
      </c>
      <c r="D9451" s="20">
        <v>0</v>
      </c>
      <c r="E9451" s="20">
        <v>0</v>
      </c>
      <c r="F9451" s="20">
        <f t="shared" si="298"/>
        <v>0</v>
      </c>
      <c r="G9451" s="136">
        <f t="shared" si="299"/>
        <v>0</v>
      </c>
    </row>
    <row r="9452" spans="1:7" s="7" customFormat="1" ht="12.75" x14ac:dyDescent="0.15">
      <c r="A9452" s="149" t="s">
        <v>331</v>
      </c>
      <c r="B9452" s="18">
        <v>5495.1</v>
      </c>
      <c r="C9452" s="18">
        <v>14300</v>
      </c>
      <c r="D9452" s="18">
        <v>14300</v>
      </c>
      <c r="E9452" s="18">
        <v>5976.25</v>
      </c>
      <c r="F9452" s="18">
        <f t="shared" si="298"/>
        <v>108.75598260268238</v>
      </c>
      <c r="G9452" s="150">
        <f t="shared" si="299"/>
        <v>41.791958041958047</v>
      </c>
    </row>
    <row r="9453" spans="1:7" s="8" customFormat="1" ht="12.75" x14ac:dyDescent="0.15">
      <c r="A9453" s="108" t="s">
        <v>82</v>
      </c>
      <c r="B9453" s="19">
        <v>5495.1</v>
      </c>
      <c r="C9453" s="19">
        <v>14300</v>
      </c>
      <c r="D9453" s="19">
        <v>14300</v>
      </c>
      <c r="E9453" s="19">
        <v>5976.25</v>
      </c>
      <c r="F9453" s="19">
        <f t="shared" si="298"/>
        <v>108.75598260268238</v>
      </c>
      <c r="G9453" s="151">
        <f t="shared" si="299"/>
        <v>41.791958041958047</v>
      </c>
    </row>
    <row r="9454" spans="1:7" s="6" customFormat="1" ht="12.75" x14ac:dyDescent="0.15">
      <c r="A9454" s="147" t="s">
        <v>86</v>
      </c>
      <c r="B9454" s="17">
        <v>5495.1</v>
      </c>
      <c r="C9454" s="17">
        <v>14300</v>
      </c>
      <c r="D9454" s="17">
        <v>14300</v>
      </c>
      <c r="E9454" s="17">
        <v>5976.25</v>
      </c>
      <c r="F9454" s="17">
        <f t="shared" si="298"/>
        <v>108.75598260268238</v>
      </c>
      <c r="G9454" s="148">
        <f t="shared" si="299"/>
        <v>41.791958041958047</v>
      </c>
    </row>
    <row r="9455" spans="1:7" s="8" customFormat="1" ht="12.75" x14ac:dyDescent="0.15">
      <c r="A9455" s="108" t="s">
        <v>6</v>
      </c>
      <c r="B9455" s="19">
        <v>5495.1</v>
      </c>
      <c r="C9455" s="19">
        <v>12700</v>
      </c>
      <c r="D9455" s="19">
        <v>12700</v>
      </c>
      <c r="E9455" s="19">
        <v>5976.25</v>
      </c>
      <c r="F9455" s="19">
        <f t="shared" si="298"/>
        <v>108.75598260268238</v>
      </c>
      <c r="G9455" s="151">
        <f t="shared" si="299"/>
        <v>47.05708661417323</v>
      </c>
    </row>
    <row r="9456" spans="1:7" s="8" customFormat="1" ht="12.75" x14ac:dyDescent="0.15">
      <c r="A9456" s="108" t="s">
        <v>7</v>
      </c>
      <c r="B9456" s="19">
        <v>5495.1</v>
      </c>
      <c r="C9456" s="19">
        <v>12400</v>
      </c>
      <c r="D9456" s="19">
        <v>12400</v>
      </c>
      <c r="E9456" s="19">
        <v>5834.5</v>
      </c>
      <c r="F9456" s="19">
        <f t="shared" si="298"/>
        <v>106.17641171225272</v>
      </c>
      <c r="G9456" s="151">
        <f t="shared" si="299"/>
        <v>47.052419354838712</v>
      </c>
    </row>
    <row r="9457" spans="1:7" s="8" customFormat="1" ht="12.75" x14ac:dyDescent="0.15">
      <c r="A9457" s="110" t="s">
        <v>8</v>
      </c>
      <c r="B9457" s="20">
        <v>4488.9799999999996</v>
      </c>
      <c r="C9457" s="20">
        <v>0</v>
      </c>
      <c r="D9457" s="20">
        <v>0</v>
      </c>
      <c r="E9457" s="20">
        <v>4837.28</v>
      </c>
      <c r="F9457" s="20">
        <f t="shared" si="298"/>
        <v>107.75900093116921</v>
      </c>
      <c r="G9457" s="136">
        <f t="shared" si="299"/>
        <v>0</v>
      </c>
    </row>
    <row r="9458" spans="1:7" s="8" customFormat="1" ht="12.75" x14ac:dyDescent="0.15">
      <c r="A9458" s="110" t="s">
        <v>10</v>
      </c>
      <c r="B9458" s="20">
        <v>265.44</v>
      </c>
      <c r="C9458" s="20">
        <v>0</v>
      </c>
      <c r="D9458" s="20">
        <v>0</v>
      </c>
      <c r="E9458" s="20">
        <v>199.08</v>
      </c>
      <c r="F9458" s="20">
        <f t="shared" si="298"/>
        <v>75</v>
      </c>
      <c r="G9458" s="136">
        <f t="shared" si="299"/>
        <v>0</v>
      </c>
    </row>
    <row r="9459" spans="1:7" s="8" customFormat="1" ht="12.75" x14ac:dyDescent="0.15">
      <c r="A9459" s="110" t="s">
        <v>11</v>
      </c>
      <c r="B9459" s="20">
        <v>740.68</v>
      </c>
      <c r="C9459" s="20">
        <v>0</v>
      </c>
      <c r="D9459" s="20">
        <v>0</v>
      </c>
      <c r="E9459" s="20">
        <v>798.14</v>
      </c>
      <c r="F9459" s="20">
        <f t="shared" si="298"/>
        <v>107.75773613436301</v>
      </c>
      <c r="G9459" s="136">
        <f t="shared" si="299"/>
        <v>0</v>
      </c>
    </row>
    <row r="9460" spans="1:7" s="8" customFormat="1" ht="12.75" x14ac:dyDescent="0.15">
      <c r="A9460" s="108" t="s">
        <v>12</v>
      </c>
      <c r="B9460" s="19">
        <v>0</v>
      </c>
      <c r="C9460" s="19">
        <v>300</v>
      </c>
      <c r="D9460" s="19">
        <v>300</v>
      </c>
      <c r="E9460" s="19">
        <v>141.75</v>
      </c>
      <c r="F9460" s="19">
        <f t="shared" si="298"/>
        <v>0</v>
      </c>
      <c r="G9460" s="151">
        <f t="shared" si="299"/>
        <v>47.25</v>
      </c>
    </row>
    <row r="9461" spans="1:7" s="8" customFormat="1" ht="12.75" x14ac:dyDescent="0.15">
      <c r="A9461" s="110" t="s">
        <v>19</v>
      </c>
      <c r="B9461" s="20">
        <v>0</v>
      </c>
      <c r="C9461" s="20">
        <v>0</v>
      </c>
      <c r="D9461" s="20">
        <v>0</v>
      </c>
      <c r="E9461" s="20">
        <v>141.75</v>
      </c>
      <c r="F9461" s="20">
        <f t="shared" si="298"/>
        <v>0</v>
      </c>
      <c r="G9461" s="136">
        <f t="shared" si="299"/>
        <v>0</v>
      </c>
    </row>
    <row r="9462" spans="1:7" s="8" customFormat="1" ht="12.75" x14ac:dyDescent="0.15">
      <c r="A9462" s="108" t="s">
        <v>53</v>
      </c>
      <c r="B9462" s="19">
        <v>0</v>
      </c>
      <c r="C9462" s="19">
        <v>1600</v>
      </c>
      <c r="D9462" s="19">
        <v>1600</v>
      </c>
      <c r="E9462" s="19">
        <v>0</v>
      </c>
      <c r="F9462" s="19">
        <f t="shared" si="298"/>
        <v>0</v>
      </c>
      <c r="G9462" s="151">
        <f t="shared" si="299"/>
        <v>0</v>
      </c>
    </row>
    <row r="9463" spans="1:7" s="8" customFormat="1" ht="12.75" x14ac:dyDescent="0.15">
      <c r="A9463" s="108" t="s">
        <v>56</v>
      </c>
      <c r="B9463" s="19">
        <v>0</v>
      </c>
      <c r="C9463" s="19">
        <v>1600</v>
      </c>
      <c r="D9463" s="19">
        <v>1600</v>
      </c>
      <c r="E9463" s="19">
        <v>0</v>
      </c>
      <c r="F9463" s="19">
        <f t="shared" si="298"/>
        <v>0</v>
      </c>
      <c r="G9463" s="151">
        <f t="shared" si="299"/>
        <v>0</v>
      </c>
    </row>
    <row r="9464" spans="1:7" s="5" customFormat="1" ht="12.75" x14ac:dyDescent="0.15">
      <c r="A9464" s="145" t="s">
        <v>512</v>
      </c>
      <c r="B9464" s="16">
        <v>440371.24</v>
      </c>
      <c r="C9464" s="16">
        <v>453000</v>
      </c>
      <c r="D9464" s="16">
        <v>483000</v>
      </c>
      <c r="E9464" s="16">
        <v>476366.11</v>
      </c>
      <c r="F9464" s="16">
        <f t="shared" si="298"/>
        <v>108.17375585199433</v>
      </c>
      <c r="G9464" s="146">
        <f t="shared" si="299"/>
        <v>98.626523809523803</v>
      </c>
    </row>
    <row r="9465" spans="1:7" s="6" customFormat="1" ht="12.75" x14ac:dyDescent="0.15">
      <c r="A9465" s="147" t="s">
        <v>354</v>
      </c>
      <c r="B9465" s="17">
        <v>197488.5</v>
      </c>
      <c r="C9465" s="17">
        <v>208000</v>
      </c>
      <c r="D9465" s="17">
        <v>228000</v>
      </c>
      <c r="E9465" s="17">
        <v>221366.11</v>
      </c>
      <c r="F9465" s="17">
        <f t="shared" si="298"/>
        <v>112.09063312547312</v>
      </c>
      <c r="G9465" s="148">
        <f t="shared" si="299"/>
        <v>97.090399122807014</v>
      </c>
    </row>
    <row r="9466" spans="1:7" s="7" customFormat="1" ht="12.75" x14ac:dyDescent="0.15">
      <c r="A9466" s="149" t="s">
        <v>355</v>
      </c>
      <c r="B9466" s="18">
        <v>48841.99</v>
      </c>
      <c r="C9466" s="18">
        <v>53000</v>
      </c>
      <c r="D9466" s="18">
        <v>22848</v>
      </c>
      <c r="E9466" s="18">
        <v>16250</v>
      </c>
      <c r="F9466" s="18">
        <f t="shared" si="298"/>
        <v>33.270552653567151</v>
      </c>
      <c r="G9466" s="150">
        <f t="shared" si="299"/>
        <v>71.122198879551817</v>
      </c>
    </row>
    <row r="9467" spans="1:7" s="8" customFormat="1" ht="12.75" x14ac:dyDescent="0.15">
      <c r="A9467" s="108" t="s">
        <v>113</v>
      </c>
      <c r="B9467" s="19">
        <v>48841.99</v>
      </c>
      <c r="C9467" s="19">
        <v>53000</v>
      </c>
      <c r="D9467" s="19">
        <v>22848</v>
      </c>
      <c r="E9467" s="19">
        <v>16250</v>
      </c>
      <c r="F9467" s="19">
        <f t="shared" si="298"/>
        <v>33.270552653567151</v>
      </c>
      <c r="G9467" s="151">
        <f t="shared" si="299"/>
        <v>71.122198879551817</v>
      </c>
    </row>
    <row r="9468" spans="1:7" s="6" customFormat="1" ht="12.75" x14ac:dyDescent="0.15">
      <c r="A9468" s="147" t="s">
        <v>5</v>
      </c>
      <c r="B9468" s="17">
        <v>48841.99</v>
      </c>
      <c r="C9468" s="17">
        <v>53000</v>
      </c>
      <c r="D9468" s="17">
        <v>22848</v>
      </c>
      <c r="E9468" s="17">
        <v>16250</v>
      </c>
      <c r="F9468" s="17">
        <f t="shared" si="298"/>
        <v>33.270552653567151</v>
      </c>
      <c r="G9468" s="148">
        <f t="shared" si="299"/>
        <v>71.122198879551817</v>
      </c>
    </row>
    <row r="9469" spans="1:7" s="8" customFormat="1" ht="12.75" x14ac:dyDescent="0.15">
      <c r="A9469" s="108" t="s">
        <v>6</v>
      </c>
      <c r="B9469" s="19">
        <v>48841.99</v>
      </c>
      <c r="C9469" s="19">
        <v>53000</v>
      </c>
      <c r="D9469" s="19">
        <v>22848</v>
      </c>
      <c r="E9469" s="19">
        <v>16250</v>
      </c>
      <c r="F9469" s="19">
        <f t="shared" si="298"/>
        <v>33.270552653567151</v>
      </c>
      <c r="G9469" s="151">
        <f t="shared" si="299"/>
        <v>71.122198879551817</v>
      </c>
    </row>
    <row r="9470" spans="1:7" s="8" customFormat="1" ht="12.75" x14ac:dyDescent="0.15">
      <c r="A9470" s="108" t="s">
        <v>101</v>
      </c>
      <c r="B9470" s="19">
        <v>48841.99</v>
      </c>
      <c r="C9470" s="19">
        <v>53000</v>
      </c>
      <c r="D9470" s="19">
        <v>22848</v>
      </c>
      <c r="E9470" s="19">
        <v>16250</v>
      </c>
      <c r="F9470" s="19">
        <f t="shared" si="298"/>
        <v>33.270552653567151</v>
      </c>
      <c r="G9470" s="151">
        <f t="shared" si="299"/>
        <v>71.122198879551817</v>
      </c>
    </row>
    <row r="9471" spans="1:7" s="8" customFormat="1" ht="12.75" x14ac:dyDescent="0.15">
      <c r="A9471" s="110" t="s">
        <v>102</v>
      </c>
      <c r="B9471" s="20">
        <v>663.61</v>
      </c>
      <c r="C9471" s="20">
        <v>0</v>
      </c>
      <c r="D9471" s="20">
        <v>0</v>
      </c>
      <c r="E9471" s="20">
        <v>0</v>
      </c>
      <c r="F9471" s="20">
        <f t="shared" si="298"/>
        <v>0</v>
      </c>
      <c r="G9471" s="136">
        <f t="shared" si="299"/>
        <v>0</v>
      </c>
    </row>
    <row r="9472" spans="1:7" s="8" customFormat="1" ht="12.75" x14ac:dyDescent="0.15">
      <c r="A9472" s="110" t="s">
        <v>132</v>
      </c>
      <c r="B9472" s="20">
        <v>48178.38</v>
      </c>
      <c r="C9472" s="20">
        <v>0</v>
      </c>
      <c r="D9472" s="20">
        <v>0</v>
      </c>
      <c r="E9472" s="20">
        <v>16250</v>
      </c>
      <c r="F9472" s="20">
        <f t="shared" si="298"/>
        <v>33.728821932161274</v>
      </c>
      <c r="G9472" s="136">
        <f t="shared" si="299"/>
        <v>0</v>
      </c>
    </row>
    <row r="9473" spans="1:7" s="7" customFormat="1" ht="12.75" x14ac:dyDescent="0.15">
      <c r="A9473" s="149" t="s">
        <v>356</v>
      </c>
      <c r="B9473" s="18">
        <v>102127.17</v>
      </c>
      <c r="C9473" s="18">
        <v>105000</v>
      </c>
      <c r="D9473" s="18">
        <v>140469</v>
      </c>
      <c r="E9473" s="18">
        <v>140433.79999999999</v>
      </c>
      <c r="F9473" s="18">
        <f t="shared" si="298"/>
        <v>137.50875501592768</v>
      </c>
      <c r="G9473" s="150">
        <f t="shared" si="299"/>
        <v>99.97494109020495</v>
      </c>
    </row>
    <row r="9474" spans="1:7" s="8" customFormat="1" ht="12.75" x14ac:dyDescent="0.15">
      <c r="A9474" s="108" t="s">
        <v>105</v>
      </c>
      <c r="B9474" s="19">
        <v>102127.17</v>
      </c>
      <c r="C9474" s="19">
        <v>105000</v>
      </c>
      <c r="D9474" s="19">
        <v>140469</v>
      </c>
      <c r="E9474" s="19">
        <v>140433.79999999999</v>
      </c>
      <c r="F9474" s="19">
        <f t="shared" si="298"/>
        <v>137.50875501592768</v>
      </c>
      <c r="G9474" s="151">
        <f t="shared" si="299"/>
        <v>99.97494109020495</v>
      </c>
    </row>
    <row r="9475" spans="1:7" s="6" customFormat="1" ht="12.75" x14ac:dyDescent="0.15">
      <c r="A9475" s="147" t="s">
        <v>5</v>
      </c>
      <c r="B9475" s="17">
        <v>102127.17</v>
      </c>
      <c r="C9475" s="17">
        <v>105000</v>
      </c>
      <c r="D9475" s="17">
        <v>140469</v>
      </c>
      <c r="E9475" s="17">
        <v>140433.79999999999</v>
      </c>
      <c r="F9475" s="17">
        <f t="shared" si="298"/>
        <v>137.50875501592768</v>
      </c>
      <c r="G9475" s="148">
        <f t="shared" si="299"/>
        <v>99.97494109020495</v>
      </c>
    </row>
    <row r="9476" spans="1:7" s="8" customFormat="1" ht="12.75" x14ac:dyDescent="0.15">
      <c r="A9476" s="108" t="s">
        <v>6</v>
      </c>
      <c r="B9476" s="19">
        <v>102127.17</v>
      </c>
      <c r="C9476" s="19">
        <v>105000</v>
      </c>
      <c r="D9476" s="19">
        <v>140469</v>
      </c>
      <c r="E9476" s="19">
        <v>140433.79999999999</v>
      </c>
      <c r="F9476" s="19">
        <f t="shared" si="298"/>
        <v>137.50875501592768</v>
      </c>
      <c r="G9476" s="151">
        <f t="shared" si="299"/>
        <v>99.97494109020495</v>
      </c>
    </row>
    <row r="9477" spans="1:7" s="8" customFormat="1" ht="12.75" x14ac:dyDescent="0.15">
      <c r="A9477" s="108" t="s">
        <v>75</v>
      </c>
      <c r="B9477" s="19">
        <v>3981.69</v>
      </c>
      <c r="C9477" s="19">
        <v>4000</v>
      </c>
      <c r="D9477" s="19">
        <v>1990</v>
      </c>
      <c r="E9477" s="19">
        <v>1990</v>
      </c>
      <c r="F9477" s="19">
        <f t="shared" si="298"/>
        <v>49.978777855634164</v>
      </c>
      <c r="G9477" s="151">
        <f t="shared" si="299"/>
        <v>100</v>
      </c>
    </row>
    <row r="9478" spans="1:7" s="8" customFormat="1" ht="12.75" x14ac:dyDescent="0.15">
      <c r="A9478" s="110" t="s">
        <v>76</v>
      </c>
      <c r="B9478" s="20">
        <v>1327.23</v>
      </c>
      <c r="C9478" s="20">
        <v>0</v>
      </c>
      <c r="D9478" s="20">
        <v>0</v>
      </c>
      <c r="E9478" s="20">
        <v>1990</v>
      </c>
      <c r="F9478" s="20">
        <f t="shared" ref="F9478:F9541" si="300">IFERROR(E9478/B9478*100,0)</f>
        <v>149.9363335669025</v>
      </c>
      <c r="G9478" s="136">
        <f t="shared" ref="G9478:G9541" si="301">IFERROR(E9478/D9478*100,0)</f>
        <v>0</v>
      </c>
    </row>
    <row r="9479" spans="1:7" s="8" customFormat="1" ht="12.75" x14ac:dyDescent="0.15">
      <c r="A9479" s="110" t="s">
        <v>93</v>
      </c>
      <c r="B9479" s="20">
        <v>2654.46</v>
      </c>
      <c r="C9479" s="20">
        <v>0</v>
      </c>
      <c r="D9479" s="20">
        <v>0</v>
      </c>
      <c r="E9479" s="20">
        <v>0</v>
      </c>
      <c r="F9479" s="20">
        <f t="shared" si="300"/>
        <v>0</v>
      </c>
      <c r="G9479" s="136">
        <f t="shared" si="301"/>
        <v>0</v>
      </c>
    </row>
    <row r="9480" spans="1:7" s="8" customFormat="1" ht="12.75" x14ac:dyDescent="0.15">
      <c r="A9480" s="108" t="s">
        <v>101</v>
      </c>
      <c r="B9480" s="19">
        <v>98145.48</v>
      </c>
      <c r="C9480" s="19">
        <v>101000</v>
      </c>
      <c r="D9480" s="19">
        <v>138479</v>
      </c>
      <c r="E9480" s="19">
        <v>138443.79999999999</v>
      </c>
      <c r="F9480" s="19">
        <f t="shared" si="300"/>
        <v>141.05978186667383</v>
      </c>
      <c r="G9480" s="151">
        <f t="shared" si="301"/>
        <v>99.974580983398198</v>
      </c>
    </row>
    <row r="9481" spans="1:7" s="8" customFormat="1" ht="12.75" x14ac:dyDescent="0.15">
      <c r="A9481" s="110" t="s">
        <v>102</v>
      </c>
      <c r="B9481" s="20">
        <v>87859.47</v>
      </c>
      <c r="C9481" s="20">
        <v>0</v>
      </c>
      <c r="D9481" s="20">
        <v>0</v>
      </c>
      <c r="E9481" s="20">
        <v>121082.8</v>
      </c>
      <c r="F9481" s="20">
        <f t="shared" si="300"/>
        <v>137.81417074334729</v>
      </c>
      <c r="G9481" s="136">
        <f t="shared" si="301"/>
        <v>0</v>
      </c>
    </row>
    <row r="9482" spans="1:7" s="8" customFormat="1" ht="12.75" x14ac:dyDescent="0.15">
      <c r="A9482" s="110" t="s">
        <v>132</v>
      </c>
      <c r="B9482" s="20">
        <v>10286.01</v>
      </c>
      <c r="C9482" s="20">
        <v>0</v>
      </c>
      <c r="D9482" s="20">
        <v>0</v>
      </c>
      <c r="E9482" s="20">
        <v>17361</v>
      </c>
      <c r="F9482" s="20">
        <f t="shared" si="300"/>
        <v>168.78264749888442</v>
      </c>
      <c r="G9482" s="136">
        <f t="shared" si="301"/>
        <v>0</v>
      </c>
    </row>
    <row r="9483" spans="1:7" s="7" customFormat="1" ht="12.75" x14ac:dyDescent="0.15">
      <c r="A9483" s="149" t="s">
        <v>357</v>
      </c>
      <c r="B9483" s="18">
        <v>46519.34</v>
      </c>
      <c r="C9483" s="18">
        <v>50000</v>
      </c>
      <c r="D9483" s="18">
        <v>64683</v>
      </c>
      <c r="E9483" s="18">
        <v>64682.31</v>
      </c>
      <c r="F9483" s="18">
        <f t="shared" si="300"/>
        <v>139.0439116290128</v>
      </c>
      <c r="G9483" s="150">
        <f t="shared" si="301"/>
        <v>99.998933259125266</v>
      </c>
    </row>
    <row r="9484" spans="1:7" s="8" customFormat="1" ht="12.75" x14ac:dyDescent="0.15">
      <c r="A9484" s="108" t="s">
        <v>350</v>
      </c>
      <c r="B9484" s="19">
        <v>46519.34</v>
      </c>
      <c r="C9484" s="19">
        <v>50000</v>
      </c>
      <c r="D9484" s="19">
        <v>64683</v>
      </c>
      <c r="E9484" s="19">
        <v>64682.31</v>
      </c>
      <c r="F9484" s="19">
        <f t="shared" si="300"/>
        <v>139.0439116290128</v>
      </c>
      <c r="G9484" s="151">
        <f t="shared" si="301"/>
        <v>99.998933259125266</v>
      </c>
    </row>
    <row r="9485" spans="1:7" s="6" customFormat="1" ht="12.75" x14ac:dyDescent="0.15">
      <c r="A9485" s="147" t="s">
        <v>5</v>
      </c>
      <c r="B9485" s="17">
        <v>46519.34</v>
      </c>
      <c r="C9485" s="17">
        <v>50000</v>
      </c>
      <c r="D9485" s="17">
        <v>64683</v>
      </c>
      <c r="E9485" s="17">
        <v>64682.31</v>
      </c>
      <c r="F9485" s="17">
        <f t="shared" si="300"/>
        <v>139.0439116290128</v>
      </c>
      <c r="G9485" s="148">
        <f t="shared" si="301"/>
        <v>99.998933259125266</v>
      </c>
    </row>
    <row r="9486" spans="1:7" s="8" customFormat="1" ht="12.75" x14ac:dyDescent="0.15">
      <c r="A9486" s="108" t="s">
        <v>6</v>
      </c>
      <c r="B9486" s="19">
        <v>46519.34</v>
      </c>
      <c r="C9486" s="19">
        <v>50000</v>
      </c>
      <c r="D9486" s="19">
        <v>64683</v>
      </c>
      <c r="E9486" s="19">
        <v>64682.31</v>
      </c>
      <c r="F9486" s="19">
        <f t="shared" si="300"/>
        <v>139.0439116290128</v>
      </c>
      <c r="G9486" s="151">
        <f t="shared" si="301"/>
        <v>99.998933259125266</v>
      </c>
    </row>
    <row r="9487" spans="1:7" s="8" customFormat="1" ht="12.75" x14ac:dyDescent="0.15">
      <c r="A9487" s="108" t="s">
        <v>75</v>
      </c>
      <c r="B9487" s="19">
        <v>46519.34</v>
      </c>
      <c r="C9487" s="19">
        <v>50000</v>
      </c>
      <c r="D9487" s="19">
        <v>64683</v>
      </c>
      <c r="E9487" s="19">
        <v>64682.31</v>
      </c>
      <c r="F9487" s="19">
        <f t="shared" si="300"/>
        <v>139.0439116290128</v>
      </c>
      <c r="G9487" s="151">
        <f t="shared" si="301"/>
        <v>99.998933259125266</v>
      </c>
    </row>
    <row r="9488" spans="1:7" s="8" customFormat="1" ht="12.75" x14ac:dyDescent="0.15">
      <c r="A9488" s="110" t="s">
        <v>100</v>
      </c>
      <c r="B9488" s="20">
        <v>45789.36</v>
      </c>
      <c r="C9488" s="20">
        <v>0</v>
      </c>
      <c r="D9488" s="20">
        <v>0</v>
      </c>
      <c r="E9488" s="20">
        <v>49952.31</v>
      </c>
      <c r="F9488" s="20">
        <f t="shared" si="300"/>
        <v>109.09152257205604</v>
      </c>
      <c r="G9488" s="136">
        <f t="shared" si="301"/>
        <v>0</v>
      </c>
    </row>
    <row r="9489" spans="1:7" s="8" customFormat="1" ht="12.75" x14ac:dyDescent="0.15">
      <c r="A9489" s="110" t="s">
        <v>198</v>
      </c>
      <c r="B9489" s="20">
        <v>729.98</v>
      </c>
      <c r="C9489" s="20">
        <v>0</v>
      </c>
      <c r="D9489" s="20">
        <v>0</v>
      </c>
      <c r="E9489" s="20">
        <v>14730</v>
      </c>
      <c r="F9489" s="20">
        <f t="shared" si="300"/>
        <v>2017.8635031096742</v>
      </c>
      <c r="G9489" s="136">
        <f t="shared" si="301"/>
        <v>0</v>
      </c>
    </row>
    <row r="9490" spans="1:7" s="6" customFormat="1" ht="12.75" x14ac:dyDescent="0.15">
      <c r="A9490" s="147" t="s">
        <v>358</v>
      </c>
      <c r="B9490" s="17">
        <v>242882.74</v>
      </c>
      <c r="C9490" s="17">
        <v>245000</v>
      </c>
      <c r="D9490" s="17">
        <v>255000</v>
      </c>
      <c r="E9490" s="17">
        <v>255000</v>
      </c>
      <c r="F9490" s="17">
        <f t="shared" si="300"/>
        <v>104.98893416633888</v>
      </c>
      <c r="G9490" s="148">
        <f t="shared" si="301"/>
        <v>100</v>
      </c>
    </row>
    <row r="9491" spans="1:7" s="7" customFormat="1" ht="12.75" x14ac:dyDescent="0.15">
      <c r="A9491" s="149" t="s">
        <v>359</v>
      </c>
      <c r="B9491" s="18">
        <v>213683.72</v>
      </c>
      <c r="C9491" s="18">
        <v>215000</v>
      </c>
      <c r="D9491" s="18">
        <v>225000</v>
      </c>
      <c r="E9491" s="18">
        <v>225000</v>
      </c>
      <c r="F9491" s="18">
        <f t="shared" si="300"/>
        <v>105.29580821599325</v>
      </c>
      <c r="G9491" s="150">
        <f t="shared" si="301"/>
        <v>100</v>
      </c>
    </row>
    <row r="9492" spans="1:7" s="8" customFormat="1" ht="12.75" x14ac:dyDescent="0.15">
      <c r="A9492" s="108" t="s">
        <v>360</v>
      </c>
      <c r="B9492" s="19">
        <v>213683.72</v>
      </c>
      <c r="C9492" s="19">
        <v>215000</v>
      </c>
      <c r="D9492" s="19">
        <v>225000</v>
      </c>
      <c r="E9492" s="19">
        <v>225000</v>
      </c>
      <c r="F9492" s="19">
        <f t="shared" si="300"/>
        <v>105.29580821599325</v>
      </c>
      <c r="G9492" s="151">
        <f t="shared" si="301"/>
        <v>100</v>
      </c>
    </row>
    <row r="9493" spans="1:7" s="6" customFormat="1" ht="12.75" x14ac:dyDescent="0.15">
      <c r="A9493" s="147" t="s">
        <v>5</v>
      </c>
      <c r="B9493" s="17">
        <v>213683.72</v>
      </c>
      <c r="C9493" s="17">
        <v>215000</v>
      </c>
      <c r="D9493" s="17">
        <v>225000</v>
      </c>
      <c r="E9493" s="17">
        <v>225000</v>
      </c>
      <c r="F9493" s="17">
        <f t="shared" si="300"/>
        <v>105.29580821599325</v>
      </c>
      <c r="G9493" s="148">
        <f t="shared" si="301"/>
        <v>100</v>
      </c>
    </row>
    <row r="9494" spans="1:7" s="8" customFormat="1" ht="12.75" x14ac:dyDescent="0.15">
      <c r="A9494" s="108" t="s">
        <v>6</v>
      </c>
      <c r="B9494" s="19">
        <v>213683.72</v>
      </c>
      <c r="C9494" s="19">
        <v>215000</v>
      </c>
      <c r="D9494" s="19">
        <v>225000</v>
      </c>
      <c r="E9494" s="19">
        <v>225000</v>
      </c>
      <c r="F9494" s="19">
        <f t="shared" si="300"/>
        <v>105.29580821599325</v>
      </c>
      <c r="G9494" s="151">
        <f t="shared" si="301"/>
        <v>100</v>
      </c>
    </row>
    <row r="9495" spans="1:7" s="8" customFormat="1" ht="12.75" x14ac:dyDescent="0.15">
      <c r="A9495" s="108" t="s">
        <v>101</v>
      </c>
      <c r="B9495" s="19">
        <v>213683.72</v>
      </c>
      <c r="C9495" s="19">
        <v>215000</v>
      </c>
      <c r="D9495" s="19">
        <v>225000</v>
      </c>
      <c r="E9495" s="19">
        <v>225000</v>
      </c>
      <c r="F9495" s="19">
        <f t="shared" si="300"/>
        <v>105.29580821599325</v>
      </c>
      <c r="G9495" s="151">
        <f t="shared" si="301"/>
        <v>100</v>
      </c>
    </row>
    <row r="9496" spans="1:7" s="8" customFormat="1" ht="12.75" x14ac:dyDescent="0.15">
      <c r="A9496" s="110" t="s">
        <v>102</v>
      </c>
      <c r="B9496" s="20">
        <v>180503.02</v>
      </c>
      <c r="C9496" s="20">
        <v>0</v>
      </c>
      <c r="D9496" s="20">
        <v>0</v>
      </c>
      <c r="E9496" s="20">
        <v>190000</v>
      </c>
      <c r="F9496" s="20">
        <f t="shared" si="300"/>
        <v>105.26139673452555</v>
      </c>
      <c r="G9496" s="136">
        <f t="shared" si="301"/>
        <v>0</v>
      </c>
    </row>
    <row r="9497" spans="1:7" s="8" customFormat="1" ht="12.75" x14ac:dyDescent="0.15">
      <c r="A9497" s="110" t="s">
        <v>132</v>
      </c>
      <c r="B9497" s="20">
        <v>33180.699999999997</v>
      </c>
      <c r="C9497" s="20">
        <v>0</v>
      </c>
      <c r="D9497" s="20">
        <v>0</v>
      </c>
      <c r="E9497" s="20">
        <v>35000</v>
      </c>
      <c r="F9497" s="20">
        <f t="shared" si="300"/>
        <v>105.48300668762263</v>
      </c>
      <c r="G9497" s="136">
        <f t="shared" si="301"/>
        <v>0</v>
      </c>
    </row>
    <row r="9498" spans="1:7" s="7" customFormat="1" ht="12.75" x14ac:dyDescent="0.15">
      <c r="A9498" s="149" t="s">
        <v>361</v>
      </c>
      <c r="B9498" s="18">
        <v>29199.02</v>
      </c>
      <c r="C9498" s="18">
        <v>30000</v>
      </c>
      <c r="D9498" s="18">
        <v>30000</v>
      </c>
      <c r="E9498" s="18">
        <v>30000</v>
      </c>
      <c r="F9498" s="18">
        <f t="shared" si="300"/>
        <v>102.74317425721821</v>
      </c>
      <c r="G9498" s="150">
        <f t="shared" si="301"/>
        <v>100</v>
      </c>
    </row>
    <row r="9499" spans="1:7" s="8" customFormat="1" ht="12.75" x14ac:dyDescent="0.15">
      <c r="A9499" s="108" t="s">
        <v>360</v>
      </c>
      <c r="B9499" s="19">
        <v>29199.02</v>
      </c>
      <c r="C9499" s="19">
        <v>30000</v>
      </c>
      <c r="D9499" s="19">
        <v>30000</v>
      </c>
      <c r="E9499" s="19">
        <v>30000</v>
      </c>
      <c r="F9499" s="19">
        <f t="shared" si="300"/>
        <v>102.74317425721821</v>
      </c>
      <c r="G9499" s="151">
        <f t="shared" si="301"/>
        <v>100</v>
      </c>
    </row>
    <row r="9500" spans="1:7" s="6" customFormat="1" ht="12.75" x14ac:dyDescent="0.15">
      <c r="A9500" s="147" t="s">
        <v>5</v>
      </c>
      <c r="B9500" s="17">
        <v>29199.02</v>
      </c>
      <c r="C9500" s="17">
        <v>30000</v>
      </c>
      <c r="D9500" s="17">
        <v>30000</v>
      </c>
      <c r="E9500" s="17">
        <v>30000</v>
      </c>
      <c r="F9500" s="17">
        <f t="shared" si="300"/>
        <v>102.74317425721821</v>
      </c>
      <c r="G9500" s="148">
        <f t="shared" si="301"/>
        <v>100</v>
      </c>
    </row>
    <row r="9501" spans="1:7" s="8" customFormat="1" ht="12.75" x14ac:dyDescent="0.15">
      <c r="A9501" s="108" t="s">
        <v>6</v>
      </c>
      <c r="B9501" s="19">
        <v>29199.02</v>
      </c>
      <c r="C9501" s="19">
        <v>30000</v>
      </c>
      <c r="D9501" s="19">
        <v>30000</v>
      </c>
      <c r="E9501" s="19">
        <v>30000</v>
      </c>
      <c r="F9501" s="19">
        <f t="shared" si="300"/>
        <v>102.74317425721821</v>
      </c>
      <c r="G9501" s="151">
        <f t="shared" si="301"/>
        <v>100</v>
      </c>
    </row>
    <row r="9502" spans="1:7" s="8" customFormat="1" ht="12.75" x14ac:dyDescent="0.15">
      <c r="A9502" s="108" t="s">
        <v>101</v>
      </c>
      <c r="B9502" s="19">
        <v>29199.02</v>
      </c>
      <c r="C9502" s="19">
        <v>30000</v>
      </c>
      <c r="D9502" s="19">
        <v>30000</v>
      </c>
      <c r="E9502" s="19">
        <v>30000</v>
      </c>
      <c r="F9502" s="19">
        <f t="shared" si="300"/>
        <v>102.74317425721821</v>
      </c>
      <c r="G9502" s="151">
        <f t="shared" si="301"/>
        <v>100</v>
      </c>
    </row>
    <row r="9503" spans="1:7" s="8" customFormat="1" ht="12.75" x14ac:dyDescent="0.15">
      <c r="A9503" s="110" t="s">
        <v>102</v>
      </c>
      <c r="B9503" s="20">
        <v>29199.02</v>
      </c>
      <c r="C9503" s="20">
        <v>0</v>
      </c>
      <c r="D9503" s="20">
        <v>0</v>
      </c>
      <c r="E9503" s="20">
        <v>30000</v>
      </c>
      <c r="F9503" s="20">
        <f t="shared" si="300"/>
        <v>102.74317425721821</v>
      </c>
      <c r="G9503" s="136">
        <f t="shared" si="301"/>
        <v>0</v>
      </c>
    </row>
    <row r="9504" spans="1:7" s="4" customFormat="1" ht="12.75" x14ac:dyDescent="0.15">
      <c r="A9504" s="144" t="s">
        <v>533</v>
      </c>
      <c r="B9504" s="15">
        <v>80746312.540000007</v>
      </c>
      <c r="C9504" s="15">
        <v>94911317</v>
      </c>
      <c r="D9504" s="15">
        <v>108370535.67</v>
      </c>
      <c r="E9504" s="15">
        <v>89114793.879999995</v>
      </c>
      <c r="F9504" s="15">
        <f t="shared" si="300"/>
        <v>110.36391765364446</v>
      </c>
      <c r="G9504" s="142">
        <f t="shared" si="301"/>
        <v>82.231570905365075</v>
      </c>
    </row>
    <row r="9505" spans="1:7" s="5" customFormat="1" ht="12.75" x14ac:dyDescent="0.15">
      <c r="A9505" s="145" t="s">
        <v>513</v>
      </c>
      <c r="B9505" s="16">
        <v>40799225.82</v>
      </c>
      <c r="C9505" s="16">
        <v>47061675</v>
      </c>
      <c r="D9505" s="16">
        <v>51262749</v>
      </c>
      <c r="E9505" s="16">
        <v>44721812.07</v>
      </c>
      <c r="F9505" s="16">
        <f t="shared" si="300"/>
        <v>109.61436441785895</v>
      </c>
      <c r="G9505" s="146">
        <f t="shared" si="301"/>
        <v>87.240370332070967</v>
      </c>
    </row>
    <row r="9506" spans="1:7" s="6" customFormat="1" ht="12.75" x14ac:dyDescent="0.15">
      <c r="A9506" s="147" t="s">
        <v>362</v>
      </c>
      <c r="B9506" s="17">
        <v>798972.79</v>
      </c>
      <c r="C9506" s="17">
        <v>931873</v>
      </c>
      <c r="D9506" s="17">
        <v>931873</v>
      </c>
      <c r="E9506" s="17">
        <v>930976.39</v>
      </c>
      <c r="F9506" s="17">
        <f t="shared" si="300"/>
        <v>116.52166402312649</v>
      </c>
      <c r="G9506" s="148">
        <f t="shared" si="301"/>
        <v>99.903784099335425</v>
      </c>
    </row>
    <row r="9507" spans="1:7" s="7" customFormat="1" ht="12.75" x14ac:dyDescent="0.15">
      <c r="A9507" s="149" t="s">
        <v>363</v>
      </c>
      <c r="B9507" s="18">
        <v>798972.79</v>
      </c>
      <c r="C9507" s="18">
        <v>931873</v>
      </c>
      <c r="D9507" s="18">
        <v>931873</v>
      </c>
      <c r="E9507" s="18">
        <v>930976.39</v>
      </c>
      <c r="F9507" s="18">
        <f t="shared" si="300"/>
        <v>116.52166402312649</v>
      </c>
      <c r="G9507" s="150">
        <f t="shared" si="301"/>
        <v>99.903784099335425</v>
      </c>
    </row>
    <row r="9508" spans="1:7" s="8" customFormat="1" ht="12.75" x14ac:dyDescent="0.15">
      <c r="A9508" s="108" t="s">
        <v>364</v>
      </c>
      <c r="B9508" s="19">
        <v>798972.79</v>
      </c>
      <c r="C9508" s="19">
        <v>931873</v>
      </c>
      <c r="D9508" s="19">
        <v>931873</v>
      </c>
      <c r="E9508" s="19">
        <v>930976.39</v>
      </c>
      <c r="F9508" s="19">
        <f t="shared" si="300"/>
        <v>116.52166402312649</v>
      </c>
      <c r="G9508" s="151">
        <f t="shared" si="301"/>
        <v>99.903784099335425</v>
      </c>
    </row>
    <row r="9509" spans="1:7" s="6" customFormat="1" ht="12.75" x14ac:dyDescent="0.15">
      <c r="A9509" s="147" t="s">
        <v>62</v>
      </c>
      <c r="B9509" s="17">
        <v>798972.79</v>
      </c>
      <c r="C9509" s="17">
        <v>931873</v>
      </c>
      <c r="D9509" s="17">
        <v>931873</v>
      </c>
      <c r="E9509" s="17">
        <v>930976.39</v>
      </c>
      <c r="F9509" s="17">
        <f t="shared" si="300"/>
        <v>116.52166402312649</v>
      </c>
      <c r="G9509" s="148">
        <f t="shared" si="301"/>
        <v>99.903784099335425</v>
      </c>
    </row>
    <row r="9510" spans="1:7" s="8" customFormat="1" ht="12.75" x14ac:dyDescent="0.15">
      <c r="A9510" s="108" t="s">
        <v>6</v>
      </c>
      <c r="B9510" s="19">
        <v>144773.38</v>
      </c>
      <c r="C9510" s="19">
        <v>0</v>
      </c>
      <c r="D9510" s="19">
        <v>0</v>
      </c>
      <c r="E9510" s="19">
        <v>0</v>
      </c>
      <c r="F9510" s="19">
        <f t="shared" si="300"/>
        <v>0</v>
      </c>
      <c r="G9510" s="151">
        <f t="shared" si="301"/>
        <v>0</v>
      </c>
    </row>
    <row r="9511" spans="1:7" s="8" customFormat="1" ht="12.75" x14ac:dyDescent="0.15">
      <c r="A9511" s="108" t="s">
        <v>12</v>
      </c>
      <c r="B9511" s="19">
        <v>144773.38</v>
      </c>
      <c r="C9511" s="19">
        <v>0</v>
      </c>
      <c r="D9511" s="19">
        <v>0</v>
      </c>
      <c r="E9511" s="19">
        <v>0</v>
      </c>
      <c r="F9511" s="19">
        <f t="shared" si="300"/>
        <v>0</v>
      </c>
      <c r="G9511" s="151">
        <f t="shared" si="301"/>
        <v>0</v>
      </c>
    </row>
    <row r="9512" spans="1:7" s="8" customFormat="1" ht="12.75" x14ac:dyDescent="0.15">
      <c r="A9512" s="110" t="s">
        <v>28</v>
      </c>
      <c r="B9512" s="20">
        <v>144773.38</v>
      </c>
      <c r="C9512" s="20">
        <v>0</v>
      </c>
      <c r="D9512" s="20">
        <v>0</v>
      </c>
      <c r="E9512" s="20">
        <v>0</v>
      </c>
      <c r="F9512" s="20">
        <f t="shared" si="300"/>
        <v>0</v>
      </c>
      <c r="G9512" s="136">
        <f t="shared" si="301"/>
        <v>0</v>
      </c>
    </row>
    <row r="9513" spans="1:7" s="8" customFormat="1" ht="12.75" x14ac:dyDescent="0.15">
      <c r="A9513" s="108" t="s">
        <v>53</v>
      </c>
      <c r="B9513" s="19">
        <v>654199.41</v>
      </c>
      <c r="C9513" s="19">
        <v>931873</v>
      </c>
      <c r="D9513" s="19">
        <v>931873</v>
      </c>
      <c r="E9513" s="19">
        <v>930976.39</v>
      </c>
      <c r="F9513" s="19">
        <f t="shared" si="300"/>
        <v>142.30773916472961</v>
      </c>
      <c r="G9513" s="151">
        <f t="shared" si="301"/>
        <v>99.903784099335425</v>
      </c>
    </row>
    <row r="9514" spans="1:7" s="8" customFormat="1" ht="12.75" x14ac:dyDescent="0.15">
      <c r="A9514" s="108" t="s">
        <v>54</v>
      </c>
      <c r="B9514" s="19">
        <v>18716.900000000001</v>
      </c>
      <c r="C9514" s="19">
        <v>8229</v>
      </c>
      <c r="D9514" s="19">
        <v>8229</v>
      </c>
      <c r="E9514" s="19">
        <v>7875</v>
      </c>
      <c r="F9514" s="19">
        <f t="shared" si="300"/>
        <v>42.074275120345781</v>
      </c>
      <c r="G9514" s="151">
        <f t="shared" si="301"/>
        <v>95.698140721837404</v>
      </c>
    </row>
    <row r="9515" spans="1:7" s="8" customFormat="1" ht="12.75" x14ac:dyDescent="0.15">
      <c r="A9515" s="110" t="s">
        <v>55</v>
      </c>
      <c r="B9515" s="20">
        <v>18716.900000000001</v>
      </c>
      <c r="C9515" s="20">
        <v>0</v>
      </c>
      <c r="D9515" s="20">
        <v>0</v>
      </c>
      <c r="E9515" s="20">
        <v>7875</v>
      </c>
      <c r="F9515" s="20">
        <f t="shared" si="300"/>
        <v>42.074275120345781</v>
      </c>
      <c r="G9515" s="136">
        <f t="shared" si="301"/>
        <v>0</v>
      </c>
    </row>
    <row r="9516" spans="1:7" s="8" customFormat="1" ht="12.75" x14ac:dyDescent="0.15">
      <c r="A9516" s="108" t="s">
        <v>56</v>
      </c>
      <c r="B9516" s="19">
        <v>493763.57</v>
      </c>
      <c r="C9516" s="19">
        <v>859273</v>
      </c>
      <c r="D9516" s="19">
        <v>859644</v>
      </c>
      <c r="E9516" s="19">
        <v>859101.39</v>
      </c>
      <c r="F9516" s="19">
        <f t="shared" si="300"/>
        <v>173.99043635398212</v>
      </c>
      <c r="G9516" s="151">
        <f t="shared" si="301"/>
        <v>99.936879685078935</v>
      </c>
    </row>
    <row r="9517" spans="1:7" s="8" customFormat="1" ht="12.75" x14ac:dyDescent="0.15">
      <c r="A9517" s="110" t="s">
        <v>57</v>
      </c>
      <c r="B9517" s="20">
        <v>13202.67</v>
      </c>
      <c r="C9517" s="20">
        <v>0</v>
      </c>
      <c r="D9517" s="20">
        <v>0</v>
      </c>
      <c r="E9517" s="20">
        <v>124169.38</v>
      </c>
      <c r="F9517" s="20">
        <f t="shared" si="300"/>
        <v>940.48688636465204</v>
      </c>
      <c r="G9517" s="136">
        <f t="shared" si="301"/>
        <v>0</v>
      </c>
    </row>
    <row r="9518" spans="1:7" s="8" customFormat="1" ht="12.75" x14ac:dyDescent="0.15">
      <c r="A9518" s="110" t="s">
        <v>296</v>
      </c>
      <c r="B9518" s="20">
        <v>391311.8</v>
      </c>
      <c r="C9518" s="20">
        <v>0</v>
      </c>
      <c r="D9518" s="20">
        <v>0</v>
      </c>
      <c r="E9518" s="20">
        <v>506083.44</v>
      </c>
      <c r="F9518" s="20">
        <f t="shared" si="300"/>
        <v>129.32997164920658</v>
      </c>
      <c r="G9518" s="136">
        <f t="shared" si="301"/>
        <v>0</v>
      </c>
    </row>
    <row r="9519" spans="1:7" s="8" customFormat="1" ht="12.75" x14ac:dyDescent="0.15">
      <c r="A9519" s="110" t="s">
        <v>60</v>
      </c>
      <c r="B9519" s="20">
        <v>44955.040000000001</v>
      </c>
      <c r="C9519" s="20">
        <v>0</v>
      </c>
      <c r="D9519" s="20">
        <v>0</v>
      </c>
      <c r="E9519" s="20">
        <v>228848.57</v>
      </c>
      <c r="F9519" s="20">
        <f t="shared" si="300"/>
        <v>509.06098626538869</v>
      </c>
      <c r="G9519" s="136">
        <f t="shared" si="301"/>
        <v>0</v>
      </c>
    </row>
    <row r="9520" spans="1:7" s="8" customFormat="1" ht="12.75" x14ac:dyDescent="0.15">
      <c r="A9520" s="110" t="s">
        <v>61</v>
      </c>
      <c r="B9520" s="20">
        <v>44294.06</v>
      </c>
      <c r="C9520" s="20">
        <v>0</v>
      </c>
      <c r="D9520" s="20">
        <v>0</v>
      </c>
      <c r="E9520" s="20">
        <v>0</v>
      </c>
      <c r="F9520" s="20">
        <f t="shared" si="300"/>
        <v>0</v>
      </c>
      <c r="G9520" s="136">
        <f t="shared" si="301"/>
        <v>0</v>
      </c>
    </row>
    <row r="9521" spans="1:7" s="8" customFormat="1" ht="12.75" x14ac:dyDescent="0.15">
      <c r="A9521" s="108" t="s">
        <v>72</v>
      </c>
      <c r="B9521" s="19">
        <v>141718.94</v>
      </c>
      <c r="C9521" s="19">
        <v>64371</v>
      </c>
      <c r="D9521" s="19">
        <v>64000</v>
      </c>
      <c r="E9521" s="19">
        <v>64000</v>
      </c>
      <c r="F9521" s="19">
        <f t="shared" si="300"/>
        <v>45.159807150688536</v>
      </c>
      <c r="G9521" s="151">
        <f t="shared" si="301"/>
        <v>100</v>
      </c>
    </row>
    <row r="9522" spans="1:7" s="8" customFormat="1" ht="12.75" x14ac:dyDescent="0.15">
      <c r="A9522" s="110" t="s">
        <v>73</v>
      </c>
      <c r="B9522" s="20">
        <v>141718.94</v>
      </c>
      <c r="C9522" s="20">
        <v>0</v>
      </c>
      <c r="D9522" s="20">
        <v>0</v>
      </c>
      <c r="E9522" s="20">
        <v>64000</v>
      </c>
      <c r="F9522" s="20">
        <f t="shared" si="300"/>
        <v>45.159807150688536</v>
      </c>
      <c r="G9522" s="136">
        <f t="shared" si="301"/>
        <v>0</v>
      </c>
    </row>
    <row r="9523" spans="1:7" s="6" customFormat="1" ht="12.75" x14ac:dyDescent="0.15">
      <c r="A9523" s="147" t="s">
        <v>365</v>
      </c>
      <c r="B9523" s="17">
        <v>694843.42</v>
      </c>
      <c r="C9523" s="17">
        <v>1202469</v>
      </c>
      <c r="D9523" s="17">
        <v>1549746</v>
      </c>
      <c r="E9523" s="17">
        <v>1148419.04</v>
      </c>
      <c r="F9523" s="17">
        <f t="shared" si="300"/>
        <v>165.27738580297702</v>
      </c>
      <c r="G9523" s="148">
        <f t="shared" si="301"/>
        <v>74.10369441185847</v>
      </c>
    </row>
    <row r="9524" spans="1:7" s="7" customFormat="1" ht="12.75" x14ac:dyDescent="0.15">
      <c r="A9524" s="149" t="s">
        <v>366</v>
      </c>
      <c r="B9524" s="18">
        <v>694843.42</v>
      </c>
      <c r="C9524" s="18">
        <v>1202469</v>
      </c>
      <c r="D9524" s="18">
        <v>1549746</v>
      </c>
      <c r="E9524" s="18">
        <v>1148419.04</v>
      </c>
      <c r="F9524" s="18">
        <f t="shared" si="300"/>
        <v>165.27738580297702</v>
      </c>
      <c r="G9524" s="150">
        <f t="shared" si="301"/>
        <v>74.10369441185847</v>
      </c>
    </row>
    <row r="9525" spans="1:7" s="8" customFormat="1" ht="12.75" x14ac:dyDescent="0.15">
      <c r="A9525" s="108" t="s">
        <v>367</v>
      </c>
      <c r="B9525" s="19">
        <v>694843.42</v>
      </c>
      <c r="C9525" s="19">
        <v>1202469</v>
      </c>
      <c r="D9525" s="19">
        <v>1549746</v>
      </c>
      <c r="E9525" s="19">
        <v>1148419.04</v>
      </c>
      <c r="F9525" s="19">
        <f t="shared" si="300"/>
        <v>165.27738580297702</v>
      </c>
      <c r="G9525" s="151">
        <f t="shared" si="301"/>
        <v>74.10369441185847</v>
      </c>
    </row>
    <row r="9526" spans="1:7" s="6" customFormat="1" ht="12.75" x14ac:dyDescent="0.15">
      <c r="A9526" s="147" t="s">
        <v>44</v>
      </c>
      <c r="B9526" s="17">
        <v>694843.42</v>
      </c>
      <c r="C9526" s="17">
        <v>1202469</v>
      </c>
      <c r="D9526" s="17">
        <v>1549746</v>
      </c>
      <c r="E9526" s="17">
        <v>1148419.04</v>
      </c>
      <c r="F9526" s="17">
        <f t="shared" si="300"/>
        <v>165.27738580297702</v>
      </c>
      <c r="G9526" s="148">
        <f t="shared" si="301"/>
        <v>74.10369441185847</v>
      </c>
    </row>
    <row r="9527" spans="1:7" s="8" customFormat="1" ht="12.75" x14ac:dyDescent="0.15">
      <c r="A9527" s="108" t="s">
        <v>6</v>
      </c>
      <c r="B9527" s="19">
        <v>467827.4</v>
      </c>
      <c r="C9527" s="19">
        <v>1149379</v>
      </c>
      <c r="D9527" s="19">
        <v>1296201</v>
      </c>
      <c r="E9527" s="19">
        <v>1023519.86</v>
      </c>
      <c r="F9527" s="19">
        <f t="shared" si="300"/>
        <v>218.7815121559789</v>
      </c>
      <c r="G9527" s="151">
        <f t="shared" si="301"/>
        <v>78.963051255167983</v>
      </c>
    </row>
    <row r="9528" spans="1:7" s="8" customFormat="1" ht="12.75" x14ac:dyDescent="0.15">
      <c r="A9528" s="108" t="s">
        <v>7</v>
      </c>
      <c r="B9528" s="19">
        <v>29380.26</v>
      </c>
      <c r="C9528" s="19">
        <v>353043</v>
      </c>
      <c r="D9528" s="19">
        <v>353043</v>
      </c>
      <c r="E9528" s="19">
        <v>310177.78999999998</v>
      </c>
      <c r="F9528" s="19">
        <f t="shared" si="300"/>
        <v>1055.7353474748011</v>
      </c>
      <c r="G9528" s="151">
        <f t="shared" si="301"/>
        <v>87.858360029798064</v>
      </c>
    </row>
    <row r="9529" spans="1:7" s="8" customFormat="1" ht="12.75" x14ac:dyDescent="0.15">
      <c r="A9529" s="110" t="s">
        <v>8</v>
      </c>
      <c r="B9529" s="20">
        <v>11324.16</v>
      </c>
      <c r="C9529" s="20">
        <v>0</v>
      </c>
      <c r="D9529" s="20">
        <v>0</v>
      </c>
      <c r="E9529" s="20">
        <v>294939.21999999997</v>
      </c>
      <c r="F9529" s="20">
        <f t="shared" si="300"/>
        <v>2604.5130058211821</v>
      </c>
      <c r="G9529" s="136">
        <f t="shared" si="301"/>
        <v>0</v>
      </c>
    </row>
    <row r="9530" spans="1:7" s="8" customFormat="1" ht="12.75" x14ac:dyDescent="0.15">
      <c r="A9530" s="110" t="s">
        <v>11</v>
      </c>
      <c r="B9530" s="20">
        <v>18056.099999999999</v>
      </c>
      <c r="C9530" s="20">
        <v>0</v>
      </c>
      <c r="D9530" s="20">
        <v>0</v>
      </c>
      <c r="E9530" s="20">
        <v>15238.57</v>
      </c>
      <c r="F9530" s="20">
        <f t="shared" si="300"/>
        <v>84.395688991531941</v>
      </c>
      <c r="G9530" s="136">
        <f t="shared" si="301"/>
        <v>0</v>
      </c>
    </row>
    <row r="9531" spans="1:7" s="8" customFormat="1" ht="12.75" x14ac:dyDescent="0.15">
      <c r="A9531" s="108" t="s">
        <v>12</v>
      </c>
      <c r="B9531" s="19">
        <v>438447.14</v>
      </c>
      <c r="C9531" s="19">
        <v>796336</v>
      </c>
      <c r="D9531" s="19">
        <v>943158</v>
      </c>
      <c r="E9531" s="19">
        <v>713342.07</v>
      </c>
      <c r="F9531" s="19">
        <f t="shared" si="300"/>
        <v>162.69739380669694</v>
      </c>
      <c r="G9531" s="151">
        <f t="shared" si="301"/>
        <v>75.633358355651964</v>
      </c>
    </row>
    <row r="9532" spans="1:7" s="8" customFormat="1" ht="12.75" x14ac:dyDescent="0.15">
      <c r="A9532" s="110" t="s">
        <v>97</v>
      </c>
      <c r="B9532" s="20">
        <v>43119.519999999997</v>
      </c>
      <c r="C9532" s="20">
        <v>0</v>
      </c>
      <c r="D9532" s="20">
        <v>0</v>
      </c>
      <c r="E9532" s="20">
        <v>23857.86</v>
      </c>
      <c r="F9532" s="20">
        <f t="shared" si="300"/>
        <v>55.329604782242484</v>
      </c>
      <c r="G9532" s="136">
        <f t="shared" si="301"/>
        <v>0</v>
      </c>
    </row>
    <row r="9533" spans="1:7" s="8" customFormat="1" ht="12.75" x14ac:dyDescent="0.15">
      <c r="A9533" s="110" t="s">
        <v>27</v>
      </c>
      <c r="B9533" s="20">
        <v>9146.3799999999992</v>
      </c>
      <c r="C9533" s="20">
        <v>0</v>
      </c>
      <c r="D9533" s="20">
        <v>0</v>
      </c>
      <c r="E9533" s="20">
        <v>0</v>
      </c>
      <c r="F9533" s="20">
        <f t="shared" si="300"/>
        <v>0</v>
      </c>
      <c r="G9533" s="136">
        <f t="shared" si="301"/>
        <v>0</v>
      </c>
    </row>
    <row r="9534" spans="1:7" s="8" customFormat="1" ht="12.75" x14ac:dyDescent="0.15">
      <c r="A9534" s="110" t="s">
        <v>28</v>
      </c>
      <c r="B9534" s="20">
        <v>371283.88</v>
      </c>
      <c r="C9534" s="20">
        <v>0</v>
      </c>
      <c r="D9534" s="20">
        <v>0</v>
      </c>
      <c r="E9534" s="20">
        <v>603059.44999999995</v>
      </c>
      <c r="F9534" s="20">
        <f t="shared" si="300"/>
        <v>162.42543306754925</v>
      </c>
      <c r="G9534" s="136">
        <f t="shared" si="301"/>
        <v>0</v>
      </c>
    </row>
    <row r="9535" spans="1:7" s="8" customFormat="1" ht="12.75" x14ac:dyDescent="0.15">
      <c r="A9535" s="110" t="s">
        <v>31</v>
      </c>
      <c r="B9535" s="20">
        <v>0</v>
      </c>
      <c r="C9535" s="20">
        <v>0</v>
      </c>
      <c r="D9535" s="20">
        <v>0</v>
      </c>
      <c r="E9535" s="20">
        <v>71322.259999999995</v>
      </c>
      <c r="F9535" s="20">
        <f t="shared" si="300"/>
        <v>0</v>
      </c>
      <c r="G9535" s="136">
        <f t="shared" si="301"/>
        <v>0</v>
      </c>
    </row>
    <row r="9536" spans="1:7" s="8" customFormat="1" ht="12.75" x14ac:dyDescent="0.15">
      <c r="A9536" s="110" t="s">
        <v>98</v>
      </c>
      <c r="B9536" s="20">
        <v>14897.36</v>
      </c>
      <c r="C9536" s="20">
        <v>0</v>
      </c>
      <c r="D9536" s="20">
        <v>0</v>
      </c>
      <c r="E9536" s="20">
        <v>15102.5</v>
      </c>
      <c r="F9536" s="20">
        <f t="shared" si="300"/>
        <v>101.37702250600107</v>
      </c>
      <c r="G9536" s="136">
        <f t="shared" si="301"/>
        <v>0</v>
      </c>
    </row>
    <row r="9537" spans="1:7" s="8" customFormat="1" ht="12.75" x14ac:dyDescent="0.15">
      <c r="A9537" s="108" t="s">
        <v>53</v>
      </c>
      <c r="B9537" s="19">
        <v>227016.02</v>
      </c>
      <c r="C9537" s="19">
        <v>53090</v>
      </c>
      <c r="D9537" s="19">
        <v>253545</v>
      </c>
      <c r="E9537" s="19">
        <v>124899.18</v>
      </c>
      <c r="F9537" s="19">
        <f t="shared" si="300"/>
        <v>55.017782445485565</v>
      </c>
      <c r="G9537" s="151">
        <f t="shared" si="301"/>
        <v>49.261148908477779</v>
      </c>
    </row>
    <row r="9538" spans="1:7" s="8" customFormat="1" ht="12.75" x14ac:dyDescent="0.15">
      <c r="A9538" s="108" t="s">
        <v>54</v>
      </c>
      <c r="B9538" s="19">
        <v>0</v>
      </c>
      <c r="C9538" s="19">
        <v>0</v>
      </c>
      <c r="D9538" s="19">
        <v>5000</v>
      </c>
      <c r="E9538" s="19">
        <v>4558</v>
      </c>
      <c r="F9538" s="19">
        <f t="shared" si="300"/>
        <v>0</v>
      </c>
      <c r="G9538" s="151">
        <f t="shared" si="301"/>
        <v>91.16</v>
      </c>
    </row>
    <row r="9539" spans="1:7" s="8" customFormat="1" ht="12.75" x14ac:dyDescent="0.15">
      <c r="A9539" s="110" t="s">
        <v>55</v>
      </c>
      <c r="B9539" s="20">
        <v>0</v>
      </c>
      <c r="C9539" s="20">
        <v>0</v>
      </c>
      <c r="D9539" s="20">
        <v>0</v>
      </c>
      <c r="E9539" s="20">
        <v>4558</v>
      </c>
      <c r="F9539" s="20">
        <f t="shared" si="300"/>
        <v>0</v>
      </c>
      <c r="G9539" s="136">
        <f t="shared" si="301"/>
        <v>0</v>
      </c>
    </row>
    <row r="9540" spans="1:7" s="8" customFormat="1" ht="12.75" x14ac:dyDescent="0.15">
      <c r="A9540" s="108" t="s">
        <v>56</v>
      </c>
      <c r="B9540" s="19">
        <v>103445.6</v>
      </c>
      <c r="C9540" s="19">
        <v>53090</v>
      </c>
      <c r="D9540" s="19">
        <v>248545</v>
      </c>
      <c r="E9540" s="19">
        <v>120341.18</v>
      </c>
      <c r="F9540" s="19">
        <f t="shared" si="300"/>
        <v>116.33281647551949</v>
      </c>
      <c r="G9540" s="151">
        <f t="shared" si="301"/>
        <v>48.418266309923752</v>
      </c>
    </row>
    <row r="9541" spans="1:7" s="8" customFormat="1" ht="12.75" x14ac:dyDescent="0.15">
      <c r="A9541" s="110" t="s">
        <v>273</v>
      </c>
      <c r="B9541" s="20">
        <v>3284.89</v>
      </c>
      <c r="C9541" s="20">
        <v>0</v>
      </c>
      <c r="D9541" s="20">
        <v>0</v>
      </c>
      <c r="E9541" s="20">
        <v>0</v>
      </c>
      <c r="F9541" s="20">
        <f t="shared" si="300"/>
        <v>0</v>
      </c>
      <c r="G9541" s="136">
        <f t="shared" si="301"/>
        <v>0</v>
      </c>
    </row>
    <row r="9542" spans="1:7" s="8" customFormat="1" ht="12.75" x14ac:dyDescent="0.15">
      <c r="A9542" s="110" t="s">
        <v>57</v>
      </c>
      <c r="B9542" s="20">
        <v>0</v>
      </c>
      <c r="C9542" s="20">
        <v>0</v>
      </c>
      <c r="D9542" s="20">
        <v>0</v>
      </c>
      <c r="E9542" s="20">
        <v>7235.31</v>
      </c>
      <c r="F9542" s="20">
        <f t="shared" ref="F9542:F9605" si="302">IFERROR(E9542/B9542*100,0)</f>
        <v>0</v>
      </c>
      <c r="G9542" s="136">
        <f t="shared" ref="G9542:G9605" si="303">IFERROR(E9542/D9542*100,0)</f>
        <v>0</v>
      </c>
    </row>
    <row r="9543" spans="1:7" s="8" customFormat="1" ht="12.75" x14ac:dyDescent="0.15">
      <c r="A9543" s="110" t="s">
        <v>59</v>
      </c>
      <c r="B9543" s="20">
        <v>0</v>
      </c>
      <c r="C9543" s="20">
        <v>0</v>
      </c>
      <c r="D9543" s="20">
        <v>0</v>
      </c>
      <c r="E9543" s="20">
        <v>6582.39</v>
      </c>
      <c r="F9543" s="20">
        <f t="shared" si="302"/>
        <v>0</v>
      </c>
      <c r="G9543" s="136">
        <f t="shared" si="303"/>
        <v>0</v>
      </c>
    </row>
    <row r="9544" spans="1:7" s="8" customFormat="1" ht="12.75" x14ac:dyDescent="0.15">
      <c r="A9544" s="110" t="s">
        <v>296</v>
      </c>
      <c r="B9544" s="20">
        <v>20306.59</v>
      </c>
      <c r="C9544" s="20">
        <v>0</v>
      </c>
      <c r="D9544" s="20">
        <v>0</v>
      </c>
      <c r="E9544" s="20">
        <v>26545</v>
      </c>
      <c r="F9544" s="20">
        <f t="shared" si="302"/>
        <v>130.72111073301821</v>
      </c>
      <c r="G9544" s="136">
        <f t="shared" si="303"/>
        <v>0</v>
      </c>
    </row>
    <row r="9545" spans="1:7" s="8" customFormat="1" ht="12.75" x14ac:dyDescent="0.15">
      <c r="A9545" s="110" t="s">
        <v>60</v>
      </c>
      <c r="B9545" s="20">
        <v>46967.38</v>
      </c>
      <c r="C9545" s="20">
        <v>0</v>
      </c>
      <c r="D9545" s="20">
        <v>0</v>
      </c>
      <c r="E9545" s="20">
        <v>50447.65</v>
      </c>
      <c r="F9545" s="20">
        <f t="shared" si="302"/>
        <v>107.40997262355279</v>
      </c>
      <c r="G9545" s="136">
        <f t="shared" si="303"/>
        <v>0</v>
      </c>
    </row>
    <row r="9546" spans="1:7" s="8" customFormat="1" ht="12.75" x14ac:dyDescent="0.15">
      <c r="A9546" s="110" t="s">
        <v>71</v>
      </c>
      <c r="B9546" s="20">
        <v>30499.7</v>
      </c>
      <c r="C9546" s="20">
        <v>0</v>
      </c>
      <c r="D9546" s="20">
        <v>0</v>
      </c>
      <c r="E9546" s="20">
        <v>0</v>
      </c>
      <c r="F9546" s="20">
        <f t="shared" si="302"/>
        <v>0</v>
      </c>
      <c r="G9546" s="136">
        <f t="shared" si="303"/>
        <v>0</v>
      </c>
    </row>
    <row r="9547" spans="1:7" s="8" customFormat="1" ht="12.75" x14ac:dyDescent="0.15">
      <c r="A9547" s="110" t="s">
        <v>61</v>
      </c>
      <c r="B9547" s="20">
        <v>2387.04</v>
      </c>
      <c r="C9547" s="20">
        <v>0</v>
      </c>
      <c r="D9547" s="20">
        <v>0</v>
      </c>
      <c r="E9547" s="20">
        <v>29530.83</v>
      </c>
      <c r="F9547" s="20">
        <f t="shared" si="302"/>
        <v>1237.1317615121659</v>
      </c>
      <c r="G9547" s="136">
        <f t="shared" si="303"/>
        <v>0</v>
      </c>
    </row>
    <row r="9548" spans="1:7" s="8" customFormat="1" ht="12.75" x14ac:dyDescent="0.15">
      <c r="A9548" s="108" t="s">
        <v>72</v>
      </c>
      <c r="B9548" s="19">
        <v>123570.42</v>
      </c>
      <c r="C9548" s="19">
        <v>0</v>
      </c>
      <c r="D9548" s="19">
        <v>0</v>
      </c>
      <c r="E9548" s="19">
        <v>0</v>
      </c>
      <c r="F9548" s="19">
        <f t="shared" si="302"/>
        <v>0</v>
      </c>
      <c r="G9548" s="151">
        <f t="shared" si="303"/>
        <v>0</v>
      </c>
    </row>
    <row r="9549" spans="1:7" s="8" customFormat="1" ht="12.75" x14ac:dyDescent="0.15">
      <c r="A9549" s="110" t="s">
        <v>73</v>
      </c>
      <c r="B9549" s="20">
        <v>123570.42</v>
      </c>
      <c r="C9549" s="20">
        <v>0</v>
      </c>
      <c r="D9549" s="20">
        <v>0</v>
      </c>
      <c r="E9549" s="20">
        <v>0</v>
      </c>
      <c r="F9549" s="20">
        <f t="shared" si="302"/>
        <v>0</v>
      </c>
      <c r="G9549" s="136">
        <f t="shared" si="303"/>
        <v>0</v>
      </c>
    </row>
    <row r="9550" spans="1:7" s="6" customFormat="1" ht="12.75" x14ac:dyDescent="0.15">
      <c r="A9550" s="147" t="s">
        <v>368</v>
      </c>
      <c r="B9550" s="17">
        <v>28530798.43</v>
      </c>
      <c r="C9550" s="17">
        <v>31455305</v>
      </c>
      <c r="D9550" s="17">
        <v>34162711</v>
      </c>
      <c r="E9550" s="17">
        <v>33049876.02</v>
      </c>
      <c r="F9550" s="17">
        <f t="shared" si="302"/>
        <v>115.83929591415925</v>
      </c>
      <c r="G9550" s="148">
        <f t="shared" si="303"/>
        <v>96.742544875902851</v>
      </c>
    </row>
    <row r="9551" spans="1:7" s="7" customFormat="1" ht="12.75" x14ac:dyDescent="0.15">
      <c r="A9551" s="149" t="s">
        <v>369</v>
      </c>
      <c r="B9551" s="18">
        <v>28530798.43</v>
      </c>
      <c r="C9551" s="18">
        <v>31455305</v>
      </c>
      <c r="D9551" s="18">
        <v>34162711</v>
      </c>
      <c r="E9551" s="18">
        <v>33049876.02</v>
      </c>
      <c r="F9551" s="18">
        <f t="shared" si="302"/>
        <v>115.83929591415925</v>
      </c>
      <c r="G9551" s="150">
        <f t="shared" si="303"/>
        <v>96.742544875902851</v>
      </c>
    </row>
    <row r="9552" spans="1:7" s="8" customFormat="1" ht="12.75" x14ac:dyDescent="0.15">
      <c r="A9552" s="108" t="s">
        <v>367</v>
      </c>
      <c r="B9552" s="19">
        <v>28530798.43</v>
      </c>
      <c r="C9552" s="19">
        <v>31455305</v>
      </c>
      <c r="D9552" s="19">
        <v>34162711</v>
      </c>
      <c r="E9552" s="19">
        <v>33049876.02</v>
      </c>
      <c r="F9552" s="19">
        <f t="shared" si="302"/>
        <v>115.83929591415925</v>
      </c>
      <c r="G9552" s="151">
        <f t="shared" si="303"/>
        <v>96.742544875902851</v>
      </c>
    </row>
    <row r="9553" spans="1:7" s="6" customFormat="1" ht="12.75" x14ac:dyDescent="0.15">
      <c r="A9553" s="147" t="s">
        <v>370</v>
      </c>
      <c r="B9553" s="17">
        <v>28530798.43</v>
      </c>
      <c r="C9553" s="17">
        <v>31455305</v>
      </c>
      <c r="D9553" s="17">
        <v>34162711</v>
      </c>
      <c r="E9553" s="17">
        <v>33049876.02</v>
      </c>
      <c r="F9553" s="17">
        <f t="shared" si="302"/>
        <v>115.83929591415925</v>
      </c>
      <c r="G9553" s="148">
        <f t="shared" si="303"/>
        <v>96.742544875902851</v>
      </c>
    </row>
    <row r="9554" spans="1:7" s="8" customFormat="1" ht="12.75" x14ac:dyDescent="0.15">
      <c r="A9554" s="108" t="s">
        <v>6</v>
      </c>
      <c r="B9554" s="19">
        <v>28530798.43</v>
      </c>
      <c r="C9554" s="19">
        <v>31455305</v>
      </c>
      <c r="D9554" s="19">
        <v>34162711</v>
      </c>
      <c r="E9554" s="19">
        <v>33049876.02</v>
      </c>
      <c r="F9554" s="19">
        <f t="shared" si="302"/>
        <v>115.83929591415925</v>
      </c>
      <c r="G9554" s="151">
        <f t="shared" si="303"/>
        <v>96.742544875902851</v>
      </c>
    </row>
    <row r="9555" spans="1:7" s="8" customFormat="1" ht="12.75" x14ac:dyDescent="0.15">
      <c r="A9555" s="108" t="s">
        <v>7</v>
      </c>
      <c r="B9555" s="19">
        <v>24535986.57</v>
      </c>
      <c r="C9555" s="19">
        <v>26182892</v>
      </c>
      <c r="D9555" s="19">
        <v>27356567</v>
      </c>
      <c r="E9555" s="19">
        <v>27260336.579999998</v>
      </c>
      <c r="F9555" s="19">
        <f t="shared" si="302"/>
        <v>111.1034867182844</v>
      </c>
      <c r="G9555" s="151">
        <f t="shared" si="303"/>
        <v>99.648236491077256</v>
      </c>
    </row>
    <row r="9556" spans="1:7" s="8" customFormat="1" ht="12.75" x14ac:dyDescent="0.15">
      <c r="A9556" s="110" t="s">
        <v>8</v>
      </c>
      <c r="B9556" s="20">
        <v>16911861.760000002</v>
      </c>
      <c r="C9556" s="20">
        <v>0</v>
      </c>
      <c r="D9556" s="20">
        <v>0</v>
      </c>
      <c r="E9556" s="20">
        <v>18800275.280000001</v>
      </c>
      <c r="F9556" s="20">
        <f t="shared" si="302"/>
        <v>111.16620716748338</v>
      </c>
      <c r="G9556" s="136">
        <f t="shared" si="303"/>
        <v>0</v>
      </c>
    </row>
    <row r="9557" spans="1:7" s="8" customFormat="1" ht="12.75" x14ac:dyDescent="0.15">
      <c r="A9557" s="110" t="s">
        <v>9</v>
      </c>
      <c r="B9557" s="20">
        <v>1589397.03</v>
      </c>
      <c r="C9557" s="20">
        <v>0</v>
      </c>
      <c r="D9557" s="20">
        <v>0</v>
      </c>
      <c r="E9557" s="20">
        <v>1797184.76</v>
      </c>
      <c r="F9557" s="20">
        <f t="shared" si="302"/>
        <v>113.07336845847762</v>
      </c>
      <c r="G9557" s="136">
        <f t="shared" si="303"/>
        <v>0</v>
      </c>
    </row>
    <row r="9558" spans="1:7" s="8" customFormat="1" ht="12.75" x14ac:dyDescent="0.15">
      <c r="A9558" s="110" t="s">
        <v>16</v>
      </c>
      <c r="B9558" s="20">
        <v>2428331.1</v>
      </c>
      <c r="C9558" s="20">
        <v>0</v>
      </c>
      <c r="D9558" s="20">
        <v>0</v>
      </c>
      <c r="E9558" s="20">
        <v>2443795.96</v>
      </c>
      <c r="F9558" s="20">
        <f t="shared" si="302"/>
        <v>100.636851375004</v>
      </c>
      <c r="G9558" s="136">
        <f t="shared" si="303"/>
        <v>0</v>
      </c>
    </row>
    <row r="9559" spans="1:7" s="8" customFormat="1" ht="12.75" x14ac:dyDescent="0.15">
      <c r="A9559" s="110" t="s">
        <v>10</v>
      </c>
      <c r="B9559" s="20">
        <v>687931.48</v>
      </c>
      <c r="C9559" s="20">
        <v>0</v>
      </c>
      <c r="D9559" s="20">
        <v>0</v>
      </c>
      <c r="E9559" s="20">
        <v>871921.95</v>
      </c>
      <c r="F9559" s="20">
        <f t="shared" si="302"/>
        <v>126.74546453376432</v>
      </c>
      <c r="G9559" s="136">
        <f t="shared" si="303"/>
        <v>0</v>
      </c>
    </row>
    <row r="9560" spans="1:7" s="8" customFormat="1" ht="12.75" x14ac:dyDescent="0.15">
      <c r="A9560" s="110" t="s">
        <v>11</v>
      </c>
      <c r="B9560" s="20">
        <v>2912619.11</v>
      </c>
      <c r="C9560" s="20">
        <v>0</v>
      </c>
      <c r="D9560" s="20">
        <v>0</v>
      </c>
      <c r="E9560" s="20">
        <v>3340997.53</v>
      </c>
      <c r="F9560" s="20">
        <f t="shared" si="302"/>
        <v>114.70767044442003</v>
      </c>
      <c r="G9560" s="136">
        <f t="shared" si="303"/>
        <v>0</v>
      </c>
    </row>
    <row r="9561" spans="1:7" s="8" customFormat="1" ht="12.75" x14ac:dyDescent="0.15">
      <c r="A9561" s="110" t="s">
        <v>278</v>
      </c>
      <c r="B9561" s="20">
        <v>5846.09</v>
      </c>
      <c r="C9561" s="20">
        <v>0</v>
      </c>
      <c r="D9561" s="20">
        <v>0</v>
      </c>
      <c r="E9561" s="20">
        <v>6161.1</v>
      </c>
      <c r="F9561" s="20">
        <f t="shared" si="302"/>
        <v>105.38838779423511</v>
      </c>
      <c r="G9561" s="136">
        <f t="shared" si="303"/>
        <v>0</v>
      </c>
    </row>
    <row r="9562" spans="1:7" s="8" customFormat="1" ht="12.75" x14ac:dyDescent="0.15">
      <c r="A9562" s="108" t="s">
        <v>12</v>
      </c>
      <c r="B9562" s="19">
        <v>3994811.86</v>
      </c>
      <c r="C9562" s="19">
        <v>5272413</v>
      </c>
      <c r="D9562" s="19">
        <v>6806144</v>
      </c>
      <c r="E9562" s="19">
        <v>5789539.4400000004</v>
      </c>
      <c r="F9562" s="19">
        <f t="shared" si="302"/>
        <v>144.92646069194359</v>
      </c>
      <c r="G9562" s="151">
        <f t="shared" si="303"/>
        <v>85.063428572771898</v>
      </c>
    </row>
    <row r="9563" spans="1:7" s="8" customFormat="1" ht="12.75" x14ac:dyDescent="0.15">
      <c r="A9563" s="110" t="s">
        <v>18</v>
      </c>
      <c r="B9563" s="20">
        <v>31232.87</v>
      </c>
      <c r="C9563" s="20">
        <v>0</v>
      </c>
      <c r="D9563" s="20">
        <v>0</v>
      </c>
      <c r="E9563" s="20">
        <v>31579.9</v>
      </c>
      <c r="F9563" s="20">
        <f t="shared" si="302"/>
        <v>101.11110506335153</v>
      </c>
      <c r="G9563" s="136">
        <f t="shared" si="303"/>
        <v>0</v>
      </c>
    </row>
    <row r="9564" spans="1:7" s="8" customFormat="1" ht="12.75" x14ac:dyDescent="0.15">
      <c r="A9564" s="110" t="s">
        <v>19</v>
      </c>
      <c r="B9564" s="20">
        <v>517035.24</v>
      </c>
      <c r="C9564" s="20">
        <v>0</v>
      </c>
      <c r="D9564" s="20">
        <v>0</v>
      </c>
      <c r="E9564" s="20">
        <v>769498.66</v>
      </c>
      <c r="F9564" s="20">
        <f t="shared" si="302"/>
        <v>148.82905466946511</v>
      </c>
      <c r="G9564" s="136">
        <f t="shared" si="303"/>
        <v>0</v>
      </c>
    </row>
    <row r="9565" spans="1:7" s="8" customFormat="1" ht="12.75" x14ac:dyDescent="0.15">
      <c r="A9565" s="110" t="s">
        <v>20</v>
      </c>
      <c r="B9565" s="20">
        <v>27928.59</v>
      </c>
      <c r="C9565" s="20">
        <v>0</v>
      </c>
      <c r="D9565" s="20">
        <v>0</v>
      </c>
      <c r="E9565" s="20">
        <v>33969.33</v>
      </c>
      <c r="F9565" s="20">
        <f t="shared" si="302"/>
        <v>121.6292336992308</v>
      </c>
      <c r="G9565" s="136">
        <f t="shared" si="303"/>
        <v>0</v>
      </c>
    </row>
    <row r="9566" spans="1:7" s="8" customFormat="1" ht="12.75" x14ac:dyDescent="0.15">
      <c r="A9566" s="110" t="s">
        <v>22</v>
      </c>
      <c r="B9566" s="20">
        <v>169264.64000000001</v>
      </c>
      <c r="C9566" s="20">
        <v>0</v>
      </c>
      <c r="D9566" s="20">
        <v>0</v>
      </c>
      <c r="E9566" s="20">
        <v>123238.65</v>
      </c>
      <c r="F9566" s="20">
        <f t="shared" si="302"/>
        <v>72.808266392791779</v>
      </c>
      <c r="G9566" s="136">
        <f t="shared" si="303"/>
        <v>0</v>
      </c>
    </row>
    <row r="9567" spans="1:7" s="8" customFormat="1" ht="12.75" x14ac:dyDescent="0.15">
      <c r="A9567" s="110" t="s">
        <v>97</v>
      </c>
      <c r="B9567" s="20">
        <v>2335257.17</v>
      </c>
      <c r="C9567" s="20">
        <v>0</v>
      </c>
      <c r="D9567" s="20">
        <v>0</v>
      </c>
      <c r="E9567" s="20">
        <v>4133286</v>
      </c>
      <c r="F9567" s="20">
        <f t="shared" si="302"/>
        <v>176.99489602680464</v>
      </c>
      <c r="G9567" s="136">
        <f t="shared" si="303"/>
        <v>0</v>
      </c>
    </row>
    <row r="9568" spans="1:7" s="8" customFormat="1" ht="12.75" x14ac:dyDescent="0.15">
      <c r="A9568" s="110" t="s">
        <v>23</v>
      </c>
      <c r="B9568" s="20">
        <v>853579.94</v>
      </c>
      <c r="C9568" s="20">
        <v>0</v>
      </c>
      <c r="D9568" s="20">
        <v>0</v>
      </c>
      <c r="E9568" s="20">
        <v>692572.83</v>
      </c>
      <c r="F9568" s="20">
        <f t="shared" si="302"/>
        <v>81.137430432116304</v>
      </c>
      <c r="G9568" s="136">
        <f t="shared" si="303"/>
        <v>0</v>
      </c>
    </row>
    <row r="9569" spans="1:7" s="8" customFormat="1" ht="12.75" x14ac:dyDescent="0.15">
      <c r="A9569" s="110" t="s">
        <v>25</v>
      </c>
      <c r="B9569" s="20">
        <v>37310.31</v>
      </c>
      <c r="C9569" s="20">
        <v>0</v>
      </c>
      <c r="D9569" s="20">
        <v>0</v>
      </c>
      <c r="E9569" s="20">
        <v>0</v>
      </c>
      <c r="F9569" s="20">
        <f t="shared" si="302"/>
        <v>0</v>
      </c>
      <c r="G9569" s="136">
        <f t="shared" si="303"/>
        <v>0</v>
      </c>
    </row>
    <row r="9570" spans="1:7" s="8" customFormat="1" ht="12.75" x14ac:dyDescent="0.15">
      <c r="A9570" s="110" t="s">
        <v>26</v>
      </c>
      <c r="B9570" s="20">
        <v>23203.1</v>
      </c>
      <c r="C9570" s="20">
        <v>0</v>
      </c>
      <c r="D9570" s="20">
        <v>0</v>
      </c>
      <c r="E9570" s="20">
        <v>5394.07</v>
      </c>
      <c r="F9570" s="20">
        <f t="shared" si="302"/>
        <v>23.24719541785365</v>
      </c>
      <c r="G9570" s="136">
        <f t="shared" si="303"/>
        <v>0</v>
      </c>
    </row>
    <row r="9571" spans="1:7" s="6" customFormat="1" ht="12.75" x14ac:dyDescent="0.15">
      <c r="A9571" s="147" t="s">
        <v>371</v>
      </c>
      <c r="B9571" s="17">
        <v>2887226.47</v>
      </c>
      <c r="C9571" s="17">
        <v>3556971</v>
      </c>
      <c r="D9571" s="17">
        <v>4315248</v>
      </c>
      <c r="E9571" s="17">
        <v>3611890.17</v>
      </c>
      <c r="F9571" s="17">
        <f t="shared" si="302"/>
        <v>125.09895595408558</v>
      </c>
      <c r="G9571" s="148">
        <f t="shared" si="303"/>
        <v>83.700639453398736</v>
      </c>
    </row>
    <row r="9572" spans="1:7" s="7" customFormat="1" ht="12.75" x14ac:dyDescent="0.15">
      <c r="A9572" s="149" t="s">
        <v>372</v>
      </c>
      <c r="B9572" s="18">
        <v>2887226.47</v>
      </c>
      <c r="C9572" s="18">
        <v>3556971</v>
      </c>
      <c r="D9572" s="18">
        <v>4315248</v>
      </c>
      <c r="E9572" s="18">
        <v>3611890.17</v>
      </c>
      <c r="F9572" s="18">
        <f t="shared" si="302"/>
        <v>125.09895595408558</v>
      </c>
      <c r="G9572" s="150">
        <f t="shared" si="303"/>
        <v>83.700639453398736</v>
      </c>
    </row>
    <row r="9573" spans="1:7" s="8" customFormat="1" ht="12.75" x14ac:dyDescent="0.15">
      <c r="A9573" s="108" t="s">
        <v>373</v>
      </c>
      <c r="B9573" s="19">
        <v>2887226.47</v>
      </c>
      <c r="C9573" s="19">
        <v>3556971</v>
      </c>
      <c r="D9573" s="19">
        <v>4315248</v>
      </c>
      <c r="E9573" s="19">
        <v>3611890.17</v>
      </c>
      <c r="F9573" s="19">
        <f t="shared" si="302"/>
        <v>125.09895595408558</v>
      </c>
      <c r="G9573" s="151">
        <f t="shared" si="303"/>
        <v>83.700639453398736</v>
      </c>
    </row>
    <row r="9574" spans="1:7" s="6" customFormat="1" ht="12.75" x14ac:dyDescent="0.15">
      <c r="A9574" s="147" t="s">
        <v>257</v>
      </c>
      <c r="B9574" s="17">
        <v>2887226.47</v>
      </c>
      <c r="C9574" s="17">
        <v>3556971</v>
      </c>
      <c r="D9574" s="17">
        <v>4315248</v>
      </c>
      <c r="E9574" s="17">
        <v>3611890.17</v>
      </c>
      <c r="F9574" s="17">
        <f t="shared" si="302"/>
        <v>125.09895595408558</v>
      </c>
      <c r="G9574" s="148">
        <f t="shared" si="303"/>
        <v>83.700639453398736</v>
      </c>
    </row>
    <row r="9575" spans="1:7" s="8" customFormat="1" ht="12.75" x14ac:dyDescent="0.15">
      <c r="A9575" s="108" t="s">
        <v>6</v>
      </c>
      <c r="B9575" s="19">
        <v>2887226.47</v>
      </c>
      <c r="C9575" s="19">
        <v>3556971</v>
      </c>
      <c r="D9575" s="19">
        <v>3788517</v>
      </c>
      <c r="E9575" s="19">
        <v>3108032.41</v>
      </c>
      <c r="F9575" s="19">
        <f t="shared" si="302"/>
        <v>107.64768341847461</v>
      </c>
      <c r="G9575" s="151">
        <f t="shared" si="303"/>
        <v>82.038233166170301</v>
      </c>
    </row>
    <row r="9576" spans="1:7" s="8" customFormat="1" ht="12.75" x14ac:dyDescent="0.15">
      <c r="A9576" s="108" t="s">
        <v>12</v>
      </c>
      <c r="B9576" s="19">
        <v>2788607.05</v>
      </c>
      <c r="C9576" s="19">
        <v>3145529</v>
      </c>
      <c r="D9576" s="19">
        <v>3377055</v>
      </c>
      <c r="E9576" s="19">
        <v>2867442.53</v>
      </c>
      <c r="F9576" s="19">
        <f t="shared" si="302"/>
        <v>102.82705589516459</v>
      </c>
      <c r="G9576" s="151">
        <f t="shared" si="303"/>
        <v>84.909559660710286</v>
      </c>
    </row>
    <row r="9577" spans="1:7" s="8" customFormat="1" ht="12.75" x14ac:dyDescent="0.15">
      <c r="A9577" s="110" t="s">
        <v>19</v>
      </c>
      <c r="B9577" s="20">
        <v>264318.17</v>
      </c>
      <c r="C9577" s="20">
        <v>0</v>
      </c>
      <c r="D9577" s="20">
        <v>0</v>
      </c>
      <c r="E9577" s="20">
        <v>0</v>
      </c>
      <c r="F9577" s="20">
        <f t="shared" si="302"/>
        <v>0</v>
      </c>
      <c r="G9577" s="136">
        <f t="shared" si="303"/>
        <v>0</v>
      </c>
    </row>
    <row r="9578" spans="1:7" s="8" customFormat="1" ht="12.75" x14ac:dyDescent="0.15">
      <c r="A9578" s="110" t="s">
        <v>24</v>
      </c>
      <c r="B9578" s="20">
        <v>87549.75</v>
      </c>
      <c r="C9578" s="20">
        <v>0</v>
      </c>
      <c r="D9578" s="20">
        <v>0</v>
      </c>
      <c r="E9578" s="20">
        <v>80313.2</v>
      </c>
      <c r="F9578" s="20">
        <f t="shared" si="302"/>
        <v>91.734356751447038</v>
      </c>
      <c r="G9578" s="136">
        <f t="shared" si="303"/>
        <v>0</v>
      </c>
    </row>
    <row r="9579" spans="1:7" s="8" customFormat="1" ht="12.75" x14ac:dyDescent="0.15">
      <c r="A9579" s="110" t="s">
        <v>25</v>
      </c>
      <c r="B9579" s="20">
        <v>39164.519999999997</v>
      </c>
      <c r="C9579" s="20">
        <v>0</v>
      </c>
      <c r="D9579" s="20">
        <v>0</v>
      </c>
      <c r="E9579" s="20">
        <v>33860.660000000003</v>
      </c>
      <c r="F9579" s="20">
        <f t="shared" si="302"/>
        <v>86.457487542295951</v>
      </c>
      <c r="G9579" s="136">
        <f t="shared" si="303"/>
        <v>0</v>
      </c>
    </row>
    <row r="9580" spans="1:7" s="8" customFormat="1" ht="12.75" x14ac:dyDescent="0.15">
      <c r="A9580" s="110" t="s">
        <v>27</v>
      </c>
      <c r="B9580" s="20">
        <v>25420.41</v>
      </c>
      <c r="C9580" s="20">
        <v>0</v>
      </c>
      <c r="D9580" s="20">
        <v>0</v>
      </c>
      <c r="E9580" s="20">
        <v>30230.15</v>
      </c>
      <c r="F9580" s="20">
        <f t="shared" si="302"/>
        <v>118.92078058536428</v>
      </c>
      <c r="G9580" s="136">
        <f t="shared" si="303"/>
        <v>0</v>
      </c>
    </row>
    <row r="9581" spans="1:7" s="8" customFormat="1" ht="12.75" x14ac:dyDescent="0.15">
      <c r="A9581" s="110" t="s">
        <v>28</v>
      </c>
      <c r="B9581" s="20">
        <v>285209.82</v>
      </c>
      <c r="C9581" s="20">
        <v>0</v>
      </c>
      <c r="D9581" s="20">
        <v>0</v>
      </c>
      <c r="E9581" s="20">
        <v>173478.72</v>
      </c>
      <c r="F9581" s="20">
        <f t="shared" si="302"/>
        <v>60.824946350023993</v>
      </c>
      <c r="G9581" s="136">
        <f t="shared" si="303"/>
        <v>0</v>
      </c>
    </row>
    <row r="9582" spans="1:7" s="8" customFormat="1" ht="12.75" x14ac:dyDescent="0.15">
      <c r="A9582" s="110" t="s">
        <v>29</v>
      </c>
      <c r="B9582" s="20">
        <v>444973.91</v>
      </c>
      <c r="C9582" s="20">
        <v>0</v>
      </c>
      <c r="D9582" s="20">
        <v>0</v>
      </c>
      <c r="E9582" s="20">
        <v>484595.49</v>
      </c>
      <c r="F9582" s="20">
        <f t="shared" si="302"/>
        <v>108.90424789174718</v>
      </c>
      <c r="G9582" s="136">
        <f t="shared" si="303"/>
        <v>0</v>
      </c>
    </row>
    <row r="9583" spans="1:7" s="8" customFormat="1" ht="12.75" x14ac:dyDescent="0.15">
      <c r="A9583" s="110" t="s">
        <v>30</v>
      </c>
      <c r="B9583" s="20">
        <v>14243.06</v>
      </c>
      <c r="C9583" s="20">
        <v>0</v>
      </c>
      <c r="D9583" s="20">
        <v>0</v>
      </c>
      <c r="E9583" s="20">
        <v>9011.33</v>
      </c>
      <c r="F9583" s="20">
        <f t="shared" si="302"/>
        <v>63.268216240049547</v>
      </c>
      <c r="G9583" s="136">
        <f t="shared" si="303"/>
        <v>0</v>
      </c>
    </row>
    <row r="9584" spans="1:7" s="8" customFormat="1" ht="12.75" x14ac:dyDescent="0.15">
      <c r="A9584" s="110" t="s">
        <v>31</v>
      </c>
      <c r="B9584" s="20">
        <v>295540.02</v>
      </c>
      <c r="C9584" s="20">
        <v>0</v>
      </c>
      <c r="D9584" s="20">
        <v>0</v>
      </c>
      <c r="E9584" s="20">
        <v>398168</v>
      </c>
      <c r="F9584" s="20">
        <f t="shared" si="302"/>
        <v>134.72557794372483</v>
      </c>
      <c r="G9584" s="136">
        <f t="shared" si="303"/>
        <v>0</v>
      </c>
    </row>
    <row r="9585" spans="1:7" s="8" customFormat="1" ht="12.75" x14ac:dyDescent="0.15">
      <c r="A9585" s="110" t="s">
        <v>32</v>
      </c>
      <c r="B9585" s="20">
        <v>275033.96000000002</v>
      </c>
      <c r="C9585" s="20">
        <v>0</v>
      </c>
      <c r="D9585" s="20">
        <v>0</v>
      </c>
      <c r="E9585" s="20">
        <v>411661.2</v>
      </c>
      <c r="F9585" s="20">
        <f t="shared" si="302"/>
        <v>149.67649813135802</v>
      </c>
      <c r="G9585" s="136">
        <f t="shared" si="303"/>
        <v>0</v>
      </c>
    </row>
    <row r="9586" spans="1:7" s="8" customFormat="1" ht="12.75" x14ac:dyDescent="0.15">
      <c r="A9586" s="110" t="s">
        <v>33</v>
      </c>
      <c r="B9586" s="20">
        <v>200519.3</v>
      </c>
      <c r="C9586" s="20">
        <v>0</v>
      </c>
      <c r="D9586" s="20">
        <v>0</v>
      </c>
      <c r="E9586" s="20">
        <v>228477.1</v>
      </c>
      <c r="F9586" s="20">
        <f t="shared" si="302"/>
        <v>113.94269778520074</v>
      </c>
      <c r="G9586" s="136">
        <f t="shared" si="303"/>
        <v>0</v>
      </c>
    </row>
    <row r="9587" spans="1:7" s="8" customFormat="1" ht="12.75" x14ac:dyDescent="0.15">
      <c r="A9587" s="110" t="s">
        <v>34</v>
      </c>
      <c r="B9587" s="20">
        <v>586261.06000000006</v>
      </c>
      <c r="C9587" s="20">
        <v>0</v>
      </c>
      <c r="D9587" s="20">
        <v>0</v>
      </c>
      <c r="E9587" s="20">
        <v>644188.1</v>
      </c>
      <c r="F9587" s="20">
        <f t="shared" si="302"/>
        <v>109.88075858219202</v>
      </c>
      <c r="G9587" s="136">
        <f t="shared" si="303"/>
        <v>0</v>
      </c>
    </row>
    <row r="9588" spans="1:7" s="8" customFormat="1" ht="12.75" x14ac:dyDescent="0.15">
      <c r="A9588" s="110" t="s">
        <v>99</v>
      </c>
      <c r="B9588" s="20">
        <v>12438.2</v>
      </c>
      <c r="C9588" s="20">
        <v>0</v>
      </c>
      <c r="D9588" s="20">
        <v>0</v>
      </c>
      <c r="E9588" s="20">
        <v>11139.9</v>
      </c>
      <c r="F9588" s="20">
        <f t="shared" si="302"/>
        <v>89.561994500812006</v>
      </c>
      <c r="G9588" s="136">
        <f t="shared" si="303"/>
        <v>0</v>
      </c>
    </row>
    <row r="9589" spans="1:7" s="8" customFormat="1" ht="12.75" x14ac:dyDescent="0.15">
      <c r="A9589" s="110" t="s">
        <v>35</v>
      </c>
      <c r="B9589" s="20">
        <v>92520.03</v>
      </c>
      <c r="C9589" s="20">
        <v>0</v>
      </c>
      <c r="D9589" s="20">
        <v>0</v>
      </c>
      <c r="E9589" s="20">
        <v>110321.68</v>
      </c>
      <c r="F9589" s="20">
        <f t="shared" si="302"/>
        <v>119.24086060067209</v>
      </c>
      <c r="G9589" s="136">
        <f t="shared" si="303"/>
        <v>0</v>
      </c>
    </row>
    <row r="9590" spans="1:7" s="8" customFormat="1" ht="12.75" x14ac:dyDescent="0.15">
      <c r="A9590" s="110" t="s">
        <v>83</v>
      </c>
      <c r="B9590" s="20">
        <v>2998.02</v>
      </c>
      <c r="C9590" s="20">
        <v>0</v>
      </c>
      <c r="D9590" s="20">
        <v>0</v>
      </c>
      <c r="E9590" s="20">
        <v>2005.74</v>
      </c>
      <c r="F9590" s="20">
        <f t="shared" si="302"/>
        <v>66.9021554225789</v>
      </c>
      <c r="G9590" s="136">
        <f t="shared" si="303"/>
        <v>0</v>
      </c>
    </row>
    <row r="9591" spans="1:7" s="8" customFormat="1" ht="12.75" x14ac:dyDescent="0.15">
      <c r="A9591" s="110" t="s">
        <v>42</v>
      </c>
      <c r="B9591" s="20">
        <v>17318.09</v>
      </c>
      <c r="C9591" s="20">
        <v>0</v>
      </c>
      <c r="D9591" s="20">
        <v>0</v>
      </c>
      <c r="E9591" s="20">
        <v>7851.06</v>
      </c>
      <c r="F9591" s="20">
        <f t="shared" si="302"/>
        <v>45.334445080260004</v>
      </c>
      <c r="G9591" s="136">
        <f t="shared" si="303"/>
        <v>0</v>
      </c>
    </row>
    <row r="9592" spans="1:7" s="8" customFormat="1" ht="12.75" x14ac:dyDescent="0.15">
      <c r="A9592" s="110" t="s">
        <v>13</v>
      </c>
      <c r="B9592" s="20">
        <v>50474.9</v>
      </c>
      <c r="C9592" s="20">
        <v>0</v>
      </c>
      <c r="D9592" s="20">
        <v>0</v>
      </c>
      <c r="E9592" s="20">
        <v>47270.78</v>
      </c>
      <c r="F9592" s="20">
        <f t="shared" si="302"/>
        <v>93.652052802482018</v>
      </c>
      <c r="G9592" s="136">
        <f t="shared" si="303"/>
        <v>0</v>
      </c>
    </row>
    <row r="9593" spans="1:7" s="8" customFormat="1" ht="12.75" x14ac:dyDescent="0.15">
      <c r="A9593" s="110" t="s">
        <v>206</v>
      </c>
      <c r="B9593" s="20">
        <v>93177.03</v>
      </c>
      <c r="C9593" s="20">
        <v>0</v>
      </c>
      <c r="D9593" s="20">
        <v>0</v>
      </c>
      <c r="E9593" s="20">
        <v>192576.82</v>
      </c>
      <c r="F9593" s="20">
        <f t="shared" si="302"/>
        <v>206.67842707585766</v>
      </c>
      <c r="G9593" s="136">
        <f t="shared" si="303"/>
        <v>0</v>
      </c>
    </row>
    <row r="9594" spans="1:7" s="8" customFormat="1" ht="12.75" x14ac:dyDescent="0.15">
      <c r="A9594" s="110" t="s">
        <v>36</v>
      </c>
      <c r="B9594" s="20">
        <v>1446.8</v>
      </c>
      <c r="C9594" s="20">
        <v>0</v>
      </c>
      <c r="D9594" s="20">
        <v>0</v>
      </c>
      <c r="E9594" s="20">
        <v>2292.6</v>
      </c>
      <c r="F9594" s="20">
        <f t="shared" si="302"/>
        <v>158.46004976499862</v>
      </c>
      <c r="G9594" s="136">
        <f t="shared" si="303"/>
        <v>0</v>
      </c>
    </row>
    <row r="9595" spans="1:7" s="8" customFormat="1" ht="12.75" x14ac:dyDescent="0.15">
      <c r="A9595" s="108" t="s">
        <v>37</v>
      </c>
      <c r="B9595" s="19">
        <v>70322.31</v>
      </c>
      <c r="C9595" s="19">
        <v>298627</v>
      </c>
      <c r="D9595" s="19">
        <v>298647</v>
      </c>
      <c r="E9595" s="19">
        <v>192793.35</v>
      </c>
      <c r="F9595" s="19">
        <f t="shared" si="302"/>
        <v>274.15673631881549</v>
      </c>
      <c r="G9595" s="151">
        <f t="shared" si="303"/>
        <v>64.555595736772858</v>
      </c>
    </row>
    <row r="9596" spans="1:7" s="8" customFormat="1" ht="12.75" x14ac:dyDescent="0.15">
      <c r="A9596" s="110" t="s">
        <v>38</v>
      </c>
      <c r="B9596" s="20">
        <v>0</v>
      </c>
      <c r="C9596" s="20">
        <v>0</v>
      </c>
      <c r="D9596" s="20">
        <v>0</v>
      </c>
      <c r="E9596" s="20">
        <v>18171.57</v>
      </c>
      <c r="F9596" s="20">
        <f t="shared" si="302"/>
        <v>0</v>
      </c>
      <c r="G9596" s="136">
        <f t="shared" si="303"/>
        <v>0</v>
      </c>
    </row>
    <row r="9597" spans="1:7" s="8" customFormat="1" ht="12.75" x14ac:dyDescent="0.15">
      <c r="A9597" s="110" t="s">
        <v>43</v>
      </c>
      <c r="B9597" s="20">
        <v>96.92</v>
      </c>
      <c r="C9597" s="20">
        <v>0</v>
      </c>
      <c r="D9597" s="20">
        <v>0</v>
      </c>
      <c r="E9597" s="20">
        <v>0.55000000000000004</v>
      </c>
      <c r="F9597" s="20">
        <f t="shared" si="302"/>
        <v>0.56747833264548087</v>
      </c>
      <c r="G9597" s="136">
        <f t="shared" si="303"/>
        <v>0</v>
      </c>
    </row>
    <row r="9598" spans="1:7" s="8" customFormat="1" ht="12.75" x14ac:dyDescent="0.15">
      <c r="A9598" s="110" t="s">
        <v>39</v>
      </c>
      <c r="B9598" s="20">
        <v>70225.39</v>
      </c>
      <c r="C9598" s="20">
        <v>0</v>
      </c>
      <c r="D9598" s="20">
        <v>0</v>
      </c>
      <c r="E9598" s="20">
        <v>174621.23</v>
      </c>
      <c r="F9598" s="20">
        <f t="shared" si="302"/>
        <v>248.65825593848609</v>
      </c>
      <c r="G9598" s="136">
        <f t="shared" si="303"/>
        <v>0</v>
      </c>
    </row>
    <row r="9599" spans="1:7" s="8" customFormat="1" ht="12.75" x14ac:dyDescent="0.15">
      <c r="A9599" s="108" t="s">
        <v>141</v>
      </c>
      <c r="B9599" s="19">
        <v>23112.03</v>
      </c>
      <c r="C9599" s="19">
        <v>26545</v>
      </c>
      <c r="D9599" s="19">
        <v>55000</v>
      </c>
      <c r="E9599" s="19">
        <v>44478.53</v>
      </c>
      <c r="F9599" s="19">
        <f t="shared" si="302"/>
        <v>192.44752624499017</v>
      </c>
      <c r="G9599" s="151">
        <f t="shared" si="303"/>
        <v>80.870054545454536</v>
      </c>
    </row>
    <row r="9600" spans="1:7" s="8" customFormat="1" ht="12.75" x14ac:dyDescent="0.15">
      <c r="A9600" s="110" t="s">
        <v>142</v>
      </c>
      <c r="B9600" s="20">
        <v>23112.03</v>
      </c>
      <c r="C9600" s="20">
        <v>0</v>
      </c>
      <c r="D9600" s="20">
        <v>0</v>
      </c>
      <c r="E9600" s="20">
        <v>44478.53</v>
      </c>
      <c r="F9600" s="20">
        <f t="shared" si="302"/>
        <v>192.44752624499017</v>
      </c>
      <c r="G9600" s="136">
        <f t="shared" si="303"/>
        <v>0</v>
      </c>
    </row>
    <row r="9601" spans="1:7" s="8" customFormat="1" ht="12.75" x14ac:dyDescent="0.15">
      <c r="A9601" s="108" t="s">
        <v>101</v>
      </c>
      <c r="B9601" s="19">
        <v>5185.08</v>
      </c>
      <c r="C9601" s="19">
        <v>86270</v>
      </c>
      <c r="D9601" s="19">
        <v>57815</v>
      </c>
      <c r="E9601" s="19">
        <v>3318</v>
      </c>
      <c r="F9601" s="19">
        <f t="shared" si="302"/>
        <v>63.991298109190218</v>
      </c>
      <c r="G9601" s="151">
        <f t="shared" si="303"/>
        <v>5.7389950704834387</v>
      </c>
    </row>
    <row r="9602" spans="1:7" s="8" customFormat="1" ht="12.75" x14ac:dyDescent="0.15">
      <c r="A9602" s="110" t="s">
        <v>102</v>
      </c>
      <c r="B9602" s="20">
        <v>3318.07</v>
      </c>
      <c r="C9602" s="20">
        <v>0</v>
      </c>
      <c r="D9602" s="20">
        <v>0</v>
      </c>
      <c r="E9602" s="20">
        <v>3318</v>
      </c>
      <c r="F9602" s="20">
        <f t="shared" si="302"/>
        <v>99.997890339866245</v>
      </c>
      <c r="G9602" s="136">
        <f t="shared" si="303"/>
        <v>0</v>
      </c>
    </row>
    <row r="9603" spans="1:7" s="8" customFormat="1" ht="12.75" x14ac:dyDescent="0.15">
      <c r="A9603" s="110" t="s">
        <v>374</v>
      </c>
      <c r="B9603" s="20">
        <v>1867.01</v>
      </c>
      <c r="C9603" s="20">
        <v>0</v>
      </c>
      <c r="D9603" s="20">
        <v>0</v>
      </c>
      <c r="E9603" s="20">
        <v>0</v>
      </c>
      <c r="F9603" s="20">
        <f t="shared" si="302"/>
        <v>0</v>
      </c>
      <c r="G9603" s="136">
        <f t="shared" si="303"/>
        <v>0</v>
      </c>
    </row>
    <row r="9604" spans="1:7" s="8" customFormat="1" ht="12.75" x14ac:dyDescent="0.15">
      <c r="A9604" s="108" t="s">
        <v>53</v>
      </c>
      <c r="B9604" s="19">
        <v>0</v>
      </c>
      <c r="C9604" s="19">
        <v>0</v>
      </c>
      <c r="D9604" s="19">
        <v>526731</v>
      </c>
      <c r="E9604" s="19">
        <v>503857.76</v>
      </c>
      <c r="F9604" s="19">
        <f t="shared" si="302"/>
        <v>0</v>
      </c>
      <c r="G9604" s="151">
        <f t="shared" si="303"/>
        <v>95.657510190210942</v>
      </c>
    </row>
    <row r="9605" spans="1:7" s="8" customFormat="1" ht="12.75" x14ac:dyDescent="0.15">
      <c r="A9605" s="108" t="s">
        <v>56</v>
      </c>
      <c r="B9605" s="19">
        <v>0</v>
      </c>
      <c r="C9605" s="19">
        <v>0</v>
      </c>
      <c r="D9605" s="19">
        <v>526731</v>
      </c>
      <c r="E9605" s="19">
        <v>503857.76</v>
      </c>
      <c r="F9605" s="19">
        <f t="shared" si="302"/>
        <v>0</v>
      </c>
      <c r="G9605" s="151">
        <f t="shared" si="303"/>
        <v>95.657510190210942</v>
      </c>
    </row>
    <row r="9606" spans="1:7" s="8" customFormat="1" ht="12.75" x14ac:dyDescent="0.15">
      <c r="A9606" s="110" t="s">
        <v>57</v>
      </c>
      <c r="B9606" s="20">
        <v>0</v>
      </c>
      <c r="C9606" s="20">
        <v>0</v>
      </c>
      <c r="D9606" s="20">
        <v>0</v>
      </c>
      <c r="E9606" s="20">
        <v>0</v>
      </c>
      <c r="F9606" s="20">
        <f t="shared" ref="F9606:F9669" si="304">IFERROR(E9606/B9606*100,0)</f>
        <v>0</v>
      </c>
      <c r="G9606" s="136">
        <f t="shared" ref="G9606:G9669" si="305">IFERROR(E9606/D9606*100,0)</f>
        <v>0</v>
      </c>
    </row>
    <row r="9607" spans="1:7" s="8" customFormat="1" ht="12.75" x14ac:dyDescent="0.15">
      <c r="A9607" s="110" t="s">
        <v>296</v>
      </c>
      <c r="B9607" s="20">
        <v>0</v>
      </c>
      <c r="C9607" s="20">
        <v>0</v>
      </c>
      <c r="D9607" s="20">
        <v>0</v>
      </c>
      <c r="E9607" s="20">
        <v>503857.76</v>
      </c>
      <c r="F9607" s="20">
        <f t="shared" si="304"/>
        <v>0</v>
      </c>
      <c r="G9607" s="136">
        <f t="shared" si="305"/>
        <v>0</v>
      </c>
    </row>
    <row r="9608" spans="1:7" s="8" customFormat="1" ht="12.75" x14ac:dyDescent="0.15">
      <c r="A9608" s="110" t="s">
        <v>60</v>
      </c>
      <c r="B9608" s="20">
        <v>0</v>
      </c>
      <c r="C9608" s="20">
        <v>0</v>
      </c>
      <c r="D9608" s="20">
        <v>0</v>
      </c>
      <c r="E9608" s="20">
        <v>0</v>
      </c>
      <c r="F9608" s="20">
        <f t="shared" si="304"/>
        <v>0</v>
      </c>
      <c r="G9608" s="136">
        <f t="shared" si="305"/>
        <v>0</v>
      </c>
    </row>
    <row r="9609" spans="1:7" s="6" customFormat="1" ht="12.75" x14ac:dyDescent="0.15">
      <c r="A9609" s="147" t="s">
        <v>375</v>
      </c>
      <c r="B9609" s="17">
        <v>100047.7</v>
      </c>
      <c r="C9609" s="17">
        <v>113478</v>
      </c>
      <c r="D9609" s="17">
        <v>137300</v>
      </c>
      <c r="E9609" s="17">
        <v>7223.62</v>
      </c>
      <c r="F9609" s="17">
        <f t="shared" si="304"/>
        <v>7.2201759760594202</v>
      </c>
      <c r="G9609" s="148">
        <f t="shared" si="305"/>
        <v>5.2611944646758921</v>
      </c>
    </row>
    <row r="9610" spans="1:7" s="7" customFormat="1" ht="12.75" x14ac:dyDescent="0.15">
      <c r="A9610" s="149" t="s">
        <v>376</v>
      </c>
      <c r="B9610" s="18">
        <v>100047.7</v>
      </c>
      <c r="C9610" s="18">
        <v>113478</v>
      </c>
      <c r="D9610" s="18">
        <v>137300</v>
      </c>
      <c r="E9610" s="18">
        <v>7223.62</v>
      </c>
      <c r="F9610" s="18">
        <f t="shared" si="304"/>
        <v>7.2201759760594202</v>
      </c>
      <c r="G9610" s="150">
        <f t="shared" si="305"/>
        <v>5.2611944646758921</v>
      </c>
    </row>
    <row r="9611" spans="1:7" s="8" customFormat="1" ht="12.75" x14ac:dyDescent="0.15">
      <c r="A9611" s="108" t="s">
        <v>367</v>
      </c>
      <c r="B9611" s="19">
        <v>100047.7</v>
      </c>
      <c r="C9611" s="19">
        <v>113478</v>
      </c>
      <c r="D9611" s="19">
        <v>137300</v>
      </c>
      <c r="E9611" s="19">
        <v>7223.62</v>
      </c>
      <c r="F9611" s="19">
        <f t="shared" si="304"/>
        <v>7.2201759760594202</v>
      </c>
      <c r="G9611" s="151">
        <f t="shared" si="305"/>
        <v>5.2611944646758921</v>
      </c>
    </row>
    <row r="9612" spans="1:7" s="6" customFormat="1" ht="12.75" x14ac:dyDescent="0.15">
      <c r="A9612" s="147" t="s">
        <v>281</v>
      </c>
      <c r="B9612" s="17">
        <v>100047.7</v>
      </c>
      <c r="C9612" s="17">
        <v>113478</v>
      </c>
      <c r="D9612" s="17">
        <v>137300</v>
      </c>
      <c r="E9612" s="17">
        <v>7223.62</v>
      </c>
      <c r="F9612" s="17">
        <f t="shared" si="304"/>
        <v>7.2201759760594202</v>
      </c>
      <c r="G9612" s="148">
        <f t="shared" si="305"/>
        <v>5.2611944646758921</v>
      </c>
    </row>
    <row r="9613" spans="1:7" s="8" customFormat="1" ht="12.75" x14ac:dyDescent="0.15">
      <c r="A9613" s="108" t="s">
        <v>6</v>
      </c>
      <c r="B9613" s="19">
        <v>29199.02</v>
      </c>
      <c r="C9613" s="19">
        <v>100206</v>
      </c>
      <c r="D9613" s="19">
        <v>124028</v>
      </c>
      <c r="E9613" s="19">
        <v>0</v>
      </c>
      <c r="F9613" s="19">
        <f t="shared" si="304"/>
        <v>0</v>
      </c>
      <c r="G9613" s="151">
        <f t="shared" si="305"/>
        <v>0</v>
      </c>
    </row>
    <row r="9614" spans="1:7" s="8" customFormat="1" ht="12.75" x14ac:dyDescent="0.15">
      <c r="A9614" s="108" t="s">
        <v>12</v>
      </c>
      <c r="B9614" s="19">
        <v>29199.02</v>
      </c>
      <c r="C9614" s="19">
        <v>100206</v>
      </c>
      <c r="D9614" s="19">
        <v>124028</v>
      </c>
      <c r="E9614" s="19">
        <v>0</v>
      </c>
      <c r="F9614" s="19">
        <f t="shared" si="304"/>
        <v>0</v>
      </c>
      <c r="G9614" s="151">
        <f t="shared" si="305"/>
        <v>0</v>
      </c>
    </row>
    <row r="9615" spans="1:7" s="8" customFormat="1" ht="12.75" x14ac:dyDescent="0.15">
      <c r="A9615" s="110" t="s">
        <v>28</v>
      </c>
      <c r="B9615" s="20">
        <v>29199.02</v>
      </c>
      <c r="C9615" s="20">
        <v>0</v>
      </c>
      <c r="D9615" s="20">
        <v>0</v>
      </c>
      <c r="E9615" s="20">
        <v>0</v>
      </c>
      <c r="F9615" s="20">
        <f t="shared" si="304"/>
        <v>0</v>
      </c>
      <c r="G9615" s="136">
        <f t="shared" si="305"/>
        <v>0</v>
      </c>
    </row>
    <row r="9616" spans="1:7" s="8" customFormat="1" ht="12.75" x14ac:dyDescent="0.15">
      <c r="A9616" s="108" t="s">
        <v>53</v>
      </c>
      <c r="B9616" s="19">
        <v>70848.679999999993</v>
      </c>
      <c r="C9616" s="19">
        <v>13272</v>
      </c>
      <c r="D9616" s="19">
        <v>13272</v>
      </c>
      <c r="E9616" s="19">
        <v>7223.62</v>
      </c>
      <c r="F9616" s="19">
        <f t="shared" si="304"/>
        <v>10.195842745411772</v>
      </c>
      <c r="G9616" s="151">
        <f t="shared" si="305"/>
        <v>54.427516576250753</v>
      </c>
    </row>
    <row r="9617" spans="1:7" s="8" customFormat="1" ht="12.75" x14ac:dyDescent="0.15">
      <c r="A9617" s="108" t="s">
        <v>54</v>
      </c>
      <c r="B9617" s="19">
        <v>816.08</v>
      </c>
      <c r="C9617" s="19">
        <v>0</v>
      </c>
      <c r="D9617" s="19">
        <v>0</v>
      </c>
      <c r="E9617" s="19">
        <v>0</v>
      </c>
      <c r="F9617" s="19">
        <f t="shared" si="304"/>
        <v>0</v>
      </c>
      <c r="G9617" s="151">
        <f t="shared" si="305"/>
        <v>0</v>
      </c>
    </row>
    <row r="9618" spans="1:7" s="8" customFormat="1" ht="12.75" x14ac:dyDescent="0.15">
      <c r="A9618" s="110" t="s">
        <v>55</v>
      </c>
      <c r="B9618" s="20">
        <v>816.08</v>
      </c>
      <c r="C9618" s="20">
        <v>0</v>
      </c>
      <c r="D9618" s="20">
        <v>0</v>
      </c>
      <c r="E9618" s="20">
        <v>0</v>
      </c>
      <c r="F9618" s="20">
        <f t="shared" si="304"/>
        <v>0</v>
      </c>
      <c r="G9618" s="136">
        <f t="shared" si="305"/>
        <v>0</v>
      </c>
    </row>
    <row r="9619" spans="1:7" s="8" customFormat="1" ht="12.75" x14ac:dyDescent="0.15">
      <c r="A9619" s="108" t="s">
        <v>56</v>
      </c>
      <c r="B9619" s="19">
        <v>70032.600000000006</v>
      </c>
      <c r="C9619" s="19">
        <v>13272</v>
      </c>
      <c r="D9619" s="19">
        <v>13272</v>
      </c>
      <c r="E9619" s="19">
        <v>7223.62</v>
      </c>
      <c r="F9619" s="19">
        <f t="shared" si="304"/>
        <v>10.31465346138798</v>
      </c>
      <c r="G9619" s="151">
        <f t="shared" si="305"/>
        <v>54.427516576250753</v>
      </c>
    </row>
    <row r="9620" spans="1:7" s="8" customFormat="1" ht="12.75" x14ac:dyDescent="0.15">
      <c r="A9620" s="110" t="s">
        <v>57</v>
      </c>
      <c r="B9620" s="20">
        <v>550.57000000000005</v>
      </c>
      <c r="C9620" s="20">
        <v>0</v>
      </c>
      <c r="D9620" s="20">
        <v>0</v>
      </c>
      <c r="E9620" s="20">
        <v>0</v>
      </c>
      <c r="F9620" s="20">
        <f t="shared" si="304"/>
        <v>0</v>
      </c>
      <c r="G9620" s="136">
        <f t="shared" si="305"/>
        <v>0</v>
      </c>
    </row>
    <row r="9621" spans="1:7" s="8" customFormat="1" ht="12.75" x14ac:dyDescent="0.15">
      <c r="A9621" s="110" t="s">
        <v>59</v>
      </c>
      <c r="B9621" s="20">
        <v>12397.17</v>
      </c>
      <c r="C9621" s="20">
        <v>0</v>
      </c>
      <c r="D9621" s="20">
        <v>0</v>
      </c>
      <c r="E9621" s="20">
        <v>0</v>
      </c>
      <c r="F9621" s="20">
        <f t="shared" si="304"/>
        <v>0</v>
      </c>
      <c r="G9621" s="136">
        <f t="shared" si="305"/>
        <v>0</v>
      </c>
    </row>
    <row r="9622" spans="1:7" s="8" customFormat="1" ht="12.75" x14ac:dyDescent="0.15">
      <c r="A9622" s="110" t="s">
        <v>296</v>
      </c>
      <c r="B9622" s="20">
        <v>57084.86</v>
      </c>
      <c r="C9622" s="20">
        <v>0</v>
      </c>
      <c r="D9622" s="20">
        <v>0</v>
      </c>
      <c r="E9622" s="20">
        <v>7223.62</v>
      </c>
      <c r="F9622" s="20">
        <f t="shared" si="304"/>
        <v>12.65417835832478</v>
      </c>
      <c r="G9622" s="136">
        <f t="shared" si="305"/>
        <v>0</v>
      </c>
    </row>
    <row r="9623" spans="1:7" s="6" customFormat="1" ht="12.75" x14ac:dyDescent="0.15">
      <c r="A9623" s="147" t="s">
        <v>377</v>
      </c>
      <c r="B9623" s="17">
        <v>143915.24</v>
      </c>
      <c r="C9623" s="17">
        <v>398168</v>
      </c>
      <c r="D9623" s="17">
        <v>398168</v>
      </c>
      <c r="E9623" s="17">
        <v>181440.94</v>
      </c>
      <c r="F9623" s="17">
        <f t="shared" si="304"/>
        <v>126.07486184228995</v>
      </c>
      <c r="G9623" s="148">
        <f t="shared" si="305"/>
        <v>45.568940748628719</v>
      </c>
    </row>
    <row r="9624" spans="1:7" s="7" customFormat="1" ht="12.75" x14ac:dyDescent="0.15">
      <c r="A9624" s="149" t="s">
        <v>378</v>
      </c>
      <c r="B9624" s="18">
        <v>143915.24</v>
      </c>
      <c r="C9624" s="18">
        <v>398168</v>
      </c>
      <c r="D9624" s="18">
        <v>398168</v>
      </c>
      <c r="E9624" s="18">
        <v>181440.94</v>
      </c>
      <c r="F9624" s="18">
        <f t="shared" si="304"/>
        <v>126.07486184228995</v>
      </c>
      <c r="G9624" s="150">
        <f t="shared" si="305"/>
        <v>45.568940748628719</v>
      </c>
    </row>
    <row r="9625" spans="1:7" s="8" customFormat="1" ht="12.75" x14ac:dyDescent="0.15">
      <c r="A9625" s="108" t="s">
        <v>367</v>
      </c>
      <c r="B9625" s="19">
        <v>143915.24</v>
      </c>
      <c r="C9625" s="19">
        <v>398168</v>
      </c>
      <c r="D9625" s="19">
        <v>398168</v>
      </c>
      <c r="E9625" s="19">
        <v>181440.94</v>
      </c>
      <c r="F9625" s="19">
        <f t="shared" si="304"/>
        <v>126.07486184228995</v>
      </c>
      <c r="G9625" s="151">
        <f t="shared" si="305"/>
        <v>45.568940748628719</v>
      </c>
    </row>
    <row r="9626" spans="1:7" s="6" customFormat="1" ht="12.75" x14ac:dyDescent="0.15">
      <c r="A9626" s="147" t="s">
        <v>127</v>
      </c>
      <c r="B9626" s="17">
        <v>143915.24</v>
      </c>
      <c r="C9626" s="17">
        <v>398168</v>
      </c>
      <c r="D9626" s="17">
        <v>398168</v>
      </c>
      <c r="E9626" s="17">
        <v>181440.94</v>
      </c>
      <c r="F9626" s="17">
        <f t="shared" si="304"/>
        <v>126.07486184228995</v>
      </c>
      <c r="G9626" s="148">
        <f t="shared" si="305"/>
        <v>45.568940748628719</v>
      </c>
    </row>
    <row r="9627" spans="1:7" s="8" customFormat="1" ht="12.75" x14ac:dyDescent="0.15">
      <c r="A9627" s="108" t="s">
        <v>6</v>
      </c>
      <c r="B9627" s="19">
        <v>78602.350000000006</v>
      </c>
      <c r="C9627" s="19">
        <v>265445</v>
      </c>
      <c r="D9627" s="19">
        <v>265445</v>
      </c>
      <c r="E9627" s="19">
        <v>107806.98</v>
      </c>
      <c r="F9627" s="19">
        <f t="shared" si="304"/>
        <v>137.15490694616634</v>
      </c>
      <c r="G9627" s="151">
        <f t="shared" si="305"/>
        <v>40.613678916536387</v>
      </c>
    </row>
    <row r="9628" spans="1:7" s="8" customFormat="1" ht="12.75" x14ac:dyDescent="0.15">
      <c r="A9628" s="108" t="s">
        <v>12</v>
      </c>
      <c r="B9628" s="19">
        <v>78602.350000000006</v>
      </c>
      <c r="C9628" s="19">
        <v>265445</v>
      </c>
      <c r="D9628" s="19">
        <v>265445</v>
      </c>
      <c r="E9628" s="19">
        <v>107806.98</v>
      </c>
      <c r="F9628" s="19">
        <f t="shared" si="304"/>
        <v>137.15490694616634</v>
      </c>
      <c r="G9628" s="151">
        <f t="shared" si="305"/>
        <v>40.613678916536387</v>
      </c>
    </row>
    <row r="9629" spans="1:7" s="8" customFormat="1" ht="12.75" x14ac:dyDescent="0.15">
      <c r="A9629" s="110" t="s">
        <v>18</v>
      </c>
      <c r="B9629" s="20">
        <v>3786.82</v>
      </c>
      <c r="C9629" s="20">
        <v>0</v>
      </c>
      <c r="D9629" s="20">
        <v>0</v>
      </c>
      <c r="E9629" s="20">
        <v>7034.61</v>
      </c>
      <c r="F9629" s="20">
        <f t="shared" si="304"/>
        <v>185.76562920867639</v>
      </c>
      <c r="G9629" s="136">
        <f t="shared" si="305"/>
        <v>0</v>
      </c>
    </row>
    <row r="9630" spans="1:7" s="8" customFormat="1" ht="12.75" x14ac:dyDescent="0.15">
      <c r="A9630" s="110" t="s">
        <v>20</v>
      </c>
      <c r="B9630" s="20">
        <v>4328.8900000000003</v>
      </c>
      <c r="C9630" s="20">
        <v>0</v>
      </c>
      <c r="D9630" s="20">
        <v>0</v>
      </c>
      <c r="E9630" s="20">
        <v>4518.08</v>
      </c>
      <c r="F9630" s="20">
        <f t="shared" si="304"/>
        <v>104.37040442238079</v>
      </c>
      <c r="G9630" s="136">
        <f t="shared" si="305"/>
        <v>0</v>
      </c>
    </row>
    <row r="9631" spans="1:7" s="8" customFormat="1" ht="12.75" x14ac:dyDescent="0.15">
      <c r="A9631" s="110" t="s">
        <v>22</v>
      </c>
      <c r="B9631" s="20">
        <v>0</v>
      </c>
      <c r="C9631" s="20">
        <v>0</v>
      </c>
      <c r="D9631" s="20">
        <v>0</v>
      </c>
      <c r="E9631" s="20">
        <v>63678.92</v>
      </c>
      <c r="F9631" s="20">
        <f t="shared" si="304"/>
        <v>0</v>
      </c>
      <c r="G9631" s="136">
        <f t="shared" si="305"/>
        <v>0</v>
      </c>
    </row>
    <row r="9632" spans="1:7" s="8" customFormat="1" ht="12.75" x14ac:dyDescent="0.15">
      <c r="A9632" s="110" t="s">
        <v>97</v>
      </c>
      <c r="B9632" s="20">
        <v>69587.679999999993</v>
      </c>
      <c r="C9632" s="20">
        <v>0</v>
      </c>
      <c r="D9632" s="20">
        <v>0</v>
      </c>
      <c r="E9632" s="20">
        <v>31406.07</v>
      </c>
      <c r="F9632" s="20">
        <f t="shared" si="304"/>
        <v>45.131652614370829</v>
      </c>
      <c r="G9632" s="136">
        <f t="shared" si="305"/>
        <v>0</v>
      </c>
    </row>
    <row r="9633" spans="1:7" s="8" customFormat="1" ht="12.75" x14ac:dyDescent="0.15">
      <c r="A9633" s="110" t="s">
        <v>25</v>
      </c>
      <c r="B9633" s="20">
        <v>498.8</v>
      </c>
      <c r="C9633" s="20">
        <v>0</v>
      </c>
      <c r="D9633" s="20">
        <v>0</v>
      </c>
      <c r="E9633" s="20">
        <v>1169.3</v>
      </c>
      <c r="F9633" s="20">
        <f t="shared" si="304"/>
        <v>234.42261427425822</v>
      </c>
      <c r="G9633" s="136">
        <f t="shared" si="305"/>
        <v>0</v>
      </c>
    </row>
    <row r="9634" spans="1:7" s="8" customFormat="1" ht="12.75" x14ac:dyDescent="0.15">
      <c r="A9634" s="110" t="s">
        <v>26</v>
      </c>
      <c r="B9634" s="20">
        <v>400.16</v>
      </c>
      <c r="C9634" s="20">
        <v>0</v>
      </c>
      <c r="D9634" s="20">
        <v>0</v>
      </c>
      <c r="E9634" s="20">
        <v>0</v>
      </c>
      <c r="F9634" s="20">
        <f t="shared" si="304"/>
        <v>0</v>
      </c>
      <c r="G9634" s="136">
        <f t="shared" si="305"/>
        <v>0</v>
      </c>
    </row>
    <row r="9635" spans="1:7" s="8" customFormat="1" ht="12.75" x14ac:dyDescent="0.15">
      <c r="A9635" s="108" t="s">
        <v>53</v>
      </c>
      <c r="B9635" s="19">
        <v>65312.89</v>
      </c>
      <c r="C9635" s="19">
        <v>132723</v>
      </c>
      <c r="D9635" s="19">
        <v>132723</v>
      </c>
      <c r="E9635" s="19">
        <v>73633.960000000006</v>
      </c>
      <c r="F9635" s="19">
        <f t="shared" si="304"/>
        <v>112.74031818221488</v>
      </c>
      <c r="G9635" s="151">
        <f t="shared" si="305"/>
        <v>55.479427077447021</v>
      </c>
    </row>
    <row r="9636" spans="1:7" s="8" customFormat="1" ht="12.75" x14ac:dyDescent="0.15">
      <c r="A9636" s="108" t="s">
        <v>56</v>
      </c>
      <c r="B9636" s="19">
        <v>65312.89</v>
      </c>
      <c r="C9636" s="19">
        <v>132723</v>
      </c>
      <c r="D9636" s="19">
        <v>132723</v>
      </c>
      <c r="E9636" s="19">
        <v>73633.960000000006</v>
      </c>
      <c r="F9636" s="19">
        <f t="shared" si="304"/>
        <v>112.74031818221488</v>
      </c>
      <c r="G9636" s="151">
        <f t="shared" si="305"/>
        <v>55.479427077447021</v>
      </c>
    </row>
    <row r="9637" spans="1:7" s="8" customFormat="1" ht="12.75" x14ac:dyDescent="0.15">
      <c r="A9637" s="110" t="s">
        <v>57</v>
      </c>
      <c r="B9637" s="20">
        <v>0</v>
      </c>
      <c r="C9637" s="20">
        <v>0</v>
      </c>
      <c r="D9637" s="20">
        <v>0</v>
      </c>
      <c r="E9637" s="20">
        <v>6052.58</v>
      </c>
      <c r="F9637" s="20">
        <f t="shared" si="304"/>
        <v>0</v>
      </c>
      <c r="G9637" s="136">
        <f t="shared" si="305"/>
        <v>0</v>
      </c>
    </row>
    <row r="9638" spans="1:7" s="8" customFormat="1" ht="12.75" x14ac:dyDescent="0.15">
      <c r="A9638" s="110" t="s">
        <v>296</v>
      </c>
      <c r="B9638" s="20">
        <v>65312.89</v>
      </c>
      <c r="C9638" s="20">
        <v>0</v>
      </c>
      <c r="D9638" s="20">
        <v>0</v>
      </c>
      <c r="E9638" s="20">
        <v>66361</v>
      </c>
      <c r="F9638" s="20">
        <f t="shared" si="304"/>
        <v>101.60475214004462</v>
      </c>
      <c r="G9638" s="136">
        <f t="shared" si="305"/>
        <v>0</v>
      </c>
    </row>
    <row r="9639" spans="1:7" s="8" customFormat="1" ht="12.75" x14ac:dyDescent="0.15">
      <c r="A9639" s="110" t="s">
        <v>60</v>
      </c>
      <c r="B9639" s="20">
        <v>0</v>
      </c>
      <c r="C9639" s="20">
        <v>0</v>
      </c>
      <c r="D9639" s="20">
        <v>0</v>
      </c>
      <c r="E9639" s="20">
        <v>1220.3800000000001</v>
      </c>
      <c r="F9639" s="20">
        <f t="shared" si="304"/>
        <v>0</v>
      </c>
      <c r="G9639" s="136">
        <f t="shared" si="305"/>
        <v>0</v>
      </c>
    </row>
    <row r="9640" spans="1:7" s="6" customFormat="1" ht="12.75" x14ac:dyDescent="0.15">
      <c r="A9640" s="147" t="s">
        <v>379</v>
      </c>
      <c r="B9640" s="17">
        <v>3497.97</v>
      </c>
      <c r="C9640" s="17">
        <v>39817</v>
      </c>
      <c r="D9640" s="17">
        <v>39817</v>
      </c>
      <c r="E9640" s="17">
        <v>0</v>
      </c>
      <c r="F9640" s="17">
        <f t="shared" si="304"/>
        <v>0</v>
      </c>
      <c r="G9640" s="148">
        <f t="shared" si="305"/>
        <v>0</v>
      </c>
    </row>
    <row r="9641" spans="1:7" s="7" customFormat="1" ht="12.75" x14ac:dyDescent="0.15">
      <c r="A9641" s="149" t="s">
        <v>380</v>
      </c>
      <c r="B9641" s="18">
        <v>3497.97</v>
      </c>
      <c r="C9641" s="18">
        <v>39817</v>
      </c>
      <c r="D9641" s="18">
        <v>39817</v>
      </c>
      <c r="E9641" s="18">
        <v>0</v>
      </c>
      <c r="F9641" s="18">
        <f t="shared" si="304"/>
        <v>0</v>
      </c>
      <c r="G9641" s="150">
        <f t="shared" si="305"/>
        <v>0</v>
      </c>
    </row>
    <row r="9642" spans="1:7" s="8" customFormat="1" ht="12.75" x14ac:dyDescent="0.15">
      <c r="A9642" s="108" t="s">
        <v>367</v>
      </c>
      <c r="B9642" s="19">
        <v>3497.97</v>
      </c>
      <c r="C9642" s="19">
        <v>39817</v>
      </c>
      <c r="D9642" s="19">
        <v>39817</v>
      </c>
      <c r="E9642" s="19">
        <v>0</v>
      </c>
      <c r="F9642" s="19">
        <f t="shared" si="304"/>
        <v>0</v>
      </c>
      <c r="G9642" s="151">
        <f t="shared" si="305"/>
        <v>0</v>
      </c>
    </row>
    <row r="9643" spans="1:7" s="6" customFormat="1" ht="12.75" x14ac:dyDescent="0.15">
      <c r="A9643" s="147" t="s">
        <v>128</v>
      </c>
      <c r="B9643" s="17">
        <v>3497.97</v>
      </c>
      <c r="C9643" s="17">
        <v>39817</v>
      </c>
      <c r="D9643" s="17">
        <v>39817</v>
      </c>
      <c r="E9643" s="17">
        <v>0</v>
      </c>
      <c r="F9643" s="17">
        <f t="shared" si="304"/>
        <v>0</v>
      </c>
      <c r="G9643" s="148">
        <f t="shared" si="305"/>
        <v>0</v>
      </c>
    </row>
    <row r="9644" spans="1:7" s="8" customFormat="1" ht="12.75" x14ac:dyDescent="0.15">
      <c r="A9644" s="108" t="s">
        <v>6</v>
      </c>
      <c r="B9644" s="19">
        <v>3497.97</v>
      </c>
      <c r="C9644" s="19">
        <v>39817</v>
      </c>
      <c r="D9644" s="19">
        <v>39817</v>
      </c>
      <c r="E9644" s="19">
        <v>0</v>
      </c>
      <c r="F9644" s="19">
        <f t="shared" si="304"/>
        <v>0</v>
      </c>
      <c r="G9644" s="151">
        <f t="shared" si="305"/>
        <v>0</v>
      </c>
    </row>
    <row r="9645" spans="1:7" s="8" customFormat="1" ht="12.75" x14ac:dyDescent="0.15">
      <c r="A9645" s="108" t="s">
        <v>7</v>
      </c>
      <c r="B9645" s="19">
        <v>3497.97</v>
      </c>
      <c r="C9645" s="19">
        <v>39817</v>
      </c>
      <c r="D9645" s="19">
        <v>39817</v>
      </c>
      <c r="E9645" s="19">
        <v>0</v>
      </c>
      <c r="F9645" s="19">
        <f t="shared" si="304"/>
        <v>0</v>
      </c>
      <c r="G9645" s="151">
        <f t="shared" si="305"/>
        <v>0</v>
      </c>
    </row>
    <row r="9646" spans="1:7" s="8" customFormat="1" ht="12.75" x14ac:dyDescent="0.15">
      <c r="A9646" s="110" t="s">
        <v>8</v>
      </c>
      <c r="B9646" s="20">
        <v>3002.55</v>
      </c>
      <c r="C9646" s="20">
        <v>0</v>
      </c>
      <c r="D9646" s="20">
        <v>0</v>
      </c>
      <c r="E9646" s="20">
        <v>0</v>
      </c>
      <c r="F9646" s="20">
        <f t="shared" si="304"/>
        <v>0</v>
      </c>
      <c r="G9646" s="136">
        <f t="shared" si="305"/>
        <v>0</v>
      </c>
    </row>
    <row r="9647" spans="1:7" s="8" customFormat="1" ht="12.75" x14ac:dyDescent="0.15">
      <c r="A9647" s="110" t="s">
        <v>11</v>
      </c>
      <c r="B9647" s="20">
        <v>495.42</v>
      </c>
      <c r="C9647" s="20">
        <v>0</v>
      </c>
      <c r="D9647" s="20">
        <v>0</v>
      </c>
      <c r="E9647" s="20">
        <v>0</v>
      </c>
      <c r="F9647" s="20">
        <f t="shared" si="304"/>
        <v>0</v>
      </c>
      <c r="G9647" s="136">
        <f t="shared" si="305"/>
        <v>0</v>
      </c>
    </row>
    <row r="9648" spans="1:7" s="6" customFormat="1" ht="12.75" x14ac:dyDescent="0.15">
      <c r="A9648" s="147" t="s">
        <v>381</v>
      </c>
      <c r="B9648" s="17">
        <v>7639923.7999999998</v>
      </c>
      <c r="C9648" s="17">
        <v>9363594</v>
      </c>
      <c r="D9648" s="17">
        <v>9727886</v>
      </c>
      <c r="E9648" s="17">
        <v>5791985.8899999997</v>
      </c>
      <c r="F9648" s="17">
        <f t="shared" si="304"/>
        <v>75.812089775031524</v>
      </c>
      <c r="G9648" s="148">
        <f t="shared" si="305"/>
        <v>59.540026373664325</v>
      </c>
    </row>
    <row r="9649" spans="1:7" s="7" customFormat="1" ht="12.75" x14ac:dyDescent="0.15">
      <c r="A9649" s="149" t="s">
        <v>382</v>
      </c>
      <c r="B9649" s="18">
        <v>7639923.7999999998</v>
      </c>
      <c r="C9649" s="18">
        <v>9363594</v>
      </c>
      <c r="D9649" s="18">
        <v>9727886</v>
      </c>
      <c r="E9649" s="18">
        <v>5791985.8899999997</v>
      </c>
      <c r="F9649" s="18">
        <f t="shared" si="304"/>
        <v>75.812089775031524</v>
      </c>
      <c r="G9649" s="150">
        <f t="shared" si="305"/>
        <v>59.540026373664325</v>
      </c>
    </row>
    <row r="9650" spans="1:7" s="8" customFormat="1" ht="12.75" x14ac:dyDescent="0.15">
      <c r="A9650" s="108" t="s">
        <v>373</v>
      </c>
      <c r="B9650" s="19">
        <v>7639923.7999999998</v>
      </c>
      <c r="C9650" s="19">
        <v>9363594</v>
      </c>
      <c r="D9650" s="19">
        <v>7659136</v>
      </c>
      <c r="E9650" s="19">
        <v>5791985.8899999997</v>
      </c>
      <c r="F9650" s="19">
        <f t="shared" si="304"/>
        <v>75.812089775031524</v>
      </c>
      <c r="G9650" s="151">
        <f t="shared" si="305"/>
        <v>75.621922498830145</v>
      </c>
    </row>
    <row r="9651" spans="1:7" s="6" customFormat="1" ht="12.75" x14ac:dyDescent="0.15">
      <c r="A9651" s="147" t="s">
        <v>128</v>
      </c>
      <c r="B9651" s="17">
        <v>7639923.7999999998</v>
      </c>
      <c r="C9651" s="17">
        <v>9363594</v>
      </c>
      <c r="D9651" s="17">
        <v>7659136</v>
      </c>
      <c r="E9651" s="17">
        <v>5791985.8899999997</v>
      </c>
      <c r="F9651" s="17">
        <f t="shared" si="304"/>
        <v>75.812089775031524</v>
      </c>
      <c r="G9651" s="148">
        <f t="shared" si="305"/>
        <v>75.621922498830145</v>
      </c>
    </row>
    <row r="9652" spans="1:7" s="8" customFormat="1" ht="12.75" x14ac:dyDescent="0.15">
      <c r="A9652" s="108" t="s">
        <v>6</v>
      </c>
      <c r="B9652" s="19">
        <v>7639923.7999999998</v>
      </c>
      <c r="C9652" s="19">
        <v>9363594</v>
      </c>
      <c r="D9652" s="19">
        <v>7659136</v>
      </c>
      <c r="E9652" s="19">
        <v>5791985.8899999997</v>
      </c>
      <c r="F9652" s="19">
        <f t="shared" si="304"/>
        <v>75.812089775031524</v>
      </c>
      <c r="G9652" s="151">
        <f t="shared" si="305"/>
        <v>75.621922498830145</v>
      </c>
    </row>
    <row r="9653" spans="1:7" s="8" customFormat="1" ht="12.75" x14ac:dyDescent="0.15">
      <c r="A9653" s="108" t="s">
        <v>7</v>
      </c>
      <c r="B9653" s="19">
        <v>497425.95</v>
      </c>
      <c r="C9653" s="19">
        <v>225629</v>
      </c>
      <c r="D9653" s="19">
        <v>225629</v>
      </c>
      <c r="E9653" s="19">
        <v>103808.23</v>
      </c>
      <c r="F9653" s="19">
        <f t="shared" si="304"/>
        <v>20.869082121670569</v>
      </c>
      <c r="G9653" s="151">
        <f t="shared" si="305"/>
        <v>46.008372150743035</v>
      </c>
    </row>
    <row r="9654" spans="1:7" s="8" customFormat="1" ht="12.75" x14ac:dyDescent="0.15">
      <c r="A9654" s="110" t="s">
        <v>8</v>
      </c>
      <c r="B9654" s="20">
        <v>155581.09</v>
      </c>
      <c r="C9654" s="20">
        <v>0</v>
      </c>
      <c r="D9654" s="20">
        <v>0</v>
      </c>
      <c r="E9654" s="20">
        <v>103808.23</v>
      </c>
      <c r="F9654" s="20">
        <f t="shared" si="304"/>
        <v>66.722909577250036</v>
      </c>
      <c r="G9654" s="136">
        <f t="shared" si="305"/>
        <v>0</v>
      </c>
    </row>
    <row r="9655" spans="1:7" s="8" customFormat="1" ht="12.75" x14ac:dyDescent="0.15">
      <c r="A9655" s="110" t="s">
        <v>9</v>
      </c>
      <c r="B9655" s="20">
        <v>157976.47</v>
      </c>
      <c r="C9655" s="20">
        <v>0</v>
      </c>
      <c r="D9655" s="20">
        <v>0</v>
      </c>
      <c r="E9655" s="20">
        <v>0</v>
      </c>
      <c r="F9655" s="20">
        <f t="shared" si="304"/>
        <v>0</v>
      </c>
      <c r="G9655" s="136">
        <f t="shared" si="305"/>
        <v>0</v>
      </c>
    </row>
    <row r="9656" spans="1:7" s="8" customFormat="1" ht="12.75" x14ac:dyDescent="0.15">
      <c r="A9656" s="110" t="s">
        <v>16</v>
      </c>
      <c r="B9656" s="20">
        <v>45618.05</v>
      </c>
      <c r="C9656" s="20">
        <v>0</v>
      </c>
      <c r="D9656" s="20">
        <v>0</v>
      </c>
      <c r="E9656" s="20">
        <v>0</v>
      </c>
      <c r="F9656" s="20">
        <f t="shared" si="304"/>
        <v>0</v>
      </c>
      <c r="G9656" s="136">
        <f t="shared" si="305"/>
        <v>0</v>
      </c>
    </row>
    <row r="9657" spans="1:7" s="8" customFormat="1" ht="12.75" x14ac:dyDescent="0.15">
      <c r="A9657" s="110" t="s">
        <v>11</v>
      </c>
      <c r="B9657" s="20">
        <v>137780.53</v>
      </c>
      <c r="C9657" s="20">
        <v>0</v>
      </c>
      <c r="D9657" s="20">
        <v>0</v>
      </c>
      <c r="E9657" s="20">
        <v>0</v>
      </c>
      <c r="F9657" s="20">
        <f t="shared" si="304"/>
        <v>0</v>
      </c>
      <c r="G9657" s="136">
        <f t="shared" si="305"/>
        <v>0</v>
      </c>
    </row>
    <row r="9658" spans="1:7" s="8" customFormat="1" ht="12.75" x14ac:dyDescent="0.15">
      <c r="A9658" s="110" t="s">
        <v>278</v>
      </c>
      <c r="B9658" s="20">
        <v>469.81</v>
      </c>
      <c r="C9658" s="20">
        <v>0</v>
      </c>
      <c r="D9658" s="20">
        <v>0</v>
      </c>
      <c r="E9658" s="20">
        <v>0</v>
      </c>
      <c r="F9658" s="20">
        <f t="shared" si="304"/>
        <v>0</v>
      </c>
      <c r="G9658" s="136">
        <f t="shared" si="305"/>
        <v>0</v>
      </c>
    </row>
    <row r="9659" spans="1:7" s="8" customFormat="1" ht="12.75" x14ac:dyDescent="0.15">
      <c r="A9659" s="108" t="s">
        <v>12</v>
      </c>
      <c r="B9659" s="19">
        <v>7069679.0999999996</v>
      </c>
      <c r="C9659" s="19">
        <v>9137965</v>
      </c>
      <c r="D9659" s="19">
        <v>7433507</v>
      </c>
      <c r="E9659" s="19">
        <v>5688177.6600000001</v>
      </c>
      <c r="F9659" s="19">
        <f t="shared" si="304"/>
        <v>80.458781502543729</v>
      </c>
      <c r="G9659" s="151">
        <f t="shared" si="305"/>
        <v>76.520781644518536</v>
      </c>
    </row>
    <row r="9660" spans="1:7" s="8" customFormat="1" ht="12.75" x14ac:dyDescent="0.15">
      <c r="A9660" s="110" t="s">
        <v>97</v>
      </c>
      <c r="B9660" s="20">
        <v>6902879.4199999999</v>
      </c>
      <c r="C9660" s="20">
        <v>0</v>
      </c>
      <c r="D9660" s="20">
        <v>0</v>
      </c>
      <c r="E9660" s="20">
        <v>5688177.6600000001</v>
      </c>
      <c r="F9660" s="20">
        <f t="shared" si="304"/>
        <v>82.402970034785866</v>
      </c>
      <c r="G9660" s="136">
        <f t="shared" si="305"/>
        <v>0</v>
      </c>
    </row>
    <row r="9661" spans="1:7" s="8" customFormat="1" ht="12.75" x14ac:dyDescent="0.15">
      <c r="A9661" s="110" t="s">
        <v>24</v>
      </c>
      <c r="B9661" s="20">
        <v>0</v>
      </c>
      <c r="C9661" s="20">
        <v>0</v>
      </c>
      <c r="D9661" s="20">
        <v>0</v>
      </c>
      <c r="E9661" s="20">
        <v>0</v>
      </c>
      <c r="F9661" s="20">
        <f t="shared" si="304"/>
        <v>0</v>
      </c>
      <c r="G9661" s="136">
        <f t="shared" si="305"/>
        <v>0</v>
      </c>
    </row>
    <row r="9662" spans="1:7" s="8" customFormat="1" ht="12.75" x14ac:dyDescent="0.15">
      <c r="A9662" s="110" t="s">
        <v>25</v>
      </c>
      <c r="B9662" s="20">
        <v>0</v>
      </c>
      <c r="C9662" s="20">
        <v>0</v>
      </c>
      <c r="D9662" s="20">
        <v>0</v>
      </c>
      <c r="E9662" s="20">
        <v>0</v>
      </c>
      <c r="F9662" s="20">
        <f t="shared" si="304"/>
        <v>0</v>
      </c>
      <c r="G9662" s="136">
        <f t="shared" si="305"/>
        <v>0</v>
      </c>
    </row>
    <row r="9663" spans="1:7" s="8" customFormat="1" ht="12.75" x14ac:dyDescent="0.15">
      <c r="A9663" s="110" t="s">
        <v>28</v>
      </c>
      <c r="B9663" s="20">
        <v>125231.59</v>
      </c>
      <c r="C9663" s="20">
        <v>0</v>
      </c>
      <c r="D9663" s="20">
        <v>0</v>
      </c>
      <c r="E9663" s="20">
        <v>0</v>
      </c>
      <c r="F9663" s="20">
        <f t="shared" si="304"/>
        <v>0</v>
      </c>
      <c r="G9663" s="136">
        <f t="shared" si="305"/>
        <v>0</v>
      </c>
    </row>
    <row r="9664" spans="1:7" s="8" customFormat="1" ht="12.75" x14ac:dyDescent="0.15">
      <c r="A9664" s="110" t="s">
        <v>206</v>
      </c>
      <c r="B9664" s="20">
        <v>41568.089999999997</v>
      </c>
      <c r="C9664" s="20">
        <v>0</v>
      </c>
      <c r="D9664" s="20">
        <v>0</v>
      </c>
      <c r="E9664" s="20">
        <v>0</v>
      </c>
      <c r="F9664" s="20">
        <f t="shared" si="304"/>
        <v>0</v>
      </c>
      <c r="G9664" s="136">
        <f t="shared" si="305"/>
        <v>0</v>
      </c>
    </row>
    <row r="9665" spans="1:7" s="8" customFormat="1" ht="12.75" x14ac:dyDescent="0.15">
      <c r="A9665" s="108" t="s">
        <v>37</v>
      </c>
      <c r="B9665" s="19">
        <v>72818.75</v>
      </c>
      <c r="C9665" s="19">
        <v>0</v>
      </c>
      <c r="D9665" s="19">
        <v>0</v>
      </c>
      <c r="E9665" s="19">
        <v>0</v>
      </c>
      <c r="F9665" s="19">
        <f t="shared" si="304"/>
        <v>0</v>
      </c>
      <c r="G9665" s="151">
        <f t="shared" si="305"/>
        <v>0</v>
      </c>
    </row>
    <row r="9666" spans="1:7" s="8" customFormat="1" ht="12.75" x14ac:dyDescent="0.15">
      <c r="A9666" s="110" t="s">
        <v>38</v>
      </c>
      <c r="B9666" s="20">
        <v>29545.38</v>
      </c>
      <c r="C9666" s="20">
        <v>0</v>
      </c>
      <c r="D9666" s="20">
        <v>0</v>
      </c>
      <c r="E9666" s="20">
        <v>0</v>
      </c>
      <c r="F9666" s="20">
        <f t="shared" si="304"/>
        <v>0</v>
      </c>
      <c r="G9666" s="136">
        <f t="shared" si="305"/>
        <v>0</v>
      </c>
    </row>
    <row r="9667" spans="1:7" s="8" customFormat="1" ht="12.75" x14ac:dyDescent="0.15">
      <c r="A9667" s="110" t="s">
        <v>39</v>
      </c>
      <c r="B9667" s="20">
        <v>43273.37</v>
      </c>
      <c r="C9667" s="20">
        <v>0</v>
      </c>
      <c r="D9667" s="20">
        <v>0</v>
      </c>
      <c r="E9667" s="20">
        <v>0</v>
      </c>
      <c r="F9667" s="20">
        <f t="shared" si="304"/>
        <v>0</v>
      </c>
      <c r="G9667" s="136">
        <f t="shared" si="305"/>
        <v>0</v>
      </c>
    </row>
    <row r="9668" spans="1:7" s="8" customFormat="1" ht="12.75" x14ac:dyDescent="0.15">
      <c r="A9668" s="108" t="s">
        <v>367</v>
      </c>
      <c r="B9668" s="19">
        <v>0</v>
      </c>
      <c r="C9668" s="19">
        <v>0</v>
      </c>
      <c r="D9668" s="19">
        <v>2068750</v>
      </c>
      <c r="E9668" s="19">
        <v>0</v>
      </c>
      <c r="F9668" s="19">
        <f t="shared" si="304"/>
        <v>0</v>
      </c>
      <c r="G9668" s="151">
        <f t="shared" si="305"/>
        <v>0</v>
      </c>
    </row>
    <row r="9669" spans="1:7" s="6" customFormat="1" ht="12.75" x14ac:dyDescent="0.15">
      <c r="A9669" s="147" t="s">
        <v>128</v>
      </c>
      <c r="B9669" s="17">
        <v>0</v>
      </c>
      <c r="C9669" s="17">
        <v>0</v>
      </c>
      <c r="D9669" s="17">
        <v>2068750</v>
      </c>
      <c r="E9669" s="17">
        <v>0</v>
      </c>
      <c r="F9669" s="17">
        <f t="shared" si="304"/>
        <v>0</v>
      </c>
      <c r="G9669" s="148">
        <f t="shared" si="305"/>
        <v>0</v>
      </c>
    </row>
    <row r="9670" spans="1:7" s="8" customFormat="1" ht="12.75" x14ac:dyDescent="0.15">
      <c r="A9670" s="108" t="s">
        <v>53</v>
      </c>
      <c r="B9670" s="19">
        <v>0</v>
      </c>
      <c r="C9670" s="19">
        <v>0</v>
      </c>
      <c r="D9670" s="19">
        <v>2068750</v>
      </c>
      <c r="E9670" s="19">
        <v>0</v>
      </c>
      <c r="F9670" s="19">
        <f t="shared" ref="F9670:F9733" si="306">IFERROR(E9670/B9670*100,0)</f>
        <v>0</v>
      </c>
      <c r="G9670" s="151">
        <f t="shared" ref="G9670:G9733" si="307">IFERROR(E9670/D9670*100,0)</f>
        <v>0</v>
      </c>
    </row>
    <row r="9671" spans="1:7" s="8" customFormat="1" ht="12.75" x14ac:dyDescent="0.15">
      <c r="A9671" s="108" t="s">
        <v>56</v>
      </c>
      <c r="B9671" s="19">
        <v>0</v>
      </c>
      <c r="C9671" s="19">
        <v>0</v>
      </c>
      <c r="D9671" s="19">
        <v>2068750</v>
      </c>
      <c r="E9671" s="19">
        <v>0</v>
      </c>
      <c r="F9671" s="19">
        <f t="shared" si="306"/>
        <v>0</v>
      </c>
      <c r="G9671" s="151">
        <f t="shared" si="307"/>
        <v>0</v>
      </c>
    </row>
    <row r="9672" spans="1:7" s="5" customFormat="1" ht="12.75" x14ac:dyDescent="0.15">
      <c r="A9672" s="145" t="s">
        <v>514</v>
      </c>
      <c r="B9672" s="16">
        <v>11314777.199999999</v>
      </c>
      <c r="C9672" s="16">
        <v>15245992</v>
      </c>
      <c r="D9672" s="16">
        <v>17353431.43</v>
      </c>
      <c r="E9672" s="16">
        <v>12793515.869999999</v>
      </c>
      <c r="F9672" s="16">
        <f t="shared" si="306"/>
        <v>113.06909224867458</v>
      </c>
      <c r="G9672" s="146">
        <f t="shared" si="307"/>
        <v>73.723262869400116</v>
      </c>
    </row>
    <row r="9673" spans="1:7" s="6" customFormat="1" ht="12.75" x14ac:dyDescent="0.15">
      <c r="A9673" s="147" t="s">
        <v>362</v>
      </c>
      <c r="B9673" s="17">
        <v>399190.6</v>
      </c>
      <c r="C9673" s="17">
        <v>318535</v>
      </c>
      <c r="D9673" s="17">
        <v>318534</v>
      </c>
      <c r="E9673" s="17">
        <v>318510</v>
      </c>
      <c r="F9673" s="17">
        <f t="shared" si="306"/>
        <v>79.788952946286813</v>
      </c>
      <c r="G9673" s="148">
        <f t="shared" si="307"/>
        <v>99.992465482491667</v>
      </c>
    </row>
    <row r="9674" spans="1:7" s="7" customFormat="1" ht="12.75" x14ac:dyDescent="0.15">
      <c r="A9674" s="149" t="s">
        <v>363</v>
      </c>
      <c r="B9674" s="18">
        <v>399190.6</v>
      </c>
      <c r="C9674" s="18">
        <v>318535</v>
      </c>
      <c r="D9674" s="18">
        <v>318534</v>
      </c>
      <c r="E9674" s="18">
        <v>318510</v>
      </c>
      <c r="F9674" s="18">
        <f t="shared" si="306"/>
        <v>79.788952946286813</v>
      </c>
      <c r="G9674" s="150">
        <f t="shared" si="307"/>
        <v>99.992465482491667</v>
      </c>
    </row>
    <row r="9675" spans="1:7" s="8" customFormat="1" ht="12.75" x14ac:dyDescent="0.15">
      <c r="A9675" s="108" t="s">
        <v>364</v>
      </c>
      <c r="B9675" s="19">
        <v>399190.6</v>
      </c>
      <c r="C9675" s="19">
        <v>318535</v>
      </c>
      <c r="D9675" s="19">
        <v>318534</v>
      </c>
      <c r="E9675" s="19">
        <v>318510</v>
      </c>
      <c r="F9675" s="19">
        <f t="shared" si="306"/>
        <v>79.788952946286813</v>
      </c>
      <c r="G9675" s="151">
        <f t="shared" si="307"/>
        <v>99.992465482491667</v>
      </c>
    </row>
    <row r="9676" spans="1:7" s="6" customFormat="1" ht="12.75" x14ac:dyDescent="0.15">
      <c r="A9676" s="147" t="s">
        <v>62</v>
      </c>
      <c r="B9676" s="17">
        <v>399190.6</v>
      </c>
      <c r="C9676" s="17">
        <v>318535</v>
      </c>
      <c r="D9676" s="17">
        <v>318534</v>
      </c>
      <c r="E9676" s="17">
        <v>318510</v>
      </c>
      <c r="F9676" s="17">
        <f t="shared" si="306"/>
        <v>79.788952946286813</v>
      </c>
      <c r="G9676" s="148">
        <f t="shared" si="307"/>
        <v>99.992465482491667</v>
      </c>
    </row>
    <row r="9677" spans="1:7" s="8" customFormat="1" ht="12.75" x14ac:dyDescent="0.15">
      <c r="A9677" s="108" t="s">
        <v>6</v>
      </c>
      <c r="B9677" s="19">
        <v>145889.12</v>
      </c>
      <c r="C9677" s="19">
        <v>93570</v>
      </c>
      <c r="D9677" s="19">
        <v>93568</v>
      </c>
      <c r="E9677" s="19">
        <v>93568</v>
      </c>
      <c r="F9677" s="19">
        <f t="shared" si="306"/>
        <v>64.136379738256011</v>
      </c>
      <c r="G9677" s="151">
        <f t="shared" si="307"/>
        <v>100</v>
      </c>
    </row>
    <row r="9678" spans="1:7" s="8" customFormat="1" ht="12.75" x14ac:dyDescent="0.15">
      <c r="A9678" s="108" t="s">
        <v>12</v>
      </c>
      <c r="B9678" s="19">
        <v>145889.12</v>
      </c>
      <c r="C9678" s="19">
        <v>93570</v>
      </c>
      <c r="D9678" s="19">
        <v>93568</v>
      </c>
      <c r="E9678" s="19">
        <v>93568</v>
      </c>
      <c r="F9678" s="19">
        <f t="shared" si="306"/>
        <v>64.136379738256011</v>
      </c>
      <c r="G9678" s="151">
        <f t="shared" si="307"/>
        <v>100</v>
      </c>
    </row>
    <row r="9679" spans="1:7" s="8" customFormat="1" ht="12.75" x14ac:dyDescent="0.15">
      <c r="A9679" s="110" t="s">
        <v>28</v>
      </c>
      <c r="B9679" s="20">
        <v>50576.23</v>
      </c>
      <c r="C9679" s="20">
        <v>0</v>
      </c>
      <c r="D9679" s="20">
        <v>0</v>
      </c>
      <c r="E9679" s="20">
        <v>26009</v>
      </c>
      <c r="F9679" s="20">
        <f t="shared" si="306"/>
        <v>51.425343486455986</v>
      </c>
      <c r="G9679" s="136">
        <f t="shared" si="307"/>
        <v>0</v>
      </c>
    </row>
    <row r="9680" spans="1:7" s="8" customFormat="1" ht="12.75" x14ac:dyDescent="0.15">
      <c r="A9680" s="110" t="s">
        <v>33</v>
      </c>
      <c r="B9680" s="20">
        <v>95312.89</v>
      </c>
      <c r="C9680" s="20">
        <v>0</v>
      </c>
      <c r="D9680" s="20">
        <v>0</v>
      </c>
      <c r="E9680" s="20">
        <v>67559</v>
      </c>
      <c r="F9680" s="20">
        <f t="shared" si="306"/>
        <v>70.881283738222606</v>
      </c>
      <c r="G9680" s="136">
        <f t="shared" si="307"/>
        <v>0</v>
      </c>
    </row>
    <row r="9681" spans="1:7" s="8" customFormat="1" ht="12.75" x14ac:dyDescent="0.15">
      <c r="A9681" s="108" t="s">
        <v>53</v>
      </c>
      <c r="B9681" s="19">
        <v>253301.48</v>
      </c>
      <c r="C9681" s="19">
        <v>224965</v>
      </c>
      <c r="D9681" s="19">
        <v>224966</v>
      </c>
      <c r="E9681" s="19">
        <v>224942</v>
      </c>
      <c r="F9681" s="19">
        <f t="shared" si="306"/>
        <v>88.804060678997999</v>
      </c>
      <c r="G9681" s="151">
        <f t="shared" si="307"/>
        <v>99.989331721237875</v>
      </c>
    </row>
    <row r="9682" spans="1:7" s="8" customFormat="1" ht="12.75" x14ac:dyDescent="0.15">
      <c r="A9682" s="108" t="s">
        <v>54</v>
      </c>
      <c r="B9682" s="19">
        <v>3716.24</v>
      </c>
      <c r="C9682" s="19">
        <v>0</v>
      </c>
      <c r="D9682" s="19">
        <v>0</v>
      </c>
      <c r="E9682" s="19">
        <v>0</v>
      </c>
      <c r="F9682" s="19">
        <f t="shared" si="306"/>
        <v>0</v>
      </c>
      <c r="G9682" s="151">
        <f t="shared" si="307"/>
        <v>0</v>
      </c>
    </row>
    <row r="9683" spans="1:7" s="8" customFormat="1" ht="12.75" x14ac:dyDescent="0.15">
      <c r="A9683" s="110" t="s">
        <v>55</v>
      </c>
      <c r="B9683" s="20">
        <v>3716.24</v>
      </c>
      <c r="C9683" s="20">
        <v>0</v>
      </c>
      <c r="D9683" s="20">
        <v>0</v>
      </c>
      <c r="E9683" s="20">
        <v>0</v>
      </c>
      <c r="F9683" s="20">
        <f t="shared" si="306"/>
        <v>0</v>
      </c>
      <c r="G9683" s="136">
        <f t="shared" si="307"/>
        <v>0</v>
      </c>
    </row>
    <row r="9684" spans="1:7" s="8" customFormat="1" ht="12.75" x14ac:dyDescent="0.15">
      <c r="A9684" s="108" t="s">
        <v>56</v>
      </c>
      <c r="B9684" s="19">
        <v>249585.24</v>
      </c>
      <c r="C9684" s="19">
        <v>181830</v>
      </c>
      <c r="D9684" s="19">
        <v>224966</v>
      </c>
      <c r="E9684" s="19">
        <v>224942</v>
      </c>
      <c r="F9684" s="19">
        <f t="shared" si="306"/>
        <v>90.126323175200582</v>
      </c>
      <c r="G9684" s="151">
        <f t="shared" si="307"/>
        <v>99.989331721237875</v>
      </c>
    </row>
    <row r="9685" spans="1:7" s="8" customFormat="1" ht="12.75" x14ac:dyDescent="0.15">
      <c r="A9685" s="110" t="s">
        <v>57</v>
      </c>
      <c r="B9685" s="20">
        <v>9660.89</v>
      </c>
      <c r="C9685" s="20">
        <v>0</v>
      </c>
      <c r="D9685" s="20">
        <v>0</v>
      </c>
      <c r="E9685" s="20">
        <v>7940</v>
      </c>
      <c r="F9685" s="20">
        <f t="shared" si="306"/>
        <v>82.187044878887974</v>
      </c>
      <c r="G9685" s="136">
        <f t="shared" si="307"/>
        <v>0</v>
      </c>
    </row>
    <row r="9686" spans="1:7" s="8" customFormat="1" ht="12.75" x14ac:dyDescent="0.15">
      <c r="A9686" s="110" t="s">
        <v>59</v>
      </c>
      <c r="B9686" s="20">
        <v>0</v>
      </c>
      <c r="C9686" s="20">
        <v>0</v>
      </c>
      <c r="D9686" s="20">
        <v>0</v>
      </c>
      <c r="E9686" s="20">
        <v>1003.75</v>
      </c>
      <c r="F9686" s="20">
        <f t="shared" si="306"/>
        <v>0</v>
      </c>
      <c r="G9686" s="136">
        <f t="shared" si="307"/>
        <v>0</v>
      </c>
    </row>
    <row r="9687" spans="1:7" s="8" customFormat="1" ht="12.75" x14ac:dyDescent="0.15">
      <c r="A9687" s="110" t="s">
        <v>296</v>
      </c>
      <c r="B9687" s="20">
        <v>237435.8</v>
      </c>
      <c r="C9687" s="20">
        <v>0</v>
      </c>
      <c r="D9687" s="20">
        <v>0</v>
      </c>
      <c r="E9687" s="20">
        <v>208698.25</v>
      </c>
      <c r="F9687" s="20">
        <f t="shared" si="306"/>
        <v>87.896707236229759</v>
      </c>
      <c r="G9687" s="136">
        <f t="shared" si="307"/>
        <v>0</v>
      </c>
    </row>
    <row r="9688" spans="1:7" s="8" customFormat="1" ht="12.75" x14ac:dyDescent="0.15">
      <c r="A9688" s="110" t="s">
        <v>61</v>
      </c>
      <c r="B9688" s="20">
        <v>2488.5500000000002</v>
      </c>
      <c r="C9688" s="20">
        <v>0</v>
      </c>
      <c r="D9688" s="20">
        <v>0</v>
      </c>
      <c r="E9688" s="20">
        <v>7300</v>
      </c>
      <c r="F9688" s="20">
        <f t="shared" si="306"/>
        <v>293.34351329087218</v>
      </c>
      <c r="G9688" s="136">
        <f t="shared" si="307"/>
        <v>0</v>
      </c>
    </row>
    <row r="9689" spans="1:7" s="8" customFormat="1" ht="12.75" x14ac:dyDescent="0.15">
      <c r="A9689" s="108" t="s">
        <v>72</v>
      </c>
      <c r="B9689" s="19">
        <v>0</v>
      </c>
      <c r="C9689" s="19">
        <v>43135</v>
      </c>
      <c r="D9689" s="19">
        <v>0</v>
      </c>
      <c r="E9689" s="19">
        <v>0</v>
      </c>
      <c r="F9689" s="19">
        <f t="shared" si="306"/>
        <v>0</v>
      </c>
      <c r="G9689" s="151">
        <f t="shared" si="307"/>
        <v>0</v>
      </c>
    </row>
    <row r="9690" spans="1:7" s="6" customFormat="1" ht="12.75" x14ac:dyDescent="0.15">
      <c r="A9690" s="147" t="s">
        <v>365</v>
      </c>
      <c r="B9690" s="17">
        <v>130565.51</v>
      </c>
      <c r="C9690" s="17">
        <v>222272</v>
      </c>
      <c r="D9690" s="17">
        <v>314544.56</v>
      </c>
      <c r="E9690" s="17">
        <v>192167.2</v>
      </c>
      <c r="F9690" s="17">
        <f t="shared" si="306"/>
        <v>147.18067581553507</v>
      </c>
      <c r="G9690" s="148">
        <f t="shared" si="307"/>
        <v>61.093792243617251</v>
      </c>
    </row>
    <row r="9691" spans="1:7" s="7" customFormat="1" ht="12.75" x14ac:dyDescent="0.15">
      <c r="A9691" s="149" t="s">
        <v>366</v>
      </c>
      <c r="B9691" s="18">
        <v>102693.72</v>
      </c>
      <c r="C9691" s="18">
        <v>209000</v>
      </c>
      <c r="D9691" s="18">
        <v>234000</v>
      </c>
      <c r="E9691" s="18">
        <v>111622.64</v>
      </c>
      <c r="F9691" s="18">
        <f t="shared" si="306"/>
        <v>108.69470888774893</v>
      </c>
      <c r="G9691" s="150">
        <f t="shared" si="307"/>
        <v>47.701982905982902</v>
      </c>
    </row>
    <row r="9692" spans="1:7" s="8" customFormat="1" ht="12.75" x14ac:dyDescent="0.15">
      <c r="A9692" s="108" t="s">
        <v>367</v>
      </c>
      <c r="B9692" s="19">
        <v>102693.72</v>
      </c>
      <c r="C9692" s="19">
        <v>209000</v>
      </c>
      <c r="D9692" s="19">
        <v>234000</v>
      </c>
      <c r="E9692" s="19">
        <v>111622.64</v>
      </c>
      <c r="F9692" s="19">
        <f t="shared" si="306"/>
        <v>108.69470888774893</v>
      </c>
      <c r="G9692" s="151">
        <f t="shared" si="307"/>
        <v>47.701982905982902</v>
      </c>
    </row>
    <row r="9693" spans="1:7" s="6" customFormat="1" ht="12.75" x14ac:dyDescent="0.15">
      <c r="A9693" s="147" t="s">
        <v>44</v>
      </c>
      <c r="B9693" s="17">
        <v>102693.72</v>
      </c>
      <c r="C9693" s="17">
        <v>209000</v>
      </c>
      <c r="D9693" s="17">
        <v>234000</v>
      </c>
      <c r="E9693" s="17">
        <v>111622.64</v>
      </c>
      <c r="F9693" s="17">
        <f t="shared" si="306"/>
        <v>108.69470888774893</v>
      </c>
      <c r="G9693" s="148">
        <f t="shared" si="307"/>
        <v>47.701982905982902</v>
      </c>
    </row>
    <row r="9694" spans="1:7" s="8" customFormat="1" ht="12.75" x14ac:dyDescent="0.15">
      <c r="A9694" s="108" t="s">
        <v>53</v>
      </c>
      <c r="B9694" s="19">
        <v>102693.72</v>
      </c>
      <c r="C9694" s="19">
        <v>209000</v>
      </c>
      <c r="D9694" s="19">
        <v>234000</v>
      </c>
      <c r="E9694" s="19">
        <v>111622.64</v>
      </c>
      <c r="F9694" s="19">
        <f t="shared" si="306"/>
        <v>108.69470888774893</v>
      </c>
      <c r="G9694" s="151">
        <f t="shared" si="307"/>
        <v>47.701982905982902</v>
      </c>
    </row>
    <row r="9695" spans="1:7" s="8" customFormat="1" ht="12.75" x14ac:dyDescent="0.15">
      <c r="A9695" s="108" t="s">
        <v>54</v>
      </c>
      <c r="B9695" s="19">
        <v>773.74</v>
      </c>
      <c r="C9695" s="19">
        <v>1000</v>
      </c>
      <c r="D9695" s="19">
        <v>5500</v>
      </c>
      <c r="E9695" s="19">
        <v>5365</v>
      </c>
      <c r="F9695" s="19">
        <f t="shared" si="306"/>
        <v>693.38537493214778</v>
      </c>
      <c r="G9695" s="151">
        <f t="shared" si="307"/>
        <v>97.545454545454547</v>
      </c>
    </row>
    <row r="9696" spans="1:7" s="8" customFormat="1" ht="12.75" x14ac:dyDescent="0.15">
      <c r="A9696" s="110" t="s">
        <v>55</v>
      </c>
      <c r="B9696" s="20">
        <v>773.74</v>
      </c>
      <c r="C9696" s="20">
        <v>0</v>
      </c>
      <c r="D9696" s="20">
        <v>0</v>
      </c>
      <c r="E9696" s="20">
        <v>5365</v>
      </c>
      <c r="F9696" s="20">
        <f t="shared" si="306"/>
        <v>693.38537493214778</v>
      </c>
      <c r="G9696" s="136">
        <f t="shared" si="307"/>
        <v>0</v>
      </c>
    </row>
    <row r="9697" spans="1:7" s="8" customFormat="1" ht="12.75" x14ac:dyDescent="0.15">
      <c r="A9697" s="108" t="s">
        <v>56</v>
      </c>
      <c r="B9697" s="19">
        <v>41460.480000000003</v>
      </c>
      <c r="C9697" s="19">
        <v>128000</v>
      </c>
      <c r="D9697" s="19">
        <v>102000</v>
      </c>
      <c r="E9697" s="19">
        <v>47061.62</v>
      </c>
      <c r="F9697" s="19">
        <f t="shared" si="306"/>
        <v>113.50958792565835</v>
      </c>
      <c r="G9697" s="151">
        <f t="shared" si="307"/>
        <v>46.138843137254902</v>
      </c>
    </row>
    <row r="9698" spans="1:7" s="8" customFormat="1" ht="12.75" x14ac:dyDescent="0.15">
      <c r="A9698" s="110" t="s">
        <v>57</v>
      </c>
      <c r="B9698" s="20">
        <v>3138.26</v>
      </c>
      <c r="C9698" s="20">
        <v>0</v>
      </c>
      <c r="D9698" s="20">
        <v>0</v>
      </c>
      <c r="E9698" s="20">
        <v>7745.07</v>
      </c>
      <c r="F9698" s="20">
        <f t="shared" si="306"/>
        <v>246.79503928928764</v>
      </c>
      <c r="G9698" s="136">
        <f t="shared" si="307"/>
        <v>0</v>
      </c>
    </row>
    <row r="9699" spans="1:7" s="8" customFormat="1" ht="12.75" x14ac:dyDescent="0.15">
      <c r="A9699" s="110" t="s">
        <v>58</v>
      </c>
      <c r="B9699" s="20">
        <v>0</v>
      </c>
      <c r="C9699" s="20">
        <v>0</v>
      </c>
      <c r="D9699" s="20">
        <v>0</v>
      </c>
      <c r="E9699" s="20">
        <v>888.75</v>
      </c>
      <c r="F9699" s="20">
        <f t="shared" si="306"/>
        <v>0</v>
      </c>
      <c r="G9699" s="136">
        <f t="shared" si="307"/>
        <v>0</v>
      </c>
    </row>
    <row r="9700" spans="1:7" s="8" customFormat="1" ht="12.75" x14ac:dyDescent="0.15">
      <c r="A9700" s="110" t="s">
        <v>59</v>
      </c>
      <c r="B9700" s="20">
        <v>610.39</v>
      </c>
      <c r="C9700" s="20">
        <v>0</v>
      </c>
      <c r="D9700" s="20">
        <v>0</v>
      </c>
      <c r="E9700" s="20">
        <v>9757.6</v>
      </c>
      <c r="F9700" s="20">
        <f t="shared" si="306"/>
        <v>1598.5845115418012</v>
      </c>
      <c r="G9700" s="136">
        <f t="shared" si="307"/>
        <v>0</v>
      </c>
    </row>
    <row r="9701" spans="1:7" s="8" customFormat="1" ht="12.75" x14ac:dyDescent="0.15">
      <c r="A9701" s="110" t="s">
        <v>296</v>
      </c>
      <c r="B9701" s="20">
        <v>36030.39</v>
      </c>
      <c r="C9701" s="20">
        <v>0</v>
      </c>
      <c r="D9701" s="20">
        <v>0</v>
      </c>
      <c r="E9701" s="20">
        <v>23066.03</v>
      </c>
      <c r="F9701" s="20">
        <f t="shared" si="306"/>
        <v>64.018263471475052</v>
      </c>
      <c r="G9701" s="136">
        <f t="shared" si="307"/>
        <v>0</v>
      </c>
    </row>
    <row r="9702" spans="1:7" s="8" customFormat="1" ht="12.75" x14ac:dyDescent="0.15">
      <c r="A9702" s="110" t="s">
        <v>60</v>
      </c>
      <c r="B9702" s="20">
        <v>1681.44</v>
      </c>
      <c r="C9702" s="20">
        <v>0</v>
      </c>
      <c r="D9702" s="20">
        <v>0</v>
      </c>
      <c r="E9702" s="20">
        <v>5604.17</v>
      </c>
      <c r="F9702" s="20">
        <f t="shared" si="306"/>
        <v>333.29586544866305</v>
      </c>
      <c r="G9702" s="136">
        <f t="shared" si="307"/>
        <v>0</v>
      </c>
    </row>
    <row r="9703" spans="1:7" s="8" customFormat="1" ht="12.75" x14ac:dyDescent="0.15">
      <c r="A9703" s="108" t="s">
        <v>72</v>
      </c>
      <c r="B9703" s="19">
        <v>60459.5</v>
      </c>
      <c r="C9703" s="19">
        <v>80000</v>
      </c>
      <c r="D9703" s="19">
        <v>126500</v>
      </c>
      <c r="E9703" s="19">
        <v>59196.02</v>
      </c>
      <c r="F9703" s="19">
        <f t="shared" si="306"/>
        <v>97.910204351673428</v>
      </c>
      <c r="G9703" s="151">
        <f t="shared" si="307"/>
        <v>46.795272727272724</v>
      </c>
    </row>
    <row r="9704" spans="1:7" s="8" customFormat="1" ht="12.75" x14ac:dyDescent="0.15">
      <c r="A9704" s="110" t="s">
        <v>73</v>
      </c>
      <c r="B9704" s="20">
        <v>13193.97</v>
      </c>
      <c r="C9704" s="20">
        <v>0</v>
      </c>
      <c r="D9704" s="20">
        <v>0</v>
      </c>
      <c r="E9704" s="20">
        <v>41914.480000000003</v>
      </c>
      <c r="F9704" s="20">
        <f t="shared" si="306"/>
        <v>317.67906096497114</v>
      </c>
      <c r="G9704" s="136">
        <f t="shared" si="307"/>
        <v>0</v>
      </c>
    </row>
    <row r="9705" spans="1:7" s="8" customFormat="1" ht="12.75" x14ac:dyDescent="0.15">
      <c r="A9705" s="110" t="s">
        <v>279</v>
      </c>
      <c r="B9705" s="20">
        <v>47265.53</v>
      </c>
      <c r="C9705" s="20">
        <v>0</v>
      </c>
      <c r="D9705" s="20">
        <v>0</v>
      </c>
      <c r="E9705" s="20">
        <v>17281.54</v>
      </c>
      <c r="F9705" s="20">
        <f t="shared" si="306"/>
        <v>36.562670512739416</v>
      </c>
      <c r="G9705" s="136">
        <f t="shared" si="307"/>
        <v>0</v>
      </c>
    </row>
    <row r="9706" spans="1:7" s="7" customFormat="1" ht="12.75" x14ac:dyDescent="0.15">
      <c r="A9706" s="149" t="s">
        <v>383</v>
      </c>
      <c r="B9706" s="18">
        <v>27871.79</v>
      </c>
      <c r="C9706" s="18">
        <v>13272</v>
      </c>
      <c r="D9706" s="18">
        <v>80544.56</v>
      </c>
      <c r="E9706" s="18">
        <v>80544.56</v>
      </c>
      <c r="F9706" s="18">
        <f t="shared" si="306"/>
        <v>288.98237249921874</v>
      </c>
      <c r="G9706" s="150">
        <f t="shared" si="307"/>
        <v>100</v>
      </c>
    </row>
    <row r="9707" spans="1:7" s="8" customFormat="1" ht="12.75" x14ac:dyDescent="0.15">
      <c r="A9707" s="108" t="s">
        <v>364</v>
      </c>
      <c r="B9707" s="19">
        <v>27871.79</v>
      </c>
      <c r="C9707" s="19">
        <v>13272</v>
      </c>
      <c r="D9707" s="19">
        <v>80544.56</v>
      </c>
      <c r="E9707" s="19">
        <v>80544.56</v>
      </c>
      <c r="F9707" s="19">
        <f t="shared" si="306"/>
        <v>288.98237249921874</v>
      </c>
      <c r="G9707" s="151">
        <f t="shared" si="307"/>
        <v>100</v>
      </c>
    </row>
    <row r="9708" spans="1:7" s="6" customFormat="1" ht="12.75" x14ac:dyDescent="0.15">
      <c r="A9708" s="147" t="s">
        <v>5</v>
      </c>
      <c r="B9708" s="17">
        <v>27871.79</v>
      </c>
      <c r="C9708" s="17">
        <v>13272</v>
      </c>
      <c r="D9708" s="17">
        <v>54000</v>
      </c>
      <c r="E9708" s="17">
        <v>54000</v>
      </c>
      <c r="F9708" s="17">
        <f t="shared" si="306"/>
        <v>193.74428409513703</v>
      </c>
      <c r="G9708" s="148">
        <f t="shared" si="307"/>
        <v>100</v>
      </c>
    </row>
    <row r="9709" spans="1:7" s="8" customFormat="1" ht="12.75" x14ac:dyDescent="0.15">
      <c r="A9709" s="108" t="s">
        <v>6</v>
      </c>
      <c r="B9709" s="19">
        <v>0</v>
      </c>
      <c r="C9709" s="19">
        <v>0</v>
      </c>
      <c r="D9709" s="19">
        <v>4000</v>
      </c>
      <c r="E9709" s="19">
        <v>4000</v>
      </c>
      <c r="F9709" s="19">
        <f t="shared" si="306"/>
        <v>0</v>
      </c>
      <c r="G9709" s="151">
        <f t="shared" si="307"/>
        <v>100</v>
      </c>
    </row>
    <row r="9710" spans="1:7" s="8" customFormat="1" ht="12.75" x14ac:dyDescent="0.15">
      <c r="A9710" s="108" t="s">
        <v>7</v>
      </c>
      <c r="B9710" s="19">
        <v>0</v>
      </c>
      <c r="C9710" s="19">
        <v>0</v>
      </c>
      <c r="D9710" s="19">
        <v>4000</v>
      </c>
      <c r="E9710" s="19">
        <v>4000</v>
      </c>
      <c r="F9710" s="19">
        <f t="shared" si="306"/>
        <v>0</v>
      </c>
      <c r="G9710" s="151">
        <f t="shared" si="307"/>
        <v>100</v>
      </c>
    </row>
    <row r="9711" spans="1:7" s="8" customFormat="1" ht="12.75" x14ac:dyDescent="0.15">
      <c r="A9711" s="110" t="s">
        <v>8</v>
      </c>
      <c r="B9711" s="20">
        <v>0</v>
      </c>
      <c r="C9711" s="20">
        <v>0</v>
      </c>
      <c r="D9711" s="20">
        <v>0</v>
      </c>
      <c r="E9711" s="20">
        <v>4000</v>
      </c>
      <c r="F9711" s="20">
        <f t="shared" si="306"/>
        <v>0</v>
      </c>
      <c r="G9711" s="136">
        <f t="shared" si="307"/>
        <v>0</v>
      </c>
    </row>
    <row r="9712" spans="1:7" s="8" customFormat="1" ht="12.75" x14ac:dyDescent="0.15">
      <c r="A9712" s="108" t="s">
        <v>53</v>
      </c>
      <c r="B9712" s="19">
        <v>27871.79</v>
      </c>
      <c r="C9712" s="19">
        <v>13272</v>
      </c>
      <c r="D9712" s="19">
        <v>50000</v>
      </c>
      <c r="E9712" s="19">
        <v>50000</v>
      </c>
      <c r="F9712" s="19">
        <f t="shared" si="306"/>
        <v>179.39285564364542</v>
      </c>
      <c r="G9712" s="151">
        <f t="shared" si="307"/>
        <v>100</v>
      </c>
    </row>
    <row r="9713" spans="1:7" s="8" customFormat="1" ht="12.75" x14ac:dyDescent="0.15">
      <c r="A9713" s="108" t="s">
        <v>56</v>
      </c>
      <c r="B9713" s="19">
        <v>10579.51</v>
      </c>
      <c r="C9713" s="19">
        <v>0</v>
      </c>
      <c r="D9713" s="19">
        <v>10000</v>
      </c>
      <c r="E9713" s="19">
        <v>10000</v>
      </c>
      <c r="F9713" s="19">
        <f t="shared" si="306"/>
        <v>94.522336100632259</v>
      </c>
      <c r="G9713" s="151">
        <f t="shared" si="307"/>
        <v>100</v>
      </c>
    </row>
    <row r="9714" spans="1:7" s="8" customFormat="1" ht="12.75" x14ac:dyDescent="0.15">
      <c r="A9714" s="110" t="s">
        <v>57</v>
      </c>
      <c r="B9714" s="20">
        <v>4145.7700000000004</v>
      </c>
      <c r="C9714" s="20">
        <v>0</v>
      </c>
      <c r="D9714" s="20">
        <v>0</v>
      </c>
      <c r="E9714" s="20">
        <v>0</v>
      </c>
      <c r="F9714" s="20">
        <f t="shared" si="306"/>
        <v>0</v>
      </c>
      <c r="G9714" s="136">
        <f t="shared" si="307"/>
        <v>0</v>
      </c>
    </row>
    <row r="9715" spans="1:7" s="8" customFormat="1" ht="12.75" x14ac:dyDescent="0.15">
      <c r="A9715" s="110" t="s">
        <v>296</v>
      </c>
      <c r="B9715" s="20">
        <v>0</v>
      </c>
      <c r="C9715" s="20">
        <v>0</v>
      </c>
      <c r="D9715" s="20">
        <v>0</v>
      </c>
      <c r="E9715" s="20">
        <v>10000</v>
      </c>
      <c r="F9715" s="20">
        <f t="shared" si="306"/>
        <v>0</v>
      </c>
      <c r="G9715" s="136">
        <f t="shared" si="307"/>
        <v>0</v>
      </c>
    </row>
    <row r="9716" spans="1:7" s="8" customFormat="1" ht="12.75" x14ac:dyDescent="0.15">
      <c r="A9716" s="110" t="s">
        <v>60</v>
      </c>
      <c r="B9716" s="20">
        <v>6433.74</v>
      </c>
      <c r="C9716" s="20">
        <v>0</v>
      </c>
      <c r="D9716" s="20">
        <v>0</v>
      </c>
      <c r="E9716" s="20">
        <v>0</v>
      </c>
      <c r="F9716" s="20">
        <f t="shared" si="306"/>
        <v>0</v>
      </c>
      <c r="G9716" s="136">
        <f t="shared" si="307"/>
        <v>0</v>
      </c>
    </row>
    <row r="9717" spans="1:7" s="8" customFormat="1" ht="12.75" x14ac:dyDescent="0.15">
      <c r="A9717" s="108" t="s">
        <v>72</v>
      </c>
      <c r="B9717" s="19">
        <v>17292.28</v>
      </c>
      <c r="C9717" s="19">
        <v>13272</v>
      </c>
      <c r="D9717" s="19">
        <v>40000</v>
      </c>
      <c r="E9717" s="19">
        <v>40000</v>
      </c>
      <c r="F9717" s="19">
        <f t="shared" si="306"/>
        <v>231.31709641527897</v>
      </c>
      <c r="G9717" s="151">
        <f t="shared" si="307"/>
        <v>100</v>
      </c>
    </row>
    <row r="9718" spans="1:7" s="8" customFormat="1" ht="12.75" x14ac:dyDescent="0.15">
      <c r="A9718" s="110" t="s">
        <v>73</v>
      </c>
      <c r="B9718" s="20">
        <v>0</v>
      </c>
      <c r="C9718" s="20">
        <v>0</v>
      </c>
      <c r="D9718" s="20">
        <v>0</v>
      </c>
      <c r="E9718" s="20">
        <v>40000</v>
      </c>
      <c r="F9718" s="20">
        <f t="shared" si="306"/>
        <v>0</v>
      </c>
      <c r="G9718" s="136">
        <f t="shared" si="307"/>
        <v>0</v>
      </c>
    </row>
    <row r="9719" spans="1:7" s="8" customFormat="1" ht="12.75" x14ac:dyDescent="0.15">
      <c r="A9719" s="110" t="s">
        <v>279</v>
      </c>
      <c r="B9719" s="20">
        <v>17292.28</v>
      </c>
      <c r="C9719" s="20">
        <v>0</v>
      </c>
      <c r="D9719" s="20">
        <v>0</v>
      </c>
      <c r="E9719" s="20">
        <v>0</v>
      </c>
      <c r="F9719" s="20">
        <f t="shared" si="306"/>
        <v>0</v>
      </c>
      <c r="G9719" s="136">
        <f t="shared" si="307"/>
        <v>0</v>
      </c>
    </row>
    <row r="9720" spans="1:7" s="6" customFormat="1" ht="12.75" x14ac:dyDescent="0.15">
      <c r="A9720" s="147" t="s">
        <v>62</v>
      </c>
      <c r="B9720" s="17">
        <v>0</v>
      </c>
      <c r="C9720" s="17">
        <v>0</v>
      </c>
      <c r="D9720" s="17">
        <v>26544.560000000001</v>
      </c>
      <c r="E9720" s="17">
        <v>26544.560000000001</v>
      </c>
      <c r="F9720" s="17">
        <f t="shared" si="306"/>
        <v>0</v>
      </c>
      <c r="G9720" s="148">
        <f t="shared" si="307"/>
        <v>100</v>
      </c>
    </row>
    <row r="9721" spans="1:7" s="8" customFormat="1" ht="12.75" x14ac:dyDescent="0.15">
      <c r="A9721" s="108" t="s">
        <v>53</v>
      </c>
      <c r="B9721" s="19">
        <v>0</v>
      </c>
      <c r="C9721" s="19">
        <v>0</v>
      </c>
      <c r="D9721" s="19">
        <v>26544.560000000001</v>
      </c>
      <c r="E9721" s="19">
        <v>26544.560000000001</v>
      </c>
      <c r="F9721" s="19">
        <f t="shared" si="306"/>
        <v>0</v>
      </c>
      <c r="G9721" s="151">
        <f t="shared" si="307"/>
        <v>100</v>
      </c>
    </row>
    <row r="9722" spans="1:7" s="8" customFormat="1" ht="12.75" x14ac:dyDescent="0.15">
      <c r="A9722" s="108" t="s">
        <v>72</v>
      </c>
      <c r="B9722" s="19">
        <v>0</v>
      </c>
      <c r="C9722" s="19">
        <v>0</v>
      </c>
      <c r="D9722" s="19">
        <v>26544.560000000001</v>
      </c>
      <c r="E9722" s="19">
        <v>26544.560000000001</v>
      </c>
      <c r="F9722" s="19">
        <f t="shared" si="306"/>
        <v>0</v>
      </c>
      <c r="G9722" s="151">
        <f t="shared" si="307"/>
        <v>100</v>
      </c>
    </row>
    <row r="9723" spans="1:7" s="8" customFormat="1" ht="12.75" x14ac:dyDescent="0.15">
      <c r="A9723" s="110" t="s">
        <v>73</v>
      </c>
      <c r="B9723" s="20">
        <v>0</v>
      </c>
      <c r="C9723" s="20">
        <v>0</v>
      </c>
      <c r="D9723" s="20">
        <v>0</v>
      </c>
      <c r="E9723" s="20">
        <v>26544.560000000001</v>
      </c>
      <c r="F9723" s="20">
        <f t="shared" si="306"/>
        <v>0</v>
      </c>
      <c r="G9723" s="136">
        <f t="shared" si="307"/>
        <v>0</v>
      </c>
    </row>
    <row r="9724" spans="1:7" s="6" customFormat="1" ht="12.75" x14ac:dyDescent="0.15">
      <c r="A9724" s="147" t="s">
        <v>368</v>
      </c>
      <c r="B9724" s="17">
        <v>9424681.2400000002</v>
      </c>
      <c r="C9724" s="17">
        <v>10458600</v>
      </c>
      <c r="D9724" s="17">
        <v>11623345.66</v>
      </c>
      <c r="E9724" s="17">
        <v>10591003.630000001</v>
      </c>
      <c r="F9724" s="17">
        <f t="shared" si="306"/>
        <v>112.37519190622515</v>
      </c>
      <c r="G9724" s="148">
        <f t="shared" si="307"/>
        <v>91.118374517995719</v>
      </c>
    </row>
    <row r="9725" spans="1:7" s="7" customFormat="1" ht="12.75" x14ac:dyDescent="0.15">
      <c r="A9725" s="149" t="s">
        <v>369</v>
      </c>
      <c r="B9725" s="18">
        <v>9424681.2400000002</v>
      </c>
      <c r="C9725" s="18">
        <v>10458600</v>
      </c>
      <c r="D9725" s="18">
        <v>11623345.66</v>
      </c>
      <c r="E9725" s="18">
        <v>10591003.630000001</v>
      </c>
      <c r="F9725" s="18">
        <f t="shared" si="306"/>
        <v>112.37519190622515</v>
      </c>
      <c r="G9725" s="150">
        <f t="shared" si="307"/>
        <v>91.118374517995719</v>
      </c>
    </row>
    <row r="9726" spans="1:7" s="8" customFormat="1" ht="12.75" x14ac:dyDescent="0.15">
      <c r="A9726" s="108" t="s">
        <v>373</v>
      </c>
      <c r="B9726" s="19">
        <v>9424681.2400000002</v>
      </c>
      <c r="C9726" s="19">
        <v>10458600</v>
      </c>
      <c r="D9726" s="19">
        <v>11623345.66</v>
      </c>
      <c r="E9726" s="19">
        <v>10591003.630000001</v>
      </c>
      <c r="F9726" s="19">
        <f t="shared" si="306"/>
        <v>112.37519190622515</v>
      </c>
      <c r="G9726" s="151">
        <f t="shared" si="307"/>
        <v>91.118374517995719</v>
      </c>
    </row>
    <row r="9727" spans="1:7" s="6" customFormat="1" ht="12.75" x14ac:dyDescent="0.15">
      <c r="A9727" s="147" t="s">
        <v>370</v>
      </c>
      <c r="B9727" s="17">
        <v>9424681.2400000002</v>
      </c>
      <c r="C9727" s="17">
        <v>10458600</v>
      </c>
      <c r="D9727" s="17">
        <v>11623345.66</v>
      </c>
      <c r="E9727" s="17">
        <v>10591003.630000001</v>
      </c>
      <c r="F9727" s="17">
        <f t="shared" si="306"/>
        <v>112.37519190622515</v>
      </c>
      <c r="G9727" s="148">
        <f t="shared" si="307"/>
        <v>91.118374517995719</v>
      </c>
    </row>
    <row r="9728" spans="1:7" s="8" customFormat="1" ht="12.75" x14ac:dyDescent="0.15">
      <c r="A9728" s="108" t="s">
        <v>6</v>
      </c>
      <c r="B9728" s="19">
        <v>9424681.2400000002</v>
      </c>
      <c r="C9728" s="19">
        <v>10458600</v>
      </c>
      <c r="D9728" s="19">
        <v>11623345.66</v>
      </c>
      <c r="E9728" s="19">
        <v>10591003.630000001</v>
      </c>
      <c r="F9728" s="19">
        <f t="shared" si="306"/>
        <v>112.37519190622515</v>
      </c>
      <c r="G9728" s="151">
        <f t="shared" si="307"/>
        <v>91.118374517995719</v>
      </c>
    </row>
    <row r="9729" spans="1:7" s="8" customFormat="1" ht="12.75" x14ac:dyDescent="0.15">
      <c r="A9729" s="108" t="s">
        <v>7</v>
      </c>
      <c r="B9729" s="19">
        <v>7695560.1900000004</v>
      </c>
      <c r="C9729" s="19">
        <v>8003300</v>
      </c>
      <c r="D9729" s="19">
        <v>9441300</v>
      </c>
      <c r="E9729" s="19">
        <v>8785790.8000000007</v>
      </c>
      <c r="F9729" s="19">
        <f t="shared" si="306"/>
        <v>114.16700776919009</v>
      </c>
      <c r="G9729" s="151">
        <f t="shared" si="307"/>
        <v>93.057002743266295</v>
      </c>
    </row>
    <row r="9730" spans="1:7" s="8" customFormat="1" ht="12.75" x14ac:dyDescent="0.15">
      <c r="A9730" s="110" t="s">
        <v>8</v>
      </c>
      <c r="B9730" s="20">
        <v>5451684.8899999997</v>
      </c>
      <c r="C9730" s="20">
        <v>0</v>
      </c>
      <c r="D9730" s="20">
        <v>0</v>
      </c>
      <c r="E9730" s="20">
        <v>6172030.3200000003</v>
      </c>
      <c r="F9730" s="20">
        <f t="shared" si="306"/>
        <v>113.21326240482693</v>
      </c>
      <c r="G9730" s="136">
        <f t="shared" si="307"/>
        <v>0</v>
      </c>
    </row>
    <row r="9731" spans="1:7" s="8" customFormat="1" ht="12.75" x14ac:dyDescent="0.15">
      <c r="A9731" s="110" t="s">
        <v>9</v>
      </c>
      <c r="B9731" s="20">
        <v>326349.28000000003</v>
      </c>
      <c r="C9731" s="20">
        <v>0</v>
      </c>
      <c r="D9731" s="20">
        <v>0</v>
      </c>
      <c r="E9731" s="20">
        <v>463853.24</v>
      </c>
      <c r="F9731" s="20">
        <f t="shared" si="306"/>
        <v>142.13398601645451</v>
      </c>
      <c r="G9731" s="136">
        <f t="shared" si="307"/>
        <v>0</v>
      </c>
    </row>
    <row r="9732" spans="1:7" s="8" customFormat="1" ht="12.75" x14ac:dyDescent="0.15">
      <c r="A9732" s="110" t="s">
        <v>16</v>
      </c>
      <c r="B9732" s="20">
        <v>706539.27</v>
      </c>
      <c r="C9732" s="20">
        <v>0</v>
      </c>
      <c r="D9732" s="20">
        <v>0</v>
      </c>
      <c r="E9732" s="20">
        <v>787053.19</v>
      </c>
      <c r="F9732" s="20">
        <f t="shared" si="306"/>
        <v>111.3955336127318</v>
      </c>
      <c r="G9732" s="136">
        <f t="shared" si="307"/>
        <v>0</v>
      </c>
    </row>
    <row r="9733" spans="1:7" s="8" customFormat="1" ht="12.75" x14ac:dyDescent="0.15">
      <c r="A9733" s="110" t="s">
        <v>10</v>
      </c>
      <c r="B9733" s="20">
        <v>248202.22</v>
      </c>
      <c r="C9733" s="20">
        <v>0</v>
      </c>
      <c r="D9733" s="20">
        <v>0</v>
      </c>
      <c r="E9733" s="20">
        <v>277666.42</v>
      </c>
      <c r="F9733" s="20">
        <f t="shared" si="306"/>
        <v>111.87104611715397</v>
      </c>
      <c r="G9733" s="136">
        <f t="shared" si="307"/>
        <v>0</v>
      </c>
    </row>
    <row r="9734" spans="1:7" s="8" customFormat="1" ht="12.75" x14ac:dyDescent="0.15">
      <c r="A9734" s="110" t="s">
        <v>11</v>
      </c>
      <c r="B9734" s="20">
        <v>959372.67</v>
      </c>
      <c r="C9734" s="20">
        <v>0</v>
      </c>
      <c r="D9734" s="20">
        <v>0</v>
      </c>
      <c r="E9734" s="20">
        <v>1084510.48</v>
      </c>
      <c r="F9734" s="20">
        <f t="shared" ref="F9734:F9797" si="308">IFERROR(E9734/B9734*100,0)</f>
        <v>113.04371219997333</v>
      </c>
      <c r="G9734" s="136">
        <f t="shared" ref="G9734:G9797" si="309">IFERROR(E9734/D9734*100,0)</f>
        <v>0</v>
      </c>
    </row>
    <row r="9735" spans="1:7" s="8" customFormat="1" ht="12.75" x14ac:dyDescent="0.15">
      <c r="A9735" s="110" t="s">
        <v>278</v>
      </c>
      <c r="B9735" s="20">
        <v>3411.86</v>
      </c>
      <c r="C9735" s="20">
        <v>0</v>
      </c>
      <c r="D9735" s="20">
        <v>0</v>
      </c>
      <c r="E9735" s="20">
        <v>677.15</v>
      </c>
      <c r="F9735" s="20">
        <f t="shared" si="308"/>
        <v>19.846945654276553</v>
      </c>
      <c r="G9735" s="136">
        <f t="shared" si="309"/>
        <v>0</v>
      </c>
    </row>
    <row r="9736" spans="1:7" s="8" customFormat="1" ht="12.75" x14ac:dyDescent="0.15">
      <c r="A9736" s="108" t="s">
        <v>12</v>
      </c>
      <c r="B9736" s="19">
        <v>1620367.63</v>
      </c>
      <c r="C9736" s="19">
        <v>2345800</v>
      </c>
      <c r="D9736" s="19">
        <v>2072445.66</v>
      </c>
      <c r="E9736" s="19">
        <v>1769378.72</v>
      </c>
      <c r="F9736" s="19">
        <f t="shared" si="308"/>
        <v>109.19612853534973</v>
      </c>
      <c r="G9736" s="151">
        <f t="shared" si="309"/>
        <v>85.376362533915611</v>
      </c>
    </row>
    <row r="9737" spans="1:7" s="8" customFormat="1" ht="12.75" x14ac:dyDescent="0.15">
      <c r="A9737" s="110" t="s">
        <v>18</v>
      </c>
      <c r="B9737" s="20">
        <v>3218.83</v>
      </c>
      <c r="C9737" s="20">
        <v>0</v>
      </c>
      <c r="D9737" s="20">
        <v>0</v>
      </c>
      <c r="E9737" s="20">
        <v>2267.63</v>
      </c>
      <c r="F9737" s="20">
        <f t="shared" si="308"/>
        <v>70.448889814000751</v>
      </c>
      <c r="G9737" s="136">
        <f t="shared" si="309"/>
        <v>0</v>
      </c>
    </row>
    <row r="9738" spans="1:7" s="8" customFormat="1" ht="12.75" x14ac:dyDescent="0.15">
      <c r="A9738" s="110" t="s">
        <v>19</v>
      </c>
      <c r="B9738" s="20">
        <v>216109.87</v>
      </c>
      <c r="C9738" s="20">
        <v>0</v>
      </c>
      <c r="D9738" s="20">
        <v>0</v>
      </c>
      <c r="E9738" s="20">
        <v>218001.41</v>
      </c>
      <c r="F9738" s="20">
        <f t="shared" si="308"/>
        <v>100.87526775153768</v>
      </c>
      <c r="G9738" s="136">
        <f t="shared" si="309"/>
        <v>0</v>
      </c>
    </row>
    <row r="9739" spans="1:7" s="8" customFormat="1" ht="12.75" x14ac:dyDescent="0.15">
      <c r="A9739" s="110" t="s">
        <v>20</v>
      </c>
      <c r="B9739" s="20">
        <v>10423.24</v>
      </c>
      <c r="C9739" s="20">
        <v>0</v>
      </c>
      <c r="D9739" s="20">
        <v>0</v>
      </c>
      <c r="E9739" s="20">
        <v>15677.16</v>
      </c>
      <c r="F9739" s="20">
        <f t="shared" si="308"/>
        <v>150.40582390888054</v>
      </c>
      <c r="G9739" s="136">
        <f t="shared" si="309"/>
        <v>0</v>
      </c>
    </row>
    <row r="9740" spans="1:7" s="8" customFormat="1" ht="12.75" x14ac:dyDescent="0.15">
      <c r="A9740" s="110" t="s">
        <v>21</v>
      </c>
      <c r="B9740" s="20">
        <v>77.510000000000005</v>
      </c>
      <c r="C9740" s="20">
        <v>0</v>
      </c>
      <c r="D9740" s="20">
        <v>0</v>
      </c>
      <c r="E9740" s="20">
        <v>159.63999999999999</v>
      </c>
      <c r="F9740" s="20">
        <f t="shared" si="308"/>
        <v>205.96052122306796</v>
      </c>
      <c r="G9740" s="136">
        <f t="shared" si="309"/>
        <v>0</v>
      </c>
    </row>
    <row r="9741" spans="1:7" s="8" customFormat="1" ht="12.75" x14ac:dyDescent="0.15">
      <c r="A9741" s="110" t="s">
        <v>22</v>
      </c>
      <c r="B9741" s="20">
        <v>84216.13</v>
      </c>
      <c r="C9741" s="20">
        <v>0</v>
      </c>
      <c r="D9741" s="20">
        <v>0</v>
      </c>
      <c r="E9741" s="20">
        <v>64614.93</v>
      </c>
      <c r="F9741" s="20">
        <f t="shared" si="308"/>
        <v>76.72512379754329</v>
      </c>
      <c r="G9741" s="136">
        <f t="shared" si="309"/>
        <v>0</v>
      </c>
    </row>
    <row r="9742" spans="1:7" s="8" customFormat="1" ht="12.75" x14ac:dyDescent="0.15">
      <c r="A9742" s="110" t="s">
        <v>97</v>
      </c>
      <c r="B9742" s="20">
        <v>94308.4</v>
      </c>
      <c r="C9742" s="20">
        <v>0</v>
      </c>
      <c r="D9742" s="20">
        <v>0</v>
      </c>
      <c r="E9742" s="20">
        <v>0</v>
      </c>
      <c r="F9742" s="20">
        <f t="shared" si="308"/>
        <v>0</v>
      </c>
      <c r="G9742" s="136">
        <f t="shared" si="309"/>
        <v>0</v>
      </c>
    </row>
    <row r="9743" spans="1:7" s="8" customFormat="1" ht="12.75" x14ac:dyDescent="0.15">
      <c r="A9743" s="110" t="s">
        <v>23</v>
      </c>
      <c r="B9743" s="20">
        <v>474187.16</v>
      </c>
      <c r="C9743" s="20">
        <v>0</v>
      </c>
      <c r="D9743" s="20">
        <v>0</v>
      </c>
      <c r="E9743" s="20">
        <v>512981.1</v>
      </c>
      <c r="F9743" s="20">
        <f t="shared" si="308"/>
        <v>108.18114518326476</v>
      </c>
      <c r="G9743" s="136">
        <f t="shared" si="309"/>
        <v>0</v>
      </c>
    </row>
    <row r="9744" spans="1:7" s="8" customFormat="1" ht="12.75" x14ac:dyDescent="0.15">
      <c r="A9744" s="110" t="s">
        <v>25</v>
      </c>
      <c r="B9744" s="20">
        <v>26817.62</v>
      </c>
      <c r="C9744" s="20">
        <v>0</v>
      </c>
      <c r="D9744" s="20">
        <v>0</v>
      </c>
      <c r="E9744" s="20">
        <v>47249.63</v>
      </c>
      <c r="F9744" s="20">
        <f t="shared" si="308"/>
        <v>176.18875202199152</v>
      </c>
      <c r="G9744" s="136">
        <f t="shared" si="309"/>
        <v>0</v>
      </c>
    </row>
    <row r="9745" spans="1:7" s="8" customFormat="1" ht="12.75" x14ac:dyDescent="0.15">
      <c r="A9745" s="110" t="s">
        <v>27</v>
      </c>
      <c r="B9745" s="20">
        <v>14685.16</v>
      </c>
      <c r="C9745" s="20">
        <v>0</v>
      </c>
      <c r="D9745" s="20">
        <v>0</v>
      </c>
      <c r="E9745" s="20">
        <v>15754.02</v>
      </c>
      <c r="F9745" s="20">
        <f t="shared" si="308"/>
        <v>107.27850428595944</v>
      </c>
      <c r="G9745" s="136">
        <f t="shared" si="309"/>
        <v>0</v>
      </c>
    </row>
    <row r="9746" spans="1:7" s="8" customFormat="1" ht="12.75" x14ac:dyDescent="0.15">
      <c r="A9746" s="110" t="s">
        <v>28</v>
      </c>
      <c r="B9746" s="20">
        <v>79276.429999999993</v>
      </c>
      <c r="C9746" s="20">
        <v>0</v>
      </c>
      <c r="D9746" s="20">
        <v>0</v>
      </c>
      <c r="E9746" s="20">
        <v>160268.60999999999</v>
      </c>
      <c r="F9746" s="20">
        <f t="shared" si="308"/>
        <v>202.16426244219119</v>
      </c>
      <c r="G9746" s="136">
        <f t="shared" si="309"/>
        <v>0</v>
      </c>
    </row>
    <row r="9747" spans="1:7" s="8" customFormat="1" ht="12.75" x14ac:dyDescent="0.15">
      <c r="A9747" s="110" t="s">
        <v>29</v>
      </c>
      <c r="B9747" s="20">
        <v>126963.32</v>
      </c>
      <c r="C9747" s="20">
        <v>0</v>
      </c>
      <c r="D9747" s="20">
        <v>0</v>
      </c>
      <c r="E9747" s="20">
        <v>142012.18</v>
      </c>
      <c r="F9747" s="20">
        <f t="shared" si="308"/>
        <v>111.85291941010993</v>
      </c>
      <c r="G9747" s="136">
        <f t="shared" si="309"/>
        <v>0</v>
      </c>
    </row>
    <row r="9748" spans="1:7" s="8" customFormat="1" ht="12.75" x14ac:dyDescent="0.15">
      <c r="A9748" s="110" t="s">
        <v>30</v>
      </c>
      <c r="B9748" s="20">
        <v>4141.47</v>
      </c>
      <c r="C9748" s="20">
        <v>0</v>
      </c>
      <c r="D9748" s="20">
        <v>0</v>
      </c>
      <c r="E9748" s="20">
        <v>3771.1</v>
      </c>
      <c r="F9748" s="20">
        <f t="shared" si="308"/>
        <v>91.057040133092826</v>
      </c>
      <c r="G9748" s="136">
        <f t="shared" si="309"/>
        <v>0</v>
      </c>
    </row>
    <row r="9749" spans="1:7" s="8" customFormat="1" ht="12.75" x14ac:dyDescent="0.15">
      <c r="A9749" s="110" t="s">
        <v>31</v>
      </c>
      <c r="B9749" s="20">
        <v>92627.32</v>
      </c>
      <c r="C9749" s="20">
        <v>0</v>
      </c>
      <c r="D9749" s="20">
        <v>0</v>
      </c>
      <c r="E9749" s="20">
        <v>114516.37</v>
      </c>
      <c r="F9749" s="20">
        <f t="shared" si="308"/>
        <v>123.63131093504593</v>
      </c>
      <c r="G9749" s="136">
        <f t="shared" si="309"/>
        <v>0</v>
      </c>
    </row>
    <row r="9750" spans="1:7" s="8" customFormat="1" ht="12.75" x14ac:dyDescent="0.15">
      <c r="A9750" s="110" t="s">
        <v>32</v>
      </c>
      <c r="B9750" s="20">
        <v>226657.73</v>
      </c>
      <c r="C9750" s="20">
        <v>0</v>
      </c>
      <c r="D9750" s="20">
        <v>0</v>
      </c>
      <c r="E9750" s="20">
        <v>282308.96999999997</v>
      </c>
      <c r="F9750" s="20">
        <f t="shared" si="308"/>
        <v>124.55298568462676</v>
      </c>
      <c r="G9750" s="136">
        <f t="shared" si="309"/>
        <v>0</v>
      </c>
    </row>
    <row r="9751" spans="1:7" s="8" customFormat="1" ht="12.75" x14ac:dyDescent="0.15">
      <c r="A9751" s="110" t="s">
        <v>33</v>
      </c>
      <c r="B9751" s="20">
        <v>5173.01</v>
      </c>
      <c r="C9751" s="20">
        <v>0</v>
      </c>
      <c r="D9751" s="20">
        <v>0</v>
      </c>
      <c r="E9751" s="20">
        <v>75877.87</v>
      </c>
      <c r="F9751" s="20">
        <f t="shared" si="308"/>
        <v>1466.8030798316647</v>
      </c>
      <c r="G9751" s="136">
        <f t="shared" si="309"/>
        <v>0</v>
      </c>
    </row>
    <row r="9752" spans="1:7" s="8" customFormat="1" ht="12.75" x14ac:dyDescent="0.15">
      <c r="A9752" s="110" t="s">
        <v>34</v>
      </c>
      <c r="B9752" s="20">
        <v>73541.84</v>
      </c>
      <c r="C9752" s="20">
        <v>0</v>
      </c>
      <c r="D9752" s="20">
        <v>0</v>
      </c>
      <c r="E9752" s="20">
        <v>70332.570000000007</v>
      </c>
      <c r="F9752" s="20">
        <f t="shared" si="308"/>
        <v>95.636130398695514</v>
      </c>
      <c r="G9752" s="136">
        <f t="shared" si="309"/>
        <v>0</v>
      </c>
    </row>
    <row r="9753" spans="1:7" s="8" customFormat="1" ht="12.75" x14ac:dyDescent="0.15">
      <c r="A9753" s="110" t="s">
        <v>99</v>
      </c>
      <c r="B9753" s="20">
        <v>10524.21</v>
      </c>
      <c r="C9753" s="20">
        <v>0</v>
      </c>
      <c r="D9753" s="20">
        <v>0</v>
      </c>
      <c r="E9753" s="20">
        <v>10523.99</v>
      </c>
      <c r="F9753" s="20">
        <f t="shared" si="308"/>
        <v>99.997909581811854</v>
      </c>
      <c r="G9753" s="136">
        <f t="shared" si="309"/>
        <v>0</v>
      </c>
    </row>
    <row r="9754" spans="1:7" s="8" customFormat="1" ht="12.75" x14ac:dyDescent="0.15">
      <c r="A9754" s="110" t="s">
        <v>35</v>
      </c>
      <c r="B9754" s="20">
        <v>5579.48</v>
      </c>
      <c r="C9754" s="20">
        <v>0</v>
      </c>
      <c r="D9754" s="20">
        <v>0</v>
      </c>
      <c r="E9754" s="20">
        <v>6664.38</v>
      </c>
      <c r="F9754" s="20">
        <f t="shared" si="308"/>
        <v>119.44446435868576</v>
      </c>
      <c r="G9754" s="136">
        <f t="shared" si="309"/>
        <v>0</v>
      </c>
    </row>
    <row r="9755" spans="1:7" s="8" customFormat="1" ht="12.75" x14ac:dyDescent="0.15">
      <c r="A9755" s="110" t="s">
        <v>83</v>
      </c>
      <c r="B9755" s="20">
        <v>679.14</v>
      </c>
      <c r="C9755" s="20">
        <v>0</v>
      </c>
      <c r="D9755" s="20">
        <v>0</v>
      </c>
      <c r="E9755" s="20">
        <v>33</v>
      </c>
      <c r="F9755" s="20">
        <f t="shared" si="308"/>
        <v>4.8590864917395535</v>
      </c>
      <c r="G9755" s="136">
        <f t="shared" si="309"/>
        <v>0</v>
      </c>
    </row>
    <row r="9756" spans="1:7" s="8" customFormat="1" ht="12.75" x14ac:dyDescent="0.15">
      <c r="A9756" s="110" t="s">
        <v>42</v>
      </c>
      <c r="B9756" s="20">
        <v>2396.9699999999998</v>
      </c>
      <c r="C9756" s="20">
        <v>0</v>
      </c>
      <c r="D9756" s="20">
        <v>0</v>
      </c>
      <c r="E9756" s="20">
        <v>2875</v>
      </c>
      <c r="F9756" s="20">
        <f t="shared" si="308"/>
        <v>119.94309482388184</v>
      </c>
      <c r="G9756" s="136">
        <f t="shared" si="309"/>
        <v>0</v>
      </c>
    </row>
    <row r="9757" spans="1:7" s="8" customFormat="1" ht="12.75" x14ac:dyDescent="0.15">
      <c r="A9757" s="110" t="s">
        <v>13</v>
      </c>
      <c r="B9757" s="20">
        <v>4990.5600000000004</v>
      </c>
      <c r="C9757" s="20">
        <v>0</v>
      </c>
      <c r="D9757" s="20">
        <v>0</v>
      </c>
      <c r="E9757" s="20">
        <v>10540.94</v>
      </c>
      <c r="F9757" s="20">
        <f t="shared" si="308"/>
        <v>211.21757878875317</v>
      </c>
      <c r="G9757" s="136">
        <f t="shared" si="309"/>
        <v>0</v>
      </c>
    </row>
    <row r="9758" spans="1:7" s="8" customFormat="1" ht="12.75" x14ac:dyDescent="0.15">
      <c r="A9758" s="110" t="s">
        <v>206</v>
      </c>
      <c r="B9758" s="20">
        <v>63541.08</v>
      </c>
      <c r="C9758" s="20">
        <v>0</v>
      </c>
      <c r="D9758" s="20">
        <v>0</v>
      </c>
      <c r="E9758" s="20">
        <v>12509.82</v>
      </c>
      <c r="F9758" s="20">
        <f t="shared" si="308"/>
        <v>19.687767346730649</v>
      </c>
      <c r="G9758" s="136">
        <f t="shared" si="309"/>
        <v>0</v>
      </c>
    </row>
    <row r="9759" spans="1:7" s="8" customFormat="1" ht="12.75" x14ac:dyDescent="0.15">
      <c r="A9759" s="110" t="s">
        <v>36</v>
      </c>
      <c r="B9759" s="20">
        <v>231.15</v>
      </c>
      <c r="C9759" s="20">
        <v>0</v>
      </c>
      <c r="D9759" s="20">
        <v>0</v>
      </c>
      <c r="E9759" s="20">
        <v>438.4</v>
      </c>
      <c r="F9759" s="20">
        <f t="shared" si="308"/>
        <v>189.6603936837551</v>
      </c>
      <c r="G9759" s="136">
        <f t="shared" si="309"/>
        <v>0</v>
      </c>
    </row>
    <row r="9760" spans="1:7" s="8" customFormat="1" ht="12.75" x14ac:dyDescent="0.15">
      <c r="A9760" s="108" t="s">
        <v>37</v>
      </c>
      <c r="B9760" s="19">
        <v>88539.74</v>
      </c>
      <c r="C9760" s="19">
        <v>84000</v>
      </c>
      <c r="D9760" s="19">
        <v>84100</v>
      </c>
      <c r="E9760" s="19">
        <v>32210.71</v>
      </c>
      <c r="F9760" s="19">
        <f t="shared" si="308"/>
        <v>36.379946451164187</v>
      </c>
      <c r="G9760" s="151">
        <f t="shared" si="309"/>
        <v>38.300487514863256</v>
      </c>
    </row>
    <row r="9761" spans="1:7" s="8" customFormat="1" ht="12.75" x14ac:dyDescent="0.15">
      <c r="A9761" s="110" t="s">
        <v>38</v>
      </c>
      <c r="B9761" s="20">
        <v>6052.2</v>
      </c>
      <c r="C9761" s="20">
        <v>0</v>
      </c>
      <c r="D9761" s="20">
        <v>0</v>
      </c>
      <c r="E9761" s="20">
        <v>7292.27</v>
      </c>
      <c r="F9761" s="20">
        <f t="shared" si="308"/>
        <v>120.48957403919236</v>
      </c>
      <c r="G9761" s="136">
        <f t="shared" si="309"/>
        <v>0</v>
      </c>
    </row>
    <row r="9762" spans="1:7" s="8" customFormat="1" ht="12.75" x14ac:dyDescent="0.15">
      <c r="A9762" s="110" t="s">
        <v>43</v>
      </c>
      <c r="B9762" s="20">
        <v>0</v>
      </c>
      <c r="C9762" s="20">
        <v>0</v>
      </c>
      <c r="D9762" s="20">
        <v>0</v>
      </c>
      <c r="E9762" s="20">
        <v>5.75</v>
      </c>
      <c r="F9762" s="20">
        <f t="shared" si="308"/>
        <v>0</v>
      </c>
      <c r="G9762" s="136">
        <f t="shared" si="309"/>
        <v>0</v>
      </c>
    </row>
    <row r="9763" spans="1:7" s="8" customFormat="1" ht="12.75" x14ac:dyDescent="0.15">
      <c r="A9763" s="110" t="s">
        <v>39</v>
      </c>
      <c r="B9763" s="20">
        <v>82487.539999999994</v>
      </c>
      <c r="C9763" s="20">
        <v>0</v>
      </c>
      <c r="D9763" s="20">
        <v>0</v>
      </c>
      <c r="E9763" s="20">
        <v>24912.69</v>
      </c>
      <c r="F9763" s="20">
        <f t="shared" si="308"/>
        <v>30.201761381173448</v>
      </c>
      <c r="G9763" s="136">
        <f t="shared" si="309"/>
        <v>0</v>
      </c>
    </row>
    <row r="9764" spans="1:7" s="8" customFormat="1" ht="12.75" x14ac:dyDescent="0.15">
      <c r="A9764" s="108" t="s">
        <v>101</v>
      </c>
      <c r="B9764" s="19">
        <v>20213.68</v>
      </c>
      <c r="C9764" s="19">
        <v>25500</v>
      </c>
      <c r="D9764" s="19">
        <v>25500</v>
      </c>
      <c r="E9764" s="19">
        <v>3623.4</v>
      </c>
      <c r="F9764" s="19">
        <f t="shared" si="308"/>
        <v>17.925484127580926</v>
      </c>
      <c r="G9764" s="151">
        <f t="shared" si="309"/>
        <v>14.209411764705882</v>
      </c>
    </row>
    <row r="9765" spans="1:7" s="8" customFormat="1" ht="12.75" x14ac:dyDescent="0.15">
      <c r="A9765" s="110" t="s">
        <v>137</v>
      </c>
      <c r="B9765" s="20">
        <v>0</v>
      </c>
      <c r="C9765" s="20">
        <v>0</v>
      </c>
      <c r="D9765" s="20">
        <v>0</v>
      </c>
      <c r="E9765" s="20">
        <v>3623.4</v>
      </c>
      <c r="F9765" s="20">
        <f t="shared" si="308"/>
        <v>0</v>
      </c>
      <c r="G9765" s="136">
        <f t="shared" si="309"/>
        <v>0</v>
      </c>
    </row>
    <row r="9766" spans="1:7" s="8" customFormat="1" ht="12.75" x14ac:dyDescent="0.15">
      <c r="A9766" s="110" t="s">
        <v>374</v>
      </c>
      <c r="B9766" s="20">
        <v>20213.68</v>
      </c>
      <c r="C9766" s="20">
        <v>0</v>
      </c>
      <c r="D9766" s="20">
        <v>0</v>
      </c>
      <c r="E9766" s="20">
        <v>0</v>
      </c>
      <c r="F9766" s="20">
        <f t="shared" si="308"/>
        <v>0</v>
      </c>
      <c r="G9766" s="136">
        <f t="shared" si="309"/>
        <v>0</v>
      </c>
    </row>
    <row r="9767" spans="1:7" s="6" customFormat="1" ht="12.75" x14ac:dyDescent="0.15">
      <c r="A9767" s="147" t="s">
        <v>371</v>
      </c>
      <c r="B9767" s="17">
        <v>372716.13</v>
      </c>
      <c r="C9767" s="17">
        <v>1317800</v>
      </c>
      <c r="D9767" s="17">
        <v>1361131</v>
      </c>
      <c r="E9767" s="17">
        <v>443713.09</v>
      </c>
      <c r="F9767" s="17">
        <f t="shared" si="308"/>
        <v>119.04853433630575</v>
      </c>
      <c r="G9767" s="148">
        <f t="shared" si="309"/>
        <v>32.598852718805169</v>
      </c>
    </row>
    <row r="9768" spans="1:7" s="7" customFormat="1" ht="12.75" x14ac:dyDescent="0.15">
      <c r="A9768" s="149" t="s">
        <v>372</v>
      </c>
      <c r="B9768" s="18">
        <v>372716.13</v>
      </c>
      <c r="C9768" s="18">
        <v>1317800</v>
      </c>
      <c r="D9768" s="18">
        <v>1361131</v>
      </c>
      <c r="E9768" s="18">
        <v>443713.09</v>
      </c>
      <c r="F9768" s="18">
        <f t="shared" si="308"/>
        <v>119.04853433630575</v>
      </c>
      <c r="G9768" s="150">
        <f t="shared" si="309"/>
        <v>32.598852718805169</v>
      </c>
    </row>
    <row r="9769" spans="1:7" s="8" customFormat="1" ht="12.75" x14ac:dyDescent="0.15">
      <c r="A9769" s="108" t="s">
        <v>373</v>
      </c>
      <c r="B9769" s="19">
        <v>372716.13</v>
      </c>
      <c r="C9769" s="19">
        <v>1317800</v>
      </c>
      <c r="D9769" s="19">
        <v>1361131</v>
      </c>
      <c r="E9769" s="19">
        <v>443713.09</v>
      </c>
      <c r="F9769" s="19">
        <f t="shared" si="308"/>
        <v>119.04853433630575</v>
      </c>
      <c r="G9769" s="151">
        <f t="shared" si="309"/>
        <v>32.598852718805169</v>
      </c>
    </row>
    <row r="9770" spans="1:7" s="6" customFormat="1" ht="12.75" x14ac:dyDescent="0.15">
      <c r="A9770" s="147" t="s">
        <v>257</v>
      </c>
      <c r="B9770" s="17">
        <v>372716.13</v>
      </c>
      <c r="C9770" s="17">
        <v>1317800</v>
      </c>
      <c r="D9770" s="17">
        <v>1361131</v>
      </c>
      <c r="E9770" s="17">
        <v>443713.09</v>
      </c>
      <c r="F9770" s="17">
        <f t="shared" si="308"/>
        <v>119.04853433630575</v>
      </c>
      <c r="G9770" s="148">
        <f t="shared" si="309"/>
        <v>32.598852718805169</v>
      </c>
    </row>
    <row r="9771" spans="1:7" s="8" customFormat="1" ht="12.75" x14ac:dyDescent="0.15">
      <c r="A9771" s="108" t="s">
        <v>6</v>
      </c>
      <c r="B9771" s="19">
        <v>372716.13</v>
      </c>
      <c r="C9771" s="19">
        <v>1317800</v>
      </c>
      <c r="D9771" s="19">
        <v>1317800.3400000001</v>
      </c>
      <c r="E9771" s="19">
        <v>400382.43</v>
      </c>
      <c r="F9771" s="19">
        <f t="shared" si="308"/>
        <v>107.4228877617934</v>
      </c>
      <c r="G9771" s="151">
        <f t="shared" si="309"/>
        <v>30.3826321671764</v>
      </c>
    </row>
    <row r="9772" spans="1:7" s="8" customFormat="1" ht="12.75" x14ac:dyDescent="0.15">
      <c r="A9772" s="108" t="s">
        <v>7</v>
      </c>
      <c r="B9772" s="19">
        <v>20466.48</v>
      </c>
      <c r="C9772" s="19">
        <v>79500</v>
      </c>
      <c r="D9772" s="19">
        <v>79500</v>
      </c>
      <c r="E9772" s="19">
        <v>5408.78</v>
      </c>
      <c r="F9772" s="19">
        <f t="shared" si="308"/>
        <v>26.427504876265971</v>
      </c>
      <c r="G9772" s="151">
        <f t="shared" si="309"/>
        <v>6.8034968553459114</v>
      </c>
    </row>
    <row r="9773" spans="1:7" s="8" customFormat="1" ht="12.75" x14ac:dyDescent="0.15">
      <c r="A9773" s="110" t="s">
        <v>16</v>
      </c>
      <c r="B9773" s="20">
        <v>20466.48</v>
      </c>
      <c r="C9773" s="20">
        <v>0</v>
      </c>
      <c r="D9773" s="20">
        <v>0</v>
      </c>
      <c r="E9773" s="20">
        <v>5408.78</v>
      </c>
      <c r="F9773" s="20">
        <f t="shared" si="308"/>
        <v>26.427504876265971</v>
      </c>
      <c r="G9773" s="136">
        <f t="shared" si="309"/>
        <v>0</v>
      </c>
    </row>
    <row r="9774" spans="1:7" s="8" customFormat="1" ht="12.75" x14ac:dyDescent="0.15">
      <c r="A9774" s="108" t="s">
        <v>12</v>
      </c>
      <c r="B9774" s="19">
        <v>352249.65</v>
      </c>
      <c r="C9774" s="19">
        <v>1238300</v>
      </c>
      <c r="D9774" s="19">
        <v>1238300.3400000001</v>
      </c>
      <c r="E9774" s="19">
        <v>394973.65</v>
      </c>
      <c r="F9774" s="19">
        <f t="shared" si="308"/>
        <v>112.12889778598787</v>
      </c>
      <c r="G9774" s="151">
        <f t="shared" si="309"/>
        <v>31.896433945903624</v>
      </c>
    </row>
    <row r="9775" spans="1:7" s="8" customFormat="1" ht="12.75" x14ac:dyDescent="0.15">
      <c r="A9775" s="110" t="s">
        <v>97</v>
      </c>
      <c r="B9775" s="20">
        <v>329986.36</v>
      </c>
      <c r="C9775" s="20">
        <v>0</v>
      </c>
      <c r="D9775" s="20">
        <v>0</v>
      </c>
      <c r="E9775" s="20">
        <v>394173.33</v>
      </c>
      <c r="F9775" s="20">
        <f t="shared" si="308"/>
        <v>119.4514009609367</v>
      </c>
      <c r="G9775" s="136">
        <f t="shared" si="309"/>
        <v>0</v>
      </c>
    </row>
    <row r="9776" spans="1:7" s="8" customFormat="1" ht="12.75" x14ac:dyDescent="0.15">
      <c r="A9776" s="110" t="s">
        <v>23</v>
      </c>
      <c r="B9776" s="20">
        <v>22263.29</v>
      </c>
      <c r="C9776" s="20">
        <v>0</v>
      </c>
      <c r="D9776" s="20">
        <v>0</v>
      </c>
      <c r="E9776" s="20">
        <v>800.32</v>
      </c>
      <c r="F9776" s="20">
        <f t="shared" si="308"/>
        <v>3.5947966360766985</v>
      </c>
      <c r="G9776" s="136">
        <f t="shared" si="309"/>
        <v>0</v>
      </c>
    </row>
    <row r="9777" spans="1:7" s="8" customFormat="1" ht="12.75" x14ac:dyDescent="0.15">
      <c r="A9777" s="108" t="s">
        <v>53</v>
      </c>
      <c r="B9777" s="19">
        <v>0</v>
      </c>
      <c r="C9777" s="19">
        <v>0</v>
      </c>
      <c r="D9777" s="19">
        <v>43330.66</v>
      </c>
      <c r="E9777" s="19">
        <v>43330.66</v>
      </c>
      <c r="F9777" s="19">
        <f t="shared" si="308"/>
        <v>0</v>
      </c>
      <c r="G9777" s="151">
        <f t="shared" si="309"/>
        <v>100</v>
      </c>
    </row>
    <row r="9778" spans="1:7" s="8" customFormat="1" ht="12.75" x14ac:dyDescent="0.15">
      <c r="A9778" s="108" t="s">
        <v>56</v>
      </c>
      <c r="B9778" s="19">
        <v>0</v>
      </c>
      <c r="C9778" s="19">
        <v>0</v>
      </c>
      <c r="D9778" s="19">
        <v>43330.66</v>
      </c>
      <c r="E9778" s="19">
        <v>43330.66</v>
      </c>
      <c r="F9778" s="19">
        <f t="shared" si="308"/>
        <v>0</v>
      </c>
      <c r="G9778" s="151">
        <f t="shared" si="309"/>
        <v>100</v>
      </c>
    </row>
    <row r="9779" spans="1:7" s="8" customFormat="1" ht="12.75" x14ac:dyDescent="0.15">
      <c r="A9779" s="110" t="s">
        <v>296</v>
      </c>
      <c r="B9779" s="20">
        <v>0</v>
      </c>
      <c r="C9779" s="20">
        <v>0</v>
      </c>
      <c r="D9779" s="20">
        <v>0</v>
      </c>
      <c r="E9779" s="20">
        <v>43330.66</v>
      </c>
      <c r="F9779" s="20">
        <f t="shared" si="308"/>
        <v>0</v>
      </c>
      <c r="G9779" s="136">
        <f t="shared" si="309"/>
        <v>0</v>
      </c>
    </row>
    <row r="9780" spans="1:7" s="6" customFormat="1" ht="12.75" x14ac:dyDescent="0.15">
      <c r="A9780" s="147" t="s">
        <v>375</v>
      </c>
      <c r="B9780" s="17">
        <v>0</v>
      </c>
      <c r="C9780" s="17">
        <v>98613</v>
      </c>
      <c r="D9780" s="17">
        <v>98618.13</v>
      </c>
      <c r="E9780" s="17">
        <v>93304.13</v>
      </c>
      <c r="F9780" s="17">
        <f t="shared" si="308"/>
        <v>0</v>
      </c>
      <c r="G9780" s="148">
        <f t="shared" si="309"/>
        <v>94.611538466608522</v>
      </c>
    </row>
    <row r="9781" spans="1:7" s="7" customFormat="1" ht="12.75" x14ac:dyDescent="0.15">
      <c r="A9781" s="149" t="s">
        <v>376</v>
      </c>
      <c r="B9781" s="18">
        <v>0</v>
      </c>
      <c r="C9781" s="18">
        <v>98613</v>
      </c>
      <c r="D9781" s="18">
        <v>98618.13</v>
      </c>
      <c r="E9781" s="18">
        <v>93304.13</v>
      </c>
      <c r="F9781" s="18">
        <f t="shared" si="308"/>
        <v>0</v>
      </c>
      <c r="G9781" s="150">
        <f t="shared" si="309"/>
        <v>94.611538466608522</v>
      </c>
    </row>
    <row r="9782" spans="1:7" s="8" customFormat="1" ht="12.75" x14ac:dyDescent="0.15">
      <c r="A9782" s="108" t="s">
        <v>367</v>
      </c>
      <c r="B9782" s="19">
        <v>0</v>
      </c>
      <c r="C9782" s="19">
        <v>98613</v>
      </c>
      <c r="D9782" s="19">
        <v>98618.13</v>
      </c>
      <c r="E9782" s="19">
        <v>93304.13</v>
      </c>
      <c r="F9782" s="19">
        <f t="shared" si="308"/>
        <v>0</v>
      </c>
      <c r="G9782" s="151">
        <f t="shared" si="309"/>
        <v>94.611538466608522</v>
      </c>
    </row>
    <row r="9783" spans="1:7" s="6" customFormat="1" ht="12.75" x14ac:dyDescent="0.15">
      <c r="A9783" s="147" t="s">
        <v>281</v>
      </c>
      <c r="B9783" s="17">
        <v>0</v>
      </c>
      <c r="C9783" s="17">
        <v>98613</v>
      </c>
      <c r="D9783" s="17">
        <v>98618.13</v>
      </c>
      <c r="E9783" s="17">
        <v>93304.13</v>
      </c>
      <c r="F9783" s="17">
        <f t="shared" si="308"/>
        <v>0</v>
      </c>
      <c r="G9783" s="148">
        <f t="shared" si="309"/>
        <v>94.611538466608522</v>
      </c>
    </row>
    <row r="9784" spans="1:7" s="8" customFormat="1" ht="12.75" x14ac:dyDescent="0.15">
      <c r="A9784" s="108" t="s">
        <v>53</v>
      </c>
      <c r="B9784" s="19">
        <v>0</v>
      </c>
      <c r="C9784" s="19">
        <v>98613</v>
      </c>
      <c r="D9784" s="19">
        <v>98618.13</v>
      </c>
      <c r="E9784" s="19">
        <v>93304.13</v>
      </c>
      <c r="F9784" s="19">
        <f t="shared" si="308"/>
        <v>0</v>
      </c>
      <c r="G9784" s="151">
        <f t="shared" si="309"/>
        <v>94.611538466608522</v>
      </c>
    </row>
    <row r="9785" spans="1:7" s="8" customFormat="1" ht="12.75" x14ac:dyDescent="0.15">
      <c r="A9785" s="108" t="s">
        <v>72</v>
      </c>
      <c r="B9785" s="19">
        <v>0</v>
      </c>
      <c r="C9785" s="19">
        <v>98613</v>
      </c>
      <c r="D9785" s="19">
        <v>98618.13</v>
      </c>
      <c r="E9785" s="19">
        <v>93304.13</v>
      </c>
      <c r="F9785" s="19">
        <f t="shared" si="308"/>
        <v>0</v>
      </c>
      <c r="G9785" s="151">
        <f t="shared" si="309"/>
        <v>94.611538466608522</v>
      </c>
    </row>
    <row r="9786" spans="1:7" s="8" customFormat="1" ht="12.75" x14ac:dyDescent="0.15">
      <c r="A9786" s="110" t="s">
        <v>73</v>
      </c>
      <c r="B9786" s="20">
        <v>0</v>
      </c>
      <c r="C9786" s="20">
        <v>0</v>
      </c>
      <c r="D9786" s="20">
        <v>0</v>
      </c>
      <c r="E9786" s="20">
        <v>93304.13</v>
      </c>
      <c r="F9786" s="20">
        <f t="shared" si="308"/>
        <v>0</v>
      </c>
      <c r="G9786" s="136">
        <f t="shared" si="309"/>
        <v>0</v>
      </c>
    </row>
    <row r="9787" spans="1:7" s="6" customFormat="1" ht="12.75" x14ac:dyDescent="0.15">
      <c r="A9787" s="147" t="s">
        <v>377</v>
      </c>
      <c r="B9787" s="17">
        <v>6438.83</v>
      </c>
      <c r="C9787" s="17">
        <v>85500</v>
      </c>
      <c r="D9787" s="17">
        <v>57000</v>
      </c>
      <c r="E9787" s="17">
        <v>21058.63</v>
      </c>
      <c r="F9787" s="17">
        <f t="shared" si="308"/>
        <v>327.05677894897059</v>
      </c>
      <c r="G9787" s="148">
        <f t="shared" si="309"/>
        <v>36.944964912280703</v>
      </c>
    </row>
    <row r="9788" spans="1:7" s="7" customFormat="1" ht="12.75" x14ac:dyDescent="0.15">
      <c r="A9788" s="149" t="s">
        <v>378</v>
      </c>
      <c r="B9788" s="18">
        <v>6438.83</v>
      </c>
      <c r="C9788" s="18">
        <v>85500</v>
      </c>
      <c r="D9788" s="18">
        <v>57000</v>
      </c>
      <c r="E9788" s="18">
        <v>21058.63</v>
      </c>
      <c r="F9788" s="18">
        <f t="shared" si="308"/>
        <v>327.05677894897059</v>
      </c>
      <c r="G9788" s="150">
        <f t="shared" si="309"/>
        <v>36.944964912280703</v>
      </c>
    </row>
    <row r="9789" spans="1:7" s="8" customFormat="1" ht="12.75" x14ac:dyDescent="0.15">
      <c r="A9789" s="108" t="s">
        <v>367</v>
      </c>
      <c r="B9789" s="19">
        <v>6438.83</v>
      </c>
      <c r="C9789" s="19">
        <v>85500</v>
      </c>
      <c r="D9789" s="19">
        <v>57000</v>
      </c>
      <c r="E9789" s="19">
        <v>21058.63</v>
      </c>
      <c r="F9789" s="19">
        <f t="shared" si="308"/>
        <v>327.05677894897059</v>
      </c>
      <c r="G9789" s="151">
        <f t="shared" si="309"/>
        <v>36.944964912280703</v>
      </c>
    </row>
    <row r="9790" spans="1:7" s="6" customFormat="1" ht="12.75" x14ac:dyDescent="0.15">
      <c r="A9790" s="147" t="s">
        <v>127</v>
      </c>
      <c r="B9790" s="17">
        <v>6438.83</v>
      </c>
      <c r="C9790" s="17">
        <v>85500</v>
      </c>
      <c r="D9790" s="17">
        <v>57000</v>
      </c>
      <c r="E9790" s="17">
        <v>21058.63</v>
      </c>
      <c r="F9790" s="17">
        <f t="shared" si="308"/>
        <v>327.05677894897059</v>
      </c>
      <c r="G9790" s="148">
        <f t="shared" si="309"/>
        <v>36.944964912280703</v>
      </c>
    </row>
    <row r="9791" spans="1:7" s="8" customFormat="1" ht="12.75" x14ac:dyDescent="0.15">
      <c r="A9791" s="108" t="s">
        <v>6</v>
      </c>
      <c r="B9791" s="19">
        <v>3565.12</v>
      </c>
      <c r="C9791" s="19">
        <v>69500</v>
      </c>
      <c r="D9791" s="19">
        <v>21500</v>
      </c>
      <c r="E9791" s="19">
        <v>1472.09</v>
      </c>
      <c r="F9791" s="19">
        <f t="shared" si="308"/>
        <v>41.291457230051158</v>
      </c>
      <c r="G9791" s="151">
        <f t="shared" si="309"/>
        <v>6.8469302325581394</v>
      </c>
    </row>
    <row r="9792" spans="1:7" s="8" customFormat="1" ht="12.75" x14ac:dyDescent="0.15">
      <c r="A9792" s="108" t="s">
        <v>12</v>
      </c>
      <c r="B9792" s="19">
        <v>3565.12</v>
      </c>
      <c r="C9792" s="19">
        <v>69500</v>
      </c>
      <c r="D9792" s="19">
        <v>21500</v>
      </c>
      <c r="E9792" s="19">
        <v>1472.09</v>
      </c>
      <c r="F9792" s="19">
        <f t="shared" si="308"/>
        <v>41.291457230051158</v>
      </c>
      <c r="G9792" s="151">
        <f t="shared" si="309"/>
        <v>6.8469302325581394</v>
      </c>
    </row>
    <row r="9793" spans="1:7" s="8" customFormat="1" ht="12.75" x14ac:dyDescent="0.15">
      <c r="A9793" s="110" t="s">
        <v>18</v>
      </c>
      <c r="B9793" s="20">
        <v>371.62</v>
      </c>
      <c r="C9793" s="20">
        <v>0</v>
      </c>
      <c r="D9793" s="20">
        <v>0</v>
      </c>
      <c r="E9793" s="20">
        <v>457.95</v>
      </c>
      <c r="F9793" s="20">
        <f t="shared" si="308"/>
        <v>123.23071955223077</v>
      </c>
      <c r="G9793" s="136">
        <f t="shared" si="309"/>
        <v>0</v>
      </c>
    </row>
    <row r="9794" spans="1:7" s="8" customFormat="1" ht="12.75" x14ac:dyDescent="0.15">
      <c r="A9794" s="110" t="s">
        <v>20</v>
      </c>
      <c r="B9794" s="20">
        <v>889.24</v>
      </c>
      <c r="C9794" s="20">
        <v>0</v>
      </c>
      <c r="D9794" s="20">
        <v>0</v>
      </c>
      <c r="E9794" s="20">
        <v>927.05</v>
      </c>
      <c r="F9794" s="20">
        <f t="shared" si="308"/>
        <v>104.25194548153478</v>
      </c>
      <c r="G9794" s="136">
        <f t="shared" si="309"/>
        <v>0</v>
      </c>
    </row>
    <row r="9795" spans="1:7" s="8" customFormat="1" ht="12.75" x14ac:dyDescent="0.15">
      <c r="A9795" s="110" t="s">
        <v>97</v>
      </c>
      <c r="B9795" s="20">
        <v>1774.7</v>
      </c>
      <c r="C9795" s="20">
        <v>0</v>
      </c>
      <c r="D9795" s="20">
        <v>0</v>
      </c>
      <c r="E9795" s="20">
        <v>87.09</v>
      </c>
      <c r="F9795" s="20">
        <f t="shared" si="308"/>
        <v>4.9073082774553445</v>
      </c>
      <c r="G9795" s="136">
        <f t="shared" si="309"/>
        <v>0</v>
      </c>
    </row>
    <row r="9796" spans="1:7" s="8" customFormat="1" ht="12.75" x14ac:dyDescent="0.15">
      <c r="A9796" s="110" t="s">
        <v>25</v>
      </c>
      <c r="B9796" s="20">
        <v>529.55999999999995</v>
      </c>
      <c r="C9796" s="20">
        <v>0</v>
      </c>
      <c r="D9796" s="20">
        <v>0</v>
      </c>
      <c r="E9796" s="20">
        <v>0</v>
      </c>
      <c r="F9796" s="20">
        <f t="shared" si="308"/>
        <v>0</v>
      </c>
      <c r="G9796" s="136">
        <f t="shared" si="309"/>
        <v>0</v>
      </c>
    </row>
    <row r="9797" spans="1:7" s="8" customFormat="1" ht="12.75" x14ac:dyDescent="0.15">
      <c r="A9797" s="108" t="s">
        <v>53</v>
      </c>
      <c r="B9797" s="19">
        <v>2873.71</v>
      </c>
      <c r="C9797" s="19">
        <v>16000</v>
      </c>
      <c r="D9797" s="19">
        <v>35500</v>
      </c>
      <c r="E9797" s="19">
        <v>19586.54</v>
      </c>
      <c r="F9797" s="19">
        <f t="shared" si="308"/>
        <v>681.57677705822789</v>
      </c>
      <c r="G9797" s="151">
        <f t="shared" si="309"/>
        <v>55.173352112676056</v>
      </c>
    </row>
    <row r="9798" spans="1:7" s="8" customFormat="1" ht="12.75" x14ac:dyDescent="0.15">
      <c r="A9798" s="108" t="s">
        <v>56</v>
      </c>
      <c r="B9798" s="19">
        <v>1884.66</v>
      </c>
      <c r="C9798" s="19">
        <v>11000</v>
      </c>
      <c r="D9798" s="19">
        <v>30500</v>
      </c>
      <c r="E9798" s="19">
        <v>19586.54</v>
      </c>
      <c r="F9798" s="19">
        <f t="shared" ref="F9798:F9861" si="310">IFERROR(E9798/B9798*100,0)</f>
        <v>1039.2611930003288</v>
      </c>
      <c r="G9798" s="151">
        <f t="shared" ref="G9798:G9861" si="311">IFERROR(E9798/D9798*100,0)</f>
        <v>64.218163934426229</v>
      </c>
    </row>
    <row r="9799" spans="1:7" s="8" customFormat="1" ht="12.75" x14ac:dyDescent="0.15">
      <c r="A9799" s="110" t="s">
        <v>57</v>
      </c>
      <c r="B9799" s="20">
        <v>1884.66</v>
      </c>
      <c r="C9799" s="20">
        <v>0</v>
      </c>
      <c r="D9799" s="20">
        <v>0</v>
      </c>
      <c r="E9799" s="20">
        <v>0</v>
      </c>
      <c r="F9799" s="20">
        <f t="shared" si="310"/>
        <v>0</v>
      </c>
      <c r="G9799" s="136">
        <f t="shared" si="311"/>
        <v>0</v>
      </c>
    </row>
    <row r="9800" spans="1:7" s="8" customFormat="1" ht="12.75" x14ac:dyDescent="0.15">
      <c r="A9800" s="110" t="s">
        <v>296</v>
      </c>
      <c r="B9800" s="20">
        <v>0</v>
      </c>
      <c r="C9800" s="20">
        <v>0</v>
      </c>
      <c r="D9800" s="20">
        <v>0</v>
      </c>
      <c r="E9800" s="20">
        <v>19586.54</v>
      </c>
      <c r="F9800" s="20">
        <f t="shared" si="310"/>
        <v>0</v>
      </c>
      <c r="G9800" s="136">
        <f t="shared" si="311"/>
        <v>0</v>
      </c>
    </row>
    <row r="9801" spans="1:7" s="8" customFormat="1" ht="12.75" x14ac:dyDescent="0.15">
      <c r="A9801" s="108" t="s">
        <v>72</v>
      </c>
      <c r="B9801" s="19">
        <v>989.05</v>
      </c>
      <c r="C9801" s="19">
        <v>5000</v>
      </c>
      <c r="D9801" s="19">
        <v>5000</v>
      </c>
      <c r="E9801" s="19">
        <v>0</v>
      </c>
      <c r="F9801" s="19">
        <f t="shared" si="310"/>
        <v>0</v>
      </c>
      <c r="G9801" s="151">
        <f t="shared" si="311"/>
        <v>0</v>
      </c>
    </row>
    <row r="9802" spans="1:7" s="8" customFormat="1" ht="12.75" x14ac:dyDescent="0.15">
      <c r="A9802" s="110" t="s">
        <v>73</v>
      </c>
      <c r="B9802" s="20">
        <v>989.05</v>
      </c>
      <c r="C9802" s="20">
        <v>0</v>
      </c>
      <c r="D9802" s="20">
        <v>0</v>
      </c>
      <c r="E9802" s="20">
        <v>0</v>
      </c>
      <c r="F9802" s="20">
        <f t="shared" si="310"/>
        <v>0</v>
      </c>
      <c r="G9802" s="136">
        <f t="shared" si="311"/>
        <v>0</v>
      </c>
    </row>
    <row r="9803" spans="1:7" s="6" customFormat="1" ht="12.75" x14ac:dyDescent="0.15">
      <c r="A9803" s="147" t="s">
        <v>379</v>
      </c>
      <c r="B9803" s="17">
        <v>7034.31</v>
      </c>
      <c r="C9803" s="17">
        <v>5300</v>
      </c>
      <c r="D9803" s="17">
        <v>34881.68</v>
      </c>
      <c r="E9803" s="17">
        <v>29581.68</v>
      </c>
      <c r="F9803" s="17">
        <f t="shared" si="310"/>
        <v>420.53421017839707</v>
      </c>
      <c r="G9803" s="148">
        <f t="shared" si="311"/>
        <v>84.805777703367497</v>
      </c>
    </row>
    <row r="9804" spans="1:7" s="7" customFormat="1" ht="12.75" x14ac:dyDescent="0.15">
      <c r="A9804" s="149" t="s">
        <v>380</v>
      </c>
      <c r="B9804" s="18">
        <v>7034.31</v>
      </c>
      <c r="C9804" s="18">
        <v>5300</v>
      </c>
      <c r="D9804" s="18">
        <v>34881.68</v>
      </c>
      <c r="E9804" s="18">
        <v>29581.68</v>
      </c>
      <c r="F9804" s="18">
        <f t="shared" si="310"/>
        <v>420.53421017839707</v>
      </c>
      <c r="G9804" s="150">
        <f t="shared" si="311"/>
        <v>84.805777703367497</v>
      </c>
    </row>
    <row r="9805" spans="1:7" s="8" customFormat="1" ht="12.75" x14ac:dyDescent="0.15">
      <c r="A9805" s="108" t="s">
        <v>367</v>
      </c>
      <c r="B9805" s="19">
        <v>7034.31</v>
      </c>
      <c r="C9805" s="19">
        <v>5300</v>
      </c>
      <c r="D9805" s="19">
        <v>34881.68</v>
      </c>
      <c r="E9805" s="19">
        <v>29581.68</v>
      </c>
      <c r="F9805" s="19">
        <f t="shared" si="310"/>
        <v>420.53421017839707</v>
      </c>
      <c r="G9805" s="151">
        <f t="shared" si="311"/>
        <v>84.805777703367497</v>
      </c>
    </row>
    <row r="9806" spans="1:7" s="6" customFormat="1" ht="12.75" x14ac:dyDescent="0.15">
      <c r="A9806" s="147" t="s">
        <v>128</v>
      </c>
      <c r="B9806" s="17">
        <v>7034.31</v>
      </c>
      <c r="C9806" s="17">
        <v>5300</v>
      </c>
      <c r="D9806" s="17">
        <v>34881.68</v>
      </c>
      <c r="E9806" s="17">
        <v>29581.68</v>
      </c>
      <c r="F9806" s="17">
        <f t="shared" si="310"/>
        <v>420.53421017839707</v>
      </c>
      <c r="G9806" s="148">
        <f t="shared" si="311"/>
        <v>84.805777703367497</v>
      </c>
    </row>
    <row r="9807" spans="1:7" s="8" customFormat="1" ht="12.75" x14ac:dyDescent="0.15">
      <c r="A9807" s="108" t="s">
        <v>53</v>
      </c>
      <c r="B9807" s="19">
        <v>7034.31</v>
      </c>
      <c r="C9807" s="19">
        <v>5300</v>
      </c>
      <c r="D9807" s="19">
        <v>34881.68</v>
      </c>
      <c r="E9807" s="19">
        <v>29581.68</v>
      </c>
      <c r="F9807" s="19">
        <f t="shared" si="310"/>
        <v>420.53421017839707</v>
      </c>
      <c r="G9807" s="151">
        <f t="shared" si="311"/>
        <v>84.805777703367497</v>
      </c>
    </row>
    <row r="9808" spans="1:7" s="8" customFormat="1" ht="12.75" x14ac:dyDescent="0.15">
      <c r="A9808" s="108" t="s">
        <v>56</v>
      </c>
      <c r="B9808" s="19">
        <v>7034.31</v>
      </c>
      <c r="C9808" s="19">
        <v>5300</v>
      </c>
      <c r="D9808" s="19">
        <v>5300</v>
      </c>
      <c r="E9808" s="19">
        <v>0</v>
      </c>
      <c r="F9808" s="19">
        <f t="shared" si="310"/>
        <v>0</v>
      </c>
      <c r="G9808" s="151">
        <f t="shared" si="311"/>
        <v>0</v>
      </c>
    </row>
    <row r="9809" spans="1:7" s="8" customFormat="1" ht="12.75" x14ac:dyDescent="0.15">
      <c r="A9809" s="110" t="s">
        <v>296</v>
      </c>
      <c r="B9809" s="20">
        <v>7034.31</v>
      </c>
      <c r="C9809" s="20">
        <v>0</v>
      </c>
      <c r="D9809" s="20">
        <v>0</v>
      </c>
      <c r="E9809" s="20">
        <v>0</v>
      </c>
      <c r="F9809" s="20">
        <f t="shared" si="310"/>
        <v>0</v>
      </c>
      <c r="G9809" s="136">
        <f t="shared" si="311"/>
        <v>0</v>
      </c>
    </row>
    <row r="9810" spans="1:7" s="8" customFormat="1" ht="12.75" x14ac:dyDescent="0.15">
      <c r="A9810" s="108" t="s">
        <v>72</v>
      </c>
      <c r="B9810" s="19">
        <v>0</v>
      </c>
      <c r="C9810" s="19">
        <v>0</v>
      </c>
      <c r="D9810" s="19">
        <v>29581.68</v>
      </c>
      <c r="E9810" s="19">
        <v>29581.68</v>
      </c>
      <c r="F9810" s="19">
        <f t="shared" si="310"/>
        <v>0</v>
      </c>
      <c r="G9810" s="151">
        <f t="shared" si="311"/>
        <v>100</v>
      </c>
    </row>
    <row r="9811" spans="1:7" s="8" customFormat="1" ht="12.75" x14ac:dyDescent="0.15">
      <c r="A9811" s="110" t="s">
        <v>73</v>
      </c>
      <c r="B9811" s="20">
        <v>0</v>
      </c>
      <c r="C9811" s="20">
        <v>0</v>
      </c>
      <c r="D9811" s="20">
        <v>0</v>
      </c>
      <c r="E9811" s="20">
        <v>29581.68</v>
      </c>
      <c r="F9811" s="20">
        <f t="shared" si="310"/>
        <v>0</v>
      </c>
      <c r="G9811" s="136">
        <f t="shared" si="311"/>
        <v>0</v>
      </c>
    </row>
    <row r="9812" spans="1:7" s="6" customFormat="1" ht="12.75" x14ac:dyDescent="0.15">
      <c r="A9812" s="147" t="s">
        <v>384</v>
      </c>
      <c r="B9812" s="17">
        <v>0</v>
      </c>
      <c r="C9812" s="17">
        <v>1300</v>
      </c>
      <c r="D9812" s="17">
        <v>1300</v>
      </c>
      <c r="E9812" s="17">
        <v>0</v>
      </c>
      <c r="F9812" s="17">
        <f t="shared" si="310"/>
        <v>0</v>
      </c>
      <c r="G9812" s="148">
        <f t="shared" si="311"/>
        <v>0</v>
      </c>
    </row>
    <row r="9813" spans="1:7" s="7" customFormat="1" ht="12.75" x14ac:dyDescent="0.15">
      <c r="A9813" s="149" t="s">
        <v>385</v>
      </c>
      <c r="B9813" s="18">
        <v>0</v>
      </c>
      <c r="C9813" s="18">
        <v>1300</v>
      </c>
      <c r="D9813" s="18">
        <v>1300</v>
      </c>
      <c r="E9813" s="18">
        <v>0</v>
      </c>
      <c r="F9813" s="18">
        <f t="shared" si="310"/>
        <v>0</v>
      </c>
      <c r="G9813" s="150">
        <f t="shared" si="311"/>
        <v>0</v>
      </c>
    </row>
    <row r="9814" spans="1:7" s="8" customFormat="1" ht="12.75" x14ac:dyDescent="0.15">
      <c r="A9814" s="108" t="s">
        <v>367</v>
      </c>
      <c r="B9814" s="19">
        <v>0</v>
      </c>
      <c r="C9814" s="19">
        <v>1300</v>
      </c>
      <c r="D9814" s="19">
        <v>1300</v>
      </c>
      <c r="E9814" s="19">
        <v>0</v>
      </c>
      <c r="F9814" s="19">
        <f t="shared" si="310"/>
        <v>0</v>
      </c>
      <c r="G9814" s="151">
        <f t="shared" si="311"/>
        <v>0</v>
      </c>
    </row>
    <row r="9815" spans="1:7" s="6" customFormat="1" ht="12.75" x14ac:dyDescent="0.15">
      <c r="A9815" s="147" t="s">
        <v>263</v>
      </c>
      <c r="B9815" s="17">
        <v>0</v>
      </c>
      <c r="C9815" s="17">
        <v>1300</v>
      </c>
      <c r="D9815" s="17">
        <v>1300</v>
      </c>
      <c r="E9815" s="17">
        <v>0</v>
      </c>
      <c r="F9815" s="17">
        <f t="shared" si="310"/>
        <v>0</v>
      </c>
      <c r="G9815" s="148">
        <f t="shared" si="311"/>
        <v>0</v>
      </c>
    </row>
    <row r="9816" spans="1:7" s="8" customFormat="1" ht="12.75" x14ac:dyDescent="0.15">
      <c r="A9816" s="108" t="s">
        <v>6</v>
      </c>
      <c r="B9816" s="19">
        <v>0</v>
      </c>
      <c r="C9816" s="19">
        <v>1300</v>
      </c>
      <c r="D9816" s="19">
        <v>1300</v>
      </c>
      <c r="E9816" s="19">
        <v>0</v>
      </c>
      <c r="F9816" s="19">
        <f t="shared" si="310"/>
        <v>0</v>
      </c>
      <c r="G9816" s="151">
        <f t="shared" si="311"/>
        <v>0</v>
      </c>
    </row>
    <row r="9817" spans="1:7" s="8" customFormat="1" ht="12.75" x14ac:dyDescent="0.15">
      <c r="A9817" s="108" t="s">
        <v>12</v>
      </c>
      <c r="B9817" s="19">
        <v>0</v>
      </c>
      <c r="C9817" s="19">
        <v>1300</v>
      </c>
      <c r="D9817" s="19">
        <v>1300</v>
      </c>
      <c r="E9817" s="19">
        <v>0</v>
      </c>
      <c r="F9817" s="19">
        <f t="shared" si="310"/>
        <v>0</v>
      </c>
      <c r="G9817" s="151">
        <f t="shared" si="311"/>
        <v>0</v>
      </c>
    </row>
    <row r="9818" spans="1:7" s="6" customFormat="1" ht="12.75" x14ac:dyDescent="0.15">
      <c r="A9818" s="147" t="s">
        <v>381</v>
      </c>
      <c r="B9818" s="17">
        <v>974150.58</v>
      </c>
      <c r="C9818" s="17">
        <v>2738072</v>
      </c>
      <c r="D9818" s="17">
        <v>3544076.4</v>
      </c>
      <c r="E9818" s="17">
        <v>1104177.51</v>
      </c>
      <c r="F9818" s="17">
        <f t="shared" si="310"/>
        <v>113.34772392169596</v>
      </c>
      <c r="G9818" s="148">
        <f t="shared" si="311"/>
        <v>31.155578643846393</v>
      </c>
    </row>
    <row r="9819" spans="1:7" s="7" customFormat="1" ht="12.75" x14ac:dyDescent="0.15">
      <c r="A9819" s="149" t="s">
        <v>382</v>
      </c>
      <c r="B9819" s="18">
        <v>974150.58</v>
      </c>
      <c r="C9819" s="18">
        <v>2738072</v>
      </c>
      <c r="D9819" s="18">
        <v>3544076.4</v>
      </c>
      <c r="E9819" s="18">
        <v>1104177.51</v>
      </c>
      <c r="F9819" s="18">
        <f t="shared" si="310"/>
        <v>113.34772392169596</v>
      </c>
      <c r="G9819" s="150">
        <f t="shared" si="311"/>
        <v>31.155578643846393</v>
      </c>
    </row>
    <row r="9820" spans="1:7" s="8" customFormat="1" ht="12.75" x14ac:dyDescent="0.15">
      <c r="A9820" s="108" t="s">
        <v>373</v>
      </c>
      <c r="B9820" s="19">
        <v>74707.19</v>
      </c>
      <c r="C9820" s="19">
        <v>0</v>
      </c>
      <c r="D9820" s="19">
        <v>0</v>
      </c>
      <c r="E9820" s="19">
        <v>0</v>
      </c>
      <c r="F9820" s="19">
        <f t="shared" si="310"/>
        <v>0</v>
      </c>
      <c r="G9820" s="151">
        <f t="shared" si="311"/>
        <v>0</v>
      </c>
    </row>
    <row r="9821" spans="1:7" s="6" customFormat="1" ht="12.75" x14ac:dyDescent="0.15">
      <c r="A9821" s="147" t="s">
        <v>128</v>
      </c>
      <c r="B9821" s="17">
        <v>74707.19</v>
      </c>
      <c r="C9821" s="17">
        <v>0</v>
      </c>
      <c r="D9821" s="17">
        <v>0</v>
      </c>
      <c r="E9821" s="17">
        <v>0</v>
      </c>
      <c r="F9821" s="17">
        <f t="shared" si="310"/>
        <v>0</v>
      </c>
      <c r="G9821" s="148">
        <f t="shared" si="311"/>
        <v>0</v>
      </c>
    </row>
    <row r="9822" spans="1:7" s="8" customFormat="1" ht="12.75" x14ac:dyDescent="0.15">
      <c r="A9822" s="108" t="s">
        <v>6</v>
      </c>
      <c r="B9822" s="19">
        <v>74707.19</v>
      </c>
      <c r="C9822" s="19">
        <v>0</v>
      </c>
      <c r="D9822" s="19">
        <v>0</v>
      </c>
      <c r="E9822" s="19">
        <v>0</v>
      </c>
      <c r="F9822" s="19">
        <f t="shared" si="310"/>
        <v>0</v>
      </c>
      <c r="G9822" s="151">
        <f t="shared" si="311"/>
        <v>0</v>
      </c>
    </row>
    <row r="9823" spans="1:7" s="8" customFormat="1" ht="12.75" x14ac:dyDescent="0.15">
      <c r="A9823" s="108" t="s">
        <v>7</v>
      </c>
      <c r="B9823" s="19">
        <v>74707.19</v>
      </c>
      <c r="C9823" s="19">
        <v>0</v>
      </c>
      <c r="D9823" s="19">
        <v>0</v>
      </c>
      <c r="E9823" s="19">
        <v>0</v>
      </c>
      <c r="F9823" s="19">
        <f t="shared" si="310"/>
        <v>0</v>
      </c>
      <c r="G9823" s="151">
        <f t="shared" si="311"/>
        <v>0</v>
      </c>
    </row>
    <row r="9824" spans="1:7" s="8" customFormat="1" ht="12.75" x14ac:dyDescent="0.15">
      <c r="A9824" s="110" t="s">
        <v>9</v>
      </c>
      <c r="B9824" s="20">
        <v>65048</v>
      </c>
      <c r="C9824" s="20">
        <v>0</v>
      </c>
      <c r="D9824" s="20">
        <v>0</v>
      </c>
      <c r="E9824" s="20">
        <v>0</v>
      </c>
      <c r="F9824" s="20">
        <f t="shared" si="310"/>
        <v>0</v>
      </c>
      <c r="G9824" s="136">
        <f t="shared" si="311"/>
        <v>0</v>
      </c>
    </row>
    <row r="9825" spans="1:7" s="8" customFormat="1" ht="12.75" x14ac:dyDescent="0.15">
      <c r="A9825" s="110" t="s">
        <v>11</v>
      </c>
      <c r="B9825" s="20">
        <v>9659.19</v>
      </c>
      <c r="C9825" s="20">
        <v>0</v>
      </c>
      <c r="D9825" s="20">
        <v>0</v>
      </c>
      <c r="E9825" s="20">
        <v>0</v>
      </c>
      <c r="F9825" s="20">
        <f t="shared" si="310"/>
        <v>0</v>
      </c>
      <c r="G9825" s="136">
        <f t="shared" si="311"/>
        <v>0</v>
      </c>
    </row>
    <row r="9826" spans="1:7" s="8" customFormat="1" ht="12.75" x14ac:dyDescent="0.15">
      <c r="A9826" s="108" t="s">
        <v>367</v>
      </c>
      <c r="B9826" s="19">
        <v>899443.39</v>
      </c>
      <c r="C9826" s="19">
        <v>2738072</v>
      </c>
      <c r="D9826" s="19">
        <v>3544076.4</v>
      </c>
      <c r="E9826" s="19">
        <v>1104177.51</v>
      </c>
      <c r="F9826" s="19">
        <f t="shared" si="310"/>
        <v>122.76231303450903</v>
      </c>
      <c r="G9826" s="151">
        <f t="shared" si="311"/>
        <v>31.155578643846393</v>
      </c>
    </row>
    <row r="9827" spans="1:7" s="6" customFormat="1" ht="12.75" x14ac:dyDescent="0.15">
      <c r="A9827" s="147" t="s">
        <v>128</v>
      </c>
      <c r="B9827" s="17">
        <v>899443.39</v>
      </c>
      <c r="C9827" s="17">
        <v>2738072</v>
      </c>
      <c r="D9827" s="17">
        <v>3544076.4</v>
      </c>
      <c r="E9827" s="17">
        <v>1104177.51</v>
      </c>
      <c r="F9827" s="17">
        <f t="shared" si="310"/>
        <v>122.76231303450903</v>
      </c>
      <c r="G9827" s="148">
        <f t="shared" si="311"/>
        <v>31.155578643846393</v>
      </c>
    </row>
    <row r="9828" spans="1:7" s="8" customFormat="1" ht="12.75" x14ac:dyDescent="0.15">
      <c r="A9828" s="108" t="s">
        <v>6</v>
      </c>
      <c r="B9828" s="19">
        <v>899443.39</v>
      </c>
      <c r="C9828" s="19">
        <v>0</v>
      </c>
      <c r="D9828" s="19">
        <v>892938.4</v>
      </c>
      <c r="E9828" s="19">
        <v>1104177.51</v>
      </c>
      <c r="F9828" s="19">
        <f t="shared" si="310"/>
        <v>122.76231303450903</v>
      </c>
      <c r="G9828" s="151">
        <f t="shared" si="311"/>
        <v>123.65662737765561</v>
      </c>
    </row>
    <row r="9829" spans="1:7" s="8" customFormat="1" ht="12.75" x14ac:dyDescent="0.15">
      <c r="A9829" s="108" t="s">
        <v>12</v>
      </c>
      <c r="B9829" s="19">
        <v>899443.39</v>
      </c>
      <c r="C9829" s="19">
        <v>0</v>
      </c>
      <c r="D9829" s="19">
        <v>892938.4</v>
      </c>
      <c r="E9829" s="19">
        <v>1104177.51</v>
      </c>
      <c r="F9829" s="19">
        <f t="shared" si="310"/>
        <v>122.76231303450903</v>
      </c>
      <c r="G9829" s="151">
        <f t="shared" si="311"/>
        <v>123.65662737765561</v>
      </c>
    </row>
    <row r="9830" spans="1:7" s="8" customFormat="1" ht="12.75" x14ac:dyDescent="0.15">
      <c r="A9830" s="110" t="s">
        <v>97</v>
      </c>
      <c r="B9830" s="20">
        <v>899443.39</v>
      </c>
      <c r="C9830" s="20">
        <v>0</v>
      </c>
      <c r="D9830" s="20">
        <v>0</v>
      </c>
      <c r="E9830" s="20">
        <v>1104177.51</v>
      </c>
      <c r="F9830" s="20">
        <f t="shared" si="310"/>
        <v>122.76231303450903</v>
      </c>
      <c r="G9830" s="136">
        <f t="shared" si="311"/>
        <v>0</v>
      </c>
    </row>
    <row r="9831" spans="1:7" s="8" customFormat="1" ht="12.75" x14ac:dyDescent="0.15">
      <c r="A9831" s="108" t="s">
        <v>53</v>
      </c>
      <c r="B9831" s="19">
        <v>0</v>
      </c>
      <c r="C9831" s="19">
        <v>2738072</v>
      </c>
      <c r="D9831" s="19">
        <v>2651138</v>
      </c>
      <c r="E9831" s="19">
        <v>0</v>
      </c>
      <c r="F9831" s="19">
        <f t="shared" si="310"/>
        <v>0</v>
      </c>
      <c r="G9831" s="151">
        <f t="shared" si="311"/>
        <v>0</v>
      </c>
    </row>
    <row r="9832" spans="1:7" s="8" customFormat="1" ht="12.75" x14ac:dyDescent="0.15">
      <c r="A9832" s="108" t="s">
        <v>72</v>
      </c>
      <c r="B9832" s="19">
        <v>0</v>
      </c>
      <c r="C9832" s="19">
        <v>2738072</v>
      </c>
      <c r="D9832" s="19">
        <v>2651138</v>
      </c>
      <c r="E9832" s="19">
        <v>0</v>
      </c>
      <c r="F9832" s="19">
        <f t="shared" si="310"/>
        <v>0</v>
      </c>
      <c r="G9832" s="151">
        <f t="shared" si="311"/>
        <v>0</v>
      </c>
    </row>
    <row r="9833" spans="1:7" s="5" customFormat="1" ht="12.75" x14ac:dyDescent="0.15">
      <c r="A9833" s="145" t="s">
        <v>515</v>
      </c>
      <c r="B9833" s="16">
        <v>5029659.21</v>
      </c>
      <c r="C9833" s="16">
        <v>5257005</v>
      </c>
      <c r="D9833" s="16">
        <v>6983738.7199999997</v>
      </c>
      <c r="E9833" s="16">
        <v>5673684.3099999996</v>
      </c>
      <c r="F9833" s="16">
        <f t="shared" si="310"/>
        <v>112.80454744765898</v>
      </c>
      <c r="G9833" s="146">
        <f t="shared" si="311"/>
        <v>81.241359928768915</v>
      </c>
    </row>
    <row r="9834" spans="1:7" s="6" customFormat="1" ht="12.75" x14ac:dyDescent="0.15">
      <c r="A9834" s="147" t="s">
        <v>362</v>
      </c>
      <c r="B9834" s="17">
        <v>99542</v>
      </c>
      <c r="C9834" s="17">
        <v>66361</v>
      </c>
      <c r="D9834" s="17">
        <v>66361</v>
      </c>
      <c r="E9834" s="17">
        <v>65810.52</v>
      </c>
      <c r="F9834" s="17">
        <f t="shared" si="310"/>
        <v>66.113319001024692</v>
      </c>
      <c r="G9834" s="148">
        <f t="shared" si="311"/>
        <v>99.170476635373191</v>
      </c>
    </row>
    <row r="9835" spans="1:7" s="7" customFormat="1" ht="12.75" x14ac:dyDescent="0.15">
      <c r="A9835" s="149" t="s">
        <v>363</v>
      </c>
      <c r="B9835" s="18">
        <v>99542</v>
      </c>
      <c r="C9835" s="18">
        <v>66361</v>
      </c>
      <c r="D9835" s="18">
        <v>66361</v>
      </c>
      <c r="E9835" s="18">
        <v>65810.52</v>
      </c>
      <c r="F9835" s="18">
        <f t="shared" si="310"/>
        <v>66.113319001024692</v>
      </c>
      <c r="G9835" s="150">
        <f t="shared" si="311"/>
        <v>99.170476635373191</v>
      </c>
    </row>
    <row r="9836" spans="1:7" s="8" customFormat="1" ht="12.75" x14ac:dyDescent="0.15">
      <c r="A9836" s="108" t="s">
        <v>364</v>
      </c>
      <c r="B9836" s="19">
        <v>92605.51</v>
      </c>
      <c r="C9836" s="19">
        <v>66361</v>
      </c>
      <c r="D9836" s="19">
        <v>66361</v>
      </c>
      <c r="E9836" s="19">
        <v>65810.52</v>
      </c>
      <c r="F9836" s="19">
        <f t="shared" si="310"/>
        <v>71.065447401563915</v>
      </c>
      <c r="G9836" s="151">
        <f t="shared" si="311"/>
        <v>99.170476635373191</v>
      </c>
    </row>
    <row r="9837" spans="1:7" s="6" customFormat="1" ht="12.75" x14ac:dyDescent="0.15">
      <c r="A9837" s="147" t="s">
        <v>62</v>
      </c>
      <c r="B9837" s="17">
        <v>92605.51</v>
      </c>
      <c r="C9837" s="17">
        <v>66361</v>
      </c>
      <c r="D9837" s="17">
        <v>66361</v>
      </c>
      <c r="E9837" s="17">
        <v>65810.52</v>
      </c>
      <c r="F9837" s="17">
        <f t="shared" si="310"/>
        <v>71.065447401563915</v>
      </c>
      <c r="G9837" s="148">
        <f t="shared" si="311"/>
        <v>99.170476635373191</v>
      </c>
    </row>
    <row r="9838" spans="1:7" s="8" customFormat="1" ht="12.75" x14ac:dyDescent="0.15">
      <c r="A9838" s="108" t="s">
        <v>6</v>
      </c>
      <c r="B9838" s="19">
        <v>0</v>
      </c>
      <c r="C9838" s="19">
        <v>35673</v>
      </c>
      <c r="D9838" s="19">
        <v>35673</v>
      </c>
      <c r="E9838" s="19">
        <v>35673</v>
      </c>
      <c r="F9838" s="19">
        <f t="shared" si="310"/>
        <v>0</v>
      </c>
      <c r="G9838" s="151">
        <f t="shared" si="311"/>
        <v>100</v>
      </c>
    </row>
    <row r="9839" spans="1:7" s="8" customFormat="1" ht="12.75" x14ac:dyDescent="0.15">
      <c r="A9839" s="108" t="s">
        <v>12</v>
      </c>
      <c r="B9839" s="19">
        <v>0</v>
      </c>
      <c r="C9839" s="19">
        <v>35673</v>
      </c>
      <c r="D9839" s="19">
        <v>35673</v>
      </c>
      <c r="E9839" s="19">
        <v>35673</v>
      </c>
      <c r="F9839" s="19">
        <f t="shared" si="310"/>
        <v>0</v>
      </c>
      <c r="G9839" s="151">
        <f t="shared" si="311"/>
        <v>100</v>
      </c>
    </row>
    <row r="9840" spans="1:7" s="8" customFormat="1" ht="12.75" x14ac:dyDescent="0.15">
      <c r="A9840" s="110" t="s">
        <v>33</v>
      </c>
      <c r="B9840" s="20">
        <v>0</v>
      </c>
      <c r="C9840" s="20">
        <v>0</v>
      </c>
      <c r="D9840" s="20">
        <v>0</v>
      </c>
      <c r="E9840" s="20">
        <v>35673</v>
      </c>
      <c r="F9840" s="20">
        <f t="shared" si="310"/>
        <v>0</v>
      </c>
      <c r="G9840" s="136">
        <f t="shared" si="311"/>
        <v>0</v>
      </c>
    </row>
    <row r="9841" spans="1:7" s="8" customFormat="1" ht="12.75" x14ac:dyDescent="0.15">
      <c r="A9841" s="108" t="s">
        <v>53</v>
      </c>
      <c r="B9841" s="19">
        <v>92605.51</v>
      </c>
      <c r="C9841" s="19">
        <v>30688</v>
      </c>
      <c r="D9841" s="19">
        <v>30688</v>
      </c>
      <c r="E9841" s="19">
        <v>30137.52</v>
      </c>
      <c r="F9841" s="19">
        <f t="shared" si="310"/>
        <v>32.543981454235279</v>
      </c>
      <c r="G9841" s="151">
        <f t="shared" si="311"/>
        <v>98.206204379562053</v>
      </c>
    </row>
    <row r="9842" spans="1:7" s="8" customFormat="1" ht="12.75" x14ac:dyDescent="0.15">
      <c r="A9842" s="108" t="s">
        <v>56</v>
      </c>
      <c r="B9842" s="19">
        <v>92605.51</v>
      </c>
      <c r="C9842" s="19">
        <v>30688</v>
      </c>
      <c r="D9842" s="19">
        <v>30688</v>
      </c>
      <c r="E9842" s="19">
        <v>30137.52</v>
      </c>
      <c r="F9842" s="19">
        <f t="shared" si="310"/>
        <v>32.543981454235279</v>
      </c>
      <c r="G9842" s="151">
        <f t="shared" si="311"/>
        <v>98.206204379562053</v>
      </c>
    </row>
    <row r="9843" spans="1:7" s="8" customFormat="1" ht="12.75" x14ac:dyDescent="0.15">
      <c r="A9843" s="110" t="s">
        <v>296</v>
      </c>
      <c r="B9843" s="20">
        <v>92605.51</v>
      </c>
      <c r="C9843" s="20">
        <v>0</v>
      </c>
      <c r="D9843" s="20">
        <v>0</v>
      </c>
      <c r="E9843" s="20">
        <v>0</v>
      </c>
      <c r="F9843" s="20">
        <f t="shared" si="310"/>
        <v>0</v>
      </c>
      <c r="G9843" s="136">
        <f t="shared" si="311"/>
        <v>0</v>
      </c>
    </row>
    <row r="9844" spans="1:7" s="8" customFormat="1" ht="12.75" x14ac:dyDescent="0.15">
      <c r="A9844" s="110" t="s">
        <v>60</v>
      </c>
      <c r="B9844" s="20">
        <v>0</v>
      </c>
      <c r="C9844" s="20">
        <v>0</v>
      </c>
      <c r="D9844" s="20">
        <v>0</v>
      </c>
      <c r="E9844" s="20">
        <v>30137.52</v>
      </c>
      <c r="F9844" s="20">
        <f t="shared" si="310"/>
        <v>0</v>
      </c>
      <c r="G9844" s="136">
        <f t="shared" si="311"/>
        <v>0</v>
      </c>
    </row>
    <row r="9845" spans="1:7" s="8" customFormat="1" ht="12.75" x14ac:dyDescent="0.15">
      <c r="A9845" s="108" t="s">
        <v>367</v>
      </c>
      <c r="B9845" s="19">
        <v>6936.49</v>
      </c>
      <c r="C9845" s="19">
        <v>0</v>
      </c>
      <c r="D9845" s="19">
        <v>0</v>
      </c>
      <c r="E9845" s="19">
        <v>0</v>
      </c>
      <c r="F9845" s="19">
        <f t="shared" si="310"/>
        <v>0</v>
      </c>
      <c r="G9845" s="151">
        <f t="shared" si="311"/>
        <v>0</v>
      </c>
    </row>
    <row r="9846" spans="1:7" s="6" customFormat="1" ht="12.75" x14ac:dyDescent="0.15">
      <c r="A9846" s="147" t="s">
        <v>62</v>
      </c>
      <c r="B9846" s="17">
        <v>6936.49</v>
      </c>
      <c r="C9846" s="17">
        <v>0</v>
      </c>
      <c r="D9846" s="17">
        <v>0</v>
      </c>
      <c r="E9846" s="17">
        <v>0</v>
      </c>
      <c r="F9846" s="17">
        <f t="shared" si="310"/>
        <v>0</v>
      </c>
      <c r="G9846" s="148">
        <f t="shared" si="311"/>
        <v>0</v>
      </c>
    </row>
    <row r="9847" spans="1:7" s="8" customFormat="1" ht="12.75" x14ac:dyDescent="0.15">
      <c r="A9847" s="108" t="s">
        <v>53</v>
      </c>
      <c r="B9847" s="19">
        <v>6936.49</v>
      </c>
      <c r="C9847" s="19">
        <v>0</v>
      </c>
      <c r="D9847" s="19">
        <v>0</v>
      </c>
      <c r="E9847" s="19">
        <v>0</v>
      </c>
      <c r="F9847" s="19">
        <f t="shared" si="310"/>
        <v>0</v>
      </c>
      <c r="G9847" s="151">
        <f t="shared" si="311"/>
        <v>0</v>
      </c>
    </row>
    <row r="9848" spans="1:7" s="8" customFormat="1" ht="12.75" x14ac:dyDescent="0.15">
      <c r="A9848" s="108" t="s">
        <v>56</v>
      </c>
      <c r="B9848" s="19">
        <v>6936.49</v>
      </c>
      <c r="C9848" s="19">
        <v>0</v>
      </c>
      <c r="D9848" s="19">
        <v>0</v>
      </c>
      <c r="E9848" s="19">
        <v>0</v>
      </c>
      <c r="F9848" s="19">
        <f t="shared" si="310"/>
        <v>0</v>
      </c>
      <c r="G9848" s="151">
        <f t="shared" si="311"/>
        <v>0</v>
      </c>
    </row>
    <row r="9849" spans="1:7" s="8" customFormat="1" ht="12.75" x14ac:dyDescent="0.15">
      <c r="A9849" s="110" t="s">
        <v>61</v>
      </c>
      <c r="B9849" s="20">
        <v>6936.49</v>
      </c>
      <c r="C9849" s="20">
        <v>0</v>
      </c>
      <c r="D9849" s="20">
        <v>0</v>
      </c>
      <c r="E9849" s="20">
        <v>0</v>
      </c>
      <c r="F9849" s="20">
        <f t="shared" si="310"/>
        <v>0</v>
      </c>
      <c r="G9849" s="136">
        <f t="shared" si="311"/>
        <v>0</v>
      </c>
    </row>
    <row r="9850" spans="1:7" s="6" customFormat="1" ht="12.75" x14ac:dyDescent="0.15">
      <c r="A9850" s="147" t="s">
        <v>365</v>
      </c>
      <c r="B9850" s="17">
        <v>232968.42</v>
      </c>
      <c r="C9850" s="17">
        <v>66361</v>
      </c>
      <c r="D9850" s="17">
        <v>267761</v>
      </c>
      <c r="E9850" s="17">
        <v>154290.31</v>
      </c>
      <c r="F9850" s="17">
        <f t="shared" si="310"/>
        <v>66.227993476540732</v>
      </c>
      <c r="G9850" s="148">
        <f t="shared" si="311"/>
        <v>57.622398332841598</v>
      </c>
    </row>
    <row r="9851" spans="1:7" s="7" customFormat="1" ht="12.75" x14ac:dyDescent="0.15">
      <c r="A9851" s="149" t="s">
        <v>366</v>
      </c>
      <c r="B9851" s="18">
        <v>133426.32</v>
      </c>
      <c r="C9851" s="18">
        <v>66361</v>
      </c>
      <c r="D9851" s="18">
        <v>153361</v>
      </c>
      <c r="E9851" s="18">
        <v>84290.31</v>
      </c>
      <c r="F9851" s="18">
        <f t="shared" si="310"/>
        <v>63.17367517893021</v>
      </c>
      <c r="G9851" s="150">
        <f t="shared" si="311"/>
        <v>54.962024243451722</v>
      </c>
    </row>
    <row r="9852" spans="1:7" s="8" customFormat="1" ht="12.75" x14ac:dyDescent="0.15">
      <c r="A9852" s="108" t="s">
        <v>367</v>
      </c>
      <c r="B9852" s="19">
        <v>133426.32</v>
      </c>
      <c r="C9852" s="19">
        <v>66361</v>
      </c>
      <c r="D9852" s="19">
        <v>153361</v>
      </c>
      <c r="E9852" s="19">
        <v>84290.31</v>
      </c>
      <c r="F9852" s="19">
        <f t="shared" si="310"/>
        <v>63.17367517893021</v>
      </c>
      <c r="G9852" s="151">
        <f t="shared" si="311"/>
        <v>54.962024243451722</v>
      </c>
    </row>
    <row r="9853" spans="1:7" s="6" customFormat="1" ht="12.75" x14ac:dyDescent="0.15">
      <c r="A9853" s="147" t="s">
        <v>44</v>
      </c>
      <c r="B9853" s="17">
        <v>133426.32</v>
      </c>
      <c r="C9853" s="17">
        <v>66361</v>
      </c>
      <c r="D9853" s="17">
        <v>153361</v>
      </c>
      <c r="E9853" s="17">
        <v>84290.31</v>
      </c>
      <c r="F9853" s="17">
        <f t="shared" si="310"/>
        <v>63.17367517893021</v>
      </c>
      <c r="G9853" s="148">
        <f t="shared" si="311"/>
        <v>54.962024243451722</v>
      </c>
    </row>
    <row r="9854" spans="1:7" s="8" customFormat="1" ht="12.75" x14ac:dyDescent="0.15">
      <c r="A9854" s="108" t="s">
        <v>6</v>
      </c>
      <c r="B9854" s="19">
        <v>133426.32</v>
      </c>
      <c r="C9854" s="19">
        <v>66361</v>
      </c>
      <c r="D9854" s="19">
        <v>129361</v>
      </c>
      <c r="E9854" s="19">
        <v>69135.31</v>
      </c>
      <c r="F9854" s="19">
        <f t="shared" si="310"/>
        <v>51.815346477366674</v>
      </c>
      <c r="G9854" s="151">
        <f t="shared" si="311"/>
        <v>53.443704052998974</v>
      </c>
    </row>
    <row r="9855" spans="1:7" s="8" customFormat="1" ht="12.75" x14ac:dyDescent="0.15">
      <c r="A9855" s="108" t="s">
        <v>7</v>
      </c>
      <c r="B9855" s="19">
        <v>99912.16</v>
      </c>
      <c r="C9855" s="19">
        <v>35834</v>
      </c>
      <c r="D9855" s="19">
        <v>92834</v>
      </c>
      <c r="E9855" s="19">
        <v>38970.33</v>
      </c>
      <c r="F9855" s="19">
        <f t="shared" si="310"/>
        <v>39.00459163329068</v>
      </c>
      <c r="G9855" s="151">
        <f t="shared" si="311"/>
        <v>41.978510028653297</v>
      </c>
    </row>
    <row r="9856" spans="1:7" s="8" customFormat="1" ht="12.75" x14ac:dyDescent="0.15">
      <c r="A9856" s="110" t="s">
        <v>8</v>
      </c>
      <c r="B9856" s="20">
        <v>9552.42</v>
      </c>
      <c r="C9856" s="20">
        <v>0</v>
      </c>
      <c r="D9856" s="20">
        <v>0</v>
      </c>
      <c r="E9856" s="20">
        <v>9529.39</v>
      </c>
      <c r="F9856" s="20">
        <f t="shared" si="310"/>
        <v>99.758909260689961</v>
      </c>
      <c r="G9856" s="136">
        <f t="shared" si="311"/>
        <v>0</v>
      </c>
    </row>
    <row r="9857" spans="1:7" s="8" customFormat="1" ht="12.75" x14ac:dyDescent="0.15">
      <c r="A9857" s="110" t="s">
        <v>9</v>
      </c>
      <c r="B9857" s="20">
        <v>88924.28</v>
      </c>
      <c r="C9857" s="20">
        <v>0</v>
      </c>
      <c r="D9857" s="20">
        <v>0</v>
      </c>
      <c r="E9857" s="20">
        <v>14550.65</v>
      </c>
      <c r="F9857" s="20">
        <f t="shared" si="310"/>
        <v>16.36296633495374</v>
      </c>
      <c r="G9857" s="136">
        <f t="shared" si="311"/>
        <v>0</v>
      </c>
    </row>
    <row r="9858" spans="1:7" s="8" customFormat="1" ht="12.75" x14ac:dyDescent="0.15">
      <c r="A9858" s="110" t="s">
        <v>11</v>
      </c>
      <c r="B9858" s="20">
        <v>1435.46</v>
      </c>
      <c r="C9858" s="20">
        <v>0</v>
      </c>
      <c r="D9858" s="20">
        <v>0</v>
      </c>
      <c r="E9858" s="20">
        <v>14890.29</v>
      </c>
      <c r="F9858" s="20">
        <f t="shared" si="310"/>
        <v>1037.3183509119028</v>
      </c>
      <c r="G9858" s="136">
        <f t="shared" si="311"/>
        <v>0</v>
      </c>
    </row>
    <row r="9859" spans="1:7" s="8" customFormat="1" ht="12.75" x14ac:dyDescent="0.15">
      <c r="A9859" s="108" t="s">
        <v>12</v>
      </c>
      <c r="B9859" s="19">
        <v>33514.160000000003</v>
      </c>
      <c r="C9859" s="19">
        <v>30527</v>
      </c>
      <c r="D9859" s="19">
        <v>36527</v>
      </c>
      <c r="E9859" s="19">
        <v>30164.98</v>
      </c>
      <c r="F9859" s="19">
        <f t="shared" si="310"/>
        <v>90.006671806782563</v>
      </c>
      <c r="G9859" s="151">
        <f t="shared" si="311"/>
        <v>82.582692255044208</v>
      </c>
    </row>
    <row r="9860" spans="1:7" s="8" customFormat="1" ht="12.75" x14ac:dyDescent="0.15">
      <c r="A9860" s="110" t="s">
        <v>26</v>
      </c>
      <c r="B9860" s="20">
        <v>0</v>
      </c>
      <c r="C9860" s="20">
        <v>0</v>
      </c>
      <c r="D9860" s="20">
        <v>0</v>
      </c>
      <c r="E9860" s="20">
        <v>2000</v>
      </c>
      <c r="F9860" s="20">
        <f t="shared" si="310"/>
        <v>0</v>
      </c>
      <c r="G9860" s="136">
        <f t="shared" si="311"/>
        <v>0</v>
      </c>
    </row>
    <row r="9861" spans="1:7" s="8" customFormat="1" ht="12.75" x14ac:dyDescent="0.15">
      <c r="A9861" s="110" t="s">
        <v>32</v>
      </c>
      <c r="B9861" s="20">
        <v>23774.45</v>
      </c>
      <c r="C9861" s="20">
        <v>0</v>
      </c>
      <c r="D9861" s="20">
        <v>0</v>
      </c>
      <c r="E9861" s="20">
        <v>18600</v>
      </c>
      <c r="F9861" s="20">
        <f t="shared" si="310"/>
        <v>78.235248344336043</v>
      </c>
      <c r="G9861" s="136">
        <f t="shared" si="311"/>
        <v>0</v>
      </c>
    </row>
    <row r="9862" spans="1:7" s="8" customFormat="1" ht="12.75" x14ac:dyDescent="0.15">
      <c r="A9862" s="110" t="s">
        <v>34</v>
      </c>
      <c r="B9862" s="20">
        <v>449.11</v>
      </c>
      <c r="C9862" s="20">
        <v>0</v>
      </c>
      <c r="D9862" s="20">
        <v>0</v>
      </c>
      <c r="E9862" s="20">
        <v>273.98</v>
      </c>
      <c r="F9862" s="20">
        <f t="shared" ref="F9862:F9925" si="312">IFERROR(E9862/B9862*100,0)</f>
        <v>61.005098973525421</v>
      </c>
      <c r="G9862" s="136">
        <f t="shared" ref="G9862:G9925" si="313">IFERROR(E9862/D9862*100,0)</f>
        <v>0</v>
      </c>
    </row>
    <row r="9863" spans="1:7" s="8" customFormat="1" ht="12.75" x14ac:dyDescent="0.15">
      <c r="A9863" s="110" t="s">
        <v>99</v>
      </c>
      <c r="B9863" s="20">
        <v>9290.6</v>
      </c>
      <c r="C9863" s="20">
        <v>0</v>
      </c>
      <c r="D9863" s="20">
        <v>0</v>
      </c>
      <c r="E9863" s="20">
        <v>9291</v>
      </c>
      <c r="F9863" s="20">
        <f t="shared" si="312"/>
        <v>100.00430542699073</v>
      </c>
      <c r="G9863" s="136">
        <f t="shared" si="313"/>
        <v>0</v>
      </c>
    </row>
    <row r="9864" spans="1:7" s="8" customFormat="1" ht="12.75" x14ac:dyDescent="0.15">
      <c r="A9864" s="108" t="s">
        <v>53</v>
      </c>
      <c r="B9864" s="19">
        <v>0</v>
      </c>
      <c r="C9864" s="19">
        <v>0</v>
      </c>
      <c r="D9864" s="19">
        <v>24000</v>
      </c>
      <c r="E9864" s="19">
        <v>15155</v>
      </c>
      <c r="F9864" s="19">
        <f t="shared" si="312"/>
        <v>0</v>
      </c>
      <c r="G9864" s="151">
        <f t="shared" si="313"/>
        <v>63.145833333333336</v>
      </c>
    </row>
    <row r="9865" spans="1:7" s="8" customFormat="1" ht="12.75" x14ac:dyDescent="0.15">
      <c r="A9865" s="108" t="s">
        <v>56</v>
      </c>
      <c r="B9865" s="19">
        <v>0</v>
      </c>
      <c r="C9865" s="19">
        <v>0</v>
      </c>
      <c r="D9865" s="19">
        <v>24000</v>
      </c>
      <c r="E9865" s="19">
        <v>15155</v>
      </c>
      <c r="F9865" s="19">
        <f t="shared" si="312"/>
        <v>0</v>
      </c>
      <c r="G9865" s="151">
        <f t="shared" si="313"/>
        <v>63.145833333333336</v>
      </c>
    </row>
    <row r="9866" spans="1:7" s="8" customFormat="1" ht="12.75" x14ac:dyDescent="0.15">
      <c r="A9866" s="110" t="s">
        <v>57</v>
      </c>
      <c r="B9866" s="20">
        <v>0</v>
      </c>
      <c r="C9866" s="20">
        <v>0</v>
      </c>
      <c r="D9866" s="20">
        <v>0</v>
      </c>
      <c r="E9866" s="20">
        <v>6130.87</v>
      </c>
      <c r="F9866" s="20">
        <f t="shared" si="312"/>
        <v>0</v>
      </c>
      <c r="G9866" s="136">
        <f t="shared" si="313"/>
        <v>0</v>
      </c>
    </row>
    <row r="9867" spans="1:7" s="8" customFormat="1" ht="12.75" x14ac:dyDescent="0.15">
      <c r="A9867" s="110" t="s">
        <v>296</v>
      </c>
      <c r="B9867" s="20">
        <v>0</v>
      </c>
      <c r="C9867" s="20">
        <v>0</v>
      </c>
      <c r="D9867" s="20">
        <v>0</v>
      </c>
      <c r="E9867" s="20">
        <v>9024.1299999999992</v>
      </c>
      <c r="F9867" s="20">
        <f t="shared" si="312"/>
        <v>0</v>
      </c>
      <c r="G9867" s="136">
        <f t="shared" si="313"/>
        <v>0</v>
      </c>
    </row>
    <row r="9868" spans="1:7" s="7" customFormat="1" ht="12.75" x14ac:dyDescent="0.15">
      <c r="A9868" s="149" t="s">
        <v>383</v>
      </c>
      <c r="B9868" s="18">
        <v>99542.1</v>
      </c>
      <c r="C9868" s="18">
        <v>0</v>
      </c>
      <c r="D9868" s="18">
        <v>114400</v>
      </c>
      <c r="E9868" s="18">
        <v>70000</v>
      </c>
      <c r="F9868" s="18">
        <f t="shared" si="312"/>
        <v>70.32200445841508</v>
      </c>
      <c r="G9868" s="150">
        <f t="shared" si="313"/>
        <v>61.188811188811187</v>
      </c>
    </row>
    <row r="9869" spans="1:7" s="8" customFormat="1" ht="12.75" x14ac:dyDescent="0.15">
      <c r="A9869" s="108" t="s">
        <v>364</v>
      </c>
      <c r="B9869" s="19">
        <v>0</v>
      </c>
      <c r="C9869" s="19">
        <v>0</v>
      </c>
      <c r="D9869" s="19">
        <v>68400</v>
      </c>
      <c r="E9869" s="19">
        <v>24000</v>
      </c>
      <c r="F9869" s="19">
        <f t="shared" si="312"/>
        <v>0</v>
      </c>
      <c r="G9869" s="151">
        <f t="shared" si="313"/>
        <v>35.087719298245609</v>
      </c>
    </row>
    <row r="9870" spans="1:7" s="6" customFormat="1" ht="12.75" x14ac:dyDescent="0.15">
      <c r="A9870" s="147" t="s">
        <v>5</v>
      </c>
      <c r="B9870" s="17">
        <v>0</v>
      </c>
      <c r="C9870" s="17">
        <v>0</v>
      </c>
      <c r="D9870" s="17">
        <v>24000</v>
      </c>
      <c r="E9870" s="17">
        <v>24000</v>
      </c>
      <c r="F9870" s="17">
        <f t="shared" si="312"/>
        <v>0</v>
      </c>
      <c r="G9870" s="148">
        <f t="shared" si="313"/>
        <v>100</v>
      </c>
    </row>
    <row r="9871" spans="1:7" s="8" customFormat="1" ht="12.75" x14ac:dyDescent="0.15">
      <c r="A9871" s="108" t="s">
        <v>53</v>
      </c>
      <c r="B9871" s="19">
        <v>0</v>
      </c>
      <c r="C9871" s="19">
        <v>0</v>
      </c>
      <c r="D9871" s="19">
        <v>24000</v>
      </c>
      <c r="E9871" s="19">
        <v>24000</v>
      </c>
      <c r="F9871" s="19">
        <f t="shared" si="312"/>
        <v>0</v>
      </c>
      <c r="G9871" s="151">
        <f t="shared" si="313"/>
        <v>100</v>
      </c>
    </row>
    <row r="9872" spans="1:7" s="8" customFormat="1" ht="12.75" x14ac:dyDescent="0.15">
      <c r="A9872" s="108" t="s">
        <v>56</v>
      </c>
      <c r="B9872" s="19">
        <v>0</v>
      </c>
      <c r="C9872" s="19">
        <v>0</v>
      </c>
      <c r="D9872" s="19">
        <v>24000</v>
      </c>
      <c r="E9872" s="19">
        <v>24000</v>
      </c>
      <c r="F9872" s="19">
        <f t="shared" si="312"/>
        <v>0</v>
      </c>
      <c r="G9872" s="151">
        <f t="shared" si="313"/>
        <v>100</v>
      </c>
    </row>
    <row r="9873" spans="1:7" s="8" customFormat="1" ht="12.75" x14ac:dyDescent="0.15">
      <c r="A9873" s="110" t="s">
        <v>57</v>
      </c>
      <c r="B9873" s="20">
        <v>0</v>
      </c>
      <c r="C9873" s="20">
        <v>0</v>
      </c>
      <c r="D9873" s="20">
        <v>0</v>
      </c>
      <c r="E9873" s="20">
        <v>3459.08</v>
      </c>
      <c r="F9873" s="20">
        <f t="shared" si="312"/>
        <v>0</v>
      </c>
      <c r="G9873" s="136">
        <f t="shared" si="313"/>
        <v>0</v>
      </c>
    </row>
    <row r="9874" spans="1:7" s="8" customFormat="1" ht="12.75" x14ac:dyDescent="0.15">
      <c r="A9874" s="110" t="s">
        <v>59</v>
      </c>
      <c r="B9874" s="20">
        <v>0</v>
      </c>
      <c r="C9874" s="20">
        <v>0</v>
      </c>
      <c r="D9874" s="20">
        <v>0</v>
      </c>
      <c r="E9874" s="20">
        <v>4000</v>
      </c>
      <c r="F9874" s="20">
        <f t="shared" si="312"/>
        <v>0</v>
      </c>
      <c r="G9874" s="136">
        <f t="shared" si="313"/>
        <v>0</v>
      </c>
    </row>
    <row r="9875" spans="1:7" s="8" customFormat="1" ht="12.75" x14ac:dyDescent="0.15">
      <c r="A9875" s="110" t="s">
        <v>296</v>
      </c>
      <c r="B9875" s="20">
        <v>0</v>
      </c>
      <c r="C9875" s="20">
        <v>0</v>
      </c>
      <c r="D9875" s="20">
        <v>0</v>
      </c>
      <c r="E9875" s="20">
        <v>9804.52</v>
      </c>
      <c r="F9875" s="20">
        <f t="shared" si="312"/>
        <v>0</v>
      </c>
      <c r="G9875" s="136">
        <f t="shared" si="313"/>
        <v>0</v>
      </c>
    </row>
    <row r="9876" spans="1:7" s="8" customFormat="1" ht="12.75" x14ac:dyDescent="0.15">
      <c r="A9876" s="110" t="s">
        <v>60</v>
      </c>
      <c r="B9876" s="20">
        <v>0</v>
      </c>
      <c r="C9876" s="20">
        <v>0</v>
      </c>
      <c r="D9876" s="20">
        <v>0</v>
      </c>
      <c r="E9876" s="20">
        <v>6736.4</v>
      </c>
      <c r="F9876" s="20">
        <f t="shared" si="312"/>
        <v>0</v>
      </c>
      <c r="G9876" s="136">
        <f t="shared" si="313"/>
        <v>0</v>
      </c>
    </row>
    <row r="9877" spans="1:7" s="6" customFormat="1" ht="12.75" x14ac:dyDescent="0.15">
      <c r="A9877" s="147" t="s">
        <v>62</v>
      </c>
      <c r="B9877" s="17">
        <v>0</v>
      </c>
      <c r="C9877" s="17">
        <v>0</v>
      </c>
      <c r="D9877" s="17">
        <v>44400</v>
      </c>
      <c r="E9877" s="17">
        <v>0</v>
      </c>
      <c r="F9877" s="17">
        <f t="shared" si="312"/>
        <v>0</v>
      </c>
      <c r="G9877" s="148">
        <f t="shared" si="313"/>
        <v>0</v>
      </c>
    </row>
    <row r="9878" spans="1:7" s="8" customFormat="1" ht="12.75" x14ac:dyDescent="0.15">
      <c r="A9878" s="108" t="s">
        <v>6</v>
      </c>
      <c r="B9878" s="19">
        <v>0</v>
      </c>
      <c r="C9878" s="19">
        <v>0</v>
      </c>
      <c r="D9878" s="19">
        <v>4200</v>
      </c>
      <c r="E9878" s="19">
        <v>0</v>
      </c>
      <c r="F9878" s="19">
        <f t="shared" si="312"/>
        <v>0</v>
      </c>
      <c r="G9878" s="151">
        <f t="shared" si="313"/>
        <v>0</v>
      </c>
    </row>
    <row r="9879" spans="1:7" s="8" customFormat="1" ht="12.75" x14ac:dyDescent="0.15">
      <c r="A9879" s="108" t="s">
        <v>12</v>
      </c>
      <c r="B9879" s="19">
        <v>0</v>
      </c>
      <c r="C9879" s="19">
        <v>0</v>
      </c>
      <c r="D9879" s="19">
        <v>4200</v>
      </c>
      <c r="E9879" s="19">
        <v>0</v>
      </c>
      <c r="F9879" s="19">
        <f t="shared" si="312"/>
        <v>0</v>
      </c>
      <c r="G9879" s="151">
        <f t="shared" si="313"/>
        <v>0</v>
      </c>
    </row>
    <row r="9880" spans="1:7" s="8" customFormat="1" ht="12.75" x14ac:dyDescent="0.15">
      <c r="A9880" s="108" t="s">
        <v>53</v>
      </c>
      <c r="B9880" s="19">
        <v>0</v>
      </c>
      <c r="C9880" s="19">
        <v>0</v>
      </c>
      <c r="D9880" s="19">
        <v>40200</v>
      </c>
      <c r="E9880" s="19">
        <v>0</v>
      </c>
      <c r="F9880" s="19">
        <f t="shared" si="312"/>
        <v>0</v>
      </c>
      <c r="G9880" s="151">
        <f t="shared" si="313"/>
        <v>0</v>
      </c>
    </row>
    <row r="9881" spans="1:7" s="8" customFormat="1" ht="12.75" x14ac:dyDescent="0.15">
      <c r="A9881" s="108" t="s">
        <v>56</v>
      </c>
      <c r="B9881" s="19">
        <v>0</v>
      </c>
      <c r="C9881" s="19">
        <v>0</v>
      </c>
      <c r="D9881" s="19">
        <v>40200</v>
      </c>
      <c r="E9881" s="19">
        <v>0</v>
      </c>
      <c r="F9881" s="19">
        <f t="shared" si="312"/>
        <v>0</v>
      </c>
      <c r="G9881" s="151">
        <f t="shared" si="313"/>
        <v>0</v>
      </c>
    </row>
    <row r="9882" spans="1:7" s="8" customFormat="1" ht="12.75" x14ac:dyDescent="0.15">
      <c r="A9882" s="108" t="s">
        <v>367</v>
      </c>
      <c r="B9882" s="19">
        <v>99542.1</v>
      </c>
      <c r="C9882" s="19">
        <v>0</v>
      </c>
      <c r="D9882" s="19">
        <v>46000</v>
      </c>
      <c r="E9882" s="19">
        <v>46000</v>
      </c>
      <c r="F9882" s="19">
        <f t="shared" si="312"/>
        <v>46.211602929815619</v>
      </c>
      <c r="G9882" s="151">
        <f t="shared" si="313"/>
        <v>100</v>
      </c>
    </row>
    <row r="9883" spans="1:7" s="6" customFormat="1" ht="12.75" x14ac:dyDescent="0.15">
      <c r="A9883" s="147" t="s">
        <v>5</v>
      </c>
      <c r="B9883" s="17">
        <v>99542.1</v>
      </c>
      <c r="C9883" s="17">
        <v>0</v>
      </c>
      <c r="D9883" s="17">
        <v>46000</v>
      </c>
      <c r="E9883" s="17">
        <v>46000</v>
      </c>
      <c r="F9883" s="17">
        <f t="shared" si="312"/>
        <v>46.211602929815619</v>
      </c>
      <c r="G9883" s="148">
        <f t="shared" si="313"/>
        <v>100</v>
      </c>
    </row>
    <row r="9884" spans="1:7" s="8" customFormat="1" ht="12.75" x14ac:dyDescent="0.15">
      <c r="A9884" s="108" t="s">
        <v>6</v>
      </c>
      <c r="B9884" s="19">
        <v>99542.1</v>
      </c>
      <c r="C9884" s="19">
        <v>0</v>
      </c>
      <c r="D9884" s="19">
        <v>46000</v>
      </c>
      <c r="E9884" s="19">
        <v>46000</v>
      </c>
      <c r="F9884" s="19">
        <f t="shared" si="312"/>
        <v>46.211602929815619</v>
      </c>
      <c r="G9884" s="151">
        <f t="shared" si="313"/>
        <v>100</v>
      </c>
    </row>
    <row r="9885" spans="1:7" s="8" customFormat="1" ht="12.75" x14ac:dyDescent="0.15">
      <c r="A9885" s="108" t="s">
        <v>7</v>
      </c>
      <c r="B9885" s="19">
        <v>75652</v>
      </c>
      <c r="C9885" s="19">
        <v>0</v>
      </c>
      <c r="D9885" s="19">
        <v>0</v>
      </c>
      <c r="E9885" s="19">
        <v>0</v>
      </c>
      <c r="F9885" s="19">
        <f t="shared" si="312"/>
        <v>0</v>
      </c>
      <c r="G9885" s="151">
        <f t="shared" si="313"/>
        <v>0</v>
      </c>
    </row>
    <row r="9886" spans="1:7" s="8" customFormat="1" ht="12.75" x14ac:dyDescent="0.15">
      <c r="A9886" s="110" t="s">
        <v>8</v>
      </c>
      <c r="B9886" s="20">
        <v>75652</v>
      </c>
      <c r="C9886" s="20">
        <v>0</v>
      </c>
      <c r="D9886" s="20">
        <v>0</v>
      </c>
      <c r="E9886" s="20">
        <v>0</v>
      </c>
      <c r="F9886" s="20">
        <f t="shared" si="312"/>
        <v>0</v>
      </c>
      <c r="G9886" s="136">
        <f t="shared" si="313"/>
        <v>0</v>
      </c>
    </row>
    <row r="9887" spans="1:7" s="8" customFormat="1" ht="12.75" x14ac:dyDescent="0.15">
      <c r="A9887" s="108" t="s">
        <v>12</v>
      </c>
      <c r="B9887" s="19">
        <v>23890.1</v>
      </c>
      <c r="C9887" s="19">
        <v>0</v>
      </c>
      <c r="D9887" s="19">
        <v>46000</v>
      </c>
      <c r="E9887" s="19">
        <v>46000</v>
      </c>
      <c r="F9887" s="19">
        <f t="shared" si="312"/>
        <v>192.54837777991722</v>
      </c>
      <c r="G9887" s="151">
        <f t="shared" si="313"/>
        <v>100</v>
      </c>
    </row>
    <row r="9888" spans="1:7" s="8" customFormat="1" ht="12.75" x14ac:dyDescent="0.15">
      <c r="A9888" s="110" t="s">
        <v>28</v>
      </c>
      <c r="B9888" s="20">
        <v>0</v>
      </c>
      <c r="C9888" s="20">
        <v>0</v>
      </c>
      <c r="D9888" s="20">
        <v>0</v>
      </c>
      <c r="E9888" s="20">
        <v>12345.41</v>
      </c>
      <c r="F9888" s="20">
        <f t="shared" si="312"/>
        <v>0</v>
      </c>
      <c r="G9888" s="136">
        <f t="shared" si="313"/>
        <v>0</v>
      </c>
    </row>
    <row r="9889" spans="1:7" s="8" customFormat="1" ht="12.75" x14ac:dyDescent="0.15">
      <c r="A9889" s="110" t="s">
        <v>29</v>
      </c>
      <c r="B9889" s="20">
        <v>0</v>
      </c>
      <c r="C9889" s="20">
        <v>0</v>
      </c>
      <c r="D9889" s="20">
        <v>0</v>
      </c>
      <c r="E9889" s="20">
        <v>19780.59</v>
      </c>
      <c r="F9889" s="20">
        <f t="shared" si="312"/>
        <v>0</v>
      </c>
      <c r="G9889" s="136">
        <f t="shared" si="313"/>
        <v>0</v>
      </c>
    </row>
    <row r="9890" spans="1:7" s="8" customFormat="1" ht="12.75" x14ac:dyDescent="0.15">
      <c r="A9890" s="110" t="s">
        <v>32</v>
      </c>
      <c r="B9890" s="20">
        <v>1493.13</v>
      </c>
      <c r="C9890" s="20">
        <v>0</v>
      </c>
      <c r="D9890" s="20">
        <v>0</v>
      </c>
      <c r="E9890" s="20">
        <v>0</v>
      </c>
      <c r="F9890" s="20">
        <f t="shared" si="312"/>
        <v>0</v>
      </c>
      <c r="G9890" s="136">
        <f t="shared" si="313"/>
        <v>0</v>
      </c>
    </row>
    <row r="9891" spans="1:7" s="8" customFormat="1" ht="12.75" x14ac:dyDescent="0.15">
      <c r="A9891" s="110" t="s">
        <v>33</v>
      </c>
      <c r="B9891" s="20">
        <v>22396.97</v>
      </c>
      <c r="C9891" s="20">
        <v>0</v>
      </c>
      <c r="D9891" s="20">
        <v>0</v>
      </c>
      <c r="E9891" s="20">
        <v>4135</v>
      </c>
      <c r="F9891" s="20">
        <f t="shared" si="312"/>
        <v>18.462318786871617</v>
      </c>
      <c r="G9891" s="136">
        <f t="shared" si="313"/>
        <v>0</v>
      </c>
    </row>
    <row r="9892" spans="1:7" s="8" customFormat="1" ht="12.75" x14ac:dyDescent="0.15">
      <c r="A9892" s="110" t="s">
        <v>34</v>
      </c>
      <c r="B9892" s="20">
        <v>0</v>
      </c>
      <c r="C9892" s="20">
        <v>0</v>
      </c>
      <c r="D9892" s="20">
        <v>0</v>
      </c>
      <c r="E9892" s="20">
        <v>9739</v>
      </c>
      <c r="F9892" s="20">
        <f t="shared" si="312"/>
        <v>0</v>
      </c>
      <c r="G9892" s="136">
        <f t="shared" si="313"/>
        <v>0</v>
      </c>
    </row>
    <row r="9893" spans="1:7" s="6" customFormat="1" ht="12.75" x14ac:dyDescent="0.15">
      <c r="A9893" s="147" t="s">
        <v>368</v>
      </c>
      <c r="B9893" s="17">
        <v>3910971.11</v>
      </c>
      <c r="C9893" s="17">
        <v>4821012</v>
      </c>
      <c r="D9893" s="17">
        <v>5342512</v>
      </c>
      <c r="E9893" s="17">
        <v>4822251.99</v>
      </c>
      <c r="F9893" s="17">
        <f t="shared" si="312"/>
        <v>123.30062929050889</v>
      </c>
      <c r="G9893" s="148">
        <f t="shared" si="313"/>
        <v>90.261884109946791</v>
      </c>
    </row>
    <row r="9894" spans="1:7" s="7" customFormat="1" ht="12.75" x14ac:dyDescent="0.15">
      <c r="A9894" s="149" t="s">
        <v>369</v>
      </c>
      <c r="B9894" s="18">
        <v>3910971.11</v>
      </c>
      <c r="C9894" s="18">
        <v>4821012</v>
      </c>
      <c r="D9894" s="18">
        <v>5342512</v>
      </c>
      <c r="E9894" s="18">
        <v>4822251.99</v>
      </c>
      <c r="F9894" s="18">
        <f t="shared" si="312"/>
        <v>123.30062929050889</v>
      </c>
      <c r="G9894" s="150">
        <f t="shared" si="313"/>
        <v>90.261884109946791</v>
      </c>
    </row>
    <row r="9895" spans="1:7" s="8" customFormat="1" ht="12.75" x14ac:dyDescent="0.15">
      <c r="A9895" s="108" t="s">
        <v>386</v>
      </c>
      <c r="B9895" s="19">
        <v>3910971.11</v>
      </c>
      <c r="C9895" s="19">
        <v>4821012</v>
      </c>
      <c r="D9895" s="19">
        <v>5342512</v>
      </c>
      <c r="E9895" s="19">
        <v>4822251.99</v>
      </c>
      <c r="F9895" s="19">
        <f t="shared" si="312"/>
        <v>123.30062929050889</v>
      </c>
      <c r="G9895" s="151">
        <f t="shared" si="313"/>
        <v>90.261884109946791</v>
      </c>
    </row>
    <row r="9896" spans="1:7" s="6" customFormat="1" ht="12.75" x14ac:dyDescent="0.15">
      <c r="A9896" s="147" t="s">
        <v>370</v>
      </c>
      <c r="B9896" s="17">
        <v>3910971.11</v>
      </c>
      <c r="C9896" s="17">
        <v>4821012</v>
      </c>
      <c r="D9896" s="17">
        <v>5342512</v>
      </c>
      <c r="E9896" s="17">
        <v>4822251.99</v>
      </c>
      <c r="F9896" s="17">
        <f t="shared" si="312"/>
        <v>123.30062929050889</v>
      </c>
      <c r="G9896" s="148">
        <f t="shared" si="313"/>
        <v>90.261884109946791</v>
      </c>
    </row>
    <row r="9897" spans="1:7" s="8" customFormat="1" ht="12.75" x14ac:dyDescent="0.15">
      <c r="A9897" s="108" t="s">
        <v>6</v>
      </c>
      <c r="B9897" s="19">
        <v>3869530.52</v>
      </c>
      <c r="C9897" s="19">
        <v>4787831</v>
      </c>
      <c r="D9897" s="19">
        <v>5306331</v>
      </c>
      <c r="E9897" s="19">
        <v>4814182.46</v>
      </c>
      <c r="F9897" s="19">
        <f t="shared" si="312"/>
        <v>124.4125724068459</v>
      </c>
      <c r="G9897" s="151">
        <f t="shared" si="313"/>
        <v>90.725257433054963</v>
      </c>
    </row>
    <row r="9898" spans="1:7" s="8" customFormat="1" ht="12.75" x14ac:dyDescent="0.15">
      <c r="A9898" s="108" t="s">
        <v>7</v>
      </c>
      <c r="B9898" s="19">
        <v>3185588.87</v>
      </c>
      <c r="C9898" s="19">
        <v>3701760</v>
      </c>
      <c r="D9898" s="19">
        <v>4206260</v>
      </c>
      <c r="E9898" s="19">
        <v>4170607.11</v>
      </c>
      <c r="F9898" s="19">
        <f t="shared" si="312"/>
        <v>130.9210723730335</v>
      </c>
      <c r="G9898" s="151">
        <f t="shared" si="313"/>
        <v>99.152385016618084</v>
      </c>
    </row>
    <row r="9899" spans="1:7" s="8" customFormat="1" ht="12.75" x14ac:dyDescent="0.15">
      <c r="A9899" s="110" t="s">
        <v>8</v>
      </c>
      <c r="B9899" s="20">
        <v>2251476.11</v>
      </c>
      <c r="C9899" s="20">
        <v>0</v>
      </c>
      <c r="D9899" s="20">
        <v>0</v>
      </c>
      <c r="E9899" s="20">
        <v>2962000</v>
      </c>
      <c r="F9899" s="20">
        <f t="shared" si="312"/>
        <v>131.55813587557898</v>
      </c>
      <c r="G9899" s="136">
        <f t="shared" si="313"/>
        <v>0</v>
      </c>
    </row>
    <row r="9900" spans="1:7" s="8" customFormat="1" ht="12.75" x14ac:dyDescent="0.15">
      <c r="A9900" s="110" t="s">
        <v>9</v>
      </c>
      <c r="B9900" s="20">
        <v>80377</v>
      </c>
      <c r="C9900" s="20">
        <v>0</v>
      </c>
      <c r="D9900" s="20">
        <v>0</v>
      </c>
      <c r="E9900" s="20">
        <v>215727</v>
      </c>
      <c r="F9900" s="20">
        <f t="shared" si="312"/>
        <v>268.39394354106275</v>
      </c>
      <c r="G9900" s="136">
        <f t="shared" si="313"/>
        <v>0</v>
      </c>
    </row>
    <row r="9901" spans="1:7" s="8" customFormat="1" ht="12.75" x14ac:dyDescent="0.15">
      <c r="A9901" s="110" t="s">
        <v>16</v>
      </c>
      <c r="B9901" s="20">
        <v>290342.28999999998</v>
      </c>
      <c r="C9901" s="20">
        <v>0</v>
      </c>
      <c r="D9901" s="20">
        <v>0</v>
      </c>
      <c r="E9901" s="20">
        <v>324012</v>
      </c>
      <c r="F9901" s="20">
        <f t="shared" si="312"/>
        <v>111.5965572910512</v>
      </c>
      <c r="G9901" s="136">
        <f t="shared" si="313"/>
        <v>0</v>
      </c>
    </row>
    <row r="9902" spans="1:7" s="8" customFormat="1" ht="12.75" x14ac:dyDescent="0.15">
      <c r="A9902" s="110" t="s">
        <v>10</v>
      </c>
      <c r="B9902" s="20">
        <v>111080.78</v>
      </c>
      <c r="C9902" s="20">
        <v>0</v>
      </c>
      <c r="D9902" s="20">
        <v>0</v>
      </c>
      <c r="E9902" s="20">
        <v>142930.10999999999</v>
      </c>
      <c r="F9902" s="20">
        <f t="shared" si="312"/>
        <v>128.67222394369213</v>
      </c>
      <c r="G9902" s="136">
        <f t="shared" si="313"/>
        <v>0</v>
      </c>
    </row>
    <row r="9903" spans="1:7" s="8" customFormat="1" ht="12.75" x14ac:dyDescent="0.15">
      <c r="A9903" s="110" t="s">
        <v>11</v>
      </c>
      <c r="B9903" s="20">
        <v>452312.69</v>
      </c>
      <c r="C9903" s="20">
        <v>0</v>
      </c>
      <c r="D9903" s="20">
        <v>0</v>
      </c>
      <c r="E9903" s="20">
        <v>525938</v>
      </c>
      <c r="F9903" s="20">
        <f t="shared" si="312"/>
        <v>116.27752473626154</v>
      </c>
      <c r="G9903" s="136">
        <f t="shared" si="313"/>
        <v>0</v>
      </c>
    </row>
    <row r="9904" spans="1:7" s="8" customFormat="1" ht="12.75" x14ac:dyDescent="0.15">
      <c r="A9904" s="108" t="s">
        <v>12</v>
      </c>
      <c r="B9904" s="19">
        <v>666355.9</v>
      </c>
      <c r="C9904" s="19">
        <v>1067490</v>
      </c>
      <c r="D9904" s="19">
        <v>1084490</v>
      </c>
      <c r="E9904" s="19">
        <v>634791.18999999994</v>
      </c>
      <c r="F9904" s="19">
        <f t="shared" si="312"/>
        <v>95.263085387253255</v>
      </c>
      <c r="G9904" s="151">
        <f t="shared" si="313"/>
        <v>58.533613956790745</v>
      </c>
    </row>
    <row r="9905" spans="1:7" s="8" customFormat="1" ht="12.75" x14ac:dyDescent="0.15">
      <c r="A9905" s="110" t="s">
        <v>18</v>
      </c>
      <c r="B9905" s="20">
        <v>2705.23</v>
      </c>
      <c r="C9905" s="20">
        <v>0</v>
      </c>
      <c r="D9905" s="20">
        <v>0</v>
      </c>
      <c r="E9905" s="20">
        <v>5703.42</v>
      </c>
      <c r="F9905" s="20">
        <f t="shared" si="312"/>
        <v>210.82939343419969</v>
      </c>
      <c r="G9905" s="136">
        <f t="shared" si="313"/>
        <v>0</v>
      </c>
    </row>
    <row r="9906" spans="1:7" s="8" customFormat="1" ht="12.75" x14ac:dyDescent="0.15">
      <c r="A9906" s="110" t="s">
        <v>19</v>
      </c>
      <c r="B9906" s="20">
        <v>95553.85</v>
      </c>
      <c r="C9906" s="20">
        <v>0</v>
      </c>
      <c r="D9906" s="20">
        <v>0</v>
      </c>
      <c r="E9906" s="20">
        <v>107265.61</v>
      </c>
      <c r="F9906" s="20">
        <f t="shared" si="312"/>
        <v>112.2567117913093</v>
      </c>
      <c r="G9906" s="136">
        <f t="shared" si="313"/>
        <v>0</v>
      </c>
    </row>
    <row r="9907" spans="1:7" s="8" customFormat="1" ht="12.75" x14ac:dyDescent="0.15">
      <c r="A9907" s="110" t="s">
        <v>20</v>
      </c>
      <c r="B9907" s="20">
        <v>4603.2700000000004</v>
      </c>
      <c r="C9907" s="20">
        <v>0</v>
      </c>
      <c r="D9907" s="20">
        <v>0</v>
      </c>
      <c r="E9907" s="20">
        <v>9265.52</v>
      </c>
      <c r="F9907" s="20">
        <f t="shared" si="312"/>
        <v>201.28126310209913</v>
      </c>
      <c r="G9907" s="136">
        <f t="shared" si="313"/>
        <v>0</v>
      </c>
    </row>
    <row r="9908" spans="1:7" s="8" customFormat="1" ht="12.75" x14ac:dyDescent="0.15">
      <c r="A9908" s="110" t="s">
        <v>21</v>
      </c>
      <c r="B9908" s="20">
        <v>46.93</v>
      </c>
      <c r="C9908" s="20">
        <v>0</v>
      </c>
      <c r="D9908" s="20">
        <v>0</v>
      </c>
      <c r="E9908" s="20">
        <v>5.68</v>
      </c>
      <c r="F9908" s="20">
        <f t="shared" si="312"/>
        <v>12.103132324738972</v>
      </c>
      <c r="G9908" s="136">
        <f t="shared" si="313"/>
        <v>0</v>
      </c>
    </row>
    <row r="9909" spans="1:7" s="8" customFormat="1" ht="12.75" x14ac:dyDescent="0.15">
      <c r="A9909" s="110" t="s">
        <v>22</v>
      </c>
      <c r="B9909" s="20">
        <v>36233.760000000002</v>
      </c>
      <c r="C9909" s="20">
        <v>0</v>
      </c>
      <c r="D9909" s="20">
        <v>0</v>
      </c>
      <c r="E9909" s="20">
        <v>42864.05</v>
      </c>
      <c r="F9909" s="20">
        <f t="shared" si="312"/>
        <v>118.29865296894388</v>
      </c>
      <c r="G9909" s="136">
        <f t="shared" si="313"/>
        <v>0</v>
      </c>
    </row>
    <row r="9910" spans="1:7" s="8" customFormat="1" ht="12.75" x14ac:dyDescent="0.15">
      <c r="A9910" s="110" t="s">
        <v>97</v>
      </c>
      <c r="B9910" s="20">
        <v>176979.85</v>
      </c>
      <c r="C9910" s="20">
        <v>0</v>
      </c>
      <c r="D9910" s="20">
        <v>0</v>
      </c>
      <c r="E9910" s="20">
        <v>81119.06</v>
      </c>
      <c r="F9910" s="20">
        <f t="shared" si="312"/>
        <v>45.835195362635908</v>
      </c>
      <c r="G9910" s="136">
        <f t="shared" si="313"/>
        <v>0</v>
      </c>
    </row>
    <row r="9911" spans="1:7" s="8" customFormat="1" ht="12.75" x14ac:dyDescent="0.15">
      <c r="A9911" s="110" t="s">
        <v>23</v>
      </c>
      <c r="B9911" s="20">
        <v>114096.8</v>
      </c>
      <c r="C9911" s="20">
        <v>0</v>
      </c>
      <c r="D9911" s="20">
        <v>0</v>
      </c>
      <c r="E9911" s="20">
        <v>139222.28</v>
      </c>
      <c r="F9911" s="20">
        <f t="shared" si="312"/>
        <v>122.02119603704924</v>
      </c>
      <c r="G9911" s="136">
        <f t="shared" si="313"/>
        <v>0</v>
      </c>
    </row>
    <row r="9912" spans="1:7" s="8" customFormat="1" ht="12.75" x14ac:dyDescent="0.15">
      <c r="A9912" s="110" t="s">
        <v>24</v>
      </c>
      <c r="B9912" s="20">
        <v>22265.16</v>
      </c>
      <c r="C9912" s="20">
        <v>0</v>
      </c>
      <c r="D9912" s="20">
        <v>0</v>
      </c>
      <c r="E9912" s="20">
        <v>19449.009999999998</v>
      </c>
      <c r="F9912" s="20">
        <f t="shared" si="312"/>
        <v>87.35176392175039</v>
      </c>
      <c r="G9912" s="136">
        <f t="shared" si="313"/>
        <v>0</v>
      </c>
    </row>
    <row r="9913" spans="1:7" s="8" customFormat="1" ht="12.75" x14ac:dyDescent="0.15">
      <c r="A9913" s="110" t="s">
        <v>25</v>
      </c>
      <c r="B9913" s="20">
        <v>12716.09</v>
      </c>
      <c r="C9913" s="20">
        <v>0</v>
      </c>
      <c r="D9913" s="20">
        <v>0</v>
      </c>
      <c r="E9913" s="20">
        <v>30988.85</v>
      </c>
      <c r="F9913" s="20">
        <f t="shared" si="312"/>
        <v>243.69794488714689</v>
      </c>
      <c r="G9913" s="136">
        <f t="shared" si="313"/>
        <v>0</v>
      </c>
    </row>
    <row r="9914" spans="1:7" s="8" customFormat="1" ht="12.75" x14ac:dyDescent="0.15">
      <c r="A9914" s="110" t="s">
        <v>26</v>
      </c>
      <c r="B9914" s="20">
        <v>4287.5600000000004</v>
      </c>
      <c r="C9914" s="20">
        <v>0</v>
      </c>
      <c r="D9914" s="20">
        <v>0</v>
      </c>
      <c r="E9914" s="20">
        <v>4675.57</v>
      </c>
      <c r="F9914" s="20">
        <f t="shared" si="312"/>
        <v>109.04966927576523</v>
      </c>
      <c r="G9914" s="136">
        <f t="shared" si="313"/>
        <v>0</v>
      </c>
    </row>
    <row r="9915" spans="1:7" s="8" customFormat="1" ht="12.75" x14ac:dyDescent="0.15">
      <c r="A9915" s="110" t="s">
        <v>27</v>
      </c>
      <c r="B9915" s="20">
        <v>16923.150000000001</v>
      </c>
      <c r="C9915" s="20">
        <v>0</v>
      </c>
      <c r="D9915" s="20">
        <v>0</v>
      </c>
      <c r="E9915" s="20">
        <v>17826.8</v>
      </c>
      <c r="F9915" s="20">
        <f t="shared" si="312"/>
        <v>105.33972694208819</v>
      </c>
      <c r="G9915" s="136">
        <f t="shared" si="313"/>
        <v>0</v>
      </c>
    </row>
    <row r="9916" spans="1:7" s="8" customFormat="1" ht="12.75" x14ac:dyDescent="0.15">
      <c r="A9916" s="110" t="s">
        <v>28</v>
      </c>
      <c r="B9916" s="20">
        <v>24085.4</v>
      </c>
      <c r="C9916" s="20">
        <v>0</v>
      </c>
      <c r="D9916" s="20">
        <v>0</v>
      </c>
      <c r="E9916" s="20">
        <v>45888.32</v>
      </c>
      <c r="F9916" s="20">
        <f t="shared" si="312"/>
        <v>190.52338761241248</v>
      </c>
      <c r="G9916" s="136">
        <f t="shared" si="313"/>
        <v>0</v>
      </c>
    </row>
    <row r="9917" spans="1:7" s="8" customFormat="1" ht="12.75" x14ac:dyDescent="0.15">
      <c r="A9917" s="110" t="s">
        <v>41</v>
      </c>
      <c r="B9917" s="20">
        <v>2964.76</v>
      </c>
      <c r="C9917" s="20">
        <v>0</v>
      </c>
      <c r="D9917" s="20">
        <v>0</v>
      </c>
      <c r="E9917" s="20">
        <v>1749.65</v>
      </c>
      <c r="F9917" s="20">
        <f t="shared" si="312"/>
        <v>59.014894966203002</v>
      </c>
      <c r="G9917" s="136">
        <f t="shared" si="313"/>
        <v>0</v>
      </c>
    </row>
    <row r="9918" spans="1:7" s="8" customFormat="1" ht="12.75" x14ac:dyDescent="0.15">
      <c r="A9918" s="110" t="s">
        <v>29</v>
      </c>
      <c r="B9918" s="20">
        <v>60066.2</v>
      </c>
      <c r="C9918" s="20">
        <v>0</v>
      </c>
      <c r="D9918" s="20">
        <v>0</v>
      </c>
      <c r="E9918" s="20">
        <v>53052.21</v>
      </c>
      <c r="F9918" s="20">
        <f t="shared" si="312"/>
        <v>88.32290039989212</v>
      </c>
      <c r="G9918" s="136">
        <f t="shared" si="313"/>
        <v>0</v>
      </c>
    </row>
    <row r="9919" spans="1:7" s="8" customFormat="1" ht="12.75" x14ac:dyDescent="0.15">
      <c r="A9919" s="110" t="s">
        <v>30</v>
      </c>
      <c r="B9919" s="20">
        <v>1087.1099999999999</v>
      </c>
      <c r="C9919" s="20">
        <v>0</v>
      </c>
      <c r="D9919" s="20">
        <v>0</v>
      </c>
      <c r="E9919" s="20">
        <v>2442.98</v>
      </c>
      <c r="F9919" s="20">
        <f t="shared" si="312"/>
        <v>224.72242919299799</v>
      </c>
      <c r="G9919" s="136">
        <f t="shared" si="313"/>
        <v>0</v>
      </c>
    </row>
    <row r="9920" spans="1:7" s="8" customFormat="1" ht="12.75" x14ac:dyDescent="0.15">
      <c r="A9920" s="110" t="s">
        <v>31</v>
      </c>
      <c r="B9920" s="20">
        <v>9933.15</v>
      </c>
      <c r="C9920" s="20">
        <v>0</v>
      </c>
      <c r="D9920" s="20">
        <v>0</v>
      </c>
      <c r="E9920" s="20">
        <v>17901.11</v>
      </c>
      <c r="F9920" s="20">
        <f t="shared" si="312"/>
        <v>180.21584290985237</v>
      </c>
      <c r="G9920" s="136">
        <f t="shared" si="313"/>
        <v>0</v>
      </c>
    </row>
    <row r="9921" spans="1:7" s="8" customFormat="1" ht="12.75" x14ac:dyDescent="0.15">
      <c r="A9921" s="110" t="s">
        <v>32</v>
      </c>
      <c r="B9921" s="20">
        <v>17064.669999999998</v>
      </c>
      <c r="C9921" s="20">
        <v>0</v>
      </c>
      <c r="D9921" s="20">
        <v>0</v>
      </c>
      <c r="E9921" s="20">
        <v>27413.42</v>
      </c>
      <c r="F9921" s="20">
        <f t="shared" si="312"/>
        <v>160.64430194079347</v>
      </c>
      <c r="G9921" s="136">
        <f t="shared" si="313"/>
        <v>0</v>
      </c>
    </row>
    <row r="9922" spans="1:7" s="8" customFormat="1" ht="12.75" x14ac:dyDescent="0.15">
      <c r="A9922" s="110" t="s">
        <v>33</v>
      </c>
      <c r="B9922" s="20">
        <v>43657.68</v>
      </c>
      <c r="C9922" s="20">
        <v>0</v>
      </c>
      <c r="D9922" s="20">
        <v>0</v>
      </c>
      <c r="E9922" s="20">
        <v>9252.56</v>
      </c>
      <c r="F9922" s="20">
        <f t="shared" si="312"/>
        <v>21.193430342610966</v>
      </c>
      <c r="G9922" s="136">
        <f t="shared" si="313"/>
        <v>0</v>
      </c>
    </row>
    <row r="9923" spans="1:7" s="8" customFormat="1" ht="12.75" x14ac:dyDescent="0.15">
      <c r="A9923" s="110" t="s">
        <v>34</v>
      </c>
      <c r="B9923" s="20">
        <v>0</v>
      </c>
      <c r="C9923" s="20">
        <v>0</v>
      </c>
      <c r="D9923" s="20">
        <v>0</v>
      </c>
      <c r="E9923" s="20">
        <v>2738.48</v>
      </c>
      <c r="F9923" s="20">
        <f t="shared" si="312"/>
        <v>0</v>
      </c>
      <c r="G9923" s="136">
        <f t="shared" si="313"/>
        <v>0</v>
      </c>
    </row>
    <row r="9924" spans="1:7" s="8" customFormat="1" ht="12.75" x14ac:dyDescent="0.15">
      <c r="A9924" s="110" t="s">
        <v>99</v>
      </c>
      <c r="B9924" s="20">
        <v>1936.3</v>
      </c>
      <c r="C9924" s="20">
        <v>0</v>
      </c>
      <c r="D9924" s="20">
        <v>0</v>
      </c>
      <c r="E9924" s="20">
        <v>2872</v>
      </c>
      <c r="F9924" s="20">
        <f t="shared" si="312"/>
        <v>148.32412332799669</v>
      </c>
      <c r="G9924" s="136">
        <f t="shared" si="313"/>
        <v>0</v>
      </c>
    </row>
    <row r="9925" spans="1:7" s="8" customFormat="1" ht="12.75" x14ac:dyDescent="0.15">
      <c r="A9925" s="110" t="s">
        <v>35</v>
      </c>
      <c r="B9925" s="20">
        <v>3311.32</v>
      </c>
      <c r="C9925" s="20">
        <v>0</v>
      </c>
      <c r="D9925" s="20">
        <v>0</v>
      </c>
      <c r="E9925" s="20">
        <v>4001.19</v>
      </c>
      <c r="F9925" s="20">
        <f t="shared" si="312"/>
        <v>120.83368566009929</v>
      </c>
      <c r="G9925" s="136">
        <f t="shared" si="313"/>
        <v>0</v>
      </c>
    </row>
    <row r="9926" spans="1:7" s="8" customFormat="1" ht="12.75" x14ac:dyDescent="0.15">
      <c r="A9926" s="110" t="s">
        <v>83</v>
      </c>
      <c r="B9926" s="20">
        <v>1346.14</v>
      </c>
      <c r="C9926" s="20">
        <v>0</v>
      </c>
      <c r="D9926" s="20">
        <v>0</v>
      </c>
      <c r="E9926" s="20">
        <v>2121.5</v>
      </c>
      <c r="F9926" s="20">
        <f t="shared" ref="F9926:F9989" si="314">IFERROR(E9926/B9926*100,0)</f>
        <v>157.59876387299983</v>
      </c>
      <c r="G9926" s="136">
        <f t="shared" ref="G9926:G9989" si="315">IFERROR(E9926/D9926*100,0)</f>
        <v>0</v>
      </c>
    </row>
    <row r="9927" spans="1:7" s="8" customFormat="1" ht="12.75" x14ac:dyDescent="0.15">
      <c r="A9927" s="110" t="s">
        <v>13</v>
      </c>
      <c r="B9927" s="20">
        <v>7562.67</v>
      </c>
      <c r="C9927" s="20">
        <v>0</v>
      </c>
      <c r="D9927" s="20">
        <v>0</v>
      </c>
      <c r="E9927" s="20">
        <v>4470.03</v>
      </c>
      <c r="F9927" s="20">
        <f t="shared" si="314"/>
        <v>59.106506035566795</v>
      </c>
      <c r="G9927" s="136">
        <f t="shared" si="315"/>
        <v>0</v>
      </c>
    </row>
    <row r="9928" spans="1:7" s="8" customFormat="1" ht="12.75" x14ac:dyDescent="0.15">
      <c r="A9928" s="110" t="s">
        <v>206</v>
      </c>
      <c r="B9928" s="20">
        <v>6325.33</v>
      </c>
      <c r="C9928" s="20">
        <v>0</v>
      </c>
      <c r="D9928" s="20">
        <v>0</v>
      </c>
      <c r="E9928" s="20">
        <v>0</v>
      </c>
      <c r="F9928" s="20">
        <f t="shared" si="314"/>
        <v>0</v>
      </c>
      <c r="G9928" s="136">
        <f t="shared" si="315"/>
        <v>0</v>
      </c>
    </row>
    <row r="9929" spans="1:7" s="8" customFormat="1" ht="12.75" x14ac:dyDescent="0.15">
      <c r="A9929" s="110" t="s">
        <v>36</v>
      </c>
      <c r="B9929" s="20">
        <v>603.52</v>
      </c>
      <c r="C9929" s="20">
        <v>0</v>
      </c>
      <c r="D9929" s="20">
        <v>0</v>
      </c>
      <c r="E9929" s="20">
        <v>2501.89</v>
      </c>
      <c r="F9929" s="20">
        <f t="shared" si="314"/>
        <v>414.54964209968182</v>
      </c>
      <c r="G9929" s="136">
        <f t="shared" si="315"/>
        <v>0</v>
      </c>
    </row>
    <row r="9930" spans="1:7" s="8" customFormat="1" ht="12.75" x14ac:dyDescent="0.15">
      <c r="A9930" s="108" t="s">
        <v>37</v>
      </c>
      <c r="B9930" s="19">
        <v>17585.75</v>
      </c>
      <c r="C9930" s="19">
        <v>18581</v>
      </c>
      <c r="D9930" s="19">
        <v>15581</v>
      </c>
      <c r="E9930" s="19">
        <v>8784.16</v>
      </c>
      <c r="F9930" s="19">
        <f t="shared" si="314"/>
        <v>49.950442830132353</v>
      </c>
      <c r="G9930" s="151">
        <f t="shared" si="315"/>
        <v>56.377382709710545</v>
      </c>
    </row>
    <row r="9931" spans="1:7" s="8" customFormat="1" ht="12.75" x14ac:dyDescent="0.15">
      <c r="A9931" s="110" t="s">
        <v>38</v>
      </c>
      <c r="B9931" s="20">
        <v>3226.26</v>
      </c>
      <c r="C9931" s="20">
        <v>0</v>
      </c>
      <c r="D9931" s="20">
        <v>0</v>
      </c>
      <c r="E9931" s="20">
        <v>4009.69</v>
      </c>
      <c r="F9931" s="20">
        <f t="shared" si="314"/>
        <v>124.28291582203541</v>
      </c>
      <c r="G9931" s="136">
        <f t="shared" si="315"/>
        <v>0</v>
      </c>
    </row>
    <row r="9932" spans="1:7" s="8" customFormat="1" ht="12.75" x14ac:dyDescent="0.15">
      <c r="A9932" s="110" t="s">
        <v>39</v>
      </c>
      <c r="B9932" s="20">
        <v>14352.85</v>
      </c>
      <c r="C9932" s="20">
        <v>0</v>
      </c>
      <c r="D9932" s="20">
        <v>0</v>
      </c>
      <c r="E9932" s="20">
        <v>4761.17</v>
      </c>
      <c r="F9932" s="20">
        <f t="shared" si="314"/>
        <v>33.172296791229613</v>
      </c>
      <c r="G9932" s="136">
        <f t="shared" si="315"/>
        <v>0</v>
      </c>
    </row>
    <row r="9933" spans="1:7" s="8" customFormat="1" ht="12.75" x14ac:dyDescent="0.15">
      <c r="A9933" s="110" t="s">
        <v>207</v>
      </c>
      <c r="B9933" s="20">
        <v>6.64</v>
      </c>
      <c r="C9933" s="20">
        <v>0</v>
      </c>
      <c r="D9933" s="20">
        <v>0</v>
      </c>
      <c r="E9933" s="20">
        <v>13.3</v>
      </c>
      <c r="F9933" s="20">
        <f t="shared" si="314"/>
        <v>200.3012048192771</v>
      </c>
      <c r="G9933" s="136">
        <f t="shared" si="315"/>
        <v>0</v>
      </c>
    </row>
    <row r="9934" spans="1:7" s="8" customFormat="1" ht="12.75" x14ac:dyDescent="0.15">
      <c r="A9934" s="108" t="s">
        <v>53</v>
      </c>
      <c r="B9934" s="19">
        <v>41440.589999999997</v>
      </c>
      <c r="C9934" s="19">
        <v>33181</v>
      </c>
      <c r="D9934" s="19">
        <v>36181</v>
      </c>
      <c r="E9934" s="19">
        <v>8069.53</v>
      </c>
      <c r="F9934" s="19">
        <f t="shared" si="314"/>
        <v>19.472526814893321</v>
      </c>
      <c r="G9934" s="151">
        <f t="shared" si="315"/>
        <v>22.303225449821728</v>
      </c>
    </row>
    <row r="9935" spans="1:7" s="8" customFormat="1" ht="12.75" x14ac:dyDescent="0.15">
      <c r="A9935" s="108" t="s">
        <v>54</v>
      </c>
      <c r="B9935" s="19">
        <v>0</v>
      </c>
      <c r="C9935" s="19">
        <v>0</v>
      </c>
      <c r="D9935" s="19">
        <v>0</v>
      </c>
      <c r="E9935" s="19">
        <v>0</v>
      </c>
      <c r="F9935" s="19">
        <f t="shared" si="314"/>
        <v>0</v>
      </c>
      <c r="G9935" s="151">
        <f t="shared" si="315"/>
        <v>0</v>
      </c>
    </row>
    <row r="9936" spans="1:7" s="8" customFormat="1" ht="12.75" x14ac:dyDescent="0.15">
      <c r="A9936" s="108" t="s">
        <v>56</v>
      </c>
      <c r="B9936" s="19">
        <v>33113.480000000003</v>
      </c>
      <c r="C9936" s="19">
        <v>18581</v>
      </c>
      <c r="D9936" s="19">
        <v>13581</v>
      </c>
      <c r="E9936" s="19">
        <v>1290</v>
      </c>
      <c r="F9936" s="19">
        <f t="shared" si="314"/>
        <v>3.8956944422633919</v>
      </c>
      <c r="G9936" s="151">
        <f t="shared" si="315"/>
        <v>9.4985641705323616</v>
      </c>
    </row>
    <row r="9937" spans="1:7" s="8" customFormat="1" ht="12.75" x14ac:dyDescent="0.15">
      <c r="A9937" s="110" t="s">
        <v>57</v>
      </c>
      <c r="B9937" s="20">
        <v>6078.66</v>
      </c>
      <c r="C9937" s="20">
        <v>0</v>
      </c>
      <c r="D9937" s="20">
        <v>0</v>
      </c>
      <c r="E9937" s="20">
        <v>1290</v>
      </c>
      <c r="F9937" s="20">
        <f t="shared" si="314"/>
        <v>21.221782432312388</v>
      </c>
      <c r="G9937" s="136">
        <f t="shared" si="315"/>
        <v>0</v>
      </c>
    </row>
    <row r="9938" spans="1:7" s="8" customFormat="1" ht="12.75" x14ac:dyDescent="0.15">
      <c r="A9938" s="110" t="s">
        <v>59</v>
      </c>
      <c r="B9938" s="20">
        <v>1459.95</v>
      </c>
      <c r="C9938" s="20">
        <v>0</v>
      </c>
      <c r="D9938" s="20">
        <v>0</v>
      </c>
      <c r="E9938" s="20">
        <v>0</v>
      </c>
      <c r="F9938" s="20">
        <f t="shared" si="314"/>
        <v>0</v>
      </c>
      <c r="G9938" s="136">
        <f t="shared" si="315"/>
        <v>0</v>
      </c>
    </row>
    <row r="9939" spans="1:7" s="8" customFormat="1" ht="12.75" x14ac:dyDescent="0.15">
      <c r="A9939" s="110" t="s">
        <v>296</v>
      </c>
      <c r="B9939" s="20">
        <v>19894.07</v>
      </c>
      <c r="C9939" s="20">
        <v>0</v>
      </c>
      <c r="D9939" s="20">
        <v>0</v>
      </c>
      <c r="E9939" s="20">
        <v>0</v>
      </c>
      <c r="F9939" s="20">
        <f t="shared" si="314"/>
        <v>0</v>
      </c>
      <c r="G9939" s="136">
        <f t="shared" si="315"/>
        <v>0</v>
      </c>
    </row>
    <row r="9940" spans="1:7" s="8" customFormat="1" ht="12.75" x14ac:dyDescent="0.15">
      <c r="A9940" s="110" t="s">
        <v>60</v>
      </c>
      <c r="B9940" s="20">
        <v>0</v>
      </c>
      <c r="C9940" s="20">
        <v>0</v>
      </c>
      <c r="D9940" s="20">
        <v>0</v>
      </c>
      <c r="E9940" s="20">
        <v>0</v>
      </c>
      <c r="F9940" s="20">
        <f t="shared" si="314"/>
        <v>0</v>
      </c>
      <c r="G9940" s="136">
        <f t="shared" si="315"/>
        <v>0</v>
      </c>
    </row>
    <row r="9941" spans="1:7" s="8" customFormat="1" ht="12.75" x14ac:dyDescent="0.15">
      <c r="A9941" s="110" t="s">
        <v>61</v>
      </c>
      <c r="B9941" s="20">
        <v>5680.8</v>
      </c>
      <c r="C9941" s="20">
        <v>0</v>
      </c>
      <c r="D9941" s="20">
        <v>0</v>
      </c>
      <c r="E9941" s="20">
        <v>0</v>
      </c>
      <c r="F9941" s="20">
        <f t="shared" si="314"/>
        <v>0</v>
      </c>
      <c r="G9941" s="136">
        <f t="shared" si="315"/>
        <v>0</v>
      </c>
    </row>
    <row r="9942" spans="1:7" s="8" customFormat="1" ht="12.75" x14ac:dyDescent="0.15">
      <c r="A9942" s="108" t="s">
        <v>72</v>
      </c>
      <c r="B9942" s="19">
        <v>8327.11</v>
      </c>
      <c r="C9942" s="19">
        <v>14600</v>
      </c>
      <c r="D9942" s="19">
        <v>22600</v>
      </c>
      <c r="E9942" s="19">
        <v>6779.53</v>
      </c>
      <c r="F9942" s="19">
        <f t="shared" si="314"/>
        <v>81.41516084211689</v>
      </c>
      <c r="G9942" s="151">
        <f t="shared" si="315"/>
        <v>29.997920353982298</v>
      </c>
    </row>
    <row r="9943" spans="1:7" s="8" customFormat="1" ht="12.75" x14ac:dyDescent="0.15">
      <c r="A9943" s="110" t="s">
        <v>73</v>
      </c>
      <c r="B9943" s="20">
        <v>8327.11</v>
      </c>
      <c r="C9943" s="20">
        <v>0</v>
      </c>
      <c r="D9943" s="20">
        <v>0</v>
      </c>
      <c r="E9943" s="20">
        <v>6779.53</v>
      </c>
      <c r="F9943" s="20">
        <f t="shared" si="314"/>
        <v>81.41516084211689</v>
      </c>
      <c r="G9943" s="136">
        <f t="shared" si="315"/>
        <v>0</v>
      </c>
    </row>
    <row r="9944" spans="1:7" s="6" customFormat="1" ht="12.75" x14ac:dyDescent="0.15">
      <c r="A9944" s="147" t="s">
        <v>371</v>
      </c>
      <c r="B9944" s="17">
        <v>88418.01</v>
      </c>
      <c r="C9944" s="17">
        <v>26809</v>
      </c>
      <c r="D9944" s="17">
        <v>229309</v>
      </c>
      <c r="E9944" s="17">
        <v>84528.88</v>
      </c>
      <c r="F9944" s="17">
        <f t="shared" si="314"/>
        <v>95.601427808655743</v>
      </c>
      <c r="G9944" s="148">
        <f t="shared" si="315"/>
        <v>36.862434531570933</v>
      </c>
    </row>
    <row r="9945" spans="1:7" s="7" customFormat="1" ht="12.75" x14ac:dyDescent="0.15">
      <c r="A9945" s="149" t="s">
        <v>372</v>
      </c>
      <c r="B9945" s="18">
        <v>88418.01</v>
      </c>
      <c r="C9945" s="18">
        <v>26809</v>
      </c>
      <c r="D9945" s="18">
        <v>229309</v>
      </c>
      <c r="E9945" s="18">
        <v>84528.88</v>
      </c>
      <c r="F9945" s="18">
        <f t="shared" si="314"/>
        <v>95.601427808655743</v>
      </c>
      <c r="G9945" s="150">
        <f t="shared" si="315"/>
        <v>36.862434531570933</v>
      </c>
    </row>
    <row r="9946" spans="1:7" s="8" customFormat="1" ht="12.75" x14ac:dyDescent="0.15">
      <c r="A9946" s="108" t="s">
        <v>387</v>
      </c>
      <c r="B9946" s="19">
        <v>88418.01</v>
      </c>
      <c r="C9946" s="19">
        <v>26809</v>
      </c>
      <c r="D9946" s="19">
        <v>229309</v>
      </c>
      <c r="E9946" s="19">
        <v>84528.88</v>
      </c>
      <c r="F9946" s="19">
        <f t="shared" si="314"/>
        <v>95.601427808655743</v>
      </c>
      <c r="G9946" s="151">
        <f t="shared" si="315"/>
        <v>36.862434531570933</v>
      </c>
    </row>
    <row r="9947" spans="1:7" s="6" customFormat="1" ht="12.75" x14ac:dyDescent="0.15">
      <c r="A9947" s="147" t="s">
        <v>257</v>
      </c>
      <c r="B9947" s="17">
        <v>88418.01</v>
      </c>
      <c r="C9947" s="17">
        <v>26809</v>
      </c>
      <c r="D9947" s="17">
        <v>229309</v>
      </c>
      <c r="E9947" s="17">
        <v>84528.88</v>
      </c>
      <c r="F9947" s="17">
        <f t="shared" si="314"/>
        <v>95.601427808655743</v>
      </c>
      <c r="G9947" s="148">
        <f t="shared" si="315"/>
        <v>36.862434531570933</v>
      </c>
    </row>
    <row r="9948" spans="1:7" s="8" customFormat="1" ht="12.75" x14ac:dyDescent="0.15">
      <c r="A9948" s="108" t="s">
        <v>6</v>
      </c>
      <c r="B9948" s="19">
        <v>88418.01</v>
      </c>
      <c r="C9948" s="19">
        <v>26809</v>
      </c>
      <c r="D9948" s="19">
        <v>229309</v>
      </c>
      <c r="E9948" s="19">
        <v>84528.88</v>
      </c>
      <c r="F9948" s="19">
        <f t="shared" si="314"/>
        <v>95.601427808655743</v>
      </c>
      <c r="G9948" s="151">
        <f t="shared" si="315"/>
        <v>36.862434531570933</v>
      </c>
    </row>
    <row r="9949" spans="1:7" s="8" customFormat="1" ht="12.75" x14ac:dyDescent="0.15">
      <c r="A9949" s="108" t="s">
        <v>7</v>
      </c>
      <c r="B9949" s="19">
        <v>74771.490000000005</v>
      </c>
      <c r="C9949" s="19">
        <v>13271</v>
      </c>
      <c r="D9949" s="19">
        <v>207771</v>
      </c>
      <c r="E9949" s="19">
        <v>84528.88</v>
      </c>
      <c r="F9949" s="19">
        <f t="shared" si="314"/>
        <v>113.04961289389846</v>
      </c>
      <c r="G9949" s="151">
        <f t="shared" si="315"/>
        <v>40.683675777659062</v>
      </c>
    </row>
    <row r="9950" spans="1:7" s="8" customFormat="1" ht="12.75" x14ac:dyDescent="0.15">
      <c r="A9950" s="110" t="s">
        <v>8</v>
      </c>
      <c r="B9950" s="20">
        <v>38440.25</v>
      </c>
      <c r="C9950" s="20">
        <v>0</v>
      </c>
      <c r="D9950" s="20">
        <v>0</v>
      </c>
      <c r="E9950" s="20">
        <v>32982.93</v>
      </c>
      <c r="F9950" s="20">
        <f t="shared" si="314"/>
        <v>85.803110021396847</v>
      </c>
      <c r="G9950" s="136">
        <f t="shared" si="315"/>
        <v>0</v>
      </c>
    </row>
    <row r="9951" spans="1:7" s="8" customFormat="1" ht="12.75" x14ac:dyDescent="0.15">
      <c r="A9951" s="110" t="s">
        <v>16</v>
      </c>
      <c r="B9951" s="20">
        <v>22992.1</v>
      </c>
      <c r="C9951" s="20">
        <v>0</v>
      </c>
      <c r="D9951" s="20">
        <v>0</v>
      </c>
      <c r="E9951" s="20">
        <v>33417.22</v>
      </c>
      <c r="F9951" s="20">
        <f t="shared" si="314"/>
        <v>145.3421827497271</v>
      </c>
      <c r="G9951" s="136">
        <f t="shared" si="315"/>
        <v>0</v>
      </c>
    </row>
    <row r="9952" spans="1:7" s="8" customFormat="1" ht="12.75" x14ac:dyDescent="0.15">
      <c r="A9952" s="110" t="s">
        <v>10</v>
      </c>
      <c r="B9952" s="20">
        <v>9290.6</v>
      </c>
      <c r="C9952" s="20">
        <v>0</v>
      </c>
      <c r="D9952" s="20">
        <v>0</v>
      </c>
      <c r="E9952" s="20">
        <v>0</v>
      </c>
      <c r="F9952" s="20">
        <f t="shared" si="314"/>
        <v>0</v>
      </c>
      <c r="G9952" s="136">
        <f t="shared" si="315"/>
        <v>0</v>
      </c>
    </row>
    <row r="9953" spans="1:7" s="8" customFormat="1" ht="12.75" x14ac:dyDescent="0.15">
      <c r="A9953" s="110" t="s">
        <v>11</v>
      </c>
      <c r="B9953" s="20">
        <v>4048.54</v>
      </c>
      <c r="C9953" s="20">
        <v>0</v>
      </c>
      <c r="D9953" s="20">
        <v>0</v>
      </c>
      <c r="E9953" s="20">
        <v>18128.73</v>
      </c>
      <c r="F9953" s="20">
        <f t="shared" si="314"/>
        <v>447.78438647018436</v>
      </c>
      <c r="G9953" s="136">
        <f t="shared" si="315"/>
        <v>0</v>
      </c>
    </row>
    <row r="9954" spans="1:7" s="8" customFormat="1" ht="12.75" x14ac:dyDescent="0.15">
      <c r="A9954" s="108" t="s">
        <v>12</v>
      </c>
      <c r="B9954" s="19">
        <v>13646.52</v>
      </c>
      <c r="C9954" s="19">
        <v>13538</v>
      </c>
      <c r="D9954" s="19">
        <v>21538</v>
      </c>
      <c r="E9954" s="19">
        <v>0</v>
      </c>
      <c r="F9954" s="19">
        <f t="shared" si="314"/>
        <v>0</v>
      </c>
      <c r="G9954" s="151">
        <f t="shared" si="315"/>
        <v>0</v>
      </c>
    </row>
    <row r="9955" spans="1:7" s="8" customFormat="1" ht="12.75" x14ac:dyDescent="0.15">
      <c r="A9955" s="110" t="s">
        <v>23</v>
      </c>
      <c r="B9955" s="20">
        <v>238.92</v>
      </c>
      <c r="C9955" s="20">
        <v>0</v>
      </c>
      <c r="D9955" s="20">
        <v>0</v>
      </c>
      <c r="E9955" s="20">
        <v>0</v>
      </c>
      <c r="F9955" s="20">
        <f t="shared" si="314"/>
        <v>0</v>
      </c>
      <c r="G9955" s="136">
        <f t="shared" si="315"/>
        <v>0</v>
      </c>
    </row>
    <row r="9956" spans="1:7" s="8" customFormat="1" ht="12.75" x14ac:dyDescent="0.15">
      <c r="A9956" s="110" t="s">
        <v>28</v>
      </c>
      <c r="B9956" s="20">
        <v>13407.6</v>
      </c>
      <c r="C9956" s="20">
        <v>0</v>
      </c>
      <c r="D9956" s="20">
        <v>0</v>
      </c>
      <c r="E9956" s="20">
        <v>0</v>
      </c>
      <c r="F9956" s="20">
        <f t="shared" si="314"/>
        <v>0</v>
      </c>
      <c r="G9956" s="136">
        <f t="shared" si="315"/>
        <v>0</v>
      </c>
    </row>
    <row r="9957" spans="1:7" s="6" customFormat="1" ht="12.75" x14ac:dyDescent="0.15">
      <c r="A9957" s="147" t="s">
        <v>375</v>
      </c>
      <c r="B9957" s="17">
        <v>0</v>
      </c>
      <c r="C9957" s="17">
        <v>398</v>
      </c>
      <c r="D9957" s="17">
        <v>18570.830000000002</v>
      </c>
      <c r="E9957" s="17">
        <v>10313.44</v>
      </c>
      <c r="F9957" s="17">
        <f t="shared" si="314"/>
        <v>0</v>
      </c>
      <c r="G9957" s="148">
        <f t="shared" si="315"/>
        <v>55.535697650562732</v>
      </c>
    </row>
    <row r="9958" spans="1:7" s="7" customFormat="1" ht="12.75" x14ac:dyDescent="0.15">
      <c r="A9958" s="149" t="s">
        <v>376</v>
      </c>
      <c r="B9958" s="18">
        <v>0</v>
      </c>
      <c r="C9958" s="18">
        <v>398</v>
      </c>
      <c r="D9958" s="18">
        <v>18570.830000000002</v>
      </c>
      <c r="E9958" s="18">
        <v>10313.44</v>
      </c>
      <c r="F9958" s="18">
        <f t="shared" si="314"/>
        <v>0</v>
      </c>
      <c r="G9958" s="150">
        <f t="shared" si="315"/>
        <v>55.535697650562732</v>
      </c>
    </row>
    <row r="9959" spans="1:7" s="8" customFormat="1" ht="12.75" x14ac:dyDescent="0.15">
      <c r="A9959" s="108" t="s">
        <v>367</v>
      </c>
      <c r="B9959" s="19">
        <v>0</v>
      </c>
      <c r="C9959" s="19">
        <v>398</v>
      </c>
      <c r="D9959" s="19">
        <v>18570.830000000002</v>
      </c>
      <c r="E9959" s="19">
        <v>10313.44</v>
      </c>
      <c r="F9959" s="19">
        <f t="shared" si="314"/>
        <v>0</v>
      </c>
      <c r="G9959" s="151">
        <f t="shared" si="315"/>
        <v>55.535697650562732</v>
      </c>
    </row>
    <row r="9960" spans="1:7" s="6" customFormat="1" ht="12.75" x14ac:dyDescent="0.15">
      <c r="A9960" s="147" t="s">
        <v>281</v>
      </c>
      <c r="B9960" s="17">
        <v>0</v>
      </c>
      <c r="C9960" s="17">
        <v>398</v>
      </c>
      <c r="D9960" s="17">
        <v>18570.830000000002</v>
      </c>
      <c r="E9960" s="17">
        <v>10313.44</v>
      </c>
      <c r="F9960" s="17">
        <f t="shared" si="314"/>
        <v>0</v>
      </c>
      <c r="G9960" s="148">
        <f t="shared" si="315"/>
        <v>55.535697650562732</v>
      </c>
    </row>
    <row r="9961" spans="1:7" s="8" customFormat="1" ht="12.75" x14ac:dyDescent="0.15">
      <c r="A9961" s="108" t="s">
        <v>53</v>
      </c>
      <c r="B9961" s="19">
        <v>0</v>
      </c>
      <c r="C9961" s="19">
        <v>398</v>
      </c>
      <c r="D9961" s="19">
        <v>18570.830000000002</v>
      </c>
      <c r="E9961" s="19">
        <v>10313.44</v>
      </c>
      <c r="F9961" s="19">
        <f t="shared" si="314"/>
        <v>0</v>
      </c>
      <c r="G9961" s="151">
        <f t="shared" si="315"/>
        <v>55.535697650562732</v>
      </c>
    </row>
    <row r="9962" spans="1:7" s="8" customFormat="1" ht="12.75" x14ac:dyDescent="0.15">
      <c r="A9962" s="108" t="s">
        <v>56</v>
      </c>
      <c r="B9962" s="19">
        <v>0</v>
      </c>
      <c r="C9962" s="19">
        <v>398</v>
      </c>
      <c r="D9962" s="19">
        <v>18570.830000000002</v>
      </c>
      <c r="E9962" s="19">
        <v>10313.44</v>
      </c>
      <c r="F9962" s="19">
        <f t="shared" si="314"/>
        <v>0</v>
      </c>
      <c r="G9962" s="151">
        <f t="shared" si="315"/>
        <v>55.535697650562732</v>
      </c>
    </row>
    <row r="9963" spans="1:7" s="8" customFormat="1" ht="12.75" x14ac:dyDescent="0.15">
      <c r="A9963" s="110" t="s">
        <v>57</v>
      </c>
      <c r="B9963" s="20">
        <v>0</v>
      </c>
      <c r="C9963" s="20">
        <v>0</v>
      </c>
      <c r="D9963" s="20">
        <v>0</v>
      </c>
      <c r="E9963" s="20">
        <v>8000</v>
      </c>
      <c r="F9963" s="20">
        <f t="shared" si="314"/>
        <v>0</v>
      </c>
      <c r="G9963" s="136">
        <f t="shared" si="315"/>
        <v>0</v>
      </c>
    </row>
    <row r="9964" spans="1:7" s="8" customFormat="1" ht="12.75" x14ac:dyDescent="0.15">
      <c r="A9964" s="110" t="s">
        <v>59</v>
      </c>
      <c r="B9964" s="20">
        <v>0</v>
      </c>
      <c r="C9964" s="20">
        <v>0</v>
      </c>
      <c r="D9964" s="20">
        <v>0</v>
      </c>
      <c r="E9964" s="20">
        <v>1199</v>
      </c>
      <c r="F9964" s="20">
        <f t="shared" si="314"/>
        <v>0</v>
      </c>
      <c r="G9964" s="136">
        <f t="shared" si="315"/>
        <v>0</v>
      </c>
    </row>
    <row r="9965" spans="1:7" s="8" customFormat="1" ht="12.75" x14ac:dyDescent="0.15">
      <c r="A9965" s="110" t="s">
        <v>60</v>
      </c>
      <c r="B9965" s="20">
        <v>0</v>
      </c>
      <c r="C9965" s="20">
        <v>0</v>
      </c>
      <c r="D9965" s="20">
        <v>0</v>
      </c>
      <c r="E9965" s="20">
        <v>1114.44</v>
      </c>
      <c r="F9965" s="20">
        <f t="shared" si="314"/>
        <v>0</v>
      </c>
      <c r="G9965" s="136">
        <f t="shared" si="315"/>
        <v>0</v>
      </c>
    </row>
    <row r="9966" spans="1:7" s="6" customFormat="1" ht="12.75" x14ac:dyDescent="0.15">
      <c r="A9966" s="147" t="s">
        <v>377</v>
      </c>
      <c r="B9966" s="17">
        <v>6237.45</v>
      </c>
      <c r="C9966" s="17">
        <v>14600</v>
      </c>
      <c r="D9966" s="17">
        <v>14600</v>
      </c>
      <c r="E9966" s="17">
        <v>7983.6</v>
      </c>
      <c r="F9966" s="17">
        <f t="shared" si="314"/>
        <v>127.99461318327201</v>
      </c>
      <c r="G9966" s="148">
        <f t="shared" si="315"/>
        <v>54.682191780821924</v>
      </c>
    </row>
    <row r="9967" spans="1:7" s="7" customFormat="1" ht="12.75" x14ac:dyDescent="0.15">
      <c r="A9967" s="149" t="s">
        <v>378</v>
      </c>
      <c r="B9967" s="18">
        <v>6237.45</v>
      </c>
      <c r="C9967" s="18">
        <v>14600</v>
      </c>
      <c r="D9967" s="18">
        <v>14600</v>
      </c>
      <c r="E9967" s="18">
        <v>7983.6</v>
      </c>
      <c r="F9967" s="18">
        <f t="shared" si="314"/>
        <v>127.99461318327201</v>
      </c>
      <c r="G9967" s="150">
        <f t="shared" si="315"/>
        <v>54.682191780821924</v>
      </c>
    </row>
    <row r="9968" spans="1:7" s="8" customFormat="1" ht="12.75" x14ac:dyDescent="0.15">
      <c r="A9968" s="108" t="s">
        <v>367</v>
      </c>
      <c r="B9968" s="19">
        <v>6237.45</v>
      </c>
      <c r="C9968" s="19">
        <v>14600</v>
      </c>
      <c r="D9968" s="19">
        <v>14600</v>
      </c>
      <c r="E9968" s="19">
        <v>7983.6</v>
      </c>
      <c r="F9968" s="19">
        <f t="shared" si="314"/>
        <v>127.99461318327201</v>
      </c>
      <c r="G9968" s="151">
        <f t="shared" si="315"/>
        <v>54.682191780821924</v>
      </c>
    </row>
    <row r="9969" spans="1:7" s="6" customFormat="1" ht="12.75" x14ac:dyDescent="0.15">
      <c r="A9969" s="147" t="s">
        <v>127</v>
      </c>
      <c r="B9969" s="17">
        <v>6237.45</v>
      </c>
      <c r="C9969" s="17">
        <v>14600</v>
      </c>
      <c r="D9969" s="17">
        <v>14600</v>
      </c>
      <c r="E9969" s="17">
        <v>7983.6</v>
      </c>
      <c r="F9969" s="17">
        <f t="shared" si="314"/>
        <v>127.99461318327201</v>
      </c>
      <c r="G9969" s="148">
        <f t="shared" si="315"/>
        <v>54.682191780821924</v>
      </c>
    </row>
    <row r="9970" spans="1:7" s="8" customFormat="1" ht="12.75" x14ac:dyDescent="0.15">
      <c r="A9970" s="108" t="s">
        <v>6</v>
      </c>
      <c r="B9970" s="19">
        <v>799.96</v>
      </c>
      <c r="C9970" s="19">
        <v>14600</v>
      </c>
      <c r="D9970" s="19">
        <v>7600</v>
      </c>
      <c r="E9970" s="19">
        <v>4925.29</v>
      </c>
      <c r="F9970" s="19">
        <f t="shared" si="314"/>
        <v>615.69203460173003</v>
      </c>
      <c r="G9970" s="151">
        <f t="shared" si="315"/>
        <v>64.806447368421047</v>
      </c>
    </row>
    <row r="9971" spans="1:7" s="8" customFormat="1" ht="12.75" x14ac:dyDescent="0.15">
      <c r="A9971" s="108" t="s">
        <v>12</v>
      </c>
      <c r="B9971" s="19">
        <v>799.96</v>
      </c>
      <c r="C9971" s="19">
        <v>14600</v>
      </c>
      <c r="D9971" s="19">
        <v>7600</v>
      </c>
      <c r="E9971" s="19">
        <v>4925.29</v>
      </c>
      <c r="F9971" s="19">
        <f t="shared" si="314"/>
        <v>615.69203460173003</v>
      </c>
      <c r="G9971" s="151">
        <f t="shared" si="315"/>
        <v>64.806447368421047</v>
      </c>
    </row>
    <row r="9972" spans="1:7" s="8" customFormat="1" ht="12.75" x14ac:dyDescent="0.15">
      <c r="A9972" s="110" t="s">
        <v>97</v>
      </c>
      <c r="B9972" s="20">
        <v>89.71</v>
      </c>
      <c r="C9972" s="20">
        <v>0</v>
      </c>
      <c r="D9972" s="20">
        <v>0</v>
      </c>
      <c r="E9972" s="20">
        <v>4925.29</v>
      </c>
      <c r="F9972" s="20">
        <f t="shared" si="314"/>
        <v>5490.2352023185831</v>
      </c>
      <c r="G9972" s="136">
        <f t="shared" si="315"/>
        <v>0</v>
      </c>
    </row>
    <row r="9973" spans="1:7" s="8" customFormat="1" ht="12.75" x14ac:dyDescent="0.15">
      <c r="A9973" s="110" t="s">
        <v>25</v>
      </c>
      <c r="B9973" s="20">
        <v>710.25</v>
      </c>
      <c r="C9973" s="20">
        <v>0</v>
      </c>
      <c r="D9973" s="20">
        <v>0</v>
      </c>
      <c r="E9973" s="20">
        <v>0</v>
      </c>
      <c r="F9973" s="20">
        <f t="shared" si="314"/>
        <v>0</v>
      </c>
      <c r="G9973" s="136">
        <f t="shared" si="315"/>
        <v>0</v>
      </c>
    </row>
    <row r="9974" spans="1:7" s="8" customFormat="1" ht="12.75" x14ac:dyDescent="0.15">
      <c r="A9974" s="108" t="s">
        <v>53</v>
      </c>
      <c r="B9974" s="19">
        <v>5437.49</v>
      </c>
      <c r="C9974" s="19">
        <v>0</v>
      </c>
      <c r="D9974" s="19">
        <v>7000</v>
      </c>
      <c r="E9974" s="19">
        <v>3058.31</v>
      </c>
      <c r="F9974" s="19">
        <f t="shared" si="314"/>
        <v>56.244885048064454</v>
      </c>
      <c r="G9974" s="151">
        <f t="shared" si="315"/>
        <v>43.690142857142853</v>
      </c>
    </row>
    <row r="9975" spans="1:7" s="8" customFormat="1" ht="12.75" x14ac:dyDescent="0.15">
      <c r="A9975" s="108" t="s">
        <v>56</v>
      </c>
      <c r="B9975" s="19">
        <v>5437.49</v>
      </c>
      <c r="C9975" s="19">
        <v>0</v>
      </c>
      <c r="D9975" s="19">
        <v>7000</v>
      </c>
      <c r="E9975" s="19">
        <v>3058.31</v>
      </c>
      <c r="F9975" s="19">
        <f t="shared" si="314"/>
        <v>56.244885048064454</v>
      </c>
      <c r="G9975" s="151">
        <f t="shared" si="315"/>
        <v>43.690142857142853</v>
      </c>
    </row>
    <row r="9976" spans="1:7" s="8" customFormat="1" ht="12.75" x14ac:dyDescent="0.15">
      <c r="A9976" s="110" t="s">
        <v>57</v>
      </c>
      <c r="B9976" s="20">
        <v>0</v>
      </c>
      <c r="C9976" s="20">
        <v>0</v>
      </c>
      <c r="D9976" s="20">
        <v>0</v>
      </c>
      <c r="E9976" s="20">
        <v>477.67</v>
      </c>
      <c r="F9976" s="20">
        <f t="shared" si="314"/>
        <v>0</v>
      </c>
      <c r="G9976" s="136">
        <f t="shared" si="315"/>
        <v>0</v>
      </c>
    </row>
    <row r="9977" spans="1:7" s="8" customFormat="1" ht="12.75" x14ac:dyDescent="0.15">
      <c r="A9977" s="110" t="s">
        <v>296</v>
      </c>
      <c r="B9977" s="20">
        <v>5437.49</v>
      </c>
      <c r="C9977" s="20">
        <v>0</v>
      </c>
      <c r="D9977" s="20">
        <v>0</v>
      </c>
      <c r="E9977" s="20">
        <v>2580.64</v>
      </c>
      <c r="F9977" s="20">
        <f t="shared" si="314"/>
        <v>47.460133260015191</v>
      </c>
      <c r="G9977" s="136">
        <f t="shared" si="315"/>
        <v>0</v>
      </c>
    </row>
    <row r="9978" spans="1:7" s="6" customFormat="1" ht="12.75" x14ac:dyDescent="0.15">
      <c r="A9978" s="147" t="s">
        <v>388</v>
      </c>
      <c r="B9978" s="17">
        <v>0</v>
      </c>
      <c r="C9978" s="17">
        <v>0</v>
      </c>
      <c r="D9978" s="17">
        <v>93125</v>
      </c>
      <c r="E9978" s="17">
        <v>0</v>
      </c>
      <c r="F9978" s="17">
        <f t="shared" si="314"/>
        <v>0</v>
      </c>
      <c r="G9978" s="148">
        <f t="shared" si="315"/>
        <v>0</v>
      </c>
    </row>
    <row r="9979" spans="1:7" s="7" customFormat="1" ht="12.75" x14ac:dyDescent="0.15">
      <c r="A9979" s="149" t="s">
        <v>389</v>
      </c>
      <c r="B9979" s="18">
        <v>0</v>
      </c>
      <c r="C9979" s="18">
        <v>0</v>
      </c>
      <c r="D9979" s="18">
        <v>93125</v>
      </c>
      <c r="E9979" s="18">
        <v>0</v>
      </c>
      <c r="F9979" s="18">
        <f t="shared" si="314"/>
        <v>0</v>
      </c>
      <c r="G9979" s="150">
        <f t="shared" si="315"/>
        <v>0</v>
      </c>
    </row>
    <row r="9980" spans="1:7" s="8" customFormat="1" ht="12.75" x14ac:dyDescent="0.15">
      <c r="A9980" s="108" t="s">
        <v>386</v>
      </c>
      <c r="B9980" s="19">
        <v>0</v>
      </c>
      <c r="C9980" s="19">
        <v>0</v>
      </c>
      <c r="D9980" s="19">
        <v>93125</v>
      </c>
      <c r="E9980" s="19">
        <v>0</v>
      </c>
      <c r="F9980" s="19">
        <f t="shared" si="314"/>
        <v>0</v>
      </c>
      <c r="G9980" s="151">
        <f t="shared" si="315"/>
        <v>0</v>
      </c>
    </row>
    <row r="9981" spans="1:7" s="6" customFormat="1" ht="12.75" x14ac:dyDescent="0.15">
      <c r="A9981" s="147" t="s">
        <v>212</v>
      </c>
      <c r="B9981" s="17">
        <v>0</v>
      </c>
      <c r="C9981" s="17">
        <v>0</v>
      </c>
      <c r="D9981" s="17">
        <v>93125</v>
      </c>
      <c r="E9981" s="17">
        <v>0</v>
      </c>
      <c r="F9981" s="17">
        <f t="shared" si="314"/>
        <v>0</v>
      </c>
      <c r="G9981" s="148">
        <f t="shared" si="315"/>
        <v>0</v>
      </c>
    </row>
    <row r="9982" spans="1:7" s="8" customFormat="1" ht="12.75" x14ac:dyDescent="0.15">
      <c r="A9982" s="108" t="s">
        <v>53</v>
      </c>
      <c r="B9982" s="19">
        <v>0</v>
      </c>
      <c r="C9982" s="19">
        <v>0</v>
      </c>
      <c r="D9982" s="19">
        <v>93125</v>
      </c>
      <c r="E9982" s="19">
        <v>0</v>
      </c>
      <c r="F9982" s="19">
        <f t="shared" si="314"/>
        <v>0</v>
      </c>
      <c r="G9982" s="151">
        <f t="shared" si="315"/>
        <v>0</v>
      </c>
    </row>
    <row r="9983" spans="1:7" s="8" customFormat="1" ht="12.75" x14ac:dyDescent="0.15">
      <c r="A9983" s="108" t="s">
        <v>56</v>
      </c>
      <c r="B9983" s="19">
        <v>0</v>
      </c>
      <c r="C9983" s="19">
        <v>0</v>
      </c>
      <c r="D9983" s="19">
        <v>10000</v>
      </c>
      <c r="E9983" s="19">
        <v>0</v>
      </c>
      <c r="F9983" s="19">
        <f t="shared" si="314"/>
        <v>0</v>
      </c>
      <c r="G9983" s="151">
        <f t="shared" si="315"/>
        <v>0</v>
      </c>
    </row>
    <row r="9984" spans="1:7" s="8" customFormat="1" ht="12.75" x14ac:dyDescent="0.15">
      <c r="A9984" s="108" t="s">
        <v>72</v>
      </c>
      <c r="B9984" s="19">
        <v>0</v>
      </c>
      <c r="C9984" s="19">
        <v>0</v>
      </c>
      <c r="D9984" s="19">
        <v>83125</v>
      </c>
      <c r="E9984" s="19">
        <v>0</v>
      </c>
      <c r="F9984" s="19">
        <f t="shared" si="314"/>
        <v>0</v>
      </c>
      <c r="G9984" s="151">
        <f t="shared" si="315"/>
        <v>0</v>
      </c>
    </row>
    <row r="9985" spans="1:7" s="6" customFormat="1" ht="12.75" x14ac:dyDescent="0.15">
      <c r="A9985" s="147" t="s">
        <v>384</v>
      </c>
      <c r="B9985" s="17">
        <v>38023.18</v>
      </c>
      <c r="C9985" s="17">
        <v>22563</v>
      </c>
      <c r="D9985" s="17">
        <v>82598.89</v>
      </c>
      <c r="E9985" s="17">
        <v>48314.92</v>
      </c>
      <c r="F9985" s="17">
        <f t="shared" si="314"/>
        <v>127.06701543637328</v>
      </c>
      <c r="G9985" s="148">
        <f t="shared" si="315"/>
        <v>58.493425274843283</v>
      </c>
    </row>
    <row r="9986" spans="1:7" s="7" customFormat="1" ht="12.75" x14ac:dyDescent="0.15">
      <c r="A9986" s="149" t="s">
        <v>390</v>
      </c>
      <c r="B9986" s="18">
        <v>38023.18</v>
      </c>
      <c r="C9986" s="18">
        <v>22563</v>
      </c>
      <c r="D9986" s="18">
        <v>82598.89</v>
      </c>
      <c r="E9986" s="18">
        <v>48314.92</v>
      </c>
      <c r="F9986" s="18">
        <f t="shared" si="314"/>
        <v>127.06701543637328</v>
      </c>
      <c r="G9986" s="150">
        <f t="shared" si="315"/>
        <v>58.493425274843283</v>
      </c>
    </row>
    <row r="9987" spans="1:7" s="8" customFormat="1" ht="12.75" x14ac:dyDescent="0.15">
      <c r="A9987" s="108" t="s">
        <v>367</v>
      </c>
      <c r="B9987" s="19">
        <v>38023.18</v>
      </c>
      <c r="C9987" s="19">
        <v>22563</v>
      </c>
      <c r="D9987" s="19">
        <v>82598.89</v>
      </c>
      <c r="E9987" s="19">
        <v>48314.92</v>
      </c>
      <c r="F9987" s="19">
        <f t="shared" si="314"/>
        <v>127.06701543637328</v>
      </c>
      <c r="G9987" s="151">
        <f t="shared" si="315"/>
        <v>58.493425274843283</v>
      </c>
    </row>
    <row r="9988" spans="1:7" s="6" customFormat="1" ht="12.75" x14ac:dyDescent="0.15">
      <c r="A9988" s="147" t="s">
        <v>263</v>
      </c>
      <c r="B9988" s="17">
        <v>38023.18</v>
      </c>
      <c r="C9988" s="17">
        <v>22563</v>
      </c>
      <c r="D9988" s="17">
        <v>82598.89</v>
      </c>
      <c r="E9988" s="17">
        <v>48314.92</v>
      </c>
      <c r="F9988" s="17">
        <f t="shared" si="314"/>
        <v>127.06701543637328</v>
      </c>
      <c r="G9988" s="148">
        <f t="shared" si="315"/>
        <v>58.493425274843283</v>
      </c>
    </row>
    <row r="9989" spans="1:7" s="8" customFormat="1" ht="12.75" x14ac:dyDescent="0.15">
      <c r="A9989" s="108" t="s">
        <v>6</v>
      </c>
      <c r="B9989" s="19">
        <v>38023.18</v>
      </c>
      <c r="C9989" s="19">
        <v>22563</v>
      </c>
      <c r="D9989" s="19">
        <v>82598.89</v>
      </c>
      <c r="E9989" s="19">
        <v>48314.92</v>
      </c>
      <c r="F9989" s="19">
        <f t="shared" si="314"/>
        <v>127.06701543637328</v>
      </c>
      <c r="G9989" s="151">
        <f t="shared" si="315"/>
        <v>58.493425274843283</v>
      </c>
    </row>
    <row r="9990" spans="1:7" s="8" customFormat="1" ht="12.75" x14ac:dyDescent="0.15">
      <c r="A9990" s="108" t="s">
        <v>7</v>
      </c>
      <c r="B9990" s="19">
        <v>35157.54</v>
      </c>
      <c r="C9990" s="19">
        <v>17785</v>
      </c>
      <c r="D9990" s="19">
        <v>69185</v>
      </c>
      <c r="E9990" s="19">
        <v>42243.89</v>
      </c>
      <c r="F9990" s="19">
        <f t="shared" ref="F9990:F10053" si="316">IFERROR(E9990/B9990*100,0)</f>
        <v>120.1559892984549</v>
      </c>
      <c r="G9990" s="151">
        <f t="shared" ref="G9990:G10053" si="317">IFERROR(E9990/D9990*100,0)</f>
        <v>61.059319216593188</v>
      </c>
    </row>
    <row r="9991" spans="1:7" s="8" customFormat="1" ht="12.75" x14ac:dyDescent="0.15">
      <c r="A9991" s="110" t="s">
        <v>8</v>
      </c>
      <c r="B9991" s="20">
        <v>33148.22</v>
      </c>
      <c r="C9991" s="20">
        <v>0</v>
      </c>
      <c r="D9991" s="20">
        <v>0</v>
      </c>
      <c r="E9991" s="20">
        <v>40770.47</v>
      </c>
      <c r="F9991" s="20">
        <f t="shared" si="316"/>
        <v>122.99444736399118</v>
      </c>
      <c r="G9991" s="136">
        <f t="shared" si="317"/>
        <v>0</v>
      </c>
    </row>
    <row r="9992" spans="1:7" s="8" customFormat="1" ht="12.75" x14ac:dyDescent="0.15">
      <c r="A9992" s="110" t="s">
        <v>11</v>
      </c>
      <c r="B9992" s="20">
        <v>2009.32</v>
      </c>
      <c r="C9992" s="20">
        <v>0</v>
      </c>
      <c r="D9992" s="20">
        <v>0</v>
      </c>
      <c r="E9992" s="20">
        <v>1473.42</v>
      </c>
      <c r="F9992" s="20">
        <f t="shared" si="316"/>
        <v>73.329285529432852</v>
      </c>
      <c r="G9992" s="136">
        <f t="shared" si="317"/>
        <v>0</v>
      </c>
    </row>
    <row r="9993" spans="1:7" s="8" customFormat="1" ht="12.75" x14ac:dyDescent="0.15">
      <c r="A9993" s="108" t="s">
        <v>12</v>
      </c>
      <c r="B9993" s="19">
        <v>2865.64</v>
      </c>
      <c r="C9993" s="19">
        <v>4778</v>
      </c>
      <c r="D9993" s="19">
        <v>13413.89</v>
      </c>
      <c r="E9993" s="19">
        <v>6071.03</v>
      </c>
      <c r="F9993" s="19">
        <f t="shared" si="316"/>
        <v>211.85599028489275</v>
      </c>
      <c r="G9993" s="151">
        <f t="shared" si="317"/>
        <v>45.259279746591034</v>
      </c>
    </row>
    <row r="9994" spans="1:7" s="8" customFormat="1" ht="12.75" x14ac:dyDescent="0.15">
      <c r="A9994" s="110" t="s">
        <v>19</v>
      </c>
      <c r="B9994" s="20">
        <v>2865.64</v>
      </c>
      <c r="C9994" s="20">
        <v>0</v>
      </c>
      <c r="D9994" s="20">
        <v>0</v>
      </c>
      <c r="E9994" s="20">
        <v>6071.03</v>
      </c>
      <c r="F9994" s="20">
        <f t="shared" si="316"/>
        <v>211.85599028489275</v>
      </c>
      <c r="G9994" s="136">
        <f t="shared" si="317"/>
        <v>0</v>
      </c>
    </row>
    <row r="9995" spans="1:7" s="6" customFormat="1" ht="12.75" x14ac:dyDescent="0.15">
      <c r="A9995" s="147" t="s">
        <v>381</v>
      </c>
      <c r="B9995" s="17">
        <v>653499.04</v>
      </c>
      <c r="C9995" s="17">
        <v>238901</v>
      </c>
      <c r="D9995" s="17">
        <v>868901</v>
      </c>
      <c r="E9995" s="17">
        <v>480190.65</v>
      </c>
      <c r="F9995" s="17">
        <f t="shared" si="316"/>
        <v>73.479931967459351</v>
      </c>
      <c r="G9995" s="148">
        <f t="shared" si="317"/>
        <v>55.264138262011443</v>
      </c>
    </row>
    <row r="9996" spans="1:7" s="7" customFormat="1" ht="12.75" x14ac:dyDescent="0.15">
      <c r="A9996" s="149" t="s">
        <v>382</v>
      </c>
      <c r="B9996" s="18">
        <v>653499.04</v>
      </c>
      <c r="C9996" s="18">
        <v>238901</v>
      </c>
      <c r="D9996" s="18">
        <v>868901</v>
      </c>
      <c r="E9996" s="18">
        <v>480190.65</v>
      </c>
      <c r="F9996" s="18">
        <f t="shared" si="316"/>
        <v>73.479931967459351</v>
      </c>
      <c r="G9996" s="150">
        <f t="shared" si="317"/>
        <v>55.264138262011443</v>
      </c>
    </row>
    <row r="9997" spans="1:7" s="8" customFormat="1" ht="12.75" x14ac:dyDescent="0.15">
      <c r="A9997" s="108" t="s">
        <v>367</v>
      </c>
      <c r="B9997" s="19">
        <v>653499.04</v>
      </c>
      <c r="C9997" s="19">
        <v>238901</v>
      </c>
      <c r="D9997" s="19">
        <v>868901</v>
      </c>
      <c r="E9997" s="19">
        <v>480190.65</v>
      </c>
      <c r="F9997" s="19">
        <f t="shared" si="316"/>
        <v>73.479931967459351</v>
      </c>
      <c r="G9997" s="151">
        <f t="shared" si="317"/>
        <v>55.264138262011443</v>
      </c>
    </row>
    <row r="9998" spans="1:7" s="6" customFormat="1" ht="12.75" x14ac:dyDescent="0.15">
      <c r="A9998" s="147" t="s">
        <v>128</v>
      </c>
      <c r="B9998" s="17">
        <v>653499.04</v>
      </c>
      <c r="C9998" s="17">
        <v>238901</v>
      </c>
      <c r="D9998" s="17">
        <v>868901</v>
      </c>
      <c r="E9998" s="17">
        <v>480190.65</v>
      </c>
      <c r="F9998" s="17">
        <f t="shared" si="316"/>
        <v>73.479931967459351</v>
      </c>
      <c r="G9998" s="148">
        <f t="shared" si="317"/>
        <v>55.264138262011443</v>
      </c>
    </row>
    <row r="9999" spans="1:7" s="8" customFormat="1" ht="12.75" x14ac:dyDescent="0.15">
      <c r="A9999" s="108" t="s">
        <v>6</v>
      </c>
      <c r="B9999" s="19">
        <v>450735.09</v>
      </c>
      <c r="C9999" s="19">
        <v>238901</v>
      </c>
      <c r="D9999" s="19">
        <v>692901</v>
      </c>
      <c r="E9999" s="19">
        <v>480190.65</v>
      </c>
      <c r="F9999" s="19">
        <f t="shared" si="316"/>
        <v>106.53500485174119</v>
      </c>
      <c r="G9999" s="151">
        <f t="shared" si="317"/>
        <v>69.301480298051246</v>
      </c>
    </row>
    <row r="10000" spans="1:7" s="8" customFormat="1" ht="12.75" x14ac:dyDescent="0.15">
      <c r="A10000" s="108" t="s">
        <v>7</v>
      </c>
      <c r="B10000" s="19">
        <v>155376.98000000001</v>
      </c>
      <c r="C10000" s="19">
        <v>0</v>
      </c>
      <c r="D10000" s="19">
        <v>127000</v>
      </c>
      <c r="E10000" s="19">
        <v>24872.89</v>
      </c>
      <c r="F10000" s="19">
        <f t="shared" si="316"/>
        <v>16.008092060998997</v>
      </c>
      <c r="G10000" s="151">
        <f t="shared" si="317"/>
        <v>19.584952755905512</v>
      </c>
    </row>
    <row r="10001" spans="1:7" s="8" customFormat="1" ht="12.75" x14ac:dyDescent="0.15">
      <c r="A10001" s="110" t="s">
        <v>8</v>
      </c>
      <c r="B10001" s="20">
        <v>144462.76999999999</v>
      </c>
      <c r="C10001" s="20">
        <v>0</v>
      </c>
      <c r="D10001" s="20">
        <v>0</v>
      </c>
      <c r="E10001" s="20">
        <v>21530.41</v>
      </c>
      <c r="F10001" s="20">
        <f t="shared" si="316"/>
        <v>14.903777630734897</v>
      </c>
      <c r="G10001" s="136">
        <f t="shared" si="317"/>
        <v>0</v>
      </c>
    </row>
    <row r="10002" spans="1:7" s="8" customFormat="1" ht="12.75" x14ac:dyDescent="0.15">
      <c r="A10002" s="110" t="s">
        <v>11</v>
      </c>
      <c r="B10002" s="20">
        <v>10914.21</v>
      </c>
      <c r="C10002" s="20">
        <v>0</v>
      </c>
      <c r="D10002" s="20">
        <v>0</v>
      </c>
      <c r="E10002" s="20">
        <v>3342.48</v>
      </c>
      <c r="F10002" s="20">
        <f t="shared" si="316"/>
        <v>30.625029205045536</v>
      </c>
      <c r="G10002" s="136">
        <f t="shared" si="317"/>
        <v>0</v>
      </c>
    </row>
    <row r="10003" spans="1:7" s="8" customFormat="1" ht="12.75" x14ac:dyDescent="0.15">
      <c r="A10003" s="108" t="s">
        <v>12</v>
      </c>
      <c r="B10003" s="19">
        <v>288270.69</v>
      </c>
      <c r="C10003" s="19">
        <v>238901</v>
      </c>
      <c r="D10003" s="19">
        <v>548901</v>
      </c>
      <c r="E10003" s="19">
        <v>447737.47</v>
      </c>
      <c r="F10003" s="19">
        <f t="shared" si="316"/>
        <v>155.31841617335428</v>
      </c>
      <c r="G10003" s="151">
        <f t="shared" si="317"/>
        <v>81.569804026591314</v>
      </c>
    </row>
    <row r="10004" spans="1:7" s="8" customFormat="1" ht="12.75" x14ac:dyDescent="0.15">
      <c r="A10004" s="110" t="s">
        <v>97</v>
      </c>
      <c r="B10004" s="20">
        <v>275791.86</v>
      </c>
      <c r="C10004" s="20">
        <v>0</v>
      </c>
      <c r="D10004" s="20">
        <v>0</v>
      </c>
      <c r="E10004" s="20">
        <v>433568.13</v>
      </c>
      <c r="F10004" s="20">
        <f t="shared" si="316"/>
        <v>157.20845785658796</v>
      </c>
      <c r="G10004" s="136">
        <f t="shared" si="317"/>
        <v>0</v>
      </c>
    </row>
    <row r="10005" spans="1:7" s="8" customFormat="1" ht="12.75" x14ac:dyDescent="0.15">
      <c r="A10005" s="110" t="s">
        <v>23</v>
      </c>
      <c r="B10005" s="20">
        <v>12478.83</v>
      </c>
      <c r="C10005" s="20">
        <v>0</v>
      </c>
      <c r="D10005" s="20">
        <v>0</v>
      </c>
      <c r="E10005" s="20">
        <v>0</v>
      </c>
      <c r="F10005" s="20">
        <f t="shared" si="316"/>
        <v>0</v>
      </c>
      <c r="G10005" s="136">
        <f t="shared" si="317"/>
        <v>0</v>
      </c>
    </row>
    <row r="10006" spans="1:7" s="8" customFormat="1" ht="12.75" x14ac:dyDescent="0.15">
      <c r="A10006" s="110" t="s">
        <v>24</v>
      </c>
      <c r="B10006" s="20">
        <v>0</v>
      </c>
      <c r="C10006" s="20">
        <v>0</v>
      </c>
      <c r="D10006" s="20">
        <v>0</v>
      </c>
      <c r="E10006" s="20">
        <v>1735.31</v>
      </c>
      <c r="F10006" s="20">
        <f t="shared" si="316"/>
        <v>0</v>
      </c>
      <c r="G10006" s="136">
        <f t="shared" si="317"/>
        <v>0</v>
      </c>
    </row>
    <row r="10007" spans="1:7" s="8" customFormat="1" ht="12.75" x14ac:dyDescent="0.15">
      <c r="A10007" s="110" t="s">
        <v>206</v>
      </c>
      <c r="B10007" s="20">
        <v>0</v>
      </c>
      <c r="C10007" s="20">
        <v>0</v>
      </c>
      <c r="D10007" s="20">
        <v>0</v>
      </c>
      <c r="E10007" s="20">
        <v>12434.03</v>
      </c>
      <c r="F10007" s="20">
        <f t="shared" si="316"/>
        <v>0</v>
      </c>
      <c r="G10007" s="136">
        <f t="shared" si="317"/>
        <v>0</v>
      </c>
    </row>
    <row r="10008" spans="1:7" s="8" customFormat="1" ht="12.75" x14ac:dyDescent="0.15">
      <c r="A10008" s="108" t="s">
        <v>37</v>
      </c>
      <c r="B10008" s="19">
        <v>7087.42</v>
      </c>
      <c r="C10008" s="19">
        <v>0</v>
      </c>
      <c r="D10008" s="19">
        <v>17000</v>
      </c>
      <c r="E10008" s="19">
        <v>7580.29</v>
      </c>
      <c r="F10008" s="19">
        <f t="shared" si="316"/>
        <v>106.95415256891789</v>
      </c>
      <c r="G10008" s="151">
        <f t="shared" si="317"/>
        <v>44.589941176470589</v>
      </c>
    </row>
    <row r="10009" spans="1:7" s="8" customFormat="1" ht="12.75" x14ac:dyDescent="0.15">
      <c r="A10009" s="110" t="s">
        <v>39</v>
      </c>
      <c r="B10009" s="20">
        <v>7087.42</v>
      </c>
      <c r="C10009" s="20">
        <v>0</v>
      </c>
      <c r="D10009" s="20">
        <v>0</v>
      </c>
      <c r="E10009" s="20">
        <v>7580.29</v>
      </c>
      <c r="F10009" s="20">
        <f t="shared" si="316"/>
        <v>106.95415256891789</v>
      </c>
      <c r="G10009" s="136">
        <f t="shared" si="317"/>
        <v>0</v>
      </c>
    </row>
    <row r="10010" spans="1:7" s="8" customFormat="1" ht="12.75" x14ac:dyDescent="0.15">
      <c r="A10010" s="108" t="s">
        <v>53</v>
      </c>
      <c r="B10010" s="19">
        <v>202763.95</v>
      </c>
      <c r="C10010" s="19">
        <v>0</v>
      </c>
      <c r="D10010" s="19">
        <v>176000</v>
      </c>
      <c r="E10010" s="19">
        <v>0</v>
      </c>
      <c r="F10010" s="19">
        <f t="shared" si="316"/>
        <v>0</v>
      </c>
      <c r="G10010" s="151">
        <f t="shared" si="317"/>
        <v>0</v>
      </c>
    </row>
    <row r="10011" spans="1:7" s="8" customFormat="1" ht="12.75" x14ac:dyDescent="0.15">
      <c r="A10011" s="108" t="s">
        <v>56</v>
      </c>
      <c r="B10011" s="19">
        <v>202763.95</v>
      </c>
      <c r="C10011" s="19">
        <v>0</v>
      </c>
      <c r="D10011" s="19">
        <v>176000</v>
      </c>
      <c r="E10011" s="19">
        <v>0</v>
      </c>
      <c r="F10011" s="19">
        <f t="shared" si="316"/>
        <v>0</v>
      </c>
      <c r="G10011" s="151">
        <f t="shared" si="317"/>
        <v>0</v>
      </c>
    </row>
    <row r="10012" spans="1:7" s="8" customFormat="1" ht="12.75" x14ac:dyDescent="0.15">
      <c r="A10012" s="110" t="s">
        <v>296</v>
      </c>
      <c r="B10012" s="20">
        <v>202763.95</v>
      </c>
      <c r="C10012" s="20">
        <v>0</v>
      </c>
      <c r="D10012" s="20">
        <v>0</v>
      </c>
      <c r="E10012" s="20">
        <v>0</v>
      </c>
      <c r="F10012" s="20">
        <f t="shared" si="316"/>
        <v>0</v>
      </c>
      <c r="G10012" s="136">
        <f t="shared" si="317"/>
        <v>0</v>
      </c>
    </row>
    <row r="10013" spans="1:7" s="5" customFormat="1" ht="12.75" x14ac:dyDescent="0.15">
      <c r="A10013" s="145" t="s">
        <v>516</v>
      </c>
      <c r="B10013" s="16">
        <v>3564412.14</v>
      </c>
      <c r="C10013" s="16">
        <v>4261112</v>
      </c>
      <c r="D10013" s="16">
        <v>5440414</v>
      </c>
      <c r="E10013" s="16">
        <v>4310074.79</v>
      </c>
      <c r="F10013" s="16">
        <f t="shared" si="316"/>
        <v>120.9196529669546</v>
      </c>
      <c r="G10013" s="146">
        <f t="shared" si="317"/>
        <v>79.223286867506772</v>
      </c>
    </row>
    <row r="10014" spans="1:7" s="6" customFormat="1" ht="12.75" x14ac:dyDescent="0.15">
      <c r="A10014" s="147" t="s">
        <v>362</v>
      </c>
      <c r="B10014" s="17">
        <v>55743.6</v>
      </c>
      <c r="C10014" s="17">
        <v>54416</v>
      </c>
      <c r="D10014" s="17">
        <v>54416</v>
      </c>
      <c r="E10014" s="17">
        <v>54416</v>
      </c>
      <c r="F10014" s="17">
        <f t="shared" si="316"/>
        <v>97.61838130296573</v>
      </c>
      <c r="G10014" s="148">
        <f t="shared" si="317"/>
        <v>100</v>
      </c>
    </row>
    <row r="10015" spans="1:7" s="7" customFormat="1" ht="12.75" x14ac:dyDescent="0.15">
      <c r="A10015" s="149" t="s">
        <v>363</v>
      </c>
      <c r="B10015" s="18">
        <v>55743.6</v>
      </c>
      <c r="C10015" s="18">
        <v>54416</v>
      </c>
      <c r="D10015" s="18">
        <v>54416</v>
      </c>
      <c r="E10015" s="18">
        <v>54416</v>
      </c>
      <c r="F10015" s="18">
        <f t="shared" si="316"/>
        <v>97.61838130296573</v>
      </c>
      <c r="G10015" s="150">
        <f t="shared" si="317"/>
        <v>100</v>
      </c>
    </row>
    <row r="10016" spans="1:7" s="8" customFormat="1" ht="12.75" x14ac:dyDescent="0.15">
      <c r="A10016" s="108" t="s">
        <v>364</v>
      </c>
      <c r="B10016" s="19">
        <v>55743.6</v>
      </c>
      <c r="C10016" s="19">
        <v>54416</v>
      </c>
      <c r="D10016" s="19">
        <v>54416</v>
      </c>
      <c r="E10016" s="19">
        <v>54416</v>
      </c>
      <c r="F10016" s="19">
        <f t="shared" si="316"/>
        <v>97.61838130296573</v>
      </c>
      <c r="G10016" s="151">
        <f t="shared" si="317"/>
        <v>100</v>
      </c>
    </row>
    <row r="10017" spans="1:7" s="6" customFormat="1" ht="12.75" x14ac:dyDescent="0.15">
      <c r="A10017" s="147" t="s">
        <v>62</v>
      </c>
      <c r="B10017" s="17">
        <v>55743.6</v>
      </c>
      <c r="C10017" s="17">
        <v>54416</v>
      </c>
      <c r="D10017" s="17">
        <v>54416</v>
      </c>
      <c r="E10017" s="17">
        <v>54416</v>
      </c>
      <c r="F10017" s="17">
        <f t="shared" si="316"/>
        <v>97.61838130296573</v>
      </c>
      <c r="G10017" s="148">
        <f t="shared" si="317"/>
        <v>100</v>
      </c>
    </row>
    <row r="10018" spans="1:7" s="8" customFormat="1" ht="12.75" x14ac:dyDescent="0.15">
      <c r="A10018" s="108" t="s">
        <v>6</v>
      </c>
      <c r="B10018" s="19">
        <v>55743.6</v>
      </c>
      <c r="C10018" s="19">
        <v>52425</v>
      </c>
      <c r="D10018" s="19">
        <v>54416</v>
      </c>
      <c r="E10018" s="19">
        <v>54416</v>
      </c>
      <c r="F10018" s="19">
        <f t="shared" si="316"/>
        <v>97.61838130296573</v>
      </c>
      <c r="G10018" s="151">
        <f t="shared" si="317"/>
        <v>100</v>
      </c>
    </row>
    <row r="10019" spans="1:7" s="8" customFormat="1" ht="12.75" x14ac:dyDescent="0.15">
      <c r="A10019" s="108" t="s">
        <v>12</v>
      </c>
      <c r="B10019" s="19">
        <v>55743.6</v>
      </c>
      <c r="C10019" s="19">
        <v>52425</v>
      </c>
      <c r="D10019" s="19">
        <v>54416</v>
      </c>
      <c r="E10019" s="19">
        <v>54416</v>
      </c>
      <c r="F10019" s="19">
        <f t="shared" si="316"/>
        <v>97.61838130296573</v>
      </c>
      <c r="G10019" s="151">
        <f t="shared" si="317"/>
        <v>100</v>
      </c>
    </row>
    <row r="10020" spans="1:7" s="8" customFormat="1" ht="12.75" x14ac:dyDescent="0.15">
      <c r="A10020" s="110" t="s">
        <v>28</v>
      </c>
      <c r="B10020" s="20">
        <v>41144.089999999997</v>
      </c>
      <c r="C10020" s="20">
        <v>0</v>
      </c>
      <c r="D10020" s="20">
        <v>0</v>
      </c>
      <c r="E10020" s="20">
        <v>35171</v>
      </c>
      <c r="F10020" s="20">
        <f t="shared" si="316"/>
        <v>85.48250793734897</v>
      </c>
      <c r="G10020" s="136">
        <f t="shared" si="317"/>
        <v>0</v>
      </c>
    </row>
    <row r="10021" spans="1:7" s="8" customFormat="1" ht="12.75" x14ac:dyDescent="0.15">
      <c r="A10021" s="110" t="s">
        <v>33</v>
      </c>
      <c r="B10021" s="20">
        <v>14599.51</v>
      </c>
      <c r="C10021" s="20">
        <v>0</v>
      </c>
      <c r="D10021" s="20">
        <v>0</v>
      </c>
      <c r="E10021" s="20">
        <v>19245</v>
      </c>
      <c r="F10021" s="20">
        <f t="shared" si="316"/>
        <v>131.81949257201097</v>
      </c>
      <c r="G10021" s="136">
        <f t="shared" si="317"/>
        <v>0</v>
      </c>
    </row>
    <row r="10022" spans="1:7" s="8" customFormat="1" ht="12.75" x14ac:dyDescent="0.15">
      <c r="A10022" s="108" t="s">
        <v>53</v>
      </c>
      <c r="B10022" s="19">
        <v>0</v>
      </c>
      <c r="C10022" s="19">
        <v>1991</v>
      </c>
      <c r="D10022" s="19">
        <v>0</v>
      </c>
      <c r="E10022" s="19">
        <v>0</v>
      </c>
      <c r="F10022" s="19">
        <f t="shared" si="316"/>
        <v>0</v>
      </c>
      <c r="G10022" s="151">
        <f t="shared" si="317"/>
        <v>0</v>
      </c>
    </row>
    <row r="10023" spans="1:7" s="8" customFormat="1" ht="12.75" x14ac:dyDescent="0.15">
      <c r="A10023" s="108" t="s">
        <v>72</v>
      </c>
      <c r="B10023" s="19">
        <v>0</v>
      </c>
      <c r="C10023" s="19">
        <v>1991</v>
      </c>
      <c r="D10023" s="19">
        <v>0</v>
      </c>
      <c r="E10023" s="19">
        <v>0</v>
      </c>
      <c r="F10023" s="19">
        <f t="shared" si="316"/>
        <v>0</v>
      </c>
      <c r="G10023" s="151">
        <f t="shared" si="317"/>
        <v>0</v>
      </c>
    </row>
    <row r="10024" spans="1:7" s="6" customFormat="1" ht="12.75" x14ac:dyDescent="0.15">
      <c r="A10024" s="147" t="s">
        <v>365</v>
      </c>
      <c r="B10024" s="17">
        <v>266578.83</v>
      </c>
      <c r="C10024" s="17">
        <v>432677</v>
      </c>
      <c r="D10024" s="17">
        <v>290555</v>
      </c>
      <c r="E10024" s="17">
        <v>231048.7</v>
      </c>
      <c r="F10024" s="17">
        <f t="shared" si="316"/>
        <v>86.671811111182379</v>
      </c>
      <c r="G10024" s="148">
        <f t="shared" si="317"/>
        <v>79.519781108568083</v>
      </c>
    </row>
    <row r="10025" spans="1:7" s="7" customFormat="1" ht="12.75" x14ac:dyDescent="0.15">
      <c r="A10025" s="149" t="s">
        <v>366</v>
      </c>
      <c r="B10025" s="18">
        <v>229742.52</v>
      </c>
      <c r="C10025" s="18">
        <v>383569</v>
      </c>
      <c r="D10025" s="18">
        <v>222692</v>
      </c>
      <c r="E10025" s="18">
        <v>169293.48</v>
      </c>
      <c r="F10025" s="18">
        <f t="shared" si="316"/>
        <v>73.688353379252575</v>
      </c>
      <c r="G10025" s="150">
        <f t="shared" si="317"/>
        <v>76.021356851615678</v>
      </c>
    </row>
    <row r="10026" spans="1:7" s="8" customFormat="1" ht="12.75" x14ac:dyDescent="0.15">
      <c r="A10026" s="108" t="s">
        <v>367</v>
      </c>
      <c r="B10026" s="19">
        <v>229742.52</v>
      </c>
      <c r="C10026" s="19">
        <v>383569</v>
      </c>
      <c r="D10026" s="19">
        <v>222692</v>
      </c>
      <c r="E10026" s="19">
        <v>169293.48</v>
      </c>
      <c r="F10026" s="19">
        <f t="shared" si="316"/>
        <v>73.688353379252575</v>
      </c>
      <c r="G10026" s="151">
        <f t="shared" si="317"/>
        <v>76.021356851615678</v>
      </c>
    </row>
    <row r="10027" spans="1:7" s="6" customFormat="1" ht="12.75" x14ac:dyDescent="0.15">
      <c r="A10027" s="147" t="s">
        <v>44</v>
      </c>
      <c r="B10027" s="17">
        <v>229742.52</v>
      </c>
      <c r="C10027" s="17">
        <v>383569</v>
      </c>
      <c r="D10027" s="17">
        <v>222692</v>
      </c>
      <c r="E10027" s="17">
        <v>169293.48</v>
      </c>
      <c r="F10027" s="17">
        <f t="shared" si="316"/>
        <v>73.688353379252575</v>
      </c>
      <c r="G10027" s="148">
        <f t="shared" si="317"/>
        <v>76.021356851615678</v>
      </c>
    </row>
    <row r="10028" spans="1:7" s="8" customFormat="1" ht="12.75" x14ac:dyDescent="0.15">
      <c r="A10028" s="108" t="s">
        <v>6</v>
      </c>
      <c r="B10028" s="19">
        <v>223225.83</v>
      </c>
      <c r="C10028" s="19">
        <v>357025</v>
      </c>
      <c r="D10028" s="19">
        <v>214000</v>
      </c>
      <c r="E10028" s="19">
        <v>169293.48</v>
      </c>
      <c r="F10028" s="19">
        <f t="shared" si="316"/>
        <v>75.839556739468733</v>
      </c>
      <c r="G10028" s="151">
        <f t="shared" si="317"/>
        <v>79.109102803738324</v>
      </c>
    </row>
    <row r="10029" spans="1:7" s="8" customFormat="1" ht="12.75" x14ac:dyDescent="0.15">
      <c r="A10029" s="108" t="s">
        <v>7</v>
      </c>
      <c r="B10029" s="19">
        <v>20646</v>
      </c>
      <c r="C10029" s="19">
        <v>38491</v>
      </c>
      <c r="D10029" s="19">
        <v>10000</v>
      </c>
      <c r="E10029" s="19">
        <v>9767.02</v>
      </c>
      <c r="F10029" s="19">
        <f t="shared" si="316"/>
        <v>47.307081274823219</v>
      </c>
      <c r="G10029" s="151">
        <f t="shared" si="317"/>
        <v>97.670200000000008</v>
      </c>
    </row>
    <row r="10030" spans="1:7" s="8" customFormat="1" ht="12.75" x14ac:dyDescent="0.15">
      <c r="A10030" s="110" t="s">
        <v>8</v>
      </c>
      <c r="B10030" s="20">
        <v>11627.42</v>
      </c>
      <c r="C10030" s="20">
        <v>0</v>
      </c>
      <c r="D10030" s="20">
        <v>0</v>
      </c>
      <c r="E10030" s="20">
        <v>880.45</v>
      </c>
      <c r="F10030" s="20">
        <f t="shared" si="316"/>
        <v>7.572187123196719</v>
      </c>
      <c r="G10030" s="136">
        <f t="shared" si="317"/>
        <v>0</v>
      </c>
    </row>
    <row r="10031" spans="1:7" s="8" customFormat="1" ht="12.75" x14ac:dyDescent="0.15">
      <c r="A10031" s="110" t="s">
        <v>9</v>
      </c>
      <c r="B10031" s="20">
        <v>5911.08</v>
      </c>
      <c r="C10031" s="20">
        <v>0</v>
      </c>
      <c r="D10031" s="20">
        <v>0</v>
      </c>
      <c r="E10031" s="20">
        <v>8886.57</v>
      </c>
      <c r="F10031" s="20">
        <f t="shared" si="316"/>
        <v>150.33750177632515</v>
      </c>
      <c r="G10031" s="136">
        <f t="shared" si="317"/>
        <v>0</v>
      </c>
    </row>
    <row r="10032" spans="1:7" s="8" customFormat="1" ht="12.75" x14ac:dyDescent="0.15">
      <c r="A10032" s="110" t="s">
        <v>10</v>
      </c>
      <c r="B10032" s="20">
        <v>3107.5</v>
      </c>
      <c r="C10032" s="20">
        <v>0</v>
      </c>
      <c r="D10032" s="20">
        <v>0</v>
      </c>
      <c r="E10032" s="20">
        <v>0</v>
      </c>
      <c r="F10032" s="20">
        <f t="shared" si="316"/>
        <v>0</v>
      </c>
      <c r="G10032" s="136">
        <f t="shared" si="317"/>
        <v>0</v>
      </c>
    </row>
    <row r="10033" spans="1:7" s="8" customFormat="1" ht="12.75" x14ac:dyDescent="0.15">
      <c r="A10033" s="108" t="s">
        <v>12</v>
      </c>
      <c r="B10033" s="19">
        <v>202579.83</v>
      </c>
      <c r="C10033" s="19">
        <v>318534</v>
      </c>
      <c r="D10033" s="19">
        <v>204000</v>
      </c>
      <c r="E10033" s="19">
        <v>159526.46</v>
      </c>
      <c r="F10033" s="19">
        <f t="shared" si="316"/>
        <v>78.747454768818798</v>
      </c>
      <c r="G10033" s="151">
        <f t="shared" si="317"/>
        <v>78.199245098039214</v>
      </c>
    </row>
    <row r="10034" spans="1:7" s="8" customFormat="1" ht="12.75" x14ac:dyDescent="0.15">
      <c r="A10034" s="110" t="s">
        <v>18</v>
      </c>
      <c r="B10034" s="20">
        <v>890.29</v>
      </c>
      <c r="C10034" s="20">
        <v>0</v>
      </c>
      <c r="D10034" s="20">
        <v>0</v>
      </c>
      <c r="E10034" s="20">
        <v>940.36</v>
      </c>
      <c r="F10034" s="20">
        <f t="shared" si="316"/>
        <v>105.62401015399476</v>
      </c>
      <c r="G10034" s="136">
        <f t="shared" si="317"/>
        <v>0</v>
      </c>
    </row>
    <row r="10035" spans="1:7" s="8" customFormat="1" ht="12.75" x14ac:dyDescent="0.15">
      <c r="A10035" s="110" t="s">
        <v>19</v>
      </c>
      <c r="B10035" s="20">
        <v>31865.59</v>
      </c>
      <c r="C10035" s="20">
        <v>0</v>
      </c>
      <c r="D10035" s="20">
        <v>0</v>
      </c>
      <c r="E10035" s="20">
        <v>35166.61</v>
      </c>
      <c r="F10035" s="20">
        <f t="shared" si="316"/>
        <v>110.35919937462322</v>
      </c>
      <c r="G10035" s="136">
        <f t="shared" si="317"/>
        <v>0</v>
      </c>
    </row>
    <row r="10036" spans="1:7" s="8" customFormat="1" ht="12.75" x14ac:dyDescent="0.15">
      <c r="A10036" s="110" t="s">
        <v>20</v>
      </c>
      <c r="B10036" s="20">
        <v>447.61</v>
      </c>
      <c r="C10036" s="20">
        <v>0</v>
      </c>
      <c r="D10036" s="20">
        <v>0</v>
      </c>
      <c r="E10036" s="20">
        <v>0</v>
      </c>
      <c r="F10036" s="20">
        <f t="shared" si="316"/>
        <v>0</v>
      </c>
      <c r="G10036" s="136">
        <f t="shared" si="317"/>
        <v>0</v>
      </c>
    </row>
    <row r="10037" spans="1:7" s="8" customFormat="1" ht="12.75" x14ac:dyDescent="0.15">
      <c r="A10037" s="110" t="s">
        <v>21</v>
      </c>
      <c r="B10037" s="20">
        <v>890.84</v>
      </c>
      <c r="C10037" s="20">
        <v>0</v>
      </c>
      <c r="D10037" s="20">
        <v>0</v>
      </c>
      <c r="E10037" s="20">
        <v>1953.6</v>
      </c>
      <c r="F10037" s="20">
        <f t="shared" si="316"/>
        <v>219.29863948632749</v>
      </c>
      <c r="G10037" s="136">
        <f t="shared" si="317"/>
        <v>0</v>
      </c>
    </row>
    <row r="10038" spans="1:7" s="8" customFormat="1" ht="12.75" x14ac:dyDescent="0.15">
      <c r="A10038" s="110" t="s">
        <v>22</v>
      </c>
      <c r="B10038" s="20">
        <v>2650.35</v>
      </c>
      <c r="C10038" s="20">
        <v>0</v>
      </c>
      <c r="D10038" s="20">
        <v>0</v>
      </c>
      <c r="E10038" s="20">
        <v>688.36</v>
      </c>
      <c r="F10038" s="20">
        <f t="shared" si="316"/>
        <v>25.972418737147922</v>
      </c>
      <c r="G10038" s="136">
        <f t="shared" si="317"/>
        <v>0</v>
      </c>
    </row>
    <row r="10039" spans="1:7" s="8" customFormat="1" ht="12.75" x14ac:dyDescent="0.15">
      <c r="A10039" s="110" t="s">
        <v>23</v>
      </c>
      <c r="B10039" s="20">
        <v>101899.54</v>
      </c>
      <c r="C10039" s="20">
        <v>0</v>
      </c>
      <c r="D10039" s="20">
        <v>0</v>
      </c>
      <c r="E10039" s="20">
        <v>82392.84</v>
      </c>
      <c r="F10039" s="20">
        <f t="shared" si="316"/>
        <v>80.85693026680984</v>
      </c>
      <c r="G10039" s="136">
        <f t="shared" si="317"/>
        <v>0</v>
      </c>
    </row>
    <row r="10040" spans="1:7" s="8" customFormat="1" ht="12.75" x14ac:dyDescent="0.15">
      <c r="A10040" s="110" t="s">
        <v>25</v>
      </c>
      <c r="B10040" s="20">
        <v>200.15</v>
      </c>
      <c r="C10040" s="20">
        <v>0</v>
      </c>
      <c r="D10040" s="20">
        <v>0</v>
      </c>
      <c r="E10040" s="20">
        <v>2260.84</v>
      </c>
      <c r="F10040" s="20">
        <f t="shared" si="316"/>
        <v>1129.5728203847116</v>
      </c>
      <c r="G10040" s="136">
        <f t="shared" si="317"/>
        <v>0</v>
      </c>
    </row>
    <row r="10041" spans="1:7" s="8" customFormat="1" ht="12.75" x14ac:dyDescent="0.15">
      <c r="A10041" s="110" t="s">
        <v>26</v>
      </c>
      <c r="B10041" s="20">
        <v>1797.3</v>
      </c>
      <c r="C10041" s="20">
        <v>0</v>
      </c>
      <c r="D10041" s="20">
        <v>0</v>
      </c>
      <c r="E10041" s="20">
        <v>474.65</v>
      </c>
      <c r="F10041" s="20">
        <f t="shared" si="316"/>
        <v>26.409058031491682</v>
      </c>
      <c r="G10041" s="136">
        <f t="shared" si="317"/>
        <v>0</v>
      </c>
    </row>
    <row r="10042" spans="1:7" s="8" customFormat="1" ht="12.75" x14ac:dyDescent="0.15">
      <c r="A10042" s="110" t="s">
        <v>27</v>
      </c>
      <c r="B10042" s="20">
        <v>8838.81</v>
      </c>
      <c r="C10042" s="20">
        <v>0</v>
      </c>
      <c r="D10042" s="20">
        <v>0</v>
      </c>
      <c r="E10042" s="20">
        <v>397.2</v>
      </c>
      <c r="F10042" s="20">
        <f t="shared" si="316"/>
        <v>4.4938176066687712</v>
      </c>
      <c r="G10042" s="136">
        <f t="shared" si="317"/>
        <v>0</v>
      </c>
    </row>
    <row r="10043" spans="1:7" s="8" customFormat="1" ht="12.75" x14ac:dyDescent="0.15">
      <c r="A10043" s="110" t="s">
        <v>28</v>
      </c>
      <c r="B10043" s="20">
        <v>4900.71</v>
      </c>
      <c r="C10043" s="20">
        <v>0</v>
      </c>
      <c r="D10043" s="20">
        <v>0</v>
      </c>
      <c r="E10043" s="20">
        <v>6036.37</v>
      </c>
      <c r="F10043" s="20">
        <f t="shared" si="316"/>
        <v>123.17337691885461</v>
      </c>
      <c r="G10043" s="136">
        <f t="shared" si="317"/>
        <v>0</v>
      </c>
    </row>
    <row r="10044" spans="1:7" s="8" customFormat="1" ht="12.75" x14ac:dyDescent="0.15">
      <c r="A10044" s="110" t="s">
        <v>41</v>
      </c>
      <c r="B10044" s="20">
        <v>2250.85</v>
      </c>
      <c r="C10044" s="20">
        <v>0</v>
      </c>
      <c r="D10044" s="20">
        <v>0</v>
      </c>
      <c r="E10044" s="20">
        <v>0</v>
      </c>
      <c r="F10044" s="20">
        <f t="shared" si="316"/>
        <v>0</v>
      </c>
      <c r="G10044" s="136">
        <f t="shared" si="317"/>
        <v>0</v>
      </c>
    </row>
    <row r="10045" spans="1:7" s="8" customFormat="1" ht="12.75" x14ac:dyDescent="0.15">
      <c r="A10045" s="110" t="s">
        <v>29</v>
      </c>
      <c r="B10045" s="20">
        <v>11765.17</v>
      </c>
      <c r="C10045" s="20">
        <v>0</v>
      </c>
      <c r="D10045" s="20">
        <v>0</v>
      </c>
      <c r="E10045" s="20">
        <v>11137.26</v>
      </c>
      <c r="F10045" s="20">
        <f t="shared" si="316"/>
        <v>94.662975545614728</v>
      </c>
      <c r="G10045" s="136">
        <f t="shared" si="317"/>
        <v>0</v>
      </c>
    </row>
    <row r="10046" spans="1:7" s="8" customFormat="1" ht="12.75" x14ac:dyDescent="0.15">
      <c r="A10046" s="110" t="s">
        <v>30</v>
      </c>
      <c r="B10046" s="20">
        <v>3667.72</v>
      </c>
      <c r="C10046" s="20">
        <v>0</v>
      </c>
      <c r="D10046" s="20">
        <v>0</v>
      </c>
      <c r="E10046" s="20">
        <v>2954.6</v>
      </c>
      <c r="F10046" s="20">
        <f t="shared" si="316"/>
        <v>80.556858211641028</v>
      </c>
      <c r="G10046" s="136">
        <f t="shared" si="317"/>
        <v>0</v>
      </c>
    </row>
    <row r="10047" spans="1:7" s="8" customFormat="1" ht="12.75" x14ac:dyDescent="0.15">
      <c r="A10047" s="110" t="s">
        <v>31</v>
      </c>
      <c r="B10047" s="20">
        <v>6687.31</v>
      </c>
      <c r="C10047" s="20">
        <v>0</v>
      </c>
      <c r="D10047" s="20">
        <v>0</v>
      </c>
      <c r="E10047" s="20">
        <v>0</v>
      </c>
      <c r="F10047" s="20">
        <f t="shared" si="316"/>
        <v>0</v>
      </c>
      <c r="G10047" s="136">
        <f t="shared" si="317"/>
        <v>0</v>
      </c>
    </row>
    <row r="10048" spans="1:7" s="8" customFormat="1" ht="12.75" x14ac:dyDescent="0.15">
      <c r="A10048" s="110" t="s">
        <v>32</v>
      </c>
      <c r="B10048" s="20">
        <v>4770.5600000000004</v>
      </c>
      <c r="C10048" s="20">
        <v>0</v>
      </c>
      <c r="D10048" s="20">
        <v>0</v>
      </c>
      <c r="E10048" s="20">
        <v>2250</v>
      </c>
      <c r="F10048" s="20">
        <f t="shared" si="316"/>
        <v>47.164274215186474</v>
      </c>
      <c r="G10048" s="136">
        <f t="shared" si="317"/>
        <v>0</v>
      </c>
    </row>
    <row r="10049" spans="1:7" s="8" customFormat="1" ht="12.75" x14ac:dyDescent="0.15">
      <c r="A10049" s="110" t="s">
        <v>33</v>
      </c>
      <c r="B10049" s="20">
        <v>2785.1</v>
      </c>
      <c r="C10049" s="20">
        <v>0</v>
      </c>
      <c r="D10049" s="20">
        <v>0</v>
      </c>
      <c r="E10049" s="20">
        <v>461.66</v>
      </c>
      <c r="F10049" s="20">
        <f t="shared" si="316"/>
        <v>16.576065491364762</v>
      </c>
      <c r="G10049" s="136">
        <f t="shared" si="317"/>
        <v>0</v>
      </c>
    </row>
    <row r="10050" spans="1:7" s="8" customFormat="1" ht="12.75" x14ac:dyDescent="0.15">
      <c r="A10050" s="110" t="s">
        <v>34</v>
      </c>
      <c r="B10050" s="20">
        <v>7153.6</v>
      </c>
      <c r="C10050" s="20">
        <v>0</v>
      </c>
      <c r="D10050" s="20">
        <v>0</v>
      </c>
      <c r="E10050" s="20">
        <v>3543.42</v>
      </c>
      <c r="F10050" s="20">
        <f t="shared" si="316"/>
        <v>49.533381793782148</v>
      </c>
      <c r="G10050" s="136">
        <f t="shared" si="317"/>
        <v>0</v>
      </c>
    </row>
    <row r="10051" spans="1:7" s="8" customFormat="1" ht="12.75" x14ac:dyDescent="0.15">
      <c r="A10051" s="110" t="s">
        <v>99</v>
      </c>
      <c r="B10051" s="20">
        <v>2115.0300000000002</v>
      </c>
      <c r="C10051" s="20">
        <v>0</v>
      </c>
      <c r="D10051" s="20">
        <v>0</v>
      </c>
      <c r="E10051" s="20">
        <v>8128.83</v>
      </c>
      <c r="F10051" s="20">
        <f t="shared" si="316"/>
        <v>384.3363923915972</v>
      </c>
      <c r="G10051" s="136">
        <f t="shared" si="317"/>
        <v>0</v>
      </c>
    </row>
    <row r="10052" spans="1:7" s="8" customFormat="1" ht="12.75" x14ac:dyDescent="0.15">
      <c r="A10052" s="110" t="s">
        <v>35</v>
      </c>
      <c r="B10052" s="20">
        <v>2501.5300000000002</v>
      </c>
      <c r="C10052" s="20">
        <v>0</v>
      </c>
      <c r="D10052" s="20">
        <v>0</v>
      </c>
      <c r="E10052" s="20">
        <v>0</v>
      </c>
      <c r="F10052" s="20">
        <f t="shared" si="316"/>
        <v>0</v>
      </c>
      <c r="G10052" s="136">
        <f t="shared" si="317"/>
        <v>0</v>
      </c>
    </row>
    <row r="10053" spans="1:7" s="8" customFormat="1" ht="12.75" x14ac:dyDescent="0.15">
      <c r="A10053" s="110" t="s">
        <v>83</v>
      </c>
      <c r="B10053" s="20">
        <v>2074.3000000000002</v>
      </c>
      <c r="C10053" s="20">
        <v>0</v>
      </c>
      <c r="D10053" s="20">
        <v>0</v>
      </c>
      <c r="E10053" s="20">
        <v>0</v>
      </c>
      <c r="F10053" s="20">
        <f t="shared" si="316"/>
        <v>0</v>
      </c>
      <c r="G10053" s="136">
        <f t="shared" si="317"/>
        <v>0</v>
      </c>
    </row>
    <row r="10054" spans="1:7" s="8" customFormat="1" ht="12.75" x14ac:dyDescent="0.15">
      <c r="A10054" s="110" t="s">
        <v>42</v>
      </c>
      <c r="B10054" s="20">
        <v>726.66</v>
      </c>
      <c r="C10054" s="20">
        <v>0</v>
      </c>
      <c r="D10054" s="20">
        <v>0</v>
      </c>
      <c r="E10054" s="20">
        <v>0</v>
      </c>
      <c r="F10054" s="20">
        <f t="shared" ref="F10054:F10117" si="318">IFERROR(E10054/B10054*100,0)</f>
        <v>0</v>
      </c>
      <c r="G10054" s="136">
        <f t="shared" ref="G10054:G10117" si="319">IFERROR(E10054/D10054*100,0)</f>
        <v>0</v>
      </c>
    </row>
    <row r="10055" spans="1:7" s="8" customFormat="1" ht="12.75" x14ac:dyDescent="0.15">
      <c r="A10055" s="110" t="s">
        <v>206</v>
      </c>
      <c r="B10055" s="20">
        <v>1700.81</v>
      </c>
      <c r="C10055" s="20">
        <v>0</v>
      </c>
      <c r="D10055" s="20">
        <v>0</v>
      </c>
      <c r="E10055" s="20">
        <v>739.86</v>
      </c>
      <c r="F10055" s="20">
        <f t="shared" si="318"/>
        <v>43.50044978569035</v>
      </c>
      <c r="G10055" s="136">
        <f t="shared" si="319"/>
        <v>0</v>
      </c>
    </row>
    <row r="10056" spans="1:7" s="8" customFormat="1" ht="12.75" x14ac:dyDescent="0.15">
      <c r="A10056" s="108" t="s">
        <v>53</v>
      </c>
      <c r="B10056" s="19">
        <v>6516.69</v>
      </c>
      <c r="C10056" s="19">
        <v>26544</v>
      </c>
      <c r="D10056" s="19">
        <v>8692</v>
      </c>
      <c r="E10056" s="19">
        <v>0</v>
      </c>
      <c r="F10056" s="19">
        <f t="shared" si="318"/>
        <v>0</v>
      </c>
      <c r="G10056" s="151">
        <f t="shared" si="319"/>
        <v>0</v>
      </c>
    </row>
    <row r="10057" spans="1:7" s="8" customFormat="1" ht="12.75" x14ac:dyDescent="0.15">
      <c r="A10057" s="108" t="s">
        <v>56</v>
      </c>
      <c r="B10057" s="19">
        <v>4247.13</v>
      </c>
      <c r="C10057" s="19">
        <v>13272</v>
      </c>
      <c r="D10057" s="19">
        <v>0</v>
      </c>
      <c r="E10057" s="19">
        <v>0</v>
      </c>
      <c r="F10057" s="19">
        <f t="shared" si="318"/>
        <v>0</v>
      </c>
      <c r="G10057" s="151">
        <f t="shared" si="319"/>
        <v>0</v>
      </c>
    </row>
    <row r="10058" spans="1:7" s="8" customFormat="1" ht="12.75" x14ac:dyDescent="0.15">
      <c r="A10058" s="110" t="s">
        <v>71</v>
      </c>
      <c r="B10058" s="20">
        <v>4247.13</v>
      </c>
      <c r="C10058" s="20">
        <v>0</v>
      </c>
      <c r="D10058" s="20">
        <v>0</v>
      </c>
      <c r="E10058" s="20">
        <v>0</v>
      </c>
      <c r="F10058" s="20">
        <f t="shared" si="318"/>
        <v>0</v>
      </c>
      <c r="G10058" s="136">
        <f t="shared" si="319"/>
        <v>0</v>
      </c>
    </row>
    <row r="10059" spans="1:7" s="8" customFormat="1" ht="12.75" x14ac:dyDescent="0.15">
      <c r="A10059" s="108" t="s">
        <v>72</v>
      </c>
      <c r="B10059" s="19">
        <v>2269.56</v>
      </c>
      <c r="C10059" s="19">
        <v>13272</v>
      </c>
      <c r="D10059" s="19">
        <v>8692</v>
      </c>
      <c r="E10059" s="19">
        <v>0</v>
      </c>
      <c r="F10059" s="19">
        <f t="shared" si="318"/>
        <v>0</v>
      </c>
      <c r="G10059" s="151">
        <f t="shared" si="319"/>
        <v>0</v>
      </c>
    </row>
    <row r="10060" spans="1:7" s="8" customFormat="1" ht="12.75" x14ac:dyDescent="0.15">
      <c r="A10060" s="110" t="s">
        <v>73</v>
      </c>
      <c r="B10060" s="20">
        <v>2269.56</v>
      </c>
      <c r="C10060" s="20">
        <v>0</v>
      </c>
      <c r="D10060" s="20">
        <v>0</v>
      </c>
      <c r="E10060" s="20">
        <v>0</v>
      </c>
      <c r="F10060" s="20">
        <f t="shared" si="318"/>
        <v>0</v>
      </c>
      <c r="G10060" s="136">
        <f t="shared" si="319"/>
        <v>0</v>
      </c>
    </row>
    <row r="10061" spans="1:7" s="7" customFormat="1" ht="12.75" x14ac:dyDescent="0.15">
      <c r="A10061" s="149" t="s">
        <v>391</v>
      </c>
      <c r="B10061" s="18">
        <v>0</v>
      </c>
      <c r="C10061" s="18">
        <v>6636</v>
      </c>
      <c r="D10061" s="18">
        <v>6636</v>
      </c>
      <c r="E10061" s="18">
        <v>6636</v>
      </c>
      <c r="F10061" s="18">
        <f t="shared" si="318"/>
        <v>0</v>
      </c>
      <c r="G10061" s="150">
        <f t="shared" si="319"/>
        <v>100</v>
      </c>
    </row>
    <row r="10062" spans="1:7" s="8" customFormat="1" ht="12.75" x14ac:dyDescent="0.15">
      <c r="A10062" s="108" t="s">
        <v>367</v>
      </c>
      <c r="B10062" s="19">
        <v>0</v>
      </c>
      <c r="C10062" s="19">
        <v>6636</v>
      </c>
      <c r="D10062" s="19">
        <v>6636</v>
      </c>
      <c r="E10062" s="19">
        <v>6636</v>
      </c>
      <c r="F10062" s="19">
        <f t="shared" si="318"/>
        <v>0</v>
      </c>
      <c r="G10062" s="151">
        <f t="shared" si="319"/>
        <v>100</v>
      </c>
    </row>
    <row r="10063" spans="1:7" s="6" customFormat="1" ht="12.75" x14ac:dyDescent="0.15">
      <c r="A10063" s="147" t="s">
        <v>5</v>
      </c>
      <c r="B10063" s="17">
        <v>0</v>
      </c>
      <c r="C10063" s="17">
        <v>6636</v>
      </c>
      <c r="D10063" s="17">
        <v>6636</v>
      </c>
      <c r="E10063" s="17">
        <v>6636</v>
      </c>
      <c r="F10063" s="17">
        <f t="shared" si="318"/>
        <v>0</v>
      </c>
      <c r="G10063" s="148">
        <f t="shared" si="319"/>
        <v>100</v>
      </c>
    </row>
    <row r="10064" spans="1:7" s="8" customFormat="1" ht="12.75" x14ac:dyDescent="0.15">
      <c r="A10064" s="108" t="s">
        <v>6</v>
      </c>
      <c r="B10064" s="19">
        <v>0</v>
      </c>
      <c r="C10064" s="19">
        <v>6636</v>
      </c>
      <c r="D10064" s="19">
        <v>0</v>
      </c>
      <c r="E10064" s="19">
        <v>0</v>
      </c>
      <c r="F10064" s="19">
        <f t="shared" si="318"/>
        <v>0</v>
      </c>
      <c r="G10064" s="151">
        <f t="shared" si="319"/>
        <v>0</v>
      </c>
    </row>
    <row r="10065" spans="1:7" s="8" customFormat="1" ht="12.75" x14ac:dyDescent="0.15">
      <c r="A10065" s="108" t="s">
        <v>12</v>
      </c>
      <c r="B10065" s="19">
        <v>0</v>
      </c>
      <c r="C10065" s="19">
        <v>6636</v>
      </c>
      <c r="D10065" s="19">
        <v>0</v>
      </c>
      <c r="E10065" s="19">
        <v>0</v>
      </c>
      <c r="F10065" s="19">
        <f t="shared" si="318"/>
        <v>0</v>
      </c>
      <c r="G10065" s="151">
        <f t="shared" si="319"/>
        <v>0</v>
      </c>
    </row>
    <row r="10066" spans="1:7" s="8" customFormat="1" ht="12.75" x14ac:dyDescent="0.15">
      <c r="A10066" s="108" t="s">
        <v>53</v>
      </c>
      <c r="B10066" s="19">
        <v>0</v>
      </c>
      <c r="C10066" s="19">
        <v>0</v>
      </c>
      <c r="D10066" s="19">
        <v>6636</v>
      </c>
      <c r="E10066" s="19">
        <v>6636</v>
      </c>
      <c r="F10066" s="19">
        <f t="shared" si="318"/>
        <v>0</v>
      </c>
      <c r="G10066" s="151">
        <f t="shared" si="319"/>
        <v>100</v>
      </c>
    </row>
    <row r="10067" spans="1:7" s="8" customFormat="1" ht="12.75" x14ac:dyDescent="0.15">
      <c r="A10067" s="108" t="s">
        <v>56</v>
      </c>
      <c r="B10067" s="19">
        <v>0</v>
      </c>
      <c r="C10067" s="19">
        <v>0</v>
      </c>
      <c r="D10067" s="19">
        <v>6636</v>
      </c>
      <c r="E10067" s="19">
        <v>6636</v>
      </c>
      <c r="F10067" s="19">
        <f t="shared" si="318"/>
        <v>0</v>
      </c>
      <c r="G10067" s="151">
        <f t="shared" si="319"/>
        <v>100</v>
      </c>
    </row>
    <row r="10068" spans="1:7" s="8" customFormat="1" ht="12.75" x14ac:dyDescent="0.15">
      <c r="A10068" s="110" t="s">
        <v>296</v>
      </c>
      <c r="B10068" s="20">
        <v>0</v>
      </c>
      <c r="C10068" s="20">
        <v>0</v>
      </c>
      <c r="D10068" s="20">
        <v>0</v>
      </c>
      <c r="E10068" s="20">
        <v>6636</v>
      </c>
      <c r="F10068" s="20">
        <f t="shared" si="318"/>
        <v>0</v>
      </c>
      <c r="G10068" s="136">
        <f t="shared" si="319"/>
        <v>0</v>
      </c>
    </row>
    <row r="10069" spans="1:7" s="7" customFormat="1" ht="12.75" x14ac:dyDescent="0.15">
      <c r="A10069" s="149" t="s">
        <v>383</v>
      </c>
      <c r="B10069" s="18">
        <v>17253.97</v>
      </c>
      <c r="C10069" s="18">
        <v>15927</v>
      </c>
      <c r="D10069" s="18">
        <v>15927</v>
      </c>
      <c r="E10069" s="18">
        <v>15927</v>
      </c>
      <c r="F10069" s="18">
        <f t="shared" si="318"/>
        <v>92.309190290698311</v>
      </c>
      <c r="G10069" s="150">
        <f t="shared" si="319"/>
        <v>100</v>
      </c>
    </row>
    <row r="10070" spans="1:7" s="8" customFormat="1" ht="12.75" x14ac:dyDescent="0.15">
      <c r="A10070" s="108" t="s">
        <v>364</v>
      </c>
      <c r="B10070" s="19">
        <v>6636.14</v>
      </c>
      <c r="C10070" s="19">
        <v>0</v>
      </c>
      <c r="D10070" s="19">
        <v>0</v>
      </c>
      <c r="E10070" s="19">
        <v>0</v>
      </c>
      <c r="F10070" s="19">
        <f t="shared" si="318"/>
        <v>0</v>
      </c>
      <c r="G10070" s="151">
        <f t="shared" si="319"/>
        <v>0</v>
      </c>
    </row>
    <row r="10071" spans="1:7" s="6" customFormat="1" ht="12.75" x14ac:dyDescent="0.15">
      <c r="A10071" s="147" t="s">
        <v>5</v>
      </c>
      <c r="B10071" s="17">
        <v>6636.14</v>
      </c>
      <c r="C10071" s="17">
        <v>0</v>
      </c>
      <c r="D10071" s="17">
        <v>0</v>
      </c>
      <c r="E10071" s="17">
        <v>0</v>
      </c>
      <c r="F10071" s="17">
        <f t="shared" si="318"/>
        <v>0</v>
      </c>
      <c r="G10071" s="148">
        <f t="shared" si="319"/>
        <v>0</v>
      </c>
    </row>
    <row r="10072" spans="1:7" s="8" customFormat="1" ht="12.75" x14ac:dyDescent="0.15">
      <c r="A10072" s="108" t="s">
        <v>53</v>
      </c>
      <c r="B10072" s="19">
        <v>6636.14</v>
      </c>
      <c r="C10072" s="19">
        <v>0</v>
      </c>
      <c r="D10072" s="19">
        <v>0</v>
      </c>
      <c r="E10072" s="19">
        <v>0</v>
      </c>
      <c r="F10072" s="19">
        <f t="shared" si="318"/>
        <v>0</v>
      </c>
      <c r="G10072" s="151">
        <f t="shared" si="319"/>
        <v>0</v>
      </c>
    </row>
    <row r="10073" spans="1:7" s="8" customFormat="1" ht="12.75" x14ac:dyDescent="0.15">
      <c r="A10073" s="108" t="s">
        <v>56</v>
      </c>
      <c r="B10073" s="19">
        <v>6636.14</v>
      </c>
      <c r="C10073" s="19">
        <v>0</v>
      </c>
      <c r="D10073" s="19">
        <v>0</v>
      </c>
      <c r="E10073" s="19">
        <v>0</v>
      </c>
      <c r="F10073" s="19">
        <f t="shared" si="318"/>
        <v>0</v>
      </c>
      <c r="G10073" s="151">
        <f t="shared" si="319"/>
        <v>0</v>
      </c>
    </row>
    <row r="10074" spans="1:7" s="8" customFormat="1" ht="12.75" x14ac:dyDescent="0.15">
      <c r="A10074" s="110" t="s">
        <v>71</v>
      </c>
      <c r="B10074" s="20">
        <v>6636.14</v>
      </c>
      <c r="C10074" s="20">
        <v>0</v>
      </c>
      <c r="D10074" s="20">
        <v>0</v>
      </c>
      <c r="E10074" s="20">
        <v>0</v>
      </c>
      <c r="F10074" s="20">
        <f t="shared" si="318"/>
        <v>0</v>
      </c>
      <c r="G10074" s="136">
        <f t="shared" si="319"/>
        <v>0</v>
      </c>
    </row>
    <row r="10075" spans="1:7" s="8" customFormat="1" ht="12.75" x14ac:dyDescent="0.15">
      <c r="A10075" s="108" t="s">
        <v>367</v>
      </c>
      <c r="B10075" s="19">
        <v>10617.83</v>
      </c>
      <c r="C10075" s="19">
        <v>15927</v>
      </c>
      <c r="D10075" s="19">
        <v>15927</v>
      </c>
      <c r="E10075" s="19">
        <v>15927</v>
      </c>
      <c r="F10075" s="19">
        <f t="shared" si="318"/>
        <v>150.00240162067013</v>
      </c>
      <c r="G10075" s="151">
        <f t="shared" si="319"/>
        <v>100</v>
      </c>
    </row>
    <row r="10076" spans="1:7" s="6" customFormat="1" ht="12.75" x14ac:dyDescent="0.15">
      <c r="A10076" s="147" t="s">
        <v>5</v>
      </c>
      <c r="B10076" s="17">
        <v>10617.83</v>
      </c>
      <c r="C10076" s="17">
        <v>15927</v>
      </c>
      <c r="D10076" s="17">
        <v>15927</v>
      </c>
      <c r="E10076" s="17">
        <v>15927</v>
      </c>
      <c r="F10076" s="17">
        <f t="shared" si="318"/>
        <v>150.00240162067013</v>
      </c>
      <c r="G10076" s="148">
        <f t="shared" si="319"/>
        <v>100</v>
      </c>
    </row>
    <row r="10077" spans="1:7" s="8" customFormat="1" ht="12.75" x14ac:dyDescent="0.15">
      <c r="A10077" s="108" t="s">
        <v>6</v>
      </c>
      <c r="B10077" s="19">
        <v>2389.0100000000002</v>
      </c>
      <c r="C10077" s="19">
        <v>0</v>
      </c>
      <c r="D10077" s="19">
        <v>0</v>
      </c>
      <c r="E10077" s="19">
        <v>0</v>
      </c>
      <c r="F10077" s="19">
        <f t="shared" si="318"/>
        <v>0</v>
      </c>
      <c r="G10077" s="151">
        <f t="shared" si="319"/>
        <v>0</v>
      </c>
    </row>
    <row r="10078" spans="1:7" s="8" customFormat="1" ht="12.75" x14ac:dyDescent="0.15">
      <c r="A10078" s="108" t="s">
        <v>12</v>
      </c>
      <c r="B10078" s="19">
        <v>2389.0100000000002</v>
      </c>
      <c r="C10078" s="19">
        <v>0</v>
      </c>
      <c r="D10078" s="19">
        <v>0</v>
      </c>
      <c r="E10078" s="19">
        <v>0</v>
      </c>
      <c r="F10078" s="19">
        <f t="shared" si="318"/>
        <v>0</v>
      </c>
      <c r="G10078" s="151">
        <f t="shared" si="319"/>
        <v>0</v>
      </c>
    </row>
    <row r="10079" spans="1:7" s="8" customFormat="1" ht="12.75" x14ac:dyDescent="0.15">
      <c r="A10079" s="110" t="s">
        <v>25</v>
      </c>
      <c r="B10079" s="20">
        <v>2389.0100000000002</v>
      </c>
      <c r="C10079" s="20">
        <v>0</v>
      </c>
      <c r="D10079" s="20">
        <v>0</v>
      </c>
      <c r="E10079" s="20">
        <v>0</v>
      </c>
      <c r="F10079" s="20">
        <f t="shared" si="318"/>
        <v>0</v>
      </c>
      <c r="G10079" s="136">
        <f t="shared" si="319"/>
        <v>0</v>
      </c>
    </row>
    <row r="10080" spans="1:7" s="8" customFormat="1" ht="12.75" x14ac:dyDescent="0.15">
      <c r="A10080" s="108" t="s">
        <v>53</v>
      </c>
      <c r="B10080" s="19">
        <v>8228.82</v>
      </c>
      <c r="C10080" s="19">
        <v>15927</v>
      </c>
      <c r="D10080" s="19">
        <v>15927</v>
      </c>
      <c r="E10080" s="19">
        <v>15927</v>
      </c>
      <c r="F10080" s="19">
        <f t="shared" si="318"/>
        <v>193.551444800105</v>
      </c>
      <c r="G10080" s="151">
        <f t="shared" si="319"/>
        <v>100</v>
      </c>
    </row>
    <row r="10081" spans="1:7" s="8" customFormat="1" ht="12.75" x14ac:dyDescent="0.15">
      <c r="A10081" s="108" t="s">
        <v>56</v>
      </c>
      <c r="B10081" s="19">
        <v>8228.82</v>
      </c>
      <c r="C10081" s="19">
        <v>0</v>
      </c>
      <c r="D10081" s="19">
        <v>0</v>
      </c>
      <c r="E10081" s="19">
        <v>0</v>
      </c>
      <c r="F10081" s="19">
        <f t="shared" si="318"/>
        <v>0</v>
      </c>
      <c r="G10081" s="151">
        <f t="shared" si="319"/>
        <v>0</v>
      </c>
    </row>
    <row r="10082" spans="1:7" s="8" customFormat="1" ht="12.75" x14ac:dyDescent="0.15">
      <c r="A10082" s="110" t="s">
        <v>296</v>
      </c>
      <c r="B10082" s="20">
        <v>8228.82</v>
      </c>
      <c r="C10082" s="20">
        <v>0</v>
      </c>
      <c r="D10082" s="20">
        <v>0</v>
      </c>
      <c r="E10082" s="20">
        <v>0</v>
      </c>
      <c r="F10082" s="20">
        <f t="shared" si="318"/>
        <v>0</v>
      </c>
      <c r="G10082" s="136">
        <f t="shared" si="319"/>
        <v>0</v>
      </c>
    </row>
    <row r="10083" spans="1:7" s="8" customFormat="1" ht="12.75" x14ac:dyDescent="0.15">
      <c r="A10083" s="108" t="s">
        <v>72</v>
      </c>
      <c r="B10083" s="19">
        <v>0</v>
      </c>
      <c r="C10083" s="19">
        <v>15927</v>
      </c>
      <c r="D10083" s="19">
        <v>15927</v>
      </c>
      <c r="E10083" s="19">
        <v>15927</v>
      </c>
      <c r="F10083" s="19">
        <f t="shared" si="318"/>
        <v>0</v>
      </c>
      <c r="G10083" s="151">
        <f t="shared" si="319"/>
        <v>100</v>
      </c>
    </row>
    <row r="10084" spans="1:7" s="8" customFormat="1" ht="12.75" x14ac:dyDescent="0.15">
      <c r="A10084" s="110" t="s">
        <v>73</v>
      </c>
      <c r="B10084" s="20">
        <v>0</v>
      </c>
      <c r="C10084" s="20">
        <v>0</v>
      </c>
      <c r="D10084" s="20">
        <v>0</v>
      </c>
      <c r="E10084" s="20">
        <v>15927</v>
      </c>
      <c r="F10084" s="20">
        <f t="shared" si="318"/>
        <v>0</v>
      </c>
      <c r="G10084" s="136">
        <f t="shared" si="319"/>
        <v>0</v>
      </c>
    </row>
    <row r="10085" spans="1:7" s="7" customFormat="1" ht="12.75" x14ac:dyDescent="0.15">
      <c r="A10085" s="149" t="s">
        <v>392</v>
      </c>
      <c r="B10085" s="18">
        <v>19582.34</v>
      </c>
      <c r="C10085" s="18">
        <v>26545</v>
      </c>
      <c r="D10085" s="18">
        <v>45300</v>
      </c>
      <c r="E10085" s="18">
        <v>39192.22</v>
      </c>
      <c r="F10085" s="18">
        <f t="shared" si="318"/>
        <v>200.14063692081746</v>
      </c>
      <c r="G10085" s="150">
        <f t="shared" si="319"/>
        <v>86.517041942604862</v>
      </c>
    </row>
    <row r="10086" spans="1:7" s="8" customFormat="1" ht="12.75" x14ac:dyDescent="0.15">
      <c r="A10086" s="108" t="s">
        <v>367</v>
      </c>
      <c r="B10086" s="19">
        <v>19582.34</v>
      </c>
      <c r="C10086" s="19">
        <v>26545</v>
      </c>
      <c r="D10086" s="19">
        <v>45300</v>
      </c>
      <c r="E10086" s="19">
        <v>39192.22</v>
      </c>
      <c r="F10086" s="19">
        <f t="shared" si="318"/>
        <v>200.14063692081746</v>
      </c>
      <c r="G10086" s="151">
        <f t="shared" si="319"/>
        <v>86.517041942604862</v>
      </c>
    </row>
    <row r="10087" spans="1:7" s="6" customFormat="1" ht="12.75" x14ac:dyDescent="0.15">
      <c r="A10087" s="147" t="s">
        <v>5</v>
      </c>
      <c r="B10087" s="17">
        <v>19582.34</v>
      </c>
      <c r="C10087" s="17">
        <v>26545</v>
      </c>
      <c r="D10087" s="17">
        <v>45300</v>
      </c>
      <c r="E10087" s="17">
        <v>39192.22</v>
      </c>
      <c r="F10087" s="17">
        <f t="shared" si="318"/>
        <v>200.14063692081746</v>
      </c>
      <c r="G10087" s="148">
        <f t="shared" si="319"/>
        <v>86.517041942604862</v>
      </c>
    </row>
    <row r="10088" spans="1:7" s="8" customFormat="1" ht="12.75" x14ac:dyDescent="0.15">
      <c r="A10088" s="108" t="s">
        <v>6</v>
      </c>
      <c r="B10088" s="19">
        <v>19582.34</v>
      </c>
      <c r="C10088" s="19">
        <v>26545</v>
      </c>
      <c r="D10088" s="19">
        <v>45300</v>
      </c>
      <c r="E10088" s="19">
        <v>39192.22</v>
      </c>
      <c r="F10088" s="19">
        <f t="shared" si="318"/>
        <v>200.14063692081746</v>
      </c>
      <c r="G10088" s="151">
        <f t="shared" si="319"/>
        <v>86.517041942604862</v>
      </c>
    </row>
    <row r="10089" spans="1:7" s="8" customFormat="1" ht="12.75" x14ac:dyDescent="0.15">
      <c r="A10089" s="108" t="s">
        <v>7</v>
      </c>
      <c r="B10089" s="19">
        <v>17237.47</v>
      </c>
      <c r="C10089" s="19">
        <v>23890</v>
      </c>
      <c r="D10089" s="19">
        <v>34700</v>
      </c>
      <c r="E10089" s="19">
        <v>32585.65</v>
      </c>
      <c r="F10089" s="19">
        <f t="shared" si="318"/>
        <v>189.03963284635157</v>
      </c>
      <c r="G10089" s="151">
        <f t="shared" si="319"/>
        <v>93.906772334293947</v>
      </c>
    </row>
    <row r="10090" spans="1:7" s="8" customFormat="1" ht="12.75" x14ac:dyDescent="0.15">
      <c r="A10090" s="110" t="s">
        <v>8</v>
      </c>
      <c r="B10090" s="20">
        <v>15178.91</v>
      </c>
      <c r="C10090" s="20">
        <v>0</v>
      </c>
      <c r="D10090" s="20">
        <v>0</v>
      </c>
      <c r="E10090" s="20">
        <v>26910.86</v>
      </c>
      <c r="F10090" s="20">
        <f t="shared" si="318"/>
        <v>177.29112301212672</v>
      </c>
      <c r="G10090" s="136">
        <f t="shared" si="319"/>
        <v>0</v>
      </c>
    </row>
    <row r="10091" spans="1:7" s="8" customFormat="1" ht="12.75" x14ac:dyDescent="0.15">
      <c r="A10091" s="110" t="s">
        <v>10</v>
      </c>
      <c r="B10091" s="20">
        <v>232.26</v>
      </c>
      <c r="C10091" s="20">
        <v>0</v>
      </c>
      <c r="D10091" s="20">
        <v>0</v>
      </c>
      <c r="E10091" s="20">
        <v>676</v>
      </c>
      <c r="F10091" s="20">
        <f t="shared" si="318"/>
        <v>291.05313011280464</v>
      </c>
      <c r="G10091" s="136">
        <f t="shared" si="319"/>
        <v>0</v>
      </c>
    </row>
    <row r="10092" spans="1:7" s="8" customFormat="1" ht="12.75" x14ac:dyDescent="0.15">
      <c r="A10092" s="110" t="s">
        <v>11</v>
      </c>
      <c r="B10092" s="20">
        <v>1826.3</v>
      </c>
      <c r="C10092" s="20">
        <v>0</v>
      </c>
      <c r="D10092" s="20">
        <v>0</v>
      </c>
      <c r="E10092" s="20">
        <v>4998.79</v>
      </c>
      <c r="F10092" s="20">
        <f t="shared" si="318"/>
        <v>273.71132891638837</v>
      </c>
      <c r="G10092" s="136">
        <f t="shared" si="319"/>
        <v>0</v>
      </c>
    </row>
    <row r="10093" spans="1:7" s="8" customFormat="1" ht="12.75" x14ac:dyDescent="0.15">
      <c r="A10093" s="108" t="s">
        <v>12</v>
      </c>
      <c r="B10093" s="19">
        <v>2344.87</v>
      </c>
      <c r="C10093" s="19">
        <v>2655</v>
      </c>
      <c r="D10093" s="19">
        <v>10600</v>
      </c>
      <c r="E10093" s="19">
        <v>6606.57</v>
      </c>
      <c r="F10093" s="19">
        <f t="shared" si="318"/>
        <v>281.74568312955512</v>
      </c>
      <c r="G10093" s="151">
        <f t="shared" si="319"/>
        <v>62.326132075471698</v>
      </c>
    </row>
    <row r="10094" spans="1:7" s="8" customFormat="1" ht="12.75" x14ac:dyDescent="0.15">
      <c r="A10094" s="110" t="s">
        <v>18</v>
      </c>
      <c r="B10094" s="20">
        <v>13.27</v>
      </c>
      <c r="C10094" s="20">
        <v>0</v>
      </c>
      <c r="D10094" s="20">
        <v>0</v>
      </c>
      <c r="E10094" s="20">
        <v>0</v>
      </c>
      <c r="F10094" s="20">
        <f t="shared" si="318"/>
        <v>0</v>
      </c>
      <c r="G10094" s="136">
        <f t="shared" si="319"/>
        <v>0</v>
      </c>
    </row>
    <row r="10095" spans="1:7" s="8" customFormat="1" ht="12.75" x14ac:dyDescent="0.15">
      <c r="A10095" s="110" t="s">
        <v>19</v>
      </c>
      <c r="B10095" s="20">
        <v>980.97</v>
      </c>
      <c r="C10095" s="20">
        <v>0</v>
      </c>
      <c r="D10095" s="20">
        <v>0</v>
      </c>
      <c r="E10095" s="20">
        <v>5664.7</v>
      </c>
      <c r="F10095" s="20">
        <f t="shared" si="318"/>
        <v>577.45904563850058</v>
      </c>
      <c r="G10095" s="136">
        <f t="shared" si="319"/>
        <v>0</v>
      </c>
    </row>
    <row r="10096" spans="1:7" s="8" customFormat="1" ht="12.75" x14ac:dyDescent="0.15">
      <c r="A10096" s="110" t="s">
        <v>20</v>
      </c>
      <c r="B10096" s="20">
        <v>1218.24</v>
      </c>
      <c r="C10096" s="20">
        <v>0</v>
      </c>
      <c r="D10096" s="20">
        <v>0</v>
      </c>
      <c r="E10096" s="20">
        <v>941.87</v>
      </c>
      <c r="F10096" s="20">
        <f t="shared" si="318"/>
        <v>77.313993958497505</v>
      </c>
      <c r="G10096" s="136">
        <f t="shared" si="319"/>
        <v>0</v>
      </c>
    </row>
    <row r="10097" spans="1:7" s="8" customFormat="1" ht="12.75" x14ac:dyDescent="0.15">
      <c r="A10097" s="110" t="s">
        <v>21</v>
      </c>
      <c r="B10097" s="20">
        <v>43.8</v>
      </c>
      <c r="C10097" s="20">
        <v>0</v>
      </c>
      <c r="D10097" s="20">
        <v>0</v>
      </c>
      <c r="E10097" s="20">
        <v>0</v>
      </c>
      <c r="F10097" s="20">
        <f t="shared" si="318"/>
        <v>0</v>
      </c>
      <c r="G10097" s="136">
        <f t="shared" si="319"/>
        <v>0</v>
      </c>
    </row>
    <row r="10098" spans="1:7" s="8" customFormat="1" ht="12.75" x14ac:dyDescent="0.15">
      <c r="A10098" s="110" t="s">
        <v>22</v>
      </c>
      <c r="B10098" s="20">
        <v>88.59</v>
      </c>
      <c r="C10098" s="20">
        <v>0</v>
      </c>
      <c r="D10098" s="20">
        <v>0</v>
      </c>
      <c r="E10098" s="20">
        <v>0</v>
      </c>
      <c r="F10098" s="20">
        <f t="shared" si="318"/>
        <v>0</v>
      </c>
      <c r="G10098" s="136">
        <f t="shared" si="319"/>
        <v>0</v>
      </c>
    </row>
    <row r="10099" spans="1:7" s="6" customFormat="1" ht="12.75" x14ac:dyDescent="0.15">
      <c r="A10099" s="147" t="s">
        <v>368</v>
      </c>
      <c r="B10099" s="17">
        <v>3133947.37</v>
      </c>
      <c r="C10099" s="17">
        <v>3518527</v>
      </c>
      <c r="D10099" s="17">
        <v>4372706</v>
      </c>
      <c r="E10099" s="17">
        <v>3796201.6</v>
      </c>
      <c r="F10099" s="17">
        <f t="shared" si="318"/>
        <v>121.13163214990431</v>
      </c>
      <c r="G10099" s="148">
        <f t="shared" si="319"/>
        <v>86.815843553168222</v>
      </c>
    </row>
    <row r="10100" spans="1:7" s="7" customFormat="1" ht="12.75" x14ac:dyDescent="0.15">
      <c r="A10100" s="149" t="s">
        <v>369</v>
      </c>
      <c r="B10100" s="18">
        <v>3133947.37</v>
      </c>
      <c r="C10100" s="18">
        <v>3518527</v>
      </c>
      <c r="D10100" s="18">
        <v>4372706</v>
      </c>
      <c r="E10100" s="18">
        <v>3796201.6</v>
      </c>
      <c r="F10100" s="18">
        <f t="shared" si="318"/>
        <v>121.13163214990431</v>
      </c>
      <c r="G10100" s="150">
        <f t="shared" si="319"/>
        <v>86.815843553168222</v>
      </c>
    </row>
    <row r="10101" spans="1:7" s="8" customFormat="1" ht="12.75" x14ac:dyDescent="0.15">
      <c r="A10101" s="108" t="s">
        <v>387</v>
      </c>
      <c r="B10101" s="19">
        <v>3133947.37</v>
      </c>
      <c r="C10101" s="19">
        <v>3518527</v>
      </c>
      <c r="D10101" s="19">
        <v>4372706</v>
      </c>
      <c r="E10101" s="19">
        <v>3796201.6</v>
      </c>
      <c r="F10101" s="19">
        <f t="shared" si="318"/>
        <v>121.13163214990431</v>
      </c>
      <c r="G10101" s="151">
        <f t="shared" si="319"/>
        <v>86.815843553168222</v>
      </c>
    </row>
    <row r="10102" spans="1:7" s="6" customFormat="1" ht="12.75" x14ac:dyDescent="0.15">
      <c r="A10102" s="147" t="s">
        <v>370</v>
      </c>
      <c r="B10102" s="17">
        <v>3133947.37</v>
      </c>
      <c r="C10102" s="17">
        <v>3518527</v>
      </c>
      <c r="D10102" s="17">
        <v>4372706</v>
      </c>
      <c r="E10102" s="17">
        <v>3796201.6</v>
      </c>
      <c r="F10102" s="17">
        <f t="shared" si="318"/>
        <v>121.13163214990431</v>
      </c>
      <c r="G10102" s="148">
        <f t="shared" si="319"/>
        <v>86.815843553168222</v>
      </c>
    </row>
    <row r="10103" spans="1:7" s="8" customFormat="1" ht="12.75" x14ac:dyDescent="0.15">
      <c r="A10103" s="108" t="s">
        <v>6</v>
      </c>
      <c r="B10103" s="19">
        <v>3093472.82</v>
      </c>
      <c r="C10103" s="19">
        <v>3041076</v>
      </c>
      <c r="D10103" s="19">
        <v>3957000</v>
      </c>
      <c r="E10103" s="19">
        <v>3709172.61</v>
      </c>
      <c r="F10103" s="19">
        <f t="shared" si="318"/>
        <v>119.90319055074161</v>
      </c>
      <c r="G10103" s="151">
        <f t="shared" si="319"/>
        <v>93.736987869598181</v>
      </c>
    </row>
    <row r="10104" spans="1:7" s="8" customFormat="1" ht="12.75" x14ac:dyDescent="0.15">
      <c r="A10104" s="108" t="s">
        <v>7</v>
      </c>
      <c r="B10104" s="19">
        <v>2524282.85</v>
      </c>
      <c r="C10104" s="19">
        <v>2495188</v>
      </c>
      <c r="D10104" s="19">
        <v>3205000</v>
      </c>
      <c r="E10104" s="19">
        <v>3071665.72</v>
      </c>
      <c r="F10104" s="19">
        <f t="shared" si="318"/>
        <v>121.68468838585184</v>
      </c>
      <c r="G10104" s="151">
        <f t="shared" si="319"/>
        <v>95.839804056162251</v>
      </c>
    </row>
    <row r="10105" spans="1:7" s="8" customFormat="1" ht="12.75" x14ac:dyDescent="0.15">
      <c r="A10105" s="110" t="s">
        <v>8</v>
      </c>
      <c r="B10105" s="20">
        <v>2110294.36</v>
      </c>
      <c r="C10105" s="20">
        <v>0</v>
      </c>
      <c r="D10105" s="20">
        <v>0</v>
      </c>
      <c r="E10105" s="20">
        <v>2535098.85</v>
      </c>
      <c r="F10105" s="20">
        <f t="shared" si="318"/>
        <v>120.13010592512792</v>
      </c>
      <c r="G10105" s="136">
        <f t="shared" si="319"/>
        <v>0</v>
      </c>
    </row>
    <row r="10106" spans="1:7" s="8" customFormat="1" ht="12.75" x14ac:dyDescent="0.15">
      <c r="A10106" s="110" t="s">
        <v>9</v>
      </c>
      <c r="B10106" s="20">
        <v>750.29</v>
      </c>
      <c r="C10106" s="20">
        <v>0</v>
      </c>
      <c r="D10106" s="20">
        <v>0</v>
      </c>
      <c r="E10106" s="20">
        <v>26801.93</v>
      </c>
      <c r="F10106" s="20">
        <f t="shared" si="318"/>
        <v>3572.2094123605543</v>
      </c>
      <c r="G10106" s="136">
        <f t="shared" si="319"/>
        <v>0</v>
      </c>
    </row>
    <row r="10107" spans="1:7" s="8" customFormat="1" ht="12.75" x14ac:dyDescent="0.15">
      <c r="A10107" s="110" t="s">
        <v>16</v>
      </c>
      <c r="B10107" s="20">
        <v>40156.550000000003</v>
      </c>
      <c r="C10107" s="20">
        <v>0</v>
      </c>
      <c r="D10107" s="20">
        <v>0</v>
      </c>
      <c r="E10107" s="20">
        <v>18703.59</v>
      </c>
      <c r="F10107" s="20">
        <f t="shared" si="318"/>
        <v>46.576685497135585</v>
      </c>
      <c r="G10107" s="136">
        <f t="shared" si="319"/>
        <v>0</v>
      </c>
    </row>
    <row r="10108" spans="1:7" s="8" customFormat="1" ht="12.75" x14ac:dyDescent="0.15">
      <c r="A10108" s="110" t="s">
        <v>10</v>
      </c>
      <c r="B10108" s="20">
        <v>63564.12</v>
      </c>
      <c r="C10108" s="20">
        <v>0</v>
      </c>
      <c r="D10108" s="20">
        <v>0</v>
      </c>
      <c r="E10108" s="20">
        <v>94552.14</v>
      </c>
      <c r="F10108" s="20">
        <f t="shared" si="318"/>
        <v>148.75080469925484</v>
      </c>
      <c r="G10108" s="136">
        <f t="shared" si="319"/>
        <v>0</v>
      </c>
    </row>
    <row r="10109" spans="1:7" s="8" customFormat="1" ht="12.75" x14ac:dyDescent="0.15">
      <c r="A10109" s="110" t="s">
        <v>11</v>
      </c>
      <c r="B10109" s="20">
        <v>309517.53000000003</v>
      </c>
      <c r="C10109" s="20">
        <v>0</v>
      </c>
      <c r="D10109" s="20">
        <v>0</v>
      </c>
      <c r="E10109" s="20">
        <v>396509.21</v>
      </c>
      <c r="F10109" s="20">
        <f t="shared" si="318"/>
        <v>128.10557450493999</v>
      </c>
      <c r="G10109" s="136">
        <f t="shared" si="319"/>
        <v>0</v>
      </c>
    </row>
    <row r="10110" spans="1:7" s="8" customFormat="1" ht="12.75" x14ac:dyDescent="0.15">
      <c r="A10110" s="108" t="s">
        <v>12</v>
      </c>
      <c r="B10110" s="19">
        <v>565349.69999999995</v>
      </c>
      <c r="C10110" s="19">
        <v>530891</v>
      </c>
      <c r="D10110" s="19">
        <v>740000</v>
      </c>
      <c r="E10110" s="19">
        <v>631979.29</v>
      </c>
      <c r="F10110" s="19">
        <f t="shared" si="318"/>
        <v>111.78555326022108</v>
      </c>
      <c r="G10110" s="151">
        <f t="shared" si="319"/>
        <v>85.402606756756754</v>
      </c>
    </row>
    <row r="10111" spans="1:7" s="8" customFormat="1" ht="12.75" x14ac:dyDescent="0.15">
      <c r="A10111" s="110" t="s">
        <v>18</v>
      </c>
      <c r="B10111" s="20">
        <v>712.05</v>
      </c>
      <c r="C10111" s="20">
        <v>0</v>
      </c>
      <c r="D10111" s="20">
        <v>0</v>
      </c>
      <c r="E10111" s="20">
        <v>639.46</v>
      </c>
      <c r="F10111" s="20">
        <f t="shared" si="318"/>
        <v>89.805491187416621</v>
      </c>
      <c r="G10111" s="136">
        <f t="shared" si="319"/>
        <v>0</v>
      </c>
    </row>
    <row r="10112" spans="1:7" s="8" customFormat="1" ht="12.75" x14ac:dyDescent="0.15">
      <c r="A10112" s="110" t="s">
        <v>19</v>
      </c>
      <c r="B10112" s="20">
        <v>51389.52</v>
      </c>
      <c r="C10112" s="20">
        <v>0</v>
      </c>
      <c r="D10112" s="20">
        <v>0</v>
      </c>
      <c r="E10112" s="20">
        <v>35020.15</v>
      </c>
      <c r="F10112" s="20">
        <f t="shared" si="318"/>
        <v>68.146482006448011</v>
      </c>
      <c r="G10112" s="136">
        <f t="shared" si="319"/>
        <v>0</v>
      </c>
    </row>
    <row r="10113" spans="1:7" s="8" customFormat="1" ht="12.75" x14ac:dyDescent="0.15">
      <c r="A10113" s="110" t="s">
        <v>20</v>
      </c>
      <c r="B10113" s="20">
        <v>3387.07</v>
      </c>
      <c r="C10113" s="20">
        <v>0</v>
      </c>
      <c r="D10113" s="20">
        <v>0</v>
      </c>
      <c r="E10113" s="20">
        <v>3833.11</v>
      </c>
      <c r="F10113" s="20">
        <f t="shared" si="318"/>
        <v>113.16890409705142</v>
      </c>
      <c r="G10113" s="136">
        <f t="shared" si="319"/>
        <v>0</v>
      </c>
    </row>
    <row r="10114" spans="1:7" s="8" customFormat="1" ht="12.75" x14ac:dyDescent="0.15">
      <c r="A10114" s="110" t="s">
        <v>21</v>
      </c>
      <c r="B10114" s="20">
        <v>0</v>
      </c>
      <c r="C10114" s="20">
        <v>0</v>
      </c>
      <c r="D10114" s="20">
        <v>0</v>
      </c>
      <c r="E10114" s="20">
        <v>44</v>
      </c>
      <c r="F10114" s="20">
        <f t="shared" si="318"/>
        <v>0</v>
      </c>
      <c r="G10114" s="136">
        <f t="shared" si="319"/>
        <v>0</v>
      </c>
    </row>
    <row r="10115" spans="1:7" s="8" customFormat="1" ht="12.75" x14ac:dyDescent="0.15">
      <c r="A10115" s="110" t="s">
        <v>22</v>
      </c>
      <c r="B10115" s="20">
        <v>27080.28</v>
      </c>
      <c r="C10115" s="20">
        <v>0</v>
      </c>
      <c r="D10115" s="20">
        <v>0</v>
      </c>
      <c r="E10115" s="20">
        <v>28752.5</v>
      </c>
      <c r="F10115" s="20">
        <f t="shared" si="318"/>
        <v>106.17504693452211</v>
      </c>
      <c r="G10115" s="136">
        <f t="shared" si="319"/>
        <v>0</v>
      </c>
    </row>
    <row r="10116" spans="1:7" s="8" customFormat="1" ht="12.75" x14ac:dyDescent="0.15">
      <c r="A10116" s="110" t="s">
        <v>97</v>
      </c>
      <c r="B10116" s="20">
        <v>58059.94</v>
      </c>
      <c r="C10116" s="20">
        <v>0</v>
      </c>
      <c r="D10116" s="20">
        <v>0</v>
      </c>
      <c r="E10116" s="20">
        <v>58114.76</v>
      </c>
      <c r="F10116" s="20">
        <f t="shared" si="318"/>
        <v>100.09441966354082</v>
      </c>
      <c r="G10116" s="136">
        <f t="shared" si="319"/>
        <v>0</v>
      </c>
    </row>
    <row r="10117" spans="1:7" s="8" customFormat="1" ht="12.75" x14ac:dyDescent="0.15">
      <c r="A10117" s="110" t="s">
        <v>23</v>
      </c>
      <c r="B10117" s="20">
        <v>79196.759999999995</v>
      </c>
      <c r="C10117" s="20">
        <v>0</v>
      </c>
      <c r="D10117" s="20">
        <v>0</v>
      </c>
      <c r="E10117" s="20">
        <v>69576.710000000006</v>
      </c>
      <c r="F10117" s="20">
        <f t="shared" si="318"/>
        <v>87.852975298484452</v>
      </c>
      <c r="G10117" s="136">
        <f t="shared" si="319"/>
        <v>0</v>
      </c>
    </row>
    <row r="10118" spans="1:7" s="8" customFormat="1" ht="12.75" x14ac:dyDescent="0.15">
      <c r="A10118" s="110" t="s">
        <v>24</v>
      </c>
      <c r="B10118" s="20">
        <v>0</v>
      </c>
      <c r="C10118" s="20">
        <v>0</v>
      </c>
      <c r="D10118" s="20">
        <v>0</v>
      </c>
      <c r="E10118" s="20">
        <v>700.24</v>
      </c>
      <c r="F10118" s="20">
        <f t="shared" ref="F10118:F10181" si="320">IFERROR(E10118/B10118*100,0)</f>
        <v>0</v>
      </c>
      <c r="G10118" s="136">
        <f t="shared" ref="G10118:G10181" si="321">IFERROR(E10118/D10118*100,0)</f>
        <v>0</v>
      </c>
    </row>
    <row r="10119" spans="1:7" s="8" customFormat="1" ht="12.75" x14ac:dyDescent="0.15">
      <c r="A10119" s="110" t="s">
        <v>25</v>
      </c>
      <c r="B10119" s="20">
        <v>14613.79</v>
      </c>
      <c r="C10119" s="20">
        <v>0</v>
      </c>
      <c r="D10119" s="20">
        <v>0</v>
      </c>
      <c r="E10119" s="20">
        <v>5697.59</v>
      </c>
      <c r="F10119" s="20">
        <f t="shared" si="320"/>
        <v>38.987764296599309</v>
      </c>
      <c r="G10119" s="136">
        <f t="shared" si="321"/>
        <v>0</v>
      </c>
    </row>
    <row r="10120" spans="1:7" s="8" customFormat="1" ht="12.75" x14ac:dyDescent="0.15">
      <c r="A10120" s="110" t="s">
        <v>26</v>
      </c>
      <c r="B10120" s="20">
        <v>2590.4899999999998</v>
      </c>
      <c r="C10120" s="20">
        <v>0</v>
      </c>
      <c r="D10120" s="20">
        <v>0</v>
      </c>
      <c r="E10120" s="20">
        <v>1079.3399999999999</v>
      </c>
      <c r="F10120" s="20">
        <f t="shared" si="320"/>
        <v>41.665476415658816</v>
      </c>
      <c r="G10120" s="136">
        <f t="shared" si="321"/>
        <v>0</v>
      </c>
    </row>
    <row r="10121" spans="1:7" s="8" customFormat="1" ht="12.75" x14ac:dyDescent="0.15">
      <c r="A10121" s="110" t="s">
        <v>27</v>
      </c>
      <c r="B10121" s="20">
        <v>19355.52</v>
      </c>
      <c r="C10121" s="20">
        <v>0</v>
      </c>
      <c r="D10121" s="20">
        <v>0</v>
      </c>
      <c r="E10121" s="20">
        <v>26948.15</v>
      </c>
      <c r="F10121" s="20">
        <f t="shared" si="320"/>
        <v>139.22720753562808</v>
      </c>
      <c r="G10121" s="136">
        <f t="shared" si="321"/>
        <v>0</v>
      </c>
    </row>
    <row r="10122" spans="1:7" s="8" customFormat="1" ht="12.75" x14ac:dyDescent="0.15">
      <c r="A10122" s="110" t="s">
        <v>28</v>
      </c>
      <c r="B10122" s="20">
        <v>67460.58</v>
      </c>
      <c r="C10122" s="20">
        <v>0</v>
      </c>
      <c r="D10122" s="20">
        <v>0</v>
      </c>
      <c r="E10122" s="20">
        <v>93489.59</v>
      </c>
      <c r="F10122" s="20">
        <f t="shared" si="320"/>
        <v>138.58402936944805</v>
      </c>
      <c r="G10122" s="136">
        <f t="shared" si="321"/>
        <v>0</v>
      </c>
    </row>
    <row r="10123" spans="1:7" s="8" customFormat="1" ht="12.75" x14ac:dyDescent="0.15">
      <c r="A10123" s="110" t="s">
        <v>41</v>
      </c>
      <c r="B10123" s="20">
        <v>1913.73</v>
      </c>
      <c r="C10123" s="20">
        <v>0</v>
      </c>
      <c r="D10123" s="20">
        <v>0</v>
      </c>
      <c r="E10123" s="20">
        <v>1898.13</v>
      </c>
      <c r="F10123" s="20">
        <f t="shared" si="320"/>
        <v>99.184837986549837</v>
      </c>
      <c r="G10123" s="136">
        <f t="shared" si="321"/>
        <v>0</v>
      </c>
    </row>
    <row r="10124" spans="1:7" s="8" customFormat="1" ht="12.75" x14ac:dyDescent="0.15">
      <c r="A10124" s="110" t="s">
        <v>29</v>
      </c>
      <c r="B10124" s="20">
        <v>15178.82</v>
      </c>
      <c r="C10124" s="20">
        <v>0</v>
      </c>
      <c r="D10124" s="20">
        <v>0</v>
      </c>
      <c r="E10124" s="20">
        <v>19212.63</v>
      </c>
      <c r="F10124" s="20">
        <f t="shared" si="320"/>
        <v>126.57525420289588</v>
      </c>
      <c r="G10124" s="136">
        <f t="shared" si="321"/>
        <v>0</v>
      </c>
    </row>
    <row r="10125" spans="1:7" s="8" customFormat="1" ht="12.75" x14ac:dyDescent="0.15">
      <c r="A10125" s="110" t="s">
        <v>30</v>
      </c>
      <c r="B10125" s="20">
        <v>2422.2199999999998</v>
      </c>
      <c r="C10125" s="20">
        <v>0</v>
      </c>
      <c r="D10125" s="20">
        <v>0</v>
      </c>
      <c r="E10125" s="20">
        <v>3352.36</v>
      </c>
      <c r="F10125" s="20">
        <f t="shared" si="320"/>
        <v>138.40031045900042</v>
      </c>
      <c r="G10125" s="136">
        <f t="shared" si="321"/>
        <v>0</v>
      </c>
    </row>
    <row r="10126" spans="1:7" s="8" customFormat="1" ht="12.75" x14ac:dyDescent="0.15">
      <c r="A10126" s="110" t="s">
        <v>31</v>
      </c>
      <c r="B10126" s="20">
        <v>123816.48</v>
      </c>
      <c r="C10126" s="20">
        <v>0</v>
      </c>
      <c r="D10126" s="20">
        <v>0</v>
      </c>
      <c r="E10126" s="20">
        <v>145007.93</v>
      </c>
      <c r="F10126" s="20">
        <f t="shared" si="320"/>
        <v>117.1152095423808</v>
      </c>
      <c r="G10126" s="136">
        <f t="shared" si="321"/>
        <v>0</v>
      </c>
    </row>
    <row r="10127" spans="1:7" s="8" customFormat="1" ht="12.75" x14ac:dyDescent="0.15">
      <c r="A10127" s="110" t="s">
        <v>32</v>
      </c>
      <c r="B10127" s="20">
        <v>40289.49</v>
      </c>
      <c r="C10127" s="20">
        <v>0</v>
      </c>
      <c r="D10127" s="20">
        <v>0</v>
      </c>
      <c r="E10127" s="20">
        <v>73281.31</v>
      </c>
      <c r="F10127" s="20">
        <f t="shared" si="320"/>
        <v>181.88691393214461</v>
      </c>
      <c r="G10127" s="136">
        <f t="shared" si="321"/>
        <v>0</v>
      </c>
    </row>
    <row r="10128" spans="1:7" s="8" customFormat="1" ht="12.75" x14ac:dyDescent="0.15">
      <c r="A10128" s="110" t="s">
        <v>33</v>
      </c>
      <c r="B10128" s="20">
        <v>22288.33</v>
      </c>
      <c r="C10128" s="20">
        <v>0</v>
      </c>
      <c r="D10128" s="20">
        <v>0</v>
      </c>
      <c r="E10128" s="20">
        <v>22575.279999999999</v>
      </c>
      <c r="F10128" s="20">
        <f t="shared" si="320"/>
        <v>101.28744504411051</v>
      </c>
      <c r="G10128" s="136">
        <f t="shared" si="321"/>
        <v>0</v>
      </c>
    </row>
    <row r="10129" spans="1:7" s="8" customFormat="1" ht="12.75" x14ac:dyDescent="0.15">
      <c r="A10129" s="110" t="s">
        <v>34</v>
      </c>
      <c r="B10129" s="20">
        <v>16726.650000000001</v>
      </c>
      <c r="C10129" s="20">
        <v>0</v>
      </c>
      <c r="D10129" s="20">
        <v>0</v>
      </c>
      <c r="E10129" s="20">
        <v>19305.82</v>
      </c>
      <c r="F10129" s="20">
        <f t="shared" si="320"/>
        <v>115.4195251290605</v>
      </c>
      <c r="G10129" s="136">
        <f t="shared" si="321"/>
        <v>0</v>
      </c>
    </row>
    <row r="10130" spans="1:7" s="8" customFormat="1" ht="12.75" x14ac:dyDescent="0.15">
      <c r="A10130" s="110" t="s">
        <v>99</v>
      </c>
      <c r="B10130" s="20">
        <v>6926.11</v>
      </c>
      <c r="C10130" s="20">
        <v>0</v>
      </c>
      <c r="D10130" s="20">
        <v>0</v>
      </c>
      <c r="E10130" s="20">
        <v>611.52</v>
      </c>
      <c r="F10130" s="20">
        <f t="shared" si="320"/>
        <v>8.8291984967030555</v>
      </c>
      <c r="G10130" s="136">
        <f t="shared" si="321"/>
        <v>0</v>
      </c>
    </row>
    <row r="10131" spans="1:7" s="8" customFormat="1" ht="12.75" x14ac:dyDescent="0.15">
      <c r="A10131" s="110" t="s">
        <v>35</v>
      </c>
      <c r="B10131" s="20">
        <v>5973.7</v>
      </c>
      <c r="C10131" s="20">
        <v>0</v>
      </c>
      <c r="D10131" s="20">
        <v>0</v>
      </c>
      <c r="E10131" s="20">
        <v>8994.41</v>
      </c>
      <c r="F10131" s="20">
        <f t="shared" si="320"/>
        <v>150.56681788506285</v>
      </c>
      <c r="G10131" s="136">
        <f t="shared" si="321"/>
        <v>0</v>
      </c>
    </row>
    <row r="10132" spans="1:7" s="8" customFormat="1" ht="12.75" x14ac:dyDescent="0.15">
      <c r="A10132" s="110" t="s">
        <v>83</v>
      </c>
      <c r="B10132" s="20">
        <v>813.12</v>
      </c>
      <c r="C10132" s="20">
        <v>0</v>
      </c>
      <c r="D10132" s="20">
        <v>0</v>
      </c>
      <c r="E10132" s="20">
        <v>3060.69</v>
      </c>
      <c r="F10132" s="20">
        <f t="shared" si="320"/>
        <v>376.41307556080284</v>
      </c>
      <c r="G10132" s="136">
        <f t="shared" si="321"/>
        <v>0</v>
      </c>
    </row>
    <row r="10133" spans="1:7" s="8" customFormat="1" ht="12.75" x14ac:dyDescent="0.15">
      <c r="A10133" s="110" t="s">
        <v>42</v>
      </c>
      <c r="B10133" s="20">
        <v>1323.75</v>
      </c>
      <c r="C10133" s="20">
        <v>0</v>
      </c>
      <c r="D10133" s="20">
        <v>0</v>
      </c>
      <c r="E10133" s="20">
        <v>2274.94</v>
      </c>
      <c r="F10133" s="20">
        <f t="shared" si="320"/>
        <v>171.85571293673277</v>
      </c>
      <c r="G10133" s="136">
        <f t="shared" si="321"/>
        <v>0</v>
      </c>
    </row>
    <row r="10134" spans="1:7" s="8" customFormat="1" ht="12.75" x14ac:dyDescent="0.15">
      <c r="A10134" s="110" t="s">
        <v>13</v>
      </c>
      <c r="B10134" s="20">
        <v>2511.2800000000002</v>
      </c>
      <c r="C10134" s="20">
        <v>0</v>
      </c>
      <c r="D10134" s="20">
        <v>0</v>
      </c>
      <c r="E10134" s="20">
        <v>688.64</v>
      </c>
      <c r="F10134" s="20">
        <f t="shared" si="320"/>
        <v>27.421872511229328</v>
      </c>
      <c r="G10134" s="136">
        <f t="shared" si="321"/>
        <v>0</v>
      </c>
    </row>
    <row r="10135" spans="1:7" s="8" customFormat="1" ht="12.75" x14ac:dyDescent="0.15">
      <c r="A10135" s="110" t="s">
        <v>206</v>
      </c>
      <c r="B10135" s="20">
        <v>721.43</v>
      </c>
      <c r="C10135" s="20">
        <v>0</v>
      </c>
      <c r="D10135" s="20">
        <v>0</v>
      </c>
      <c r="E10135" s="20">
        <v>7007.72</v>
      </c>
      <c r="F10135" s="20">
        <f t="shared" si="320"/>
        <v>971.36520521741545</v>
      </c>
      <c r="G10135" s="136">
        <f t="shared" si="321"/>
        <v>0</v>
      </c>
    </row>
    <row r="10136" spans="1:7" s="8" customFormat="1" ht="12.75" x14ac:dyDescent="0.15">
      <c r="A10136" s="110" t="s">
        <v>36</v>
      </c>
      <c r="B10136" s="20">
        <v>598.59</v>
      </c>
      <c r="C10136" s="20">
        <v>0</v>
      </c>
      <c r="D10136" s="20">
        <v>0</v>
      </c>
      <c r="E10136" s="20">
        <v>812.31</v>
      </c>
      <c r="F10136" s="20">
        <f t="shared" si="320"/>
        <v>135.70390417481079</v>
      </c>
      <c r="G10136" s="136">
        <f t="shared" si="321"/>
        <v>0</v>
      </c>
    </row>
    <row r="10137" spans="1:7" s="8" customFormat="1" ht="12.75" x14ac:dyDescent="0.15">
      <c r="A10137" s="108" t="s">
        <v>37</v>
      </c>
      <c r="B10137" s="19">
        <v>3608.43</v>
      </c>
      <c r="C10137" s="19">
        <v>3716</v>
      </c>
      <c r="D10137" s="19">
        <v>8000</v>
      </c>
      <c r="E10137" s="19">
        <v>4041.41</v>
      </c>
      <c r="F10137" s="19">
        <f t="shared" si="320"/>
        <v>111.99912427288324</v>
      </c>
      <c r="G10137" s="151">
        <f t="shared" si="321"/>
        <v>50.517625000000002</v>
      </c>
    </row>
    <row r="10138" spans="1:7" s="8" customFormat="1" ht="12.75" x14ac:dyDescent="0.15">
      <c r="A10138" s="110" t="s">
        <v>38</v>
      </c>
      <c r="B10138" s="20">
        <v>3166.22</v>
      </c>
      <c r="C10138" s="20">
        <v>0</v>
      </c>
      <c r="D10138" s="20">
        <v>0</v>
      </c>
      <c r="E10138" s="20">
        <v>3503.69</v>
      </c>
      <c r="F10138" s="20">
        <f t="shared" si="320"/>
        <v>110.65845077095086</v>
      </c>
      <c r="G10138" s="136">
        <f t="shared" si="321"/>
        <v>0</v>
      </c>
    </row>
    <row r="10139" spans="1:7" s="8" customFormat="1" ht="12.75" x14ac:dyDescent="0.15">
      <c r="A10139" s="110" t="s">
        <v>39</v>
      </c>
      <c r="B10139" s="20">
        <v>435.57</v>
      </c>
      <c r="C10139" s="20">
        <v>0</v>
      </c>
      <c r="D10139" s="20">
        <v>0</v>
      </c>
      <c r="E10139" s="20">
        <v>537.72</v>
      </c>
      <c r="F10139" s="20">
        <f t="shared" si="320"/>
        <v>123.45202837660996</v>
      </c>
      <c r="G10139" s="136">
        <f t="shared" si="321"/>
        <v>0</v>
      </c>
    </row>
    <row r="10140" spans="1:7" s="8" customFormat="1" ht="12.75" x14ac:dyDescent="0.15">
      <c r="A10140" s="110" t="s">
        <v>207</v>
      </c>
      <c r="B10140" s="20">
        <v>6.64</v>
      </c>
      <c r="C10140" s="20">
        <v>0</v>
      </c>
      <c r="D10140" s="20">
        <v>0</v>
      </c>
      <c r="E10140" s="20">
        <v>0</v>
      </c>
      <c r="F10140" s="20">
        <f t="shared" si="320"/>
        <v>0</v>
      </c>
      <c r="G10140" s="136">
        <f t="shared" si="321"/>
        <v>0</v>
      </c>
    </row>
    <row r="10141" spans="1:7" s="8" customFormat="1" ht="12.75" x14ac:dyDescent="0.15">
      <c r="A10141" s="108" t="s">
        <v>141</v>
      </c>
      <c r="B10141" s="19">
        <v>0</v>
      </c>
      <c r="C10141" s="19">
        <v>6636</v>
      </c>
      <c r="D10141" s="19">
        <v>0</v>
      </c>
      <c r="E10141" s="19">
        <v>0</v>
      </c>
      <c r="F10141" s="19">
        <f t="shared" si="320"/>
        <v>0</v>
      </c>
      <c r="G10141" s="151">
        <f t="shared" si="321"/>
        <v>0</v>
      </c>
    </row>
    <row r="10142" spans="1:7" s="8" customFormat="1" ht="12.75" x14ac:dyDescent="0.15">
      <c r="A10142" s="108" t="s">
        <v>101</v>
      </c>
      <c r="B10142" s="19">
        <v>231.84</v>
      </c>
      <c r="C10142" s="19">
        <v>4645</v>
      </c>
      <c r="D10142" s="19">
        <v>4000</v>
      </c>
      <c r="E10142" s="19">
        <v>1486.19</v>
      </c>
      <c r="F10142" s="19">
        <f t="shared" si="320"/>
        <v>641.04123533471363</v>
      </c>
      <c r="G10142" s="151">
        <f t="shared" si="321"/>
        <v>37.15475</v>
      </c>
    </row>
    <row r="10143" spans="1:7" s="8" customFormat="1" ht="12.75" x14ac:dyDescent="0.15">
      <c r="A10143" s="110" t="s">
        <v>393</v>
      </c>
      <c r="B10143" s="20">
        <v>0</v>
      </c>
      <c r="C10143" s="20">
        <v>0</v>
      </c>
      <c r="D10143" s="20">
        <v>0</v>
      </c>
      <c r="E10143" s="20">
        <v>80</v>
      </c>
      <c r="F10143" s="20">
        <f t="shared" si="320"/>
        <v>0</v>
      </c>
      <c r="G10143" s="136">
        <f t="shared" si="321"/>
        <v>0</v>
      </c>
    </row>
    <row r="10144" spans="1:7" s="8" customFormat="1" ht="12.75" x14ac:dyDescent="0.15">
      <c r="A10144" s="110" t="s">
        <v>374</v>
      </c>
      <c r="B10144" s="20">
        <v>231.84</v>
      </c>
      <c r="C10144" s="20">
        <v>0</v>
      </c>
      <c r="D10144" s="20">
        <v>0</v>
      </c>
      <c r="E10144" s="20">
        <v>1406.19</v>
      </c>
      <c r="F10144" s="20">
        <f t="shared" si="320"/>
        <v>606.53467908902701</v>
      </c>
      <c r="G10144" s="136">
        <f t="shared" si="321"/>
        <v>0</v>
      </c>
    </row>
    <row r="10145" spans="1:7" s="8" customFormat="1" ht="12.75" x14ac:dyDescent="0.15">
      <c r="A10145" s="108" t="s">
        <v>53</v>
      </c>
      <c r="B10145" s="19">
        <v>40474.550000000003</v>
      </c>
      <c r="C10145" s="19">
        <v>477451</v>
      </c>
      <c r="D10145" s="19">
        <v>415706</v>
      </c>
      <c r="E10145" s="19">
        <v>87028.99</v>
      </c>
      <c r="F10145" s="19">
        <f t="shared" si="320"/>
        <v>215.02151351898911</v>
      </c>
      <c r="G10145" s="151">
        <f t="shared" si="321"/>
        <v>20.93522585673529</v>
      </c>
    </row>
    <row r="10146" spans="1:7" s="8" customFormat="1" ht="12.75" x14ac:dyDescent="0.15">
      <c r="A10146" s="108" t="s">
        <v>54</v>
      </c>
      <c r="B10146" s="19">
        <v>0</v>
      </c>
      <c r="C10146" s="19">
        <v>2654</v>
      </c>
      <c r="D10146" s="19">
        <v>3000</v>
      </c>
      <c r="E10146" s="19">
        <v>550</v>
      </c>
      <c r="F10146" s="19">
        <f t="shared" si="320"/>
        <v>0</v>
      </c>
      <c r="G10146" s="151">
        <f t="shared" si="321"/>
        <v>18.333333333333332</v>
      </c>
    </row>
    <row r="10147" spans="1:7" s="8" customFormat="1" ht="12.75" x14ac:dyDescent="0.15">
      <c r="A10147" s="110" t="s">
        <v>55</v>
      </c>
      <c r="B10147" s="20">
        <v>0</v>
      </c>
      <c r="C10147" s="20">
        <v>0</v>
      </c>
      <c r="D10147" s="20">
        <v>0</v>
      </c>
      <c r="E10147" s="20">
        <v>550</v>
      </c>
      <c r="F10147" s="20">
        <f t="shared" si="320"/>
        <v>0</v>
      </c>
      <c r="G10147" s="136">
        <f t="shared" si="321"/>
        <v>0</v>
      </c>
    </row>
    <row r="10148" spans="1:7" s="8" customFormat="1" ht="12.75" x14ac:dyDescent="0.15">
      <c r="A10148" s="108" t="s">
        <v>56</v>
      </c>
      <c r="B10148" s="19">
        <v>20165.54</v>
      </c>
      <c r="C10148" s="19">
        <v>79634</v>
      </c>
      <c r="D10148" s="19">
        <v>85000</v>
      </c>
      <c r="E10148" s="19">
        <v>48384.12</v>
      </c>
      <c r="F10148" s="19">
        <f t="shared" si="320"/>
        <v>239.93466081245529</v>
      </c>
      <c r="G10148" s="151">
        <f t="shared" si="321"/>
        <v>56.922494117647062</v>
      </c>
    </row>
    <row r="10149" spans="1:7" s="8" customFormat="1" ht="12.75" x14ac:dyDescent="0.15">
      <c r="A10149" s="110" t="s">
        <v>57</v>
      </c>
      <c r="B10149" s="20">
        <v>8854.01</v>
      </c>
      <c r="C10149" s="20">
        <v>0</v>
      </c>
      <c r="D10149" s="20">
        <v>0</v>
      </c>
      <c r="E10149" s="20">
        <v>17015.2</v>
      </c>
      <c r="F10149" s="20">
        <f t="shared" si="320"/>
        <v>192.17507095654963</v>
      </c>
      <c r="G10149" s="136">
        <f t="shared" si="321"/>
        <v>0</v>
      </c>
    </row>
    <row r="10150" spans="1:7" s="8" customFormat="1" ht="12.75" x14ac:dyDescent="0.15">
      <c r="A10150" s="110" t="s">
        <v>59</v>
      </c>
      <c r="B10150" s="20">
        <v>591.01</v>
      </c>
      <c r="C10150" s="20">
        <v>0</v>
      </c>
      <c r="D10150" s="20">
        <v>0</v>
      </c>
      <c r="E10150" s="20">
        <v>80</v>
      </c>
      <c r="F10150" s="20">
        <f t="shared" si="320"/>
        <v>13.536149980541785</v>
      </c>
      <c r="G10150" s="136">
        <f t="shared" si="321"/>
        <v>0</v>
      </c>
    </row>
    <row r="10151" spans="1:7" s="8" customFormat="1" ht="12.75" x14ac:dyDescent="0.15">
      <c r="A10151" s="110" t="s">
        <v>296</v>
      </c>
      <c r="B10151" s="20">
        <v>10546.25</v>
      </c>
      <c r="C10151" s="20">
        <v>0</v>
      </c>
      <c r="D10151" s="20">
        <v>0</v>
      </c>
      <c r="E10151" s="20">
        <v>16878.93</v>
      </c>
      <c r="F10151" s="20">
        <f t="shared" si="320"/>
        <v>160.04674647386511</v>
      </c>
      <c r="G10151" s="136">
        <f t="shared" si="321"/>
        <v>0</v>
      </c>
    </row>
    <row r="10152" spans="1:7" s="8" customFormat="1" ht="12.75" x14ac:dyDescent="0.15">
      <c r="A10152" s="110" t="s">
        <v>60</v>
      </c>
      <c r="B10152" s="20">
        <v>174.27</v>
      </c>
      <c r="C10152" s="20">
        <v>0</v>
      </c>
      <c r="D10152" s="20">
        <v>0</v>
      </c>
      <c r="E10152" s="20">
        <v>209.99</v>
      </c>
      <c r="F10152" s="20">
        <f t="shared" si="320"/>
        <v>120.49693005107018</v>
      </c>
      <c r="G10152" s="136">
        <f t="shared" si="321"/>
        <v>0</v>
      </c>
    </row>
    <row r="10153" spans="1:7" s="8" customFormat="1" ht="12.75" x14ac:dyDescent="0.15">
      <c r="A10153" s="110" t="s">
        <v>71</v>
      </c>
      <c r="B10153" s="20">
        <v>0</v>
      </c>
      <c r="C10153" s="20">
        <v>0</v>
      </c>
      <c r="D10153" s="20">
        <v>0</v>
      </c>
      <c r="E10153" s="20">
        <v>14200</v>
      </c>
      <c r="F10153" s="20">
        <f t="shared" si="320"/>
        <v>0</v>
      </c>
      <c r="G10153" s="136">
        <f t="shared" si="321"/>
        <v>0</v>
      </c>
    </row>
    <row r="10154" spans="1:7" s="8" customFormat="1" ht="12.75" x14ac:dyDescent="0.15">
      <c r="A10154" s="108" t="s">
        <v>72</v>
      </c>
      <c r="B10154" s="19">
        <v>20309.009999999998</v>
      </c>
      <c r="C10154" s="19">
        <v>395163</v>
      </c>
      <c r="D10154" s="19">
        <v>327706</v>
      </c>
      <c r="E10154" s="19">
        <v>38094.870000000003</v>
      </c>
      <c r="F10154" s="19">
        <f t="shared" si="320"/>
        <v>187.57620386222669</v>
      </c>
      <c r="G10154" s="151">
        <f t="shared" si="321"/>
        <v>11.624709343130734</v>
      </c>
    </row>
    <row r="10155" spans="1:7" s="8" customFormat="1" ht="12.75" x14ac:dyDescent="0.15">
      <c r="A10155" s="110" t="s">
        <v>73</v>
      </c>
      <c r="B10155" s="20">
        <v>17844.490000000002</v>
      </c>
      <c r="C10155" s="20">
        <v>0</v>
      </c>
      <c r="D10155" s="20">
        <v>0</v>
      </c>
      <c r="E10155" s="20">
        <v>38094.870000000003</v>
      </c>
      <c r="F10155" s="20">
        <f t="shared" si="320"/>
        <v>213.48253718654888</v>
      </c>
      <c r="G10155" s="136">
        <f t="shared" si="321"/>
        <v>0</v>
      </c>
    </row>
    <row r="10156" spans="1:7" s="8" customFormat="1" ht="12.75" x14ac:dyDescent="0.15">
      <c r="A10156" s="110" t="s">
        <v>279</v>
      </c>
      <c r="B10156" s="20">
        <v>2464.52</v>
      </c>
      <c r="C10156" s="20">
        <v>0</v>
      </c>
      <c r="D10156" s="20">
        <v>0</v>
      </c>
      <c r="E10156" s="20">
        <v>0</v>
      </c>
      <c r="F10156" s="20">
        <f t="shared" si="320"/>
        <v>0</v>
      </c>
      <c r="G10156" s="136">
        <f t="shared" si="321"/>
        <v>0</v>
      </c>
    </row>
    <row r="10157" spans="1:7" s="6" customFormat="1" ht="12.75" x14ac:dyDescent="0.15">
      <c r="A10157" s="147" t="s">
        <v>371</v>
      </c>
      <c r="B10157" s="17">
        <v>93584.21</v>
      </c>
      <c r="C10157" s="17">
        <v>86270</v>
      </c>
      <c r="D10157" s="17">
        <v>139686</v>
      </c>
      <c r="E10157" s="17">
        <v>122486.82</v>
      </c>
      <c r="F10157" s="17">
        <f t="shared" si="320"/>
        <v>130.88406687410193</v>
      </c>
      <c r="G10157" s="148">
        <f t="shared" si="321"/>
        <v>87.687255702074665</v>
      </c>
    </row>
    <row r="10158" spans="1:7" s="7" customFormat="1" ht="12.75" x14ac:dyDescent="0.15">
      <c r="A10158" s="149" t="s">
        <v>372</v>
      </c>
      <c r="B10158" s="18">
        <v>93584.21</v>
      </c>
      <c r="C10158" s="18">
        <v>86270</v>
      </c>
      <c r="D10158" s="18">
        <v>139686</v>
      </c>
      <c r="E10158" s="18">
        <v>122486.82</v>
      </c>
      <c r="F10158" s="18">
        <f t="shared" si="320"/>
        <v>130.88406687410193</v>
      </c>
      <c r="G10158" s="150">
        <f t="shared" si="321"/>
        <v>87.687255702074665</v>
      </c>
    </row>
    <row r="10159" spans="1:7" s="8" customFormat="1" ht="12.75" x14ac:dyDescent="0.15">
      <c r="A10159" s="108" t="s">
        <v>387</v>
      </c>
      <c r="B10159" s="19">
        <v>93584.21</v>
      </c>
      <c r="C10159" s="19">
        <v>86270</v>
      </c>
      <c r="D10159" s="19">
        <v>125000</v>
      </c>
      <c r="E10159" s="19">
        <v>122486.82</v>
      </c>
      <c r="F10159" s="19">
        <f t="shared" si="320"/>
        <v>130.88406687410193</v>
      </c>
      <c r="G10159" s="151">
        <f t="shared" si="321"/>
        <v>97.989456000000004</v>
      </c>
    </row>
    <row r="10160" spans="1:7" s="6" customFormat="1" ht="12.75" x14ac:dyDescent="0.15">
      <c r="A10160" s="147" t="s">
        <v>257</v>
      </c>
      <c r="B10160" s="17">
        <v>93584.21</v>
      </c>
      <c r="C10160" s="17">
        <v>86270</v>
      </c>
      <c r="D10160" s="17">
        <v>125000</v>
      </c>
      <c r="E10160" s="17">
        <v>122486.82</v>
      </c>
      <c r="F10160" s="17">
        <f t="shared" si="320"/>
        <v>130.88406687410193</v>
      </c>
      <c r="G10160" s="148">
        <f t="shared" si="321"/>
        <v>97.989456000000004</v>
      </c>
    </row>
    <row r="10161" spans="1:7" s="8" customFormat="1" ht="12.75" x14ac:dyDescent="0.15">
      <c r="A10161" s="108" t="s">
        <v>6</v>
      </c>
      <c r="B10161" s="19">
        <v>93584.21</v>
      </c>
      <c r="C10161" s="19">
        <v>86270</v>
      </c>
      <c r="D10161" s="19">
        <v>125000</v>
      </c>
      <c r="E10161" s="19">
        <v>122486.82</v>
      </c>
      <c r="F10161" s="19">
        <f t="shared" si="320"/>
        <v>130.88406687410193</v>
      </c>
      <c r="G10161" s="151">
        <f t="shared" si="321"/>
        <v>97.989456000000004</v>
      </c>
    </row>
    <row r="10162" spans="1:7" s="8" customFormat="1" ht="12.75" x14ac:dyDescent="0.15">
      <c r="A10162" s="108" t="s">
        <v>7</v>
      </c>
      <c r="B10162" s="19">
        <v>82124.759999999995</v>
      </c>
      <c r="C10162" s="19">
        <v>74325</v>
      </c>
      <c r="D10162" s="19">
        <v>95000</v>
      </c>
      <c r="E10162" s="19">
        <v>93487.16</v>
      </c>
      <c r="F10162" s="19">
        <f t="shared" si="320"/>
        <v>113.83553510536896</v>
      </c>
      <c r="G10162" s="151">
        <f t="shared" si="321"/>
        <v>98.407536842105273</v>
      </c>
    </row>
    <row r="10163" spans="1:7" s="8" customFormat="1" ht="12.75" x14ac:dyDescent="0.15">
      <c r="A10163" s="110" t="s">
        <v>8</v>
      </c>
      <c r="B10163" s="20">
        <v>56774.52</v>
      </c>
      <c r="C10163" s="20">
        <v>0</v>
      </c>
      <c r="D10163" s="20">
        <v>0</v>
      </c>
      <c r="E10163" s="20">
        <v>63409.53</v>
      </c>
      <c r="F10163" s="20">
        <f t="shared" si="320"/>
        <v>111.68659814296977</v>
      </c>
      <c r="G10163" s="136">
        <f t="shared" si="321"/>
        <v>0</v>
      </c>
    </row>
    <row r="10164" spans="1:7" s="8" customFormat="1" ht="12.75" x14ac:dyDescent="0.15">
      <c r="A10164" s="110" t="s">
        <v>9</v>
      </c>
      <c r="B10164" s="20">
        <v>2950.74</v>
      </c>
      <c r="C10164" s="20">
        <v>0</v>
      </c>
      <c r="D10164" s="20">
        <v>0</v>
      </c>
      <c r="E10164" s="20">
        <v>5077.63</v>
      </c>
      <c r="F10164" s="20">
        <f t="shared" si="320"/>
        <v>172.07988504578515</v>
      </c>
      <c r="G10164" s="136">
        <f t="shared" si="321"/>
        <v>0</v>
      </c>
    </row>
    <row r="10165" spans="1:7" s="8" customFormat="1" ht="12.75" x14ac:dyDescent="0.15">
      <c r="A10165" s="110" t="s">
        <v>10</v>
      </c>
      <c r="B10165" s="20">
        <v>22399.5</v>
      </c>
      <c r="C10165" s="20">
        <v>0</v>
      </c>
      <c r="D10165" s="20">
        <v>0</v>
      </c>
      <c r="E10165" s="20">
        <v>25000</v>
      </c>
      <c r="F10165" s="20">
        <f t="shared" si="320"/>
        <v>111.60963414361929</v>
      </c>
      <c r="G10165" s="136">
        <f t="shared" si="321"/>
        <v>0</v>
      </c>
    </row>
    <row r="10166" spans="1:7" s="8" customFormat="1" ht="12.75" x14ac:dyDescent="0.15">
      <c r="A10166" s="108" t="s">
        <v>12</v>
      </c>
      <c r="B10166" s="19">
        <v>11459.45</v>
      </c>
      <c r="C10166" s="19">
        <v>11945</v>
      </c>
      <c r="D10166" s="19">
        <v>30000</v>
      </c>
      <c r="E10166" s="19">
        <v>28999.66</v>
      </c>
      <c r="F10166" s="19">
        <f t="shared" si="320"/>
        <v>253.06327965129216</v>
      </c>
      <c r="G10166" s="151">
        <f t="shared" si="321"/>
        <v>96.665533333333329</v>
      </c>
    </row>
    <row r="10167" spans="1:7" s="8" customFormat="1" ht="12.75" x14ac:dyDescent="0.15">
      <c r="A10167" s="110" t="s">
        <v>22</v>
      </c>
      <c r="B10167" s="20">
        <v>26.27</v>
      </c>
      <c r="C10167" s="20">
        <v>0</v>
      </c>
      <c r="D10167" s="20">
        <v>0</v>
      </c>
      <c r="E10167" s="20">
        <v>427</v>
      </c>
      <c r="F10167" s="20">
        <f t="shared" si="320"/>
        <v>1625.4282451465549</v>
      </c>
      <c r="G10167" s="136">
        <f t="shared" si="321"/>
        <v>0</v>
      </c>
    </row>
    <row r="10168" spans="1:7" s="8" customFormat="1" ht="12.75" x14ac:dyDescent="0.15">
      <c r="A10168" s="110" t="s">
        <v>97</v>
      </c>
      <c r="B10168" s="20">
        <v>0</v>
      </c>
      <c r="C10168" s="20">
        <v>0</v>
      </c>
      <c r="D10168" s="20">
        <v>0</v>
      </c>
      <c r="E10168" s="20">
        <v>456.8</v>
      </c>
      <c r="F10168" s="20">
        <f t="shared" si="320"/>
        <v>0</v>
      </c>
      <c r="G10168" s="136">
        <f t="shared" si="321"/>
        <v>0</v>
      </c>
    </row>
    <row r="10169" spans="1:7" s="8" customFormat="1" ht="12.75" x14ac:dyDescent="0.15">
      <c r="A10169" s="110" t="s">
        <v>23</v>
      </c>
      <c r="B10169" s="20">
        <v>11384.22</v>
      </c>
      <c r="C10169" s="20">
        <v>0</v>
      </c>
      <c r="D10169" s="20">
        <v>0</v>
      </c>
      <c r="E10169" s="20">
        <v>14653.81</v>
      </c>
      <c r="F10169" s="20">
        <f t="shared" si="320"/>
        <v>128.72036907227724</v>
      </c>
      <c r="G10169" s="136">
        <f t="shared" si="321"/>
        <v>0</v>
      </c>
    </row>
    <row r="10170" spans="1:7" s="8" customFormat="1" ht="12.75" x14ac:dyDescent="0.15">
      <c r="A10170" s="110" t="s">
        <v>25</v>
      </c>
      <c r="B10170" s="20">
        <v>48.96</v>
      </c>
      <c r="C10170" s="20">
        <v>0</v>
      </c>
      <c r="D10170" s="20">
        <v>0</v>
      </c>
      <c r="E10170" s="20">
        <v>13462.05</v>
      </c>
      <c r="F10170" s="20">
        <f t="shared" si="320"/>
        <v>27496.017156862745</v>
      </c>
      <c r="G10170" s="136">
        <f t="shared" si="321"/>
        <v>0</v>
      </c>
    </row>
    <row r="10171" spans="1:7" s="8" customFormat="1" ht="12.75" x14ac:dyDescent="0.15">
      <c r="A10171" s="108" t="s">
        <v>367</v>
      </c>
      <c r="B10171" s="19">
        <v>0</v>
      </c>
      <c r="C10171" s="19">
        <v>0</v>
      </c>
      <c r="D10171" s="19">
        <v>14686</v>
      </c>
      <c r="E10171" s="19">
        <v>0</v>
      </c>
      <c r="F10171" s="19">
        <f t="shared" si="320"/>
        <v>0</v>
      </c>
      <c r="G10171" s="151">
        <f t="shared" si="321"/>
        <v>0</v>
      </c>
    </row>
    <row r="10172" spans="1:7" s="6" customFormat="1" ht="12.75" x14ac:dyDescent="0.15">
      <c r="A10172" s="147" t="s">
        <v>257</v>
      </c>
      <c r="B10172" s="17">
        <v>0</v>
      </c>
      <c r="C10172" s="17">
        <v>0</v>
      </c>
      <c r="D10172" s="17">
        <v>14686</v>
      </c>
      <c r="E10172" s="17">
        <v>0</v>
      </c>
      <c r="F10172" s="17">
        <f t="shared" si="320"/>
        <v>0</v>
      </c>
      <c r="G10172" s="148">
        <f t="shared" si="321"/>
        <v>0</v>
      </c>
    </row>
    <row r="10173" spans="1:7" s="8" customFormat="1" ht="12.75" x14ac:dyDescent="0.15">
      <c r="A10173" s="108" t="s">
        <v>53</v>
      </c>
      <c r="B10173" s="19">
        <v>0</v>
      </c>
      <c r="C10173" s="19">
        <v>0</v>
      </c>
      <c r="D10173" s="19">
        <v>14686</v>
      </c>
      <c r="E10173" s="19">
        <v>0</v>
      </c>
      <c r="F10173" s="19">
        <f t="shared" si="320"/>
        <v>0</v>
      </c>
      <c r="G10173" s="151">
        <f t="shared" si="321"/>
        <v>0</v>
      </c>
    </row>
    <row r="10174" spans="1:7" s="8" customFormat="1" ht="12.75" x14ac:dyDescent="0.15">
      <c r="A10174" s="108" t="s">
        <v>72</v>
      </c>
      <c r="B10174" s="19">
        <v>0</v>
      </c>
      <c r="C10174" s="19">
        <v>0</v>
      </c>
      <c r="D10174" s="19">
        <v>14686</v>
      </c>
      <c r="E10174" s="19">
        <v>0</v>
      </c>
      <c r="F10174" s="19">
        <f t="shared" si="320"/>
        <v>0</v>
      </c>
      <c r="G10174" s="151">
        <f t="shared" si="321"/>
        <v>0</v>
      </c>
    </row>
    <row r="10175" spans="1:7" s="6" customFormat="1" ht="12.75" x14ac:dyDescent="0.15">
      <c r="A10175" s="147" t="s">
        <v>375</v>
      </c>
      <c r="B10175" s="17">
        <v>0</v>
      </c>
      <c r="C10175" s="17">
        <v>11945</v>
      </c>
      <c r="D10175" s="17">
        <v>21833</v>
      </c>
      <c r="E10175" s="17">
        <v>0</v>
      </c>
      <c r="F10175" s="17">
        <f t="shared" si="320"/>
        <v>0</v>
      </c>
      <c r="G10175" s="148">
        <f t="shared" si="321"/>
        <v>0</v>
      </c>
    </row>
    <row r="10176" spans="1:7" s="7" customFormat="1" ht="12.75" x14ac:dyDescent="0.15">
      <c r="A10176" s="149" t="s">
        <v>376</v>
      </c>
      <c r="B10176" s="18">
        <v>0</v>
      </c>
      <c r="C10176" s="18">
        <v>11945</v>
      </c>
      <c r="D10176" s="18">
        <v>21833</v>
      </c>
      <c r="E10176" s="18">
        <v>0</v>
      </c>
      <c r="F10176" s="18">
        <f t="shared" si="320"/>
        <v>0</v>
      </c>
      <c r="G10176" s="150">
        <f t="shared" si="321"/>
        <v>0</v>
      </c>
    </row>
    <row r="10177" spans="1:7" s="8" customFormat="1" ht="12.75" x14ac:dyDescent="0.15">
      <c r="A10177" s="108" t="s">
        <v>367</v>
      </c>
      <c r="B10177" s="19">
        <v>0</v>
      </c>
      <c r="C10177" s="19">
        <v>11945</v>
      </c>
      <c r="D10177" s="19">
        <v>21833</v>
      </c>
      <c r="E10177" s="19">
        <v>0</v>
      </c>
      <c r="F10177" s="19">
        <f t="shared" si="320"/>
        <v>0</v>
      </c>
      <c r="G10177" s="151">
        <f t="shared" si="321"/>
        <v>0</v>
      </c>
    </row>
    <row r="10178" spans="1:7" s="6" customFormat="1" ht="12.75" x14ac:dyDescent="0.15">
      <c r="A10178" s="147" t="s">
        <v>281</v>
      </c>
      <c r="B10178" s="17">
        <v>0</v>
      </c>
      <c r="C10178" s="17">
        <v>11945</v>
      </c>
      <c r="D10178" s="17">
        <v>21833</v>
      </c>
      <c r="E10178" s="17">
        <v>0</v>
      </c>
      <c r="F10178" s="17">
        <f t="shared" si="320"/>
        <v>0</v>
      </c>
      <c r="G10178" s="148">
        <f t="shared" si="321"/>
        <v>0</v>
      </c>
    </row>
    <row r="10179" spans="1:7" s="8" customFormat="1" ht="12.75" x14ac:dyDescent="0.15">
      <c r="A10179" s="108" t="s">
        <v>53</v>
      </c>
      <c r="B10179" s="19">
        <v>0</v>
      </c>
      <c r="C10179" s="19">
        <v>11945</v>
      </c>
      <c r="D10179" s="19">
        <v>21833</v>
      </c>
      <c r="E10179" s="19">
        <v>0</v>
      </c>
      <c r="F10179" s="19">
        <f t="shared" si="320"/>
        <v>0</v>
      </c>
      <c r="G10179" s="151">
        <f t="shared" si="321"/>
        <v>0</v>
      </c>
    </row>
    <row r="10180" spans="1:7" s="8" customFormat="1" ht="12.75" x14ac:dyDescent="0.15">
      <c r="A10180" s="108" t="s">
        <v>56</v>
      </c>
      <c r="B10180" s="19">
        <v>0</v>
      </c>
      <c r="C10180" s="19">
        <v>11945</v>
      </c>
      <c r="D10180" s="19">
        <v>9000</v>
      </c>
      <c r="E10180" s="19">
        <v>0</v>
      </c>
      <c r="F10180" s="19">
        <f t="shared" si="320"/>
        <v>0</v>
      </c>
      <c r="G10180" s="151">
        <f t="shared" si="321"/>
        <v>0</v>
      </c>
    </row>
    <row r="10181" spans="1:7" s="8" customFormat="1" ht="12.75" x14ac:dyDescent="0.15">
      <c r="A10181" s="108" t="s">
        <v>72</v>
      </c>
      <c r="B10181" s="19">
        <v>0</v>
      </c>
      <c r="C10181" s="19">
        <v>0</v>
      </c>
      <c r="D10181" s="19">
        <v>12833</v>
      </c>
      <c r="E10181" s="19">
        <v>0</v>
      </c>
      <c r="F10181" s="19">
        <f t="shared" si="320"/>
        <v>0</v>
      </c>
      <c r="G10181" s="151">
        <f t="shared" si="321"/>
        <v>0</v>
      </c>
    </row>
    <row r="10182" spans="1:7" s="6" customFormat="1" ht="12.75" x14ac:dyDescent="0.15">
      <c r="A10182" s="147" t="s">
        <v>377</v>
      </c>
      <c r="B10182" s="17">
        <v>530.9</v>
      </c>
      <c r="C10182" s="17">
        <v>3318</v>
      </c>
      <c r="D10182" s="17">
        <v>3318</v>
      </c>
      <c r="E10182" s="17">
        <v>0</v>
      </c>
      <c r="F10182" s="17">
        <f t="shared" ref="F10182:F10245" si="322">IFERROR(E10182/B10182*100,0)</f>
        <v>0</v>
      </c>
      <c r="G10182" s="148">
        <f t="shared" ref="G10182:G10245" si="323">IFERROR(E10182/D10182*100,0)</f>
        <v>0</v>
      </c>
    </row>
    <row r="10183" spans="1:7" s="7" customFormat="1" ht="12.75" x14ac:dyDescent="0.15">
      <c r="A10183" s="149" t="s">
        <v>378</v>
      </c>
      <c r="B10183" s="18">
        <v>530.9</v>
      </c>
      <c r="C10183" s="18">
        <v>3318</v>
      </c>
      <c r="D10183" s="18">
        <v>3318</v>
      </c>
      <c r="E10183" s="18">
        <v>0</v>
      </c>
      <c r="F10183" s="18">
        <f t="shared" si="322"/>
        <v>0</v>
      </c>
      <c r="G10183" s="150">
        <f t="shared" si="323"/>
        <v>0</v>
      </c>
    </row>
    <row r="10184" spans="1:7" s="8" customFormat="1" ht="12.75" x14ac:dyDescent="0.15">
      <c r="A10184" s="108" t="s">
        <v>367</v>
      </c>
      <c r="B10184" s="19">
        <v>530.9</v>
      </c>
      <c r="C10184" s="19">
        <v>3318</v>
      </c>
      <c r="D10184" s="19">
        <v>3318</v>
      </c>
      <c r="E10184" s="19">
        <v>0</v>
      </c>
      <c r="F10184" s="19">
        <f t="shared" si="322"/>
        <v>0</v>
      </c>
      <c r="G10184" s="151">
        <f t="shared" si="323"/>
        <v>0</v>
      </c>
    </row>
    <row r="10185" spans="1:7" s="6" customFormat="1" ht="12.75" x14ac:dyDescent="0.15">
      <c r="A10185" s="147" t="s">
        <v>127</v>
      </c>
      <c r="B10185" s="17">
        <v>530.9</v>
      </c>
      <c r="C10185" s="17">
        <v>3318</v>
      </c>
      <c r="D10185" s="17">
        <v>3318</v>
      </c>
      <c r="E10185" s="17">
        <v>0</v>
      </c>
      <c r="F10185" s="17">
        <f t="shared" si="322"/>
        <v>0</v>
      </c>
      <c r="G10185" s="148">
        <f t="shared" si="323"/>
        <v>0</v>
      </c>
    </row>
    <row r="10186" spans="1:7" s="8" customFormat="1" ht="12.75" x14ac:dyDescent="0.15">
      <c r="A10186" s="108" t="s">
        <v>6</v>
      </c>
      <c r="B10186" s="19">
        <v>530.9</v>
      </c>
      <c r="C10186" s="19">
        <v>3318</v>
      </c>
      <c r="D10186" s="19">
        <v>3318</v>
      </c>
      <c r="E10186" s="19">
        <v>0</v>
      </c>
      <c r="F10186" s="19">
        <f t="shared" si="322"/>
        <v>0</v>
      </c>
      <c r="G10186" s="151">
        <f t="shared" si="323"/>
        <v>0</v>
      </c>
    </row>
    <row r="10187" spans="1:7" s="8" customFormat="1" ht="12.75" x14ac:dyDescent="0.15">
      <c r="A10187" s="108" t="s">
        <v>12</v>
      </c>
      <c r="B10187" s="19">
        <v>530.9</v>
      </c>
      <c r="C10187" s="19">
        <v>3318</v>
      </c>
      <c r="D10187" s="19">
        <v>3318</v>
      </c>
      <c r="E10187" s="19">
        <v>0</v>
      </c>
      <c r="F10187" s="19">
        <f t="shared" si="322"/>
        <v>0</v>
      </c>
      <c r="G10187" s="151">
        <f t="shared" si="323"/>
        <v>0</v>
      </c>
    </row>
    <row r="10188" spans="1:7" s="8" customFormat="1" ht="12.75" x14ac:dyDescent="0.15">
      <c r="A10188" s="110" t="s">
        <v>20</v>
      </c>
      <c r="B10188" s="20">
        <v>530.9</v>
      </c>
      <c r="C10188" s="20">
        <v>0</v>
      </c>
      <c r="D10188" s="20">
        <v>0</v>
      </c>
      <c r="E10188" s="20">
        <v>0</v>
      </c>
      <c r="F10188" s="20">
        <f t="shared" si="322"/>
        <v>0</v>
      </c>
      <c r="G10188" s="136">
        <f t="shared" si="323"/>
        <v>0</v>
      </c>
    </row>
    <row r="10189" spans="1:7" s="6" customFormat="1" ht="12.75" x14ac:dyDescent="0.15">
      <c r="A10189" s="147" t="s">
        <v>379</v>
      </c>
      <c r="B10189" s="17">
        <v>3981.68</v>
      </c>
      <c r="C10189" s="17">
        <v>11945</v>
      </c>
      <c r="D10189" s="17">
        <v>9400</v>
      </c>
      <c r="E10189" s="17">
        <v>9217.81</v>
      </c>
      <c r="F10189" s="17">
        <f t="shared" si="322"/>
        <v>231.5055453979225</v>
      </c>
      <c r="G10189" s="148">
        <f t="shared" si="323"/>
        <v>98.061808510638286</v>
      </c>
    </row>
    <row r="10190" spans="1:7" s="7" customFormat="1" ht="12.75" x14ac:dyDescent="0.15">
      <c r="A10190" s="149" t="s">
        <v>380</v>
      </c>
      <c r="B10190" s="18">
        <v>3981.68</v>
      </c>
      <c r="C10190" s="18">
        <v>11945</v>
      </c>
      <c r="D10190" s="18">
        <v>9400</v>
      </c>
      <c r="E10190" s="18">
        <v>9217.81</v>
      </c>
      <c r="F10190" s="18">
        <f t="shared" si="322"/>
        <v>231.5055453979225</v>
      </c>
      <c r="G10190" s="150">
        <f t="shared" si="323"/>
        <v>98.061808510638286</v>
      </c>
    </row>
    <row r="10191" spans="1:7" s="8" customFormat="1" ht="12.75" x14ac:dyDescent="0.15">
      <c r="A10191" s="108" t="s">
        <v>367</v>
      </c>
      <c r="B10191" s="19">
        <v>3981.68</v>
      </c>
      <c r="C10191" s="19">
        <v>11945</v>
      </c>
      <c r="D10191" s="19">
        <v>9400</v>
      </c>
      <c r="E10191" s="19">
        <v>9217.81</v>
      </c>
      <c r="F10191" s="19">
        <f t="shared" si="322"/>
        <v>231.5055453979225</v>
      </c>
      <c r="G10191" s="151">
        <f t="shared" si="323"/>
        <v>98.061808510638286</v>
      </c>
    </row>
    <row r="10192" spans="1:7" s="6" customFormat="1" ht="12.75" x14ac:dyDescent="0.15">
      <c r="A10192" s="147" t="s">
        <v>128</v>
      </c>
      <c r="B10192" s="17">
        <v>3981.68</v>
      </c>
      <c r="C10192" s="17">
        <v>11945</v>
      </c>
      <c r="D10192" s="17">
        <v>9400</v>
      </c>
      <c r="E10192" s="17">
        <v>9217.81</v>
      </c>
      <c r="F10192" s="17">
        <f t="shared" si="322"/>
        <v>231.5055453979225</v>
      </c>
      <c r="G10192" s="148">
        <f t="shared" si="323"/>
        <v>98.061808510638286</v>
      </c>
    </row>
    <row r="10193" spans="1:7" s="8" customFormat="1" ht="12.75" x14ac:dyDescent="0.15">
      <c r="A10193" s="108" t="s">
        <v>6</v>
      </c>
      <c r="B10193" s="19">
        <v>0</v>
      </c>
      <c r="C10193" s="19">
        <v>6636</v>
      </c>
      <c r="D10193" s="19">
        <v>0</v>
      </c>
      <c r="E10193" s="19">
        <v>0</v>
      </c>
      <c r="F10193" s="19">
        <f t="shared" si="322"/>
        <v>0</v>
      </c>
      <c r="G10193" s="151">
        <f t="shared" si="323"/>
        <v>0</v>
      </c>
    </row>
    <row r="10194" spans="1:7" s="8" customFormat="1" ht="12.75" x14ac:dyDescent="0.15">
      <c r="A10194" s="108" t="s">
        <v>12</v>
      </c>
      <c r="B10194" s="19">
        <v>0</v>
      </c>
      <c r="C10194" s="19">
        <v>6636</v>
      </c>
      <c r="D10194" s="19">
        <v>0</v>
      </c>
      <c r="E10194" s="19">
        <v>0</v>
      </c>
      <c r="F10194" s="19">
        <f t="shared" si="322"/>
        <v>0</v>
      </c>
      <c r="G10194" s="151">
        <f t="shared" si="323"/>
        <v>0</v>
      </c>
    </row>
    <row r="10195" spans="1:7" s="8" customFormat="1" ht="12.75" x14ac:dyDescent="0.15">
      <c r="A10195" s="108" t="s">
        <v>53</v>
      </c>
      <c r="B10195" s="19">
        <v>3981.68</v>
      </c>
      <c r="C10195" s="19">
        <v>5309</v>
      </c>
      <c r="D10195" s="19">
        <v>9400</v>
      </c>
      <c r="E10195" s="19">
        <v>9217.81</v>
      </c>
      <c r="F10195" s="19">
        <f t="shared" si="322"/>
        <v>231.5055453979225</v>
      </c>
      <c r="G10195" s="151">
        <f t="shared" si="323"/>
        <v>98.061808510638286</v>
      </c>
    </row>
    <row r="10196" spans="1:7" s="8" customFormat="1" ht="12.75" x14ac:dyDescent="0.15">
      <c r="A10196" s="108" t="s">
        <v>56</v>
      </c>
      <c r="B10196" s="19">
        <v>3981.68</v>
      </c>
      <c r="C10196" s="19">
        <v>5309</v>
      </c>
      <c r="D10196" s="19">
        <v>5400</v>
      </c>
      <c r="E10196" s="19">
        <v>5327.23</v>
      </c>
      <c r="F10196" s="19">
        <f t="shared" si="322"/>
        <v>133.79352434148399</v>
      </c>
      <c r="G10196" s="151">
        <f t="shared" si="323"/>
        <v>98.652407407407395</v>
      </c>
    </row>
    <row r="10197" spans="1:7" s="8" customFormat="1" ht="12.75" x14ac:dyDescent="0.15">
      <c r="A10197" s="110" t="s">
        <v>57</v>
      </c>
      <c r="B10197" s="20">
        <v>0</v>
      </c>
      <c r="C10197" s="20">
        <v>0</v>
      </c>
      <c r="D10197" s="20">
        <v>0</v>
      </c>
      <c r="E10197" s="20">
        <v>1327.23</v>
      </c>
      <c r="F10197" s="20">
        <f t="shared" si="322"/>
        <v>0</v>
      </c>
      <c r="G10197" s="136">
        <f t="shared" si="323"/>
        <v>0</v>
      </c>
    </row>
    <row r="10198" spans="1:7" s="8" customFormat="1" ht="12.75" x14ac:dyDescent="0.15">
      <c r="A10198" s="110" t="s">
        <v>71</v>
      </c>
      <c r="B10198" s="20">
        <v>3981.68</v>
      </c>
      <c r="C10198" s="20">
        <v>0</v>
      </c>
      <c r="D10198" s="20">
        <v>0</v>
      </c>
      <c r="E10198" s="20">
        <v>4000</v>
      </c>
      <c r="F10198" s="20">
        <f t="shared" si="322"/>
        <v>100.46010729139458</v>
      </c>
      <c r="G10198" s="136">
        <f t="shared" si="323"/>
        <v>0</v>
      </c>
    </row>
    <row r="10199" spans="1:7" s="8" customFormat="1" ht="12.75" x14ac:dyDescent="0.15">
      <c r="A10199" s="108" t="s">
        <v>72</v>
      </c>
      <c r="B10199" s="19">
        <v>0</v>
      </c>
      <c r="C10199" s="19">
        <v>0</v>
      </c>
      <c r="D10199" s="19">
        <v>4000</v>
      </c>
      <c r="E10199" s="19">
        <v>3890.58</v>
      </c>
      <c r="F10199" s="19">
        <f t="shared" si="322"/>
        <v>0</v>
      </c>
      <c r="G10199" s="151">
        <f t="shared" si="323"/>
        <v>97.264499999999998</v>
      </c>
    </row>
    <row r="10200" spans="1:7" s="8" customFormat="1" ht="12.75" x14ac:dyDescent="0.15">
      <c r="A10200" s="110" t="s">
        <v>73</v>
      </c>
      <c r="B10200" s="20">
        <v>0</v>
      </c>
      <c r="C10200" s="20">
        <v>0</v>
      </c>
      <c r="D10200" s="20">
        <v>0</v>
      </c>
      <c r="E10200" s="20">
        <v>3890.58</v>
      </c>
      <c r="F10200" s="20">
        <f t="shared" si="322"/>
        <v>0</v>
      </c>
      <c r="G10200" s="136">
        <f t="shared" si="323"/>
        <v>0</v>
      </c>
    </row>
    <row r="10201" spans="1:7" s="6" customFormat="1" ht="12.75" x14ac:dyDescent="0.15">
      <c r="A10201" s="147" t="s">
        <v>388</v>
      </c>
      <c r="B10201" s="17">
        <v>0</v>
      </c>
      <c r="C10201" s="17">
        <v>111487</v>
      </c>
      <c r="D10201" s="17">
        <v>509500</v>
      </c>
      <c r="E10201" s="17">
        <v>79208.69</v>
      </c>
      <c r="F10201" s="17">
        <f t="shared" si="322"/>
        <v>0</v>
      </c>
      <c r="G10201" s="148">
        <f t="shared" si="323"/>
        <v>15.546357212953875</v>
      </c>
    </row>
    <row r="10202" spans="1:7" s="7" customFormat="1" ht="12.75" x14ac:dyDescent="0.15">
      <c r="A10202" s="149" t="s">
        <v>389</v>
      </c>
      <c r="B10202" s="18">
        <v>0</v>
      </c>
      <c r="C10202" s="18">
        <v>111487</v>
      </c>
      <c r="D10202" s="18">
        <v>509500</v>
      </c>
      <c r="E10202" s="18">
        <v>79208.69</v>
      </c>
      <c r="F10202" s="18">
        <f t="shared" si="322"/>
        <v>0</v>
      </c>
      <c r="G10202" s="150">
        <f t="shared" si="323"/>
        <v>15.546357212953875</v>
      </c>
    </row>
    <row r="10203" spans="1:7" s="8" customFormat="1" ht="12.75" x14ac:dyDescent="0.15">
      <c r="A10203" s="108" t="s">
        <v>387</v>
      </c>
      <c r="B10203" s="19">
        <v>0</v>
      </c>
      <c r="C10203" s="19">
        <v>111487</v>
      </c>
      <c r="D10203" s="19">
        <v>398000</v>
      </c>
      <c r="E10203" s="19">
        <v>0</v>
      </c>
      <c r="F10203" s="19">
        <f t="shared" si="322"/>
        <v>0</v>
      </c>
      <c r="G10203" s="151">
        <f t="shared" si="323"/>
        <v>0</v>
      </c>
    </row>
    <row r="10204" spans="1:7" s="6" customFormat="1" ht="12.75" x14ac:dyDescent="0.15">
      <c r="A10204" s="147" t="s">
        <v>212</v>
      </c>
      <c r="B10204" s="17">
        <v>0</v>
      </c>
      <c r="C10204" s="17">
        <v>111487</v>
      </c>
      <c r="D10204" s="17">
        <v>398000</v>
      </c>
      <c r="E10204" s="17">
        <v>0</v>
      </c>
      <c r="F10204" s="17">
        <f t="shared" si="322"/>
        <v>0</v>
      </c>
      <c r="G10204" s="148">
        <f t="shared" si="323"/>
        <v>0</v>
      </c>
    </row>
    <row r="10205" spans="1:7" s="8" customFormat="1" ht="12.75" x14ac:dyDescent="0.15">
      <c r="A10205" s="108" t="s">
        <v>53</v>
      </c>
      <c r="B10205" s="19">
        <v>0</v>
      </c>
      <c r="C10205" s="19">
        <v>111487</v>
      </c>
      <c r="D10205" s="19">
        <v>398000</v>
      </c>
      <c r="E10205" s="19">
        <v>0</v>
      </c>
      <c r="F10205" s="19">
        <f t="shared" si="322"/>
        <v>0</v>
      </c>
      <c r="G10205" s="151">
        <f t="shared" si="323"/>
        <v>0</v>
      </c>
    </row>
    <row r="10206" spans="1:7" s="8" customFormat="1" ht="12.75" x14ac:dyDescent="0.15">
      <c r="A10206" s="108" t="s">
        <v>72</v>
      </c>
      <c r="B10206" s="19">
        <v>0</v>
      </c>
      <c r="C10206" s="19">
        <v>111487</v>
      </c>
      <c r="D10206" s="19">
        <v>398000</v>
      </c>
      <c r="E10206" s="19">
        <v>0</v>
      </c>
      <c r="F10206" s="19">
        <f t="shared" si="322"/>
        <v>0</v>
      </c>
      <c r="G10206" s="151">
        <f t="shared" si="323"/>
        <v>0</v>
      </c>
    </row>
    <row r="10207" spans="1:7" s="8" customFormat="1" ht="12.75" x14ac:dyDescent="0.15">
      <c r="A10207" s="108" t="s">
        <v>367</v>
      </c>
      <c r="B10207" s="19">
        <v>0</v>
      </c>
      <c r="C10207" s="19">
        <v>0</v>
      </c>
      <c r="D10207" s="19">
        <v>111500</v>
      </c>
      <c r="E10207" s="19">
        <v>79208.69</v>
      </c>
      <c r="F10207" s="19">
        <f t="shared" si="322"/>
        <v>0</v>
      </c>
      <c r="G10207" s="151">
        <f t="shared" si="323"/>
        <v>71.039183856502248</v>
      </c>
    </row>
    <row r="10208" spans="1:7" s="6" customFormat="1" ht="12.75" x14ac:dyDescent="0.15">
      <c r="A10208" s="147" t="s">
        <v>212</v>
      </c>
      <c r="B10208" s="17">
        <v>0</v>
      </c>
      <c r="C10208" s="17">
        <v>0</v>
      </c>
      <c r="D10208" s="17">
        <v>111500</v>
      </c>
      <c r="E10208" s="17">
        <v>79208.69</v>
      </c>
      <c r="F10208" s="17">
        <f t="shared" si="322"/>
        <v>0</v>
      </c>
      <c r="G10208" s="148">
        <f t="shared" si="323"/>
        <v>71.039183856502248</v>
      </c>
    </row>
    <row r="10209" spans="1:7" s="8" customFormat="1" ht="12.75" x14ac:dyDescent="0.15">
      <c r="A10209" s="108" t="s">
        <v>6</v>
      </c>
      <c r="B10209" s="19">
        <v>0</v>
      </c>
      <c r="C10209" s="19">
        <v>0</v>
      </c>
      <c r="D10209" s="19">
        <v>111500</v>
      </c>
      <c r="E10209" s="19">
        <v>79208.69</v>
      </c>
      <c r="F10209" s="19">
        <f t="shared" si="322"/>
        <v>0</v>
      </c>
      <c r="G10209" s="151">
        <f t="shared" si="323"/>
        <v>71.039183856502248</v>
      </c>
    </row>
    <row r="10210" spans="1:7" s="8" customFormat="1" ht="12.75" x14ac:dyDescent="0.15">
      <c r="A10210" s="108" t="s">
        <v>7</v>
      </c>
      <c r="B10210" s="19">
        <v>0</v>
      </c>
      <c r="C10210" s="19">
        <v>0</v>
      </c>
      <c r="D10210" s="19">
        <v>85500</v>
      </c>
      <c r="E10210" s="19">
        <v>72110.64</v>
      </c>
      <c r="F10210" s="19">
        <f t="shared" si="322"/>
        <v>0</v>
      </c>
      <c r="G10210" s="151">
        <f t="shared" si="323"/>
        <v>84.339929824561395</v>
      </c>
    </row>
    <row r="10211" spans="1:7" s="8" customFormat="1" ht="12.75" x14ac:dyDescent="0.15">
      <c r="A10211" s="110" t="s">
        <v>8</v>
      </c>
      <c r="B10211" s="20">
        <v>0</v>
      </c>
      <c r="C10211" s="20">
        <v>0</v>
      </c>
      <c r="D10211" s="20">
        <v>0</v>
      </c>
      <c r="E10211" s="20">
        <v>70310.64</v>
      </c>
      <c r="F10211" s="20">
        <f t="shared" si="322"/>
        <v>0</v>
      </c>
      <c r="G10211" s="136">
        <f t="shared" si="323"/>
        <v>0</v>
      </c>
    </row>
    <row r="10212" spans="1:7" s="8" customFormat="1" ht="12.75" x14ac:dyDescent="0.15">
      <c r="A10212" s="110" t="s">
        <v>10</v>
      </c>
      <c r="B10212" s="20">
        <v>0</v>
      </c>
      <c r="C10212" s="20">
        <v>0</v>
      </c>
      <c r="D10212" s="20">
        <v>0</v>
      </c>
      <c r="E10212" s="20">
        <v>1800</v>
      </c>
      <c r="F10212" s="20">
        <f t="shared" si="322"/>
        <v>0</v>
      </c>
      <c r="G10212" s="136">
        <f t="shared" si="323"/>
        <v>0</v>
      </c>
    </row>
    <row r="10213" spans="1:7" s="8" customFormat="1" ht="12.75" x14ac:dyDescent="0.15">
      <c r="A10213" s="108" t="s">
        <v>12</v>
      </c>
      <c r="B10213" s="19">
        <v>0</v>
      </c>
      <c r="C10213" s="19">
        <v>0</v>
      </c>
      <c r="D10213" s="19">
        <v>26000</v>
      </c>
      <c r="E10213" s="19">
        <v>7098.05</v>
      </c>
      <c r="F10213" s="19">
        <f t="shared" si="322"/>
        <v>0</v>
      </c>
      <c r="G10213" s="151">
        <f t="shared" si="323"/>
        <v>27.300192307692306</v>
      </c>
    </row>
    <row r="10214" spans="1:7" s="8" customFormat="1" ht="12.75" x14ac:dyDescent="0.15">
      <c r="A10214" s="110" t="s">
        <v>19</v>
      </c>
      <c r="B10214" s="20">
        <v>0</v>
      </c>
      <c r="C10214" s="20">
        <v>0</v>
      </c>
      <c r="D10214" s="20">
        <v>0</v>
      </c>
      <c r="E10214" s="20">
        <v>3621.54</v>
      </c>
      <c r="F10214" s="20">
        <f t="shared" si="322"/>
        <v>0</v>
      </c>
      <c r="G10214" s="136">
        <f t="shared" si="323"/>
        <v>0</v>
      </c>
    </row>
    <row r="10215" spans="1:7" s="8" customFormat="1" ht="12.75" x14ac:dyDescent="0.15">
      <c r="A10215" s="110" t="s">
        <v>20</v>
      </c>
      <c r="B10215" s="20">
        <v>0</v>
      </c>
      <c r="C10215" s="20">
        <v>0</v>
      </c>
      <c r="D10215" s="20">
        <v>0</v>
      </c>
      <c r="E10215" s="20">
        <v>3382.93</v>
      </c>
      <c r="F10215" s="20">
        <f t="shared" si="322"/>
        <v>0</v>
      </c>
      <c r="G10215" s="136">
        <f t="shared" si="323"/>
        <v>0</v>
      </c>
    </row>
    <row r="10216" spans="1:7" s="8" customFormat="1" ht="12.75" x14ac:dyDescent="0.15">
      <c r="A10216" s="110" t="s">
        <v>22</v>
      </c>
      <c r="B10216" s="20">
        <v>0</v>
      </c>
      <c r="C10216" s="20">
        <v>0</v>
      </c>
      <c r="D10216" s="20">
        <v>0</v>
      </c>
      <c r="E10216" s="20">
        <v>49.78</v>
      </c>
      <c r="F10216" s="20">
        <f t="shared" si="322"/>
        <v>0</v>
      </c>
      <c r="G10216" s="136">
        <f t="shared" si="323"/>
        <v>0</v>
      </c>
    </row>
    <row r="10217" spans="1:7" s="8" customFormat="1" ht="12.75" x14ac:dyDescent="0.15">
      <c r="A10217" s="110" t="s">
        <v>31</v>
      </c>
      <c r="B10217" s="20">
        <v>0</v>
      </c>
      <c r="C10217" s="20">
        <v>0</v>
      </c>
      <c r="D10217" s="20">
        <v>0</v>
      </c>
      <c r="E10217" s="20">
        <v>43.8</v>
      </c>
      <c r="F10217" s="20">
        <f t="shared" si="322"/>
        <v>0</v>
      </c>
      <c r="G10217" s="136">
        <f t="shared" si="323"/>
        <v>0</v>
      </c>
    </row>
    <row r="10218" spans="1:7" s="6" customFormat="1" ht="12.75" x14ac:dyDescent="0.15">
      <c r="A10218" s="147" t="s">
        <v>384</v>
      </c>
      <c r="B10218" s="17">
        <v>0</v>
      </c>
      <c r="C10218" s="17">
        <v>3982</v>
      </c>
      <c r="D10218" s="17">
        <v>0</v>
      </c>
      <c r="E10218" s="17">
        <v>0</v>
      </c>
      <c r="F10218" s="17">
        <f t="shared" si="322"/>
        <v>0</v>
      </c>
      <c r="G10218" s="148">
        <f t="shared" si="323"/>
        <v>0</v>
      </c>
    </row>
    <row r="10219" spans="1:7" s="7" customFormat="1" ht="12.75" x14ac:dyDescent="0.15">
      <c r="A10219" s="149" t="s">
        <v>385</v>
      </c>
      <c r="B10219" s="18">
        <v>0</v>
      </c>
      <c r="C10219" s="18">
        <v>3982</v>
      </c>
      <c r="D10219" s="18">
        <v>0</v>
      </c>
      <c r="E10219" s="18">
        <v>0</v>
      </c>
      <c r="F10219" s="18">
        <f t="shared" si="322"/>
        <v>0</v>
      </c>
      <c r="G10219" s="150">
        <f t="shared" si="323"/>
        <v>0</v>
      </c>
    </row>
    <row r="10220" spans="1:7" s="8" customFormat="1" ht="12.75" x14ac:dyDescent="0.15">
      <c r="A10220" s="108" t="s">
        <v>367</v>
      </c>
      <c r="B10220" s="19">
        <v>0</v>
      </c>
      <c r="C10220" s="19">
        <v>3982</v>
      </c>
      <c r="D10220" s="19">
        <v>0</v>
      </c>
      <c r="E10220" s="19">
        <v>0</v>
      </c>
      <c r="F10220" s="19">
        <f t="shared" si="322"/>
        <v>0</v>
      </c>
      <c r="G10220" s="151">
        <f t="shared" si="323"/>
        <v>0</v>
      </c>
    </row>
    <row r="10221" spans="1:7" s="6" customFormat="1" ht="12.75" x14ac:dyDescent="0.15">
      <c r="A10221" s="147" t="s">
        <v>263</v>
      </c>
      <c r="B10221" s="17">
        <v>0</v>
      </c>
      <c r="C10221" s="17">
        <v>3982</v>
      </c>
      <c r="D10221" s="17">
        <v>0</v>
      </c>
      <c r="E10221" s="17">
        <v>0</v>
      </c>
      <c r="F10221" s="17">
        <f t="shared" si="322"/>
        <v>0</v>
      </c>
      <c r="G10221" s="148">
        <f t="shared" si="323"/>
        <v>0</v>
      </c>
    </row>
    <row r="10222" spans="1:7" s="8" customFormat="1" ht="12.75" x14ac:dyDescent="0.15">
      <c r="A10222" s="108" t="s">
        <v>6</v>
      </c>
      <c r="B10222" s="19">
        <v>0</v>
      </c>
      <c r="C10222" s="19">
        <v>3982</v>
      </c>
      <c r="D10222" s="19">
        <v>0</v>
      </c>
      <c r="E10222" s="19">
        <v>0</v>
      </c>
      <c r="F10222" s="19">
        <f t="shared" si="322"/>
        <v>0</v>
      </c>
      <c r="G10222" s="151">
        <f t="shared" si="323"/>
        <v>0</v>
      </c>
    </row>
    <row r="10223" spans="1:7" s="8" customFormat="1" ht="12.75" x14ac:dyDescent="0.15">
      <c r="A10223" s="108" t="s">
        <v>12</v>
      </c>
      <c r="B10223" s="19">
        <v>0</v>
      </c>
      <c r="C10223" s="19">
        <v>3982</v>
      </c>
      <c r="D10223" s="19">
        <v>0</v>
      </c>
      <c r="E10223" s="19">
        <v>0</v>
      </c>
      <c r="F10223" s="19">
        <f t="shared" si="322"/>
        <v>0</v>
      </c>
      <c r="G10223" s="151">
        <f t="shared" si="323"/>
        <v>0</v>
      </c>
    </row>
    <row r="10224" spans="1:7" s="6" customFormat="1" ht="12.75" x14ac:dyDescent="0.15">
      <c r="A10224" s="147" t="s">
        <v>381</v>
      </c>
      <c r="B10224" s="17">
        <v>10045.549999999999</v>
      </c>
      <c r="C10224" s="17">
        <v>26545</v>
      </c>
      <c r="D10224" s="17">
        <v>39000</v>
      </c>
      <c r="E10224" s="17">
        <v>17495.169999999998</v>
      </c>
      <c r="F10224" s="17">
        <f t="shared" si="322"/>
        <v>174.15840844951248</v>
      </c>
      <c r="G10224" s="148">
        <f t="shared" si="323"/>
        <v>44.859410256410257</v>
      </c>
    </row>
    <row r="10225" spans="1:7" s="7" customFormat="1" ht="12.75" x14ac:dyDescent="0.15">
      <c r="A10225" s="149" t="s">
        <v>382</v>
      </c>
      <c r="B10225" s="18">
        <v>10045.549999999999</v>
      </c>
      <c r="C10225" s="18">
        <v>26545</v>
      </c>
      <c r="D10225" s="18">
        <v>39000</v>
      </c>
      <c r="E10225" s="18">
        <v>17495.169999999998</v>
      </c>
      <c r="F10225" s="18">
        <f t="shared" si="322"/>
        <v>174.15840844951248</v>
      </c>
      <c r="G10225" s="150">
        <f t="shared" si="323"/>
        <v>44.859410256410257</v>
      </c>
    </row>
    <row r="10226" spans="1:7" s="8" customFormat="1" ht="12.75" x14ac:dyDescent="0.15">
      <c r="A10226" s="108" t="s">
        <v>367</v>
      </c>
      <c r="B10226" s="19">
        <v>10045.549999999999</v>
      </c>
      <c r="C10226" s="19">
        <v>26545</v>
      </c>
      <c r="D10226" s="19">
        <v>39000</v>
      </c>
      <c r="E10226" s="19">
        <v>17495.169999999998</v>
      </c>
      <c r="F10226" s="19">
        <f t="shared" si="322"/>
        <v>174.15840844951248</v>
      </c>
      <c r="G10226" s="151">
        <f t="shared" si="323"/>
        <v>44.859410256410257</v>
      </c>
    </row>
    <row r="10227" spans="1:7" s="6" customFormat="1" ht="12.75" x14ac:dyDescent="0.15">
      <c r="A10227" s="147" t="s">
        <v>128</v>
      </c>
      <c r="B10227" s="17">
        <v>10045.549999999999</v>
      </c>
      <c r="C10227" s="17">
        <v>26545</v>
      </c>
      <c r="D10227" s="17">
        <v>39000</v>
      </c>
      <c r="E10227" s="17">
        <v>17495.169999999998</v>
      </c>
      <c r="F10227" s="17">
        <f t="shared" si="322"/>
        <v>174.15840844951248</v>
      </c>
      <c r="G10227" s="148">
        <f t="shared" si="323"/>
        <v>44.859410256410257</v>
      </c>
    </row>
    <row r="10228" spans="1:7" s="8" customFormat="1" ht="12.75" x14ac:dyDescent="0.15">
      <c r="A10228" s="108" t="s">
        <v>6</v>
      </c>
      <c r="B10228" s="19">
        <v>10045.549999999999</v>
      </c>
      <c r="C10228" s="19">
        <v>26545</v>
      </c>
      <c r="D10228" s="19">
        <v>39000</v>
      </c>
      <c r="E10228" s="19">
        <v>17495.169999999998</v>
      </c>
      <c r="F10228" s="19">
        <f t="shared" si="322"/>
        <v>174.15840844951248</v>
      </c>
      <c r="G10228" s="151">
        <f t="shared" si="323"/>
        <v>44.859410256410257</v>
      </c>
    </row>
    <row r="10229" spans="1:7" s="8" customFormat="1" ht="12.75" x14ac:dyDescent="0.15">
      <c r="A10229" s="108" t="s">
        <v>7</v>
      </c>
      <c r="B10229" s="19">
        <v>9593.02</v>
      </c>
      <c r="C10229" s="19">
        <v>23227</v>
      </c>
      <c r="D10229" s="19">
        <v>0</v>
      </c>
      <c r="E10229" s="19">
        <v>0</v>
      </c>
      <c r="F10229" s="19">
        <f t="shared" si="322"/>
        <v>0</v>
      </c>
      <c r="G10229" s="151">
        <f t="shared" si="323"/>
        <v>0</v>
      </c>
    </row>
    <row r="10230" spans="1:7" s="8" customFormat="1" ht="12.75" x14ac:dyDescent="0.15">
      <c r="A10230" s="110" t="s">
        <v>9</v>
      </c>
      <c r="B10230" s="20">
        <v>8136.24</v>
      </c>
      <c r="C10230" s="20">
        <v>0</v>
      </c>
      <c r="D10230" s="20">
        <v>0</v>
      </c>
      <c r="E10230" s="20">
        <v>0</v>
      </c>
      <c r="F10230" s="20">
        <f t="shared" si="322"/>
        <v>0</v>
      </c>
      <c r="G10230" s="136">
        <f t="shared" si="323"/>
        <v>0</v>
      </c>
    </row>
    <row r="10231" spans="1:7" s="8" customFormat="1" ht="12.75" x14ac:dyDescent="0.15">
      <c r="A10231" s="110" t="s">
        <v>11</v>
      </c>
      <c r="B10231" s="20">
        <v>1456.78</v>
      </c>
      <c r="C10231" s="20">
        <v>0</v>
      </c>
      <c r="D10231" s="20">
        <v>0</v>
      </c>
      <c r="E10231" s="20">
        <v>0</v>
      </c>
      <c r="F10231" s="20">
        <f t="shared" si="322"/>
        <v>0</v>
      </c>
      <c r="G10231" s="136">
        <f t="shared" si="323"/>
        <v>0</v>
      </c>
    </row>
    <row r="10232" spans="1:7" s="8" customFormat="1" ht="12.75" x14ac:dyDescent="0.15">
      <c r="A10232" s="108" t="s">
        <v>12</v>
      </c>
      <c r="B10232" s="19">
        <v>0</v>
      </c>
      <c r="C10232" s="19">
        <v>1991</v>
      </c>
      <c r="D10232" s="19">
        <v>39000</v>
      </c>
      <c r="E10232" s="19">
        <v>17495.169999999998</v>
      </c>
      <c r="F10232" s="19">
        <f t="shared" si="322"/>
        <v>0</v>
      </c>
      <c r="G10232" s="151">
        <f t="shared" si="323"/>
        <v>44.859410256410257</v>
      </c>
    </row>
    <row r="10233" spans="1:7" s="8" customFormat="1" ht="12.75" x14ac:dyDescent="0.15">
      <c r="A10233" s="110" t="s">
        <v>22</v>
      </c>
      <c r="B10233" s="20">
        <v>0</v>
      </c>
      <c r="C10233" s="20">
        <v>0</v>
      </c>
      <c r="D10233" s="20">
        <v>0</v>
      </c>
      <c r="E10233" s="20">
        <v>699.27</v>
      </c>
      <c r="F10233" s="20">
        <f t="shared" si="322"/>
        <v>0</v>
      </c>
      <c r="G10233" s="136">
        <f t="shared" si="323"/>
        <v>0</v>
      </c>
    </row>
    <row r="10234" spans="1:7" s="8" customFormat="1" ht="12.75" x14ac:dyDescent="0.15">
      <c r="A10234" s="110" t="s">
        <v>97</v>
      </c>
      <c r="B10234" s="20">
        <v>0</v>
      </c>
      <c r="C10234" s="20">
        <v>0</v>
      </c>
      <c r="D10234" s="20">
        <v>0</v>
      </c>
      <c r="E10234" s="20">
        <v>7608.99</v>
      </c>
      <c r="F10234" s="20">
        <f t="shared" si="322"/>
        <v>0</v>
      </c>
      <c r="G10234" s="136">
        <f t="shared" si="323"/>
        <v>0</v>
      </c>
    </row>
    <row r="10235" spans="1:7" s="8" customFormat="1" ht="12.75" x14ac:dyDescent="0.15">
      <c r="A10235" s="110" t="s">
        <v>23</v>
      </c>
      <c r="B10235" s="20">
        <v>0</v>
      </c>
      <c r="C10235" s="20">
        <v>0</v>
      </c>
      <c r="D10235" s="20">
        <v>0</v>
      </c>
      <c r="E10235" s="20">
        <v>8098.91</v>
      </c>
      <c r="F10235" s="20">
        <f t="shared" si="322"/>
        <v>0</v>
      </c>
      <c r="G10235" s="136">
        <f t="shared" si="323"/>
        <v>0</v>
      </c>
    </row>
    <row r="10236" spans="1:7" s="8" customFormat="1" ht="12.75" x14ac:dyDescent="0.15">
      <c r="A10236" s="110" t="s">
        <v>25</v>
      </c>
      <c r="B10236" s="20">
        <v>0</v>
      </c>
      <c r="C10236" s="20">
        <v>0</v>
      </c>
      <c r="D10236" s="20">
        <v>0</v>
      </c>
      <c r="E10236" s="20">
        <v>1088</v>
      </c>
      <c r="F10236" s="20">
        <f t="shared" si="322"/>
        <v>0</v>
      </c>
      <c r="G10236" s="136">
        <f t="shared" si="323"/>
        <v>0</v>
      </c>
    </row>
    <row r="10237" spans="1:7" s="8" customFormat="1" ht="12.75" x14ac:dyDescent="0.15">
      <c r="A10237" s="108" t="s">
        <v>37</v>
      </c>
      <c r="B10237" s="19">
        <v>452.53</v>
      </c>
      <c r="C10237" s="19">
        <v>1327</v>
      </c>
      <c r="D10237" s="19">
        <v>0</v>
      </c>
      <c r="E10237" s="19">
        <v>0</v>
      </c>
      <c r="F10237" s="19">
        <f t="shared" si="322"/>
        <v>0</v>
      </c>
      <c r="G10237" s="151">
        <f t="shared" si="323"/>
        <v>0</v>
      </c>
    </row>
    <row r="10238" spans="1:7" s="8" customFormat="1" ht="12.75" x14ac:dyDescent="0.15">
      <c r="A10238" s="110" t="s">
        <v>39</v>
      </c>
      <c r="B10238" s="20">
        <v>452.53</v>
      </c>
      <c r="C10238" s="20">
        <v>0</v>
      </c>
      <c r="D10238" s="20">
        <v>0</v>
      </c>
      <c r="E10238" s="20">
        <v>0</v>
      </c>
      <c r="F10238" s="20">
        <f t="shared" si="322"/>
        <v>0</v>
      </c>
      <c r="G10238" s="136">
        <f t="shared" si="323"/>
        <v>0</v>
      </c>
    </row>
    <row r="10239" spans="1:7" s="5" customFormat="1" ht="12.75" x14ac:dyDescent="0.15">
      <c r="A10239" s="145" t="s">
        <v>517</v>
      </c>
      <c r="B10239" s="16">
        <v>1893898.65</v>
      </c>
      <c r="C10239" s="16">
        <v>2154226</v>
      </c>
      <c r="D10239" s="16">
        <v>2243250</v>
      </c>
      <c r="E10239" s="16">
        <v>2037860.22</v>
      </c>
      <c r="F10239" s="16">
        <f t="shared" si="322"/>
        <v>107.60133442198716</v>
      </c>
      <c r="G10239" s="146">
        <f t="shared" si="323"/>
        <v>90.844097626211976</v>
      </c>
    </row>
    <row r="10240" spans="1:7" s="6" customFormat="1" ht="12.75" x14ac:dyDescent="0.15">
      <c r="A10240" s="147" t="s">
        <v>362</v>
      </c>
      <c r="B10240" s="17">
        <v>88924.28</v>
      </c>
      <c r="C10240" s="17">
        <v>59726</v>
      </c>
      <c r="D10240" s="17">
        <v>59726</v>
      </c>
      <c r="E10240" s="17">
        <v>59726</v>
      </c>
      <c r="F10240" s="17">
        <f t="shared" si="322"/>
        <v>67.16500825196448</v>
      </c>
      <c r="G10240" s="148">
        <f t="shared" si="323"/>
        <v>100</v>
      </c>
    </row>
    <row r="10241" spans="1:7" s="7" customFormat="1" ht="12.75" x14ac:dyDescent="0.15">
      <c r="A10241" s="149" t="s">
        <v>363</v>
      </c>
      <c r="B10241" s="18">
        <v>88924.28</v>
      </c>
      <c r="C10241" s="18">
        <v>59726</v>
      </c>
      <c r="D10241" s="18">
        <v>59726</v>
      </c>
      <c r="E10241" s="18">
        <v>59726</v>
      </c>
      <c r="F10241" s="18">
        <f t="shared" si="322"/>
        <v>67.16500825196448</v>
      </c>
      <c r="G10241" s="150">
        <f t="shared" si="323"/>
        <v>100</v>
      </c>
    </row>
    <row r="10242" spans="1:7" s="8" customFormat="1" ht="12.75" x14ac:dyDescent="0.15">
      <c r="A10242" s="108" t="s">
        <v>364</v>
      </c>
      <c r="B10242" s="19">
        <v>88924.28</v>
      </c>
      <c r="C10242" s="19">
        <v>59726</v>
      </c>
      <c r="D10242" s="19">
        <v>59726</v>
      </c>
      <c r="E10242" s="19">
        <v>59726</v>
      </c>
      <c r="F10242" s="19">
        <f t="shared" si="322"/>
        <v>67.16500825196448</v>
      </c>
      <c r="G10242" s="151">
        <f t="shared" si="323"/>
        <v>100</v>
      </c>
    </row>
    <row r="10243" spans="1:7" s="6" customFormat="1" ht="12.75" x14ac:dyDescent="0.15">
      <c r="A10243" s="147" t="s">
        <v>62</v>
      </c>
      <c r="B10243" s="17">
        <v>88924.28</v>
      </c>
      <c r="C10243" s="17">
        <v>59726</v>
      </c>
      <c r="D10243" s="17">
        <v>59726</v>
      </c>
      <c r="E10243" s="17">
        <v>59726</v>
      </c>
      <c r="F10243" s="17">
        <f t="shared" si="322"/>
        <v>67.16500825196448</v>
      </c>
      <c r="G10243" s="148">
        <f t="shared" si="323"/>
        <v>100</v>
      </c>
    </row>
    <row r="10244" spans="1:7" s="8" customFormat="1" ht="12.75" x14ac:dyDescent="0.15">
      <c r="A10244" s="108" t="s">
        <v>6</v>
      </c>
      <c r="B10244" s="19">
        <v>75253.83</v>
      </c>
      <c r="C10244" s="19">
        <v>39026</v>
      </c>
      <c r="D10244" s="19">
        <v>41004</v>
      </c>
      <c r="E10244" s="19">
        <v>41004</v>
      </c>
      <c r="F10244" s="19">
        <f t="shared" si="322"/>
        <v>54.487592192982071</v>
      </c>
      <c r="G10244" s="151">
        <f t="shared" si="323"/>
        <v>100</v>
      </c>
    </row>
    <row r="10245" spans="1:7" s="8" customFormat="1" ht="12.75" x14ac:dyDescent="0.15">
      <c r="A10245" s="108" t="s">
        <v>12</v>
      </c>
      <c r="B10245" s="19">
        <v>75253.83</v>
      </c>
      <c r="C10245" s="19">
        <v>39026</v>
      </c>
      <c r="D10245" s="19">
        <v>41004</v>
      </c>
      <c r="E10245" s="19">
        <v>41004</v>
      </c>
      <c r="F10245" s="19">
        <f t="shared" si="322"/>
        <v>54.487592192982071</v>
      </c>
      <c r="G10245" s="151">
        <f t="shared" si="323"/>
        <v>100</v>
      </c>
    </row>
    <row r="10246" spans="1:7" s="8" customFormat="1" ht="12.75" x14ac:dyDescent="0.15">
      <c r="A10246" s="110" t="s">
        <v>28</v>
      </c>
      <c r="B10246" s="20">
        <v>69015.86</v>
      </c>
      <c r="C10246" s="20">
        <v>0</v>
      </c>
      <c r="D10246" s="20">
        <v>0</v>
      </c>
      <c r="E10246" s="20">
        <v>33226</v>
      </c>
      <c r="F10246" s="20">
        <f t="shared" ref="F10246:F10309" si="324">IFERROR(E10246/B10246*100,0)</f>
        <v>48.142557377391228</v>
      </c>
      <c r="G10246" s="136">
        <f t="shared" ref="G10246:G10309" si="325">IFERROR(E10246/D10246*100,0)</f>
        <v>0</v>
      </c>
    </row>
    <row r="10247" spans="1:7" s="8" customFormat="1" ht="12.75" x14ac:dyDescent="0.15">
      <c r="A10247" s="110" t="s">
        <v>33</v>
      </c>
      <c r="B10247" s="20">
        <v>6237.97</v>
      </c>
      <c r="C10247" s="20">
        <v>0</v>
      </c>
      <c r="D10247" s="20">
        <v>0</v>
      </c>
      <c r="E10247" s="20">
        <v>7778</v>
      </c>
      <c r="F10247" s="20">
        <f t="shared" si="324"/>
        <v>124.68799946136322</v>
      </c>
      <c r="G10247" s="136">
        <f t="shared" si="325"/>
        <v>0</v>
      </c>
    </row>
    <row r="10248" spans="1:7" s="8" customFormat="1" ht="12.75" x14ac:dyDescent="0.15">
      <c r="A10248" s="108" t="s">
        <v>53</v>
      </c>
      <c r="B10248" s="19">
        <v>13670.45</v>
      </c>
      <c r="C10248" s="19">
        <v>20700</v>
      </c>
      <c r="D10248" s="19">
        <v>18722</v>
      </c>
      <c r="E10248" s="19">
        <v>18722</v>
      </c>
      <c r="F10248" s="19">
        <f t="shared" si="324"/>
        <v>136.95233148872202</v>
      </c>
      <c r="G10248" s="151">
        <f t="shared" si="325"/>
        <v>100</v>
      </c>
    </row>
    <row r="10249" spans="1:7" s="8" customFormat="1" ht="12.75" x14ac:dyDescent="0.15">
      <c r="A10249" s="108" t="s">
        <v>56</v>
      </c>
      <c r="B10249" s="19">
        <v>13670.45</v>
      </c>
      <c r="C10249" s="19">
        <v>20700</v>
      </c>
      <c r="D10249" s="19">
        <v>18722</v>
      </c>
      <c r="E10249" s="19">
        <v>18722</v>
      </c>
      <c r="F10249" s="19">
        <f t="shared" si="324"/>
        <v>136.95233148872202</v>
      </c>
      <c r="G10249" s="151">
        <f t="shared" si="325"/>
        <v>100</v>
      </c>
    </row>
    <row r="10250" spans="1:7" s="8" customFormat="1" ht="12.75" x14ac:dyDescent="0.15">
      <c r="A10250" s="110" t="s">
        <v>57</v>
      </c>
      <c r="B10250" s="20">
        <v>862.7</v>
      </c>
      <c r="C10250" s="20">
        <v>0</v>
      </c>
      <c r="D10250" s="20">
        <v>0</v>
      </c>
      <c r="E10250" s="20">
        <v>2500</v>
      </c>
      <c r="F10250" s="20">
        <f t="shared" si="324"/>
        <v>289.78787527529846</v>
      </c>
      <c r="G10250" s="136">
        <f t="shared" si="325"/>
        <v>0</v>
      </c>
    </row>
    <row r="10251" spans="1:7" s="8" customFormat="1" ht="12.75" x14ac:dyDescent="0.15">
      <c r="A10251" s="110" t="s">
        <v>296</v>
      </c>
      <c r="B10251" s="20">
        <v>0</v>
      </c>
      <c r="C10251" s="20">
        <v>0</v>
      </c>
      <c r="D10251" s="20">
        <v>0</v>
      </c>
      <c r="E10251" s="20">
        <v>16222</v>
      </c>
      <c r="F10251" s="20">
        <f t="shared" si="324"/>
        <v>0</v>
      </c>
      <c r="G10251" s="136">
        <f t="shared" si="325"/>
        <v>0</v>
      </c>
    </row>
    <row r="10252" spans="1:7" s="8" customFormat="1" ht="12.75" x14ac:dyDescent="0.15">
      <c r="A10252" s="110" t="s">
        <v>71</v>
      </c>
      <c r="B10252" s="20">
        <v>12807.75</v>
      </c>
      <c r="C10252" s="20">
        <v>0</v>
      </c>
      <c r="D10252" s="20">
        <v>0</v>
      </c>
      <c r="E10252" s="20">
        <v>0</v>
      </c>
      <c r="F10252" s="20">
        <f t="shared" si="324"/>
        <v>0</v>
      </c>
      <c r="G10252" s="136">
        <f t="shared" si="325"/>
        <v>0</v>
      </c>
    </row>
    <row r="10253" spans="1:7" s="6" customFormat="1" ht="12.75" x14ac:dyDescent="0.15">
      <c r="A10253" s="147" t="s">
        <v>365</v>
      </c>
      <c r="B10253" s="17">
        <v>266801.46000000002</v>
      </c>
      <c r="C10253" s="17">
        <v>349400</v>
      </c>
      <c r="D10253" s="17">
        <v>306513</v>
      </c>
      <c r="E10253" s="17">
        <v>221847.82</v>
      </c>
      <c r="F10253" s="17">
        <f t="shared" si="324"/>
        <v>83.150901797913704</v>
      </c>
      <c r="G10253" s="148">
        <f t="shared" si="325"/>
        <v>72.377948080505561</v>
      </c>
    </row>
    <row r="10254" spans="1:7" s="7" customFormat="1" ht="12.75" x14ac:dyDescent="0.15">
      <c r="A10254" s="149" t="s">
        <v>366</v>
      </c>
      <c r="B10254" s="18">
        <v>204165.83</v>
      </c>
      <c r="C10254" s="18">
        <v>321700</v>
      </c>
      <c r="D10254" s="18">
        <v>266513</v>
      </c>
      <c r="E10254" s="18">
        <v>181847.82</v>
      </c>
      <c r="F10254" s="18">
        <f t="shared" si="324"/>
        <v>89.068684999835682</v>
      </c>
      <c r="G10254" s="150">
        <f t="shared" si="325"/>
        <v>68.232251334831702</v>
      </c>
    </row>
    <row r="10255" spans="1:7" s="8" customFormat="1" ht="12.75" x14ac:dyDescent="0.15">
      <c r="A10255" s="108" t="s">
        <v>367</v>
      </c>
      <c r="B10255" s="19">
        <v>204165.83</v>
      </c>
      <c r="C10255" s="19">
        <v>321700</v>
      </c>
      <c r="D10255" s="19">
        <v>266513</v>
      </c>
      <c r="E10255" s="19">
        <v>181847.82</v>
      </c>
      <c r="F10255" s="19">
        <f t="shared" si="324"/>
        <v>89.068684999835682</v>
      </c>
      <c r="G10255" s="151">
        <f t="shared" si="325"/>
        <v>68.232251334831702</v>
      </c>
    </row>
    <row r="10256" spans="1:7" s="6" customFormat="1" ht="12.75" x14ac:dyDescent="0.15">
      <c r="A10256" s="147" t="s">
        <v>44</v>
      </c>
      <c r="B10256" s="17">
        <v>204165.83</v>
      </c>
      <c r="C10256" s="17">
        <v>321700</v>
      </c>
      <c r="D10256" s="17">
        <v>266513</v>
      </c>
      <c r="E10256" s="17">
        <v>181847.82</v>
      </c>
      <c r="F10256" s="17">
        <f t="shared" si="324"/>
        <v>89.068684999835682</v>
      </c>
      <c r="G10256" s="148">
        <f t="shared" si="325"/>
        <v>68.232251334831702</v>
      </c>
    </row>
    <row r="10257" spans="1:7" s="8" customFormat="1" ht="12.75" x14ac:dyDescent="0.15">
      <c r="A10257" s="108" t="s">
        <v>6</v>
      </c>
      <c r="B10257" s="19">
        <v>194410.7</v>
      </c>
      <c r="C10257" s="19">
        <v>307800</v>
      </c>
      <c r="D10257" s="19">
        <v>258490</v>
      </c>
      <c r="E10257" s="19">
        <v>178359.07</v>
      </c>
      <c r="F10257" s="19">
        <f t="shared" si="324"/>
        <v>91.74344313353123</v>
      </c>
      <c r="G10257" s="151">
        <f t="shared" si="325"/>
        <v>69.000375256296181</v>
      </c>
    </row>
    <row r="10258" spans="1:7" s="8" customFormat="1" ht="12.75" x14ac:dyDescent="0.15">
      <c r="A10258" s="108" t="s">
        <v>7</v>
      </c>
      <c r="B10258" s="19">
        <v>127602.53</v>
      </c>
      <c r="C10258" s="19">
        <v>229000</v>
      </c>
      <c r="D10258" s="19">
        <v>186690</v>
      </c>
      <c r="E10258" s="19">
        <v>119537.28</v>
      </c>
      <c r="F10258" s="19">
        <f t="shared" si="324"/>
        <v>93.679396482185737</v>
      </c>
      <c r="G10258" s="151">
        <f t="shared" si="325"/>
        <v>64.029824843323155</v>
      </c>
    </row>
    <row r="10259" spans="1:7" s="8" customFormat="1" ht="12.75" x14ac:dyDescent="0.15">
      <c r="A10259" s="110" t="s">
        <v>8</v>
      </c>
      <c r="B10259" s="20">
        <v>105039.65</v>
      </c>
      <c r="C10259" s="20">
        <v>0</v>
      </c>
      <c r="D10259" s="20">
        <v>0</v>
      </c>
      <c r="E10259" s="20">
        <v>89537.279999999999</v>
      </c>
      <c r="F10259" s="20">
        <f t="shared" si="324"/>
        <v>85.241411219477598</v>
      </c>
      <c r="G10259" s="136">
        <f t="shared" si="325"/>
        <v>0</v>
      </c>
    </row>
    <row r="10260" spans="1:7" s="8" customFormat="1" ht="12.75" x14ac:dyDescent="0.15">
      <c r="A10260" s="110" t="s">
        <v>11</v>
      </c>
      <c r="B10260" s="20">
        <v>22562.880000000001</v>
      </c>
      <c r="C10260" s="20">
        <v>0</v>
      </c>
      <c r="D10260" s="20">
        <v>0</v>
      </c>
      <c r="E10260" s="20">
        <v>30000</v>
      </c>
      <c r="F10260" s="20">
        <f t="shared" si="324"/>
        <v>132.96174956388543</v>
      </c>
      <c r="G10260" s="136">
        <f t="shared" si="325"/>
        <v>0</v>
      </c>
    </row>
    <row r="10261" spans="1:7" s="8" customFormat="1" ht="12.75" x14ac:dyDescent="0.15">
      <c r="A10261" s="108" t="s">
        <v>12</v>
      </c>
      <c r="B10261" s="19">
        <v>66808.17</v>
      </c>
      <c r="C10261" s="19">
        <v>78800</v>
      </c>
      <c r="D10261" s="19">
        <v>71800</v>
      </c>
      <c r="E10261" s="19">
        <v>58821.79</v>
      </c>
      <c r="F10261" s="19">
        <f t="shared" si="324"/>
        <v>88.045803380035721</v>
      </c>
      <c r="G10261" s="151">
        <f t="shared" si="325"/>
        <v>81.924498607242342</v>
      </c>
    </row>
    <row r="10262" spans="1:7" s="8" customFormat="1" ht="12.75" x14ac:dyDescent="0.15">
      <c r="A10262" s="110" t="s">
        <v>19</v>
      </c>
      <c r="B10262" s="20">
        <v>13272.28</v>
      </c>
      <c r="C10262" s="20">
        <v>0</v>
      </c>
      <c r="D10262" s="20">
        <v>0</v>
      </c>
      <c r="E10262" s="20">
        <v>20000</v>
      </c>
      <c r="F10262" s="20">
        <f t="shared" si="324"/>
        <v>150.69000955374662</v>
      </c>
      <c r="G10262" s="136">
        <f t="shared" si="325"/>
        <v>0</v>
      </c>
    </row>
    <row r="10263" spans="1:7" s="8" customFormat="1" ht="12.75" x14ac:dyDescent="0.15">
      <c r="A10263" s="110" t="s">
        <v>22</v>
      </c>
      <c r="B10263" s="20">
        <v>3926.95</v>
      </c>
      <c r="C10263" s="20">
        <v>0</v>
      </c>
      <c r="D10263" s="20">
        <v>0</v>
      </c>
      <c r="E10263" s="20">
        <v>6353.56</v>
      </c>
      <c r="F10263" s="20">
        <f t="shared" si="324"/>
        <v>161.79375851487799</v>
      </c>
      <c r="G10263" s="136">
        <f t="shared" si="325"/>
        <v>0</v>
      </c>
    </row>
    <row r="10264" spans="1:7" s="8" customFormat="1" ht="12.75" x14ac:dyDescent="0.15">
      <c r="A10264" s="110" t="s">
        <v>97</v>
      </c>
      <c r="B10264" s="20">
        <v>6225.14</v>
      </c>
      <c r="C10264" s="20">
        <v>0</v>
      </c>
      <c r="D10264" s="20">
        <v>0</v>
      </c>
      <c r="E10264" s="20">
        <v>9834.18</v>
      </c>
      <c r="F10264" s="20">
        <f t="shared" si="324"/>
        <v>157.97524232386741</v>
      </c>
      <c r="G10264" s="136">
        <f t="shared" si="325"/>
        <v>0</v>
      </c>
    </row>
    <row r="10265" spans="1:7" s="8" customFormat="1" ht="12.75" x14ac:dyDescent="0.15">
      <c r="A10265" s="110" t="s">
        <v>23</v>
      </c>
      <c r="B10265" s="20">
        <v>16392.47</v>
      </c>
      <c r="C10265" s="20">
        <v>0</v>
      </c>
      <c r="D10265" s="20">
        <v>0</v>
      </c>
      <c r="E10265" s="20">
        <v>9812.26</v>
      </c>
      <c r="F10265" s="20">
        <f t="shared" si="324"/>
        <v>59.858337395157655</v>
      </c>
      <c r="G10265" s="136">
        <f t="shared" si="325"/>
        <v>0</v>
      </c>
    </row>
    <row r="10266" spans="1:7" s="8" customFormat="1" ht="12.75" x14ac:dyDescent="0.15">
      <c r="A10266" s="110" t="s">
        <v>27</v>
      </c>
      <c r="B10266" s="20">
        <v>3055.99</v>
      </c>
      <c r="C10266" s="20">
        <v>0</v>
      </c>
      <c r="D10266" s="20">
        <v>0</v>
      </c>
      <c r="E10266" s="20">
        <v>1528.26</v>
      </c>
      <c r="F10266" s="20">
        <f t="shared" si="324"/>
        <v>50.008671494343901</v>
      </c>
      <c r="G10266" s="136">
        <f t="shared" si="325"/>
        <v>0</v>
      </c>
    </row>
    <row r="10267" spans="1:7" s="8" customFormat="1" ht="12.75" x14ac:dyDescent="0.15">
      <c r="A10267" s="110" t="s">
        <v>28</v>
      </c>
      <c r="B10267" s="20">
        <v>2050.19</v>
      </c>
      <c r="C10267" s="20">
        <v>0</v>
      </c>
      <c r="D10267" s="20">
        <v>0</v>
      </c>
      <c r="E10267" s="20">
        <v>0</v>
      </c>
      <c r="F10267" s="20">
        <f t="shared" si="324"/>
        <v>0</v>
      </c>
      <c r="G10267" s="136">
        <f t="shared" si="325"/>
        <v>0</v>
      </c>
    </row>
    <row r="10268" spans="1:7" s="8" customFormat="1" ht="12.75" x14ac:dyDescent="0.15">
      <c r="A10268" s="110" t="s">
        <v>29</v>
      </c>
      <c r="B10268" s="20">
        <v>5575.24</v>
      </c>
      <c r="C10268" s="20">
        <v>0</v>
      </c>
      <c r="D10268" s="20">
        <v>0</v>
      </c>
      <c r="E10268" s="20">
        <v>5412.2</v>
      </c>
      <c r="F10268" s="20">
        <f t="shared" si="324"/>
        <v>97.075641586729901</v>
      </c>
      <c r="G10268" s="136">
        <f t="shared" si="325"/>
        <v>0</v>
      </c>
    </row>
    <row r="10269" spans="1:7" s="8" customFormat="1" ht="12.75" x14ac:dyDescent="0.15">
      <c r="A10269" s="110" t="s">
        <v>31</v>
      </c>
      <c r="B10269" s="20">
        <v>8890.98</v>
      </c>
      <c r="C10269" s="20">
        <v>0</v>
      </c>
      <c r="D10269" s="20">
        <v>0</v>
      </c>
      <c r="E10269" s="20">
        <v>274.98</v>
      </c>
      <c r="F10269" s="20">
        <f t="shared" si="324"/>
        <v>3.0927974194070851</v>
      </c>
      <c r="G10269" s="136">
        <f t="shared" si="325"/>
        <v>0</v>
      </c>
    </row>
    <row r="10270" spans="1:7" s="8" customFormat="1" ht="12.75" x14ac:dyDescent="0.15">
      <c r="A10270" s="110" t="s">
        <v>32</v>
      </c>
      <c r="B10270" s="20">
        <v>2083.4699999999998</v>
      </c>
      <c r="C10270" s="20">
        <v>0</v>
      </c>
      <c r="D10270" s="20">
        <v>0</v>
      </c>
      <c r="E10270" s="20">
        <v>2253.1799999999998</v>
      </c>
      <c r="F10270" s="20">
        <f t="shared" si="324"/>
        <v>108.14554565220521</v>
      </c>
      <c r="G10270" s="136">
        <f t="shared" si="325"/>
        <v>0</v>
      </c>
    </row>
    <row r="10271" spans="1:7" s="8" customFormat="1" ht="12.75" x14ac:dyDescent="0.15">
      <c r="A10271" s="110" t="s">
        <v>34</v>
      </c>
      <c r="B10271" s="20">
        <v>5335.46</v>
      </c>
      <c r="C10271" s="20">
        <v>0</v>
      </c>
      <c r="D10271" s="20">
        <v>0</v>
      </c>
      <c r="E10271" s="20">
        <v>3353.17</v>
      </c>
      <c r="F10271" s="20">
        <f t="shared" si="324"/>
        <v>62.846877307673566</v>
      </c>
      <c r="G10271" s="136">
        <f t="shared" si="325"/>
        <v>0</v>
      </c>
    </row>
    <row r="10272" spans="1:7" s="8" customFormat="1" ht="12.75" x14ac:dyDescent="0.15">
      <c r="A10272" s="108" t="s">
        <v>53</v>
      </c>
      <c r="B10272" s="19">
        <v>9755.1299999999992</v>
      </c>
      <c r="C10272" s="19">
        <v>13900</v>
      </c>
      <c r="D10272" s="19">
        <v>8023</v>
      </c>
      <c r="E10272" s="19">
        <v>3488.75</v>
      </c>
      <c r="F10272" s="19">
        <f t="shared" si="324"/>
        <v>35.763234318763566</v>
      </c>
      <c r="G10272" s="151">
        <f t="shared" si="325"/>
        <v>43.484357472267234</v>
      </c>
    </row>
    <row r="10273" spans="1:7" s="8" customFormat="1" ht="12.75" x14ac:dyDescent="0.15">
      <c r="A10273" s="108" t="s">
        <v>56</v>
      </c>
      <c r="B10273" s="19">
        <v>9755.1299999999992</v>
      </c>
      <c r="C10273" s="19">
        <v>11100</v>
      </c>
      <c r="D10273" s="19">
        <v>8023</v>
      </c>
      <c r="E10273" s="19">
        <v>3488.75</v>
      </c>
      <c r="F10273" s="19">
        <f t="shared" si="324"/>
        <v>35.763234318763566</v>
      </c>
      <c r="G10273" s="151">
        <f t="shared" si="325"/>
        <v>43.484357472267234</v>
      </c>
    </row>
    <row r="10274" spans="1:7" s="8" customFormat="1" ht="12.75" x14ac:dyDescent="0.15">
      <c r="A10274" s="110" t="s">
        <v>57</v>
      </c>
      <c r="B10274" s="20">
        <v>9092.3700000000008</v>
      </c>
      <c r="C10274" s="20">
        <v>0</v>
      </c>
      <c r="D10274" s="20">
        <v>0</v>
      </c>
      <c r="E10274" s="20">
        <v>2716.82</v>
      </c>
      <c r="F10274" s="20">
        <f t="shared" si="324"/>
        <v>29.880218248927399</v>
      </c>
      <c r="G10274" s="136">
        <f t="shared" si="325"/>
        <v>0</v>
      </c>
    </row>
    <row r="10275" spans="1:7" s="8" customFormat="1" ht="12.75" x14ac:dyDescent="0.15">
      <c r="A10275" s="110" t="s">
        <v>59</v>
      </c>
      <c r="B10275" s="20">
        <v>92.32</v>
      </c>
      <c r="C10275" s="20">
        <v>0</v>
      </c>
      <c r="D10275" s="20">
        <v>0</v>
      </c>
      <c r="E10275" s="20">
        <v>0</v>
      </c>
      <c r="F10275" s="20">
        <f t="shared" si="324"/>
        <v>0</v>
      </c>
      <c r="G10275" s="136">
        <f t="shared" si="325"/>
        <v>0</v>
      </c>
    </row>
    <row r="10276" spans="1:7" s="8" customFormat="1" ht="12.75" x14ac:dyDescent="0.15">
      <c r="A10276" s="110" t="s">
        <v>296</v>
      </c>
      <c r="B10276" s="20">
        <v>0</v>
      </c>
      <c r="C10276" s="20">
        <v>0</v>
      </c>
      <c r="D10276" s="20">
        <v>0</v>
      </c>
      <c r="E10276" s="20">
        <v>771.93</v>
      </c>
      <c r="F10276" s="20">
        <f t="shared" si="324"/>
        <v>0</v>
      </c>
      <c r="G10276" s="136">
        <f t="shared" si="325"/>
        <v>0</v>
      </c>
    </row>
    <row r="10277" spans="1:7" s="8" customFormat="1" ht="12.75" x14ac:dyDescent="0.15">
      <c r="A10277" s="110" t="s">
        <v>60</v>
      </c>
      <c r="B10277" s="20">
        <v>570.44000000000005</v>
      </c>
      <c r="C10277" s="20">
        <v>0</v>
      </c>
      <c r="D10277" s="20">
        <v>0</v>
      </c>
      <c r="E10277" s="20">
        <v>0</v>
      </c>
      <c r="F10277" s="20">
        <f t="shared" si="324"/>
        <v>0</v>
      </c>
      <c r="G10277" s="136">
        <f t="shared" si="325"/>
        <v>0</v>
      </c>
    </row>
    <row r="10278" spans="1:7" s="8" customFormat="1" ht="12.75" x14ac:dyDescent="0.15">
      <c r="A10278" s="108" t="s">
        <v>72</v>
      </c>
      <c r="B10278" s="19">
        <v>0</v>
      </c>
      <c r="C10278" s="19">
        <v>2800</v>
      </c>
      <c r="D10278" s="19">
        <v>0</v>
      </c>
      <c r="E10278" s="19">
        <v>0</v>
      </c>
      <c r="F10278" s="19">
        <f t="shared" si="324"/>
        <v>0</v>
      </c>
      <c r="G10278" s="151">
        <f t="shared" si="325"/>
        <v>0</v>
      </c>
    </row>
    <row r="10279" spans="1:7" s="7" customFormat="1" ht="12.75" x14ac:dyDescent="0.15">
      <c r="A10279" s="149" t="s">
        <v>383</v>
      </c>
      <c r="B10279" s="18">
        <v>39153.230000000003</v>
      </c>
      <c r="C10279" s="18">
        <v>0</v>
      </c>
      <c r="D10279" s="18">
        <v>40000</v>
      </c>
      <c r="E10279" s="18">
        <v>40000</v>
      </c>
      <c r="F10279" s="18">
        <f t="shared" si="324"/>
        <v>102.16270790430315</v>
      </c>
      <c r="G10279" s="150">
        <f t="shared" si="325"/>
        <v>100</v>
      </c>
    </row>
    <row r="10280" spans="1:7" s="8" customFormat="1" ht="12.75" x14ac:dyDescent="0.15">
      <c r="A10280" s="108" t="s">
        <v>387</v>
      </c>
      <c r="B10280" s="19">
        <v>37045.589999999997</v>
      </c>
      <c r="C10280" s="19">
        <v>0</v>
      </c>
      <c r="D10280" s="19">
        <v>40000</v>
      </c>
      <c r="E10280" s="19">
        <v>40000</v>
      </c>
      <c r="F10280" s="19">
        <f t="shared" si="324"/>
        <v>107.9750653181661</v>
      </c>
      <c r="G10280" s="151">
        <f t="shared" si="325"/>
        <v>100</v>
      </c>
    </row>
    <row r="10281" spans="1:7" s="6" customFormat="1" ht="12.75" x14ac:dyDescent="0.15">
      <c r="A10281" s="147" t="s">
        <v>5</v>
      </c>
      <c r="B10281" s="17">
        <v>37045.589999999997</v>
      </c>
      <c r="C10281" s="17">
        <v>0</v>
      </c>
      <c r="D10281" s="17">
        <v>40000</v>
      </c>
      <c r="E10281" s="17">
        <v>40000</v>
      </c>
      <c r="F10281" s="17">
        <f t="shared" si="324"/>
        <v>107.9750653181661</v>
      </c>
      <c r="G10281" s="148">
        <f t="shared" si="325"/>
        <v>100</v>
      </c>
    </row>
    <row r="10282" spans="1:7" s="8" customFormat="1" ht="12.75" x14ac:dyDescent="0.15">
      <c r="A10282" s="108" t="s">
        <v>6</v>
      </c>
      <c r="B10282" s="19">
        <v>33180.699999999997</v>
      </c>
      <c r="C10282" s="19">
        <v>0</v>
      </c>
      <c r="D10282" s="19">
        <v>40000</v>
      </c>
      <c r="E10282" s="19">
        <v>40000</v>
      </c>
      <c r="F10282" s="19">
        <f t="shared" si="324"/>
        <v>120.5520076429973</v>
      </c>
      <c r="G10282" s="151">
        <f t="shared" si="325"/>
        <v>100</v>
      </c>
    </row>
    <row r="10283" spans="1:7" s="8" customFormat="1" ht="12.75" x14ac:dyDescent="0.15">
      <c r="A10283" s="108" t="s">
        <v>12</v>
      </c>
      <c r="B10283" s="19">
        <v>33180.699999999997</v>
      </c>
      <c r="C10283" s="19">
        <v>0</v>
      </c>
      <c r="D10283" s="19">
        <v>40000</v>
      </c>
      <c r="E10283" s="19">
        <v>40000</v>
      </c>
      <c r="F10283" s="19">
        <f t="shared" si="324"/>
        <v>120.5520076429973</v>
      </c>
      <c r="G10283" s="151">
        <f t="shared" si="325"/>
        <v>100</v>
      </c>
    </row>
    <row r="10284" spans="1:7" s="8" customFormat="1" ht="12.75" x14ac:dyDescent="0.15">
      <c r="A10284" s="110" t="s">
        <v>23</v>
      </c>
      <c r="B10284" s="20">
        <v>33180.699999999997</v>
      </c>
      <c r="C10284" s="20">
        <v>0</v>
      </c>
      <c r="D10284" s="20">
        <v>0</v>
      </c>
      <c r="E10284" s="20">
        <v>40000</v>
      </c>
      <c r="F10284" s="20">
        <f t="shared" si="324"/>
        <v>120.5520076429973</v>
      </c>
      <c r="G10284" s="136">
        <f t="shared" si="325"/>
        <v>0</v>
      </c>
    </row>
    <row r="10285" spans="1:7" s="8" customFormat="1" ht="12.75" x14ac:dyDescent="0.15">
      <c r="A10285" s="108" t="s">
        <v>53</v>
      </c>
      <c r="B10285" s="19">
        <v>3864.89</v>
      </c>
      <c r="C10285" s="19">
        <v>0</v>
      </c>
      <c r="D10285" s="19">
        <v>0</v>
      </c>
      <c r="E10285" s="19">
        <v>0</v>
      </c>
      <c r="F10285" s="19">
        <f t="shared" si="324"/>
        <v>0</v>
      </c>
      <c r="G10285" s="151">
        <f t="shared" si="325"/>
        <v>0</v>
      </c>
    </row>
    <row r="10286" spans="1:7" s="8" customFormat="1" ht="12.75" x14ac:dyDescent="0.15">
      <c r="A10286" s="108" t="s">
        <v>56</v>
      </c>
      <c r="B10286" s="19">
        <v>3864.89</v>
      </c>
      <c r="C10286" s="19">
        <v>0</v>
      </c>
      <c r="D10286" s="19">
        <v>0</v>
      </c>
      <c r="E10286" s="19">
        <v>0</v>
      </c>
      <c r="F10286" s="19">
        <f t="shared" si="324"/>
        <v>0</v>
      </c>
      <c r="G10286" s="151">
        <f t="shared" si="325"/>
        <v>0</v>
      </c>
    </row>
    <row r="10287" spans="1:7" s="8" customFormat="1" ht="12.75" x14ac:dyDescent="0.15">
      <c r="A10287" s="110" t="s">
        <v>59</v>
      </c>
      <c r="B10287" s="20">
        <v>3864.89</v>
      </c>
      <c r="C10287" s="20">
        <v>0</v>
      </c>
      <c r="D10287" s="20">
        <v>0</v>
      </c>
      <c r="E10287" s="20">
        <v>0</v>
      </c>
      <c r="F10287" s="20">
        <f t="shared" si="324"/>
        <v>0</v>
      </c>
      <c r="G10287" s="136">
        <f t="shared" si="325"/>
        <v>0</v>
      </c>
    </row>
    <row r="10288" spans="1:7" s="8" customFormat="1" ht="12.75" x14ac:dyDescent="0.15">
      <c r="A10288" s="108" t="s">
        <v>367</v>
      </c>
      <c r="B10288" s="19">
        <v>2107.64</v>
      </c>
      <c r="C10288" s="19">
        <v>0</v>
      </c>
      <c r="D10288" s="19">
        <v>0</v>
      </c>
      <c r="E10288" s="19">
        <v>0</v>
      </c>
      <c r="F10288" s="19">
        <f t="shared" si="324"/>
        <v>0</v>
      </c>
      <c r="G10288" s="151">
        <f t="shared" si="325"/>
        <v>0</v>
      </c>
    </row>
    <row r="10289" spans="1:7" s="6" customFormat="1" ht="12.75" x14ac:dyDescent="0.15">
      <c r="A10289" s="147" t="s">
        <v>5</v>
      </c>
      <c r="B10289" s="17">
        <v>2107.64</v>
      </c>
      <c r="C10289" s="17">
        <v>0</v>
      </c>
      <c r="D10289" s="17">
        <v>0</v>
      </c>
      <c r="E10289" s="17">
        <v>0</v>
      </c>
      <c r="F10289" s="17">
        <f t="shared" si="324"/>
        <v>0</v>
      </c>
      <c r="G10289" s="148">
        <f t="shared" si="325"/>
        <v>0</v>
      </c>
    </row>
    <row r="10290" spans="1:7" s="8" customFormat="1" ht="12.75" x14ac:dyDescent="0.15">
      <c r="A10290" s="108" t="s">
        <v>6</v>
      </c>
      <c r="B10290" s="19">
        <v>2107.64</v>
      </c>
      <c r="C10290" s="19">
        <v>0</v>
      </c>
      <c r="D10290" s="19">
        <v>0</v>
      </c>
      <c r="E10290" s="19">
        <v>0</v>
      </c>
      <c r="F10290" s="19">
        <f t="shared" si="324"/>
        <v>0</v>
      </c>
      <c r="G10290" s="151">
        <f t="shared" si="325"/>
        <v>0</v>
      </c>
    </row>
    <row r="10291" spans="1:7" s="8" customFormat="1" ht="12.75" x14ac:dyDescent="0.15">
      <c r="A10291" s="108" t="s">
        <v>12</v>
      </c>
      <c r="B10291" s="19">
        <v>2107.64</v>
      </c>
      <c r="C10291" s="19">
        <v>0</v>
      </c>
      <c r="D10291" s="19">
        <v>0</v>
      </c>
      <c r="E10291" s="19">
        <v>0</v>
      </c>
      <c r="F10291" s="19">
        <f t="shared" si="324"/>
        <v>0</v>
      </c>
      <c r="G10291" s="151">
        <f t="shared" si="325"/>
        <v>0</v>
      </c>
    </row>
    <row r="10292" spans="1:7" s="8" customFormat="1" ht="12.75" x14ac:dyDescent="0.15">
      <c r="A10292" s="110" t="s">
        <v>28</v>
      </c>
      <c r="B10292" s="20">
        <v>2107.64</v>
      </c>
      <c r="C10292" s="20">
        <v>0</v>
      </c>
      <c r="D10292" s="20">
        <v>0</v>
      </c>
      <c r="E10292" s="20">
        <v>0</v>
      </c>
      <c r="F10292" s="20">
        <f t="shared" si="324"/>
        <v>0</v>
      </c>
      <c r="G10292" s="136">
        <f t="shared" si="325"/>
        <v>0</v>
      </c>
    </row>
    <row r="10293" spans="1:7" s="7" customFormat="1" ht="12.75" x14ac:dyDescent="0.15">
      <c r="A10293" s="149" t="s">
        <v>392</v>
      </c>
      <c r="B10293" s="18">
        <v>23482.400000000001</v>
      </c>
      <c r="C10293" s="18">
        <v>27700</v>
      </c>
      <c r="D10293" s="18">
        <v>0</v>
      </c>
      <c r="E10293" s="18">
        <v>0</v>
      </c>
      <c r="F10293" s="18">
        <f t="shared" si="324"/>
        <v>0</v>
      </c>
      <c r="G10293" s="150">
        <f t="shared" si="325"/>
        <v>0</v>
      </c>
    </row>
    <row r="10294" spans="1:7" s="8" customFormat="1" ht="12.75" x14ac:dyDescent="0.15">
      <c r="A10294" s="108" t="s">
        <v>367</v>
      </c>
      <c r="B10294" s="19">
        <v>23482.400000000001</v>
      </c>
      <c r="C10294" s="19">
        <v>27700</v>
      </c>
      <c r="D10294" s="19">
        <v>0</v>
      </c>
      <c r="E10294" s="19">
        <v>0</v>
      </c>
      <c r="F10294" s="19">
        <f t="shared" si="324"/>
        <v>0</v>
      </c>
      <c r="G10294" s="151">
        <f t="shared" si="325"/>
        <v>0</v>
      </c>
    </row>
    <row r="10295" spans="1:7" s="6" customFormat="1" ht="12.75" x14ac:dyDescent="0.15">
      <c r="A10295" s="147" t="s">
        <v>5</v>
      </c>
      <c r="B10295" s="17">
        <v>23482.400000000001</v>
      </c>
      <c r="C10295" s="17">
        <v>27700</v>
      </c>
      <c r="D10295" s="17">
        <v>0</v>
      </c>
      <c r="E10295" s="17">
        <v>0</v>
      </c>
      <c r="F10295" s="17">
        <f t="shared" si="324"/>
        <v>0</v>
      </c>
      <c r="G10295" s="148">
        <f t="shared" si="325"/>
        <v>0</v>
      </c>
    </row>
    <row r="10296" spans="1:7" s="8" customFormat="1" ht="12.75" x14ac:dyDescent="0.15">
      <c r="A10296" s="108" t="s">
        <v>6</v>
      </c>
      <c r="B10296" s="19">
        <v>23482.400000000001</v>
      </c>
      <c r="C10296" s="19">
        <v>27700</v>
      </c>
      <c r="D10296" s="19">
        <v>0</v>
      </c>
      <c r="E10296" s="19">
        <v>0</v>
      </c>
      <c r="F10296" s="19">
        <f t="shared" si="324"/>
        <v>0</v>
      </c>
      <c r="G10296" s="151">
        <f t="shared" si="325"/>
        <v>0</v>
      </c>
    </row>
    <row r="10297" spans="1:7" s="8" customFormat="1" ht="12.75" x14ac:dyDescent="0.15">
      <c r="A10297" s="108" t="s">
        <v>7</v>
      </c>
      <c r="B10297" s="19">
        <v>22927.64</v>
      </c>
      <c r="C10297" s="19">
        <v>23500</v>
      </c>
      <c r="D10297" s="19">
        <v>0</v>
      </c>
      <c r="E10297" s="19">
        <v>0</v>
      </c>
      <c r="F10297" s="19">
        <f t="shared" si="324"/>
        <v>0</v>
      </c>
      <c r="G10297" s="151">
        <f t="shared" si="325"/>
        <v>0</v>
      </c>
    </row>
    <row r="10298" spans="1:7" s="8" customFormat="1" ht="12.75" x14ac:dyDescent="0.15">
      <c r="A10298" s="110" t="s">
        <v>8</v>
      </c>
      <c r="B10298" s="20">
        <v>22496.3</v>
      </c>
      <c r="C10298" s="20">
        <v>0</v>
      </c>
      <c r="D10298" s="20">
        <v>0</v>
      </c>
      <c r="E10298" s="20">
        <v>0</v>
      </c>
      <c r="F10298" s="20">
        <f t="shared" si="324"/>
        <v>0</v>
      </c>
      <c r="G10298" s="136">
        <f t="shared" si="325"/>
        <v>0</v>
      </c>
    </row>
    <row r="10299" spans="1:7" s="8" customFormat="1" ht="12.75" x14ac:dyDescent="0.15">
      <c r="A10299" s="110" t="s">
        <v>10</v>
      </c>
      <c r="B10299" s="20">
        <v>431.34</v>
      </c>
      <c r="C10299" s="20">
        <v>0</v>
      </c>
      <c r="D10299" s="20">
        <v>0</v>
      </c>
      <c r="E10299" s="20">
        <v>0</v>
      </c>
      <c r="F10299" s="20">
        <f t="shared" si="324"/>
        <v>0</v>
      </c>
      <c r="G10299" s="136">
        <f t="shared" si="325"/>
        <v>0</v>
      </c>
    </row>
    <row r="10300" spans="1:7" s="8" customFormat="1" ht="12.75" x14ac:dyDescent="0.15">
      <c r="A10300" s="108" t="s">
        <v>12</v>
      </c>
      <c r="B10300" s="19">
        <v>554.76</v>
      </c>
      <c r="C10300" s="19">
        <v>4200</v>
      </c>
      <c r="D10300" s="19">
        <v>0</v>
      </c>
      <c r="E10300" s="19">
        <v>0</v>
      </c>
      <c r="F10300" s="19">
        <f t="shared" si="324"/>
        <v>0</v>
      </c>
      <c r="G10300" s="151">
        <f t="shared" si="325"/>
        <v>0</v>
      </c>
    </row>
    <row r="10301" spans="1:7" s="8" customFormat="1" ht="12.75" x14ac:dyDescent="0.15">
      <c r="A10301" s="110" t="s">
        <v>19</v>
      </c>
      <c r="B10301" s="20">
        <v>304.62</v>
      </c>
      <c r="C10301" s="20">
        <v>0</v>
      </c>
      <c r="D10301" s="20">
        <v>0</v>
      </c>
      <c r="E10301" s="20">
        <v>0</v>
      </c>
      <c r="F10301" s="20">
        <f t="shared" si="324"/>
        <v>0</v>
      </c>
      <c r="G10301" s="136">
        <f t="shared" si="325"/>
        <v>0</v>
      </c>
    </row>
    <row r="10302" spans="1:7" s="8" customFormat="1" ht="12.75" x14ac:dyDescent="0.15">
      <c r="A10302" s="110" t="s">
        <v>20</v>
      </c>
      <c r="B10302" s="20">
        <v>250.14</v>
      </c>
      <c r="C10302" s="20">
        <v>0</v>
      </c>
      <c r="D10302" s="20">
        <v>0</v>
      </c>
      <c r="E10302" s="20">
        <v>0</v>
      </c>
      <c r="F10302" s="20">
        <f t="shared" si="324"/>
        <v>0</v>
      </c>
      <c r="G10302" s="136">
        <f t="shared" si="325"/>
        <v>0</v>
      </c>
    </row>
    <row r="10303" spans="1:7" s="6" customFormat="1" ht="12.75" x14ac:dyDescent="0.15">
      <c r="A10303" s="147" t="s">
        <v>368</v>
      </c>
      <c r="B10303" s="17">
        <v>1418963</v>
      </c>
      <c r="C10303" s="17">
        <v>1652500</v>
      </c>
      <c r="D10303" s="17">
        <v>1694546</v>
      </c>
      <c r="E10303" s="17">
        <v>1624396.66</v>
      </c>
      <c r="F10303" s="17">
        <f t="shared" si="324"/>
        <v>114.4777319775075</v>
      </c>
      <c r="G10303" s="148">
        <f t="shared" si="325"/>
        <v>95.860287062139349</v>
      </c>
    </row>
    <row r="10304" spans="1:7" s="7" customFormat="1" ht="12.75" x14ac:dyDescent="0.15">
      <c r="A10304" s="149" t="s">
        <v>369</v>
      </c>
      <c r="B10304" s="18">
        <v>1418963</v>
      </c>
      <c r="C10304" s="18">
        <v>1652500</v>
      </c>
      <c r="D10304" s="18">
        <v>1694546</v>
      </c>
      <c r="E10304" s="18">
        <v>1624396.66</v>
      </c>
      <c r="F10304" s="18">
        <f t="shared" si="324"/>
        <v>114.4777319775075</v>
      </c>
      <c r="G10304" s="150">
        <f t="shared" si="325"/>
        <v>95.860287062139349</v>
      </c>
    </row>
    <row r="10305" spans="1:7" s="8" customFormat="1" ht="12.75" x14ac:dyDescent="0.15">
      <c r="A10305" s="108" t="s">
        <v>387</v>
      </c>
      <c r="B10305" s="19">
        <v>1418963</v>
      </c>
      <c r="C10305" s="19">
        <v>1652500</v>
      </c>
      <c r="D10305" s="19">
        <v>1694546</v>
      </c>
      <c r="E10305" s="19">
        <v>1624396.66</v>
      </c>
      <c r="F10305" s="19">
        <f t="shared" si="324"/>
        <v>114.4777319775075</v>
      </c>
      <c r="G10305" s="151">
        <f t="shared" si="325"/>
        <v>95.860287062139349</v>
      </c>
    </row>
    <row r="10306" spans="1:7" s="6" customFormat="1" ht="12.75" x14ac:dyDescent="0.15">
      <c r="A10306" s="147" t="s">
        <v>370</v>
      </c>
      <c r="B10306" s="17">
        <v>1418963</v>
      </c>
      <c r="C10306" s="17">
        <v>1652500</v>
      </c>
      <c r="D10306" s="17">
        <v>1694546</v>
      </c>
      <c r="E10306" s="17">
        <v>1624396.66</v>
      </c>
      <c r="F10306" s="17">
        <f t="shared" si="324"/>
        <v>114.4777319775075</v>
      </c>
      <c r="G10306" s="148">
        <f t="shared" si="325"/>
        <v>95.860287062139349</v>
      </c>
    </row>
    <row r="10307" spans="1:7" s="8" customFormat="1" ht="12.75" x14ac:dyDescent="0.15">
      <c r="A10307" s="108" t="s">
        <v>6</v>
      </c>
      <c r="B10307" s="19">
        <v>1403460.83</v>
      </c>
      <c r="C10307" s="19">
        <v>1652500</v>
      </c>
      <c r="D10307" s="19">
        <v>1694546</v>
      </c>
      <c r="E10307" s="19">
        <v>1624396.66</v>
      </c>
      <c r="F10307" s="19">
        <f t="shared" si="324"/>
        <v>115.74221561994003</v>
      </c>
      <c r="G10307" s="151">
        <f t="shared" si="325"/>
        <v>95.860287062139349</v>
      </c>
    </row>
    <row r="10308" spans="1:7" s="8" customFormat="1" ht="12.75" x14ac:dyDescent="0.15">
      <c r="A10308" s="108" t="s">
        <v>7</v>
      </c>
      <c r="B10308" s="19">
        <v>1063383.96</v>
      </c>
      <c r="C10308" s="19">
        <v>1165800</v>
      </c>
      <c r="D10308" s="19">
        <v>1331600</v>
      </c>
      <c r="E10308" s="19">
        <v>1306116.1299999999</v>
      </c>
      <c r="F10308" s="19">
        <f t="shared" si="324"/>
        <v>122.82639000874151</v>
      </c>
      <c r="G10308" s="151">
        <f t="shared" si="325"/>
        <v>98.086221838389903</v>
      </c>
    </row>
    <row r="10309" spans="1:7" s="8" customFormat="1" ht="12.75" x14ac:dyDescent="0.15">
      <c r="A10309" s="110" t="s">
        <v>8</v>
      </c>
      <c r="B10309" s="20">
        <v>863730.17</v>
      </c>
      <c r="C10309" s="20">
        <v>0</v>
      </c>
      <c r="D10309" s="20">
        <v>0</v>
      </c>
      <c r="E10309" s="20">
        <v>1045545.54</v>
      </c>
      <c r="F10309" s="20">
        <f t="shared" si="324"/>
        <v>121.05001959118783</v>
      </c>
      <c r="G10309" s="136">
        <f t="shared" si="325"/>
        <v>0</v>
      </c>
    </row>
    <row r="10310" spans="1:7" s="8" customFormat="1" ht="12.75" x14ac:dyDescent="0.15">
      <c r="A10310" s="110" t="s">
        <v>9</v>
      </c>
      <c r="B10310" s="20">
        <v>27913.07</v>
      </c>
      <c r="C10310" s="20">
        <v>0</v>
      </c>
      <c r="D10310" s="20">
        <v>0</v>
      </c>
      <c r="E10310" s="20">
        <v>39131.46</v>
      </c>
      <c r="F10310" s="20">
        <f t="shared" ref="F10310:F10373" si="326">IFERROR(E10310/B10310*100,0)</f>
        <v>140.19045558227739</v>
      </c>
      <c r="G10310" s="136">
        <f t="shared" ref="G10310:G10373" si="327">IFERROR(E10310/D10310*100,0)</f>
        <v>0</v>
      </c>
    </row>
    <row r="10311" spans="1:7" s="8" customFormat="1" ht="12.75" x14ac:dyDescent="0.15">
      <c r="A10311" s="110" t="s">
        <v>16</v>
      </c>
      <c r="B10311" s="20">
        <v>13483.97</v>
      </c>
      <c r="C10311" s="20">
        <v>0</v>
      </c>
      <c r="D10311" s="20">
        <v>0</v>
      </c>
      <c r="E10311" s="20">
        <v>15323</v>
      </c>
      <c r="F10311" s="20">
        <f t="shared" si="326"/>
        <v>113.63863906549778</v>
      </c>
      <c r="G10311" s="136">
        <f t="shared" si="327"/>
        <v>0</v>
      </c>
    </row>
    <row r="10312" spans="1:7" s="8" customFormat="1" ht="12.75" x14ac:dyDescent="0.15">
      <c r="A10312" s="110" t="s">
        <v>10</v>
      </c>
      <c r="B10312" s="20">
        <v>43134.91</v>
      </c>
      <c r="C10312" s="20">
        <v>0</v>
      </c>
      <c r="D10312" s="20">
        <v>0</v>
      </c>
      <c r="E10312" s="20">
        <v>56188.65</v>
      </c>
      <c r="F10312" s="20">
        <f t="shared" si="326"/>
        <v>130.26258777403268</v>
      </c>
      <c r="G10312" s="136">
        <f t="shared" si="327"/>
        <v>0</v>
      </c>
    </row>
    <row r="10313" spans="1:7" s="8" customFormat="1" ht="12.75" x14ac:dyDescent="0.15">
      <c r="A10313" s="110" t="s">
        <v>11</v>
      </c>
      <c r="B10313" s="20">
        <v>115035.14</v>
      </c>
      <c r="C10313" s="20">
        <v>0</v>
      </c>
      <c r="D10313" s="20">
        <v>0</v>
      </c>
      <c r="E10313" s="20">
        <v>149927.48000000001</v>
      </c>
      <c r="F10313" s="20">
        <f t="shared" si="326"/>
        <v>130.33189684473808</v>
      </c>
      <c r="G10313" s="136">
        <f t="shared" si="327"/>
        <v>0</v>
      </c>
    </row>
    <row r="10314" spans="1:7" s="8" customFormat="1" ht="12.75" x14ac:dyDescent="0.15">
      <c r="A10314" s="110" t="s">
        <v>278</v>
      </c>
      <c r="B10314" s="20">
        <v>86.7</v>
      </c>
      <c r="C10314" s="20">
        <v>0</v>
      </c>
      <c r="D10314" s="20">
        <v>0</v>
      </c>
      <c r="E10314" s="20">
        <v>0</v>
      </c>
      <c r="F10314" s="20">
        <f t="shared" si="326"/>
        <v>0</v>
      </c>
      <c r="G10314" s="136">
        <f t="shared" si="327"/>
        <v>0</v>
      </c>
    </row>
    <row r="10315" spans="1:7" s="8" customFormat="1" ht="12.75" x14ac:dyDescent="0.15">
      <c r="A10315" s="108" t="s">
        <v>12</v>
      </c>
      <c r="B10315" s="19">
        <v>334783.49</v>
      </c>
      <c r="C10315" s="19">
        <v>479400</v>
      </c>
      <c r="D10315" s="19">
        <v>359046</v>
      </c>
      <c r="E10315" s="19">
        <v>315626.34999999998</v>
      </c>
      <c r="F10315" s="19">
        <f t="shared" si="326"/>
        <v>94.27775246622825</v>
      </c>
      <c r="G10315" s="151">
        <f t="shared" si="327"/>
        <v>87.906939500788198</v>
      </c>
    </row>
    <row r="10316" spans="1:7" s="8" customFormat="1" ht="12.75" x14ac:dyDescent="0.15">
      <c r="A10316" s="110" t="s">
        <v>18</v>
      </c>
      <c r="B10316" s="20">
        <v>433.37</v>
      </c>
      <c r="C10316" s="20">
        <v>0</v>
      </c>
      <c r="D10316" s="20">
        <v>0</v>
      </c>
      <c r="E10316" s="20">
        <v>453.55</v>
      </c>
      <c r="F10316" s="20">
        <f t="shared" si="326"/>
        <v>104.65652906292544</v>
      </c>
      <c r="G10316" s="136">
        <f t="shared" si="327"/>
        <v>0</v>
      </c>
    </row>
    <row r="10317" spans="1:7" s="8" customFormat="1" ht="12.75" x14ac:dyDescent="0.15">
      <c r="A10317" s="110" t="s">
        <v>19</v>
      </c>
      <c r="B10317" s="20">
        <v>24481.99</v>
      </c>
      <c r="C10317" s="20">
        <v>0</v>
      </c>
      <c r="D10317" s="20">
        <v>0</v>
      </c>
      <c r="E10317" s="20">
        <v>12555.92</v>
      </c>
      <c r="F10317" s="20">
        <f t="shared" si="326"/>
        <v>51.286353764542838</v>
      </c>
      <c r="G10317" s="136">
        <f t="shared" si="327"/>
        <v>0</v>
      </c>
    </row>
    <row r="10318" spans="1:7" s="8" customFormat="1" ht="12.75" x14ac:dyDescent="0.15">
      <c r="A10318" s="110" t="s">
        <v>20</v>
      </c>
      <c r="B10318" s="20">
        <v>1789.71</v>
      </c>
      <c r="C10318" s="20">
        <v>0</v>
      </c>
      <c r="D10318" s="20">
        <v>0</v>
      </c>
      <c r="E10318" s="20">
        <v>3311.03</v>
      </c>
      <c r="F10318" s="20">
        <f t="shared" si="326"/>
        <v>185.00371568578151</v>
      </c>
      <c r="G10318" s="136">
        <f t="shared" si="327"/>
        <v>0</v>
      </c>
    </row>
    <row r="10319" spans="1:7" s="8" customFormat="1" ht="12.75" x14ac:dyDescent="0.15">
      <c r="A10319" s="110" t="s">
        <v>22</v>
      </c>
      <c r="B10319" s="20">
        <v>14594.71</v>
      </c>
      <c r="C10319" s="20">
        <v>0</v>
      </c>
      <c r="D10319" s="20">
        <v>0</v>
      </c>
      <c r="E10319" s="20">
        <v>11292.12</v>
      </c>
      <c r="F10319" s="20">
        <f t="shared" si="326"/>
        <v>77.371321526772391</v>
      </c>
      <c r="G10319" s="136">
        <f t="shared" si="327"/>
        <v>0</v>
      </c>
    </row>
    <row r="10320" spans="1:7" s="8" customFormat="1" ht="12.75" x14ac:dyDescent="0.15">
      <c r="A10320" s="110" t="s">
        <v>97</v>
      </c>
      <c r="B10320" s="20">
        <v>40773.57</v>
      </c>
      <c r="C10320" s="20">
        <v>0</v>
      </c>
      <c r="D10320" s="20">
        <v>0</v>
      </c>
      <c r="E10320" s="20">
        <v>34442.83</v>
      </c>
      <c r="F10320" s="20">
        <f t="shared" si="326"/>
        <v>84.473422366498696</v>
      </c>
      <c r="G10320" s="136">
        <f t="shared" si="327"/>
        <v>0</v>
      </c>
    </row>
    <row r="10321" spans="1:7" s="8" customFormat="1" ht="12.75" x14ac:dyDescent="0.15">
      <c r="A10321" s="110" t="s">
        <v>23</v>
      </c>
      <c r="B10321" s="20">
        <v>83461.399999999994</v>
      </c>
      <c r="C10321" s="20">
        <v>0</v>
      </c>
      <c r="D10321" s="20">
        <v>0</v>
      </c>
      <c r="E10321" s="20">
        <v>49722.55</v>
      </c>
      <c r="F10321" s="20">
        <f t="shared" si="326"/>
        <v>59.575504364892041</v>
      </c>
      <c r="G10321" s="136">
        <f t="shared" si="327"/>
        <v>0</v>
      </c>
    </row>
    <row r="10322" spans="1:7" s="8" customFormat="1" ht="12.75" x14ac:dyDescent="0.15">
      <c r="A10322" s="110" t="s">
        <v>24</v>
      </c>
      <c r="B10322" s="20">
        <v>5171.17</v>
      </c>
      <c r="C10322" s="20">
        <v>0</v>
      </c>
      <c r="D10322" s="20">
        <v>0</v>
      </c>
      <c r="E10322" s="20">
        <v>6500.52</v>
      </c>
      <c r="F10322" s="20">
        <f t="shared" si="326"/>
        <v>125.70694833084197</v>
      </c>
      <c r="G10322" s="136">
        <f t="shared" si="327"/>
        <v>0</v>
      </c>
    </row>
    <row r="10323" spans="1:7" s="8" customFormat="1" ht="12.75" x14ac:dyDescent="0.15">
      <c r="A10323" s="110" t="s">
        <v>25</v>
      </c>
      <c r="B10323" s="20">
        <v>10008.91</v>
      </c>
      <c r="C10323" s="20">
        <v>0</v>
      </c>
      <c r="D10323" s="20">
        <v>0</v>
      </c>
      <c r="E10323" s="20">
        <v>4363.79</v>
      </c>
      <c r="F10323" s="20">
        <f t="shared" si="326"/>
        <v>43.599053243559986</v>
      </c>
      <c r="G10323" s="136">
        <f t="shared" si="327"/>
        <v>0</v>
      </c>
    </row>
    <row r="10324" spans="1:7" s="8" customFormat="1" ht="12.75" x14ac:dyDescent="0.15">
      <c r="A10324" s="110" t="s">
        <v>26</v>
      </c>
      <c r="B10324" s="20">
        <v>437.35</v>
      </c>
      <c r="C10324" s="20">
        <v>0</v>
      </c>
      <c r="D10324" s="20">
        <v>0</v>
      </c>
      <c r="E10324" s="20">
        <v>0</v>
      </c>
      <c r="F10324" s="20">
        <f t="shared" si="326"/>
        <v>0</v>
      </c>
      <c r="G10324" s="136">
        <f t="shared" si="327"/>
        <v>0</v>
      </c>
    </row>
    <row r="10325" spans="1:7" s="8" customFormat="1" ht="12.75" x14ac:dyDescent="0.15">
      <c r="A10325" s="110" t="s">
        <v>27</v>
      </c>
      <c r="B10325" s="20">
        <v>11979.28</v>
      </c>
      <c r="C10325" s="20">
        <v>0</v>
      </c>
      <c r="D10325" s="20">
        <v>0</v>
      </c>
      <c r="E10325" s="20">
        <v>12459.44</v>
      </c>
      <c r="F10325" s="20">
        <f t="shared" si="326"/>
        <v>104.00825425234237</v>
      </c>
      <c r="G10325" s="136">
        <f t="shared" si="327"/>
        <v>0</v>
      </c>
    </row>
    <row r="10326" spans="1:7" s="8" customFormat="1" ht="12.75" x14ac:dyDescent="0.15">
      <c r="A10326" s="110" t="s">
        <v>28</v>
      </c>
      <c r="B10326" s="20">
        <v>3851.81</v>
      </c>
      <c r="C10326" s="20">
        <v>0</v>
      </c>
      <c r="D10326" s="20">
        <v>0</v>
      </c>
      <c r="E10326" s="20">
        <v>12327.43</v>
      </c>
      <c r="F10326" s="20">
        <f t="shared" si="326"/>
        <v>320.04252546205549</v>
      </c>
      <c r="G10326" s="136">
        <f t="shared" si="327"/>
        <v>0</v>
      </c>
    </row>
    <row r="10327" spans="1:7" s="8" customFormat="1" ht="12.75" x14ac:dyDescent="0.15">
      <c r="A10327" s="110" t="s">
        <v>41</v>
      </c>
      <c r="B10327" s="20">
        <v>1748.96</v>
      </c>
      <c r="C10327" s="20">
        <v>0</v>
      </c>
      <c r="D10327" s="20">
        <v>0</v>
      </c>
      <c r="E10327" s="20">
        <v>398.16</v>
      </c>
      <c r="F10327" s="20">
        <f t="shared" si="326"/>
        <v>22.76552922879883</v>
      </c>
      <c r="G10327" s="136">
        <f t="shared" si="327"/>
        <v>0</v>
      </c>
    </row>
    <row r="10328" spans="1:7" s="8" customFormat="1" ht="12.75" x14ac:dyDescent="0.15">
      <c r="A10328" s="110" t="s">
        <v>29</v>
      </c>
      <c r="B10328" s="20">
        <v>16012.72</v>
      </c>
      <c r="C10328" s="20">
        <v>0</v>
      </c>
      <c r="D10328" s="20">
        <v>0</v>
      </c>
      <c r="E10328" s="20">
        <v>13853.54</v>
      </c>
      <c r="F10328" s="20">
        <f t="shared" si="326"/>
        <v>86.515844903301883</v>
      </c>
      <c r="G10328" s="136">
        <f t="shared" si="327"/>
        <v>0</v>
      </c>
    </row>
    <row r="10329" spans="1:7" s="8" customFormat="1" ht="12.75" x14ac:dyDescent="0.15">
      <c r="A10329" s="110" t="s">
        <v>30</v>
      </c>
      <c r="B10329" s="20">
        <v>4019.14</v>
      </c>
      <c r="C10329" s="20">
        <v>0</v>
      </c>
      <c r="D10329" s="20">
        <v>0</v>
      </c>
      <c r="E10329" s="20">
        <v>4039.87</v>
      </c>
      <c r="F10329" s="20">
        <f t="shared" si="326"/>
        <v>100.51578198321035</v>
      </c>
      <c r="G10329" s="136">
        <f t="shared" si="327"/>
        <v>0</v>
      </c>
    </row>
    <row r="10330" spans="1:7" s="8" customFormat="1" ht="12.75" x14ac:dyDescent="0.15">
      <c r="A10330" s="110" t="s">
        <v>31</v>
      </c>
      <c r="B10330" s="20">
        <v>27173.31</v>
      </c>
      <c r="C10330" s="20">
        <v>0</v>
      </c>
      <c r="D10330" s="20">
        <v>0</v>
      </c>
      <c r="E10330" s="20">
        <v>45225.04</v>
      </c>
      <c r="F10330" s="20">
        <f t="shared" si="326"/>
        <v>166.43184065540783</v>
      </c>
      <c r="G10330" s="136">
        <f t="shared" si="327"/>
        <v>0</v>
      </c>
    </row>
    <row r="10331" spans="1:7" s="8" customFormat="1" ht="12.75" x14ac:dyDescent="0.15">
      <c r="A10331" s="110" t="s">
        <v>32</v>
      </c>
      <c r="B10331" s="20">
        <v>54531.75</v>
      </c>
      <c r="C10331" s="20">
        <v>0</v>
      </c>
      <c r="D10331" s="20">
        <v>0</v>
      </c>
      <c r="E10331" s="20">
        <v>77384.149999999994</v>
      </c>
      <c r="F10331" s="20">
        <f t="shared" si="326"/>
        <v>141.90659569883599</v>
      </c>
      <c r="G10331" s="136">
        <f t="shared" si="327"/>
        <v>0</v>
      </c>
    </row>
    <row r="10332" spans="1:7" s="8" customFormat="1" ht="12.75" x14ac:dyDescent="0.15">
      <c r="A10332" s="110" t="s">
        <v>33</v>
      </c>
      <c r="B10332" s="20">
        <v>6876.63</v>
      </c>
      <c r="C10332" s="20">
        <v>0</v>
      </c>
      <c r="D10332" s="20">
        <v>0</v>
      </c>
      <c r="E10332" s="20">
        <v>7171.98</v>
      </c>
      <c r="F10332" s="20">
        <f t="shared" si="326"/>
        <v>104.29498169888447</v>
      </c>
      <c r="G10332" s="136">
        <f t="shared" si="327"/>
        <v>0</v>
      </c>
    </row>
    <row r="10333" spans="1:7" s="8" customFormat="1" ht="12.75" x14ac:dyDescent="0.15">
      <c r="A10333" s="110" t="s">
        <v>34</v>
      </c>
      <c r="B10333" s="20">
        <v>11343.85</v>
      </c>
      <c r="C10333" s="20">
        <v>0</v>
      </c>
      <c r="D10333" s="20">
        <v>0</v>
      </c>
      <c r="E10333" s="20">
        <v>9237.1200000000008</v>
      </c>
      <c r="F10333" s="20">
        <f t="shared" si="326"/>
        <v>81.428439198332143</v>
      </c>
      <c r="G10333" s="136">
        <f t="shared" si="327"/>
        <v>0</v>
      </c>
    </row>
    <row r="10334" spans="1:7" s="8" customFormat="1" ht="12.75" x14ac:dyDescent="0.15">
      <c r="A10334" s="110" t="s">
        <v>99</v>
      </c>
      <c r="B10334" s="20">
        <v>4624.99</v>
      </c>
      <c r="C10334" s="20">
        <v>0</v>
      </c>
      <c r="D10334" s="20">
        <v>0</v>
      </c>
      <c r="E10334" s="20">
        <v>2860.52</v>
      </c>
      <c r="F10334" s="20">
        <f t="shared" si="326"/>
        <v>61.849214809113107</v>
      </c>
      <c r="G10334" s="136">
        <f t="shared" si="327"/>
        <v>0</v>
      </c>
    </row>
    <row r="10335" spans="1:7" s="8" customFormat="1" ht="12.75" x14ac:dyDescent="0.15">
      <c r="A10335" s="110" t="s">
        <v>35</v>
      </c>
      <c r="B10335" s="20">
        <v>5472.06</v>
      </c>
      <c r="C10335" s="20">
        <v>0</v>
      </c>
      <c r="D10335" s="20">
        <v>0</v>
      </c>
      <c r="E10335" s="20">
        <v>5215.7700000000004</v>
      </c>
      <c r="F10335" s="20">
        <f t="shared" si="326"/>
        <v>95.316389074681197</v>
      </c>
      <c r="G10335" s="136">
        <f t="shared" si="327"/>
        <v>0</v>
      </c>
    </row>
    <row r="10336" spans="1:7" s="8" customFormat="1" ht="12.75" x14ac:dyDescent="0.15">
      <c r="A10336" s="110" t="s">
        <v>83</v>
      </c>
      <c r="B10336" s="20">
        <v>328.34</v>
      </c>
      <c r="C10336" s="20">
        <v>0</v>
      </c>
      <c r="D10336" s="20">
        <v>0</v>
      </c>
      <c r="E10336" s="20">
        <v>649.28</v>
      </c>
      <c r="F10336" s="20">
        <f t="shared" si="326"/>
        <v>197.74623865505271</v>
      </c>
      <c r="G10336" s="136">
        <f t="shared" si="327"/>
        <v>0</v>
      </c>
    </row>
    <row r="10337" spans="1:7" s="8" customFormat="1" ht="12.75" x14ac:dyDescent="0.15">
      <c r="A10337" s="110" t="s">
        <v>42</v>
      </c>
      <c r="B10337" s="20">
        <v>1559.23</v>
      </c>
      <c r="C10337" s="20">
        <v>0</v>
      </c>
      <c r="D10337" s="20">
        <v>0</v>
      </c>
      <c r="E10337" s="20">
        <v>540.4</v>
      </c>
      <c r="F10337" s="20">
        <f t="shared" si="326"/>
        <v>34.658132539779245</v>
      </c>
      <c r="G10337" s="136">
        <f t="shared" si="327"/>
        <v>0</v>
      </c>
    </row>
    <row r="10338" spans="1:7" s="8" customFormat="1" ht="12.75" x14ac:dyDescent="0.15">
      <c r="A10338" s="110" t="s">
        <v>13</v>
      </c>
      <c r="B10338" s="20">
        <v>2145.2399999999998</v>
      </c>
      <c r="C10338" s="20">
        <v>0</v>
      </c>
      <c r="D10338" s="20">
        <v>0</v>
      </c>
      <c r="E10338" s="20">
        <v>811.09</v>
      </c>
      <c r="F10338" s="20">
        <f t="shared" si="326"/>
        <v>37.808823255206882</v>
      </c>
      <c r="G10338" s="136">
        <f t="shared" si="327"/>
        <v>0</v>
      </c>
    </row>
    <row r="10339" spans="1:7" s="8" customFormat="1" ht="12.75" x14ac:dyDescent="0.15">
      <c r="A10339" s="110" t="s">
        <v>206</v>
      </c>
      <c r="B10339" s="20">
        <v>1617.56</v>
      </c>
      <c r="C10339" s="20">
        <v>0</v>
      </c>
      <c r="D10339" s="20">
        <v>0</v>
      </c>
      <c r="E10339" s="20">
        <v>0</v>
      </c>
      <c r="F10339" s="20">
        <f t="shared" si="326"/>
        <v>0</v>
      </c>
      <c r="G10339" s="136">
        <f t="shared" si="327"/>
        <v>0</v>
      </c>
    </row>
    <row r="10340" spans="1:7" s="8" customFormat="1" ht="12.75" x14ac:dyDescent="0.15">
      <c r="A10340" s="110" t="s">
        <v>36</v>
      </c>
      <c r="B10340" s="20">
        <v>346.44</v>
      </c>
      <c r="C10340" s="20">
        <v>0</v>
      </c>
      <c r="D10340" s="20">
        <v>0</v>
      </c>
      <c r="E10340" s="20">
        <v>810.25</v>
      </c>
      <c r="F10340" s="20">
        <f t="shared" si="326"/>
        <v>233.87888234614942</v>
      </c>
      <c r="G10340" s="136">
        <f t="shared" si="327"/>
        <v>0</v>
      </c>
    </row>
    <row r="10341" spans="1:7" s="8" customFormat="1" ht="12.75" x14ac:dyDescent="0.15">
      <c r="A10341" s="108" t="s">
        <v>37</v>
      </c>
      <c r="B10341" s="19">
        <v>4654.41</v>
      </c>
      <c r="C10341" s="19">
        <v>6000</v>
      </c>
      <c r="D10341" s="19">
        <v>3400</v>
      </c>
      <c r="E10341" s="19">
        <v>2609.3000000000002</v>
      </c>
      <c r="F10341" s="19">
        <f t="shared" si="326"/>
        <v>56.060811144699329</v>
      </c>
      <c r="G10341" s="151">
        <f t="shared" si="327"/>
        <v>76.744117647058829</v>
      </c>
    </row>
    <row r="10342" spans="1:7" s="8" customFormat="1" ht="12.75" x14ac:dyDescent="0.15">
      <c r="A10342" s="110" t="s">
        <v>38</v>
      </c>
      <c r="B10342" s="20">
        <v>2688.31</v>
      </c>
      <c r="C10342" s="20">
        <v>0</v>
      </c>
      <c r="D10342" s="20">
        <v>0</v>
      </c>
      <c r="E10342" s="20">
        <v>2399.71</v>
      </c>
      <c r="F10342" s="20">
        <f t="shared" si="326"/>
        <v>89.264630939140204</v>
      </c>
      <c r="G10342" s="136">
        <f t="shared" si="327"/>
        <v>0</v>
      </c>
    </row>
    <row r="10343" spans="1:7" s="8" customFormat="1" ht="12.75" x14ac:dyDescent="0.15">
      <c r="A10343" s="110" t="s">
        <v>43</v>
      </c>
      <c r="B10343" s="20">
        <v>0.12</v>
      </c>
      <c r="C10343" s="20">
        <v>0</v>
      </c>
      <c r="D10343" s="20">
        <v>0</v>
      </c>
      <c r="E10343" s="20">
        <v>0</v>
      </c>
      <c r="F10343" s="20">
        <f t="shared" si="326"/>
        <v>0</v>
      </c>
      <c r="G10343" s="136">
        <f t="shared" si="327"/>
        <v>0</v>
      </c>
    </row>
    <row r="10344" spans="1:7" s="8" customFormat="1" ht="12.75" x14ac:dyDescent="0.15">
      <c r="A10344" s="110" t="s">
        <v>39</v>
      </c>
      <c r="B10344" s="20">
        <v>1924.53</v>
      </c>
      <c r="C10344" s="20">
        <v>0</v>
      </c>
      <c r="D10344" s="20">
        <v>0</v>
      </c>
      <c r="E10344" s="20">
        <v>209.59</v>
      </c>
      <c r="F10344" s="20">
        <f t="shared" si="326"/>
        <v>10.8904511750921</v>
      </c>
      <c r="G10344" s="136">
        <f t="shared" si="327"/>
        <v>0</v>
      </c>
    </row>
    <row r="10345" spans="1:7" s="8" customFormat="1" ht="12.75" x14ac:dyDescent="0.15">
      <c r="A10345" s="110" t="s">
        <v>207</v>
      </c>
      <c r="B10345" s="20">
        <v>41.45</v>
      </c>
      <c r="C10345" s="20">
        <v>0</v>
      </c>
      <c r="D10345" s="20">
        <v>0</v>
      </c>
      <c r="E10345" s="20">
        <v>0</v>
      </c>
      <c r="F10345" s="20">
        <f t="shared" si="326"/>
        <v>0</v>
      </c>
      <c r="G10345" s="136">
        <f t="shared" si="327"/>
        <v>0</v>
      </c>
    </row>
    <row r="10346" spans="1:7" s="8" customFormat="1" ht="12.75" x14ac:dyDescent="0.15">
      <c r="A10346" s="108" t="s">
        <v>101</v>
      </c>
      <c r="B10346" s="19">
        <v>638.97</v>
      </c>
      <c r="C10346" s="19">
        <v>1300</v>
      </c>
      <c r="D10346" s="19">
        <v>500</v>
      </c>
      <c r="E10346" s="19">
        <v>44.88</v>
      </c>
      <c r="F10346" s="19">
        <f t="shared" si="326"/>
        <v>7.0238039344570167</v>
      </c>
      <c r="G10346" s="151">
        <f t="shared" si="327"/>
        <v>8.9760000000000009</v>
      </c>
    </row>
    <row r="10347" spans="1:7" s="8" customFormat="1" ht="12.75" x14ac:dyDescent="0.15">
      <c r="A10347" s="110" t="s">
        <v>374</v>
      </c>
      <c r="B10347" s="20">
        <v>638.97</v>
      </c>
      <c r="C10347" s="20">
        <v>0</v>
      </c>
      <c r="D10347" s="20">
        <v>0</v>
      </c>
      <c r="E10347" s="20">
        <v>44.88</v>
      </c>
      <c r="F10347" s="20">
        <f t="shared" si="326"/>
        <v>7.0238039344570167</v>
      </c>
      <c r="G10347" s="136">
        <f t="shared" si="327"/>
        <v>0</v>
      </c>
    </row>
    <row r="10348" spans="1:7" s="8" customFormat="1" ht="12.75" x14ac:dyDescent="0.15">
      <c r="A10348" s="108" t="s">
        <v>53</v>
      </c>
      <c r="B10348" s="19">
        <v>15502.17</v>
      </c>
      <c r="C10348" s="19">
        <v>0</v>
      </c>
      <c r="D10348" s="19">
        <v>0</v>
      </c>
      <c r="E10348" s="19">
        <v>0</v>
      </c>
      <c r="F10348" s="19">
        <f t="shared" si="326"/>
        <v>0</v>
      </c>
      <c r="G10348" s="151">
        <f t="shared" si="327"/>
        <v>0</v>
      </c>
    </row>
    <row r="10349" spans="1:7" s="8" customFormat="1" ht="12.75" x14ac:dyDescent="0.15">
      <c r="A10349" s="108" t="s">
        <v>56</v>
      </c>
      <c r="B10349" s="19">
        <v>14706.14</v>
      </c>
      <c r="C10349" s="19">
        <v>0</v>
      </c>
      <c r="D10349" s="19">
        <v>0</v>
      </c>
      <c r="E10349" s="19">
        <v>0</v>
      </c>
      <c r="F10349" s="19">
        <f t="shared" si="326"/>
        <v>0</v>
      </c>
      <c r="G10349" s="151">
        <f t="shared" si="327"/>
        <v>0</v>
      </c>
    </row>
    <row r="10350" spans="1:7" s="8" customFormat="1" ht="12.75" x14ac:dyDescent="0.15">
      <c r="A10350" s="110" t="s">
        <v>70</v>
      </c>
      <c r="B10350" s="20">
        <v>14101.8</v>
      </c>
      <c r="C10350" s="20">
        <v>0</v>
      </c>
      <c r="D10350" s="20">
        <v>0</v>
      </c>
      <c r="E10350" s="20">
        <v>0</v>
      </c>
      <c r="F10350" s="20">
        <f t="shared" si="326"/>
        <v>0</v>
      </c>
      <c r="G10350" s="136">
        <f t="shared" si="327"/>
        <v>0</v>
      </c>
    </row>
    <row r="10351" spans="1:7" s="8" customFormat="1" ht="12.75" x14ac:dyDescent="0.15">
      <c r="A10351" s="110" t="s">
        <v>59</v>
      </c>
      <c r="B10351" s="20">
        <v>604.34</v>
      </c>
      <c r="C10351" s="20">
        <v>0</v>
      </c>
      <c r="D10351" s="20">
        <v>0</v>
      </c>
      <c r="E10351" s="20">
        <v>0</v>
      </c>
      <c r="F10351" s="20">
        <f t="shared" si="326"/>
        <v>0</v>
      </c>
      <c r="G10351" s="136">
        <f t="shared" si="327"/>
        <v>0</v>
      </c>
    </row>
    <row r="10352" spans="1:7" s="8" customFormat="1" ht="12.75" x14ac:dyDescent="0.15">
      <c r="A10352" s="108" t="s">
        <v>72</v>
      </c>
      <c r="B10352" s="19">
        <v>796.03</v>
      </c>
      <c r="C10352" s="19">
        <v>0</v>
      </c>
      <c r="D10352" s="19">
        <v>0</v>
      </c>
      <c r="E10352" s="19">
        <v>0</v>
      </c>
      <c r="F10352" s="19">
        <f t="shared" si="326"/>
        <v>0</v>
      </c>
      <c r="G10352" s="151">
        <f t="shared" si="327"/>
        <v>0</v>
      </c>
    </row>
    <row r="10353" spans="1:7" s="8" customFormat="1" ht="12.75" x14ac:dyDescent="0.15">
      <c r="A10353" s="110" t="s">
        <v>279</v>
      </c>
      <c r="B10353" s="20">
        <v>796.03</v>
      </c>
      <c r="C10353" s="20">
        <v>0</v>
      </c>
      <c r="D10353" s="20">
        <v>0</v>
      </c>
      <c r="E10353" s="20">
        <v>0</v>
      </c>
      <c r="F10353" s="20">
        <f t="shared" si="326"/>
        <v>0</v>
      </c>
      <c r="G10353" s="136">
        <f t="shared" si="327"/>
        <v>0</v>
      </c>
    </row>
    <row r="10354" spans="1:7" s="6" customFormat="1" ht="12.75" x14ac:dyDescent="0.15">
      <c r="A10354" s="147" t="s">
        <v>371</v>
      </c>
      <c r="B10354" s="17">
        <v>50460.47</v>
      </c>
      <c r="C10354" s="17">
        <v>53000</v>
      </c>
      <c r="D10354" s="17">
        <v>98010</v>
      </c>
      <c r="E10354" s="17">
        <v>89063.19</v>
      </c>
      <c r="F10354" s="17">
        <f t="shared" si="326"/>
        <v>176.50091249645513</v>
      </c>
      <c r="G10354" s="148">
        <f t="shared" si="327"/>
        <v>90.871533516988066</v>
      </c>
    </row>
    <row r="10355" spans="1:7" s="7" customFormat="1" ht="12.75" x14ac:dyDescent="0.15">
      <c r="A10355" s="149" t="s">
        <v>372</v>
      </c>
      <c r="B10355" s="18">
        <v>50460.47</v>
      </c>
      <c r="C10355" s="18">
        <v>53000</v>
      </c>
      <c r="D10355" s="18">
        <v>98010</v>
      </c>
      <c r="E10355" s="18">
        <v>89063.19</v>
      </c>
      <c r="F10355" s="18">
        <f t="shared" si="326"/>
        <v>176.50091249645513</v>
      </c>
      <c r="G10355" s="150">
        <f t="shared" si="327"/>
        <v>90.871533516988066</v>
      </c>
    </row>
    <row r="10356" spans="1:7" s="8" customFormat="1" ht="12.75" x14ac:dyDescent="0.15">
      <c r="A10356" s="108" t="s">
        <v>387</v>
      </c>
      <c r="B10356" s="19">
        <v>46452.98</v>
      </c>
      <c r="C10356" s="19">
        <v>48300</v>
      </c>
      <c r="D10356" s="19">
        <v>93310</v>
      </c>
      <c r="E10356" s="19">
        <v>84363.19</v>
      </c>
      <c r="F10356" s="19">
        <f t="shared" si="326"/>
        <v>181.60985581549343</v>
      </c>
      <c r="G10356" s="151">
        <f t="shared" si="327"/>
        <v>90.4117350766263</v>
      </c>
    </row>
    <row r="10357" spans="1:7" s="6" customFormat="1" ht="12.75" x14ac:dyDescent="0.15">
      <c r="A10357" s="147" t="s">
        <v>257</v>
      </c>
      <c r="B10357" s="17">
        <v>46452.98</v>
      </c>
      <c r="C10357" s="17">
        <v>48300</v>
      </c>
      <c r="D10357" s="17">
        <v>93310</v>
      </c>
      <c r="E10357" s="17">
        <v>84363.19</v>
      </c>
      <c r="F10357" s="17">
        <f t="shared" si="326"/>
        <v>181.60985581549343</v>
      </c>
      <c r="G10357" s="148">
        <f t="shared" si="327"/>
        <v>90.4117350766263</v>
      </c>
    </row>
    <row r="10358" spans="1:7" s="8" customFormat="1" ht="12.75" x14ac:dyDescent="0.15">
      <c r="A10358" s="108" t="s">
        <v>6</v>
      </c>
      <c r="B10358" s="19">
        <v>46452.98</v>
      </c>
      <c r="C10358" s="19">
        <v>48300</v>
      </c>
      <c r="D10358" s="19">
        <v>93310</v>
      </c>
      <c r="E10358" s="19">
        <v>84363.19</v>
      </c>
      <c r="F10358" s="19">
        <f t="shared" si="326"/>
        <v>181.60985581549343</v>
      </c>
      <c r="G10358" s="151">
        <f t="shared" si="327"/>
        <v>90.4117350766263</v>
      </c>
    </row>
    <row r="10359" spans="1:7" s="8" customFormat="1" ht="12.75" x14ac:dyDescent="0.15">
      <c r="A10359" s="108" t="s">
        <v>7</v>
      </c>
      <c r="B10359" s="19">
        <v>46452.98</v>
      </c>
      <c r="C10359" s="19">
        <v>39800</v>
      </c>
      <c r="D10359" s="19">
        <v>84810</v>
      </c>
      <c r="E10359" s="19">
        <v>84363.19</v>
      </c>
      <c r="F10359" s="19">
        <f t="shared" si="326"/>
        <v>181.60985581549343</v>
      </c>
      <c r="G10359" s="151">
        <f t="shared" si="327"/>
        <v>99.473163542035138</v>
      </c>
    </row>
    <row r="10360" spans="1:7" s="8" customFormat="1" ht="12.75" x14ac:dyDescent="0.15">
      <c r="A10360" s="110" t="s">
        <v>8</v>
      </c>
      <c r="B10360" s="20">
        <v>22951.68</v>
      </c>
      <c r="C10360" s="20">
        <v>0</v>
      </c>
      <c r="D10360" s="20">
        <v>0</v>
      </c>
      <c r="E10360" s="20">
        <v>76109.33</v>
      </c>
      <c r="F10360" s="20">
        <f t="shared" si="326"/>
        <v>331.60679305392893</v>
      </c>
      <c r="G10360" s="136">
        <f t="shared" si="327"/>
        <v>0</v>
      </c>
    </row>
    <row r="10361" spans="1:7" s="8" customFormat="1" ht="12.75" x14ac:dyDescent="0.15">
      <c r="A10361" s="110" t="s">
        <v>16</v>
      </c>
      <c r="B10361" s="20">
        <v>23501.3</v>
      </c>
      <c r="C10361" s="20">
        <v>0</v>
      </c>
      <c r="D10361" s="20">
        <v>0</v>
      </c>
      <c r="E10361" s="20">
        <v>8253.86</v>
      </c>
      <c r="F10361" s="20">
        <f t="shared" si="326"/>
        <v>35.120865654240404</v>
      </c>
      <c r="G10361" s="136">
        <f t="shared" si="327"/>
        <v>0</v>
      </c>
    </row>
    <row r="10362" spans="1:7" s="8" customFormat="1" ht="12.75" x14ac:dyDescent="0.15">
      <c r="A10362" s="108" t="s">
        <v>12</v>
      </c>
      <c r="B10362" s="19">
        <v>0</v>
      </c>
      <c r="C10362" s="19">
        <v>8500</v>
      </c>
      <c r="D10362" s="19">
        <v>8500</v>
      </c>
      <c r="E10362" s="19">
        <v>0</v>
      </c>
      <c r="F10362" s="19">
        <f t="shared" si="326"/>
        <v>0</v>
      </c>
      <c r="G10362" s="151">
        <f t="shared" si="327"/>
        <v>0</v>
      </c>
    </row>
    <row r="10363" spans="1:7" s="8" customFormat="1" ht="12.75" x14ac:dyDescent="0.15">
      <c r="A10363" s="108" t="s">
        <v>367</v>
      </c>
      <c r="B10363" s="19">
        <v>4007.49</v>
      </c>
      <c r="C10363" s="19">
        <v>4700</v>
      </c>
      <c r="D10363" s="19">
        <v>4700</v>
      </c>
      <c r="E10363" s="19">
        <v>4700</v>
      </c>
      <c r="F10363" s="19">
        <f t="shared" si="326"/>
        <v>117.28039246510909</v>
      </c>
      <c r="G10363" s="151">
        <f t="shared" si="327"/>
        <v>100</v>
      </c>
    </row>
    <row r="10364" spans="1:7" s="6" customFormat="1" ht="12.75" x14ac:dyDescent="0.15">
      <c r="A10364" s="147" t="s">
        <v>257</v>
      </c>
      <c r="B10364" s="17">
        <v>4007.49</v>
      </c>
      <c r="C10364" s="17">
        <v>4700</v>
      </c>
      <c r="D10364" s="17">
        <v>4700</v>
      </c>
      <c r="E10364" s="17">
        <v>4700</v>
      </c>
      <c r="F10364" s="17">
        <f t="shared" si="326"/>
        <v>117.28039246510909</v>
      </c>
      <c r="G10364" s="148">
        <f t="shared" si="327"/>
        <v>100</v>
      </c>
    </row>
    <row r="10365" spans="1:7" s="8" customFormat="1" ht="12.75" x14ac:dyDescent="0.15">
      <c r="A10365" s="108" t="s">
        <v>6</v>
      </c>
      <c r="B10365" s="19">
        <v>4007.49</v>
      </c>
      <c r="C10365" s="19">
        <v>4700</v>
      </c>
      <c r="D10365" s="19">
        <v>4700</v>
      </c>
      <c r="E10365" s="19">
        <v>4700</v>
      </c>
      <c r="F10365" s="19">
        <f t="shared" si="326"/>
        <v>117.28039246510909</v>
      </c>
      <c r="G10365" s="151">
        <f t="shared" si="327"/>
        <v>100</v>
      </c>
    </row>
    <row r="10366" spans="1:7" s="8" customFormat="1" ht="12.75" x14ac:dyDescent="0.15">
      <c r="A10366" s="108" t="s">
        <v>7</v>
      </c>
      <c r="B10366" s="19">
        <v>4007.49</v>
      </c>
      <c r="C10366" s="19">
        <v>4700</v>
      </c>
      <c r="D10366" s="19">
        <v>4700</v>
      </c>
      <c r="E10366" s="19">
        <v>4700</v>
      </c>
      <c r="F10366" s="19">
        <f t="shared" si="326"/>
        <v>117.28039246510909</v>
      </c>
      <c r="G10366" s="151">
        <f t="shared" si="327"/>
        <v>100</v>
      </c>
    </row>
    <row r="10367" spans="1:7" s="8" customFormat="1" ht="12.75" x14ac:dyDescent="0.15">
      <c r="A10367" s="110" t="s">
        <v>11</v>
      </c>
      <c r="B10367" s="20">
        <v>4007.49</v>
      </c>
      <c r="C10367" s="20">
        <v>0</v>
      </c>
      <c r="D10367" s="20">
        <v>0</v>
      </c>
      <c r="E10367" s="20">
        <v>4700</v>
      </c>
      <c r="F10367" s="20">
        <f t="shared" si="326"/>
        <v>117.28039246510909</v>
      </c>
      <c r="G10367" s="136">
        <f t="shared" si="327"/>
        <v>0</v>
      </c>
    </row>
    <row r="10368" spans="1:7" s="6" customFormat="1" ht="12.75" x14ac:dyDescent="0.15">
      <c r="A10368" s="147" t="s">
        <v>377</v>
      </c>
      <c r="B10368" s="17">
        <v>1924.39</v>
      </c>
      <c r="C10368" s="17">
        <v>0</v>
      </c>
      <c r="D10368" s="17">
        <v>1000</v>
      </c>
      <c r="E10368" s="17">
        <v>951.98</v>
      </c>
      <c r="F10368" s="17">
        <f t="shared" si="326"/>
        <v>49.469182442228444</v>
      </c>
      <c r="G10368" s="148">
        <f t="shared" si="327"/>
        <v>95.198000000000008</v>
      </c>
    </row>
    <row r="10369" spans="1:7" s="7" customFormat="1" ht="12.75" x14ac:dyDescent="0.15">
      <c r="A10369" s="149" t="s">
        <v>378</v>
      </c>
      <c r="B10369" s="18">
        <v>1924.39</v>
      </c>
      <c r="C10369" s="18">
        <v>0</v>
      </c>
      <c r="D10369" s="18">
        <v>1000</v>
      </c>
      <c r="E10369" s="18">
        <v>951.98</v>
      </c>
      <c r="F10369" s="18">
        <f t="shared" si="326"/>
        <v>49.469182442228444</v>
      </c>
      <c r="G10369" s="150">
        <f t="shared" si="327"/>
        <v>95.198000000000008</v>
      </c>
    </row>
    <row r="10370" spans="1:7" s="8" customFormat="1" ht="12.75" x14ac:dyDescent="0.15">
      <c r="A10370" s="108" t="s">
        <v>367</v>
      </c>
      <c r="B10370" s="19">
        <v>1924.39</v>
      </c>
      <c r="C10370" s="19">
        <v>0</v>
      </c>
      <c r="D10370" s="19">
        <v>1000</v>
      </c>
      <c r="E10370" s="19">
        <v>951.98</v>
      </c>
      <c r="F10370" s="19">
        <f t="shared" si="326"/>
        <v>49.469182442228444</v>
      </c>
      <c r="G10370" s="151">
        <f t="shared" si="327"/>
        <v>95.198000000000008</v>
      </c>
    </row>
    <row r="10371" spans="1:7" s="6" customFormat="1" ht="12.75" x14ac:dyDescent="0.15">
      <c r="A10371" s="147" t="s">
        <v>127</v>
      </c>
      <c r="B10371" s="17">
        <v>1924.39</v>
      </c>
      <c r="C10371" s="17">
        <v>0</v>
      </c>
      <c r="D10371" s="17">
        <v>1000</v>
      </c>
      <c r="E10371" s="17">
        <v>951.98</v>
      </c>
      <c r="F10371" s="17">
        <f t="shared" si="326"/>
        <v>49.469182442228444</v>
      </c>
      <c r="G10371" s="148">
        <f t="shared" si="327"/>
        <v>95.198000000000008</v>
      </c>
    </row>
    <row r="10372" spans="1:7" s="8" customFormat="1" ht="12.75" x14ac:dyDescent="0.15">
      <c r="A10372" s="108" t="s">
        <v>6</v>
      </c>
      <c r="B10372" s="19">
        <v>260.25</v>
      </c>
      <c r="C10372" s="19">
        <v>0</v>
      </c>
      <c r="D10372" s="19">
        <v>1000</v>
      </c>
      <c r="E10372" s="19">
        <v>951.98</v>
      </c>
      <c r="F10372" s="19">
        <f t="shared" si="326"/>
        <v>365.79442843419787</v>
      </c>
      <c r="G10372" s="151">
        <f t="shared" si="327"/>
        <v>95.198000000000008</v>
      </c>
    </row>
    <row r="10373" spans="1:7" s="8" customFormat="1" ht="12.75" x14ac:dyDescent="0.15">
      <c r="A10373" s="108" t="s">
        <v>12</v>
      </c>
      <c r="B10373" s="19">
        <v>260.25</v>
      </c>
      <c r="C10373" s="19">
        <v>0</v>
      </c>
      <c r="D10373" s="19">
        <v>1000</v>
      </c>
      <c r="E10373" s="19">
        <v>951.98</v>
      </c>
      <c r="F10373" s="19">
        <f t="shared" si="326"/>
        <v>365.79442843419787</v>
      </c>
      <c r="G10373" s="151">
        <f t="shared" si="327"/>
        <v>95.198000000000008</v>
      </c>
    </row>
    <row r="10374" spans="1:7" s="8" customFormat="1" ht="12.75" x14ac:dyDescent="0.15">
      <c r="A10374" s="110" t="s">
        <v>23</v>
      </c>
      <c r="B10374" s="20">
        <v>0</v>
      </c>
      <c r="C10374" s="20">
        <v>0</v>
      </c>
      <c r="D10374" s="20">
        <v>0</v>
      </c>
      <c r="E10374" s="20">
        <v>951.98</v>
      </c>
      <c r="F10374" s="20">
        <f t="shared" ref="F10374:F10437" si="328">IFERROR(E10374/B10374*100,0)</f>
        <v>0</v>
      </c>
      <c r="G10374" s="136">
        <f t="shared" ref="G10374:G10437" si="329">IFERROR(E10374/D10374*100,0)</f>
        <v>0</v>
      </c>
    </row>
    <row r="10375" spans="1:7" s="8" customFormat="1" ht="12.75" x14ac:dyDescent="0.15">
      <c r="A10375" s="110" t="s">
        <v>25</v>
      </c>
      <c r="B10375" s="20">
        <v>260.25</v>
      </c>
      <c r="C10375" s="20">
        <v>0</v>
      </c>
      <c r="D10375" s="20">
        <v>0</v>
      </c>
      <c r="E10375" s="20">
        <v>0</v>
      </c>
      <c r="F10375" s="20">
        <f t="shared" si="328"/>
        <v>0</v>
      </c>
      <c r="G10375" s="136">
        <f t="shared" si="329"/>
        <v>0</v>
      </c>
    </row>
    <row r="10376" spans="1:7" s="8" customFormat="1" ht="12.75" x14ac:dyDescent="0.15">
      <c r="A10376" s="108" t="s">
        <v>53</v>
      </c>
      <c r="B10376" s="19">
        <v>1664.14</v>
      </c>
      <c r="C10376" s="19">
        <v>0</v>
      </c>
      <c r="D10376" s="19">
        <v>0</v>
      </c>
      <c r="E10376" s="19">
        <v>0</v>
      </c>
      <c r="F10376" s="19">
        <f t="shared" si="328"/>
        <v>0</v>
      </c>
      <c r="G10376" s="151">
        <f t="shared" si="329"/>
        <v>0</v>
      </c>
    </row>
    <row r="10377" spans="1:7" s="8" customFormat="1" ht="12.75" x14ac:dyDescent="0.15">
      <c r="A10377" s="108" t="s">
        <v>56</v>
      </c>
      <c r="B10377" s="19">
        <v>1664.14</v>
      </c>
      <c r="C10377" s="19">
        <v>0</v>
      </c>
      <c r="D10377" s="19">
        <v>0</v>
      </c>
      <c r="E10377" s="19">
        <v>0</v>
      </c>
      <c r="F10377" s="19">
        <f t="shared" si="328"/>
        <v>0</v>
      </c>
      <c r="G10377" s="151">
        <f t="shared" si="329"/>
        <v>0</v>
      </c>
    </row>
    <row r="10378" spans="1:7" s="8" customFormat="1" ht="12.75" x14ac:dyDescent="0.15">
      <c r="A10378" s="110" t="s">
        <v>296</v>
      </c>
      <c r="B10378" s="20">
        <v>1664.14</v>
      </c>
      <c r="C10378" s="20">
        <v>0</v>
      </c>
      <c r="D10378" s="20">
        <v>0</v>
      </c>
      <c r="E10378" s="20">
        <v>0</v>
      </c>
      <c r="F10378" s="20">
        <f t="shared" si="328"/>
        <v>0</v>
      </c>
      <c r="G10378" s="136">
        <f t="shared" si="329"/>
        <v>0</v>
      </c>
    </row>
    <row r="10379" spans="1:7" s="6" customFormat="1" ht="12.75" x14ac:dyDescent="0.15">
      <c r="A10379" s="147" t="s">
        <v>379</v>
      </c>
      <c r="B10379" s="17">
        <v>4747.87</v>
      </c>
      <c r="C10379" s="17">
        <v>7600</v>
      </c>
      <c r="D10379" s="17">
        <v>11255</v>
      </c>
      <c r="E10379" s="17">
        <v>11248.52</v>
      </c>
      <c r="F10379" s="17">
        <f t="shared" si="328"/>
        <v>236.91718602236372</v>
      </c>
      <c r="G10379" s="148">
        <f t="shared" si="329"/>
        <v>99.942425588627287</v>
      </c>
    </row>
    <row r="10380" spans="1:7" s="7" customFormat="1" ht="12.75" x14ac:dyDescent="0.15">
      <c r="A10380" s="149" t="s">
        <v>380</v>
      </c>
      <c r="B10380" s="18">
        <v>4747.87</v>
      </c>
      <c r="C10380" s="18">
        <v>7600</v>
      </c>
      <c r="D10380" s="18">
        <v>11255</v>
      </c>
      <c r="E10380" s="18">
        <v>11248.52</v>
      </c>
      <c r="F10380" s="18">
        <f t="shared" si="328"/>
        <v>236.91718602236372</v>
      </c>
      <c r="G10380" s="150">
        <f t="shared" si="329"/>
        <v>99.942425588627287</v>
      </c>
    </row>
    <row r="10381" spans="1:7" s="8" customFormat="1" ht="12.75" x14ac:dyDescent="0.15">
      <c r="A10381" s="108" t="s">
        <v>367</v>
      </c>
      <c r="B10381" s="19">
        <v>4747.87</v>
      </c>
      <c r="C10381" s="19">
        <v>7600</v>
      </c>
      <c r="D10381" s="19">
        <v>11255</v>
      </c>
      <c r="E10381" s="19">
        <v>11248.52</v>
      </c>
      <c r="F10381" s="19">
        <f t="shared" si="328"/>
        <v>236.91718602236372</v>
      </c>
      <c r="G10381" s="151">
        <f t="shared" si="329"/>
        <v>99.942425588627287</v>
      </c>
    </row>
    <row r="10382" spans="1:7" s="6" customFormat="1" ht="12.75" x14ac:dyDescent="0.15">
      <c r="A10382" s="147" t="s">
        <v>128</v>
      </c>
      <c r="B10382" s="17">
        <v>4747.87</v>
      </c>
      <c r="C10382" s="17">
        <v>7600</v>
      </c>
      <c r="D10382" s="17">
        <v>11255</v>
      </c>
      <c r="E10382" s="17">
        <v>11248.52</v>
      </c>
      <c r="F10382" s="17">
        <f t="shared" si="328"/>
        <v>236.91718602236372</v>
      </c>
      <c r="G10382" s="148">
        <f t="shared" si="329"/>
        <v>99.942425588627287</v>
      </c>
    </row>
    <row r="10383" spans="1:7" s="8" customFormat="1" ht="12.75" x14ac:dyDescent="0.15">
      <c r="A10383" s="108" t="s">
        <v>6</v>
      </c>
      <c r="B10383" s="19">
        <v>0</v>
      </c>
      <c r="C10383" s="19">
        <v>2600</v>
      </c>
      <c r="D10383" s="19">
        <v>1300</v>
      </c>
      <c r="E10383" s="19">
        <v>1294.31</v>
      </c>
      <c r="F10383" s="19">
        <f t="shared" si="328"/>
        <v>0</v>
      </c>
      <c r="G10383" s="151">
        <f t="shared" si="329"/>
        <v>99.562307692307684</v>
      </c>
    </row>
    <row r="10384" spans="1:7" s="8" customFormat="1" ht="12.75" x14ac:dyDescent="0.15">
      <c r="A10384" s="108" t="s">
        <v>12</v>
      </c>
      <c r="B10384" s="19">
        <v>0</v>
      </c>
      <c r="C10384" s="19">
        <v>2600</v>
      </c>
      <c r="D10384" s="19">
        <v>1300</v>
      </c>
      <c r="E10384" s="19">
        <v>1294.31</v>
      </c>
      <c r="F10384" s="19">
        <f t="shared" si="328"/>
        <v>0</v>
      </c>
      <c r="G10384" s="151">
        <f t="shared" si="329"/>
        <v>99.562307692307684</v>
      </c>
    </row>
    <row r="10385" spans="1:7" s="8" customFormat="1" ht="12.75" x14ac:dyDescent="0.15">
      <c r="A10385" s="110" t="s">
        <v>23</v>
      </c>
      <c r="B10385" s="20">
        <v>0</v>
      </c>
      <c r="C10385" s="20">
        <v>0</v>
      </c>
      <c r="D10385" s="20">
        <v>0</v>
      </c>
      <c r="E10385" s="20">
        <v>1294.31</v>
      </c>
      <c r="F10385" s="20">
        <f t="shared" si="328"/>
        <v>0</v>
      </c>
      <c r="G10385" s="136">
        <f t="shared" si="329"/>
        <v>0</v>
      </c>
    </row>
    <row r="10386" spans="1:7" s="8" customFormat="1" ht="12.75" x14ac:dyDescent="0.15">
      <c r="A10386" s="108" t="s">
        <v>53</v>
      </c>
      <c r="B10386" s="19">
        <v>4747.87</v>
      </c>
      <c r="C10386" s="19">
        <v>5000</v>
      </c>
      <c r="D10386" s="19">
        <v>9955</v>
      </c>
      <c r="E10386" s="19">
        <v>9954.2099999999991</v>
      </c>
      <c r="F10386" s="19">
        <f t="shared" si="328"/>
        <v>209.65633010170873</v>
      </c>
      <c r="G10386" s="151">
        <f t="shared" si="329"/>
        <v>99.992064289301851</v>
      </c>
    </row>
    <row r="10387" spans="1:7" s="8" customFormat="1" ht="12.75" x14ac:dyDescent="0.15">
      <c r="A10387" s="108" t="s">
        <v>56</v>
      </c>
      <c r="B10387" s="19">
        <v>4747.87</v>
      </c>
      <c r="C10387" s="19">
        <v>5000</v>
      </c>
      <c r="D10387" s="19">
        <v>9955</v>
      </c>
      <c r="E10387" s="19">
        <v>9954.2099999999991</v>
      </c>
      <c r="F10387" s="19">
        <f t="shared" si="328"/>
        <v>209.65633010170873</v>
      </c>
      <c r="G10387" s="151">
        <f t="shared" si="329"/>
        <v>99.992064289301851</v>
      </c>
    </row>
    <row r="10388" spans="1:7" s="8" customFormat="1" ht="12.75" x14ac:dyDescent="0.15">
      <c r="A10388" s="110" t="s">
        <v>57</v>
      </c>
      <c r="B10388" s="20">
        <v>719.36</v>
      </c>
      <c r="C10388" s="20">
        <v>0</v>
      </c>
      <c r="D10388" s="20">
        <v>0</v>
      </c>
      <c r="E10388" s="20">
        <v>0</v>
      </c>
      <c r="F10388" s="20">
        <f t="shared" si="328"/>
        <v>0</v>
      </c>
      <c r="G10388" s="136">
        <f t="shared" si="329"/>
        <v>0</v>
      </c>
    </row>
    <row r="10389" spans="1:7" s="8" customFormat="1" ht="12.75" x14ac:dyDescent="0.15">
      <c r="A10389" s="110" t="s">
        <v>296</v>
      </c>
      <c r="B10389" s="20">
        <v>4028.51</v>
      </c>
      <c r="C10389" s="20">
        <v>0</v>
      </c>
      <c r="D10389" s="20">
        <v>0</v>
      </c>
      <c r="E10389" s="20">
        <v>9954.2099999999991</v>
      </c>
      <c r="F10389" s="20">
        <f t="shared" si="328"/>
        <v>247.09408689565123</v>
      </c>
      <c r="G10389" s="136">
        <f t="shared" si="329"/>
        <v>0</v>
      </c>
    </row>
    <row r="10390" spans="1:7" s="6" customFormat="1" ht="12.75" x14ac:dyDescent="0.15">
      <c r="A10390" s="147" t="s">
        <v>388</v>
      </c>
      <c r="B10390" s="17">
        <v>37938.839999999997</v>
      </c>
      <c r="C10390" s="17">
        <v>21900</v>
      </c>
      <c r="D10390" s="17">
        <v>52000</v>
      </c>
      <c r="E10390" s="17">
        <v>12740.28</v>
      </c>
      <c r="F10390" s="17">
        <f t="shared" si="328"/>
        <v>33.581100529167472</v>
      </c>
      <c r="G10390" s="148">
        <f t="shared" si="329"/>
        <v>24.500538461538461</v>
      </c>
    </row>
    <row r="10391" spans="1:7" s="7" customFormat="1" ht="12.75" x14ac:dyDescent="0.15">
      <c r="A10391" s="149" t="s">
        <v>389</v>
      </c>
      <c r="B10391" s="18">
        <v>37938.839999999997</v>
      </c>
      <c r="C10391" s="18">
        <v>21900</v>
      </c>
      <c r="D10391" s="18">
        <v>52000</v>
      </c>
      <c r="E10391" s="18">
        <v>12740.28</v>
      </c>
      <c r="F10391" s="18">
        <f t="shared" si="328"/>
        <v>33.581100529167472</v>
      </c>
      <c r="G10391" s="150">
        <f t="shared" si="329"/>
        <v>24.500538461538461</v>
      </c>
    </row>
    <row r="10392" spans="1:7" s="8" customFormat="1" ht="12.75" x14ac:dyDescent="0.15">
      <c r="A10392" s="108" t="s">
        <v>367</v>
      </c>
      <c r="B10392" s="19">
        <v>37938.839999999997</v>
      </c>
      <c r="C10392" s="19">
        <v>21900</v>
      </c>
      <c r="D10392" s="19">
        <v>52000</v>
      </c>
      <c r="E10392" s="19">
        <v>12740.28</v>
      </c>
      <c r="F10392" s="19">
        <f t="shared" si="328"/>
        <v>33.581100529167472</v>
      </c>
      <c r="G10392" s="151">
        <f t="shared" si="329"/>
        <v>24.500538461538461</v>
      </c>
    </row>
    <row r="10393" spans="1:7" s="6" customFormat="1" ht="12.75" x14ac:dyDescent="0.15">
      <c r="A10393" s="147" t="s">
        <v>212</v>
      </c>
      <c r="B10393" s="17">
        <v>37938.839999999997</v>
      </c>
      <c r="C10393" s="17">
        <v>21900</v>
      </c>
      <c r="D10393" s="17">
        <v>52000</v>
      </c>
      <c r="E10393" s="17">
        <v>12740.28</v>
      </c>
      <c r="F10393" s="17">
        <f t="shared" si="328"/>
        <v>33.581100529167472</v>
      </c>
      <c r="G10393" s="148">
        <f t="shared" si="329"/>
        <v>24.500538461538461</v>
      </c>
    </row>
    <row r="10394" spans="1:7" s="8" customFormat="1" ht="12.75" x14ac:dyDescent="0.15">
      <c r="A10394" s="108" t="s">
        <v>6</v>
      </c>
      <c r="B10394" s="19">
        <v>37938.839999999997</v>
      </c>
      <c r="C10394" s="19">
        <v>21900</v>
      </c>
      <c r="D10394" s="19">
        <v>52000</v>
      </c>
      <c r="E10394" s="19">
        <v>12740.28</v>
      </c>
      <c r="F10394" s="19">
        <f t="shared" si="328"/>
        <v>33.581100529167472</v>
      </c>
      <c r="G10394" s="151">
        <f t="shared" si="329"/>
        <v>24.500538461538461</v>
      </c>
    </row>
    <row r="10395" spans="1:7" s="8" customFormat="1" ht="12.75" x14ac:dyDescent="0.15">
      <c r="A10395" s="108" t="s">
        <v>7</v>
      </c>
      <c r="B10395" s="19">
        <v>29988.799999999999</v>
      </c>
      <c r="C10395" s="19">
        <v>17900</v>
      </c>
      <c r="D10395" s="19">
        <v>51400</v>
      </c>
      <c r="E10395" s="19">
        <v>12183.56</v>
      </c>
      <c r="F10395" s="19">
        <f t="shared" si="328"/>
        <v>40.627034092727946</v>
      </c>
      <c r="G10395" s="151">
        <f t="shared" si="329"/>
        <v>23.703424124513617</v>
      </c>
    </row>
    <row r="10396" spans="1:7" s="8" customFormat="1" ht="12.75" x14ac:dyDescent="0.15">
      <c r="A10396" s="110" t="s">
        <v>8</v>
      </c>
      <c r="B10396" s="20">
        <v>25371.21</v>
      </c>
      <c r="C10396" s="20">
        <v>0</v>
      </c>
      <c r="D10396" s="20">
        <v>0</v>
      </c>
      <c r="E10396" s="20">
        <v>12183.56</v>
      </c>
      <c r="F10396" s="20">
        <f t="shared" si="328"/>
        <v>48.021201984454031</v>
      </c>
      <c r="G10396" s="136">
        <f t="shared" si="329"/>
        <v>0</v>
      </c>
    </row>
    <row r="10397" spans="1:7" s="8" customFormat="1" ht="12.75" x14ac:dyDescent="0.15">
      <c r="A10397" s="110" t="s">
        <v>10</v>
      </c>
      <c r="B10397" s="20">
        <v>431.34</v>
      </c>
      <c r="C10397" s="20">
        <v>0</v>
      </c>
      <c r="D10397" s="20">
        <v>0</v>
      </c>
      <c r="E10397" s="20">
        <v>0</v>
      </c>
      <c r="F10397" s="20">
        <f t="shared" si="328"/>
        <v>0</v>
      </c>
      <c r="G10397" s="136">
        <f t="shared" si="329"/>
        <v>0</v>
      </c>
    </row>
    <row r="10398" spans="1:7" s="8" customFormat="1" ht="12.75" x14ac:dyDescent="0.15">
      <c r="A10398" s="110" t="s">
        <v>11</v>
      </c>
      <c r="B10398" s="20">
        <v>4186.25</v>
      </c>
      <c r="C10398" s="20">
        <v>0</v>
      </c>
      <c r="D10398" s="20">
        <v>0</v>
      </c>
      <c r="E10398" s="20">
        <v>0</v>
      </c>
      <c r="F10398" s="20">
        <f t="shared" si="328"/>
        <v>0</v>
      </c>
      <c r="G10398" s="136">
        <f t="shared" si="329"/>
        <v>0</v>
      </c>
    </row>
    <row r="10399" spans="1:7" s="8" customFormat="1" ht="12.75" x14ac:dyDescent="0.15">
      <c r="A10399" s="108" t="s">
        <v>12</v>
      </c>
      <c r="B10399" s="19">
        <v>7950.04</v>
      </c>
      <c r="C10399" s="19">
        <v>4000</v>
      </c>
      <c r="D10399" s="19">
        <v>600</v>
      </c>
      <c r="E10399" s="19">
        <v>556.72</v>
      </c>
      <c r="F10399" s="19">
        <f t="shared" si="328"/>
        <v>7.0027320617254762</v>
      </c>
      <c r="G10399" s="151">
        <f t="shared" si="329"/>
        <v>92.786666666666676</v>
      </c>
    </row>
    <row r="10400" spans="1:7" s="8" customFormat="1" ht="12.75" x14ac:dyDescent="0.15">
      <c r="A10400" s="110" t="s">
        <v>18</v>
      </c>
      <c r="B10400" s="20">
        <v>223.51</v>
      </c>
      <c r="C10400" s="20">
        <v>0</v>
      </c>
      <c r="D10400" s="20">
        <v>0</v>
      </c>
      <c r="E10400" s="20">
        <v>0</v>
      </c>
      <c r="F10400" s="20">
        <f t="shared" si="328"/>
        <v>0</v>
      </c>
      <c r="G10400" s="136">
        <f t="shared" si="329"/>
        <v>0</v>
      </c>
    </row>
    <row r="10401" spans="1:7" s="8" customFormat="1" ht="12.75" x14ac:dyDescent="0.15">
      <c r="A10401" s="110" t="s">
        <v>19</v>
      </c>
      <c r="B10401" s="20">
        <v>5901.13</v>
      </c>
      <c r="C10401" s="20">
        <v>0</v>
      </c>
      <c r="D10401" s="20">
        <v>0</v>
      </c>
      <c r="E10401" s="20">
        <v>16.64</v>
      </c>
      <c r="F10401" s="20">
        <f t="shared" si="328"/>
        <v>0.28197989198678897</v>
      </c>
      <c r="G10401" s="136">
        <f t="shared" si="329"/>
        <v>0</v>
      </c>
    </row>
    <row r="10402" spans="1:7" s="8" customFormat="1" ht="12.75" x14ac:dyDescent="0.15">
      <c r="A10402" s="110" t="s">
        <v>20</v>
      </c>
      <c r="B10402" s="20">
        <v>1249.81</v>
      </c>
      <c r="C10402" s="20">
        <v>0</v>
      </c>
      <c r="D10402" s="20">
        <v>0</v>
      </c>
      <c r="E10402" s="20">
        <v>412.61</v>
      </c>
      <c r="F10402" s="20">
        <f t="shared" si="328"/>
        <v>33.013818100351259</v>
      </c>
      <c r="G10402" s="136">
        <f t="shared" si="329"/>
        <v>0</v>
      </c>
    </row>
    <row r="10403" spans="1:7" s="8" customFormat="1" ht="12.75" x14ac:dyDescent="0.15">
      <c r="A10403" s="110" t="s">
        <v>22</v>
      </c>
      <c r="B10403" s="20">
        <v>509.89</v>
      </c>
      <c r="C10403" s="20">
        <v>0</v>
      </c>
      <c r="D10403" s="20">
        <v>0</v>
      </c>
      <c r="E10403" s="20">
        <v>127.47</v>
      </c>
      <c r="F10403" s="20">
        <f t="shared" si="328"/>
        <v>24.999509698170193</v>
      </c>
      <c r="G10403" s="136">
        <f t="shared" si="329"/>
        <v>0</v>
      </c>
    </row>
    <row r="10404" spans="1:7" s="8" customFormat="1" ht="12.75" x14ac:dyDescent="0.15">
      <c r="A10404" s="110" t="s">
        <v>31</v>
      </c>
      <c r="B10404" s="20">
        <v>65.7</v>
      </c>
      <c r="C10404" s="20">
        <v>0</v>
      </c>
      <c r="D10404" s="20">
        <v>0</v>
      </c>
      <c r="E10404" s="20">
        <v>0</v>
      </c>
      <c r="F10404" s="20">
        <f t="shared" si="328"/>
        <v>0</v>
      </c>
      <c r="G10404" s="136">
        <f t="shared" si="329"/>
        <v>0</v>
      </c>
    </row>
    <row r="10405" spans="1:7" s="6" customFormat="1" ht="12.75" x14ac:dyDescent="0.15">
      <c r="A10405" s="147" t="s">
        <v>384</v>
      </c>
      <c r="B10405" s="17">
        <v>11133.8</v>
      </c>
      <c r="C10405" s="17">
        <v>10100</v>
      </c>
      <c r="D10405" s="17">
        <v>10200</v>
      </c>
      <c r="E10405" s="17">
        <v>8000</v>
      </c>
      <c r="F10405" s="17">
        <f t="shared" si="328"/>
        <v>71.853275611201923</v>
      </c>
      <c r="G10405" s="148">
        <f t="shared" si="329"/>
        <v>78.431372549019613</v>
      </c>
    </row>
    <row r="10406" spans="1:7" s="7" customFormat="1" ht="12.75" x14ac:dyDescent="0.15">
      <c r="A10406" s="149" t="s">
        <v>390</v>
      </c>
      <c r="B10406" s="18">
        <v>11133.8</v>
      </c>
      <c r="C10406" s="18">
        <v>10100</v>
      </c>
      <c r="D10406" s="18">
        <v>10200</v>
      </c>
      <c r="E10406" s="18">
        <v>8000</v>
      </c>
      <c r="F10406" s="18">
        <f t="shared" si="328"/>
        <v>71.853275611201923</v>
      </c>
      <c r="G10406" s="150">
        <f t="shared" si="329"/>
        <v>78.431372549019613</v>
      </c>
    </row>
    <row r="10407" spans="1:7" s="8" customFormat="1" ht="12.75" x14ac:dyDescent="0.15">
      <c r="A10407" s="108" t="s">
        <v>367</v>
      </c>
      <c r="B10407" s="19">
        <v>11133.8</v>
      </c>
      <c r="C10407" s="19">
        <v>10100</v>
      </c>
      <c r="D10407" s="19">
        <v>10200</v>
      </c>
      <c r="E10407" s="19">
        <v>8000</v>
      </c>
      <c r="F10407" s="19">
        <f t="shared" si="328"/>
        <v>71.853275611201923</v>
      </c>
      <c r="G10407" s="151">
        <f t="shared" si="329"/>
        <v>78.431372549019613</v>
      </c>
    </row>
    <row r="10408" spans="1:7" s="6" customFormat="1" ht="12.75" x14ac:dyDescent="0.15">
      <c r="A10408" s="147" t="s">
        <v>263</v>
      </c>
      <c r="B10408" s="17">
        <v>11133.8</v>
      </c>
      <c r="C10408" s="17">
        <v>10100</v>
      </c>
      <c r="D10408" s="17">
        <v>10200</v>
      </c>
      <c r="E10408" s="17">
        <v>8000</v>
      </c>
      <c r="F10408" s="17">
        <f t="shared" si="328"/>
        <v>71.853275611201923</v>
      </c>
      <c r="G10408" s="148">
        <f t="shared" si="329"/>
        <v>78.431372549019613</v>
      </c>
    </row>
    <row r="10409" spans="1:7" s="8" customFormat="1" ht="12.75" x14ac:dyDescent="0.15">
      <c r="A10409" s="108" t="s">
        <v>6</v>
      </c>
      <c r="B10409" s="19">
        <v>11133.8</v>
      </c>
      <c r="C10409" s="19">
        <v>10100</v>
      </c>
      <c r="D10409" s="19">
        <v>10200</v>
      </c>
      <c r="E10409" s="19">
        <v>8000</v>
      </c>
      <c r="F10409" s="19">
        <f t="shared" si="328"/>
        <v>71.853275611201923</v>
      </c>
      <c r="G10409" s="151">
        <f t="shared" si="329"/>
        <v>78.431372549019613</v>
      </c>
    </row>
    <row r="10410" spans="1:7" s="8" customFormat="1" ht="12.75" x14ac:dyDescent="0.15">
      <c r="A10410" s="108" t="s">
        <v>7</v>
      </c>
      <c r="B10410" s="19">
        <v>11047.53</v>
      </c>
      <c r="C10410" s="19">
        <v>9700</v>
      </c>
      <c r="D10410" s="19">
        <v>9800</v>
      </c>
      <c r="E10410" s="19">
        <v>8000</v>
      </c>
      <c r="F10410" s="19">
        <f t="shared" si="328"/>
        <v>72.414376788295669</v>
      </c>
      <c r="G10410" s="151">
        <f t="shared" si="329"/>
        <v>81.632653061224488</v>
      </c>
    </row>
    <row r="10411" spans="1:7" s="8" customFormat="1" ht="12.75" x14ac:dyDescent="0.15">
      <c r="A10411" s="110" t="s">
        <v>8</v>
      </c>
      <c r="B10411" s="20">
        <v>10153.290000000001</v>
      </c>
      <c r="C10411" s="20">
        <v>0</v>
      </c>
      <c r="D10411" s="20">
        <v>0</v>
      </c>
      <c r="E10411" s="20">
        <v>8000</v>
      </c>
      <c r="F10411" s="20">
        <f t="shared" si="328"/>
        <v>78.792194451256677</v>
      </c>
      <c r="G10411" s="136">
        <f t="shared" si="329"/>
        <v>0</v>
      </c>
    </row>
    <row r="10412" spans="1:7" s="8" customFormat="1" ht="12.75" x14ac:dyDescent="0.15">
      <c r="A10412" s="110" t="s">
        <v>10</v>
      </c>
      <c r="B10412" s="20">
        <v>431.34</v>
      </c>
      <c r="C10412" s="20">
        <v>0</v>
      </c>
      <c r="D10412" s="20">
        <v>0</v>
      </c>
      <c r="E10412" s="20">
        <v>0</v>
      </c>
      <c r="F10412" s="20">
        <f t="shared" si="328"/>
        <v>0</v>
      </c>
      <c r="G10412" s="136">
        <f t="shared" si="329"/>
        <v>0</v>
      </c>
    </row>
    <row r="10413" spans="1:7" s="8" customFormat="1" ht="12.75" x14ac:dyDescent="0.15">
      <c r="A10413" s="110" t="s">
        <v>11</v>
      </c>
      <c r="B10413" s="20">
        <v>462.9</v>
      </c>
      <c r="C10413" s="20">
        <v>0</v>
      </c>
      <c r="D10413" s="20">
        <v>0</v>
      </c>
      <c r="E10413" s="20">
        <v>0</v>
      </c>
      <c r="F10413" s="20">
        <f t="shared" si="328"/>
        <v>0</v>
      </c>
      <c r="G10413" s="136">
        <f t="shared" si="329"/>
        <v>0</v>
      </c>
    </row>
    <row r="10414" spans="1:7" s="8" customFormat="1" ht="12.75" x14ac:dyDescent="0.15">
      <c r="A10414" s="108" t="s">
        <v>12</v>
      </c>
      <c r="B10414" s="19">
        <v>86.27</v>
      </c>
      <c r="C10414" s="19">
        <v>400</v>
      </c>
      <c r="D10414" s="19">
        <v>400</v>
      </c>
      <c r="E10414" s="19">
        <v>0</v>
      </c>
      <c r="F10414" s="19">
        <f t="shared" si="328"/>
        <v>0</v>
      </c>
      <c r="G10414" s="151">
        <f t="shared" si="329"/>
        <v>0</v>
      </c>
    </row>
    <row r="10415" spans="1:7" s="8" customFormat="1" ht="12.75" x14ac:dyDescent="0.15">
      <c r="A10415" s="110" t="s">
        <v>19</v>
      </c>
      <c r="B10415" s="20">
        <v>86.27</v>
      </c>
      <c r="C10415" s="20">
        <v>0</v>
      </c>
      <c r="D10415" s="20">
        <v>0</v>
      </c>
      <c r="E10415" s="20">
        <v>0</v>
      </c>
      <c r="F10415" s="20">
        <f t="shared" si="328"/>
        <v>0</v>
      </c>
      <c r="G10415" s="136">
        <f t="shared" si="329"/>
        <v>0</v>
      </c>
    </row>
    <row r="10416" spans="1:7" s="6" customFormat="1" ht="12.75" x14ac:dyDescent="0.15">
      <c r="A10416" s="147" t="s">
        <v>381</v>
      </c>
      <c r="B10416" s="17">
        <v>13004.54</v>
      </c>
      <c r="C10416" s="17">
        <v>0</v>
      </c>
      <c r="D10416" s="17">
        <v>10000</v>
      </c>
      <c r="E10416" s="17">
        <v>9885.77</v>
      </c>
      <c r="F10416" s="17">
        <f t="shared" si="328"/>
        <v>76.017836847747006</v>
      </c>
      <c r="G10416" s="148">
        <f t="shared" si="329"/>
        <v>98.857700000000008</v>
      </c>
    </row>
    <row r="10417" spans="1:7" s="7" customFormat="1" ht="12.75" x14ac:dyDescent="0.15">
      <c r="A10417" s="149" t="s">
        <v>382</v>
      </c>
      <c r="B10417" s="18">
        <v>13004.54</v>
      </c>
      <c r="C10417" s="18">
        <v>0</v>
      </c>
      <c r="D10417" s="18">
        <v>10000</v>
      </c>
      <c r="E10417" s="18">
        <v>9885.77</v>
      </c>
      <c r="F10417" s="18">
        <f t="shared" si="328"/>
        <v>76.017836847747006</v>
      </c>
      <c r="G10417" s="150">
        <f t="shared" si="329"/>
        <v>98.857700000000008</v>
      </c>
    </row>
    <row r="10418" spans="1:7" s="8" customFormat="1" ht="12.75" x14ac:dyDescent="0.15">
      <c r="A10418" s="108" t="s">
        <v>367</v>
      </c>
      <c r="B10418" s="19">
        <v>13004.54</v>
      </c>
      <c r="C10418" s="19">
        <v>0</v>
      </c>
      <c r="D10418" s="19">
        <v>10000</v>
      </c>
      <c r="E10418" s="19">
        <v>9885.77</v>
      </c>
      <c r="F10418" s="19">
        <f t="shared" si="328"/>
        <v>76.017836847747006</v>
      </c>
      <c r="G10418" s="151">
        <f t="shared" si="329"/>
        <v>98.857700000000008</v>
      </c>
    </row>
    <row r="10419" spans="1:7" s="6" customFormat="1" ht="12.75" x14ac:dyDescent="0.15">
      <c r="A10419" s="147" t="s">
        <v>128</v>
      </c>
      <c r="B10419" s="17">
        <v>13004.54</v>
      </c>
      <c r="C10419" s="17">
        <v>0</v>
      </c>
      <c r="D10419" s="17">
        <v>10000</v>
      </c>
      <c r="E10419" s="17">
        <v>9885.77</v>
      </c>
      <c r="F10419" s="17">
        <f t="shared" si="328"/>
        <v>76.017836847747006</v>
      </c>
      <c r="G10419" s="148">
        <f t="shared" si="329"/>
        <v>98.857700000000008</v>
      </c>
    </row>
    <row r="10420" spans="1:7" s="8" customFormat="1" ht="12.75" x14ac:dyDescent="0.15">
      <c r="A10420" s="108" t="s">
        <v>6</v>
      </c>
      <c r="B10420" s="19">
        <v>13004.54</v>
      </c>
      <c r="C10420" s="19">
        <v>0</v>
      </c>
      <c r="D10420" s="19">
        <v>10000</v>
      </c>
      <c r="E10420" s="19">
        <v>9885.77</v>
      </c>
      <c r="F10420" s="19">
        <f t="shared" si="328"/>
        <v>76.017836847747006</v>
      </c>
      <c r="G10420" s="151">
        <f t="shared" si="329"/>
        <v>98.857700000000008</v>
      </c>
    </row>
    <row r="10421" spans="1:7" s="8" customFormat="1" ht="12.75" x14ac:dyDescent="0.15">
      <c r="A10421" s="108" t="s">
        <v>7</v>
      </c>
      <c r="B10421" s="19">
        <v>13004.54</v>
      </c>
      <c r="C10421" s="19">
        <v>0</v>
      </c>
      <c r="D10421" s="19">
        <v>0</v>
      </c>
      <c r="E10421" s="19">
        <v>0</v>
      </c>
      <c r="F10421" s="19">
        <f t="shared" si="328"/>
        <v>0</v>
      </c>
      <c r="G10421" s="151">
        <f t="shared" si="329"/>
        <v>0</v>
      </c>
    </row>
    <row r="10422" spans="1:7" s="8" customFormat="1" ht="12.75" x14ac:dyDescent="0.15">
      <c r="A10422" s="110" t="s">
        <v>9</v>
      </c>
      <c r="B10422" s="20">
        <v>11414.04</v>
      </c>
      <c r="C10422" s="20">
        <v>0</v>
      </c>
      <c r="D10422" s="20">
        <v>0</v>
      </c>
      <c r="E10422" s="20">
        <v>0</v>
      </c>
      <c r="F10422" s="20">
        <f t="shared" si="328"/>
        <v>0</v>
      </c>
      <c r="G10422" s="136">
        <f t="shared" si="329"/>
        <v>0</v>
      </c>
    </row>
    <row r="10423" spans="1:7" s="8" customFormat="1" ht="12.75" x14ac:dyDescent="0.15">
      <c r="A10423" s="110" t="s">
        <v>11</v>
      </c>
      <c r="B10423" s="20">
        <v>1578.29</v>
      </c>
      <c r="C10423" s="20">
        <v>0</v>
      </c>
      <c r="D10423" s="20">
        <v>0</v>
      </c>
      <c r="E10423" s="20">
        <v>0</v>
      </c>
      <c r="F10423" s="20">
        <f t="shared" si="328"/>
        <v>0</v>
      </c>
      <c r="G10423" s="136">
        <f t="shared" si="329"/>
        <v>0</v>
      </c>
    </row>
    <row r="10424" spans="1:7" s="8" customFormat="1" ht="12.75" x14ac:dyDescent="0.15">
      <c r="A10424" s="110" t="s">
        <v>278</v>
      </c>
      <c r="B10424" s="20">
        <v>12.21</v>
      </c>
      <c r="C10424" s="20">
        <v>0</v>
      </c>
      <c r="D10424" s="20">
        <v>0</v>
      </c>
      <c r="E10424" s="20">
        <v>0</v>
      </c>
      <c r="F10424" s="20">
        <f t="shared" si="328"/>
        <v>0</v>
      </c>
      <c r="G10424" s="136">
        <f t="shared" si="329"/>
        <v>0</v>
      </c>
    </row>
    <row r="10425" spans="1:7" s="8" customFormat="1" ht="12.75" x14ac:dyDescent="0.15">
      <c r="A10425" s="108" t="s">
        <v>12</v>
      </c>
      <c r="B10425" s="19">
        <v>0</v>
      </c>
      <c r="C10425" s="19">
        <v>0</v>
      </c>
      <c r="D10425" s="19">
        <v>10000</v>
      </c>
      <c r="E10425" s="19">
        <v>9885.77</v>
      </c>
      <c r="F10425" s="19">
        <f t="shared" si="328"/>
        <v>0</v>
      </c>
      <c r="G10425" s="151">
        <f t="shared" si="329"/>
        <v>98.857700000000008</v>
      </c>
    </row>
    <row r="10426" spans="1:7" s="8" customFormat="1" ht="12.75" x14ac:dyDescent="0.15">
      <c r="A10426" s="110" t="s">
        <v>97</v>
      </c>
      <c r="B10426" s="20">
        <v>0</v>
      </c>
      <c r="C10426" s="20">
        <v>0</v>
      </c>
      <c r="D10426" s="20">
        <v>0</v>
      </c>
      <c r="E10426" s="20">
        <v>9885.77</v>
      </c>
      <c r="F10426" s="20">
        <f t="shared" si="328"/>
        <v>0</v>
      </c>
      <c r="G10426" s="136">
        <f t="shared" si="329"/>
        <v>0</v>
      </c>
    </row>
    <row r="10427" spans="1:7" s="5" customFormat="1" ht="12.75" x14ac:dyDescent="0.15">
      <c r="A10427" s="145" t="s">
        <v>518</v>
      </c>
      <c r="B10427" s="16">
        <v>1265412.8700000001</v>
      </c>
      <c r="C10427" s="16">
        <v>1555289</v>
      </c>
      <c r="D10427" s="16">
        <v>1696589</v>
      </c>
      <c r="E10427" s="16">
        <v>1402579.75</v>
      </c>
      <c r="F10427" s="16">
        <f t="shared" si="328"/>
        <v>110.83969376729983</v>
      </c>
      <c r="G10427" s="146">
        <f t="shared" si="329"/>
        <v>82.670567238146646</v>
      </c>
    </row>
    <row r="10428" spans="1:7" s="6" customFormat="1" ht="12.75" x14ac:dyDescent="0.15">
      <c r="A10428" s="147" t="s">
        <v>362</v>
      </c>
      <c r="B10428" s="17">
        <v>63706.95</v>
      </c>
      <c r="C10428" s="17">
        <v>53089</v>
      </c>
      <c r="D10428" s="17">
        <v>53089</v>
      </c>
      <c r="E10428" s="17">
        <v>53089</v>
      </c>
      <c r="F10428" s="17">
        <f t="shared" si="328"/>
        <v>83.33313712240188</v>
      </c>
      <c r="G10428" s="148">
        <f t="shared" si="329"/>
        <v>100</v>
      </c>
    </row>
    <row r="10429" spans="1:7" s="7" customFormat="1" ht="12.75" x14ac:dyDescent="0.15">
      <c r="A10429" s="149" t="s">
        <v>363</v>
      </c>
      <c r="B10429" s="18">
        <v>63706.95</v>
      </c>
      <c r="C10429" s="18">
        <v>53089</v>
      </c>
      <c r="D10429" s="18">
        <v>53089</v>
      </c>
      <c r="E10429" s="18">
        <v>53089</v>
      </c>
      <c r="F10429" s="18">
        <f t="shared" si="328"/>
        <v>83.33313712240188</v>
      </c>
      <c r="G10429" s="150">
        <f t="shared" si="329"/>
        <v>100</v>
      </c>
    </row>
    <row r="10430" spans="1:7" s="8" customFormat="1" ht="12.75" x14ac:dyDescent="0.15">
      <c r="A10430" s="108" t="s">
        <v>364</v>
      </c>
      <c r="B10430" s="19">
        <v>42225.760000000002</v>
      </c>
      <c r="C10430" s="19">
        <v>53089</v>
      </c>
      <c r="D10430" s="19">
        <v>53089</v>
      </c>
      <c r="E10430" s="19">
        <v>53089</v>
      </c>
      <c r="F10430" s="19">
        <f t="shared" si="328"/>
        <v>125.72657069997082</v>
      </c>
      <c r="G10430" s="151">
        <f t="shared" si="329"/>
        <v>100</v>
      </c>
    </row>
    <row r="10431" spans="1:7" s="6" customFormat="1" ht="12.75" x14ac:dyDescent="0.15">
      <c r="A10431" s="147" t="s">
        <v>62</v>
      </c>
      <c r="B10431" s="17">
        <v>42225.760000000002</v>
      </c>
      <c r="C10431" s="17">
        <v>53089</v>
      </c>
      <c r="D10431" s="17">
        <v>53089</v>
      </c>
      <c r="E10431" s="17">
        <v>53089</v>
      </c>
      <c r="F10431" s="17">
        <f t="shared" si="328"/>
        <v>125.72657069997082</v>
      </c>
      <c r="G10431" s="148">
        <f t="shared" si="329"/>
        <v>100</v>
      </c>
    </row>
    <row r="10432" spans="1:7" s="8" customFormat="1" ht="12.75" x14ac:dyDescent="0.15">
      <c r="A10432" s="108" t="s">
        <v>6</v>
      </c>
      <c r="B10432" s="19">
        <v>37978.629999999997</v>
      </c>
      <c r="C10432" s="19">
        <v>53089</v>
      </c>
      <c r="D10432" s="19">
        <v>32819</v>
      </c>
      <c r="E10432" s="19">
        <v>32819</v>
      </c>
      <c r="F10432" s="19">
        <f t="shared" si="328"/>
        <v>86.414386195605275</v>
      </c>
      <c r="G10432" s="151">
        <f t="shared" si="329"/>
        <v>100</v>
      </c>
    </row>
    <row r="10433" spans="1:7" s="8" customFormat="1" ht="12.75" x14ac:dyDescent="0.15">
      <c r="A10433" s="108" t="s">
        <v>12</v>
      </c>
      <c r="B10433" s="19">
        <v>37978.629999999997</v>
      </c>
      <c r="C10433" s="19">
        <v>53089</v>
      </c>
      <c r="D10433" s="19">
        <v>32819</v>
      </c>
      <c r="E10433" s="19">
        <v>32819</v>
      </c>
      <c r="F10433" s="19">
        <f t="shared" si="328"/>
        <v>86.414386195605275</v>
      </c>
      <c r="G10433" s="151">
        <f t="shared" si="329"/>
        <v>100</v>
      </c>
    </row>
    <row r="10434" spans="1:7" s="8" customFormat="1" ht="12.75" x14ac:dyDescent="0.15">
      <c r="A10434" s="110" t="s">
        <v>28</v>
      </c>
      <c r="B10434" s="20">
        <v>28688.03</v>
      </c>
      <c r="C10434" s="20">
        <v>0</v>
      </c>
      <c r="D10434" s="20">
        <v>0</v>
      </c>
      <c r="E10434" s="20">
        <v>24819</v>
      </c>
      <c r="F10434" s="20">
        <f t="shared" si="328"/>
        <v>86.513434348751034</v>
      </c>
      <c r="G10434" s="136">
        <f t="shared" si="329"/>
        <v>0</v>
      </c>
    </row>
    <row r="10435" spans="1:7" s="8" customFormat="1" ht="12.75" x14ac:dyDescent="0.15">
      <c r="A10435" s="110" t="s">
        <v>33</v>
      </c>
      <c r="B10435" s="20">
        <v>9290.6</v>
      </c>
      <c r="C10435" s="20">
        <v>0</v>
      </c>
      <c r="D10435" s="20">
        <v>0</v>
      </c>
      <c r="E10435" s="20">
        <v>8000</v>
      </c>
      <c r="F10435" s="20">
        <f t="shared" si="328"/>
        <v>86.108539814436085</v>
      </c>
      <c r="G10435" s="136">
        <f t="shared" si="329"/>
        <v>0</v>
      </c>
    </row>
    <row r="10436" spans="1:7" s="8" customFormat="1" ht="12.75" x14ac:dyDescent="0.15">
      <c r="A10436" s="108" t="s">
        <v>53</v>
      </c>
      <c r="B10436" s="19">
        <v>4247.13</v>
      </c>
      <c r="C10436" s="19">
        <v>0</v>
      </c>
      <c r="D10436" s="19">
        <v>20270</v>
      </c>
      <c r="E10436" s="19">
        <v>20270</v>
      </c>
      <c r="F10436" s="19">
        <f t="shared" si="328"/>
        <v>477.26346968423388</v>
      </c>
      <c r="G10436" s="151">
        <f t="shared" si="329"/>
        <v>100</v>
      </c>
    </row>
    <row r="10437" spans="1:7" s="8" customFormat="1" ht="12.75" x14ac:dyDescent="0.15">
      <c r="A10437" s="108" t="s">
        <v>56</v>
      </c>
      <c r="B10437" s="19">
        <v>4247.13</v>
      </c>
      <c r="C10437" s="19">
        <v>0</v>
      </c>
      <c r="D10437" s="19">
        <v>20270</v>
      </c>
      <c r="E10437" s="19">
        <v>20270</v>
      </c>
      <c r="F10437" s="19">
        <f t="shared" si="328"/>
        <v>477.26346968423388</v>
      </c>
      <c r="G10437" s="151">
        <f t="shared" si="329"/>
        <v>100</v>
      </c>
    </row>
    <row r="10438" spans="1:7" s="8" customFormat="1" ht="12.75" x14ac:dyDescent="0.15">
      <c r="A10438" s="110" t="s">
        <v>57</v>
      </c>
      <c r="B10438" s="20">
        <v>4247.13</v>
      </c>
      <c r="C10438" s="20">
        <v>0</v>
      </c>
      <c r="D10438" s="20">
        <v>0</v>
      </c>
      <c r="E10438" s="20">
        <v>3900</v>
      </c>
      <c r="F10438" s="20">
        <f t="shared" ref="F10438:F10501" si="330">IFERROR(E10438/B10438*100,0)</f>
        <v>91.826715923458906</v>
      </c>
      <c r="G10438" s="136">
        <f t="shared" ref="G10438:G10501" si="331">IFERROR(E10438/D10438*100,0)</f>
        <v>0</v>
      </c>
    </row>
    <row r="10439" spans="1:7" s="8" customFormat="1" ht="12.75" x14ac:dyDescent="0.15">
      <c r="A10439" s="110" t="s">
        <v>59</v>
      </c>
      <c r="B10439" s="20">
        <v>0</v>
      </c>
      <c r="C10439" s="20">
        <v>0</v>
      </c>
      <c r="D10439" s="20">
        <v>0</v>
      </c>
      <c r="E10439" s="20">
        <v>16370</v>
      </c>
      <c r="F10439" s="20">
        <f t="shared" si="330"/>
        <v>0</v>
      </c>
      <c r="G10439" s="136">
        <f t="shared" si="331"/>
        <v>0</v>
      </c>
    </row>
    <row r="10440" spans="1:7" s="8" customFormat="1" ht="12.75" x14ac:dyDescent="0.15">
      <c r="A10440" s="108" t="s">
        <v>367</v>
      </c>
      <c r="B10440" s="19">
        <v>21481.19</v>
      </c>
      <c r="C10440" s="19">
        <v>0</v>
      </c>
      <c r="D10440" s="19">
        <v>0</v>
      </c>
      <c r="E10440" s="19">
        <v>0</v>
      </c>
      <c r="F10440" s="19">
        <f t="shared" si="330"/>
        <v>0</v>
      </c>
      <c r="G10440" s="151">
        <f t="shared" si="331"/>
        <v>0</v>
      </c>
    </row>
    <row r="10441" spans="1:7" s="6" customFormat="1" ht="12.75" x14ac:dyDescent="0.15">
      <c r="A10441" s="147" t="s">
        <v>62</v>
      </c>
      <c r="B10441" s="17">
        <v>21481.19</v>
      </c>
      <c r="C10441" s="17">
        <v>0</v>
      </c>
      <c r="D10441" s="17">
        <v>0</v>
      </c>
      <c r="E10441" s="17">
        <v>0</v>
      </c>
      <c r="F10441" s="17">
        <f t="shared" si="330"/>
        <v>0</v>
      </c>
      <c r="G10441" s="148">
        <f t="shared" si="331"/>
        <v>0</v>
      </c>
    </row>
    <row r="10442" spans="1:7" s="8" customFormat="1" ht="12.75" x14ac:dyDescent="0.15">
      <c r="A10442" s="108" t="s">
        <v>53</v>
      </c>
      <c r="B10442" s="19">
        <v>21481.19</v>
      </c>
      <c r="C10442" s="19">
        <v>0</v>
      </c>
      <c r="D10442" s="19">
        <v>0</v>
      </c>
      <c r="E10442" s="19">
        <v>0</v>
      </c>
      <c r="F10442" s="19">
        <f t="shared" si="330"/>
        <v>0</v>
      </c>
      <c r="G10442" s="151">
        <f t="shared" si="331"/>
        <v>0</v>
      </c>
    </row>
    <row r="10443" spans="1:7" s="8" customFormat="1" ht="12.75" x14ac:dyDescent="0.15">
      <c r="A10443" s="108" t="s">
        <v>56</v>
      </c>
      <c r="B10443" s="19">
        <v>21481.19</v>
      </c>
      <c r="C10443" s="19">
        <v>0</v>
      </c>
      <c r="D10443" s="19">
        <v>0</v>
      </c>
      <c r="E10443" s="19">
        <v>0</v>
      </c>
      <c r="F10443" s="19">
        <f t="shared" si="330"/>
        <v>0</v>
      </c>
      <c r="G10443" s="151">
        <f t="shared" si="331"/>
        <v>0</v>
      </c>
    </row>
    <row r="10444" spans="1:7" s="8" customFormat="1" ht="12.75" x14ac:dyDescent="0.15">
      <c r="A10444" s="110" t="s">
        <v>71</v>
      </c>
      <c r="B10444" s="20">
        <v>21481.19</v>
      </c>
      <c r="C10444" s="20">
        <v>0</v>
      </c>
      <c r="D10444" s="20">
        <v>0</v>
      </c>
      <c r="E10444" s="20">
        <v>0</v>
      </c>
      <c r="F10444" s="20">
        <f t="shared" si="330"/>
        <v>0</v>
      </c>
      <c r="G10444" s="136">
        <f t="shared" si="331"/>
        <v>0</v>
      </c>
    </row>
    <row r="10445" spans="1:7" s="6" customFormat="1" ht="12.75" x14ac:dyDescent="0.15">
      <c r="A10445" s="147" t="s">
        <v>365</v>
      </c>
      <c r="B10445" s="17">
        <v>136844.91</v>
      </c>
      <c r="C10445" s="17">
        <v>81000</v>
      </c>
      <c r="D10445" s="17">
        <v>116000</v>
      </c>
      <c r="E10445" s="17">
        <v>101386.33</v>
      </c>
      <c r="F10445" s="17">
        <f t="shared" si="330"/>
        <v>74.088491855488087</v>
      </c>
      <c r="G10445" s="148">
        <f t="shared" si="331"/>
        <v>87.402008620689656</v>
      </c>
    </row>
    <row r="10446" spans="1:7" s="7" customFormat="1" ht="12.75" x14ac:dyDescent="0.15">
      <c r="A10446" s="149" t="s">
        <v>366</v>
      </c>
      <c r="B10446" s="18">
        <v>64510.98</v>
      </c>
      <c r="C10446" s="18">
        <v>81000</v>
      </c>
      <c r="D10446" s="18">
        <v>71000</v>
      </c>
      <c r="E10446" s="18">
        <v>56386.33</v>
      </c>
      <c r="F10446" s="18">
        <f t="shared" si="330"/>
        <v>87.405787355888876</v>
      </c>
      <c r="G10446" s="150">
        <f t="shared" si="331"/>
        <v>79.4173661971831</v>
      </c>
    </row>
    <row r="10447" spans="1:7" s="8" customFormat="1" ht="12.75" x14ac:dyDescent="0.15">
      <c r="A10447" s="108" t="s">
        <v>367</v>
      </c>
      <c r="B10447" s="19">
        <v>64510.98</v>
      </c>
      <c r="C10447" s="19">
        <v>81000</v>
      </c>
      <c r="D10447" s="19">
        <v>71000</v>
      </c>
      <c r="E10447" s="19">
        <v>56386.33</v>
      </c>
      <c r="F10447" s="19">
        <f t="shared" si="330"/>
        <v>87.405787355888876</v>
      </c>
      <c r="G10447" s="151">
        <f t="shared" si="331"/>
        <v>79.4173661971831</v>
      </c>
    </row>
    <row r="10448" spans="1:7" s="6" customFormat="1" ht="12.75" x14ac:dyDescent="0.15">
      <c r="A10448" s="147" t="s">
        <v>44</v>
      </c>
      <c r="B10448" s="17">
        <v>64510.98</v>
      </c>
      <c r="C10448" s="17">
        <v>81000</v>
      </c>
      <c r="D10448" s="17">
        <v>71000</v>
      </c>
      <c r="E10448" s="17">
        <v>56386.33</v>
      </c>
      <c r="F10448" s="17">
        <f t="shared" si="330"/>
        <v>87.405787355888876</v>
      </c>
      <c r="G10448" s="148">
        <f t="shared" si="331"/>
        <v>79.4173661971831</v>
      </c>
    </row>
    <row r="10449" spans="1:7" s="8" customFormat="1" ht="12.75" x14ac:dyDescent="0.15">
      <c r="A10449" s="108" t="s">
        <v>6</v>
      </c>
      <c r="B10449" s="19">
        <v>64510.98</v>
      </c>
      <c r="C10449" s="19">
        <v>81000</v>
      </c>
      <c r="D10449" s="19">
        <v>71000</v>
      </c>
      <c r="E10449" s="19">
        <v>56386.33</v>
      </c>
      <c r="F10449" s="19">
        <f t="shared" si="330"/>
        <v>87.405787355888876</v>
      </c>
      <c r="G10449" s="151">
        <f t="shared" si="331"/>
        <v>79.4173661971831</v>
      </c>
    </row>
    <row r="10450" spans="1:7" s="8" customFormat="1" ht="12.75" x14ac:dyDescent="0.15">
      <c r="A10450" s="108" t="s">
        <v>7</v>
      </c>
      <c r="B10450" s="19">
        <v>63813.71</v>
      </c>
      <c r="C10450" s="19">
        <v>70000</v>
      </c>
      <c r="D10450" s="19">
        <v>65000</v>
      </c>
      <c r="E10450" s="19">
        <v>56230.12</v>
      </c>
      <c r="F10450" s="19">
        <f t="shared" si="330"/>
        <v>88.116049043379547</v>
      </c>
      <c r="G10450" s="151">
        <f t="shared" si="331"/>
        <v>86.507876923076935</v>
      </c>
    </row>
    <row r="10451" spans="1:7" s="8" customFormat="1" ht="12.75" x14ac:dyDescent="0.15">
      <c r="A10451" s="110" t="s">
        <v>8</v>
      </c>
      <c r="B10451" s="20">
        <v>63813.71</v>
      </c>
      <c r="C10451" s="20">
        <v>0</v>
      </c>
      <c r="D10451" s="20">
        <v>0</v>
      </c>
      <c r="E10451" s="20">
        <v>56230.12</v>
      </c>
      <c r="F10451" s="20">
        <f t="shared" si="330"/>
        <v>88.116049043379547</v>
      </c>
      <c r="G10451" s="136">
        <f t="shared" si="331"/>
        <v>0</v>
      </c>
    </row>
    <row r="10452" spans="1:7" s="8" customFormat="1" ht="12.75" x14ac:dyDescent="0.15">
      <c r="A10452" s="108" t="s">
        <v>12</v>
      </c>
      <c r="B10452" s="19">
        <v>697.27</v>
      </c>
      <c r="C10452" s="19">
        <v>11000</v>
      </c>
      <c r="D10452" s="19">
        <v>6000</v>
      </c>
      <c r="E10452" s="19">
        <v>156.21</v>
      </c>
      <c r="F10452" s="19">
        <f t="shared" si="330"/>
        <v>22.403086322371539</v>
      </c>
      <c r="G10452" s="151">
        <f t="shared" si="331"/>
        <v>2.6035000000000004</v>
      </c>
    </row>
    <row r="10453" spans="1:7" s="8" customFormat="1" ht="12.75" x14ac:dyDescent="0.15">
      <c r="A10453" s="110" t="s">
        <v>23</v>
      </c>
      <c r="B10453" s="20">
        <v>697.27</v>
      </c>
      <c r="C10453" s="20">
        <v>0</v>
      </c>
      <c r="D10453" s="20">
        <v>0</v>
      </c>
      <c r="E10453" s="20">
        <v>0</v>
      </c>
      <c r="F10453" s="20">
        <f t="shared" si="330"/>
        <v>0</v>
      </c>
      <c r="G10453" s="136">
        <f t="shared" si="331"/>
        <v>0</v>
      </c>
    </row>
    <row r="10454" spans="1:7" s="8" customFormat="1" ht="12.75" x14ac:dyDescent="0.15">
      <c r="A10454" s="110" t="s">
        <v>24</v>
      </c>
      <c r="B10454" s="20">
        <v>0</v>
      </c>
      <c r="C10454" s="20">
        <v>0</v>
      </c>
      <c r="D10454" s="20">
        <v>0</v>
      </c>
      <c r="E10454" s="20">
        <v>156.21</v>
      </c>
      <c r="F10454" s="20">
        <f t="shared" si="330"/>
        <v>0</v>
      </c>
      <c r="G10454" s="136">
        <f t="shared" si="331"/>
        <v>0</v>
      </c>
    </row>
    <row r="10455" spans="1:7" s="7" customFormat="1" ht="12.75" x14ac:dyDescent="0.15">
      <c r="A10455" s="149" t="s">
        <v>383</v>
      </c>
      <c r="B10455" s="18">
        <v>72333.929999999993</v>
      </c>
      <c r="C10455" s="18">
        <v>0</v>
      </c>
      <c r="D10455" s="18">
        <v>45000</v>
      </c>
      <c r="E10455" s="18">
        <v>45000</v>
      </c>
      <c r="F10455" s="18">
        <f t="shared" si="330"/>
        <v>62.211468393878235</v>
      </c>
      <c r="G10455" s="150">
        <f t="shared" si="331"/>
        <v>100</v>
      </c>
    </row>
    <row r="10456" spans="1:7" s="8" customFormat="1" ht="12.75" x14ac:dyDescent="0.15">
      <c r="A10456" s="108" t="s">
        <v>367</v>
      </c>
      <c r="B10456" s="19">
        <v>72333.929999999993</v>
      </c>
      <c r="C10456" s="19">
        <v>0</v>
      </c>
      <c r="D10456" s="19">
        <v>45000</v>
      </c>
      <c r="E10456" s="19">
        <v>45000</v>
      </c>
      <c r="F10456" s="19">
        <f t="shared" si="330"/>
        <v>62.211468393878235</v>
      </c>
      <c r="G10456" s="151">
        <f t="shared" si="331"/>
        <v>100</v>
      </c>
    </row>
    <row r="10457" spans="1:7" s="6" customFormat="1" ht="12.75" x14ac:dyDescent="0.15">
      <c r="A10457" s="147" t="s">
        <v>5</v>
      </c>
      <c r="B10457" s="17">
        <v>72333.929999999993</v>
      </c>
      <c r="C10457" s="17">
        <v>0</v>
      </c>
      <c r="D10457" s="17">
        <v>45000</v>
      </c>
      <c r="E10457" s="17">
        <v>45000</v>
      </c>
      <c r="F10457" s="17">
        <f t="shared" si="330"/>
        <v>62.211468393878235</v>
      </c>
      <c r="G10457" s="148">
        <f t="shared" si="331"/>
        <v>100</v>
      </c>
    </row>
    <row r="10458" spans="1:7" s="8" customFormat="1" ht="12.75" x14ac:dyDescent="0.15">
      <c r="A10458" s="108" t="s">
        <v>6</v>
      </c>
      <c r="B10458" s="19">
        <v>66361.399999999994</v>
      </c>
      <c r="C10458" s="19">
        <v>0</v>
      </c>
      <c r="D10458" s="19">
        <v>45000</v>
      </c>
      <c r="E10458" s="19">
        <v>45000</v>
      </c>
      <c r="F10458" s="19">
        <f t="shared" si="330"/>
        <v>67.810504299185979</v>
      </c>
      <c r="G10458" s="151">
        <f t="shared" si="331"/>
        <v>100</v>
      </c>
    </row>
    <row r="10459" spans="1:7" s="8" customFormat="1" ht="12.75" x14ac:dyDescent="0.15">
      <c r="A10459" s="108" t="s">
        <v>7</v>
      </c>
      <c r="B10459" s="19">
        <v>66361.399999999994</v>
      </c>
      <c r="C10459" s="19">
        <v>0</v>
      </c>
      <c r="D10459" s="19">
        <v>45000</v>
      </c>
      <c r="E10459" s="19">
        <v>45000</v>
      </c>
      <c r="F10459" s="19">
        <f t="shared" si="330"/>
        <v>67.810504299185979</v>
      </c>
      <c r="G10459" s="151">
        <f t="shared" si="331"/>
        <v>100</v>
      </c>
    </row>
    <row r="10460" spans="1:7" s="8" customFormat="1" ht="12.75" x14ac:dyDescent="0.15">
      <c r="A10460" s="110" t="s">
        <v>8</v>
      </c>
      <c r="B10460" s="20">
        <v>66361.399999999994</v>
      </c>
      <c r="C10460" s="20">
        <v>0</v>
      </c>
      <c r="D10460" s="20">
        <v>0</v>
      </c>
      <c r="E10460" s="20">
        <v>45000</v>
      </c>
      <c r="F10460" s="20">
        <f t="shared" si="330"/>
        <v>67.810504299185979</v>
      </c>
      <c r="G10460" s="136">
        <f t="shared" si="331"/>
        <v>0</v>
      </c>
    </row>
    <row r="10461" spans="1:7" s="8" customFormat="1" ht="12.75" x14ac:dyDescent="0.15">
      <c r="A10461" s="108" t="s">
        <v>53</v>
      </c>
      <c r="B10461" s="19">
        <v>5972.53</v>
      </c>
      <c r="C10461" s="19">
        <v>0</v>
      </c>
      <c r="D10461" s="19">
        <v>0</v>
      </c>
      <c r="E10461" s="19">
        <v>0</v>
      </c>
      <c r="F10461" s="19">
        <f t="shared" si="330"/>
        <v>0</v>
      </c>
      <c r="G10461" s="151">
        <f t="shared" si="331"/>
        <v>0</v>
      </c>
    </row>
    <row r="10462" spans="1:7" s="8" customFormat="1" ht="12.75" x14ac:dyDescent="0.15">
      <c r="A10462" s="108" t="s">
        <v>56</v>
      </c>
      <c r="B10462" s="19">
        <v>5972.53</v>
      </c>
      <c r="C10462" s="19">
        <v>0</v>
      </c>
      <c r="D10462" s="19">
        <v>0</v>
      </c>
      <c r="E10462" s="19">
        <v>0</v>
      </c>
      <c r="F10462" s="19">
        <f t="shared" si="330"/>
        <v>0</v>
      </c>
      <c r="G10462" s="151">
        <f t="shared" si="331"/>
        <v>0</v>
      </c>
    </row>
    <row r="10463" spans="1:7" s="8" customFormat="1" ht="12.75" x14ac:dyDescent="0.15">
      <c r="A10463" s="110" t="s">
        <v>57</v>
      </c>
      <c r="B10463" s="20">
        <v>5972.53</v>
      </c>
      <c r="C10463" s="20">
        <v>0</v>
      </c>
      <c r="D10463" s="20">
        <v>0</v>
      </c>
      <c r="E10463" s="20">
        <v>0</v>
      </c>
      <c r="F10463" s="20">
        <f t="shared" si="330"/>
        <v>0</v>
      </c>
      <c r="G10463" s="136">
        <f t="shared" si="331"/>
        <v>0</v>
      </c>
    </row>
    <row r="10464" spans="1:7" s="6" customFormat="1" ht="12.75" x14ac:dyDescent="0.15">
      <c r="A10464" s="147" t="s">
        <v>368</v>
      </c>
      <c r="B10464" s="17">
        <v>1005877.8</v>
      </c>
      <c r="C10464" s="17">
        <v>1356700</v>
      </c>
      <c r="D10464" s="17">
        <v>1369500</v>
      </c>
      <c r="E10464" s="17">
        <v>1149443.6000000001</v>
      </c>
      <c r="F10464" s="17">
        <f t="shared" si="330"/>
        <v>114.2726879945059</v>
      </c>
      <c r="G10464" s="148">
        <f t="shared" si="331"/>
        <v>83.931624680540352</v>
      </c>
    </row>
    <row r="10465" spans="1:7" s="7" customFormat="1" ht="12.75" x14ac:dyDescent="0.15">
      <c r="A10465" s="149" t="s">
        <v>369</v>
      </c>
      <c r="B10465" s="18">
        <v>1005877.8</v>
      </c>
      <c r="C10465" s="18">
        <v>1356700</v>
      </c>
      <c r="D10465" s="18">
        <v>1369500</v>
      </c>
      <c r="E10465" s="18">
        <v>1149443.6000000001</v>
      </c>
      <c r="F10465" s="18">
        <f t="shared" si="330"/>
        <v>114.2726879945059</v>
      </c>
      <c r="G10465" s="150">
        <f t="shared" si="331"/>
        <v>83.931624680540352</v>
      </c>
    </row>
    <row r="10466" spans="1:7" s="8" customFormat="1" ht="12.75" x14ac:dyDescent="0.15">
      <c r="A10466" s="108" t="s">
        <v>387</v>
      </c>
      <c r="B10466" s="19">
        <v>1005877.8</v>
      </c>
      <c r="C10466" s="19">
        <v>1356700</v>
      </c>
      <c r="D10466" s="19">
        <v>1369500</v>
      </c>
      <c r="E10466" s="19">
        <v>1149443.6000000001</v>
      </c>
      <c r="F10466" s="19">
        <f t="shared" si="330"/>
        <v>114.2726879945059</v>
      </c>
      <c r="G10466" s="151">
        <f t="shared" si="331"/>
        <v>83.931624680540352</v>
      </c>
    </row>
    <row r="10467" spans="1:7" s="6" customFormat="1" ht="12.75" x14ac:dyDescent="0.15">
      <c r="A10467" s="147" t="s">
        <v>370</v>
      </c>
      <c r="B10467" s="17">
        <v>1005877.8</v>
      </c>
      <c r="C10467" s="17">
        <v>1356700</v>
      </c>
      <c r="D10467" s="17">
        <v>1369500</v>
      </c>
      <c r="E10467" s="17">
        <v>1149443.6000000001</v>
      </c>
      <c r="F10467" s="17">
        <f t="shared" si="330"/>
        <v>114.2726879945059</v>
      </c>
      <c r="G10467" s="148">
        <f t="shared" si="331"/>
        <v>83.931624680540352</v>
      </c>
    </row>
    <row r="10468" spans="1:7" s="8" customFormat="1" ht="12.75" x14ac:dyDescent="0.15">
      <c r="A10468" s="108" t="s">
        <v>6</v>
      </c>
      <c r="B10468" s="19">
        <v>1004987.24</v>
      </c>
      <c r="C10468" s="19">
        <v>1345000</v>
      </c>
      <c r="D10468" s="19">
        <v>1363300</v>
      </c>
      <c r="E10468" s="19">
        <v>1145742.76</v>
      </c>
      <c r="F10468" s="19">
        <f t="shared" si="330"/>
        <v>114.00570220175135</v>
      </c>
      <c r="G10468" s="151">
        <f t="shared" si="331"/>
        <v>84.041866060294879</v>
      </c>
    </row>
    <row r="10469" spans="1:7" s="8" customFormat="1" ht="12.75" x14ac:dyDescent="0.15">
      <c r="A10469" s="108" t="s">
        <v>7</v>
      </c>
      <c r="B10469" s="19">
        <v>681344</v>
      </c>
      <c r="C10469" s="19">
        <v>1001000</v>
      </c>
      <c r="D10469" s="19">
        <v>991000</v>
      </c>
      <c r="E10469" s="19">
        <v>856431.09</v>
      </c>
      <c r="F10469" s="19">
        <f t="shared" si="330"/>
        <v>125.69731149023107</v>
      </c>
      <c r="G10469" s="151">
        <f t="shared" si="331"/>
        <v>86.420897073662957</v>
      </c>
    </row>
    <row r="10470" spans="1:7" s="8" customFormat="1" ht="12.75" x14ac:dyDescent="0.15">
      <c r="A10470" s="110" t="s">
        <v>8</v>
      </c>
      <c r="B10470" s="20">
        <v>488078.68</v>
      </c>
      <c r="C10470" s="20">
        <v>0</v>
      </c>
      <c r="D10470" s="20">
        <v>0</v>
      </c>
      <c r="E10470" s="20">
        <v>621481.27</v>
      </c>
      <c r="F10470" s="20">
        <f t="shared" si="330"/>
        <v>127.33218955599537</v>
      </c>
      <c r="G10470" s="136">
        <f t="shared" si="331"/>
        <v>0</v>
      </c>
    </row>
    <row r="10471" spans="1:7" s="8" customFormat="1" ht="12.75" x14ac:dyDescent="0.15">
      <c r="A10471" s="110" t="s">
        <v>9</v>
      </c>
      <c r="B10471" s="20">
        <v>6370.06</v>
      </c>
      <c r="C10471" s="20">
        <v>0</v>
      </c>
      <c r="D10471" s="20">
        <v>0</v>
      </c>
      <c r="E10471" s="20">
        <v>8571.5</v>
      </c>
      <c r="F10471" s="20">
        <f t="shared" si="330"/>
        <v>134.5591721271071</v>
      </c>
      <c r="G10471" s="136">
        <f t="shared" si="331"/>
        <v>0</v>
      </c>
    </row>
    <row r="10472" spans="1:7" s="8" customFormat="1" ht="12.75" x14ac:dyDescent="0.15">
      <c r="A10472" s="110" t="s">
        <v>16</v>
      </c>
      <c r="B10472" s="20">
        <v>65362.78</v>
      </c>
      <c r="C10472" s="20">
        <v>0</v>
      </c>
      <c r="D10472" s="20">
        <v>0</v>
      </c>
      <c r="E10472" s="20">
        <v>77948.73</v>
      </c>
      <c r="F10472" s="20">
        <f t="shared" si="330"/>
        <v>119.25553044102469</v>
      </c>
      <c r="G10472" s="136">
        <f t="shared" si="331"/>
        <v>0</v>
      </c>
    </row>
    <row r="10473" spans="1:7" s="8" customFormat="1" ht="12.75" x14ac:dyDescent="0.15">
      <c r="A10473" s="110" t="s">
        <v>10</v>
      </c>
      <c r="B10473" s="20">
        <v>25747.15</v>
      </c>
      <c r="C10473" s="20">
        <v>0</v>
      </c>
      <c r="D10473" s="20">
        <v>0</v>
      </c>
      <c r="E10473" s="20">
        <v>39009.97</v>
      </c>
      <c r="F10473" s="20">
        <f t="shared" si="330"/>
        <v>151.51179839322023</v>
      </c>
      <c r="G10473" s="136">
        <f t="shared" si="331"/>
        <v>0</v>
      </c>
    </row>
    <row r="10474" spans="1:7" s="8" customFormat="1" ht="12.75" x14ac:dyDescent="0.15">
      <c r="A10474" s="110" t="s">
        <v>11</v>
      </c>
      <c r="B10474" s="20">
        <v>95785.33</v>
      </c>
      <c r="C10474" s="20">
        <v>0</v>
      </c>
      <c r="D10474" s="20">
        <v>0</v>
      </c>
      <c r="E10474" s="20">
        <v>109419.62</v>
      </c>
      <c r="F10474" s="20">
        <f t="shared" si="330"/>
        <v>114.2342151976717</v>
      </c>
      <c r="G10474" s="136">
        <f t="shared" si="331"/>
        <v>0</v>
      </c>
    </row>
    <row r="10475" spans="1:7" s="8" customFormat="1" ht="12.75" x14ac:dyDescent="0.15">
      <c r="A10475" s="108" t="s">
        <v>12</v>
      </c>
      <c r="B10475" s="19">
        <v>321038.55</v>
      </c>
      <c r="C10475" s="19">
        <v>340900</v>
      </c>
      <c r="D10475" s="19">
        <v>366700</v>
      </c>
      <c r="E10475" s="19">
        <v>286498.14</v>
      </c>
      <c r="F10475" s="19">
        <f t="shared" si="330"/>
        <v>89.241039744292394</v>
      </c>
      <c r="G10475" s="151">
        <f t="shared" si="331"/>
        <v>78.128753749659126</v>
      </c>
    </row>
    <row r="10476" spans="1:7" s="8" customFormat="1" ht="12.75" x14ac:dyDescent="0.15">
      <c r="A10476" s="110" t="s">
        <v>18</v>
      </c>
      <c r="B10476" s="20">
        <v>114.28</v>
      </c>
      <c r="C10476" s="20">
        <v>0</v>
      </c>
      <c r="D10476" s="20">
        <v>0</v>
      </c>
      <c r="E10476" s="20">
        <v>493.84</v>
      </c>
      <c r="F10476" s="20">
        <f t="shared" si="330"/>
        <v>432.13160658032905</v>
      </c>
      <c r="G10476" s="136">
        <f t="shared" si="331"/>
        <v>0</v>
      </c>
    </row>
    <row r="10477" spans="1:7" s="8" customFormat="1" ht="12.75" x14ac:dyDescent="0.15">
      <c r="A10477" s="110" t="s">
        <v>19</v>
      </c>
      <c r="B10477" s="20">
        <v>50700.14</v>
      </c>
      <c r="C10477" s="20">
        <v>0</v>
      </c>
      <c r="D10477" s="20">
        <v>0</v>
      </c>
      <c r="E10477" s="20">
        <v>48991.59</v>
      </c>
      <c r="F10477" s="20">
        <f t="shared" si="330"/>
        <v>96.63008820093988</v>
      </c>
      <c r="G10477" s="136">
        <f t="shared" si="331"/>
        <v>0</v>
      </c>
    </row>
    <row r="10478" spans="1:7" s="8" customFormat="1" ht="12.75" x14ac:dyDescent="0.15">
      <c r="A10478" s="110" t="s">
        <v>20</v>
      </c>
      <c r="B10478" s="20">
        <v>1213.0899999999999</v>
      </c>
      <c r="C10478" s="20">
        <v>0</v>
      </c>
      <c r="D10478" s="20">
        <v>0</v>
      </c>
      <c r="E10478" s="20">
        <v>1192.5</v>
      </c>
      <c r="F10478" s="20">
        <f t="shared" si="330"/>
        <v>98.302681581745802</v>
      </c>
      <c r="G10478" s="136">
        <f t="shared" si="331"/>
        <v>0</v>
      </c>
    </row>
    <row r="10479" spans="1:7" s="8" customFormat="1" ht="12.75" x14ac:dyDescent="0.15">
      <c r="A10479" s="110" t="s">
        <v>22</v>
      </c>
      <c r="B10479" s="20">
        <v>9913.85</v>
      </c>
      <c r="C10479" s="20">
        <v>0</v>
      </c>
      <c r="D10479" s="20">
        <v>0</v>
      </c>
      <c r="E10479" s="20">
        <v>9740</v>
      </c>
      <c r="F10479" s="20">
        <f t="shared" si="330"/>
        <v>98.246392672876823</v>
      </c>
      <c r="G10479" s="136">
        <f t="shared" si="331"/>
        <v>0</v>
      </c>
    </row>
    <row r="10480" spans="1:7" s="8" customFormat="1" ht="12.75" x14ac:dyDescent="0.15">
      <c r="A10480" s="110" t="s">
        <v>97</v>
      </c>
      <c r="B10480" s="20">
        <v>38477.54</v>
      </c>
      <c r="C10480" s="20">
        <v>0</v>
      </c>
      <c r="D10480" s="20">
        <v>0</v>
      </c>
      <c r="E10480" s="20">
        <v>45856.32</v>
      </c>
      <c r="F10480" s="20">
        <f t="shared" si="330"/>
        <v>119.176849663466</v>
      </c>
      <c r="G10480" s="136">
        <f t="shared" si="331"/>
        <v>0</v>
      </c>
    </row>
    <row r="10481" spans="1:7" s="8" customFormat="1" ht="12.75" x14ac:dyDescent="0.15">
      <c r="A10481" s="110" t="s">
        <v>23</v>
      </c>
      <c r="B10481" s="20">
        <v>93786.7</v>
      </c>
      <c r="C10481" s="20">
        <v>0</v>
      </c>
      <c r="D10481" s="20">
        <v>0</v>
      </c>
      <c r="E10481" s="20">
        <v>74184.7</v>
      </c>
      <c r="F10481" s="20">
        <f t="shared" si="330"/>
        <v>79.099381895300723</v>
      </c>
      <c r="G10481" s="136">
        <f t="shared" si="331"/>
        <v>0</v>
      </c>
    </row>
    <row r="10482" spans="1:7" s="8" customFormat="1" ht="12.75" x14ac:dyDescent="0.15">
      <c r="A10482" s="110" t="s">
        <v>24</v>
      </c>
      <c r="B10482" s="20">
        <v>1278.81</v>
      </c>
      <c r="C10482" s="20">
        <v>0</v>
      </c>
      <c r="D10482" s="20">
        <v>0</v>
      </c>
      <c r="E10482" s="20">
        <v>929.93</v>
      </c>
      <c r="F10482" s="20">
        <f t="shared" si="330"/>
        <v>72.718386625065492</v>
      </c>
      <c r="G10482" s="136">
        <f t="shared" si="331"/>
        <v>0</v>
      </c>
    </row>
    <row r="10483" spans="1:7" s="8" customFormat="1" ht="12.75" x14ac:dyDescent="0.15">
      <c r="A10483" s="110" t="s">
        <v>25</v>
      </c>
      <c r="B10483" s="20">
        <v>2940.58</v>
      </c>
      <c r="C10483" s="20">
        <v>0</v>
      </c>
      <c r="D10483" s="20">
        <v>0</v>
      </c>
      <c r="E10483" s="20">
        <v>2518.11</v>
      </c>
      <c r="F10483" s="20">
        <f t="shared" si="330"/>
        <v>85.633106393976703</v>
      </c>
      <c r="G10483" s="136">
        <f t="shared" si="331"/>
        <v>0</v>
      </c>
    </row>
    <row r="10484" spans="1:7" s="8" customFormat="1" ht="12.75" x14ac:dyDescent="0.15">
      <c r="A10484" s="110" t="s">
        <v>26</v>
      </c>
      <c r="B10484" s="20">
        <v>1032.21</v>
      </c>
      <c r="C10484" s="20">
        <v>0</v>
      </c>
      <c r="D10484" s="20">
        <v>0</v>
      </c>
      <c r="E10484" s="20">
        <v>92.9</v>
      </c>
      <c r="F10484" s="20">
        <f t="shared" si="330"/>
        <v>9.0001065674620477</v>
      </c>
      <c r="G10484" s="136">
        <f t="shared" si="331"/>
        <v>0</v>
      </c>
    </row>
    <row r="10485" spans="1:7" s="8" customFormat="1" ht="12.75" x14ac:dyDescent="0.15">
      <c r="A10485" s="110" t="s">
        <v>27</v>
      </c>
      <c r="B10485" s="20">
        <v>6511.71</v>
      </c>
      <c r="C10485" s="20">
        <v>0</v>
      </c>
      <c r="D10485" s="20">
        <v>0</v>
      </c>
      <c r="E10485" s="20">
        <v>6466.28</v>
      </c>
      <c r="F10485" s="20">
        <f t="shared" si="330"/>
        <v>99.302333795577496</v>
      </c>
      <c r="G10485" s="136">
        <f t="shared" si="331"/>
        <v>0</v>
      </c>
    </row>
    <row r="10486" spans="1:7" s="8" customFormat="1" ht="12.75" x14ac:dyDescent="0.15">
      <c r="A10486" s="110" t="s">
        <v>28</v>
      </c>
      <c r="B10486" s="20">
        <v>2236.77</v>
      </c>
      <c r="C10486" s="20">
        <v>0</v>
      </c>
      <c r="D10486" s="20">
        <v>0</v>
      </c>
      <c r="E10486" s="20">
        <v>9980.27</v>
      </c>
      <c r="F10486" s="20">
        <f t="shared" si="330"/>
        <v>446.1911595738498</v>
      </c>
      <c r="G10486" s="136">
        <f t="shared" si="331"/>
        <v>0</v>
      </c>
    </row>
    <row r="10487" spans="1:7" s="8" customFormat="1" ht="12.75" x14ac:dyDescent="0.15">
      <c r="A10487" s="110" t="s">
        <v>41</v>
      </c>
      <c r="B10487" s="20">
        <v>2046.92</v>
      </c>
      <c r="C10487" s="20">
        <v>0</v>
      </c>
      <c r="D10487" s="20">
        <v>0</v>
      </c>
      <c r="E10487" s="20">
        <v>2411.34</v>
      </c>
      <c r="F10487" s="20">
        <f t="shared" si="330"/>
        <v>117.80333378930297</v>
      </c>
      <c r="G10487" s="136">
        <f t="shared" si="331"/>
        <v>0</v>
      </c>
    </row>
    <row r="10488" spans="1:7" s="8" customFormat="1" ht="12.75" x14ac:dyDescent="0.15">
      <c r="A10488" s="110" t="s">
        <v>29</v>
      </c>
      <c r="B10488" s="20">
        <v>16282.45</v>
      </c>
      <c r="C10488" s="20">
        <v>0</v>
      </c>
      <c r="D10488" s="20">
        <v>0</v>
      </c>
      <c r="E10488" s="20">
        <v>16273.18</v>
      </c>
      <c r="F10488" s="20">
        <f t="shared" si="330"/>
        <v>99.943067535905215</v>
      </c>
      <c r="G10488" s="136">
        <f t="shared" si="331"/>
        <v>0</v>
      </c>
    </row>
    <row r="10489" spans="1:7" s="8" customFormat="1" ht="12.75" x14ac:dyDescent="0.15">
      <c r="A10489" s="110" t="s">
        <v>30</v>
      </c>
      <c r="B10489" s="20">
        <v>6527</v>
      </c>
      <c r="C10489" s="20">
        <v>0</v>
      </c>
      <c r="D10489" s="20">
        <v>0</v>
      </c>
      <c r="E10489" s="20">
        <v>6526.93</v>
      </c>
      <c r="F10489" s="20">
        <f t="shared" si="330"/>
        <v>99.998927531791026</v>
      </c>
      <c r="G10489" s="136">
        <f t="shared" si="331"/>
        <v>0</v>
      </c>
    </row>
    <row r="10490" spans="1:7" s="8" customFormat="1" ht="12.75" x14ac:dyDescent="0.15">
      <c r="A10490" s="110" t="s">
        <v>31</v>
      </c>
      <c r="B10490" s="20">
        <v>34996.36</v>
      </c>
      <c r="C10490" s="20">
        <v>0</v>
      </c>
      <c r="D10490" s="20">
        <v>0</v>
      </c>
      <c r="E10490" s="20">
        <v>28937.56</v>
      </c>
      <c r="F10490" s="20">
        <f t="shared" si="330"/>
        <v>82.687342340746298</v>
      </c>
      <c r="G10490" s="136">
        <f t="shared" si="331"/>
        <v>0</v>
      </c>
    </row>
    <row r="10491" spans="1:7" s="8" customFormat="1" ht="12.75" x14ac:dyDescent="0.15">
      <c r="A10491" s="110" t="s">
        <v>32</v>
      </c>
      <c r="B10491" s="20">
        <v>40102.17</v>
      </c>
      <c r="C10491" s="20">
        <v>0</v>
      </c>
      <c r="D10491" s="20">
        <v>0</v>
      </c>
      <c r="E10491" s="20">
        <v>19804.560000000001</v>
      </c>
      <c r="F10491" s="20">
        <f t="shared" si="330"/>
        <v>49.385257705505722</v>
      </c>
      <c r="G10491" s="136">
        <f t="shared" si="331"/>
        <v>0</v>
      </c>
    </row>
    <row r="10492" spans="1:7" s="8" customFormat="1" ht="12.75" x14ac:dyDescent="0.15">
      <c r="A10492" s="110" t="s">
        <v>33</v>
      </c>
      <c r="B10492" s="20">
        <v>944.22</v>
      </c>
      <c r="C10492" s="20">
        <v>0</v>
      </c>
      <c r="D10492" s="20">
        <v>0</v>
      </c>
      <c r="E10492" s="20">
        <v>2263.75</v>
      </c>
      <c r="F10492" s="20">
        <f t="shared" si="330"/>
        <v>239.7481519137489</v>
      </c>
      <c r="G10492" s="136">
        <f t="shared" si="331"/>
        <v>0</v>
      </c>
    </row>
    <row r="10493" spans="1:7" s="8" customFormat="1" ht="12.75" x14ac:dyDescent="0.15">
      <c r="A10493" s="110" t="s">
        <v>34</v>
      </c>
      <c r="B10493" s="20">
        <v>3477.35</v>
      </c>
      <c r="C10493" s="20">
        <v>0</v>
      </c>
      <c r="D10493" s="20">
        <v>0</v>
      </c>
      <c r="E10493" s="20">
        <v>3008.9</v>
      </c>
      <c r="F10493" s="20">
        <f t="shared" si="330"/>
        <v>86.528534660014103</v>
      </c>
      <c r="G10493" s="136">
        <f t="shared" si="331"/>
        <v>0</v>
      </c>
    </row>
    <row r="10494" spans="1:7" s="8" customFormat="1" ht="12.75" x14ac:dyDescent="0.15">
      <c r="A10494" s="110" t="s">
        <v>99</v>
      </c>
      <c r="B10494" s="20">
        <v>3579.15</v>
      </c>
      <c r="C10494" s="20">
        <v>0</v>
      </c>
      <c r="D10494" s="20">
        <v>0</v>
      </c>
      <c r="E10494" s="20">
        <v>4463.6400000000003</v>
      </c>
      <c r="F10494" s="20">
        <f t="shared" si="330"/>
        <v>124.71229202464274</v>
      </c>
      <c r="G10494" s="136">
        <f t="shared" si="331"/>
        <v>0</v>
      </c>
    </row>
    <row r="10495" spans="1:7" s="8" customFormat="1" ht="12.75" x14ac:dyDescent="0.15">
      <c r="A10495" s="110" t="s">
        <v>35</v>
      </c>
      <c r="B10495" s="20">
        <v>3207.98</v>
      </c>
      <c r="C10495" s="20">
        <v>0</v>
      </c>
      <c r="D10495" s="20">
        <v>0</v>
      </c>
      <c r="E10495" s="20">
        <v>1403.63</v>
      </c>
      <c r="F10495" s="20">
        <f t="shared" si="330"/>
        <v>43.75432515165307</v>
      </c>
      <c r="G10495" s="136">
        <f t="shared" si="331"/>
        <v>0</v>
      </c>
    </row>
    <row r="10496" spans="1:7" s="8" customFormat="1" ht="12.75" x14ac:dyDescent="0.15">
      <c r="A10496" s="110" t="s">
        <v>83</v>
      </c>
      <c r="B10496" s="20">
        <v>1348.91</v>
      </c>
      <c r="C10496" s="20">
        <v>0</v>
      </c>
      <c r="D10496" s="20">
        <v>0</v>
      </c>
      <c r="E10496" s="20">
        <v>958.21</v>
      </c>
      <c r="F10496" s="20">
        <f t="shared" si="330"/>
        <v>71.035873408900514</v>
      </c>
      <c r="G10496" s="136">
        <f t="shared" si="331"/>
        <v>0</v>
      </c>
    </row>
    <row r="10497" spans="1:7" s="8" customFormat="1" ht="12.75" x14ac:dyDescent="0.15">
      <c r="A10497" s="110" t="s">
        <v>13</v>
      </c>
      <c r="B10497" s="20">
        <v>267.27</v>
      </c>
      <c r="C10497" s="20">
        <v>0</v>
      </c>
      <c r="D10497" s="20">
        <v>0</v>
      </c>
      <c r="E10497" s="20">
        <v>0</v>
      </c>
      <c r="F10497" s="20">
        <f t="shared" si="330"/>
        <v>0</v>
      </c>
      <c r="G10497" s="136">
        <f t="shared" si="331"/>
        <v>0</v>
      </c>
    </row>
    <row r="10498" spans="1:7" s="8" customFormat="1" ht="12.75" x14ac:dyDescent="0.15">
      <c r="A10498" s="110" t="s">
        <v>36</v>
      </c>
      <c r="B10498" s="20">
        <v>53.09</v>
      </c>
      <c r="C10498" s="20">
        <v>0</v>
      </c>
      <c r="D10498" s="20">
        <v>0</v>
      </c>
      <c r="E10498" s="20">
        <v>0</v>
      </c>
      <c r="F10498" s="20">
        <f t="shared" si="330"/>
        <v>0</v>
      </c>
      <c r="G10498" s="136">
        <f t="shared" si="331"/>
        <v>0</v>
      </c>
    </row>
    <row r="10499" spans="1:7" s="8" customFormat="1" ht="12.75" x14ac:dyDescent="0.15">
      <c r="A10499" s="108" t="s">
        <v>37</v>
      </c>
      <c r="B10499" s="19">
        <v>2142.41</v>
      </c>
      <c r="C10499" s="19">
        <v>2500</v>
      </c>
      <c r="D10499" s="19">
        <v>5000</v>
      </c>
      <c r="E10499" s="19">
        <v>2813.53</v>
      </c>
      <c r="F10499" s="19">
        <f t="shared" si="330"/>
        <v>131.32546991472222</v>
      </c>
      <c r="G10499" s="151">
        <f t="shared" si="331"/>
        <v>56.270600000000002</v>
      </c>
    </row>
    <row r="10500" spans="1:7" s="8" customFormat="1" ht="12.75" x14ac:dyDescent="0.15">
      <c r="A10500" s="110" t="s">
        <v>38</v>
      </c>
      <c r="B10500" s="20">
        <v>1665.92</v>
      </c>
      <c r="C10500" s="20">
        <v>0</v>
      </c>
      <c r="D10500" s="20">
        <v>0</v>
      </c>
      <c r="E10500" s="20">
        <v>1979.85</v>
      </c>
      <c r="F10500" s="20">
        <f t="shared" si="330"/>
        <v>118.84424222051477</v>
      </c>
      <c r="G10500" s="136">
        <f t="shared" si="331"/>
        <v>0</v>
      </c>
    </row>
    <row r="10501" spans="1:7" s="8" customFormat="1" ht="12.75" x14ac:dyDescent="0.15">
      <c r="A10501" s="110" t="s">
        <v>39</v>
      </c>
      <c r="B10501" s="20">
        <v>476.49</v>
      </c>
      <c r="C10501" s="20">
        <v>0</v>
      </c>
      <c r="D10501" s="20">
        <v>0</v>
      </c>
      <c r="E10501" s="20">
        <v>833.68</v>
      </c>
      <c r="F10501" s="20">
        <f t="shared" si="330"/>
        <v>174.96274843123675</v>
      </c>
      <c r="G10501" s="136">
        <f t="shared" si="331"/>
        <v>0</v>
      </c>
    </row>
    <row r="10502" spans="1:7" s="8" customFormat="1" ht="12.75" x14ac:dyDescent="0.15">
      <c r="A10502" s="108" t="s">
        <v>101</v>
      </c>
      <c r="B10502" s="19">
        <v>462.28</v>
      </c>
      <c r="C10502" s="19">
        <v>600</v>
      </c>
      <c r="D10502" s="19">
        <v>600</v>
      </c>
      <c r="E10502" s="19">
        <v>0</v>
      </c>
      <c r="F10502" s="19">
        <f t="shared" ref="F10502:F10565" si="332">IFERROR(E10502/B10502*100,0)</f>
        <v>0</v>
      </c>
      <c r="G10502" s="151">
        <f t="shared" ref="G10502:G10565" si="333">IFERROR(E10502/D10502*100,0)</f>
        <v>0</v>
      </c>
    </row>
    <row r="10503" spans="1:7" s="8" customFormat="1" ht="12.75" x14ac:dyDescent="0.15">
      <c r="A10503" s="110" t="s">
        <v>137</v>
      </c>
      <c r="B10503" s="20">
        <v>398.17</v>
      </c>
      <c r="C10503" s="20">
        <v>0</v>
      </c>
      <c r="D10503" s="20">
        <v>0</v>
      </c>
      <c r="E10503" s="20">
        <v>0</v>
      </c>
      <c r="F10503" s="20">
        <f t="shared" si="332"/>
        <v>0</v>
      </c>
      <c r="G10503" s="136">
        <f t="shared" si="333"/>
        <v>0</v>
      </c>
    </row>
    <row r="10504" spans="1:7" s="8" customFormat="1" ht="12.75" x14ac:dyDescent="0.15">
      <c r="A10504" s="110" t="s">
        <v>393</v>
      </c>
      <c r="B10504" s="20">
        <v>46.96</v>
      </c>
      <c r="C10504" s="20">
        <v>0</v>
      </c>
      <c r="D10504" s="20">
        <v>0</v>
      </c>
      <c r="E10504" s="20">
        <v>0</v>
      </c>
      <c r="F10504" s="20">
        <f t="shared" si="332"/>
        <v>0</v>
      </c>
      <c r="G10504" s="136">
        <f t="shared" si="333"/>
        <v>0</v>
      </c>
    </row>
    <row r="10505" spans="1:7" s="8" customFormat="1" ht="12.75" x14ac:dyDescent="0.15">
      <c r="A10505" s="110" t="s">
        <v>374</v>
      </c>
      <c r="B10505" s="20">
        <v>17.149999999999999</v>
      </c>
      <c r="C10505" s="20">
        <v>0</v>
      </c>
      <c r="D10505" s="20">
        <v>0</v>
      </c>
      <c r="E10505" s="20">
        <v>0</v>
      </c>
      <c r="F10505" s="20">
        <f t="shared" si="332"/>
        <v>0</v>
      </c>
      <c r="G10505" s="136">
        <f t="shared" si="333"/>
        <v>0</v>
      </c>
    </row>
    <row r="10506" spans="1:7" s="8" customFormat="1" ht="12.75" x14ac:dyDescent="0.15">
      <c r="A10506" s="108" t="s">
        <v>53</v>
      </c>
      <c r="B10506" s="19">
        <v>890.56</v>
      </c>
      <c r="C10506" s="19">
        <v>11700</v>
      </c>
      <c r="D10506" s="19">
        <v>6200</v>
      </c>
      <c r="E10506" s="19">
        <v>3700.84</v>
      </c>
      <c r="F10506" s="19">
        <f t="shared" si="332"/>
        <v>415.56324110671943</v>
      </c>
      <c r="G10506" s="151">
        <f t="shared" si="333"/>
        <v>59.690967741935488</v>
      </c>
    </row>
    <row r="10507" spans="1:7" s="8" customFormat="1" ht="12.75" x14ac:dyDescent="0.15">
      <c r="A10507" s="108" t="s">
        <v>54</v>
      </c>
      <c r="B10507" s="19">
        <v>0</v>
      </c>
      <c r="C10507" s="19">
        <v>200</v>
      </c>
      <c r="D10507" s="19">
        <v>0</v>
      </c>
      <c r="E10507" s="19">
        <v>0</v>
      </c>
      <c r="F10507" s="19">
        <f t="shared" si="332"/>
        <v>0</v>
      </c>
      <c r="G10507" s="151">
        <f t="shared" si="333"/>
        <v>0</v>
      </c>
    </row>
    <row r="10508" spans="1:7" s="8" customFormat="1" ht="12.75" x14ac:dyDescent="0.15">
      <c r="A10508" s="108" t="s">
        <v>56</v>
      </c>
      <c r="B10508" s="19">
        <v>890.56</v>
      </c>
      <c r="C10508" s="19">
        <v>7500</v>
      </c>
      <c r="D10508" s="19">
        <v>5200</v>
      </c>
      <c r="E10508" s="19">
        <v>3700.84</v>
      </c>
      <c r="F10508" s="19">
        <f t="shared" si="332"/>
        <v>415.56324110671943</v>
      </c>
      <c r="G10508" s="151">
        <f t="shared" si="333"/>
        <v>71.17</v>
      </c>
    </row>
    <row r="10509" spans="1:7" s="8" customFormat="1" ht="12.75" x14ac:dyDescent="0.15">
      <c r="A10509" s="110" t="s">
        <v>57</v>
      </c>
      <c r="B10509" s="20">
        <v>526.91</v>
      </c>
      <c r="C10509" s="20">
        <v>0</v>
      </c>
      <c r="D10509" s="20">
        <v>0</v>
      </c>
      <c r="E10509" s="20">
        <v>1179.4000000000001</v>
      </c>
      <c r="F10509" s="20">
        <f t="shared" si="332"/>
        <v>223.83329221309145</v>
      </c>
      <c r="G10509" s="136">
        <f t="shared" si="333"/>
        <v>0</v>
      </c>
    </row>
    <row r="10510" spans="1:7" s="8" customFormat="1" ht="12.75" x14ac:dyDescent="0.15">
      <c r="A10510" s="110" t="s">
        <v>59</v>
      </c>
      <c r="B10510" s="20">
        <v>124.75</v>
      </c>
      <c r="C10510" s="20">
        <v>0</v>
      </c>
      <c r="D10510" s="20">
        <v>0</v>
      </c>
      <c r="E10510" s="20">
        <v>1478.31</v>
      </c>
      <c r="F10510" s="20">
        <f t="shared" si="332"/>
        <v>1185.0180360721442</v>
      </c>
      <c r="G10510" s="136">
        <f t="shared" si="333"/>
        <v>0</v>
      </c>
    </row>
    <row r="10511" spans="1:7" s="8" customFormat="1" ht="12.75" x14ac:dyDescent="0.15">
      <c r="A10511" s="110" t="s">
        <v>296</v>
      </c>
      <c r="B10511" s="20">
        <v>238.9</v>
      </c>
      <c r="C10511" s="20">
        <v>0</v>
      </c>
      <c r="D10511" s="20">
        <v>0</v>
      </c>
      <c r="E10511" s="20">
        <v>1043.1300000000001</v>
      </c>
      <c r="F10511" s="20">
        <f t="shared" si="332"/>
        <v>436.63876098786102</v>
      </c>
      <c r="G10511" s="136">
        <f t="shared" si="333"/>
        <v>0</v>
      </c>
    </row>
    <row r="10512" spans="1:7" s="8" customFormat="1" ht="12.75" x14ac:dyDescent="0.15">
      <c r="A10512" s="108" t="s">
        <v>72</v>
      </c>
      <c r="B10512" s="19">
        <v>0</v>
      </c>
      <c r="C10512" s="19">
        <v>4000</v>
      </c>
      <c r="D10512" s="19">
        <v>1000</v>
      </c>
      <c r="E10512" s="19">
        <v>0</v>
      </c>
      <c r="F10512" s="19">
        <f t="shared" si="332"/>
        <v>0</v>
      </c>
      <c r="G10512" s="151">
        <f t="shared" si="333"/>
        <v>0</v>
      </c>
    </row>
    <row r="10513" spans="1:7" s="6" customFormat="1" ht="12.75" x14ac:dyDescent="0.15">
      <c r="A10513" s="147" t="s">
        <v>371</v>
      </c>
      <c r="B10513" s="17">
        <v>53400.94</v>
      </c>
      <c r="C10513" s="17">
        <v>63000</v>
      </c>
      <c r="D10513" s="17">
        <v>126000</v>
      </c>
      <c r="E10513" s="17">
        <v>68659.820000000007</v>
      </c>
      <c r="F10513" s="17">
        <f t="shared" si="332"/>
        <v>128.57417865678019</v>
      </c>
      <c r="G10513" s="148">
        <f t="shared" si="333"/>
        <v>54.491920634920646</v>
      </c>
    </row>
    <row r="10514" spans="1:7" s="7" customFormat="1" ht="12.75" x14ac:dyDescent="0.15">
      <c r="A10514" s="149" t="s">
        <v>372</v>
      </c>
      <c r="B10514" s="18">
        <v>53400.94</v>
      </c>
      <c r="C10514" s="18">
        <v>63000</v>
      </c>
      <c r="D10514" s="18">
        <v>126000</v>
      </c>
      <c r="E10514" s="18">
        <v>68659.820000000007</v>
      </c>
      <c r="F10514" s="18">
        <f t="shared" si="332"/>
        <v>128.57417865678019</v>
      </c>
      <c r="G10514" s="150">
        <f t="shared" si="333"/>
        <v>54.491920634920646</v>
      </c>
    </row>
    <row r="10515" spans="1:7" s="8" customFormat="1" ht="12.75" x14ac:dyDescent="0.15">
      <c r="A10515" s="108" t="s">
        <v>387</v>
      </c>
      <c r="B10515" s="19">
        <v>53400.94</v>
      </c>
      <c r="C10515" s="19">
        <v>63000</v>
      </c>
      <c r="D10515" s="19">
        <v>126000</v>
      </c>
      <c r="E10515" s="19">
        <v>68659.820000000007</v>
      </c>
      <c r="F10515" s="19">
        <f t="shared" si="332"/>
        <v>128.57417865678019</v>
      </c>
      <c r="G10515" s="151">
        <f t="shared" si="333"/>
        <v>54.491920634920646</v>
      </c>
    </row>
    <row r="10516" spans="1:7" s="6" customFormat="1" ht="12.75" x14ac:dyDescent="0.15">
      <c r="A10516" s="147" t="s">
        <v>257</v>
      </c>
      <c r="B10516" s="17">
        <v>53400.94</v>
      </c>
      <c r="C10516" s="17">
        <v>63000</v>
      </c>
      <c r="D10516" s="17">
        <v>126000</v>
      </c>
      <c r="E10516" s="17">
        <v>68659.820000000007</v>
      </c>
      <c r="F10516" s="17">
        <f t="shared" si="332"/>
        <v>128.57417865678019</v>
      </c>
      <c r="G10516" s="148">
        <f t="shared" si="333"/>
        <v>54.491920634920646</v>
      </c>
    </row>
    <row r="10517" spans="1:7" s="8" customFormat="1" ht="12.75" x14ac:dyDescent="0.15">
      <c r="A10517" s="108" t="s">
        <v>6</v>
      </c>
      <c r="B10517" s="19">
        <v>53400.94</v>
      </c>
      <c r="C10517" s="19">
        <v>63000</v>
      </c>
      <c r="D10517" s="19">
        <v>126000</v>
      </c>
      <c r="E10517" s="19">
        <v>68659.820000000007</v>
      </c>
      <c r="F10517" s="19">
        <f t="shared" si="332"/>
        <v>128.57417865678019</v>
      </c>
      <c r="G10517" s="151">
        <f t="shared" si="333"/>
        <v>54.491920634920646</v>
      </c>
    </row>
    <row r="10518" spans="1:7" s="8" customFormat="1" ht="12.75" x14ac:dyDescent="0.15">
      <c r="A10518" s="108" t="s">
        <v>7</v>
      </c>
      <c r="B10518" s="19">
        <v>53400.94</v>
      </c>
      <c r="C10518" s="19">
        <v>63000</v>
      </c>
      <c r="D10518" s="19">
        <v>126000</v>
      </c>
      <c r="E10518" s="19">
        <v>68659.820000000007</v>
      </c>
      <c r="F10518" s="19">
        <f t="shared" si="332"/>
        <v>128.57417865678019</v>
      </c>
      <c r="G10518" s="151">
        <f t="shared" si="333"/>
        <v>54.491920634920646</v>
      </c>
    </row>
    <row r="10519" spans="1:7" s="8" customFormat="1" ht="12.75" x14ac:dyDescent="0.15">
      <c r="A10519" s="110" t="s">
        <v>8</v>
      </c>
      <c r="B10519" s="20">
        <v>42361.85</v>
      </c>
      <c r="C10519" s="20">
        <v>0</v>
      </c>
      <c r="D10519" s="20">
        <v>0</v>
      </c>
      <c r="E10519" s="20">
        <v>63259.15</v>
      </c>
      <c r="F10519" s="20">
        <f t="shared" si="332"/>
        <v>149.33047069474068</v>
      </c>
      <c r="G10519" s="136">
        <f t="shared" si="333"/>
        <v>0</v>
      </c>
    </row>
    <row r="10520" spans="1:7" s="8" customFormat="1" ht="12.75" x14ac:dyDescent="0.15">
      <c r="A10520" s="110" t="s">
        <v>16</v>
      </c>
      <c r="B10520" s="20">
        <v>11039.09</v>
      </c>
      <c r="C10520" s="20">
        <v>0</v>
      </c>
      <c r="D10520" s="20">
        <v>0</v>
      </c>
      <c r="E10520" s="20">
        <v>5400.67</v>
      </c>
      <c r="F10520" s="20">
        <f t="shared" si="332"/>
        <v>48.923144933142133</v>
      </c>
      <c r="G10520" s="136">
        <f t="shared" si="333"/>
        <v>0</v>
      </c>
    </row>
    <row r="10521" spans="1:7" s="6" customFormat="1" ht="12.75" x14ac:dyDescent="0.15">
      <c r="A10521" s="147" t="s">
        <v>375</v>
      </c>
      <c r="B10521" s="17">
        <v>1114.8499999999999</v>
      </c>
      <c r="C10521" s="17">
        <v>1500</v>
      </c>
      <c r="D10521" s="17">
        <v>32000</v>
      </c>
      <c r="E10521" s="17">
        <v>30001</v>
      </c>
      <c r="F10521" s="17">
        <f t="shared" si="332"/>
        <v>2691.034668341033</v>
      </c>
      <c r="G10521" s="148">
        <f t="shared" si="333"/>
        <v>93.753124999999997</v>
      </c>
    </row>
    <row r="10522" spans="1:7" s="7" customFormat="1" ht="12.75" x14ac:dyDescent="0.15">
      <c r="A10522" s="149" t="s">
        <v>376</v>
      </c>
      <c r="B10522" s="18">
        <v>1114.8499999999999</v>
      </c>
      <c r="C10522" s="18">
        <v>1500</v>
      </c>
      <c r="D10522" s="18">
        <v>32000</v>
      </c>
      <c r="E10522" s="18">
        <v>30001</v>
      </c>
      <c r="F10522" s="18">
        <f t="shared" si="332"/>
        <v>2691.034668341033</v>
      </c>
      <c r="G10522" s="150">
        <f t="shared" si="333"/>
        <v>93.753124999999997</v>
      </c>
    </row>
    <row r="10523" spans="1:7" s="8" customFormat="1" ht="12.75" x14ac:dyDescent="0.15">
      <c r="A10523" s="108" t="s">
        <v>367</v>
      </c>
      <c r="B10523" s="19">
        <v>1114.8499999999999</v>
      </c>
      <c r="C10523" s="19">
        <v>1500</v>
      </c>
      <c r="D10523" s="19">
        <v>32000</v>
      </c>
      <c r="E10523" s="19">
        <v>30001</v>
      </c>
      <c r="F10523" s="19">
        <f t="shared" si="332"/>
        <v>2691.034668341033</v>
      </c>
      <c r="G10523" s="151">
        <f t="shared" si="333"/>
        <v>93.753124999999997</v>
      </c>
    </row>
    <row r="10524" spans="1:7" s="6" customFormat="1" ht="12.75" x14ac:dyDescent="0.15">
      <c r="A10524" s="147" t="s">
        <v>281</v>
      </c>
      <c r="B10524" s="17">
        <v>1114.8499999999999</v>
      </c>
      <c r="C10524" s="17">
        <v>1500</v>
      </c>
      <c r="D10524" s="17">
        <v>32000</v>
      </c>
      <c r="E10524" s="17">
        <v>30001</v>
      </c>
      <c r="F10524" s="17">
        <f t="shared" si="332"/>
        <v>2691.034668341033</v>
      </c>
      <c r="G10524" s="148">
        <f t="shared" si="333"/>
        <v>93.753124999999997</v>
      </c>
    </row>
    <row r="10525" spans="1:7" s="8" customFormat="1" ht="12.75" x14ac:dyDescent="0.15">
      <c r="A10525" s="108" t="s">
        <v>6</v>
      </c>
      <c r="B10525" s="19">
        <v>1114.8499999999999</v>
      </c>
      <c r="C10525" s="19">
        <v>1500</v>
      </c>
      <c r="D10525" s="19">
        <v>32000</v>
      </c>
      <c r="E10525" s="19">
        <v>30001</v>
      </c>
      <c r="F10525" s="19">
        <f t="shared" si="332"/>
        <v>2691.034668341033</v>
      </c>
      <c r="G10525" s="151">
        <f t="shared" si="333"/>
        <v>93.753124999999997</v>
      </c>
    </row>
    <row r="10526" spans="1:7" s="8" customFormat="1" ht="12.75" x14ac:dyDescent="0.15">
      <c r="A10526" s="108" t="s">
        <v>12</v>
      </c>
      <c r="B10526" s="19">
        <v>1114.8499999999999</v>
      </c>
      <c r="C10526" s="19">
        <v>1500</v>
      </c>
      <c r="D10526" s="19">
        <v>32000</v>
      </c>
      <c r="E10526" s="19">
        <v>30001</v>
      </c>
      <c r="F10526" s="19">
        <f t="shared" si="332"/>
        <v>2691.034668341033</v>
      </c>
      <c r="G10526" s="151">
        <f t="shared" si="333"/>
        <v>93.753124999999997</v>
      </c>
    </row>
    <row r="10527" spans="1:7" s="8" customFormat="1" ht="12.75" x14ac:dyDescent="0.15">
      <c r="A10527" s="110" t="s">
        <v>28</v>
      </c>
      <c r="B10527" s="20">
        <v>1114.8499999999999</v>
      </c>
      <c r="C10527" s="20">
        <v>0</v>
      </c>
      <c r="D10527" s="20">
        <v>0</v>
      </c>
      <c r="E10527" s="20">
        <v>0</v>
      </c>
      <c r="F10527" s="20">
        <f t="shared" si="332"/>
        <v>0</v>
      </c>
      <c r="G10527" s="136">
        <f t="shared" si="333"/>
        <v>0</v>
      </c>
    </row>
    <row r="10528" spans="1:7" s="8" customFormat="1" ht="12.75" x14ac:dyDescent="0.15">
      <c r="A10528" s="110" t="s">
        <v>32</v>
      </c>
      <c r="B10528" s="20">
        <v>0</v>
      </c>
      <c r="C10528" s="20">
        <v>0</v>
      </c>
      <c r="D10528" s="20">
        <v>0</v>
      </c>
      <c r="E10528" s="20">
        <v>30001</v>
      </c>
      <c r="F10528" s="20">
        <f t="shared" si="332"/>
        <v>0</v>
      </c>
      <c r="G10528" s="136">
        <f t="shared" si="333"/>
        <v>0</v>
      </c>
    </row>
    <row r="10529" spans="1:7" s="6" customFormat="1" ht="12.75" x14ac:dyDescent="0.15">
      <c r="A10529" s="147" t="s">
        <v>381</v>
      </c>
      <c r="B10529" s="17">
        <v>4467.42</v>
      </c>
      <c r="C10529" s="17">
        <v>0</v>
      </c>
      <c r="D10529" s="17">
        <v>0</v>
      </c>
      <c r="E10529" s="17">
        <v>0</v>
      </c>
      <c r="F10529" s="17">
        <f t="shared" si="332"/>
        <v>0</v>
      </c>
      <c r="G10529" s="148">
        <f t="shared" si="333"/>
        <v>0</v>
      </c>
    </row>
    <row r="10530" spans="1:7" s="7" customFormat="1" ht="12.75" x14ac:dyDescent="0.15">
      <c r="A10530" s="149" t="s">
        <v>382</v>
      </c>
      <c r="B10530" s="18">
        <v>4467.42</v>
      </c>
      <c r="C10530" s="18">
        <v>0</v>
      </c>
      <c r="D10530" s="18">
        <v>0</v>
      </c>
      <c r="E10530" s="18">
        <v>0</v>
      </c>
      <c r="F10530" s="18">
        <f t="shared" si="332"/>
        <v>0</v>
      </c>
      <c r="G10530" s="150">
        <f t="shared" si="333"/>
        <v>0</v>
      </c>
    </row>
    <row r="10531" spans="1:7" s="8" customFormat="1" ht="12.75" x14ac:dyDescent="0.15">
      <c r="A10531" s="108" t="s">
        <v>367</v>
      </c>
      <c r="B10531" s="19">
        <v>4467.42</v>
      </c>
      <c r="C10531" s="19">
        <v>0</v>
      </c>
      <c r="D10531" s="19">
        <v>0</v>
      </c>
      <c r="E10531" s="19">
        <v>0</v>
      </c>
      <c r="F10531" s="19">
        <f t="shared" si="332"/>
        <v>0</v>
      </c>
      <c r="G10531" s="151">
        <f t="shared" si="333"/>
        <v>0</v>
      </c>
    </row>
    <row r="10532" spans="1:7" s="6" customFormat="1" ht="12.75" x14ac:dyDescent="0.15">
      <c r="A10532" s="147" t="s">
        <v>128</v>
      </c>
      <c r="B10532" s="17">
        <v>4467.42</v>
      </c>
      <c r="C10532" s="17">
        <v>0</v>
      </c>
      <c r="D10532" s="17">
        <v>0</v>
      </c>
      <c r="E10532" s="17">
        <v>0</v>
      </c>
      <c r="F10532" s="17">
        <f t="shared" si="332"/>
        <v>0</v>
      </c>
      <c r="G10532" s="148">
        <f t="shared" si="333"/>
        <v>0</v>
      </c>
    </row>
    <row r="10533" spans="1:7" s="8" customFormat="1" ht="12.75" x14ac:dyDescent="0.15">
      <c r="A10533" s="108" t="s">
        <v>6</v>
      </c>
      <c r="B10533" s="19">
        <v>4467.42</v>
      </c>
      <c r="C10533" s="19">
        <v>0</v>
      </c>
      <c r="D10533" s="19">
        <v>0</v>
      </c>
      <c r="E10533" s="19">
        <v>0</v>
      </c>
      <c r="F10533" s="19">
        <f t="shared" si="332"/>
        <v>0</v>
      </c>
      <c r="G10533" s="151">
        <f t="shared" si="333"/>
        <v>0</v>
      </c>
    </row>
    <row r="10534" spans="1:7" s="8" customFormat="1" ht="12.75" x14ac:dyDescent="0.15">
      <c r="A10534" s="108" t="s">
        <v>7</v>
      </c>
      <c r="B10534" s="19">
        <v>4467.42</v>
      </c>
      <c r="C10534" s="19">
        <v>0</v>
      </c>
      <c r="D10534" s="19">
        <v>0</v>
      </c>
      <c r="E10534" s="19">
        <v>0</v>
      </c>
      <c r="F10534" s="19">
        <f t="shared" si="332"/>
        <v>0</v>
      </c>
      <c r="G10534" s="151">
        <f t="shared" si="333"/>
        <v>0</v>
      </c>
    </row>
    <row r="10535" spans="1:7" s="8" customFormat="1" ht="12.75" x14ac:dyDescent="0.15">
      <c r="A10535" s="110" t="s">
        <v>8</v>
      </c>
      <c r="B10535" s="20">
        <v>3842.74</v>
      </c>
      <c r="C10535" s="20">
        <v>0</v>
      </c>
      <c r="D10535" s="20">
        <v>0</v>
      </c>
      <c r="E10535" s="20">
        <v>0</v>
      </c>
      <c r="F10535" s="20">
        <f t="shared" si="332"/>
        <v>0</v>
      </c>
      <c r="G10535" s="136">
        <f t="shared" si="333"/>
        <v>0</v>
      </c>
    </row>
    <row r="10536" spans="1:7" s="8" customFormat="1" ht="12.75" x14ac:dyDescent="0.15">
      <c r="A10536" s="110" t="s">
        <v>11</v>
      </c>
      <c r="B10536" s="20">
        <v>624.67999999999995</v>
      </c>
      <c r="C10536" s="20">
        <v>0</v>
      </c>
      <c r="D10536" s="20">
        <v>0</v>
      </c>
      <c r="E10536" s="20">
        <v>0</v>
      </c>
      <c r="F10536" s="20">
        <f t="shared" si="332"/>
        <v>0</v>
      </c>
      <c r="G10536" s="136">
        <f t="shared" si="333"/>
        <v>0</v>
      </c>
    </row>
    <row r="10537" spans="1:7" s="5" customFormat="1" ht="12.75" x14ac:dyDescent="0.15">
      <c r="A10537" s="145" t="s">
        <v>519</v>
      </c>
      <c r="B10537" s="16">
        <v>1346572.96</v>
      </c>
      <c r="C10537" s="16">
        <v>1566514</v>
      </c>
      <c r="D10537" s="16">
        <v>1672053</v>
      </c>
      <c r="E10537" s="16">
        <v>1600551.12</v>
      </c>
      <c r="F10537" s="16">
        <f t="shared" si="332"/>
        <v>118.86107678859081</v>
      </c>
      <c r="G10537" s="146">
        <f t="shared" si="333"/>
        <v>95.723707322674585</v>
      </c>
    </row>
    <row r="10538" spans="1:7" s="6" customFormat="1" ht="12.75" x14ac:dyDescent="0.15">
      <c r="A10538" s="147" t="s">
        <v>362</v>
      </c>
      <c r="B10538" s="17">
        <v>62230.47</v>
      </c>
      <c r="C10538" s="17">
        <v>39817</v>
      </c>
      <c r="D10538" s="17">
        <v>39817</v>
      </c>
      <c r="E10538" s="17">
        <v>39812.93</v>
      </c>
      <c r="F10538" s="17">
        <f t="shared" si="332"/>
        <v>63.976585746500071</v>
      </c>
      <c r="G10538" s="148">
        <f t="shared" si="333"/>
        <v>99.989778235427082</v>
      </c>
    </row>
    <row r="10539" spans="1:7" s="7" customFormat="1" ht="12.75" x14ac:dyDescent="0.15">
      <c r="A10539" s="149" t="s">
        <v>363</v>
      </c>
      <c r="B10539" s="18">
        <v>62230.47</v>
      </c>
      <c r="C10539" s="18">
        <v>39817</v>
      </c>
      <c r="D10539" s="18">
        <v>39817</v>
      </c>
      <c r="E10539" s="18">
        <v>39812.93</v>
      </c>
      <c r="F10539" s="18">
        <f t="shared" si="332"/>
        <v>63.976585746500071</v>
      </c>
      <c r="G10539" s="150">
        <f t="shared" si="333"/>
        <v>99.989778235427082</v>
      </c>
    </row>
    <row r="10540" spans="1:7" s="8" customFormat="1" ht="12.75" x14ac:dyDescent="0.15">
      <c r="A10540" s="108" t="s">
        <v>364</v>
      </c>
      <c r="B10540" s="19">
        <v>62230.47</v>
      </c>
      <c r="C10540" s="19">
        <v>39817</v>
      </c>
      <c r="D10540" s="19">
        <v>39817</v>
      </c>
      <c r="E10540" s="19">
        <v>39812.93</v>
      </c>
      <c r="F10540" s="19">
        <f t="shared" si="332"/>
        <v>63.976585746500071</v>
      </c>
      <c r="G10540" s="151">
        <f t="shared" si="333"/>
        <v>99.989778235427082</v>
      </c>
    </row>
    <row r="10541" spans="1:7" s="6" customFormat="1" ht="12.75" x14ac:dyDescent="0.15">
      <c r="A10541" s="147" t="s">
        <v>62</v>
      </c>
      <c r="B10541" s="17">
        <v>62230.47</v>
      </c>
      <c r="C10541" s="17">
        <v>39817</v>
      </c>
      <c r="D10541" s="17">
        <v>39817</v>
      </c>
      <c r="E10541" s="17">
        <v>39812.93</v>
      </c>
      <c r="F10541" s="17">
        <f t="shared" si="332"/>
        <v>63.976585746500071</v>
      </c>
      <c r="G10541" s="148">
        <f t="shared" si="333"/>
        <v>99.989778235427082</v>
      </c>
    </row>
    <row r="10542" spans="1:7" s="8" customFormat="1" ht="12.75" x14ac:dyDescent="0.15">
      <c r="A10542" s="108" t="s">
        <v>6</v>
      </c>
      <c r="B10542" s="19">
        <v>35835.19</v>
      </c>
      <c r="C10542" s="19">
        <v>32517</v>
      </c>
      <c r="D10542" s="19">
        <v>32517</v>
      </c>
      <c r="E10542" s="19">
        <v>32517</v>
      </c>
      <c r="F10542" s="19">
        <f t="shared" si="332"/>
        <v>90.740414659445079</v>
      </c>
      <c r="G10542" s="151">
        <f t="shared" si="333"/>
        <v>100</v>
      </c>
    </row>
    <row r="10543" spans="1:7" s="8" customFormat="1" ht="12.75" x14ac:dyDescent="0.15">
      <c r="A10543" s="108" t="s">
        <v>12</v>
      </c>
      <c r="B10543" s="19">
        <v>35835.19</v>
      </c>
      <c r="C10543" s="19">
        <v>32517</v>
      </c>
      <c r="D10543" s="19">
        <v>32517</v>
      </c>
      <c r="E10543" s="19">
        <v>32517</v>
      </c>
      <c r="F10543" s="19">
        <f t="shared" si="332"/>
        <v>90.740414659445079</v>
      </c>
      <c r="G10543" s="151">
        <f t="shared" si="333"/>
        <v>100</v>
      </c>
    </row>
    <row r="10544" spans="1:7" s="8" customFormat="1" ht="12.75" x14ac:dyDescent="0.15">
      <c r="A10544" s="110" t="s">
        <v>28</v>
      </c>
      <c r="B10544" s="20">
        <v>27871.8</v>
      </c>
      <c r="C10544" s="20">
        <v>0</v>
      </c>
      <c r="D10544" s="20">
        <v>0</v>
      </c>
      <c r="E10544" s="20">
        <v>25881</v>
      </c>
      <c r="F10544" s="20">
        <f t="shared" si="332"/>
        <v>92.857296622392525</v>
      </c>
      <c r="G10544" s="136">
        <f t="shared" si="333"/>
        <v>0</v>
      </c>
    </row>
    <row r="10545" spans="1:7" s="8" customFormat="1" ht="12.75" x14ac:dyDescent="0.15">
      <c r="A10545" s="110" t="s">
        <v>33</v>
      </c>
      <c r="B10545" s="20">
        <v>7963.39</v>
      </c>
      <c r="C10545" s="20">
        <v>0</v>
      </c>
      <c r="D10545" s="20">
        <v>0</v>
      </c>
      <c r="E10545" s="20">
        <v>6636</v>
      </c>
      <c r="F10545" s="20">
        <f t="shared" si="332"/>
        <v>83.33134506786682</v>
      </c>
      <c r="G10545" s="136">
        <f t="shared" si="333"/>
        <v>0</v>
      </c>
    </row>
    <row r="10546" spans="1:7" s="8" customFormat="1" ht="12.75" x14ac:dyDescent="0.15">
      <c r="A10546" s="108" t="s">
        <v>53</v>
      </c>
      <c r="B10546" s="19">
        <v>26395.279999999999</v>
      </c>
      <c r="C10546" s="19">
        <v>7300</v>
      </c>
      <c r="D10546" s="19">
        <v>7300</v>
      </c>
      <c r="E10546" s="19">
        <v>7295.93</v>
      </c>
      <c r="F10546" s="19">
        <f t="shared" si="332"/>
        <v>27.64104036782334</v>
      </c>
      <c r="G10546" s="151">
        <f t="shared" si="333"/>
        <v>99.944246575342461</v>
      </c>
    </row>
    <row r="10547" spans="1:7" s="8" customFormat="1" ht="12.75" x14ac:dyDescent="0.15">
      <c r="A10547" s="108" t="s">
        <v>56</v>
      </c>
      <c r="B10547" s="19">
        <v>26395.279999999999</v>
      </c>
      <c r="C10547" s="19">
        <v>4645</v>
      </c>
      <c r="D10547" s="19">
        <v>4318</v>
      </c>
      <c r="E10547" s="19">
        <v>4313.93</v>
      </c>
      <c r="F10547" s="19">
        <f t="shared" si="332"/>
        <v>16.343565970885706</v>
      </c>
      <c r="G10547" s="151">
        <f t="shared" si="333"/>
        <v>99.905743399722098</v>
      </c>
    </row>
    <row r="10548" spans="1:7" s="8" customFormat="1" ht="12.75" x14ac:dyDescent="0.15">
      <c r="A10548" s="110" t="s">
        <v>57</v>
      </c>
      <c r="B10548" s="20">
        <v>3954.74</v>
      </c>
      <c r="C10548" s="20">
        <v>0</v>
      </c>
      <c r="D10548" s="20">
        <v>0</v>
      </c>
      <c r="E10548" s="20">
        <v>0</v>
      </c>
      <c r="F10548" s="20">
        <f t="shared" si="332"/>
        <v>0</v>
      </c>
      <c r="G10548" s="136">
        <f t="shared" si="333"/>
        <v>0</v>
      </c>
    </row>
    <row r="10549" spans="1:7" s="8" customFormat="1" ht="12.75" x14ac:dyDescent="0.15">
      <c r="A10549" s="110" t="s">
        <v>59</v>
      </c>
      <c r="B10549" s="20">
        <v>2853.54</v>
      </c>
      <c r="C10549" s="20">
        <v>0</v>
      </c>
      <c r="D10549" s="20">
        <v>0</v>
      </c>
      <c r="E10549" s="20">
        <v>0</v>
      </c>
      <c r="F10549" s="20">
        <f t="shared" si="332"/>
        <v>0</v>
      </c>
      <c r="G10549" s="136">
        <f t="shared" si="333"/>
        <v>0</v>
      </c>
    </row>
    <row r="10550" spans="1:7" s="8" customFormat="1" ht="12.75" x14ac:dyDescent="0.15">
      <c r="A10550" s="110" t="s">
        <v>296</v>
      </c>
      <c r="B10550" s="20">
        <v>0</v>
      </c>
      <c r="C10550" s="20">
        <v>0</v>
      </c>
      <c r="D10550" s="20">
        <v>0</v>
      </c>
      <c r="E10550" s="20">
        <v>4313.93</v>
      </c>
      <c r="F10550" s="20">
        <f t="shared" si="332"/>
        <v>0</v>
      </c>
      <c r="G10550" s="136">
        <f t="shared" si="333"/>
        <v>0</v>
      </c>
    </row>
    <row r="10551" spans="1:7" s="8" customFormat="1" ht="12.75" x14ac:dyDescent="0.15">
      <c r="A10551" s="110" t="s">
        <v>60</v>
      </c>
      <c r="B10551" s="20">
        <v>421.58</v>
      </c>
      <c r="C10551" s="20">
        <v>0</v>
      </c>
      <c r="D10551" s="20">
        <v>0</v>
      </c>
      <c r="E10551" s="20">
        <v>0</v>
      </c>
      <c r="F10551" s="20">
        <f t="shared" si="332"/>
        <v>0</v>
      </c>
      <c r="G10551" s="136">
        <f t="shared" si="333"/>
        <v>0</v>
      </c>
    </row>
    <row r="10552" spans="1:7" s="8" customFormat="1" ht="12.75" x14ac:dyDescent="0.15">
      <c r="A10552" s="110" t="s">
        <v>71</v>
      </c>
      <c r="B10552" s="20">
        <v>19165.419999999998</v>
      </c>
      <c r="C10552" s="20">
        <v>0</v>
      </c>
      <c r="D10552" s="20">
        <v>0</v>
      </c>
      <c r="E10552" s="20">
        <v>0</v>
      </c>
      <c r="F10552" s="20">
        <f t="shared" si="332"/>
        <v>0</v>
      </c>
      <c r="G10552" s="136">
        <f t="shared" si="333"/>
        <v>0</v>
      </c>
    </row>
    <row r="10553" spans="1:7" s="8" customFormat="1" ht="12.75" x14ac:dyDescent="0.15">
      <c r="A10553" s="108" t="s">
        <v>72</v>
      </c>
      <c r="B10553" s="19">
        <v>0</v>
      </c>
      <c r="C10553" s="19">
        <v>2655</v>
      </c>
      <c r="D10553" s="19">
        <v>2982</v>
      </c>
      <c r="E10553" s="19">
        <v>2982</v>
      </c>
      <c r="F10553" s="19">
        <f t="shared" si="332"/>
        <v>0</v>
      </c>
      <c r="G10553" s="151">
        <f t="shared" si="333"/>
        <v>100</v>
      </c>
    </row>
    <row r="10554" spans="1:7" s="8" customFormat="1" ht="12.75" x14ac:dyDescent="0.15">
      <c r="A10554" s="110" t="s">
        <v>279</v>
      </c>
      <c r="B10554" s="20">
        <v>0</v>
      </c>
      <c r="C10554" s="20">
        <v>0</v>
      </c>
      <c r="D10554" s="20">
        <v>0</v>
      </c>
      <c r="E10554" s="20">
        <v>2982</v>
      </c>
      <c r="F10554" s="20">
        <f t="shared" si="332"/>
        <v>0</v>
      </c>
      <c r="G10554" s="136">
        <f t="shared" si="333"/>
        <v>0</v>
      </c>
    </row>
    <row r="10555" spans="1:7" s="6" customFormat="1" ht="12.75" x14ac:dyDescent="0.15">
      <c r="A10555" s="147" t="s">
        <v>365</v>
      </c>
      <c r="B10555" s="17">
        <v>146062.79999999999</v>
      </c>
      <c r="C10555" s="17">
        <v>165898</v>
      </c>
      <c r="D10555" s="17">
        <v>169454</v>
      </c>
      <c r="E10555" s="17">
        <v>160670.34</v>
      </c>
      <c r="F10555" s="17">
        <f t="shared" si="332"/>
        <v>110.00086264264412</v>
      </c>
      <c r="G10555" s="148">
        <f t="shared" si="333"/>
        <v>94.816492971543894</v>
      </c>
    </row>
    <row r="10556" spans="1:7" s="7" customFormat="1" ht="12.75" x14ac:dyDescent="0.15">
      <c r="A10556" s="149" t="s">
        <v>366</v>
      </c>
      <c r="B10556" s="18">
        <v>117732.57</v>
      </c>
      <c r="C10556" s="18">
        <v>132723</v>
      </c>
      <c r="D10556" s="18">
        <v>120000</v>
      </c>
      <c r="E10556" s="18">
        <v>114746.7</v>
      </c>
      <c r="F10556" s="18">
        <f t="shared" si="332"/>
        <v>97.463853885122859</v>
      </c>
      <c r="G10556" s="150">
        <f t="shared" si="333"/>
        <v>95.622249999999994</v>
      </c>
    </row>
    <row r="10557" spans="1:7" s="8" customFormat="1" ht="12.75" x14ac:dyDescent="0.15">
      <c r="A10557" s="108" t="s">
        <v>367</v>
      </c>
      <c r="B10557" s="19">
        <v>117732.57</v>
      </c>
      <c r="C10557" s="19">
        <v>132723</v>
      </c>
      <c r="D10557" s="19">
        <v>120000</v>
      </c>
      <c r="E10557" s="19">
        <v>114746.7</v>
      </c>
      <c r="F10557" s="19">
        <f t="shared" si="332"/>
        <v>97.463853885122859</v>
      </c>
      <c r="G10557" s="151">
        <f t="shared" si="333"/>
        <v>95.622249999999994</v>
      </c>
    </row>
    <row r="10558" spans="1:7" s="6" customFormat="1" ht="12.75" x14ac:dyDescent="0.15">
      <c r="A10558" s="147" t="s">
        <v>44</v>
      </c>
      <c r="B10558" s="17">
        <v>117732.57</v>
      </c>
      <c r="C10558" s="17">
        <v>132723</v>
      </c>
      <c r="D10558" s="17">
        <v>120000</v>
      </c>
      <c r="E10558" s="17">
        <v>114746.7</v>
      </c>
      <c r="F10558" s="17">
        <f t="shared" si="332"/>
        <v>97.463853885122859</v>
      </c>
      <c r="G10558" s="148">
        <f t="shared" si="333"/>
        <v>95.622249999999994</v>
      </c>
    </row>
    <row r="10559" spans="1:7" s="8" customFormat="1" ht="12.75" x14ac:dyDescent="0.15">
      <c r="A10559" s="108" t="s">
        <v>6</v>
      </c>
      <c r="B10559" s="19">
        <v>117732.57</v>
      </c>
      <c r="C10559" s="19">
        <v>132723</v>
      </c>
      <c r="D10559" s="19">
        <v>120000</v>
      </c>
      <c r="E10559" s="19">
        <v>114746.7</v>
      </c>
      <c r="F10559" s="19">
        <f t="shared" si="332"/>
        <v>97.463853885122859</v>
      </c>
      <c r="G10559" s="151">
        <f t="shared" si="333"/>
        <v>95.622249999999994</v>
      </c>
    </row>
    <row r="10560" spans="1:7" s="8" customFormat="1" ht="12.75" x14ac:dyDescent="0.15">
      <c r="A10560" s="108" t="s">
        <v>7</v>
      </c>
      <c r="B10560" s="19">
        <v>87491.11</v>
      </c>
      <c r="C10560" s="19">
        <v>99543</v>
      </c>
      <c r="D10560" s="19">
        <v>87270</v>
      </c>
      <c r="E10560" s="19">
        <v>84372.46</v>
      </c>
      <c r="F10560" s="19">
        <f t="shared" si="332"/>
        <v>96.435466414816332</v>
      </c>
      <c r="G10560" s="151">
        <f t="shared" si="333"/>
        <v>96.679798327031065</v>
      </c>
    </row>
    <row r="10561" spans="1:7" s="8" customFormat="1" ht="12.75" x14ac:dyDescent="0.15">
      <c r="A10561" s="110" t="s">
        <v>8</v>
      </c>
      <c r="B10561" s="20">
        <v>78476.160000000003</v>
      </c>
      <c r="C10561" s="20">
        <v>0</v>
      </c>
      <c r="D10561" s="20">
        <v>0</v>
      </c>
      <c r="E10561" s="20">
        <v>77054.23</v>
      </c>
      <c r="F10561" s="20">
        <f t="shared" si="332"/>
        <v>98.188073932261716</v>
      </c>
      <c r="G10561" s="136">
        <f t="shared" si="333"/>
        <v>0</v>
      </c>
    </row>
    <row r="10562" spans="1:7" s="8" customFormat="1" ht="12.75" x14ac:dyDescent="0.15">
      <c r="A10562" s="110" t="s">
        <v>9</v>
      </c>
      <c r="B10562" s="20">
        <v>1371.48</v>
      </c>
      <c r="C10562" s="20">
        <v>0</v>
      </c>
      <c r="D10562" s="20">
        <v>0</v>
      </c>
      <c r="E10562" s="20">
        <v>800.67</v>
      </c>
      <c r="F10562" s="20">
        <f t="shared" si="332"/>
        <v>58.379998250065626</v>
      </c>
      <c r="G10562" s="136">
        <f t="shared" si="333"/>
        <v>0</v>
      </c>
    </row>
    <row r="10563" spans="1:7" s="8" customFormat="1" ht="12.75" x14ac:dyDescent="0.15">
      <c r="A10563" s="110" t="s">
        <v>16</v>
      </c>
      <c r="B10563" s="20">
        <v>7643.47</v>
      </c>
      <c r="C10563" s="20">
        <v>0</v>
      </c>
      <c r="D10563" s="20">
        <v>0</v>
      </c>
      <c r="E10563" s="20">
        <v>6517.56</v>
      </c>
      <c r="F10563" s="20">
        <f t="shared" si="332"/>
        <v>85.26964847117867</v>
      </c>
      <c r="G10563" s="136">
        <f t="shared" si="333"/>
        <v>0</v>
      </c>
    </row>
    <row r="10564" spans="1:7" s="8" customFormat="1" ht="12.75" x14ac:dyDescent="0.15">
      <c r="A10564" s="108" t="s">
        <v>12</v>
      </c>
      <c r="B10564" s="19">
        <v>30241.46</v>
      </c>
      <c r="C10564" s="19">
        <v>33180</v>
      </c>
      <c r="D10564" s="19">
        <v>32730</v>
      </c>
      <c r="E10564" s="19">
        <v>30374.240000000002</v>
      </c>
      <c r="F10564" s="19">
        <f t="shared" si="332"/>
        <v>100.43906610328999</v>
      </c>
      <c r="G10564" s="151">
        <f t="shared" si="333"/>
        <v>92.802444240757723</v>
      </c>
    </row>
    <row r="10565" spans="1:7" s="8" customFormat="1" ht="12.75" x14ac:dyDescent="0.15">
      <c r="A10565" s="110" t="s">
        <v>23</v>
      </c>
      <c r="B10565" s="20">
        <v>14309.65</v>
      </c>
      <c r="C10565" s="20">
        <v>0</v>
      </c>
      <c r="D10565" s="20">
        <v>0</v>
      </c>
      <c r="E10565" s="20">
        <v>11285.91</v>
      </c>
      <c r="F10565" s="20">
        <f t="shared" si="332"/>
        <v>78.869224614158966</v>
      </c>
      <c r="G10565" s="136">
        <f t="shared" si="333"/>
        <v>0</v>
      </c>
    </row>
    <row r="10566" spans="1:7" s="8" customFormat="1" ht="12.75" x14ac:dyDescent="0.15">
      <c r="A10566" s="110" t="s">
        <v>27</v>
      </c>
      <c r="B10566" s="20">
        <v>2075.7199999999998</v>
      </c>
      <c r="C10566" s="20">
        <v>0</v>
      </c>
      <c r="D10566" s="20">
        <v>0</v>
      </c>
      <c r="E10566" s="20">
        <v>1969.95</v>
      </c>
      <c r="F10566" s="20">
        <f t="shared" ref="F10566:F10629" si="334">IFERROR(E10566/B10566*100,0)</f>
        <v>94.904418707725526</v>
      </c>
      <c r="G10566" s="136">
        <f t="shared" ref="G10566:G10629" si="335">IFERROR(E10566/D10566*100,0)</f>
        <v>0</v>
      </c>
    </row>
    <row r="10567" spans="1:7" s="8" customFormat="1" ht="12.75" x14ac:dyDescent="0.15">
      <c r="A10567" s="110" t="s">
        <v>28</v>
      </c>
      <c r="B10567" s="20">
        <v>794.43</v>
      </c>
      <c r="C10567" s="20">
        <v>0</v>
      </c>
      <c r="D10567" s="20">
        <v>0</v>
      </c>
      <c r="E10567" s="20">
        <v>1264.1500000000001</v>
      </c>
      <c r="F10567" s="20">
        <f t="shared" si="334"/>
        <v>159.1266694359478</v>
      </c>
      <c r="G10567" s="136">
        <f t="shared" si="335"/>
        <v>0</v>
      </c>
    </row>
    <row r="10568" spans="1:7" s="8" customFormat="1" ht="12.75" x14ac:dyDescent="0.15">
      <c r="A10568" s="110" t="s">
        <v>29</v>
      </c>
      <c r="B10568" s="20">
        <v>4444.32</v>
      </c>
      <c r="C10568" s="20">
        <v>0</v>
      </c>
      <c r="D10568" s="20">
        <v>0</v>
      </c>
      <c r="E10568" s="20">
        <v>3993.55</v>
      </c>
      <c r="F10568" s="20">
        <f t="shared" si="334"/>
        <v>89.857391006948205</v>
      </c>
      <c r="G10568" s="136">
        <f t="shared" si="335"/>
        <v>0</v>
      </c>
    </row>
    <row r="10569" spans="1:7" s="8" customFormat="1" ht="12.75" x14ac:dyDescent="0.15">
      <c r="A10569" s="110" t="s">
        <v>30</v>
      </c>
      <c r="B10569" s="20">
        <v>22.23</v>
      </c>
      <c r="C10569" s="20">
        <v>0</v>
      </c>
      <c r="D10569" s="20">
        <v>0</v>
      </c>
      <c r="E10569" s="20">
        <v>22.38</v>
      </c>
      <c r="F10569" s="20">
        <f t="shared" si="334"/>
        <v>100.67476383265857</v>
      </c>
      <c r="G10569" s="136">
        <f t="shared" si="335"/>
        <v>0</v>
      </c>
    </row>
    <row r="10570" spans="1:7" s="8" customFormat="1" ht="12.75" x14ac:dyDescent="0.15">
      <c r="A10570" s="110" t="s">
        <v>31</v>
      </c>
      <c r="B10570" s="20">
        <v>8430.5499999999993</v>
      </c>
      <c r="C10570" s="20">
        <v>0</v>
      </c>
      <c r="D10570" s="20">
        <v>0</v>
      </c>
      <c r="E10570" s="20">
        <v>11313.56</v>
      </c>
      <c r="F10570" s="20">
        <f t="shared" si="334"/>
        <v>134.19717574772702</v>
      </c>
      <c r="G10570" s="136">
        <f t="shared" si="335"/>
        <v>0</v>
      </c>
    </row>
    <row r="10571" spans="1:7" s="8" customFormat="1" ht="12.75" x14ac:dyDescent="0.15">
      <c r="A10571" s="110" t="s">
        <v>34</v>
      </c>
      <c r="B10571" s="20">
        <v>164.56</v>
      </c>
      <c r="C10571" s="20">
        <v>0</v>
      </c>
      <c r="D10571" s="20">
        <v>0</v>
      </c>
      <c r="E10571" s="20">
        <v>524.74</v>
      </c>
      <c r="F10571" s="20">
        <f t="shared" si="334"/>
        <v>318.87457462323772</v>
      </c>
      <c r="G10571" s="136">
        <f t="shared" si="335"/>
        <v>0</v>
      </c>
    </row>
    <row r="10572" spans="1:7" s="7" customFormat="1" ht="12.75" x14ac:dyDescent="0.15">
      <c r="A10572" s="149" t="s">
        <v>383</v>
      </c>
      <c r="B10572" s="18">
        <v>4180.7700000000004</v>
      </c>
      <c r="C10572" s="18">
        <v>6630</v>
      </c>
      <c r="D10572" s="18">
        <v>14630</v>
      </c>
      <c r="E10572" s="18">
        <v>14630</v>
      </c>
      <c r="F10572" s="18">
        <f t="shared" si="334"/>
        <v>349.93553819033332</v>
      </c>
      <c r="G10572" s="150">
        <f t="shared" si="335"/>
        <v>100</v>
      </c>
    </row>
    <row r="10573" spans="1:7" s="8" customFormat="1" ht="12.75" x14ac:dyDescent="0.15">
      <c r="A10573" s="108" t="s">
        <v>367</v>
      </c>
      <c r="B10573" s="19">
        <v>4180.7700000000004</v>
      </c>
      <c r="C10573" s="19">
        <v>6630</v>
      </c>
      <c r="D10573" s="19">
        <v>14630</v>
      </c>
      <c r="E10573" s="19">
        <v>14630</v>
      </c>
      <c r="F10573" s="19">
        <f t="shared" si="334"/>
        <v>349.93553819033332</v>
      </c>
      <c r="G10573" s="151">
        <f t="shared" si="335"/>
        <v>100</v>
      </c>
    </row>
    <row r="10574" spans="1:7" s="6" customFormat="1" ht="12.75" x14ac:dyDescent="0.15">
      <c r="A10574" s="147" t="s">
        <v>5</v>
      </c>
      <c r="B10574" s="17">
        <v>4180.7700000000004</v>
      </c>
      <c r="C10574" s="17">
        <v>6630</v>
      </c>
      <c r="D10574" s="17">
        <v>14630</v>
      </c>
      <c r="E10574" s="17">
        <v>14630</v>
      </c>
      <c r="F10574" s="17">
        <f t="shared" si="334"/>
        <v>349.93553819033332</v>
      </c>
      <c r="G10574" s="148">
        <f t="shared" si="335"/>
        <v>100</v>
      </c>
    </row>
    <row r="10575" spans="1:7" s="8" customFormat="1" ht="12.75" x14ac:dyDescent="0.15">
      <c r="A10575" s="108" t="s">
        <v>6</v>
      </c>
      <c r="B10575" s="19">
        <v>862.7</v>
      </c>
      <c r="C10575" s="19">
        <v>0</v>
      </c>
      <c r="D10575" s="19">
        <v>6630</v>
      </c>
      <c r="E10575" s="19">
        <v>6630</v>
      </c>
      <c r="F10575" s="19">
        <f t="shared" si="334"/>
        <v>768.51744523009154</v>
      </c>
      <c r="G10575" s="151">
        <f t="shared" si="335"/>
        <v>100</v>
      </c>
    </row>
    <row r="10576" spans="1:7" s="8" customFormat="1" ht="12.75" x14ac:dyDescent="0.15">
      <c r="A10576" s="108" t="s">
        <v>12</v>
      </c>
      <c r="B10576" s="19">
        <v>862.7</v>
      </c>
      <c r="C10576" s="19">
        <v>0</v>
      </c>
      <c r="D10576" s="19">
        <v>6630</v>
      </c>
      <c r="E10576" s="19">
        <v>6630</v>
      </c>
      <c r="F10576" s="19">
        <f t="shared" si="334"/>
        <v>768.51744523009154</v>
      </c>
      <c r="G10576" s="151">
        <f t="shared" si="335"/>
        <v>100</v>
      </c>
    </row>
    <row r="10577" spans="1:7" s="8" customFormat="1" ht="12.75" x14ac:dyDescent="0.15">
      <c r="A10577" s="110" t="s">
        <v>28</v>
      </c>
      <c r="B10577" s="20">
        <v>862.7</v>
      </c>
      <c r="C10577" s="20">
        <v>0</v>
      </c>
      <c r="D10577" s="20">
        <v>0</v>
      </c>
      <c r="E10577" s="20">
        <v>6630</v>
      </c>
      <c r="F10577" s="20">
        <f t="shared" si="334"/>
        <v>768.51744523009154</v>
      </c>
      <c r="G10577" s="136">
        <f t="shared" si="335"/>
        <v>0</v>
      </c>
    </row>
    <row r="10578" spans="1:7" s="8" customFormat="1" ht="12.75" x14ac:dyDescent="0.15">
      <c r="A10578" s="108" t="s">
        <v>53</v>
      </c>
      <c r="B10578" s="19">
        <v>3318.07</v>
      </c>
      <c r="C10578" s="19">
        <v>6630</v>
      </c>
      <c r="D10578" s="19">
        <v>8000</v>
      </c>
      <c r="E10578" s="19">
        <v>8000</v>
      </c>
      <c r="F10578" s="19">
        <f t="shared" si="334"/>
        <v>241.10401528599454</v>
      </c>
      <c r="G10578" s="151">
        <f t="shared" si="335"/>
        <v>100</v>
      </c>
    </row>
    <row r="10579" spans="1:7" s="8" customFormat="1" ht="12.75" x14ac:dyDescent="0.15">
      <c r="A10579" s="108" t="s">
        <v>56</v>
      </c>
      <c r="B10579" s="19">
        <v>3318.07</v>
      </c>
      <c r="C10579" s="19">
        <v>0</v>
      </c>
      <c r="D10579" s="19">
        <v>8000</v>
      </c>
      <c r="E10579" s="19">
        <v>8000</v>
      </c>
      <c r="F10579" s="19">
        <f t="shared" si="334"/>
        <v>241.10401528599454</v>
      </c>
      <c r="G10579" s="151">
        <f t="shared" si="335"/>
        <v>100</v>
      </c>
    </row>
    <row r="10580" spans="1:7" s="8" customFormat="1" ht="12.75" x14ac:dyDescent="0.15">
      <c r="A10580" s="110" t="s">
        <v>296</v>
      </c>
      <c r="B10580" s="20">
        <v>3318.07</v>
      </c>
      <c r="C10580" s="20">
        <v>0</v>
      </c>
      <c r="D10580" s="20">
        <v>0</v>
      </c>
      <c r="E10580" s="20">
        <v>8000</v>
      </c>
      <c r="F10580" s="20">
        <f t="shared" si="334"/>
        <v>241.10401528599454</v>
      </c>
      <c r="G10580" s="136">
        <f t="shared" si="335"/>
        <v>0</v>
      </c>
    </row>
    <row r="10581" spans="1:7" s="8" customFormat="1" ht="12.75" x14ac:dyDescent="0.15">
      <c r="A10581" s="108" t="s">
        <v>72</v>
      </c>
      <c r="B10581" s="19">
        <v>0</v>
      </c>
      <c r="C10581" s="19">
        <v>6630</v>
      </c>
      <c r="D10581" s="19">
        <v>0</v>
      </c>
      <c r="E10581" s="19">
        <v>0</v>
      </c>
      <c r="F10581" s="19">
        <f t="shared" si="334"/>
        <v>0</v>
      </c>
      <c r="G10581" s="151">
        <f t="shared" si="335"/>
        <v>0</v>
      </c>
    </row>
    <row r="10582" spans="1:7" s="7" customFormat="1" ht="12.75" x14ac:dyDescent="0.15">
      <c r="A10582" s="149" t="s">
        <v>392</v>
      </c>
      <c r="B10582" s="18">
        <v>24149.46</v>
      </c>
      <c r="C10582" s="18">
        <v>26545</v>
      </c>
      <c r="D10582" s="18">
        <v>34824</v>
      </c>
      <c r="E10582" s="18">
        <v>31293.64</v>
      </c>
      <c r="F10582" s="18">
        <f t="shared" si="334"/>
        <v>129.58318736733659</v>
      </c>
      <c r="G10582" s="150">
        <f t="shared" si="335"/>
        <v>89.862278888123143</v>
      </c>
    </row>
    <row r="10583" spans="1:7" s="8" customFormat="1" ht="12.75" x14ac:dyDescent="0.15">
      <c r="A10583" s="108" t="s">
        <v>367</v>
      </c>
      <c r="B10583" s="19">
        <v>24149.46</v>
      </c>
      <c r="C10583" s="19">
        <v>26545</v>
      </c>
      <c r="D10583" s="19">
        <v>34824</v>
      </c>
      <c r="E10583" s="19">
        <v>31293.64</v>
      </c>
      <c r="F10583" s="19">
        <f t="shared" si="334"/>
        <v>129.58318736733659</v>
      </c>
      <c r="G10583" s="151">
        <f t="shared" si="335"/>
        <v>89.862278888123143</v>
      </c>
    </row>
    <row r="10584" spans="1:7" s="6" customFormat="1" ht="12.75" x14ac:dyDescent="0.15">
      <c r="A10584" s="147" t="s">
        <v>5</v>
      </c>
      <c r="B10584" s="17">
        <v>24149.46</v>
      </c>
      <c r="C10584" s="17">
        <v>26545</v>
      </c>
      <c r="D10584" s="17">
        <v>34824</v>
      </c>
      <c r="E10584" s="17">
        <v>31293.64</v>
      </c>
      <c r="F10584" s="17">
        <f t="shared" si="334"/>
        <v>129.58318736733659</v>
      </c>
      <c r="G10584" s="148">
        <f t="shared" si="335"/>
        <v>89.862278888123143</v>
      </c>
    </row>
    <row r="10585" spans="1:7" s="8" customFormat="1" ht="12.75" x14ac:dyDescent="0.15">
      <c r="A10585" s="108" t="s">
        <v>6</v>
      </c>
      <c r="B10585" s="19">
        <v>24149.46</v>
      </c>
      <c r="C10585" s="19">
        <v>26545</v>
      </c>
      <c r="D10585" s="19">
        <v>34824</v>
      </c>
      <c r="E10585" s="19">
        <v>31293.64</v>
      </c>
      <c r="F10585" s="19">
        <f t="shared" si="334"/>
        <v>129.58318736733659</v>
      </c>
      <c r="G10585" s="151">
        <f t="shared" si="335"/>
        <v>89.862278888123143</v>
      </c>
    </row>
    <row r="10586" spans="1:7" s="8" customFormat="1" ht="12.75" x14ac:dyDescent="0.15">
      <c r="A10586" s="108" t="s">
        <v>7</v>
      </c>
      <c r="B10586" s="19">
        <v>22170.12</v>
      </c>
      <c r="C10586" s="19">
        <v>25696</v>
      </c>
      <c r="D10586" s="19">
        <v>30824</v>
      </c>
      <c r="E10586" s="19">
        <v>29414.94</v>
      </c>
      <c r="F10586" s="19">
        <f t="shared" si="334"/>
        <v>132.67830755990497</v>
      </c>
      <c r="G10586" s="151">
        <f t="shared" si="335"/>
        <v>95.428691928367499</v>
      </c>
    </row>
    <row r="10587" spans="1:7" s="8" customFormat="1" ht="12.75" x14ac:dyDescent="0.15">
      <c r="A10587" s="110" t="s">
        <v>8</v>
      </c>
      <c r="B10587" s="20">
        <v>19845.86</v>
      </c>
      <c r="C10587" s="20">
        <v>0</v>
      </c>
      <c r="D10587" s="20">
        <v>0</v>
      </c>
      <c r="E10587" s="20">
        <v>23411.55</v>
      </c>
      <c r="F10587" s="20">
        <f t="shared" si="334"/>
        <v>117.96692106061415</v>
      </c>
      <c r="G10587" s="136">
        <f t="shared" si="335"/>
        <v>0</v>
      </c>
    </row>
    <row r="10588" spans="1:7" s="8" customFormat="1" ht="12.75" x14ac:dyDescent="0.15">
      <c r="A10588" s="110" t="s">
        <v>16</v>
      </c>
      <c r="B10588" s="20">
        <v>1693.84</v>
      </c>
      <c r="C10588" s="20">
        <v>0</v>
      </c>
      <c r="D10588" s="20">
        <v>0</v>
      </c>
      <c r="E10588" s="20">
        <v>2018.34</v>
      </c>
      <c r="F10588" s="20">
        <f t="shared" si="334"/>
        <v>119.15765361545365</v>
      </c>
      <c r="G10588" s="136">
        <f t="shared" si="335"/>
        <v>0</v>
      </c>
    </row>
    <row r="10589" spans="1:7" s="8" customFormat="1" ht="12.75" x14ac:dyDescent="0.15">
      <c r="A10589" s="110" t="s">
        <v>10</v>
      </c>
      <c r="B10589" s="20">
        <v>630.41999999999996</v>
      </c>
      <c r="C10589" s="20">
        <v>0</v>
      </c>
      <c r="D10589" s="20">
        <v>0</v>
      </c>
      <c r="E10589" s="20">
        <v>1046.03</v>
      </c>
      <c r="F10589" s="20">
        <f t="shared" si="334"/>
        <v>165.92589067605724</v>
      </c>
      <c r="G10589" s="136">
        <f t="shared" si="335"/>
        <v>0</v>
      </c>
    </row>
    <row r="10590" spans="1:7" s="8" customFormat="1" ht="12.75" x14ac:dyDescent="0.15">
      <c r="A10590" s="110" t="s">
        <v>11</v>
      </c>
      <c r="B10590" s="20">
        <v>0</v>
      </c>
      <c r="C10590" s="20">
        <v>0</v>
      </c>
      <c r="D10590" s="20">
        <v>0</v>
      </c>
      <c r="E10590" s="20">
        <v>2939.02</v>
      </c>
      <c r="F10590" s="20">
        <f t="shared" si="334"/>
        <v>0</v>
      </c>
      <c r="G10590" s="136">
        <f t="shared" si="335"/>
        <v>0</v>
      </c>
    </row>
    <row r="10591" spans="1:7" s="8" customFormat="1" ht="12.75" x14ac:dyDescent="0.15">
      <c r="A10591" s="108" t="s">
        <v>12</v>
      </c>
      <c r="B10591" s="19">
        <v>1979.34</v>
      </c>
      <c r="C10591" s="19">
        <v>849</v>
      </c>
      <c r="D10591" s="19">
        <v>4000</v>
      </c>
      <c r="E10591" s="19">
        <v>1878.7</v>
      </c>
      <c r="F10591" s="19">
        <f t="shared" si="334"/>
        <v>94.915476876130427</v>
      </c>
      <c r="G10591" s="151">
        <f t="shared" si="335"/>
        <v>46.967500000000001</v>
      </c>
    </row>
    <row r="10592" spans="1:7" s="8" customFormat="1" ht="12.75" x14ac:dyDescent="0.15">
      <c r="A10592" s="110" t="s">
        <v>18</v>
      </c>
      <c r="B10592" s="20">
        <v>0</v>
      </c>
      <c r="C10592" s="20">
        <v>0</v>
      </c>
      <c r="D10592" s="20">
        <v>0</v>
      </c>
      <c r="E10592" s="20">
        <v>0</v>
      </c>
      <c r="F10592" s="20">
        <f t="shared" si="334"/>
        <v>0</v>
      </c>
      <c r="G10592" s="136">
        <f t="shared" si="335"/>
        <v>0</v>
      </c>
    </row>
    <row r="10593" spans="1:7" s="8" customFormat="1" ht="12.75" x14ac:dyDescent="0.15">
      <c r="A10593" s="110" t="s">
        <v>19</v>
      </c>
      <c r="B10593" s="20">
        <v>1979.34</v>
      </c>
      <c r="C10593" s="20">
        <v>0</v>
      </c>
      <c r="D10593" s="20">
        <v>0</v>
      </c>
      <c r="E10593" s="20">
        <v>1878.7</v>
      </c>
      <c r="F10593" s="20">
        <f t="shared" si="334"/>
        <v>94.915476876130427</v>
      </c>
      <c r="G10593" s="136">
        <f t="shared" si="335"/>
        <v>0</v>
      </c>
    </row>
    <row r="10594" spans="1:7" s="6" customFormat="1" ht="12.75" x14ac:dyDescent="0.15">
      <c r="A10594" s="147" t="s">
        <v>368</v>
      </c>
      <c r="B10594" s="17">
        <v>1085390.3899999999</v>
      </c>
      <c r="C10594" s="17">
        <v>1115217</v>
      </c>
      <c r="D10594" s="17">
        <v>1265466</v>
      </c>
      <c r="E10594" s="17">
        <v>1219736.7</v>
      </c>
      <c r="F10594" s="17">
        <f t="shared" si="334"/>
        <v>112.37769481264709</v>
      </c>
      <c r="G10594" s="148">
        <f t="shared" si="335"/>
        <v>96.386366761335353</v>
      </c>
    </row>
    <row r="10595" spans="1:7" s="7" customFormat="1" ht="12.75" x14ac:dyDescent="0.15">
      <c r="A10595" s="149" t="s">
        <v>369</v>
      </c>
      <c r="B10595" s="18">
        <v>1085390.3899999999</v>
      </c>
      <c r="C10595" s="18">
        <v>1115217</v>
      </c>
      <c r="D10595" s="18">
        <v>1265466</v>
      </c>
      <c r="E10595" s="18">
        <v>1219736.7</v>
      </c>
      <c r="F10595" s="18">
        <f t="shared" si="334"/>
        <v>112.37769481264709</v>
      </c>
      <c r="G10595" s="150">
        <f t="shared" si="335"/>
        <v>96.386366761335353</v>
      </c>
    </row>
    <row r="10596" spans="1:7" s="8" customFormat="1" ht="12.75" x14ac:dyDescent="0.15">
      <c r="A10596" s="108" t="s">
        <v>387</v>
      </c>
      <c r="B10596" s="19">
        <v>1085390.3899999999</v>
      </c>
      <c r="C10596" s="19">
        <v>1115217</v>
      </c>
      <c r="D10596" s="19">
        <v>1265466</v>
      </c>
      <c r="E10596" s="19">
        <v>1219736.7</v>
      </c>
      <c r="F10596" s="19">
        <f t="shared" si="334"/>
        <v>112.37769481264709</v>
      </c>
      <c r="G10596" s="151">
        <f t="shared" si="335"/>
        <v>96.386366761335353</v>
      </c>
    </row>
    <row r="10597" spans="1:7" s="6" customFormat="1" ht="12.75" x14ac:dyDescent="0.15">
      <c r="A10597" s="147" t="s">
        <v>370</v>
      </c>
      <c r="B10597" s="17">
        <v>1085390.3899999999</v>
      </c>
      <c r="C10597" s="17">
        <v>1115217</v>
      </c>
      <c r="D10597" s="17">
        <v>1265466</v>
      </c>
      <c r="E10597" s="17">
        <v>1219736.7</v>
      </c>
      <c r="F10597" s="17">
        <f t="shared" si="334"/>
        <v>112.37769481264709</v>
      </c>
      <c r="G10597" s="148">
        <f t="shared" si="335"/>
        <v>96.386366761335353</v>
      </c>
    </row>
    <row r="10598" spans="1:7" s="8" customFormat="1" ht="12.75" x14ac:dyDescent="0.15">
      <c r="A10598" s="108" t="s">
        <v>6</v>
      </c>
      <c r="B10598" s="19">
        <v>1082561.1299999999</v>
      </c>
      <c r="C10598" s="19">
        <v>1110164</v>
      </c>
      <c r="D10598" s="19">
        <v>1244166</v>
      </c>
      <c r="E10598" s="19">
        <v>1201286.0900000001</v>
      </c>
      <c r="F10598" s="19">
        <f t="shared" si="334"/>
        <v>110.96704441993037</v>
      </c>
      <c r="G10598" s="151">
        <f t="shared" si="335"/>
        <v>96.553521796930639</v>
      </c>
    </row>
    <row r="10599" spans="1:7" s="8" customFormat="1" ht="12.75" x14ac:dyDescent="0.15">
      <c r="A10599" s="108" t="s">
        <v>7</v>
      </c>
      <c r="B10599" s="19">
        <v>813382.78</v>
      </c>
      <c r="C10599" s="19">
        <v>807683</v>
      </c>
      <c r="D10599" s="19">
        <v>962203</v>
      </c>
      <c r="E10599" s="19">
        <v>947598.74</v>
      </c>
      <c r="F10599" s="19">
        <f t="shared" si="334"/>
        <v>116.50095911791985</v>
      </c>
      <c r="G10599" s="151">
        <f t="shared" si="335"/>
        <v>98.482205937832248</v>
      </c>
    </row>
    <row r="10600" spans="1:7" s="8" customFormat="1" ht="12.75" x14ac:dyDescent="0.15">
      <c r="A10600" s="110" t="s">
        <v>8</v>
      </c>
      <c r="B10600" s="20">
        <v>604847.34</v>
      </c>
      <c r="C10600" s="20">
        <v>0</v>
      </c>
      <c r="D10600" s="20">
        <v>0</v>
      </c>
      <c r="E10600" s="20">
        <v>696084.85</v>
      </c>
      <c r="F10600" s="20">
        <f t="shared" si="334"/>
        <v>115.08438641724044</v>
      </c>
      <c r="G10600" s="136">
        <f t="shared" si="335"/>
        <v>0</v>
      </c>
    </row>
    <row r="10601" spans="1:7" s="8" customFormat="1" ht="12.75" x14ac:dyDescent="0.15">
      <c r="A10601" s="110" t="s">
        <v>9</v>
      </c>
      <c r="B10601" s="20">
        <v>10825.11</v>
      </c>
      <c r="C10601" s="20">
        <v>0</v>
      </c>
      <c r="D10601" s="20">
        <v>0</v>
      </c>
      <c r="E10601" s="20">
        <v>8487.0499999999993</v>
      </c>
      <c r="F10601" s="20">
        <f t="shared" si="334"/>
        <v>78.401512779084911</v>
      </c>
      <c r="G10601" s="136">
        <f t="shared" si="335"/>
        <v>0</v>
      </c>
    </row>
    <row r="10602" spans="1:7" s="8" customFormat="1" ht="12.75" x14ac:dyDescent="0.15">
      <c r="A10602" s="110" t="s">
        <v>16</v>
      </c>
      <c r="B10602" s="20">
        <v>60167.11</v>
      </c>
      <c r="C10602" s="20">
        <v>0</v>
      </c>
      <c r="D10602" s="20">
        <v>0</v>
      </c>
      <c r="E10602" s="20">
        <v>68899.83</v>
      </c>
      <c r="F10602" s="20">
        <f t="shared" si="334"/>
        <v>114.5141091204148</v>
      </c>
      <c r="G10602" s="136">
        <f t="shared" si="335"/>
        <v>0</v>
      </c>
    </row>
    <row r="10603" spans="1:7" s="8" customFormat="1" ht="12.75" x14ac:dyDescent="0.15">
      <c r="A10603" s="110" t="s">
        <v>10</v>
      </c>
      <c r="B10603" s="20">
        <v>32820.639999999999</v>
      </c>
      <c r="C10603" s="20">
        <v>0</v>
      </c>
      <c r="D10603" s="20">
        <v>0</v>
      </c>
      <c r="E10603" s="20">
        <v>34494.01</v>
      </c>
      <c r="F10603" s="20">
        <f t="shared" si="334"/>
        <v>105.09852946194836</v>
      </c>
      <c r="G10603" s="136">
        <f t="shared" si="335"/>
        <v>0</v>
      </c>
    </row>
    <row r="10604" spans="1:7" s="8" customFormat="1" ht="12.75" x14ac:dyDescent="0.15">
      <c r="A10604" s="110" t="s">
        <v>11</v>
      </c>
      <c r="B10604" s="20">
        <v>104590.8</v>
      </c>
      <c r="C10604" s="20">
        <v>0</v>
      </c>
      <c r="D10604" s="20">
        <v>0</v>
      </c>
      <c r="E10604" s="20">
        <v>139578.76999999999</v>
      </c>
      <c r="F10604" s="20">
        <f t="shared" si="334"/>
        <v>133.45224436566122</v>
      </c>
      <c r="G10604" s="136">
        <f t="shared" si="335"/>
        <v>0</v>
      </c>
    </row>
    <row r="10605" spans="1:7" s="8" customFormat="1" ht="12.75" x14ac:dyDescent="0.15">
      <c r="A10605" s="110" t="s">
        <v>278</v>
      </c>
      <c r="B10605" s="20">
        <v>131.78</v>
      </c>
      <c r="C10605" s="20">
        <v>0</v>
      </c>
      <c r="D10605" s="20">
        <v>0</v>
      </c>
      <c r="E10605" s="20">
        <v>54.23</v>
      </c>
      <c r="F10605" s="20">
        <f t="shared" si="334"/>
        <v>41.151919866444068</v>
      </c>
      <c r="G10605" s="136">
        <f t="shared" si="335"/>
        <v>0</v>
      </c>
    </row>
    <row r="10606" spans="1:7" s="8" customFormat="1" ht="12.75" x14ac:dyDescent="0.15">
      <c r="A10606" s="108" t="s">
        <v>12</v>
      </c>
      <c r="B10606" s="19">
        <v>266631.89</v>
      </c>
      <c r="C10606" s="19">
        <v>298101</v>
      </c>
      <c r="D10606" s="19">
        <v>277610</v>
      </c>
      <c r="E10606" s="19">
        <v>250744.34</v>
      </c>
      <c r="F10606" s="19">
        <f t="shared" si="334"/>
        <v>94.041391672991551</v>
      </c>
      <c r="G10606" s="151">
        <f t="shared" si="335"/>
        <v>90.322517200389029</v>
      </c>
    </row>
    <row r="10607" spans="1:7" s="8" customFormat="1" ht="12.75" x14ac:dyDescent="0.15">
      <c r="A10607" s="110" t="s">
        <v>18</v>
      </c>
      <c r="B10607" s="20">
        <v>813.46</v>
      </c>
      <c r="C10607" s="20">
        <v>0</v>
      </c>
      <c r="D10607" s="20">
        <v>0</v>
      </c>
      <c r="E10607" s="20">
        <v>4963.83</v>
      </c>
      <c r="F10607" s="20">
        <f t="shared" si="334"/>
        <v>610.21193420696773</v>
      </c>
      <c r="G10607" s="136">
        <f t="shared" si="335"/>
        <v>0</v>
      </c>
    </row>
    <row r="10608" spans="1:7" s="8" customFormat="1" ht="12.75" x14ac:dyDescent="0.15">
      <c r="A10608" s="110" t="s">
        <v>19</v>
      </c>
      <c r="B10608" s="20">
        <v>34908.129999999997</v>
      </c>
      <c r="C10608" s="20">
        <v>0</v>
      </c>
      <c r="D10608" s="20">
        <v>0</v>
      </c>
      <c r="E10608" s="20">
        <v>33593.519999999997</v>
      </c>
      <c r="F10608" s="20">
        <f t="shared" si="334"/>
        <v>96.234086443473203</v>
      </c>
      <c r="G10608" s="136">
        <f t="shared" si="335"/>
        <v>0</v>
      </c>
    </row>
    <row r="10609" spans="1:7" s="8" customFormat="1" ht="12.75" x14ac:dyDescent="0.15">
      <c r="A10609" s="110" t="s">
        <v>20</v>
      </c>
      <c r="B10609" s="20">
        <v>2077.85</v>
      </c>
      <c r="C10609" s="20">
        <v>0</v>
      </c>
      <c r="D10609" s="20">
        <v>0</v>
      </c>
      <c r="E10609" s="20">
        <v>1831.09</v>
      </c>
      <c r="F10609" s="20">
        <f t="shared" si="334"/>
        <v>88.124263060374915</v>
      </c>
      <c r="G10609" s="136">
        <f t="shared" si="335"/>
        <v>0</v>
      </c>
    </row>
    <row r="10610" spans="1:7" s="8" customFormat="1" ht="12.75" x14ac:dyDescent="0.15">
      <c r="A10610" s="110" t="s">
        <v>21</v>
      </c>
      <c r="B10610" s="20">
        <v>0</v>
      </c>
      <c r="C10610" s="20">
        <v>0</v>
      </c>
      <c r="D10610" s="20">
        <v>0</v>
      </c>
      <c r="E10610" s="20">
        <v>235.3</v>
      </c>
      <c r="F10610" s="20">
        <f t="shared" si="334"/>
        <v>0</v>
      </c>
      <c r="G10610" s="136">
        <f t="shared" si="335"/>
        <v>0</v>
      </c>
    </row>
    <row r="10611" spans="1:7" s="8" customFormat="1" ht="12.75" x14ac:dyDescent="0.15">
      <c r="A10611" s="110" t="s">
        <v>22</v>
      </c>
      <c r="B10611" s="20">
        <v>12443.58</v>
      </c>
      <c r="C10611" s="20">
        <v>0</v>
      </c>
      <c r="D10611" s="20">
        <v>0</v>
      </c>
      <c r="E10611" s="20">
        <v>11970.37</v>
      </c>
      <c r="F10611" s="20">
        <f t="shared" si="334"/>
        <v>96.197155480978964</v>
      </c>
      <c r="G10611" s="136">
        <f t="shared" si="335"/>
        <v>0</v>
      </c>
    </row>
    <row r="10612" spans="1:7" s="8" customFormat="1" ht="12.75" x14ac:dyDescent="0.15">
      <c r="A10612" s="110" t="s">
        <v>97</v>
      </c>
      <c r="B10612" s="20">
        <v>28681.599999999999</v>
      </c>
      <c r="C10612" s="20">
        <v>0</v>
      </c>
      <c r="D10612" s="20">
        <v>0</v>
      </c>
      <c r="E10612" s="20">
        <v>31034.73</v>
      </c>
      <c r="F10612" s="20">
        <f t="shared" si="334"/>
        <v>108.20431914537542</v>
      </c>
      <c r="G10612" s="136">
        <f t="shared" si="335"/>
        <v>0</v>
      </c>
    </row>
    <row r="10613" spans="1:7" s="8" customFormat="1" ht="12.75" x14ac:dyDescent="0.15">
      <c r="A10613" s="110" t="s">
        <v>23</v>
      </c>
      <c r="B10613" s="20">
        <v>56038.79</v>
      </c>
      <c r="C10613" s="20">
        <v>0</v>
      </c>
      <c r="D10613" s="20">
        <v>0</v>
      </c>
      <c r="E10613" s="20">
        <v>32020.59</v>
      </c>
      <c r="F10613" s="20">
        <f t="shared" si="334"/>
        <v>57.140045315039814</v>
      </c>
      <c r="G10613" s="136">
        <f t="shared" si="335"/>
        <v>0</v>
      </c>
    </row>
    <row r="10614" spans="1:7" s="8" customFormat="1" ht="12.75" x14ac:dyDescent="0.15">
      <c r="A10614" s="110" t="s">
        <v>24</v>
      </c>
      <c r="B10614" s="20">
        <v>967.01</v>
      </c>
      <c r="C10614" s="20">
        <v>0</v>
      </c>
      <c r="D10614" s="20">
        <v>0</v>
      </c>
      <c r="E10614" s="20">
        <v>1024.3499999999999</v>
      </c>
      <c r="F10614" s="20">
        <f t="shared" si="334"/>
        <v>105.92961810115717</v>
      </c>
      <c r="G10614" s="136">
        <f t="shared" si="335"/>
        <v>0</v>
      </c>
    </row>
    <row r="10615" spans="1:7" s="8" customFormat="1" ht="12.75" x14ac:dyDescent="0.15">
      <c r="A10615" s="110" t="s">
        <v>25</v>
      </c>
      <c r="B10615" s="20">
        <v>3939.39</v>
      </c>
      <c r="C10615" s="20">
        <v>0</v>
      </c>
      <c r="D10615" s="20">
        <v>0</v>
      </c>
      <c r="E10615" s="20">
        <v>5537.05</v>
      </c>
      <c r="F10615" s="20">
        <f t="shared" si="334"/>
        <v>140.5560251714098</v>
      </c>
      <c r="G10615" s="136">
        <f t="shared" si="335"/>
        <v>0</v>
      </c>
    </row>
    <row r="10616" spans="1:7" s="8" customFormat="1" ht="12.75" x14ac:dyDescent="0.15">
      <c r="A10616" s="110" t="s">
        <v>26</v>
      </c>
      <c r="B10616" s="20">
        <v>3110.82</v>
      </c>
      <c r="C10616" s="20">
        <v>0</v>
      </c>
      <c r="D10616" s="20">
        <v>0</v>
      </c>
      <c r="E10616" s="20">
        <v>48.34</v>
      </c>
      <c r="F10616" s="20">
        <f t="shared" si="334"/>
        <v>1.5539311178403121</v>
      </c>
      <c r="G10616" s="136">
        <f t="shared" si="335"/>
        <v>0</v>
      </c>
    </row>
    <row r="10617" spans="1:7" s="8" customFormat="1" ht="12.75" x14ac:dyDescent="0.15">
      <c r="A10617" s="110" t="s">
        <v>27</v>
      </c>
      <c r="B10617" s="20">
        <v>10257.51</v>
      </c>
      <c r="C10617" s="20">
        <v>0</v>
      </c>
      <c r="D10617" s="20">
        <v>0</v>
      </c>
      <c r="E10617" s="20">
        <v>10344.23</v>
      </c>
      <c r="F10617" s="20">
        <f t="shared" si="334"/>
        <v>100.84542934883807</v>
      </c>
      <c r="G10617" s="136">
        <f t="shared" si="335"/>
        <v>0</v>
      </c>
    </row>
    <row r="10618" spans="1:7" s="8" customFormat="1" ht="12.75" x14ac:dyDescent="0.15">
      <c r="A10618" s="110" t="s">
        <v>28</v>
      </c>
      <c r="B10618" s="20">
        <v>5197.7</v>
      </c>
      <c r="C10618" s="20">
        <v>0</v>
      </c>
      <c r="D10618" s="20">
        <v>0</v>
      </c>
      <c r="E10618" s="20">
        <v>16563.78</v>
      </c>
      <c r="F10618" s="20">
        <f t="shared" si="334"/>
        <v>318.67518325413164</v>
      </c>
      <c r="G10618" s="136">
        <f t="shared" si="335"/>
        <v>0</v>
      </c>
    </row>
    <row r="10619" spans="1:7" s="8" customFormat="1" ht="12.75" x14ac:dyDescent="0.15">
      <c r="A10619" s="110" t="s">
        <v>41</v>
      </c>
      <c r="B10619" s="20">
        <v>237.84</v>
      </c>
      <c r="C10619" s="20">
        <v>0</v>
      </c>
      <c r="D10619" s="20">
        <v>0</v>
      </c>
      <c r="E10619" s="20">
        <v>207.92</v>
      </c>
      <c r="F10619" s="20">
        <f t="shared" si="334"/>
        <v>87.420114362596706</v>
      </c>
      <c r="G10619" s="136">
        <f t="shared" si="335"/>
        <v>0</v>
      </c>
    </row>
    <row r="10620" spans="1:7" s="8" customFormat="1" ht="12.75" x14ac:dyDescent="0.15">
      <c r="A10620" s="110" t="s">
        <v>29</v>
      </c>
      <c r="B10620" s="20">
        <v>7684.58</v>
      </c>
      <c r="C10620" s="20">
        <v>0</v>
      </c>
      <c r="D10620" s="20">
        <v>0</v>
      </c>
      <c r="E10620" s="20">
        <v>8224.77</v>
      </c>
      <c r="F10620" s="20">
        <f t="shared" si="334"/>
        <v>107.02953186771431</v>
      </c>
      <c r="G10620" s="136">
        <f t="shared" si="335"/>
        <v>0</v>
      </c>
    </row>
    <row r="10621" spans="1:7" s="8" customFormat="1" ht="12.75" x14ac:dyDescent="0.15">
      <c r="A10621" s="110" t="s">
        <v>30</v>
      </c>
      <c r="B10621" s="20">
        <v>804.19</v>
      </c>
      <c r="C10621" s="20">
        <v>0</v>
      </c>
      <c r="D10621" s="20">
        <v>0</v>
      </c>
      <c r="E10621" s="20">
        <v>565.09</v>
      </c>
      <c r="F10621" s="20">
        <f t="shared" si="334"/>
        <v>70.268220196719682</v>
      </c>
      <c r="G10621" s="136">
        <f t="shared" si="335"/>
        <v>0</v>
      </c>
    </row>
    <row r="10622" spans="1:7" s="8" customFormat="1" ht="12.75" x14ac:dyDescent="0.15">
      <c r="A10622" s="110" t="s">
        <v>31</v>
      </c>
      <c r="B10622" s="20">
        <v>46837.42</v>
      </c>
      <c r="C10622" s="20">
        <v>0</v>
      </c>
      <c r="D10622" s="20">
        <v>0</v>
      </c>
      <c r="E10622" s="20">
        <v>51825.39</v>
      </c>
      <c r="F10622" s="20">
        <f t="shared" si="334"/>
        <v>110.64954047426183</v>
      </c>
      <c r="G10622" s="136">
        <f t="shared" si="335"/>
        <v>0</v>
      </c>
    </row>
    <row r="10623" spans="1:7" s="8" customFormat="1" ht="12.75" x14ac:dyDescent="0.15">
      <c r="A10623" s="110" t="s">
        <v>32</v>
      </c>
      <c r="B10623" s="20">
        <v>27417.439999999999</v>
      </c>
      <c r="C10623" s="20">
        <v>0</v>
      </c>
      <c r="D10623" s="20">
        <v>0</v>
      </c>
      <c r="E10623" s="20">
        <v>18349.09</v>
      </c>
      <c r="F10623" s="20">
        <f t="shared" si="334"/>
        <v>66.924884307214683</v>
      </c>
      <c r="G10623" s="136">
        <f t="shared" si="335"/>
        <v>0</v>
      </c>
    </row>
    <row r="10624" spans="1:7" s="8" customFormat="1" ht="12.75" x14ac:dyDescent="0.15">
      <c r="A10624" s="110" t="s">
        <v>33</v>
      </c>
      <c r="B10624" s="20">
        <v>2808.62</v>
      </c>
      <c r="C10624" s="20">
        <v>0</v>
      </c>
      <c r="D10624" s="20">
        <v>0</v>
      </c>
      <c r="E10624" s="20">
        <v>4707.3999999999996</v>
      </c>
      <c r="F10624" s="20">
        <f t="shared" si="334"/>
        <v>167.60544324258888</v>
      </c>
      <c r="G10624" s="136">
        <f t="shared" si="335"/>
        <v>0</v>
      </c>
    </row>
    <row r="10625" spans="1:7" s="8" customFormat="1" ht="12.75" x14ac:dyDescent="0.15">
      <c r="A10625" s="110" t="s">
        <v>34</v>
      </c>
      <c r="B10625" s="20">
        <v>5380.67</v>
      </c>
      <c r="C10625" s="20">
        <v>0</v>
      </c>
      <c r="D10625" s="20">
        <v>0</v>
      </c>
      <c r="E10625" s="20">
        <v>1016.2</v>
      </c>
      <c r="F10625" s="20">
        <f t="shared" si="334"/>
        <v>18.886123847030202</v>
      </c>
      <c r="G10625" s="136">
        <f t="shared" si="335"/>
        <v>0</v>
      </c>
    </row>
    <row r="10626" spans="1:7" s="8" customFormat="1" ht="12.75" x14ac:dyDescent="0.15">
      <c r="A10626" s="110" t="s">
        <v>99</v>
      </c>
      <c r="B10626" s="20">
        <v>8720.3700000000008</v>
      </c>
      <c r="C10626" s="20">
        <v>0</v>
      </c>
      <c r="D10626" s="20">
        <v>0</v>
      </c>
      <c r="E10626" s="20">
        <v>7869.24</v>
      </c>
      <c r="F10626" s="20">
        <f t="shared" si="334"/>
        <v>90.239749001475843</v>
      </c>
      <c r="G10626" s="136">
        <f t="shared" si="335"/>
        <v>0</v>
      </c>
    </row>
    <row r="10627" spans="1:7" s="8" customFormat="1" ht="12.75" x14ac:dyDescent="0.15">
      <c r="A10627" s="110" t="s">
        <v>35</v>
      </c>
      <c r="B10627" s="20">
        <v>5879.96</v>
      </c>
      <c r="C10627" s="20">
        <v>0</v>
      </c>
      <c r="D10627" s="20">
        <v>0</v>
      </c>
      <c r="E10627" s="20">
        <v>4400.34</v>
      </c>
      <c r="F10627" s="20">
        <f t="shared" si="334"/>
        <v>74.836223375669221</v>
      </c>
      <c r="G10627" s="136">
        <f t="shared" si="335"/>
        <v>0</v>
      </c>
    </row>
    <row r="10628" spans="1:7" s="8" customFormat="1" ht="12.75" x14ac:dyDescent="0.15">
      <c r="A10628" s="110" t="s">
        <v>83</v>
      </c>
      <c r="B10628" s="20">
        <v>1264.5999999999999</v>
      </c>
      <c r="C10628" s="20">
        <v>0</v>
      </c>
      <c r="D10628" s="20">
        <v>0</v>
      </c>
      <c r="E10628" s="20">
        <v>2050.81</v>
      </c>
      <c r="F10628" s="20">
        <f t="shared" si="334"/>
        <v>162.17064684485214</v>
      </c>
      <c r="G10628" s="136">
        <f t="shared" si="335"/>
        <v>0</v>
      </c>
    </row>
    <row r="10629" spans="1:7" s="8" customFormat="1" ht="12.75" x14ac:dyDescent="0.15">
      <c r="A10629" s="110" t="s">
        <v>13</v>
      </c>
      <c r="B10629" s="20">
        <v>1060.18</v>
      </c>
      <c r="C10629" s="20">
        <v>0</v>
      </c>
      <c r="D10629" s="20">
        <v>0</v>
      </c>
      <c r="E10629" s="20">
        <v>1017.18</v>
      </c>
      <c r="F10629" s="20">
        <f t="shared" si="334"/>
        <v>95.944084966703755</v>
      </c>
      <c r="G10629" s="136">
        <f t="shared" si="335"/>
        <v>0</v>
      </c>
    </row>
    <row r="10630" spans="1:7" s="8" customFormat="1" ht="12.75" x14ac:dyDescent="0.15">
      <c r="A10630" s="110" t="s">
        <v>206</v>
      </c>
      <c r="B10630" s="20">
        <v>0</v>
      </c>
      <c r="C10630" s="20">
        <v>0</v>
      </c>
      <c r="D10630" s="20">
        <v>0</v>
      </c>
      <c r="E10630" s="20">
        <v>563.53</v>
      </c>
      <c r="F10630" s="20">
        <f t="shared" ref="F10630:F10693" si="336">IFERROR(E10630/B10630*100,0)</f>
        <v>0</v>
      </c>
      <c r="G10630" s="136">
        <f t="shared" ref="G10630:G10693" si="337">IFERROR(E10630/D10630*100,0)</f>
        <v>0</v>
      </c>
    </row>
    <row r="10631" spans="1:7" s="8" customFormat="1" ht="12.75" x14ac:dyDescent="0.15">
      <c r="A10631" s="110" t="s">
        <v>36</v>
      </c>
      <c r="B10631" s="20">
        <v>100.18</v>
      </c>
      <c r="C10631" s="20">
        <v>0</v>
      </c>
      <c r="D10631" s="20">
        <v>0</v>
      </c>
      <c r="E10631" s="20">
        <v>780.2</v>
      </c>
      <c r="F10631" s="20">
        <f t="shared" si="336"/>
        <v>778.7981633060491</v>
      </c>
      <c r="G10631" s="136">
        <f t="shared" si="337"/>
        <v>0</v>
      </c>
    </row>
    <row r="10632" spans="1:7" s="8" customFormat="1" ht="12.75" x14ac:dyDescent="0.15">
      <c r="A10632" s="108" t="s">
        <v>37</v>
      </c>
      <c r="B10632" s="19">
        <v>2546.46</v>
      </c>
      <c r="C10632" s="19">
        <v>3185</v>
      </c>
      <c r="D10632" s="19">
        <v>3658</v>
      </c>
      <c r="E10632" s="19">
        <v>2248.0100000000002</v>
      </c>
      <c r="F10632" s="19">
        <f t="shared" si="336"/>
        <v>88.279808047249915</v>
      </c>
      <c r="G10632" s="151">
        <f t="shared" si="337"/>
        <v>61.454620010934946</v>
      </c>
    </row>
    <row r="10633" spans="1:7" s="8" customFormat="1" ht="12.75" x14ac:dyDescent="0.15">
      <c r="A10633" s="110" t="s">
        <v>38</v>
      </c>
      <c r="B10633" s="20">
        <v>1591.03</v>
      </c>
      <c r="C10633" s="20">
        <v>0</v>
      </c>
      <c r="D10633" s="20">
        <v>0</v>
      </c>
      <c r="E10633" s="20">
        <v>1670.96</v>
      </c>
      <c r="F10633" s="20">
        <f t="shared" si="336"/>
        <v>105.02378962056027</v>
      </c>
      <c r="G10633" s="136">
        <f t="shared" si="337"/>
        <v>0</v>
      </c>
    </row>
    <row r="10634" spans="1:7" s="8" customFormat="1" ht="12.75" x14ac:dyDescent="0.15">
      <c r="A10634" s="110" t="s">
        <v>39</v>
      </c>
      <c r="B10634" s="20">
        <v>955.43</v>
      </c>
      <c r="C10634" s="20">
        <v>0</v>
      </c>
      <c r="D10634" s="20">
        <v>0</v>
      </c>
      <c r="E10634" s="20">
        <v>568.22</v>
      </c>
      <c r="F10634" s="20">
        <f t="shared" si="336"/>
        <v>59.472698156850846</v>
      </c>
      <c r="G10634" s="136">
        <f t="shared" si="337"/>
        <v>0</v>
      </c>
    </row>
    <row r="10635" spans="1:7" s="8" customFormat="1" ht="12.75" x14ac:dyDescent="0.15">
      <c r="A10635" s="110" t="s">
        <v>207</v>
      </c>
      <c r="B10635" s="20">
        <v>0</v>
      </c>
      <c r="C10635" s="20">
        <v>0</v>
      </c>
      <c r="D10635" s="20">
        <v>0</v>
      </c>
      <c r="E10635" s="20">
        <v>8.83</v>
      </c>
      <c r="F10635" s="20">
        <f t="shared" si="336"/>
        <v>0</v>
      </c>
      <c r="G10635" s="136">
        <f t="shared" si="337"/>
        <v>0</v>
      </c>
    </row>
    <row r="10636" spans="1:7" s="8" customFormat="1" ht="12.75" x14ac:dyDescent="0.15">
      <c r="A10636" s="108" t="s">
        <v>101</v>
      </c>
      <c r="B10636" s="19">
        <v>0</v>
      </c>
      <c r="C10636" s="19">
        <v>1195</v>
      </c>
      <c r="D10636" s="19">
        <v>695</v>
      </c>
      <c r="E10636" s="19">
        <v>695</v>
      </c>
      <c r="F10636" s="19">
        <f t="shared" si="336"/>
        <v>0</v>
      </c>
      <c r="G10636" s="151">
        <f t="shared" si="337"/>
        <v>100</v>
      </c>
    </row>
    <row r="10637" spans="1:7" s="8" customFormat="1" ht="12.75" x14ac:dyDescent="0.15">
      <c r="A10637" s="110" t="s">
        <v>374</v>
      </c>
      <c r="B10637" s="20">
        <v>0</v>
      </c>
      <c r="C10637" s="20">
        <v>0</v>
      </c>
      <c r="D10637" s="20">
        <v>0</v>
      </c>
      <c r="E10637" s="20">
        <v>695</v>
      </c>
      <c r="F10637" s="20">
        <f t="shared" si="336"/>
        <v>0</v>
      </c>
      <c r="G10637" s="136">
        <f t="shared" si="337"/>
        <v>0</v>
      </c>
    </row>
    <row r="10638" spans="1:7" s="8" customFormat="1" ht="12.75" x14ac:dyDescent="0.15">
      <c r="A10638" s="108" t="s">
        <v>53</v>
      </c>
      <c r="B10638" s="19">
        <v>2829.26</v>
      </c>
      <c r="C10638" s="19">
        <v>5053</v>
      </c>
      <c r="D10638" s="19">
        <v>21300</v>
      </c>
      <c r="E10638" s="19">
        <v>18450.61</v>
      </c>
      <c r="F10638" s="19">
        <f t="shared" si="336"/>
        <v>652.13554074210208</v>
      </c>
      <c r="G10638" s="151">
        <f t="shared" si="337"/>
        <v>86.622582159624415</v>
      </c>
    </row>
    <row r="10639" spans="1:7" s="8" customFormat="1" ht="12.75" x14ac:dyDescent="0.15">
      <c r="A10639" s="108" t="s">
        <v>56</v>
      </c>
      <c r="B10639" s="19">
        <v>2829.26</v>
      </c>
      <c r="C10639" s="19">
        <v>5053</v>
      </c>
      <c r="D10639" s="19">
        <v>20082</v>
      </c>
      <c r="E10639" s="19">
        <v>17232.61</v>
      </c>
      <c r="F10639" s="19">
        <f t="shared" si="336"/>
        <v>609.08541456069781</v>
      </c>
      <c r="G10639" s="151">
        <f t="shared" si="337"/>
        <v>85.811223981675127</v>
      </c>
    </row>
    <row r="10640" spans="1:7" s="8" customFormat="1" ht="12.75" x14ac:dyDescent="0.15">
      <c r="A10640" s="110" t="s">
        <v>57</v>
      </c>
      <c r="B10640" s="20">
        <v>1544.06</v>
      </c>
      <c r="C10640" s="20">
        <v>0</v>
      </c>
      <c r="D10640" s="20">
        <v>0</v>
      </c>
      <c r="E10640" s="20">
        <v>5224.41</v>
      </c>
      <c r="F10640" s="20">
        <f t="shared" si="336"/>
        <v>338.35537479113509</v>
      </c>
      <c r="G10640" s="136">
        <f t="shared" si="337"/>
        <v>0</v>
      </c>
    </row>
    <row r="10641" spans="1:7" s="8" customFormat="1" ht="12.75" x14ac:dyDescent="0.15">
      <c r="A10641" s="110" t="s">
        <v>58</v>
      </c>
      <c r="B10641" s="20">
        <v>614.92999999999995</v>
      </c>
      <c r="C10641" s="20">
        <v>0</v>
      </c>
      <c r="D10641" s="20">
        <v>0</v>
      </c>
      <c r="E10641" s="20">
        <v>0</v>
      </c>
      <c r="F10641" s="20">
        <f t="shared" si="336"/>
        <v>0</v>
      </c>
      <c r="G10641" s="136">
        <f t="shared" si="337"/>
        <v>0</v>
      </c>
    </row>
    <row r="10642" spans="1:7" s="8" customFormat="1" ht="12.75" x14ac:dyDescent="0.15">
      <c r="A10642" s="110" t="s">
        <v>59</v>
      </c>
      <c r="B10642" s="20">
        <v>18.25</v>
      </c>
      <c r="C10642" s="20">
        <v>0</v>
      </c>
      <c r="D10642" s="20">
        <v>0</v>
      </c>
      <c r="E10642" s="20">
        <v>2082.42</v>
      </c>
      <c r="F10642" s="20">
        <f t="shared" si="336"/>
        <v>11410.520547945205</v>
      </c>
      <c r="G10642" s="136">
        <f t="shared" si="337"/>
        <v>0</v>
      </c>
    </row>
    <row r="10643" spans="1:7" s="8" customFormat="1" ht="12.75" x14ac:dyDescent="0.15">
      <c r="A10643" s="110" t="s">
        <v>296</v>
      </c>
      <c r="B10643" s="20">
        <v>652.02</v>
      </c>
      <c r="C10643" s="20">
        <v>0</v>
      </c>
      <c r="D10643" s="20">
        <v>0</v>
      </c>
      <c r="E10643" s="20">
        <v>9925.7800000000007</v>
      </c>
      <c r="F10643" s="20">
        <f t="shared" si="336"/>
        <v>1522.3121990123002</v>
      </c>
      <c r="G10643" s="136">
        <f t="shared" si="337"/>
        <v>0</v>
      </c>
    </row>
    <row r="10644" spans="1:7" s="8" customFormat="1" ht="12.75" x14ac:dyDescent="0.15">
      <c r="A10644" s="108" t="s">
        <v>72</v>
      </c>
      <c r="B10644" s="19">
        <v>0</v>
      </c>
      <c r="C10644" s="19">
        <v>0</v>
      </c>
      <c r="D10644" s="19">
        <v>1218</v>
      </c>
      <c r="E10644" s="19">
        <v>1218</v>
      </c>
      <c r="F10644" s="19">
        <f t="shared" si="336"/>
        <v>0</v>
      </c>
      <c r="G10644" s="151">
        <f t="shared" si="337"/>
        <v>100</v>
      </c>
    </row>
    <row r="10645" spans="1:7" s="8" customFormat="1" ht="12.75" x14ac:dyDescent="0.15">
      <c r="A10645" s="110" t="s">
        <v>279</v>
      </c>
      <c r="B10645" s="20">
        <v>0</v>
      </c>
      <c r="C10645" s="20">
        <v>0</v>
      </c>
      <c r="D10645" s="20">
        <v>0</v>
      </c>
      <c r="E10645" s="20">
        <v>1218</v>
      </c>
      <c r="F10645" s="20">
        <f t="shared" si="336"/>
        <v>0</v>
      </c>
      <c r="G10645" s="136">
        <f t="shared" si="337"/>
        <v>0</v>
      </c>
    </row>
    <row r="10646" spans="1:7" s="6" customFormat="1" ht="12.75" x14ac:dyDescent="0.15">
      <c r="A10646" s="147" t="s">
        <v>371</v>
      </c>
      <c r="B10646" s="17">
        <v>38615.47</v>
      </c>
      <c r="C10646" s="17">
        <v>43400</v>
      </c>
      <c r="D10646" s="17">
        <v>75364</v>
      </c>
      <c r="E10646" s="17">
        <v>74567.929999999993</v>
      </c>
      <c r="F10646" s="17">
        <f t="shared" si="336"/>
        <v>193.10377421277013</v>
      </c>
      <c r="G10646" s="148">
        <f t="shared" si="337"/>
        <v>98.943699909771226</v>
      </c>
    </row>
    <row r="10647" spans="1:7" s="7" customFormat="1" ht="12.75" x14ac:dyDescent="0.15">
      <c r="A10647" s="149" t="s">
        <v>372</v>
      </c>
      <c r="B10647" s="18">
        <v>38615.47</v>
      </c>
      <c r="C10647" s="18">
        <v>43400</v>
      </c>
      <c r="D10647" s="18">
        <v>75364</v>
      </c>
      <c r="E10647" s="18">
        <v>74567.929999999993</v>
      </c>
      <c r="F10647" s="18">
        <f t="shared" si="336"/>
        <v>193.10377421277013</v>
      </c>
      <c r="G10647" s="150">
        <f t="shared" si="337"/>
        <v>98.943699909771226</v>
      </c>
    </row>
    <row r="10648" spans="1:7" s="8" customFormat="1" ht="12.75" x14ac:dyDescent="0.15">
      <c r="A10648" s="108" t="s">
        <v>387</v>
      </c>
      <c r="B10648" s="19">
        <v>38615.47</v>
      </c>
      <c r="C10648" s="19">
        <v>43400</v>
      </c>
      <c r="D10648" s="19">
        <v>75364</v>
      </c>
      <c r="E10648" s="19">
        <v>74567.929999999993</v>
      </c>
      <c r="F10648" s="19">
        <f t="shared" si="336"/>
        <v>193.10377421277013</v>
      </c>
      <c r="G10648" s="151">
        <f t="shared" si="337"/>
        <v>98.943699909771226</v>
      </c>
    </row>
    <row r="10649" spans="1:7" s="6" customFormat="1" ht="12.75" x14ac:dyDescent="0.15">
      <c r="A10649" s="147" t="s">
        <v>257</v>
      </c>
      <c r="B10649" s="17">
        <v>38615.47</v>
      </c>
      <c r="C10649" s="17">
        <v>43400</v>
      </c>
      <c r="D10649" s="17">
        <v>75364</v>
      </c>
      <c r="E10649" s="17">
        <v>74567.929999999993</v>
      </c>
      <c r="F10649" s="17">
        <f t="shared" si="336"/>
        <v>193.10377421277013</v>
      </c>
      <c r="G10649" s="148">
        <f t="shared" si="337"/>
        <v>98.943699909771226</v>
      </c>
    </row>
    <row r="10650" spans="1:7" s="8" customFormat="1" ht="12.75" x14ac:dyDescent="0.15">
      <c r="A10650" s="108" t="s">
        <v>6</v>
      </c>
      <c r="B10650" s="19">
        <v>38615.47</v>
      </c>
      <c r="C10650" s="19">
        <v>43400</v>
      </c>
      <c r="D10650" s="19">
        <v>75364</v>
      </c>
      <c r="E10650" s="19">
        <v>74567.929999999993</v>
      </c>
      <c r="F10650" s="19">
        <f t="shared" si="336"/>
        <v>193.10377421277013</v>
      </c>
      <c r="G10650" s="151">
        <f t="shared" si="337"/>
        <v>98.943699909771226</v>
      </c>
    </row>
    <row r="10651" spans="1:7" s="8" customFormat="1" ht="12.75" x14ac:dyDescent="0.15">
      <c r="A10651" s="108" t="s">
        <v>7</v>
      </c>
      <c r="B10651" s="19">
        <v>38615.47</v>
      </c>
      <c r="C10651" s="19">
        <v>42471</v>
      </c>
      <c r="D10651" s="19">
        <v>74300</v>
      </c>
      <c r="E10651" s="19">
        <v>73503.929999999993</v>
      </c>
      <c r="F10651" s="19">
        <f t="shared" si="336"/>
        <v>190.34840181927086</v>
      </c>
      <c r="G10651" s="151">
        <f t="shared" si="337"/>
        <v>98.928573351278587</v>
      </c>
    </row>
    <row r="10652" spans="1:7" s="8" customFormat="1" ht="12.75" x14ac:dyDescent="0.15">
      <c r="A10652" s="110" t="s">
        <v>8</v>
      </c>
      <c r="B10652" s="20">
        <v>23018.68</v>
      </c>
      <c r="C10652" s="20">
        <v>0</v>
      </c>
      <c r="D10652" s="20">
        <v>0</v>
      </c>
      <c r="E10652" s="20">
        <v>62497.32</v>
      </c>
      <c r="F10652" s="20">
        <f t="shared" si="336"/>
        <v>271.50696738475011</v>
      </c>
      <c r="G10652" s="136">
        <f t="shared" si="337"/>
        <v>0</v>
      </c>
    </row>
    <row r="10653" spans="1:7" s="8" customFormat="1" ht="12.75" x14ac:dyDescent="0.15">
      <c r="A10653" s="110" t="s">
        <v>16</v>
      </c>
      <c r="B10653" s="20">
        <v>15596.79</v>
      </c>
      <c r="C10653" s="20">
        <v>0</v>
      </c>
      <c r="D10653" s="20">
        <v>0</v>
      </c>
      <c r="E10653" s="20">
        <v>7212.78</v>
      </c>
      <c r="F10653" s="20">
        <f t="shared" si="336"/>
        <v>46.245285087508385</v>
      </c>
      <c r="G10653" s="136">
        <f t="shared" si="337"/>
        <v>0</v>
      </c>
    </row>
    <row r="10654" spans="1:7" s="8" customFormat="1" ht="12.75" x14ac:dyDescent="0.15">
      <c r="A10654" s="110" t="s">
        <v>11</v>
      </c>
      <c r="B10654" s="20">
        <v>0</v>
      </c>
      <c r="C10654" s="20">
        <v>0</v>
      </c>
      <c r="D10654" s="20">
        <v>0</v>
      </c>
      <c r="E10654" s="20">
        <v>3793.83</v>
      </c>
      <c r="F10654" s="20">
        <f t="shared" si="336"/>
        <v>0</v>
      </c>
      <c r="G10654" s="136">
        <f t="shared" si="337"/>
        <v>0</v>
      </c>
    </row>
    <row r="10655" spans="1:7" s="8" customFormat="1" ht="12.75" x14ac:dyDescent="0.15">
      <c r="A10655" s="108" t="s">
        <v>12</v>
      </c>
      <c r="B10655" s="19">
        <v>0</v>
      </c>
      <c r="C10655" s="19">
        <v>929</v>
      </c>
      <c r="D10655" s="19">
        <v>1064</v>
      </c>
      <c r="E10655" s="19">
        <v>1064</v>
      </c>
      <c r="F10655" s="19">
        <f t="shared" si="336"/>
        <v>0</v>
      </c>
      <c r="G10655" s="151">
        <f t="shared" si="337"/>
        <v>100</v>
      </c>
    </row>
    <row r="10656" spans="1:7" s="8" customFormat="1" ht="12.75" x14ac:dyDescent="0.15">
      <c r="A10656" s="110" t="s">
        <v>34</v>
      </c>
      <c r="B10656" s="20">
        <v>0</v>
      </c>
      <c r="C10656" s="20">
        <v>0</v>
      </c>
      <c r="D10656" s="20">
        <v>0</v>
      </c>
      <c r="E10656" s="20">
        <v>1064</v>
      </c>
      <c r="F10656" s="20">
        <f t="shared" si="336"/>
        <v>0</v>
      </c>
      <c r="G10656" s="136">
        <f t="shared" si="337"/>
        <v>0</v>
      </c>
    </row>
    <row r="10657" spans="1:7" s="6" customFormat="1" ht="12.75" x14ac:dyDescent="0.15">
      <c r="A10657" s="147" t="s">
        <v>375</v>
      </c>
      <c r="B10657" s="17">
        <v>4512.57</v>
      </c>
      <c r="C10657" s="17">
        <v>1327</v>
      </c>
      <c r="D10657" s="17">
        <v>1327</v>
      </c>
      <c r="E10657" s="17">
        <v>1131.19</v>
      </c>
      <c r="F10657" s="17">
        <f t="shared" si="336"/>
        <v>25.067533578426488</v>
      </c>
      <c r="G10657" s="148">
        <f t="shared" si="337"/>
        <v>85.244159758854565</v>
      </c>
    </row>
    <row r="10658" spans="1:7" s="7" customFormat="1" ht="12.75" x14ac:dyDescent="0.15">
      <c r="A10658" s="149" t="s">
        <v>376</v>
      </c>
      <c r="B10658" s="18">
        <v>4512.57</v>
      </c>
      <c r="C10658" s="18">
        <v>1327</v>
      </c>
      <c r="D10658" s="18">
        <v>1327</v>
      </c>
      <c r="E10658" s="18">
        <v>1131.19</v>
      </c>
      <c r="F10658" s="18">
        <f t="shared" si="336"/>
        <v>25.067533578426488</v>
      </c>
      <c r="G10658" s="150">
        <f t="shared" si="337"/>
        <v>85.244159758854565</v>
      </c>
    </row>
    <row r="10659" spans="1:7" s="8" customFormat="1" ht="12.75" x14ac:dyDescent="0.15">
      <c r="A10659" s="108" t="s">
        <v>367</v>
      </c>
      <c r="B10659" s="19">
        <v>4512.57</v>
      </c>
      <c r="C10659" s="19">
        <v>1327</v>
      </c>
      <c r="D10659" s="19">
        <v>1327</v>
      </c>
      <c r="E10659" s="19">
        <v>1131.19</v>
      </c>
      <c r="F10659" s="19">
        <f t="shared" si="336"/>
        <v>25.067533578426488</v>
      </c>
      <c r="G10659" s="151">
        <f t="shared" si="337"/>
        <v>85.244159758854565</v>
      </c>
    </row>
    <row r="10660" spans="1:7" s="6" customFormat="1" ht="12.75" x14ac:dyDescent="0.15">
      <c r="A10660" s="147" t="s">
        <v>281</v>
      </c>
      <c r="B10660" s="17">
        <v>4512.57</v>
      </c>
      <c r="C10660" s="17">
        <v>1327</v>
      </c>
      <c r="D10660" s="17">
        <v>1327</v>
      </c>
      <c r="E10660" s="17">
        <v>1131.19</v>
      </c>
      <c r="F10660" s="17">
        <f t="shared" si="336"/>
        <v>25.067533578426488</v>
      </c>
      <c r="G10660" s="148">
        <f t="shared" si="337"/>
        <v>85.244159758854565</v>
      </c>
    </row>
    <row r="10661" spans="1:7" s="8" customFormat="1" ht="12.75" x14ac:dyDescent="0.15">
      <c r="A10661" s="108" t="s">
        <v>6</v>
      </c>
      <c r="B10661" s="19">
        <v>4512.57</v>
      </c>
      <c r="C10661" s="19">
        <v>1327</v>
      </c>
      <c r="D10661" s="19">
        <v>1327</v>
      </c>
      <c r="E10661" s="19">
        <v>1131.19</v>
      </c>
      <c r="F10661" s="19">
        <f t="shared" si="336"/>
        <v>25.067533578426488</v>
      </c>
      <c r="G10661" s="151">
        <f t="shared" si="337"/>
        <v>85.244159758854565</v>
      </c>
    </row>
    <row r="10662" spans="1:7" s="8" customFormat="1" ht="12.75" x14ac:dyDescent="0.15">
      <c r="A10662" s="108" t="s">
        <v>12</v>
      </c>
      <c r="B10662" s="19">
        <v>4512.57</v>
      </c>
      <c r="C10662" s="19">
        <v>1327</v>
      </c>
      <c r="D10662" s="19">
        <v>1327</v>
      </c>
      <c r="E10662" s="19">
        <v>1131.19</v>
      </c>
      <c r="F10662" s="19">
        <f t="shared" si="336"/>
        <v>25.067533578426488</v>
      </c>
      <c r="G10662" s="151">
        <f t="shared" si="337"/>
        <v>85.244159758854565</v>
      </c>
    </row>
    <row r="10663" spans="1:7" s="8" customFormat="1" ht="12.75" x14ac:dyDescent="0.15">
      <c r="A10663" s="110" t="s">
        <v>28</v>
      </c>
      <c r="B10663" s="20">
        <v>4512.57</v>
      </c>
      <c r="C10663" s="20">
        <v>0</v>
      </c>
      <c r="D10663" s="20">
        <v>0</v>
      </c>
      <c r="E10663" s="20">
        <v>1131.19</v>
      </c>
      <c r="F10663" s="20">
        <f t="shared" si="336"/>
        <v>25.067533578426488</v>
      </c>
      <c r="G10663" s="136">
        <f t="shared" si="337"/>
        <v>0</v>
      </c>
    </row>
    <row r="10664" spans="1:7" s="6" customFormat="1" ht="12.75" x14ac:dyDescent="0.15">
      <c r="A10664" s="147" t="s">
        <v>377</v>
      </c>
      <c r="B10664" s="17">
        <v>0</v>
      </c>
      <c r="C10664" s="17">
        <v>1062</v>
      </c>
      <c r="D10664" s="17">
        <v>3062</v>
      </c>
      <c r="E10664" s="17">
        <v>2090.4</v>
      </c>
      <c r="F10664" s="17">
        <f t="shared" si="336"/>
        <v>0</v>
      </c>
      <c r="G10664" s="148">
        <f t="shared" si="337"/>
        <v>68.269105160026129</v>
      </c>
    </row>
    <row r="10665" spans="1:7" s="7" customFormat="1" ht="12.75" x14ac:dyDescent="0.15">
      <c r="A10665" s="149" t="s">
        <v>378</v>
      </c>
      <c r="B10665" s="18">
        <v>0</v>
      </c>
      <c r="C10665" s="18">
        <v>1062</v>
      </c>
      <c r="D10665" s="18">
        <v>3062</v>
      </c>
      <c r="E10665" s="18">
        <v>2090.4</v>
      </c>
      <c r="F10665" s="18">
        <f t="shared" si="336"/>
        <v>0</v>
      </c>
      <c r="G10665" s="150">
        <f t="shared" si="337"/>
        <v>68.269105160026129</v>
      </c>
    </row>
    <row r="10666" spans="1:7" s="8" customFormat="1" ht="12.75" x14ac:dyDescent="0.15">
      <c r="A10666" s="108" t="s">
        <v>367</v>
      </c>
      <c r="B10666" s="19">
        <v>0</v>
      </c>
      <c r="C10666" s="19">
        <v>1062</v>
      </c>
      <c r="D10666" s="19">
        <v>3062</v>
      </c>
      <c r="E10666" s="19">
        <v>2090.4</v>
      </c>
      <c r="F10666" s="19">
        <f t="shared" si="336"/>
        <v>0</v>
      </c>
      <c r="G10666" s="151">
        <f t="shared" si="337"/>
        <v>68.269105160026129</v>
      </c>
    </row>
    <row r="10667" spans="1:7" s="6" customFormat="1" ht="12.75" x14ac:dyDescent="0.15">
      <c r="A10667" s="147" t="s">
        <v>127</v>
      </c>
      <c r="B10667" s="17">
        <v>0</v>
      </c>
      <c r="C10667" s="17">
        <v>1062</v>
      </c>
      <c r="D10667" s="17">
        <v>3062</v>
      </c>
      <c r="E10667" s="17">
        <v>2090.4</v>
      </c>
      <c r="F10667" s="17">
        <f t="shared" si="336"/>
        <v>0</v>
      </c>
      <c r="G10667" s="148">
        <f t="shared" si="337"/>
        <v>68.269105160026129</v>
      </c>
    </row>
    <row r="10668" spans="1:7" s="8" customFormat="1" ht="12.75" x14ac:dyDescent="0.15">
      <c r="A10668" s="108" t="s">
        <v>6</v>
      </c>
      <c r="B10668" s="19">
        <v>0</v>
      </c>
      <c r="C10668" s="19">
        <v>1062</v>
      </c>
      <c r="D10668" s="19">
        <v>562</v>
      </c>
      <c r="E10668" s="19">
        <v>0</v>
      </c>
      <c r="F10668" s="19">
        <f t="shared" si="336"/>
        <v>0</v>
      </c>
      <c r="G10668" s="151">
        <f t="shared" si="337"/>
        <v>0</v>
      </c>
    </row>
    <row r="10669" spans="1:7" s="8" customFormat="1" ht="12.75" x14ac:dyDescent="0.15">
      <c r="A10669" s="108" t="s">
        <v>12</v>
      </c>
      <c r="B10669" s="19">
        <v>0</v>
      </c>
      <c r="C10669" s="19">
        <v>1062</v>
      </c>
      <c r="D10669" s="19">
        <v>562</v>
      </c>
      <c r="E10669" s="19">
        <v>0</v>
      </c>
      <c r="F10669" s="19">
        <f t="shared" si="336"/>
        <v>0</v>
      </c>
      <c r="G10669" s="151">
        <f t="shared" si="337"/>
        <v>0</v>
      </c>
    </row>
    <row r="10670" spans="1:7" s="8" customFormat="1" ht="12.75" x14ac:dyDescent="0.15">
      <c r="A10670" s="108" t="s">
        <v>53</v>
      </c>
      <c r="B10670" s="19">
        <v>0</v>
      </c>
      <c r="C10670" s="19">
        <v>0</v>
      </c>
      <c r="D10670" s="19">
        <v>2500</v>
      </c>
      <c r="E10670" s="19">
        <v>2090.4</v>
      </c>
      <c r="F10670" s="19">
        <f t="shared" si="336"/>
        <v>0</v>
      </c>
      <c r="G10670" s="151">
        <f t="shared" si="337"/>
        <v>83.616</v>
      </c>
    </row>
    <row r="10671" spans="1:7" s="8" customFormat="1" ht="12.75" x14ac:dyDescent="0.15">
      <c r="A10671" s="108" t="s">
        <v>56</v>
      </c>
      <c r="B10671" s="19">
        <v>0</v>
      </c>
      <c r="C10671" s="19">
        <v>0</v>
      </c>
      <c r="D10671" s="19">
        <v>2500</v>
      </c>
      <c r="E10671" s="19">
        <v>2090.4</v>
      </c>
      <c r="F10671" s="19">
        <f t="shared" si="336"/>
        <v>0</v>
      </c>
      <c r="G10671" s="151">
        <f t="shared" si="337"/>
        <v>83.616</v>
      </c>
    </row>
    <row r="10672" spans="1:7" s="8" customFormat="1" ht="12.75" x14ac:dyDescent="0.15">
      <c r="A10672" s="110" t="s">
        <v>296</v>
      </c>
      <c r="B10672" s="20">
        <v>0</v>
      </c>
      <c r="C10672" s="20">
        <v>0</v>
      </c>
      <c r="D10672" s="20">
        <v>0</v>
      </c>
      <c r="E10672" s="20">
        <v>2090.4</v>
      </c>
      <c r="F10672" s="20">
        <f t="shared" si="336"/>
        <v>0</v>
      </c>
      <c r="G10672" s="136">
        <f t="shared" si="337"/>
        <v>0</v>
      </c>
    </row>
    <row r="10673" spans="1:7" s="6" customFormat="1" ht="12.75" x14ac:dyDescent="0.15">
      <c r="A10673" s="147" t="s">
        <v>388</v>
      </c>
      <c r="B10673" s="17">
        <v>5749.95</v>
      </c>
      <c r="C10673" s="17">
        <v>183749</v>
      </c>
      <c r="D10673" s="17">
        <v>93963</v>
      </c>
      <c r="E10673" s="17">
        <v>82679.649999999994</v>
      </c>
      <c r="F10673" s="17">
        <f t="shared" si="336"/>
        <v>1437.9194601692188</v>
      </c>
      <c r="G10673" s="148">
        <f t="shared" si="337"/>
        <v>87.991709502676571</v>
      </c>
    </row>
    <row r="10674" spans="1:7" s="7" customFormat="1" ht="12.75" x14ac:dyDescent="0.15">
      <c r="A10674" s="149" t="s">
        <v>389</v>
      </c>
      <c r="B10674" s="18">
        <v>5749.95</v>
      </c>
      <c r="C10674" s="18">
        <v>183749</v>
      </c>
      <c r="D10674" s="18">
        <v>93963</v>
      </c>
      <c r="E10674" s="18">
        <v>82679.649999999994</v>
      </c>
      <c r="F10674" s="18">
        <f t="shared" si="336"/>
        <v>1437.9194601692188</v>
      </c>
      <c r="G10674" s="150">
        <f t="shared" si="337"/>
        <v>87.991709502676571</v>
      </c>
    </row>
    <row r="10675" spans="1:7" s="8" customFormat="1" ht="12.75" x14ac:dyDescent="0.15">
      <c r="A10675" s="108" t="s">
        <v>387</v>
      </c>
      <c r="B10675" s="19">
        <v>5749.95</v>
      </c>
      <c r="C10675" s="19">
        <v>183749</v>
      </c>
      <c r="D10675" s="19">
        <v>93963</v>
      </c>
      <c r="E10675" s="19">
        <v>82679.649999999994</v>
      </c>
      <c r="F10675" s="19">
        <f t="shared" si="336"/>
        <v>1437.9194601692188</v>
      </c>
      <c r="G10675" s="151">
        <f t="shared" si="337"/>
        <v>87.991709502676571</v>
      </c>
    </row>
    <row r="10676" spans="1:7" s="6" customFormat="1" ht="12.75" x14ac:dyDescent="0.15">
      <c r="A10676" s="147" t="s">
        <v>212</v>
      </c>
      <c r="B10676" s="17">
        <v>5749.95</v>
      </c>
      <c r="C10676" s="17">
        <v>183749</v>
      </c>
      <c r="D10676" s="17">
        <v>93963</v>
      </c>
      <c r="E10676" s="17">
        <v>82679.649999999994</v>
      </c>
      <c r="F10676" s="17">
        <f t="shared" si="336"/>
        <v>1437.9194601692188</v>
      </c>
      <c r="G10676" s="148">
        <f t="shared" si="337"/>
        <v>87.991709502676571</v>
      </c>
    </row>
    <row r="10677" spans="1:7" s="8" customFormat="1" ht="12.75" x14ac:dyDescent="0.15">
      <c r="A10677" s="108" t="s">
        <v>6</v>
      </c>
      <c r="B10677" s="19">
        <v>5749.95</v>
      </c>
      <c r="C10677" s="19">
        <v>53681</v>
      </c>
      <c r="D10677" s="19">
        <v>93963</v>
      </c>
      <c r="E10677" s="19">
        <v>82679.649999999994</v>
      </c>
      <c r="F10677" s="19">
        <f t="shared" si="336"/>
        <v>1437.9194601692188</v>
      </c>
      <c r="G10677" s="151">
        <f t="shared" si="337"/>
        <v>87.991709502676571</v>
      </c>
    </row>
    <row r="10678" spans="1:7" s="8" customFormat="1" ht="12.75" x14ac:dyDescent="0.15">
      <c r="A10678" s="108" t="s">
        <v>7</v>
      </c>
      <c r="B10678" s="19">
        <v>5418.14</v>
      </c>
      <c r="C10678" s="19">
        <v>51690</v>
      </c>
      <c r="D10678" s="19">
        <v>79463</v>
      </c>
      <c r="E10678" s="19">
        <v>69533.009999999995</v>
      </c>
      <c r="F10678" s="19">
        <f t="shared" si="336"/>
        <v>1283.3372707239014</v>
      </c>
      <c r="G10678" s="151">
        <f t="shared" si="337"/>
        <v>87.503630620540378</v>
      </c>
    </row>
    <row r="10679" spans="1:7" s="8" customFormat="1" ht="12.75" x14ac:dyDescent="0.15">
      <c r="A10679" s="110" t="s">
        <v>8</v>
      </c>
      <c r="B10679" s="20">
        <v>5023.1000000000004</v>
      </c>
      <c r="C10679" s="20">
        <v>0</v>
      </c>
      <c r="D10679" s="20">
        <v>0</v>
      </c>
      <c r="E10679" s="20">
        <v>62111.49</v>
      </c>
      <c r="F10679" s="20">
        <f t="shared" si="336"/>
        <v>1236.5170910393979</v>
      </c>
      <c r="G10679" s="136">
        <f t="shared" si="337"/>
        <v>0</v>
      </c>
    </row>
    <row r="10680" spans="1:7" s="8" customFormat="1" ht="12.75" x14ac:dyDescent="0.15">
      <c r="A10680" s="110" t="s">
        <v>16</v>
      </c>
      <c r="B10680" s="20">
        <v>395.04</v>
      </c>
      <c r="C10680" s="20">
        <v>0</v>
      </c>
      <c r="D10680" s="20">
        <v>0</v>
      </c>
      <c r="E10680" s="20">
        <v>4749.92</v>
      </c>
      <c r="F10680" s="20">
        <f t="shared" si="336"/>
        <v>1202.3896314297285</v>
      </c>
      <c r="G10680" s="136">
        <f t="shared" si="337"/>
        <v>0</v>
      </c>
    </row>
    <row r="10681" spans="1:7" s="8" customFormat="1" ht="12.75" x14ac:dyDescent="0.15">
      <c r="A10681" s="110" t="s">
        <v>10</v>
      </c>
      <c r="B10681" s="20">
        <v>0</v>
      </c>
      <c r="C10681" s="20">
        <v>0</v>
      </c>
      <c r="D10681" s="20">
        <v>0</v>
      </c>
      <c r="E10681" s="20">
        <v>1800</v>
      </c>
      <c r="F10681" s="20">
        <f t="shared" si="336"/>
        <v>0</v>
      </c>
      <c r="G10681" s="136">
        <f t="shared" si="337"/>
        <v>0</v>
      </c>
    </row>
    <row r="10682" spans="1:7" s="8" customFormat="1" ht="12.75" x14ac:dyDescent="0.15">
      <c r="A10682" s="110" t="s">
        <v>11</v>
      </c>
      <c r="B10682" s="20">
        <v>0</v>
      </c>
      <c r="C10682" s="20">
        <v>0</v>
      </c>
      <c r="D10682" s="20">
        <v>0</v>
      </c>
      <c r="E10682" s="20">
        <v>871.6</v>
      </c>
      <c r="F10682" s="20">
        <f t="shared" si="336"/>
        <v>0</v>
      </c>
      <c r="G10682" s="136">
        <f t="shared" si="337"/>
        <v>0</v>
      </c>
    </row>
    <row r="10683" spans="1:7" s="8" customFormat="1" ht="12.75" x14ac:dyDescent="0.15">
      <c r="A10683" s="108" t="s">
        <v>12</v>
      </c>
      <c r="B10683" s="19">
        <v>331.81</v>
      </c>
      <c r="C10683" s="19">
        <v>1991</v>
      </c>
      <c r="D10683" s="19">
        <v>14500</v>
      </c>
      <c r="E10683" s="19">
        <v>13146.64</v>
      </c>
      <c r="F10683" s="19">
        <f t="shared" si="336"/>
        <v>3962.0987914770503</v>
      </c>
      <c r="G10683" s="151">
        <f t="shared" si="337"/>
        <v>90.666482758620674</v>
      </c>
    </row>
    <row r="10684" spans="1:7" s="8" customFormat="1" ht="12.75" x14ac:dyDescent="0.15">
      <c r="A10684" s="110" t="s">
        <v>19</v>
      </c>
      <c r="B10684" s="20">
        <v>331.81</v>
      </c>
      <c r="C10684" s="20">
        <v>0</v>
      </c>
      <c r="D10684" s="20">
        <v>0</v>
      </c>
      <c r="E10684" s="20">
        <v>9563.14</v>
      </c>
      <c r="F10684" s="20">
        <f t="shared" si="336"/>
        <v>2882.1132575871734</v>
      </c>
      <c r="G10684" s="136">
        <f t="shared" si="337"/>
        <v>0</v>
      </c>
    </row>
    <row r="10685" spans="1:7" s="8" customFormat="1" ht="12.75" x14ac:dyDescent="0.15">
      <c r="A10685" s="110" t="s">
        <v>20</v>
      </c>
      <c r="B10685" s="20">
        <v>0</v>
      </c>
      <c r="C10685" s="20">
        <v>0</v>
      </c>
      <c r="D10685" s="20">
        <v>0</v>
      </c>
      <c r="E10685" s="20">
        <v>3185.34</v>
      </c>
      <c r="F10685" s="20">
        <f t="shared" si="336"/>
        <v>0</v>
      </c>
      <c r="G10685" s="136">
        <f t="shared" si="337"/>
        <v>0</v>
      </c>
    </row>
    <row r="10686" spans="1:7" s="8" customFormat="1" ht="12.75" x14ac:dyDescent="0.15">
      <c r="A10686" s="110" t="s">
        <v>32</v>
      </c>
      <c r="B10686" s="20">
        <v>0</v>
      </c>
      <c r="C10686" s="20">
        <v>0</v>
      </c>
      <c r="D10686" s="20">
        <v>0</v>
      </c>
      <c r="E10686" s="20">
        <v>398.16</v>
      </c>
      <c r="F10686" s="20">
        <f t="shared" si="336"/>
        <v>0</v>
      </c>
      <c r="G10686" s="136">
        <f t="shared" si="337"/>
        <v>0</v>
      </c>
    </row>
    <row r="10687" spans="1:7" s="8" customFormat="1" ht="12.75" x14ac:dyDescent="0.15">
      <c r="A10687" s="108" t="s">
        <v>53</v>
      </c>
      <c r="B10687" s="19">
        <v>0</v>
      </c>
      <c r="C10687" s="19">
        <v>130068</v>
      </c>
      <c r="D10687" s="19">
        <v>0</v>
      </c>
      <c r="E10687" s="19">
        <v>0</v>
      </c>
      <c r="F10687" s="19">
        <f t="shared" si="336"/>
        <v>0</v>
      </c>
      <c r="G10687" s="151">
        <f t="shared" si="337"/>
        <v>0</v>
      </c>
    </row>
    <row r="10688" spans="1:7" s="8" customFormat="1" ht="12.75" x14ac:dyDescent="0.15">
      <c r="A10688" s="108" t="s">
        <v>72</v>
      </c>
      <c r="B10688" s="19">
        <v>0</v>
      </c>
      <c r="C10688" s="19">
        <v>130068</v>
      </c>
      <c r="D10688" s="19">
        <v>0</v>
      </c>
      <c r="E10688" s="19">
        <v>0</v>
      </c>
      <c r="F10688" s="19">
        <f t="shared" si="336"/>
        <v>0</v>
      </c>
      <c r="G10688" s="151">
        <f t="shared" si="337"/>
        <v>0</v>
      </c>
    </row>
    <row r="10689" spans="1:7" s="6" customFormat="1" ht="12.75" x14ac:dyDescent="0.15">
      <c r="A10689" s="147" t="s">
        <v>381</v>
      </c>
      <c r="B10689" s="17">
        <v>4011.31</v>
      </c>
      <c r="C10689" s="17">
        <v>16044</v>
      </c>
      <c r="D10689" s="17">
        <v>23600</v>
      </c>
      <c r="E10689" s="17">
        <v>19861.98</v>
      </c>
      <c r="F10689" s="17">
        <f t="shared" si="336"/>
        <v>495.14946488802912</v>
      </c>
      <c r="G10689" s="148">
        <f t="shared" si="337"/>
        <v>84.16093220338982</v>
      </c>
    </row>
    <row r="10690" spans="1:7" s="7" customFormat="1" ht="12.75" x14ac:dyDescent="0.15">
      <c r="A10690" s="149" t="s">
        <v>382</v>
      </c>
      <c r="B10690" s="18">
        <v>4011.31</v>
      </c>
      <c r="C10690" s="18">
        <v>16044</v>
      </c>
      <c r="D10690" s="18">
        <v>23600</v>
      </c>
      <c r="E10690" s="18">
        <v>19861.98</v>
      </c>
      <c r="F10690" s="18">
        <f t="shared" si="336"/>
        <v>495.14946488802912</v>
      </c>
      <c r="G10690" s="150">
        <f t="shared" si="337"/>
        <v>84.16093220338982</v>
      </c>
    </row>
    <row r="10691" spans="1:7" s="8" customFormat="1" ht="12.75" x14ac:dyDescent="0.15">
      <c r="A10691" s="108" t="s">
        <v>367</v>
      </c>
      <c r="B10691" s="19">
        <v>4011.31</v>
      </c>
      <c r="C10691" s="19">
        <v>16044</v>
      </c>
      <c r="D10691" s="19">
        <v>23600</v>
      </c>
      <c r="E10691" s="19">
        <v>19861.98</v>
      </c>
      <c r="F10691" s="19">
        <f t="shared" si="336"/>
        <v>495.14946488802912</v>
      </c>
      <c r="G10691" s="151">
        <f t="shared" si="337"/>
        <v>84.16093220338982</v>
      </c>
    </row>
    <row r="10692" spans="1:7" s="6" customFormat="1" ht="12.75" x14ac:dyDescent="0.15">
      <c r="A10692" s="147" t="s">
        <v>128</v>
      </c>
      <c r="B10692" s="17">
        <v>4011.31</v>
      </c>
      <c r="C10692" s="17">
        <v>16044</v>
      </c>
      <c r="D10692" s="17">
        <v>23600</v>
      </c>
      <c r="E10692" s="17">
        <v>19861.98</v>
      </c>
      <c r="F10692" s="17">
        <f t="shared" si="336"/>
        <v>495.14946488802912</v>
      </c>
      <c r="G10692" s="148">
        <f t="shared" si="337"/>
        <v>84.16093220338982</v>
      </c>
    </row>
    <row r="10693" spans="1:7" s="8" customFormat="1" ht="12.75" x14ac:dyDescent="0.15">
      <c r="A10693" s="108" t="s">
        <v>6</v>
      </c>
      <c r="B10693" s="19">
        <v>4011.31</v>
      </c>
      <c r="C10693" s="19">
        <v>16044</v>
      </c>
      <c r="D10693" s="19">
        <v>23600</v>
      </c>
      <c r="E10693" s="19">
        <v>19861.98</v>
      </c>
      <c r="F10693" s="19">
        <f t="shared" si="336"/>
        <v>495.14946488802912</v>
      </c>
      <c r="G10693" s="151">
        <f t="shared" si="337"/>
        <v>84.16093220338982</v>
      </c>
    </row>
    <row r="10694" spans="1:7" s="8" customFormat="1" ht="12.75" x14ac:dyDescent="0.15">
      <c r="A10694" s="108" t="s">
        <v>7</v>
      </c>
      <c r="B10694" s="19">
        <v>4011.31</v>
      </c>
      <c r="C10694" s="19">
        <v>15248</v>
      </c>
      <c r="D10694" s="19">
        <v>0</v>
      </c>
      <c r="E10694" s="19">
        <v>0</v>
      </c>
      <c r="F10694" s="19">
        <f t="shared" ref="F10694:F10757" si="338">IFERROR(E10694/B10694*100,0)</f>
        <v>0</v>
      </c>
      <c r="G10694" s="151">
        <f t="shared" ref="G10694:G10757" si="339">IFERROR(E10694/D10694*100,0)</f>
        <v>0</v>
      </c>
    </row>
    <row r="10695" spans="1:7" s="8" customFormat="1" ht="12.75" x14ac:dyDescent="0.15">
      <c r="A10695" s="110" t="s">
        <v>8</v>
      </c>
      <c r="B10695" s="20">
        <v>3566.97</v>
      </c>
      <c r="C10695" s="20">
        <v>0</v>
      </c>
      <c r="D10695" s="20">
        <v>0</v>
      </c>
      <c r="E10695" s="20">
        <v>0</v>
      </c>
      <c r="F10695" s="20">
        <f t="shared" si="338"/>
        <v>0</v>
      </c>
      <c r="G10695" s="136">
        <f t="shared" si="339"/>
        <v>0</v>
      </c>
    </row>
    <row r="10696" spans="1:7" s="8" customFormat="1" ht="12.75" x14ac:dyDescent="0.15">
      <c r="A10696" s="110" t="s">
        <v>11</v>
      </c>
      <c r="B10696" s="20">
        <v>444.34</v>
      </c>
      <c r="C10696" s="20">
        <v>0</v>
      </c>
      <c r="D10696" s="20">
        <v>0</v>
      </c>
      <c r="E10696" s="20">
        <v>0</v>
      </c>
      <c r="F10696" s="20">
        <f t="shared" si="338"/>
        <v>0</v>
      </c>
      <c r="G10696" s="136">
        <f t="shared" si="339"/>
        <v>0</v>
      </c>
    </row>
    <row r="10697" spans="1:7" s="8" customFormat="1" ht="12.75" x14ac:dyDescent="0.15">
      <c r="A10697" s="110" t="s">
        <v>278</v>
      </c>
      <c r="B10697" s="20">
        <v>0</v>
      </c>
      <c r="C10697" s="20">
        <v>0</v>
      </c>
      <c r="D10697" s="20">
        <v>0</v>
      </c>
      <c r="E10697" s="20">
        <v>0</v>
      </c>
      <c r="F10697" s="20">
        <f t="shared" si="338"/>
        <v>0</v>
      </c>
      <c r="G10697" s="136">
        <f t="shared" si="339"/>
        <v>0</v>
      </c>
    </row>
    <row r="10698" spans="1:7" s="8" customFormat="1" ht="12.75" x14ac:dyDescent="0.15">
      <c r="A10698" s="108" t="s">
        <v>12</v>
      </c>
      <c r="B10698" s="19">
        <v>0</v>
      </c>
      <c r="C10698" s="19">
        <v>0</v>
      </c>
      <c r="D10698" s="19">
        <v>23600</v>
      </c>
      <c r="E10698" s="19">
        <v>19861.98</v>
      </c>
      <c r="F10698" s="19">
        <f t="shared" si="338"/>
        <v>0</v>
      </c>
      <c r="G10698" s="151">
        <f t="shared" si="339"/>
        <v>84.16093220338982</v>
      </c>
    </row>
    <row r="10699" spans="1:7" s="8" customFormat="1" ht="12.75" x14ac:dyDescent="0.15">
      <c r="A10699" s="110" t="s">
        <v>97</v>
      </c>
      <c r="B10699" s="20">
        <v>0</v>
      </c>
      <c r="C10699" s="20">
        <v>0</v>
      </c>
      <c r="D10699" s="20">
        <v>0</v>
      </c>
      <c r="E10699" s="20">
        <v>1459.98</v>
      </c>
      <c r="F10699" s="20">
        <f t="shared" si="338"/>
        <v>0</v>
      </c>
      <c r="G10699" s="136">
        <f t="shared" si="339"/>
        <v>0</v>
      </c>
    </row>
    <row r="10700" spans="1:7" s="8" customFormat="1" ht="12.75" x14ac:dyDescent="0.15">
      <c r="A10700" s="110" t="s">
        <v>23</v>
      </c>
      <c r="B10700" s="20">
        <v>0</v>
      </c>
      <c r="C10700" s="20">
        <v>0</v>
      </c>
      <c r="D10700" s="20">
        <v>0</v>
      </c>
      <c r="E10700" s="20">
        <v>16811.64</v>
      </c>
      <c r="F10700" s="20">
        <f t="shared" si="338"/>
        <v>0</v>
      </c>
      <c r="G10700" s="136">
        <f t="shared" si="339"/>
        <v>0</v>
      </c>
    </row>
    <row r="10701" spans="1:7" s="8" customFormat="1" ht="12.75" x14ac:dyDescent="0.15">
      <c r="A10701" s="110" t="s">
        <v>25</v>
      </c>
      <c r="B10701" s="20">
        <v>0</v>
      </c>
      <c r="C10701" s="20">
        <v>0</v>
      </c>
      <c r="D10701" s="20">
        <v>0</v>
      </c>
      <c r="E10701" s="20">
        <v>1590.36</v>
      </c>
      <c r="F10701" s="20">
        <f t="shared" si="338"/>
        <v>0</v>
      </c>
      <c r="G10701" s="136">
        <f t="shared" si="339"/>
        <v>0</v>
      </c>
    </row>
    <row r="10702" spans="1:7" s="8" customFormat="1" ht="12.75" x14ac:dyDescent="0.15">
      <c r="A10702" s="108" t="s">
        <v>37</v>
      </c>
      <c r="B10702" s="19">
        <v>0</v>
      </c>
      <c r="C10702" s="19">
        <v>796</v>
      </c>
      <c r="D10702" s="19">
        <v>0</v>
      </c>
      <c r="E10702" s="19">
        <v>0</v>
      </c>
      <c r="F10702" s="19">
        <f t="shared" si="338"/>
        <v>0</v>
      </c>
      <c r="G10702" s="151">
        <f t="shared" si="339"/>
        <v>0</v>
      </c>
    </row>
    <row r="10703" spans="1:7" s="8" customFormat="1" ht="12.75" x14ac:dyDescent="0.15">
      <c r="A10703" s="110" t="s">
        <v>39</v>
      </c>
      <c r="B10703" s="20">
        <v>0</v>
      </c>
      <c r="C10703" s="20">
        <v>0</v>
      </c>
      <c r="D10703" s="20">
        <v>0</v>
      </c>
      <c r="E10703" s="20">
        <v>0</v>
      </c>
      <c r="F10703" s="20">
        <f t="shared" si="338"/>
        <v>0</v>
      </c>
      <c r="G10703" s="136">
        <f t="shared" si="339"/>
        <v>0</v>
      </c>
    </row>
    <row r="10704" spans="1:7" s="5" customFormat="1" ht="12.75" x14ac:dyDescent="0.15">
      <c r="A10704" s="145" t="s">
        <v>520</v>
      </c>
      <c r="B10704" s="16">
        <v>1472446.31</v>
      </c>
      <c r="C10704" s="16">
        <v>1433159</v>
      </c>
      <c r="D10704" s="16">
        <v>1962428</v>
      </c>
      <c r="E10704" s="16">
        <v>1754772.79</v>
      </c>
      <c r="F10704" s="16">
        <f t="shared" si="338"/>
        <v>119.17397449962029</v>
      </c>
      <c r="G10704" s="146">
        <f t="shared" si="339"/>
        <v>89.418454587888064</v>
      </c>
    </row>
    <row r="10705" spans="1:7" s="6" customFormat="1" ht="12.75" x14ac:dyDescent="0.15">
      <c r="A10705" s="147" t="s">
        <v>362</v>
      </c>
      <c r="B10705" s="17">
        <v>92905.98</v>
      </c>
      <c r="C10705" s="17">
        <v>45126</v>
      </c>
      <c r="D10705" s="17">
        <v>45126</v>
      </c>
      <c r="E10705" s="17">
        <v>45084.95</v>
      </c>
      <c r="F10705" s="17">
        <f t="shared" si="338"/>
        <v>48.527500597916301</v>
      </c>
      <c r="G10705" s="148">
        <f t="shared" si="339"/>
        <v>99.909032486814681</v>
      </c>
    </row>
    <row r="10706" spans="1:7" s="7" customFormat="1" ht="12.75" x14ac:dyDescent="0.15">
      <c r="A10706" s="149" t="s">
        <v>363</v>
      </c>
      <c r="B10706" s="18">
        <v>92905.98</v>
      </c>
      <c r="C10706" s="18">
        <v>45126</v>
      </c>
      <c r="D10706" s="18">
        <v>45126</v>
      </c>
      <c r="E10706" s="18">
        <v>45084.95</v>
      </c>
      <c r="F10706" s="18">
        <f t="shared" si="338"/>
        <v>48.527500597916301</v>
      </c>
      <c r="G10706" s="150">
        <f t="shared" si="339"/>
        <v>99.909032486814681</v>
      </c>
    </row>
    <row r="10707" spans="1:7" s="8" customFormat="1" ht="12.75" x14ac:dyDescent="0.15">
      <c r="A10707" s="108" t="s">
        <v>364</v>
      </c>
      <c r="B10707" s="19">
        <v>92905.98</v>
      </c>
      <c r="C10707" s="19">
        <v>45126</v>
      </c>
      <c r="D10707" s="19">
        <v>45126</v>
      </c>
      <c r="E10707" s="19">
        <v>45084.95</v>
      </c>
      <c r="F10707" s="19">
        <f t="shared" si="338"/>
        <v>48.527500597916301</v>
      </c>
      <c r="G10707" s="151">
        <f t="shared" si="339"/>
        <v>99.909032486814681</v>
      </c>
    </row>
    <row r="10708" spans="1:7" s="6" customFormat="1" ht="12.75" x14ac:dyDescent="0.15">
      <c r="A10708" s="147" t="s">
        <v>62</v>
      </c>
      <c r="B10708" s="17">
        <v>92905.98</v>
      </c>
      <c r="C10708" s="17">
        <v>45126</v>
      </c>
      <c r="D10708" s="17">
        <v>45126</v>
      </c>
      <c r="E10708" s="17">
        <v>45084.95</v>
      </c>
      <c r="F10708" s="17">
        <f t="shared" si="338"/>
        <v>48.527500597916301</v>
      </c>
      <c r="G10708" s="148">
        <f t="shared" si="339"/>
        <v>99.909032486814681</v>
      </c>
    </row>
    <row r="10709" spans="1:7" s="8" customFormat="1" ht="12.75" x14ac:dyDescent="0.15">
      <c r="A10709" s="108" t="s">
        <v>6</v>
      </c>
      <c r="B10709" s="19">
        <v>25748.240000000002</v>
      </c>
      <c r="C10709" s="19">
        <v>28695</v>
      </c>
      <c r="D10709" s="19">
        <v>28695</v>
      </c>
      <c r="E10709" s="19">
        <v>28695</v>
      </c>
      <c r="F10709" s="19">
        <f t="shared" si="338"/>
        <v>111.44451038206881</v>
      </c>
      <c r="G10709" s="151">
        <f t="shared" si="339"/>
        <v>100</v>
      </c>
    </row>
    <row r="10710" spans="1:7" s="8" customFormat="1" ht="12.75" x14ac:dyDescent="0.15">
      <c r="A10710" s="108" t="s">
        <v>12</v>
      </c>
      <c r="B10710" s="19">
        <v>25748.240000000002</v>
      </c>
      <c r="C10710" s="19">
        <v>28695</v>
      </c>
      <c r="D10710" s="19">
        <v>28695</v>
      </c>
      <c r="E10710" s="19">
        <v>28695</v>
      </c>
      <c r="F10710" s="19">
        <f t="shared" si="338"/>
        <v>111.44451038206881</v>
      </c>
      <c r="G10710" s="151">
        <f t="shared" si="339"/>
        <v>100</v>
      </c>
    </row>
    <row r="10711" spans="1:7" s="8" customFormat="1" ht="12.75" x14ac:dyDescent="0.15">
      <c r="A10711" s="110" t="s">
        <v>28</v>
      </c>
      <c r="B10711" s="20">
        <v>20306.599999999999</v>
      </c>
      <c r="C10711" s="20">
        <v>0</v>
      </c>
      <c r="D10711" s="20">
        <v>0</v>
      </c>
      <c r="E10711" s="20">
        <v>19603</v>
      </c>
      <c r="F10711" s="20">
        <f t="shared" si="338"/>
        <v>96.535116661578016</v>
      </c>
      <c r="G10711" s="136">
        <f t="shared" si="339"/>
        <v>0</v>
      </c>
    </row>
    <row r="10712" spans="1:7" s="8" customFormat="1" ht="12.75" x14ac:dyDescent="0.15">
      <c r="A10712" s="110" t="s">
        <v>33</v>
      </c>
      <c r="B10712" s="20">
        <v>5441.64</v>
      </c>
      <c r="C10712" s="20">
        <v>0</v>
      </c>
      <c r="D10712" s="20">
        <v>0</v>
      </c>
      <c r="E10712" s="20">
        <v>9092</v>
      </c>
      <c r="F10712" s="20">
        <f t="shared" si="338"/>
        <v>167.08198263758717</v>
      </c>
      <c r="G10712" s="136">
        <f t="shared" si="339"/>
        <v>0</v>
      </c>
    </row>
    <row r="10713" spans="1:7" s="8" customFormat="1" ht="12.75" x14ac:dyDescent="0.15">
      <c r="A10713" s="108" t="s">
        <v>53</v>
      </c>
      <c r="B10713" s="19">
        <v>67157.740000000005</v>
      </c>
      <c r="C10713" s="19">
        <v>16431</v>
      </c>
      <c r="D10713" s="19">
        <v>16431</v>
      </c>
      <c r="E10713" s="19">
        <v>16389.95</v>
      </c>
      <c r="F10713" s="19">
        <f t="shared" si="338"/>
        <v>24.405154193693832</v>
      </c>
      <c r="G10713" s="151">
        <f t="shared" si="339"/>
        <v>99.750167366563204</v>
      </c>
    </row>
    <row r="10714" spans="1:7" s="8" customFormat="1" ht="12.75" x14ac:dyDescent="0.15">
      <c r="A10714" s="108" t="s">
        <v>56</v>
      </c>
      <c r="B10714" s="19">
        <v>3450.79</v>
      </c>
      <c r="C10714" s="19">
        <v>5309</v>
      </c>
      <c r="D10714" s="19">
        <v>16431</v>
      </c>
      <c r="E10714" s="19">
        <v>16389.95</v>
      </c>
      <c r="F10714" s="19">
        <f t="shared" si="338"/>
        <v>474.96225501986504</v>
      </c>
      <c r="G10714" s="151">
        <f t="shared" si="339"/>
        <v>99.750167366563204</v>
      </c>
    </row>
    <row r="10715" spans="1:7" s="8" customFormat="1" ht="12.75" x14ac:dyDescent="0.15">
      <c r="A10715" s="110" t="s">
        <v>57</v>
      </c>
      <c r="B10715" s="20">
        <v>1990.84</v>
      </c>
      <c r="C10715" s="20">
        <v>0</v>
      </c>
      <c r="D10715" s="20">
        <v>0</v>
      </c>
      <c r="E10715" s="20">
        <v>5845</v>
      </c>
      <c r="F10715" s="20">
        <f t="shared" si="338"/>
        <v>293.5946635591007</v>
      </c>
      <c r="G10715" s="136">
        <f t="shared" si="339"/>
        <v>0</v>
      </c>
    </row>
    <row r="10716" spans="1:7" s="8" customFormat="1" ht="12.75" x14ac:dyDescent="0.15">
      <c r="A10716" s="110" t="s">
        <v>59</v>
      </c>
      <c r="B10716" s="20">
        <v>1459.95</v>
      </c>
      <c r="C10716" s="20">
        <v>0</v>
      </c>
      <c r="D10716" s="20">
        <v>0</v>
      </c>
      <c r="E10716" s="20">
        <v>1600</v>
      </c>
      <c r="F10716" s="20">
        <f t="shared" si="338"/>
        <v>109.59279427377651</v>
      </c>
      <c r="G10716" s="136">
        <f t="shared" si="339"/>
        <v>0</v>
      </c>
    </row>
    <row r="10717" spans="1:7" s="8" customFormat="1" ht="12.75" x14ac:dyDescent="0.15">
      <c r="A10717" s="110" t="s">
        <v>60</v>
      </c>
      <c r="B10717" s="20">
        <v>0</v>
      </c>
      <c r="C10717" s="20">
        <v>0</v>
      </c>
      <c r="D10717" s="20">
        <v>0</v>
      </c>
      <c r="E10717" s="20">
        <v>849.95</v>
      </c>
      <c r="F10717" s="20">
        <f t="shared" si="338"/>
        <v>0</v>
      </c>
      <c r="G10717" s="136">
        <f t="shared" si="339"/>
        <v>0</v>
      </c>
    </row>
    <row r="10718" spans="1:7" s="8" customFormat="1" ht="12.75" x14ac:dyDescent="0.15">
      <c r="A10718" s="110" t="s">
        <v>71</v>
      </c>
      <c r="B10718" s="20">
        <v>0</v>
      </c>
      <c r="C10718" s="20">
        <v>0</v>
      </c>
      <c r="D10718" s="20">
        <v>0</v>
      </c>
      <c r="E10718" s="20">
        <v>8095</v>
      </c>
      <c r="F10718" s="20">
        <f t="shared" si="338"/>
        <v>0</v>
      </c>
      <c r="G10718" s="136">
        <f t="shared" si="339"/>
        <v>0</v>
      </c>
    </row>
    <row r="10719" spans="1:7" s="8" customFormat="1" ht="12.75" x14ac:dyDescent="0.15">
      <c r="A10719" s="108" t="s">
        <v>72</v>
      </c>
      <c r="B10719" s="19">
        <v>63706.95</v>
      </c>
      <c r="C10719" s="19">
        <v>11122</v>
      </c>
      <c r="D10719" s="19">
        <v>0</v>
      </c>
      <c r="E10719" s="19">
        <v>0</v>
      </c>
      <c r="F10719" s="19">
        <f t="shared" si="338"/>
        <v>0</v>
      </c>
      <c r="G10719" s="151">
        <f t="shared" si="339"/>
        <v>0</v>
      </c>
    </row>
    <row r="10720" spans="1:7" s="8" customFormat="1" ht="12.75" x14ac:dyDescent="0.15">
      <c r="A10720" s="110" t="s">
        <v>73</v>
      </c>
      <c r="B10720" s="20">
        <v>63706.95</v>
      </c>
      <c r="C10720" s="20">
        <v>0</v>
      </c>
      <c r="D10720" s="20">
        <v>0</v>
      </c>
      <c r="E10720" s="20">
        <v>0</v>
      </c>
      <c r="F10720" s="20">
        <f t="shared" si="338"/>
        <v>0</v>
      </c>
      <c r="G10720" s="136">
        <f t="shared" si="339"/>
        <v>0</v>
      </c>
    </row>
    <row r="10721" spans="1:7" s="6" customFormat="1" ht="12.75" x14ac:dyDescent="0.15">
      <c r="A10721" s="147" t="s">
        <v>365</v>
      </c>
      <c r="B10721" s="17">
        <v>306157.28000000003</v>
      </c>
      <c r="C10721" s="17">
        <v>259321</v>
      </c>
      <c r="D10721" s="17">
        <v>318000</v>
      </c>
      <c r="E10721" s="17">
        <v>289225.32</v>
      </c>
      <c r="F10721" s="17">
        <f t="shared" si="338"/>
        <v>94.469522331789719</v>
      </c>
      <c r="G10721" s="148">
        <f t="shared" si="339"/>
        <v>90.951358490566037</v>
      </c>
    </row>
    <row r="10722" spans="1:7" s="7" customFormat="1" ht="12.75" x14ac:dyDescent="0.15">
      <c r="A10722" s="149" t="s">
        <v>366</v>
      </c>
      <c r="B10722" s="18">
        <v>188308.92</v>
      </c>
      <c r="C10722" s="18">
        <v>246864</v>
      </c>
      <c r="D10722" s="18">
        <v>275000</v>
      </c>
      <c r="E10722" s="18">
        <v>246225.32</v>
      </c>
      <c r="F10722" s="18">
        <f t="shared" si="338"/>
        <v>130.75605765249995</v>
      </c>
      <c r="G10722" s="150">
        <f t="shared" si="339"/>
        <v>89.536480000000012</v>
      </c>
    </row>
    <row r="10723" spans="1:7" s="8" customFormat="1" ht="12.75" x14ac:dyDescent="0.15">
      <c r="A10723" s="108" t="s">
        <v>367</v>
      </c>
      <c r="B10723" s="19">
        <v>188308.92</v>
      </c>
      <c r="C10723" s="19">
        <v>246864</v>
      </c>
      <c r="D10723" s="19">
        <v>275000</v>
      </c>
      <c r="E10723" s="19">
        <v>246225.32</v>
      </c>
      <c r="F10723" s="19">
        <f t="shared" si="338"/>
        <v>130.75605765249995</v>
      </c>
      <c r="G10723" s="151">
        <f t="shared" si="339"/>
        <v>89.536480000000012</v>
      </c>
    </row>
    <row r="10724" spans="1:7" s="6" customFormat="1" ht="12.75" x14ac:dyDescent="0.15">
      <c r="A10724" s="147" t="s">
        <v>44</v>
      </c>
      <c r="B10724" s="17">
        <v>188308.92</v>
      </c>
      <c r="C10724" s="17">
        <v>246864</v>
      </c>
      <c r="D10724" s="17">
        <v>275000</v>
      </c>
      <c r="E10724" s="17">
        <v>246225.32</v>
      </c>
      <c r="F10724" s="17">
        <f t="shared" si="338"/>
        <v>130.75605765249995</v>
      </c>
      <c r="G10724" s="148">
        <f t="shared" si="339"/>
        <v>89.536480000000012</v>
      </c>
    </row>
    <row r="10725" spans="1:7" s="8" customFormat="1" ht="12.75" x14ac:dyDescent="0.15">
      <c r="A10725" s="108" t="s">
        <v>6</v>
      </c>
      <c r="B10725" s="19">
        <v>175323.83</v>
      </c>
      <c r="C10725" s="19">
        <v>230937</v>
      </c>
      <c r="D10725" s="19">
        <v>266500</v>
      </c>
      <c r="E10725" s="19">
        <v>237776.25</v>
      </c>
      <c r="F10725" s="19">
        <f t="shared" si="338"/>
        <v>135.62118167279371</v>
      </c>
      <c r="G10725" s="151">
        <f t="shared" si="339"/>
        <v>89.221857410881796</v>
      </c>
    </row>
    <row r="10726" spans="1:7" s="8" customFormat="1" ht="12.75" x14ac:dyDescent="0.15">
      <c r="A10726" s="108" t="s">
        <v>7</v>
      </c>
      <c r="B10726" s="19">
        <v>61176.26</v>
      </c>
      <c r="C10726" s="19">
        <v>115468</v>
      </c>
      <c r="D10726" s="19">
        <v>86500</v>
      </c>
      <c r="E10726" s="19">
        <v>78571.539999999994</v>
      </c>
      <c r="F10726" s="19">
        <f t="shared" si="338"/>
        <v>128.43469018864505</v>
      </c>
      <c r="G10726" s="151">
        <f t="shared" si="339"/>
        <v>90.83415028901733</v>
      </c>
    </row>
    <row r="10727" spans="1:7" s="8" customFormat="1" ht="12.75" x14ac:dyDescent="0.15">
      <c r="A10727" s="110" t="s">
        <v>8</v>
      </c>
      <c r="B10727" s="20">
        <v>57072.84</v>
      </c>
      <c r="C10727" s="20">
        <v>0</v>
      </c>
      <c r="D10727" s="20">
        <v>0</v>
      </c>
      <c r="E10727" s="20">
        <v>78350.820000000007</v>
      </c>
      <c r="F10727" s="20">
        <f t="shared" si="338"/>
        <v>137.28214681449182</v>
      </c>
      <c r="G10727" s="136">
        <f t="shared" si="339"/>
        <v>0</v>
      </c>
    </row>
    <row r="10728" spans="1:7" s="8" customFormat="1" ht="12.75" x14ac:dyDescent="0.15">
      <c r="A10728" s="110" t="s">
        <v>10</v>
      </c>
      <c r="B10728" s="20">
        <v>4103.42</v>
      </c>
      <c r="C10728" s="20">
        <v>0</v>
      </c>
      <c r="D10728" s="20">
        <v>0</v>
      </c>
      <c r="E10728" s="20">
        <v>220.72</v>
      </c>
      <c r="F10728" s="20">
        <f t="shared" si="338"/>
        <v>5.3789278211833054</v>
      </c>
      <c r="G10728" s="136">
        <f t="shared" si="339"/>
        <v>0</v>
      </c>
    </row>
    <row r="10729" spans="1:7" s="8" customFormat="1" ht="12.75" x14ac:dyDescent="0.15">
      <c r="A10729" s="108" t="s">
        <v>12</v>
      </c>
      <c r="B10729" s="19">
        <v>114147.57</v>
      </c>
      <c r="C10729" s="19">
        <v>115469</v>
      </c>
      <c r="D10729" s="19">
        <v>180000</v>
      </c>
      <c r="E10729" s="19">
        <v>159204.71</v>
      </c>
      <c r="F10729" s="19">
        <f t="shared" si="338"/>
        <v>139.47271063238574</v>
      </c>
      <c r="G10729" s="151">
        <f t="shared" si="339"/>
        <v>88.447061111111097</v>
      </c>
    </row>
    <row r="10730" spans="1:7" s="8" customFormat="1" ht="12.75" x14ac:dyDescent="0.15">
      <c r="A10730" s="110" t="s">
        <v>22</v>
      </c>
      <c r="B10730" s="20">
        <v>2082.37</v>
      </c>
      <c r="C10730" s="20">
        <v>0</v>
      </c>
      <c r="D10730" s="20">
        <v>0</v>
      </c>
      <c r="E10730" s="20">
        <v>2262.89</v>
      </c>
      <c r="F10730" s="20">
        <f t="shared" si="338"/>
        <v>108.66896853104875</v>
      </c>
      <c r="G10730" s="136">
        <f t="shared" si="339"/>
        <v>0</v>
      </c>
    </row>
    <row r="10731" spans="1:7" s="8" customFormat="1" ht="12.75" x14ac:dyDescent="0.15">
      <c r="A10731" s="110" t="s">
        <v>97</v>
      </c>
      <c r="B10731" s="20">
        <v>83727.66</v>
      </c>
      <c r="C10731" s="20">
        <v>0</v>
      </c>
      <c r="D10731" s="20">
        <v>0</v>
      </c>
      <c r="E10731" s="20">
        <v>136428.85999999999</v>
      </c>
      <c r="F10731" s="20">
        <f t="shared" si="338"/>
        <v>162.94359593950193</v>
      </c>
      <c r="G10731" s="136">
        <f t="shared" si="339"/>
        <v>0</v>
      </c>
    </row>
    <row r="10732" spans="1:7" s="8" customFormat="1" ht="12.75" x14ac:dyDescent="0.15">
      <c r="A10732" s="110" t="s">
        <v>23</v>
      </c>
      <c r="B10732" s="20">
        <v>11712.56</v>
      </c>
      <c r="C10732" s="20">
        <v>0</v>
      </c>
      <c r="D10732" s="20">
        <v>0</v>
      </c>
      <c r="E10732" s="20">
        <v>9020.81</v>
      </c>
      <c r="F10732" s="20">
        <f t="shared" si="338"/>
        <v>77.018260738899087</v>
      </c>
      <c r="G10732" s="136">
        <f t="shared" si="339"/>
        <v>0</v>
      </c>
    </row>
    <row r="10733" spans="1:7" s="8" customFormat="1" ht="12.75" x14ac:dyDescent="0.15">
      <c r="A10733" s="110" t="s">
        <v>25</v>
      </c>
      <c r="B10733" s="20">
        <v>698.24</v>
      </c>
      <c r="C10733" s="20">
        <v>0</v>
      </c>
      <c r="D10733" s="20">
        <v>0</v>
      </c>
      <c r="E10733" s="20">
        <v>0</v>
      </c>
      <c r="F10733" s="20">
        <f t="shared" si="338"/>
        <v>0</v>
      </c>
      <c r="G10733" s="136">
        <f t="shared" si="339"/>
        <v>0</v>
      </c>
    </row>
    <row r="10734" spans="1:7" s="8" customFormat="1" ht="12.75" x14ac:dyDescent="0.15">
      <c r="A10734" s="110" t="s">
        <v>28</v>
      </c>
      <c r="B10734" s="20">
        <v>4784.74</v>
      </c>
      <c r="C10734" s="20">
        <v>0</v>
      </c>
      <c r="D10734" s="20">
        <v>0</v>
      </c>
      <c r="E10734" s="20">
        <v>0</v>
      </c>
      <c r="F10734" s="20">
        <f t="shared" si="338"/>
        <v>0</v>
      </c>
      <c r="G10734" s="136">
        <f t="shared" si="339"/>
        <v>0</v>
      </c>
    </row>
    <row r="10735" spans="1:7" s="8" customFormat="1" ht="12.75" x14ac:dyDescent="0.15">
      <c r="A10735" s="110" t="s">
        <v>29</v>
      </c>
      <c r="B10735" s="20">
        <v>3180.24</v>
      </c>
      <c r="C10735" s="20">
        <v>0</v>
      </c>
      <c r="D10735" s="20">
        <v>0</v>
      </c>
      <c r="E10735" s="20">
        <v>2999.59</v>
      </c>
      <c r="F10735" s="20">
        <f t="shared" si="338"/>
        <v>94.319611098533457</v>
      </c>
      <c r="G10735" s="136">
        <f t="shared" si="339"/>
        <v>0</v>
      </c>
    </row>
    <row r="10736" spans="1:7" s="8" customFormat="1" ht="12.75" x14ac:dyDescent="0.15">
      <c r="A10736" s="110" t="s">
        <v>31</v>
      </c>
      <c r="B10736" s="20">
        <v>4097.07</v>
      </c>
      <c r="C10736" s="20">
        <v>0</v>
      </c>
      <c r="D10736" s="20">
        <v>0</v>
      </c>
      <c r="E10736" s="20">
        <v>8492.56</v>
      </c>
      <c r="F10736" s="20">
        <f t="shared" si="338"/>
        <v>207.28374179596639</v>
      </c>
      <c r="G10736" s="136">
        <f t="shared" si="339"/>
        <v>0</v>
      </c>
    </row>
    <row r="10737" spans="1:7" s="8" customFormat="1" ht="12.75" x14ac:dyDescent="0.15">
      <c r="A10737" s="110" t="s">
        <v>33</v>
      </c>
      <c r="B10737" s="20">
        <v>258.81</v>
      </c>
      <c r="C10737" s="20">
        <v>0</v>
      </c>
      <c r="D10737" s="20">
        <v>0</v>
      </c>
      <c r="E10737" s="20">
        <v>0</v>
      </c>
      <c r="F10737" s="20">
        <f t="shared" si="338"/>
        <v>0</v>
      </c>
      <c r="G10737" s="136">
        <f t="shared" si="339"/>
        <v>0</v>
      </c>
    </row>
    <row r="10738" spans="1:7" s="8" customFormat="1" ht="12.75" x14ac:dyDescent="0.15">
      <c r="A10738" s="110" t="s">
        <v>34</v>
      </c>
      <c r="B10738" s="20">
        <v>3605.88</v>
      </c>
      <c r="C10738" s="20">
        <v>0</v>
      </c>
      <c r="D10738" s="20">
        <v>0</v>
      </c>
      <c r="E10738" s="20">
        <v>0</v>
      </c>
      <c r="F10738" s="20">
        <f t="shared" si="338"/>
        <v>0</v>
      </c>
      <c r="G10738" s="136">
        <f t="shared" si="339"/>
        <v>0</v>
      </c>
    </row>
    <row r="10739" spans="1:7" s="8" customFormat="1" ht="12.75" x14ac:dyDescent="0.15">
      <c r="A10739" s="108" t="s">
        <v>53</v>
      </c>
      <c r="B10739" s="19">
        <v>12985.09</v>
      </c>
      <c r="C10739" s="19">
        <v>15927</v>
      </c>
      <c r="D10739" s="19">
        <v>8500</v>
      </c>
      <c r="E10739" s="19">
        <v>8449.07</v>
      </c>
      <c r="F10739" s="19">
        <f t="shared" si="338"/>
        <v>65.067473540807185</v>
      </c>
      <c r="G10739" s="151">
        <f t="shared" si="339"/>
        <v>99.400823529411767</v>
      </c>
    </row>
    <row r="10740" spans="1:7" s="8" customFormat="1" ht="12.75" x14ac:dyDescent="0.15">
      <c r="A10740" s="108" t="s">
        <v>56</v>
      </c>
      <c r="B10740" s="19">
        <v>1098.21</v>
      </c>
      <c r="C10740" s="19">
        <v>9291</v>
      </c>
      <c r="D10740" s="19">
        <v>6300</v>
      </c>
      <c r="E10740" s="19">
        <v>6266.14</v>
      </c>
      <c r="F10740" s="19">
        <f t="shared" si="338"/>
        <v>570.57757623769589</v>
      </c>
      <c r="G10740" s="151">
        <f t="shared" si="339"/>
        <v>99.462539682539685</v>
      </c>
    </row>
    <row r="10741" spans="1:7" s="8" customFormat="1" ht="12.75" x14ac:dyDescent="0.15">
      <c r="A10741" s="110" t="s">
        <v>57</v>
      </c>
      <c r="B10741" s="20">
        <v>725.32</v>
      </c>
      <c r="C10741" s="20">
        <v>0</v>
      </c>
      <c r="D10741" s="20">
        <v>0</v>
      </c>
      <c r="E10741" s="20">
        <v>208.87</v>
      </c>
      <c r="F10741" s="20">
        <f t="shared" si="338"/>
        <v>28.79694479677935</v>
      </c>
      <c r="G10741" s="136">
        <f t="shared" si="339"/>
        <v>0</v>
      </c>
    </row>
    <row r="10742" spans="1:7" s="8" customFormat="1" ht="12.75" x14ac:dyDescent="0.15">
      <c r="A10742" s="110" t="s">
        <v>59</v>
      </c>
      <c r="B10742" s="20">
        <v>172.54</v>
      </c>
      <c r="C10742" s="20">
        <v>0</v>
      </c>
      <c r="D10742" s="20">
        <v>0</v>
      </c>
      <c r="E10742" s="20">
        <v>0</v>
      </c>
      <c r="F10742" s="20">
        <f t="shared" si="338"/>
        <v>0</v>
      </c>
      <c r="G10742" s="136">
        <f t="shared" si="339"/>
        <v>0</v>
      </c>
    </row>
    <row r="10743" spans="1:7" s="8" customFormat="1" ht="12.75" x14ac:dyDescent="0.15">
      <c r="A10743" s="110" t="s">
        <v>296</v>
      </c>
      <c r="B10743" s="20">
        <v>200.35</v>
      </c>
      <c r="C10743" s="20">
        <v>0</v>
      </c>
      <c r="D10743" s="20">
        <v>0</v>
      </c>
      <c r="E10743" s="20">
        <v>4840.8100000000004</v>
      </c>
      <c r="F10743" s="20">
        <f t="shared" si="338"/>
        <v>2416.176690791116</v>
      </c>
      <c r="G10743" s="136">
        <f t="shared" si="339"/>
        <v>0</v>
      </c>
    </row>
    <row r="10744" spans="1:7" s="8" customFormat="1" ht="12.75" x14ac:dyDescent="0.15">
      <c r="A10744" s="110" t="s">
        <v>71</v>
      </c>
      <c r="B10744" s="20">
        <v>0</v>
      </c>
      <c r="C10744" s="20">
        <v>0</v>
      </c>
      <c r="D10744" s="20">
        <v>0</v>
      </c>
      <c r="E10744" s="20">
        <v>1216.46</v>
      </c>
      <c r="F10744" s="20">
        <f t="shared" si="338"/>
        <v>0</v>
      </c>
      <c r="G10744" s="136">
        <f t="shared" si="339"/>
        <v>0</v>
      </c>
    </row>
    <row r="10745" spans="1:7" s="8" customFormat="1" ht="12.75" x14ac:dyDescent="0.15">
      <c r="A10745" s="108" t="s">
        <v>72</v>
      </c>
      <c r="B10745" s="19">
        <v>11886.88</v>
      </c>
      <c r="C10745" s="19">
        <v>6636</v>
      </c>
      <c r="D10745" s="19">
        <v>2200</v>
      </c>
      <c r="E10745" s="19">
        <v>2182.9299999999998</v>
      </c>
      <c r="F10745" s="19">
        <f t="shared" si="338"/>
        <v>18.364196492267105</v>
      </c>
      <c r="G10745" s="151">
        <f t="shared" si="339"/>
        <v>99.224090909090904</v>
      </c>
    </row>
    <row r="10746" spans="1:7" s="8" customFormat="1" ht="12.75" x14ac:dyDescent="0.15">
      <c r="A10746" s="110" t="s">
        <v>73</v>
      </c>
      <c r="B10746" s="20">
        <v>11886.88</v>
      </c>
      <c r="C10746" s="20">
        <v>0</v>
      </c>
      <c r="D10746" s="20">
        <v>0</v>
      </c>
      <c r="E10746" s="20">
        <v>2182.9299999999998</v>
      </c>
      <c r="F10746" s="20">
        <f t="shared" si="338"/>
        <v>18.364196492267105</v>
      </c>
      <c r="G10746" s="136">
        <f t="shared" si="339"/>
        <v>0</v>
      </c>
    </row>
    <row r="10747" spans="1:7" s="7" customFormat="1" ht="12.75" x14ac:dyDescent="0.15">
      <c r="A10747" s="149" t="s">
        <v>383</v>
      </c>
      <c r="B10747" s="18">
        <v>101177.87</v>
      </c>
      <c r="C10747" s="18">
        <v>0</v>
      </c>
      <c r="D10747" s="18">
        <v>43000</v>
      </c>
      <c r="E10747" s="18">
        <v>43000</v>
      </c>
      <c r="F10747" s="18">
        <f t="shared" si="338"/>
        <v>42.499412173828134</v>
      </c>
      <c r="G10747" s="150">
        <f t="shared" si="339"/>
        <v>100</v>
      </c>
    </row>
    <row r="10748" spans="1:7" s="8" customFormat="1" ht="12.75" x14ac:dyDescent="0.15">
      <c r="A10748" s="108" t="s">
        <v>364</v>
      </c>
      <c r="B10748" s="19">
        <v>18893.63</v>
      </c>
      <c r="C10748" s="19">
        <v>0</v>
      </c>
      <c r="D10748" s="19">
        <v>37000</v>
      </c>
      <c r="E10748" s="19">
        <v>37000</v>
      </c>
      <c r="F10748" s="19">
        <f t="shared" si="338"/>
        <v>195.8331988082756</v>
      </c>
      <c r="G10748" s="151">
        <f t="shared" si="339"/>
        <v>100</v>
      </c>
    </row>
    <row r="10749" spans="1:7" s="6" customFormat="1" ht="12.75" x14ac:dyDescent="0.15">
      <c r="A10749" s="147" t="s">
        <v>5</v>
      </c>
      <c r="B10749" s="17">
        <v>18893.63</v>
      </c>
      <c r="C10749" s="17">
        <v>0</v>
      </c>
      <c r="D10749" s="17">
        <v>37000</v>
      </c>
      <c r="E10749" s="17">
        <v>37000</v>
      </c>
      <c r="F10749" s="17">
        <f t="shared" si="338"/>
        <v>195.8331988082756</v>
      </c>
      <c r="G10749" s="148">
        <f t="shared" si="339"/>
        <v>100</v>
      </c>
    </row>
    <row r="10750" spans="1:7" s="8" customFormat="1" ht="12.75" x14ac:dyDescent="0.15">
      <c r="A10750" s="108" t="s">
        <v>6</v>
      </c>
      <c r="B10750" s="19">
        <v>0</v>
      </c>
      <c r="C10750" s="19">
        <v>0</v>
      </c>
      <c r="D10750" s="19">
        <v>25000</v>
      </c>
      <c r="E10750" s="19">
        <v>25000</v>
      </c>
      <c r="F10750" s="19">
        <f t="shared" si="338"/>
        <v>0</v>
      </c>
      <c r="G10750" s="151">
        <f t="shared" si="339"/>
        <v>100</v>
      </c>
    </row>
    <row r="10751" spans="1:7" s="8" customFormat="1" ht="12.75" x14ac:dyDescent="0.15">
      <c r="A10751" s="108" t="s">
        <v>7</v>
      </c>
      <c r="B10751" s="19">
        <v>0</v>
      </c>
      <c r="C10751" s="19">
        <v>0</v>
      </c>
      <c r="D10751" s="19">
        <v>25000</v>
      </c>
      <c r="E10751" s="19">
        <v>25000</v>
      </c>
      <c r="F10751" s="19">
        <f t="shared" si="338"/>
        <v>0</v>
      </c>
      <c r="G10751" s="151">
        <f t="shared" si="339"/>
        <v>100</v>
      </c>
    </row>
    <row r="10752" spans="1:7" s="8" customFormat="1" ht="12.75" x14ac:dyDescent="0.15">
      <c r="A10752" s="110" t="s">
        <v>10</v>
      </c>
      <c r="B10752" s="20">
        <v>0</v>
      </c>
      <c r="C10752" s="20">
        <v>0</v>
      </c>
      <c r="D10752" s="20">
        <v>0</v>
      </c>
      <c r="E10752" s="20">
        <v>25000</v>
      </c>
      <c r="F10752" s="20">
        <f t="shared" si="338"/>
        <v>0</v>
      </c>
      <c r="G10752" s="136">
        <f t="shared" si="339"/>
        <v>0</v>
      </c>
    </row>
    <row r="10753" spans="1:7" s="8" customFormat="1" ht="12.75" x14ac:dyDescent="0.15">
      <c r="A10753" s="108" t="s">
        <v>53</v>
      </c>
      <c r="B10753" s="19">
        <v>18893.63</v>
      </c>
      <c r="C10753" s="19">
        <v>0</v>
      </c>
      <c r="D10753" s="19">
        <v>12000</v>
      </c>
      <c r="E10753" s="19">
        <v>12000</v>
      </c>
      <c r="F10753" s="19">
        <f t="shared" si="338"/>
        <v>63.513469883765048</v>
      </c>
      <c r="G10753" s="151">
        <f t="shared" si="339"/>
        <v>100</v>
      </c>
    </row>
    <row r="10754" spans="1:7" s="8" customFormat="1" ht="12.75" x14ac:dyDescent="0.15">
      <c r="A10754" s="108" t="s">
        <v>56</v>
      </c>
      <c r="B10754" s="19">
        <v>6284.96</v>
      </c>
      <c r="C10754" s="19">
        <v>0</v>
      </c>
      <c r="D10754" s="19">
        <v>12000</v>
      </c>
      <c r="E10754" s="19">
        <v>12000</v>
      </c>
      <c r="F10754" s="19">
        <f t="shared" si="338"/>
        <v>190.93200274942083</v>
      </c>
      <c r="G10754" s="151">
        <f t="shared" si="339"/>
        <v>100</v>
      </c>
    </row>
    <row r="10755" spans="1:7" s="8" customFormat="1" ht="12.75" x14ac:dyDescent="0.15">
      <c r="A10755" s="110" t="s">
        <v>57</v>
      </c>
      <c r="B10755" s="20">
        <v>6284.96</v>
      </c>
      <c r="C10755" s="20">
        <v>0</v>
      </c>
      <c r="D10755" s="20">
        <v>0</v>
      </c>
      <c r="E10755" s="20">
        <v>0</v>
      </c>
      <c r="F10755" s="20">
        <f t="shared" si="338"/>
        <v>0</v>
      </c>
      <c r="G10755" s="136">
        <f t="shared" si="339"/>
        <v>0</v>
      </c>
    </row>
    <row r="10756" spans="1:7" s="8" customFormat="1" ht="12.75" x14ac:dyDescent="0.15">
      <c r="A10756" s="110" t="s">
        <v>71</v>
      </c>
      <c r="B10756" s="20">
        <v>0</v>
      </c>
      <c r="C10756" s="20">
        <v>0</v>
      </c>
      <c r="D10756" s="20">
        <v>0</v>
      </c>
      <c r="E10756" s="20">
        <v>12000</v>
      </c>
      <c r="F10756" s="20">
        <f t="shared" si="338"/>
        <v>0</v>
      </c>
      <c r="G10756" s="136">
        <f t="shared" si="339"/>
        <v>0</v>
      </c>
    </row>
    <row r="10757" spans="1:7" s="8" customFormat="1" ht="12.75" x14ac:dyDescent="0.15">
      <c r="A10757" s="108" t="s">
        <v>72</v>
      </c>
      <c r="B10757" s="19">
        <v>12608.67</v>
      </c>
      <c r="C10757" s="19">
        <v>0</v>
      </c>
      <c r="D10757" s="19">
        <v>0</v>
      </c>
      <c r="E10757" s="19">
        <v>0</v>
      </c>
      <c r="F10757" s="19">
        <f t="shared" si="338"/>
        <v>0</v>
      </c>
      <c r="G10757" s="151">
        <f t="shared" si="339"/>
        <v>0</v>
      </c>
    </row>
    <row r="10758" spans="1:7" s="8" customFormat="1" ht="12.75" x14ac:dyDescent="0.15">
      <c r="A10758" s="110" t="s">
        <v>73</v>
      </c>
      <c r="B10758" s="20">
        <v>12608.67</v>
      </c>
      <c r="C10758" s="20">
        <v>0</v>
      </c>
      <c r="D10758" s="20">
        <v>0</v>
      </c>
      <c r="E10758" s="20">
        <v>0</v>
      </c>
      <c r="F10758" s="20">
        <f t="shared" ref="F10758:F10821" si="340">IFERROR(E10758/B10758*100,0)</f>
        <v>0</v>
      </c>
      <c r="G10758" s="136">
        <f t="shared" ref="G10758:G10821" si="341">IFERROR(E10758/D10758*100,0)</f>
        <v>0</v>
      </c>
    </row>
    <row r="10759" spans="1:7" s="8" customFormat="1" ht="12.75" x14ac:dyDescent="0.15">
      <c r="A10759" s="108" t="s">
        <v>367</v>
      </c>
      <c r="B10759" s="19">
        <v>82284.240000000005</v>
      </c>
      <c r="C10759" s="19">
        <v>0</v>
      </c>
      <c r="D10759" s="19">
        <v>6000</v>
      </c>
      <c r="E10759" s="19">
        <v>6000</v>
      </c>
      <c r="F10759" s="19">
        <f t="shared" si="340"/>
        <v>7.2917973113684944</v>
      </c>
      <c r="G10759" s="151">
        <f t="shared" si="341"/>
        <v>100</v>
      </c>
    </row>
    <row r="10760" spans="1:7" s="6" customFormat="1" ht="12.75" x14ac:dyDescent="0.15">
      <c r="A10760" s="147" t="s">
        <v>5</v>
      </c>
      <c r="B10760" s="17">
        <v>6987.27</v>
      </c>
      <c r="C10760" s="17">
        <v>0</v>
      </c>
      <c r="D10760" s="17">
        <v>6000</v>
      </c>
      <c r="E10760" s="17">
        <v>6000</v>
      </c>
      <c r="F10760" s="17">
        <f t="shared" si="340"/>
        <v>85.870447256224523</v>
      </c>
      <c r="G10760" s="148">
        <f t="shared" si="341"/>
        <v>100</v>
      </c>
    </row>
    <row r="10761" spans="1:7" s="8" customFormat="1" ht="12.75" x14ac:dyDescent="0.15">
      <c r="A10761" s="108" t="s">
        <v>6</v>
      </c>
      <c r="B10761" s="19">
        <v>4927.74</v>
      </c>
      <c r="C10761" s="19">
        <v>0</v>
      </c>
      <c r="D10761" s="19">
        <v>6000</v>
      </c>
      <c r="E10761" s="19">
        <v>6000</v>
      </c>
      <c r="F10761" s="19">
        <f t="shared" si="340"/>
        <v>121.75967076185026</v>
      </c>
      <c r="G10761" s="151">
        <f t="shared" si="341"/>
        <v>100</v>
      </c>
    </row>
    <row r="10762" spans="1:7" s="8" customFormat="1" ht="12.75" x14ac:dyDescent="0.15">
      <c r="A10762" s="108" t="s">
        <v>12</v>
      </c>
      <c r="B10762" s="19">
        <v>4927.74</v>
      </c>
      <c r="C10762" s="19">
        <v>0</v>
      </c>
      <c r="D10762" s="19">
        <v>6000</v>
      </c>
      <c r="E10762" s="19">
        <v>6000</v>
      </c>
      <c r="F10762" s="19">
        <f t="shared" si="340"/>
        <v>121.75967076185026</v>
      </c>
      <c r="G10762" s="151">
        <f t="shared" si="341"/>
        <v>100</v>
      </c>
    </row>
    <row r="10763" spans="1:7" s="8" customFormat="1" ht="12.75" x14ac:dyDescent="0.15">
      <c r="A10763" s="110" t="s">
        <v>28</v>
      </c>
      <c r="B10763" s="20">
        <v>4927.74</v>
      </c>
      <c r="C10763" s="20">
        <v>0</v>
      </c>
      <c r="D10763" s="20">
        <v>0</v>
      </c>
      <c r="E10763" s="20">
        <v>6000</v>
      </c>
      <c r="F10763" s="20">
        <f t="shared" si="340"/>
        <v>121.75967076185026</v>
      </c>
      <c r="G10763" s="136">
        <f t="shared" si="341"/>
        <v>0</v>
      </c>
    </row>
    <row r="10764" spans="1:7" s="8" customFormat="1" ht="12.75" x14ac:dyDescent="0.15">
      <c r="A10764" s="108" t="s">
        <v>53</v>
      </c>
      <c r="B10764" s="19">
        <v>2059.5300000000002</v>
      </c>
      <c r="C10764" s="19">
        <v>0</v>
      </c>
      <c r="D10764" s="19">
        <v>0</v>
      </c>
      <c r="E10764" s="19">
        <v>0</v>
      </c>
      <c r="F10764" s="19">
        <f t="shared" si="340"/>
        <v>0</v>
      </c>
      <c r="G10764" s="151">
        <f t="shared" si="341"/>
        <v>0</v>
      </c>
    </row>
    <row r="10765" spans="1:7" s="8" customFormat="1" ht="12.75" x14ac:dyDescent="0.15">
      <c r="A10765" s="108" t="s">
        <v>54</v>
      </c>
      <c r="B10765" s="19">
        <v>2059.5300000000002</v>
      </c>
      <c r="C10765" s="19">
        <v>0</v>
      </c>
      <c r="D10765" s="19">
        <v>0</v>
      </c>
      <c r="E10765" s="19">
        <v>0</v>
      </c>
      <c r="F10765" s="19">
        <f t="shared" si="340"/>
        <v>0</v>
      </c>
      <c r="G10765" s="151">
        <f t="shared" si="341"/>
        <v>0</v>
      </c>
    </row>
    <row r="10766" spans="1:7" s="8" customFormat="1" ht="12.75" x14ac:dyDescent="0.15">
      <c r="A10766" s="110" t="s">
        <v>55</v>
      </c>
      <c r="B10766" s="20">
        <v>2059.5300000000002</v>
      </c>
      <c r="C10766" s="20">
        <v>0</v>
      </c>
      <c r="D10766" s="20">
        <v>0</v>
      </c>
      <c r="E10766" s="20">
        <v>0</v>
      </c>
      <c r="F10766" s="20">
        <f t="shared" si="340"/>
        <v>0</v>
      </c>
      <c r="G10766" s="136">
        <f t="shared" si="341"/>
        <v>0</v>
      </c>
    </row>
    <row r="10767" spans="1:7" s="6" customFormat="1" ht="12.75" x14ac:dyDescent="0.15">
      <c r="A10767" s="147" t="s">
        <v>62</v>
      </c>
      <c r="B10767" s="17">
        <v>75296.97</v>
      </c>
      <c r="C10767" s="17">
        <v>0</v>
      </c>
      <c r="D10767" s="17">
        <v>0</v>
      </c>
      <c r="E10767" s="17">
        <v>0</v>
      </c>
      <c r="F10767" s="17">
        <f t="shared" si="340"/>
        <v>0</v>
      </c>
      <c r="G10767" s="148">
        <f t="shared" si="341"/>
        <v>0</v>
      </c>
    </row>
    <row r="10768" spans="1:7" s="8" customFormat="1" ht="12.75" x14ac:dyDescent="0.15">
      <c r="A10768" s="108" t="s">
        <v>53</v>
      </c>
      <c r="B10768" s="19">
        <v>75296.97</v>
      </c>
      <c r="C10768" s="19">
        <v>0</v>
      </c>
      <c r="D10768" s="19">
        <v>0</v>
      </c>
      <c r="E10768" s="19">
        <v>0</v>
      </c>
      <c r="F10768" s="19">
        <f t="shared" si="340"/>
        <v>0</v>
      </c>
      <c r="G10768" s="151">
        <f t="shared" si="341"/>
        <v>0</v>
      </c>
    </row>
    <row r="10769" spans="1:7" s="8" customFormat="1" ht="12.75" x14ac:dyDescent="0.15">
      <c r="A10769" s="108" t="s">
        <v>72</v>
      </c>
      <c r="B10769" s="19">
        <v>75296.97</v>
      </c>
      <c r="C10769" s="19">
        <v>0</v>
      </c>
      <c r="D10769" s="19">
        <v>0</v>
      </c>
      <c r="E10769" s="19">
        <v>0</v>
      </c>
      <c r="F10769" s="19">
        <f t="shared" si="340"/>
        <v>0</v>
      </c>
      <c r="G10769" s="151">
        <f t="shared" si="341"/>
        <v>0</v>
      </c>
    </row>
    <row r="10770" spans="1:7" s="8" customFormat="1" ht="12.75" x14ac:dyDescent="0.15">
      <c r="A10770" s="110" t="s">
        <v>73</v>
      </c>
      <c r="B10770" s="20">
        <v>75296.97</v>
      </c>
      <c r="C10770" s="20">
        <v>0</v>
      </c>
      <c r="D10770" s="20">
        <v>0</v>
      </c>
      <c r="E10770" s="20">
        <v>0</v>
      </c>
      <c r="F10770" s="20">
        <f t="shared" si="340"/>
        <v>0</v>
      </c>
      <c r="G10770" s="136">
        <f t="shared" si="341"/>
        <v>0</v>
      </c>
    </row>
    <row r="10771" spans="1:7" s="7" customFormat="1" ht="12.75" x14ac:dyDescent="0.15">
      <c r="A10771" s="149" t="s">
        <v>392</v>
      </c>
      <c r="B10771" s="18">
        <v>16670.490000000002</v>
      </c>
      <c r="C10771" s="18">
        <v>12457</v>
      </c>
      <c r="D10771" s="18">
        <v>0</v>
      </c>
      <c r="E10771" s="18">
        <v>0</v>
      </c>
      <c r="F10771" s="18">
        <f t="shared" si="340"/>
        <v>0</v>
      </c>
      <c r="G10771" s="150">
        <f t="shared" si="341"/>
        <v>0</v>
      </c>
    </row>
    <row r="10772" spans="1:7" s="8" customFormat="1" ht="12.75" x14ac:dyDescent="0.15">
      <c r="A10772" s="108" t="s">
        <v>367</v>
      </c>
      <c r="B10772" s="19">
        <v>16670.490000000002</v>
      </c>
      <c r="C10772" s="19">
        <v>12457</v>
      </c>
      <c r="D10772" s="19">
        <v>0</v>
      </c>
      <c r="E10772" s="19">
        <v>0</v>
      </c>
      <c r="F10772" s="19">
        <f t="shared" si="340"/>
        <v>0</v>
      </c>
      <c r="G10772" s="151">
        <f t="shared" si="341"/>
        <v>0</v>
      </c>
    </row>
    <row r="10773" spans="1:7" s="6" customFormat="1" ht="12.75" x14ac:dyDescent="0.15">
      <c r="A10773" s="147" t="s">
        <v>5</v>
      </c>
      <c r="B10773" s="17">
        <v>16670.490000000002</v>
      </c>
      <c r="C10773" s="17">
        <v>12457</v>
      </c>
      <c r="D10773" s="17">
        <v>0</v>
      </c>
      <c r="E10773" s="17">
        <v>0</v>
      </c>
      <c r="F10773" s="17">
        <f t="shared" si="340"/>
        <v>0</v>
      </c>
      <c r="G10773" s="148">
        <f t="shared" si="341"/>
        <v>0</v>
      </c>
    </row>
    <row r="10774" spans="1:7" s="8" customFormat="1" ht="12.75" x14ac:dyDescent="0.15">
      <c r="A10774" s="108" t="s">
        <v>6</v>
      </c>
      <c r="B10774" s="19">
        <v>16670.490000000002</v>
      </c>
      <c r="C10774" s="19">
        <v>12457</v>
      </c>
      <c r="D10774" s="19">
        <v>0</v>
      </c>
      <c r="E10774" s="19">
        <v>0</v>
      </c>
      <c r="F10774" s="19">
        <f t="shared" si="340"/>
        <v>0</v>
      </c>
      <c r="G10774" s="151">
        <f t="shared" si="341"/>
        <v>0</v>
      </c>
    </row>
    <row r="10775" spans="1:7" s="8" customFormat="1" ht="12.75" x14ac:dyDescent="0.15">
      <c r="A10775" s="108" t="s">
        <v>7</v>
      </c>
      <c r="B10775" s="19">
        <v>15961.75</v>
      </c>
      <c r="C10775" s="19">
        <v>11446</v>
      </c>
      <c r="D10775" s="19">
        <v>0</v>
      </c>
      <c r="E10775" s="19">
        <v>0</v>
      </c>
      <c r="F10775" s="19">
        <f t="shared" si="340"/>
        <v>0</v>
      </c>
      <c r="G10775" s="151">
        <f t="shared" si="341"/>
        <v>0</v>
      </c>
    </row>
    <row r="10776" spans="1:7" s="8" customFormat="1" ht="12.75" x14ac:dyDescent="0.15">
      <c r="A10776" s="110" t="s">
        <v>8</v>
      </c>
      <c r="B10776" s="20">
        <v>15530.41</v>
      </c>
      <c r="C10776" s="20">
        <v>0</v>
      </c>
      <c r="D10776" s="20">
        <v>0</v>
      </c>
      <c r="E10776" s="20">
        <v>0</v>
      </c>
      <c r="F10776" s="20">
        <f t="shared" si="340"/>
        <v>0</v>
      </c>
      <c r="G10776" s="136">
        <f t="shared" si="341"/>
        <v>0</v>
      </c>
    </row>
    <row r="10777" spans="1:7" s="8" customFormat="1" ht="12.75" x14ac:dyDescent="0.15">
      <c r="A10777" s="110" t="s">
        <v>10</v>
      </c>
      <c r="B10777" s="20">
        <v>431.34</v>
      </c>
      <c r="C10777" s="20">
        <v>0</v>
      </c>
      <c r="D10777" s="20">
        <v>0</v>
      </c>
      <c r="E10777" s="20">
        <v>0</v>
      </c>
      <c r="F10777" s="20">
        <f t="shared" si="340"/>
        <v>0</v>
      </c>
      <c r="G10777" s="136">
        <f t="shared" si="341"/>
        <v>0</v>
      </c>
    </row>
    <row r="10778" spans="1:7" s="8" customFormat="1" ht="12.75" x14ac:dyDescent="0.15">
      <c r="A10778" s="108" t="s">
        <v>12</v>
      </c>
      <c r="B10778" s="19">
        <v>708.74</v>
      </c>
      <c r="C10778" s="19">
        <v>1011</v>
      </c>
      <c r="D10778" s="19">
        <v>0</v>
      </c>
      <c r="E10778" s="19">
        <v>0</v>
      </c>
      <c r="F10778" s="19">
        <f t="shared" si="340"/>
        <v>0</v>
      </c>
      <c r="G10778" s="151">
        <f t="shared" si="341"/>
        <v>0</v>
      </c>
    </row>
    <row r="10779" spans="1:7" s="8" customFormat="1" ht="12.75" x14ac:dyDescent="0.15">
      <c r="A10779" s="110" t="s">
        <v>19</v>
      </c>
      <c r="B10779" s="20">
        <v>708.74</v>
      </c>
      <c r="C10779" s="20">
        <v>0</v>
      </c>
      <c r="D10779" s="20">
        <v>0</v>
      </c>
      <c r="E10779" s="20">
        <v>0</v>
      </c>
      <c r="F10779" s="20">
        <f t="shared" si="340"/>
        <v>0</v>
      </c>
      <c r="G10779" s="136">
        <f t="shared" si="341"/>
        <v>0</v>
      </c>
    </row>
    <row r="10780" spans="1:7" s="6" customFormat="1" ht="12.75" x14ac:dyDescent="0.15">
      <c r="A10780" s="147" t="s">
        <v>368</v>
      </c>
      <c r="B10780" s="17">
        <v>907305.3</v>
      </c>
      <c r="C10780" s="17">
        <v>904108</v>
      </c>
      <c r="D10780" s="17">
        <v>1235800</v>
      </c>
      <c r="E10780" s="17">
        <v>1155854.95</v>
      </c>
      <c r="F10780" s="17">
        <f t="shared" si="340"/>
        <v>127.39426850036033</v>
      </c>
      <c r="G10780" s="148">
        <f t="shared" si="341"/>
        <v>93.530907104709499</v>
      </c>
    </row>
    <row r="10781" spans="1:7" s="7" customFormat="1" ht="12.75" x14ac:dyDescent="0.15">
      <c r="A10781" s="149" t="s">
        <v>369</v>
      </c>
      <c r="B10781" s="18">
        <v>907305.3</v>
      </c>
      <c r="C10781" s="18">
        <v>904108</v>
      </c>
      <c r="D10781" s="18">
        <v>1235800</v>
      </c>
      <c r="E10781" s="18">
        <v>1155854.95</v>
      </c>
      <c r="F10781" s="18">
        <f t="shared" si="340"/>
        <v>127.39426850036033</v>
      </c>
      <c r="G10781" s="150">
        <f t="shared" si="341"/>
        <v>93.530907104709499</v>
      </c>
    </row>
    <row r="10782" spans="1:7" s="8" customFormat="1" ht="12.75" x14ac:dyDescent="0.15">
      <c r="A10782" s="108" t="s">
        <v>387</v>
      </c>
      <c r="B10782" s="19">
        <v>907305.3</v>
      </c>
      <c r="C10782" s="19">
        <v>904108</v>
      </c>
      <c r="D10782" s="19">
        <v>1235800</v>
      </c>
      <c r="E10782" s="19">
        <v>1155854.95</v>
      </c>
      <c r="F10782" s="19">
        <f t="shared" si="340"/>
        <v>127.39426850036033</v>
      </c>
      <c r="G10782" s="151">
        <f t="shared" si="341"/>
        <v>93.530907104709499</v>
      </c>
    </row>
    <row r="10783" spans="1:7" s="6" customFormat="1" ht="12.75" x14ac:dyDescent="0.15">
      <c r="A10783" s="147" t="s">
        <v>370</v>
      </c>
      <c r="B10783" s="17">
        <v>907305.3</v>
      </c>
      <c r="C10783" s="17">
        <v>904108</v>
      </c>
      <c r="D10783" s="17">
        <v>1235800</v>
      </c>
      <c r="E10783" s="17">
        <v>1155854.95</v>
      </c>
      <c r="F10783" s="17">
        <f t="shared" si="340"/>
        <v>127.39426850036033</v>
      </c>
      <c r="G10783" s="148">
        <f t="shared" si="341"/>
        <v>93.530907104709499</v>
      </c>
    </row>
    <row r="10784" spans="1:7" s="8" customFormat="1" ht="12.75" x14ac:dyDescent="0.15">
      <c r="A10784" s="108" t="s">
        <v>6</v>
      </c>
      <c r="B10784" s="19">
        <v>906927.44</v>
      </c>
      <c r="C10784" s="19">
        <v>886854</v>
      </c>
      <c r="D10784" s="19">
        <v>1231800</v>
      </c>
      <c r="E10784" s="19">
        <v>1154719.32</v>
      </c>
      <c r="F10784" s="19">
        <f t="shared" si="340"/>
        <v>127.3221284384118</v>
      </c>
      <c r="G10784" s="151">
        <f t="shared" si="341"/>
        <v>93.742435460302005</v>
      </c>
    </row>
    <row r="10785" spans="1:7" s="8" customFormat="1" ht="12.75" x14ac:dyDescent="0.15">
      <c r="A10785" s="108" t="s">
        <v>7</v>
      </c>
      <c r="B10785" s="19">
        <v>532953.78</v>
      </c>
      <c r="C10785" s="19">
        <v>495719</v>
      </c>
      <c r="D10785" s="19">
        <v>683000</v>
      </c>
      <c r="E10785" s="19">
        <v>673594.35</v>
      </c>
      <c r="F10785" s="19">
        <f t="shared" si="340"/>
        <v>126.38888685619227</v>
      </c>
      <c r="G10785" s="151">
        <f t="shared" si="341"/>
        <v>98.62289165446559</v>
      </c>
    </row>
    <row r="10786" spans="1:7" s="8" customFormat="1" ht="12.75" x14ac:dyDescent="0.15">
      <c r="A10786" s="110" t="s">
        <v>8</v>
      </c>
      <c r="B10786" s="20">
        <v>436988.38</v>
      </c>
      <c r="C10786" s="20">
        <v>0</v>
      </c>
      <c r="D10786" s="20">
        <v>0</v>
      </c>
      <c r="E10786" s="20">
        <v>553912.05000000005</v>
      </c>
      <c r="F10786" s="20">
        <f t="shared" si="340"/>
        <v>126.75670002941497</v>
      </c>
      <c r="G10786" s="136">
        <f t="shared" si="341"/>
        <v>0</v>
      </c>
    </row>
    <row r="10787" spans="1:7" s="8" customFormat="1" ht="12.75" x14ac:dyDescent="0.15">
      <c r="A10787" s="110" t="s">
        <v>9</v>
      </c>
      <c r="B10787" s="20">
        <v>7629.18</v>
      </c>
      <c r="C10787" s="20">
        <v>0</v>
      </c>
      <c r="D10787" s="20">
        <v>0</v>
      </c>
      <c r="E10787" s="20">
        <v>11184.82</v>
      </c>
      <c r="F10787" s="20">
        <f t="shared" si="340"/>
        <v>146.60579511821715</v>
      </c>
      <c r="G10787" s="136">
        <f t="shared" si="341"/>
        <v>0</v>
      </c>
    </row>
    <row r="10788" spans="1:7" s="8" customFormat="1" ht="12.75" x14ac:dyDescent="0.15">
      <c r="A10788" s="110" t="s">
        <v>16</v>
      </c>
      <c r="B10788" s="20">
        <v>10511.36</v>
      </c>
      <c r="C10788" s="20">
        <v>0</v>
      </c>
      <c r="D10788" s="20">
        <v>0</v>
      </c>
      <c r="E10788" s="20">
        <v>9903.1299999999992</v>
      </c>
      <c r="F10788" s="20">
        <f t="shared" si="340"/>
        <v>94.21359367389185</v>
      </c>
      <c r="G10788" s="136">
        <f t="shared" si="341"/>
        <v>0</v>
      </c>
    </row>
    <row r="10789" spans="1:7" s="8" customFormat="1" ht="12.75" x14ac:dyDescent="0.15">
      <c r="A10789" s="110" t="s">
        <v>10</v>
      </c>
      <c r="B10789" s="20">
        <v>4722.4399999999996</v>
      </c>
      <c r="C10789" s="20">
        <v>0</v>
      </c>
      <c r="D10789" s="20">
        <v>0</v>
      </c>
      <c r="E10789" s="20">
        <v>261.06</v>
      </c>
      <c r="F10789" s="20">
        <f t="shared" si="340"/>
        <v>5.5280744699773852</v>
      </c>
      <c r="G10789" s="136">
        <f t="shared" si="341"/>
        <v>0</v>
      </c>
    </row>
    <row r="10790" spans="1:7" s="8" customFormat="1" ht="12.75" x14ac:dyDescent="0.15">
      <c r="A10790" s="110" t="s">
        <v>11</v>
      </c>
      <c r="B10790" s="20">
        <v>73102.42</v>
      </c>
      <c r="C10790" s="20">
        <v>0</v>
      </c>
      <c r="D10790" s="20">
        <v>0</v>
      </c>
      <c r="E10790" s="20">
        <v>98333.29</v>
      </c>
      <c r="F10790" s="20">
        <f t="shared" si="340"/>
        <v>134.51441142440973</v>
      </c>
      <c r="G10790" s="136">
        <f t="shared" si="341"/>
        <v>0</v>
      </c>
    </row>
    <row r="10791" spans="1:7" s="8" customFormat="1" ht="12.75" x14ac:dyDescent="0.15">
      <c r="A10791" s="108" t="s">
        <v>12</v>
      </c>
      <c r="B10791" s="19">
        <v>371941.69</v>
      </c>
      <c r="C10791" s="19">
        <v>385826</v>
      </c>
      <c r="D10791" s="19">
        <v>536000</v>
      </c>
      <c r="E10791" s="19">
        <v>474740.13</v>
      </c>
      <c r="F10791" s="19">
        <f t="shared" si="340"/>
        <v>127.63832147990723</v>
      </c>
      <c r="G10791" s="151">
        <f t="shared" si="341"/>
        <v>88.57091977611941</v>
      </c>
    </row>
    <row r="10792" spans="1:7" s="8" customFormat="1" ht="12.75" x14ac:dyDescent="0.15">
      <c r="A10792" s="110" t="s">
        <v>18</v>
      </c>
      <c r="B10792" s="20">
        <v>2241.27</v>
      </c>
      <c r="C10792" s="20">
        <v>0</v>
      </c>
      <c r="D10792" s="20">
        <v>0</v>
      </c>
      <c r="E10792" s="20">
        <v>1190.96</v>
      </c>
      <c r="F10792" s="20">
        <f t="shared" si="340"/>
        <v>53.137729947752845</v>
      </c>
      <c r="G10792" s="136">
        <f t="shared" si="341"/>
        <v>0</v>
      </c>
    </row>
    <row r="10793" spans="1:7" s="8" customFormat="1" ht="12.75" x14ac:dyDescent="0.15">
      <c r="A10793" s="110" t="s">
        <v>19</v>
      </c>
      <c r="B10793" s="20">
        <v>25992.99</v>
      </c>
      <c r="C10793" s="20">
        <v>0</v>
      </c>
      <c r="D10793" s="20">
        <v>0</v>
      </c>
      <c r="E10793" s="20">
        <v>30158.3</v>
      </c>
      <c r="F10793" s="20">
        <f t="shared" si="340"/>
        <v>116.02474359433062</v>
      </c>
      <c r="G10793" s="136">
        <f t="shared" si="341"/>
        <v>0</v>
      </c>
    </row>
    <row r="10794" spans="1:7" s="8" customFormat="1" ht="12.75" x14ac:dyDescent="0.15">
      <c r="A10794" s="110" t="s">
        <v>20</v>
      </c>
      <c r="B10794" s="20">
        <v>1501.07</v>
      </c>
      <c r="C10794" s="20">
        <v>0</v>
      </c>
      <c r="D10794" s="20">
        <v>0</v>
      </c>
      <c r="E10794" s="20">
        <v>2504.54</v>
      </c>
      <c r="F10794" s="20">
        <f t="shared" si="340"/>
        <v>166.85031344307728</v>
      </c>
      <c r="G10794" s="136">
        <f t="shared" si="341"/>
        <v>0</v>
      </c>
    </row>
    <row r="10795" spans="1:7" s="8" customFormat="1" ht="12.75" x14ac:dyDescent="0.15">
      <c r="A10795" s="110" t="s">
        <v>21</v>
      </c>
      <c r="B10795" s="20">
        <v>2123.56</v>
      </c>
      <c r="C10795" s="20">
        <v>0</v>
      </c>
      <c r="D10795" s="20">
        <v>0</v>
      </c>
      <c r="E10795" s="20">
        <v>2274.0500000000002</v>
      </c>
      <c r="F10795" s="20">
        <f t="shared" si="340"/>
        <v>107.08668462393341</v>
      </c>
      <c r="G10795" s="136">
        <f t="shared" si="341"/>
        <v>0</v>
      </c>
    </row>
    <row r="10796" spans="1:7" s="8" customFormat="1" ht="12.75" x14ac:dyDescent="0.15">
      <c r="A10796" s="110" t="s">
        <v>22</v>
      </c>
      <c r="B10796" s="20">
        <v>6614.4</v>
      </c>
      <c r="C10796" s="20">
        <v>0</v>
      </c>
      <c r="D10796" s="20">
        <v>0</v>
      </c>
      <c r="E10796" s="20">
        <v>7753.87</v>
      </c>
      <c r="F10796" s="20">
        <f t="shared" si="340"/>
        <v>117.22711054668602</v>
      </c>
      <c r="G10796" s="136">
        <f t="shared" si="341"/>
        <v>0</v>
      </c>
    </row>
    <row r="10797" spans="1:7" s="8" customFormat="1" ht="12.75" x14ac:dyDescent="0.15">
      <c r="A10797" s="110" t="s">
        <v>97</v>
      </c>
      <c r="B10797" s="20">
        <v>164690.85</v>
      </c>
      <c r="C10797" s="20">
        <v>0</v>
      </c>
      <c r="D10797" s="20">
        <v>0</v>
      </c>
      <c r="E10797" s="20">
        <v>266383.33</v>
      </c>
      <c r="F10797" s="20">
        <f t="shared" si="340"/>
        <v>161.74749841900751</v>
      </c>
      <c r="G10797" s="136">
        <f t="shared" si="341"/>
        <v>0</v>
      </c>
    </row>
    <row r="10798" spans="1:7" s="8" customFormat="1" ht="12.75" x14ac:dyDescent="0.15">
      <c r="A10798" s="110" t="s">
        <v>23</v>
      </c>
      <c r="B10798" s="20">
        <v>48026.879999999997</v>
      </c>
      <c r="C10798" s="20">
        <v>0</v>
      </c>
      <c r="D10798" s="20">
        <v>0</v>
      </c>
      <c r="E10798" s="20">
        <v>37538.85</v>
      </c>
      <c r="F10798" s="20">
        <f t="shared" si="340"/>
        <v>78.162166686655482</v>
      </c>
      <c r="G10798" s="136">
        <f t="shared" si="341"/>
        <v>0</v>
      </c>
    </row>
    <row r="10799" spans="1:7" s="8" customFormat="1" ht="12.75" x14ac:dyDescent="0.15">
      <c r="A10799" s="110" t="s">
        <v>24</v>
      </c>
      <c r="B10799" s="20">
        <v>714.16</v>
      </c>
      <c r="C10799" s="20">
        <v>0</v>
      </c>
      <c r="D10799" s="20">
        <v>0</v>
      </c>
      <c r="E10799" s="20">
        <v>1221.58</v>
      </c>
      <c r="F10799" s="20">
        <f t="shared" si="340"/>
        <v>171.05130502968521</v>
      </c>
      <c r="G10799" s="136">
        <f t="shared" si="341"/>
        <v>0</v>
      </c>
    </row>
    <row r="10800" spans="1:7" s="8" customFormat="1" ht="12.75" x14ac:dyDescent="0.15">
      <c r="A10800" s="110" t="s">
        <v>25</v>
      </c>
      <c r="B10800" s="20">
        <v>1533.99</v>
      </c>
      <c r="C10800" s="20">
        <v>0</v>
      </c>
      <c r="D10800" s="20">
        <v>0</v>
      </c>
      <c r="E10800" s="20">
        <v>2555.4699999999998</v>
      </c>
      <c r="F10800" s="20">
        <f t="shared" si="340"/>
        <v>166.5897430882861</v>
      </c>
      <c r="G10800" s="136">
        <f t="shared" si="341"/>
        <v>0</v>
      </c>
    </row>
    <row r="10801" spans="1:7" s="8" customFormat="1" ht="12.75" x14ac:dyDescent="0.15">
      <c r="A10801" s="110" t="s">
        <v>26</v>
      </c>
      <c r="B10801" s="20">
        <v>22.16</v>
      </c>
      <c r="C10801" s="20">
        <v>0</v>
      </c>
      <c r="D10801" s="20">
        <v>0</v>
      </c>
      <c r="E10801" s="20">
        <v>0</v>
      </c>
      <c r="F10801" s="20">
        <f t="shared" si="340"/>
        <v>0</v>
      </c>
      <c r="G10801" s="136">
        <f t="shared" si="341"/>
        <v>0</v>
      </c>
    </row>
    <row r="10802" spans="1:7" s="8" customFormat="1" ht="12.75" x14ac:dyDescent="0.15">
      <c r="A10802" s="110" t="s">
        <v>27</v>
      </c>
      <c r="B10802" s="20">
        <v>5354.51</v>
      </c>
      <c r="C10802" s="20">
        <v>0</v>
      </c>
      <c r="D10802" s="20">
        <v>0</v>
      </c>
      <c r="E10802" s="20">
        <v>6149.49</v>
      </c>
      <c r="F10802" s="20">
        <f t="shared" si="340"/>
        <v>114.84692343463733</v>
      </c>
      <c r="G10802" s="136">
        <f t="shared" si="341"/>
        <v>0</v>
      </c>
    </row>
    <row r="10803" spans="1:7" s="8" customFormat="1" ht="12.75" x14ac:dyDescent="0.15">
      <c r="A10803" s="110" t="s">
        <v>28</v>
      </c>
      <c r="B10803" s="20">
        <v>12348.21</v>
      </c>
      <c r="C10803" s="20">
        <v>0</v>
      </c>
      <c r="D10803" s="20">
        <v>0</v>
      </c>
      <c r="E10803" s="20">
        <v>3782.37</v>
      </c>
      <c r="F10803" s="20">
        <f t="shared" si="340"/>
        <v>30.630917355632924</v>
      </c>
      <c r="G10803" s="136">
        <f t="shared" si="341"/>
        <v>0</v>
      </c>
    </row>
    <row r="10804" spans="1:7" s="8" customFormat="1" ht="12.75" x14ac:dyDescent="0.15">
      <c r="A10804" s="110" t="s">
        <v>41</v>
      </c>
      <c r="B10804" s="20">
        <v>1909.48</v>
      </c>
      <c r="C10804" s="20">
        <v>0</v>
      </c>
      <c r="D10804" s="20">
        <v>0</v>
      </c>
      <c r="E10804" s="20">
        <v>545.84</v>
      </c>
      <c r="F10804" s="20">
        <f t="shared" si="340"/>
        <v>28.585792990761881</v>
      </c>
      <c r="G10804" s="136">
        <f t="shared" si="341"/>
        <v>0</v>
      </c>
    </row>
    <row r="10805" spans="1:7" s="8" customFormat="1" ht="12.75" x14ac:dyDescent="0.15">
      <c r="A10805" s="110" t="s">
        <v>29</v>
      </c>
      <c r="B10805" s="20">
        <v>4340.6400000000003</v>
      </c>
      <c r="C10805" s="20">
        <v>0</v>
      </c>
      <c r="D10805" s="20">
        <v>0</v>
      </c>
      <c r="E10805" s="20">
        <v>5809.42</v>
      </c>
      <c r="F10805" s="20">
        <f t="shared" si="340"/>
        <v>133.83786722695271</v>
      </c>
      <c r="G10805" s="136">
        <f t="shared" si="341"/>
        <v>0</v>
      </c>
    </row>
    <row r="10806" spans="1:7" s="8" customFormat="1" ht="12.75" x14ac:dyDescent="0.15">
      <c r="A10806" s="110" t="s">
        <v>30</v>
      </c>
      <c r="B10806" s="20">
        <v>667.3</v>
      </c>
      <c r="C10806" s="20">
        <v>0</v>
      </c>
      <c r="D10806" s="20">
        <v>0</v>
      </c>
      <c r="E10806" s="20">
        <v>1916.67</v>
      </c>
      <c r="F10806" s="20">
        <f t="shared" si="340"/>
        <v>287.22763374793948</v>
      </c>
      <c r="G10806" s="136">
        <f t="shared" si="341"/>
        <v>0</v>
      </c>
    </row>
    <row r="10807" spans="1:7" s="8" customFormat="1" ht="12.75" x14ac:dyDescent="0.15">
      <c r="A10807" s="110" t="s">
        <v>31</v>
      </c>
      <c r="B10807" s="20">
        <v>6342.62</v>
      </c>
      <c r="C10807" s="20">
        <v>0</v>
      </c>
      <c r="D10807" s="20">
        <v>0</v>
      </c>
      <c r="E10807" s="20">
        <v>7876.36</v>
      </c>
      <c r="F10807" s="20">
        <f t="shared" si="340"/>
        <v>124.18148966830742</v>
      </c>
      <c r="G10807" s="136">
        <f t="shared" si="341"/>
        <v>0</v>
      </c>
    </row>
    <row r="10808" spans="1:7" s="8" customFormat="1" ht="12.75" x14ac:dyDescent="0.15">
      <c r="A10808" s="110" t="s">
        <v>32</v>
      </c>
      <c r="B10808" s="20">
        <v>69273.429999999993</v>
      </c>
      <c r="C10808" s="20">
        <v>0</v>
      </c>
      <c r="D10808" s="20">
        <v>0</v>
      </c>
      <c r="E10808" s="20">
        <v>72955.789999999994</v>
      </c>
      <c r="F10808" s="20">
        <f t="shared" si="340"/>
        <v>105.31568885790699</v>
      </c>
      <c r="G10808" s="136">
        <f t="shared" si="341"/>
        <v>0</v>
      </c>
    </row>
    <row r="10809" spans="1:7" s="8" customFormat="1" ht="12.75" x14ac:dyDescent="0.15">
      <c r="A10809" s="110" t="s">
        <v>33</v>
      </c>
      <c r="B10809" s="20">
        <v>3137.9</v>
      </c>
      <c r="C10809" s="20">
        <v>0</v>
      </c>
      <c r="D10809" s="20">
        <v>0</v>
      </c>
      <c r="E10809" s="20">
        <v>6077.14</v>
      </c>
      <c r="F10809" s="20">
        <f t="shared" si="340"/>
        <v>193.66901430893273</v>
      </c>
      <c r="G10809" s="136">
        <f t="shared" si="341"/>
        <v>0</v>
      </c>
    </row>
    <row r="10810" spans="1:7" s="8" customFormat="1" ht="12.75" x14ac:dyDescent="0.15">
      <c r="A10810" s="110" t="s">
        <v>34</v>
      </c>
      <c r="B10810" s="20">
        <v>1727.45</v>
      </c>
      <c r="C10810" s="20">
        <v>0</v>
      </c>
      <c r="D10810" s="20">
        <v>0</v>
      </c>
      <c r="E10810" s="20">
        <v>3787.16</v>
      </c>
      <c r="F10810" s="20">
        <f t="shared" si="340"/>
        <v>219.23413123389969</v>
      </c>
      <c r="G10810" s="136">
        <f t="shared" si="341"/>
        <v>0</v>
      </c>
    </row>
    <row r="10811" spans="1:7" s="8" customFormat="1" ht="12.75" x14ac:dyDescent="0.15">
      <c r="A10811" s="110" t="s">
        <v>99</v>
      </c>
      <c r="B10811" s="20">
        <v>5710.17</v>
      </c>
      <c r="C10811" s="20">
        <v>0</v>
      </c>
      <c r="D10811" s="20">
        <v>0</v>
      </c>
      <c r="E10811" s="20">
        <v>4814.97</v>
      </c>
      <c r="F10811" s="20">
        <f t="shared" si="340"/>
        <v>84.322708430747255</v>
      </c>
      <c r="G10811" s="136">
        <f t="shared" si="341"/>
        <v>0</v>
      </c>
    </row>
    <row r="10812" spans="1:7" s="8" customFormat="1" ht="12.75" x14ac:dyDescent="0.15">
      <c r="A10812" s="110" t="s">
        <v>35</v>
      </c>
      <c r="B10812" s="20">
        <v>2661.43</v>
      </c>
      <c r="C10812" s="20">
        <v>0</v>
      </c>
      <c r="D10812" s="20">
        <v>0</v>
      </c>
      <c r="E10812" s="20">
        <v>3339.24</v>
      </c>
      <c r="F10812" s="20">
        <f t="shared" si="340"/>
        <v>125.46788756420419</v>
      </c>
      <c r="G10812" s="136">
        <f t="shared" si="341"/>
        <v>0</v>
      </c>
    </row>
    <row r="10813" spans="1:7" s="8" customFormat="1" ht="12.75" x14ac:dyDescent="0.15">
      <c r="A10813" s="110" t="s">
        <v>83</v>
      </c>
      <c r="B10813" s="20">
        <v>2146.66</v>
      </c>
      <c r="C10813" s="20">
        <v>0</v>
      </c>
      <c r="D10813" s="20">
        <v>0</v>
      </c>
      <c r="E10813" s="20">
        <v>2647.59</v>
      </c>
      <c r="F10813" s="20">
        <f t="shared" si="340"/>
        <v>123.33532091714572</v>
      </c>
      <c r="G10813" s="136">
        <f t="shared" si="341"/>
        <v>0</v>
      </c>
    </row>
    <row r="10814" spans="1:7" s="8" customFormat="1" ht="12.75" x14ac:dyDescent="0.15">
      <c r="A10814" s="110" t="s">
        <v>42</v>
      </c>
      <c r="B10814" s="20">
        <v>1462.07</v>
      </c>
      <c r="C10814" s="20">
        <v>0</v>
      </c>
      <c r="D10814" s="20">
        <v>0</v>
      </c>
      <c r="E10814" s="20">
        <v>1544.29</v>
      </c>
      <c r="F10814" s="20">
        <f t="shared" si="340"/>
        <v>105.62353375693367</v>
      </c>
      <c r="G10814" s="136">
        <f t="shared" si="341"/>
        <v>0</v>
      </c>
    </row>
    <row r="10815" spans="1:7" s="8" customFormat="1" ht="12.75" x14ac:dyDescent="0.15">
      <c r="A10815" s="110" t="s">
        <v>13</v>
      </c>
      <c r="B10815" s="20">
        <v>1204.44</v>
      </c>
      <c r="C10815" s="20">
        <v>0</v>
      </c>
      <c r="D10815" s="20">
        <v>0</v>
      </c>
      <c r="E10815" s="20">
        <v>1457.96</v>
      </c>
      <c r="F10815" s="20">
        <f t="shared" si="340"/>
        <v>121.0487861578825</v>
      </c>
      <c r="G10815" s="136">
        <f t="shared" si="341"/>
        <v>0</v>
      </c>
    </row>
    <row r="10816" spans="1:7" s="8" customFormat="1" ht="12.75" x14ac:dyDescent="0.15">
      <c r="A10816" s="110" t="s">
        <v>36</v>
      </c>
      <c r="B10816" s="20">
        <v>194.05</v>
      </c>
      <c r="C10816" s="20">
        <v>0</v>
      </c>
      <c r="D10816" s="20">
        <v>0</v>
      </c>
      <c r="E10816" s="20">
        <v>454.89</v>
      </c>
      <c r="F10816" s="20">
        <f t="shared" si="340"/>
        <v>234.41896418448854</v>
      </c>
      <c r="G10816" s="136">
        <f t="shared" si="341"/>
        <v>0</v>
      </c>
    </row>
    <row r="10817" spans="1:7" s="8" customFormat="1" ht="12.75" x14ac:dyDescent="0.15">
      <c r="A10817" s="108" t="s">
        <v>37</v>
      </c>
      <c r="B10817" s="19">
        <v>2018.97</v>
      </c>
      <c r="C10817" s="19">
        <v>1991</v>
      </c>
      <c r="D10817" s="19">
        <v>8800</v>
      </c>
      <c r="E10817" s="19">
        <v>6305.82</v>
      </c>
      <c r="F10817" s="19">
        <f t="shared" si="340"/>
        <v>312.32856357449589</v>
      </c>
      <c r="G10817" s="151">
        <f t="shared" si="341"/>
        <v>71.657045454545454</v>
      </c>
    </row>
    <row r="10818" spans="1:7" s="8" customFormat="1" ht="12.75" x14ac:dyDescent="0.15">
      <c r="A10818" s="110" t="s">
        <v>38</v>
      </c>
      <c r="B10818" s="20">
        <v>1871.38</v>
      </c>
      <c r="C10818" s="20">
        <v>0</v>
      </c>
      <c r="D10818" s="20">
        <v>0</v>
      </c>
      <c r="E10818" s="20">
        <v>3006.54</v>
      </c>
      <c r="F10818" s="20">
        <f t="shared" si="340"/>
        <v>160.65897893533113</v>
      </c>
      <c r="G10818" s="136">
        <f t="shared" si="341"/>
        <v>0</v>
      </c>
    </row>
    <row r="10819" spans="1:7" s="8" customFormat="1" ht="12.75" x14ac:dyDescent="0.15">
      <c r="A10819" s="110" t="s">
        <v>43</v>
      </c>
      <c r="B10819" s="20">
        <v>0</v>
      </c>
      <c r="C10819" s="20">
        <v>0</v>
      </c>
      <c r="D10819" s="20">
        <v>0</v>
      </c>
      <c r="E10819" s="20">
        <v>0.01</v>
      </c>
      <c r="F10819" s="20">
        <f t="shared" si="340"/>
        <v>0</v>
      </c>
      <c r="G10819" s="136">
        <f t="shared" si="341"/>
        <v>0</v>
      </c>
    </row>
    <row r="10820" spans="1:7" s="8" customFormat="1" ht="12.75" x14ac:dyDescent="0.15">
      <c r="A10820" s="110" t="s">
        <v>39</v>
      </c>
      <c r="B10820" s="20">
        <v>12.78</v>
      </c>
      <c r="C10820" s="20">
        <v>0</v>
      </c>
      <c r="D10820" s="20">
        <v>0</v>
      </c>
      <c r="E10820" s="20">
        <v>3299.27</v>
      </c>
      <c r="F10820" s="20">
        <f t="shared" si="340"/>
        <v>25815.884194053211</v>
      </c>
      <c r="G10820" s="136">
        <f t="shared" si="341"/>
        <v>0</v>
      </c>
    </row>
    <row r="10821" spans="1:7" s="8" customFormat="1" ht="12.75" x14ac:dyDescent="0.15">
      <c r="A10821" s="110" t="s">
        <v>207</v>
      </c>
      <c r="B10821" s="20">
        <v>134.81</v>
      </c>
      <c r="C10821" s="20">
        <v>0</v>
      </c>
      <c r="D10821" s="20">
        <v>0</v>
      </c>
      <c r="E10821" s="20">
        <v>0</v>
      </c>
      <c r="F10821" s="20">
        <f t="shared" si="340"/>
        <v>0</v>
      </c>
      <c r="G10821" s="136">
        <f t="shared" si="341"/>
        <v>0</v>
      </c>
    </row>
    <row r="10822" spans="1:7" s="8" customFormat="1" ht="12.75" x14ac:dyDescent="0.15">
      <c r="A10822" s="108" t="s">
        <v>101</v>
      </c>
      <c r="B10822" s="19">
        <v>13</v>
      </c>
      <c r="C10822" s="19">
        <v>3318</v>
      </c>
      <c r="D10822" s="19">
        <v>4000</v>
      </c>
      <c r="E10822" s="19">
        <v>79.02</v>
      </c>
      <c r="F10822" s="19">
        <f t="shared" ref="F10822:F10885" si="342">IFERROR(E10822/B10822*100,0)</f>
        <v>607.84615384615381</v>
      </c>
      <c r="G10822" s="151">
        <f t="shared" ref="G10822:G10885" si="343">IFERROR(E10822/D10822*100,0)</f>
        <v>1.9754999999999998</v>
      </c>
    </row>
    <row r="10823" spans="1:7" s="8" customFormat="1" ht="12.75" x14ac:dyDescent="0.15">
      <c r="A10823" s="110" t="s">
        <v>393</v>
      </c>
      <c r="B10823" s="20">
        <v>0</v>
      </c>
      <c r="C10823" s="20">
        <v>0</v>
      </c>
      <c r="D10823" s="20">
        <v>0</v>
      </c>
      <c r="E10823" s="20">
        <v>79.02</v>
      </c>
      <c r="F10823" s="20">
        <f t="shared" si="342"/>
        <v>0</v>
      </c>
      <c r="G10823" s="136">
        <f t="shared" si="343"/>
        <v>0</v>
      </c>
    </row>
    <row r="10824" spans="1:7" s="8" customFormat="1" ht="12.75" x14ac:dyDescent="0.15">
      <c r="A10824" s="110" t="s">
        <v>374</v>
      </c>
      <c r="B10824" s="20">
        <v>13</v>
      </c>
      <c r="C10824" s="20">
        <v>0</v>
      </c>
      <c r="D10824" s="20">
        <v>0</v>
      </c>
      <c r="E10824" s="20">
        <v>0</v>
      </c>
      <c r="F10824" s="20">
        <f t="shared" si="342"/>
        <v>0</v>
      </c>
      <c r="G10824" s="136">
        <f t="shared" si="343"/>
        <v>0</v>
      </c>
    </row>
    <row r="10825" spans="1:7" s="8" customFormat="1" ht="12.75" x14ac:dyDescent="0.15">
      <c r="A10825" s="108" t="s">
        <v>53</v>
      </c>
      <c r="B10825" s="19">
        <v>377.86</v>
      </c>
      <c r="C10825" s="19">
        <v>17254</v>
      </c>
      <c r="D10825" s="19">
        <v>4000</v>
      </c>
      <c r="E10825" s="19">
        <v>1135.6300000000001</v>
      </c>
      <c r="F10825" s="19">
        <f t="shared" si="342"/>
        <v>300.54252897898692</v>
      </c>
      <c r="G10825" s="151">
        <f t="shared" si="343"/>
        <v>28.390750000000004</v>
      </c>
    </row>
    <row r="10826" spans="1:7" s="8" customFormat="1" ht="12.75" x14ac:dyDescent="0.15">
      <c r="A10826" s="108" t="s">
        <v>54</v>
      </c>
      <c r="B10826" s="19">
        <v>0</v>
      </c>
      <c r="C10826" s="19">
        <v>3982</v>
      </c>
      <c r="D10826" s="19">
        <v>1000</v>
      </c>
      <c r="E10826" s="19">
        <v>0</v>
      </c>
      <c r="F10826" s="19">
        <f t="shared" si="342"/>
        <v>0</v>
      </c>
      <c r="G10826" s="151">
        <f t="shared" si="343"/>
        <v>0</v>
      </c>
    </row>
    <row r="10827" spans="1:7" s="8" customFormat="1" ht="12.75" x14ac:dyDescent="0.15">
      <c r="A10827" s="108" t="s">
        <v>56</v>
      </c>
      <c r="B10827" s="19">
        <v>377.86</v>
      </c>
      <c r="C10827" s="19">
        <v>7963</v>
      </c>
      <c r="D10827" s="19">
        <v>3000</v>
      </c>
      <c r="E10827" s="19">
        <v>1135.6300000000001</v>
      </c>
      <c r="F10827" s="19">
        <f t="shared" si="342"/>
        <v>300.54252897898692</v>
      </c>
      <c r="G10827" s="151">
        <f t="shared" si="343"/>
        <v>37.854333333333336</v>
      </c>
    </row>
    <row r="10828" spans="1:7" s="8" customFormat="1" ht="12.75" x14ac:dyDescent="0.15">
      <c r="A10828" s="110" t="s">
        <v>57</v>
      </c>
      <c r="B10828" s="20">
        <v>377.86</v>
      </c>
      <c r="C10828" s="20">
        <v>0</v>
      </c>
      <c r="D10828" s="20">
        <v>0</v>
      </c>
      <c r="E10828" s="20">
        <v>0</v>
      </c>
      <c r="F10828" s="20">
        <f t="shared" si="342"/>
        <v>0</v>
      </c>
      <c r="G10828" s="136">
        <f t="shared" si="343"/>
        <v>0</v>
      </c>
    </row>
    <row r="10829" spans="1:7" s="8" customFormat="1" ht="12.75" x14ac:dyDescent="0.15">
      <c r="A10829" s="110" t="s">
        <v>296</v>
      </c>
      <c r="B10829" s="20">
        <v>0</v>
      </c>
      <c r="C10829" s="20">
        <v>0</v>
      </c>
      <c r="D10829" s="20">
        <v>0</v>
      </c>
      <c r="E10829" s="20">
        <v>1135.6300000000001</v>
      </c>
      <c r="F10829" s="20">
        <f t="shared" si="342"/>
        <v>0</v>
      </c>
      <c r="G10829" s="136">
        <f t="shared" si="343"/>
        <v>0</v>
      </c>
    </row>
    <row r="10830" spans="1:7" s="8" customFormat="1" ht="12.75" x14ac:dyDescent="0.15">
      <c r="A10830" s="108" t="s">
        <v>72</v>
      </c>
      <c r="B10830" s="19">
        <v>0</v>
      </c>
      <c r="C10830" s="19">
        <v>5309</v>
      </c>
      <c r="D10830" s="19">
        <v>0</v>
      </c>
      <c r="E10830" s="19">
        <v>0</v>
      </c>
      <c r="F10830" s="19">
        <f t="shared" si="342"/>
        <v>0</v>
      </c>
      <c r="G10830" s="151">
        <f t="shared" si="343"/>
        <v>0</v>
      </c>
    </row>
    <row r="10831" spans="1:7" s="6" customFormat="1" ht="12.75" x14ac:dyDescent="0.15">
      <c r="A10831" s="147" t="s">
        <v>371</v>
      </c>
      <c r="B10831" s="17">
        <v>40121.46</v>
      </c>
      <c r="C10831" s="17">
        <v>34614</v>
      </c>
      <c r="D10831" s="17">
        <v>90013</v>
      </c>
      <c r="E10831" s="17">
        <v>49723.79</v>
      </c>
      <c r="F10831" s="17">
        <f t="shared" si="342"/>
        <v>123.93315198400059</v>
      </c>
      <c r="G10831" s="148">
        <f t="shared" si="343"/>
        <v>55.240676346749915</v>
      </c>
    </row>
    <row r="10832" spans="1:7" s="7" customFormat="1" ht="12.75" x14ac:dyDescent="0.15">
      <c r="A10832" s="149" t="s">
        <v>372</v>
      </c>
      <c r="B10832" s="18">
        <v>40121.46</v>
      </c>
      <c r="C10832" s="18">
        <v>34614</v>
      </c>
      <c r="D10832" s="18">
        <v>90013</v>
      </c>
      <c r="E10832" s="18">
        <v>49723.79</v>
      </c>
      <c r="F10832" s="18">
        <f t="shared" si="342"/>
        <v>123.93315198400059</v>
      </c>
      <c r="G10832" s="150">
        <f t="shared" si="343"/>
        <v>55.240676346749915</v>
      </c>
    </row>
    <row r="10833" spans="1:7" s="8" customFormat="1" ht="12.75" x14ac:dyDescent="0.15">
      <c r="A10833" s="108" t="s">
        <v>387</v>
      </c>
      <c r="B10833" s="19">
        <v>40121.46</v>
      </c>
      <c r="C10833" s="19">
        <v>34614</v>
      </c>
      <c r="D10833" s="19">
        <v>90013</v>
      </c>
      <c r="E10833" s="19">
        <v>49723.79</v>
      </c>
      <c r="F10833" s="19">
        <f t="shared" si="342"/>
        <v>123.93315198400059</v>
      </c>
      <c r="G10833" s="151">
        <f t="shared" si="343"/>
        <v>55.240676346749915</v>
      </c>
    </row>
    <row r="10834" spans="1:7" s="6" customFormat="1" ht="12.75" x14ac:dyDescent="0.15">
      <c r="A10834" s="147" t="s">
        <v>257</v>
      </c>
      <c r="B10834" s="17">
        <v>40121.46</v>
      </c>
      <c r="C10834" s="17">
        <v>34614</v>
      </c>
      <c r="D10834" s="17">
        <v>90013</v>
      </c>
      <c r="E10834" s="17">
        <v>49723.79</v>
      </c>
      <c r="F10834" s="17">
        <f t="shared" si="342"/>
        <v>123.93315198400059</v>
      </c>
      <c r="G10834" s="148">
        <f t="shared" si="343"/>
        <v>55.240676346749915</v>
      </c>
    </row>
    <row r="10835" spans="1:7" s="8" customFormat="1" ht="12.75" x14ac:dyDescent="0.15">
      <c r="A10835" s="108" t="s">
        <v>6</v>
      </c>
      <c r="B10835" s="19">
        <v>40121.46</v>
      </c>
      <c r="C10835" s="19">
        <v>34614</v>
      </c>
      <c r="D10835" s="19">
        <v>90013</v>
      </c>
      <c r="E10835" s="19">
        <v>49723.79</v>
      </c>
      <c r="F10835" s="19">
        <f t="shared" si="342"/>
        <v>123.93315198400059</v>
      </c>
      <c r="G10835" s="151">
        <f t="shared" si="343"/>
        <v>55.240676346749915</v>
      </c>
    </row>
    <row r="10836" spans="1:7" s="8" customFormat="1" ht="12.75" x14ac:dyDescent="0.15">
      <c r="A10836" s="108" t="s">
        <v>7</v>
      </c>
      <c r="B10836" s="19">
        <v>40121.46</v>
      </c>
      <c r="C10836" s="19">
        <v>34614</v>
      </c>
      <c r="D10836" s="19">
        <v>90013</v>
      </c>
      <c r="E10836" s="19">
        <v>49723.79</v>
      </c>
      <c r="F10836" s="19">
        <f t="shared" si="342"/>
        <v>123.93315198400059</v>
      </c>
      <c r="G10836" s="151">
        <f t="shared" si="343"/>
        <v>55.240676346749915</v>
      </c>
    </row>
    <row r="10837" spans="1:7" s="8" customFormat="1" ht="12.75" x14ac:dyDescent="0.15">
      <c r="A10837" s="110" t="s">
        <v>8</v>
      </c>
      <c r="B10837" s="20">
        <v>24296.22</v>
      </c>
      <c r="C10837" s="20">
        <v>0</v>
      </c>
      <c r="D10837" s="20">
        <v>0</v>
      </c>
      <c r="E10837" s="20">
        <v>13564.11</v>
      </c>
      <c r="F10837" s="20">
        <f t="shared" si="342"/>
        <v>55.828067082039922</v>
      </c>
      <c r="G10837" s="136">
        <f t="shared" si="343"/>
        <v>0</v>
      </c>
    </row>
    <row r="10838" spans="1:7" s="8" customFormat="1" ht="12.75" x14ac:dyDescent="0.15">
      <c r="A10838" s="110" t="s">
        <v>9</v>
      </c>
      <c r="B10838" s="20">
        <v>0</v>
      </c>
      <c r="C10838" s="20">
        <v>0</v>
      </c>
      <c r="D10838" s="20">
        <v>0</v>
      </c>
      <c r="E10838" s="20">
        <v>1775.72</v>
      </c>
      <c r="F10838" s="20">
        <f t="shared" si="342"/>
        <v>0</v>
      </c>
      <c r="G10838" s="136">
        <f t="shared" si="343"/>
        <v>0</v>
      </c>
    </row>
    <row r="10839" spans="1:7" s="8" customFormat="1" ht="12.75" x14ac:dyDescent="0.15">
      <c r="A10839" s="110" t="s">
        <v>16</v>
      </c>
      <c r="B10839" s="20">
        <v>3374.55</v>
      </c>
      <c r="C10839" s="20">
        <v>0</v>
      </c>
      <c r="D10839" s="20">
        <v>0</v>
      </c>
      <c r="E10839" s="20">
        <v>25151.46</v>
      </c>
      <c r="F10839" s="20">
        <f t="shared" si="342"/>
        <v>745.32782148730939</v>
      </c>
      <c r="G10839" s="136">
        <f t="shared" si="343"/>
        <v>0</v>
      </c>
    </row>
    <row r="10840" spans="1:7" s="8" customFormat="1" ht="12.75" x14ac:dyDescent="0.15">
      <c r="A10840" s="110" t="s">
        <v>10</v>
      </c>
      <c r="B10840" s="20">
        <v>12450.69</v>
      </c>
      <c r="C10840" s="20">
        <v>0</v>
      </c>
      <c r="D10840" s="20">
        <v>0</v>
      </c>
      <c r="E10840" s="20">
        <v>9232.5</v>
      </c>
      <c r="F10840" s="20">
        <f t="shared" si="342"/>
        <v>74.152516848463819</v>
      </c>
      <c r="G10840" s="136">
        <f t="shared" si="343"/>
        <v>0</v>
      </c>
    </row>
    <row r="10841" spans="1:7" s="6" customFormat="1" ht="12.75" x14ac:dyDescent="0.15">
      <c r="A10841" s="147" t="s">
        <v>375</v>
      </c>
      <c r="B10841" s="17">
        <v>1532.59</v>
      </c>
      <c r="C10841" s="17">
        <v>6437</v>
      </c>
      <c r="D10841" s="17">
        <v>6437</v>
      </c>
      <c r="E10841" s="17">
        <v>613.98</v>
      </c>
      <c r="F10841" s="17">
        <f t="shared" si="342"/>
        <v>40.061595077613717</v>
      </c>
      <c r="G10841" s="148">
        <f t="shared" si="343"/>
        <v>9.5382942364455499</v>
      </c>
    </row>
    <row r="10842" spans="1:7" s="7" customFormat="1" ht="12.75" x14ac:dyDescent="0.15">
      <c r="A10842" s="149" t="s">
        <v>376</v>
      </c>
      <c r="B10842" s="18">
        <v>1532.59</v>
      </c>
      <c r="C10842" s="18">
        <v>6437</v>
      </c>
      <c r="D10842" s="18">
        <v>6437</v>
      </c>
      <c r="E10842" s="18">
        <v>613.98</v>
      </c>
      <c r="F10842" s="18">
        <f t="shared" si="342"/>
        <v>40.061595077613717</v>
      </c>
      <c r="G10842" s="150">
        <f t="shared" si="343"/>
        <v>9.5382942364455499</v>
      </c>
    </row>
    <row r="10843" spans="1:7" s="8" customFormat="1" ht="12.75" x14ac:dyDescent="0.15">
      <c r="A10843" s="108" t="s">
        <v>367</v>
      </c>
      <c r="B10843" s="19">
        <v>1532.59</v>
      </c>
      <c r="C10843" s="19">
        <v>6437</v>
      </c>
      <c r="D10843" s="19">
        <v>6437</v>
      </c>
      <c r="E10843" s="19">
        <v>613.98</v>
      </c>
      <c r="F10843" s="19">
        <f t="shared" si="342"/>
        <v>40.061595077613717</v>
      </c>
      <c r="G10843" s="151">
        <f t="shared" si="343"/>
        <v>9.5382942364455499</v>
      </c>
    </row>
    <row r="10844" spans="1:7" s="6" customFormat="1" ht="12.75" x14ac:dyDescent="0.15">
      <c r="A10844" s="147" t="s">
        <v>281</v>
      </c>
      <c r="B10844" s="17">
        <v>1532.59</v>
      </c>
      <c r="C10844" s="17">
        <v>6437</v>
      </c>
      <c r="D10844" s="17">
        <v>6437</v>
      </c>
      <c r="E10844" s="17">
        <v>613.98</v>
      </c>
      <c r="F10844" s="17">
        <f t="shared" si="342"/>
        <v>40.061595077613717</v>
      </c>
      <c r="G10844" s="148">
        <f t="shared" si="343"/>
        <v>9.5382942364455499</v>
      </c>
    </row>
    <row r="10845" spans="1:7" s="8" customFormat="1" ht="12.75" x14ac:dyDescent="0.15">
      <c r="A10845" s="108" t="s">
        <v>6</v>
      </c>
      <c r="B10845" s="19">
        <v>181.02</v>
      </c>
      <c r="C10845" s="19">
        <v>3782</v>
      </c>
      <c r="D10845" s="19">
        <v>6437</v>
      </c>
      <c r="E10845" s="19">
        <v>613.98</v>
      </c>
      <c r="F10845" s="19">
        <f t="shared" si="342"/>
        <v>339.1779913821677</v>
      </c>
      <c r="G10845" s="151">
        <f t="shared" si="343"/>
        <v>9.5382942364455499</v>
      </c>
    </row>
    <row r="10846" spans="1:7" s="8" customFormat="1" ht="12.75" x14ac:dyDescent="0.15">
      <c r="A10846" s="108" t="s">
        <v>12</v>
      </c>
      <c r="B10846" s="19">
        <v>181.02</v>
      </c>
      <c r="C10846" s="19">
        <v>3782</v>
      </c>
      <c r="D10846" s="19">
        <v>6437</v>
      </c>
      <c r="E10846" s="19">
        <v>613.98</v>
      </c>
      <c r="F10846" s="19">
        <f t="shared" si="342"/>
        <v>339.1779913821677</v>
      </c>
      <c r="G10846" s="151">
        <f t="shared" si="343"/>
        <v>9.5382942364455499</v>
      </c>
    </row>
    <row r="10847" spans="1:7" s="8" customFormat="1" ht="12.75" x14ac:dyDescent="0.15">
      <c r="A10847" s="110" t="s">
        <v>28</v>
      </c>
      <c r="B10847" s="20">
        <v>181.02</v>
      </c>
      <c r="C10847" s="20">
        <v>0</v>
      </c>
      <c r="D10847" s="20">
        <v>0</v>
      </c>
      <c r="E10847" s="20">
        <v>613.98</v>
      </c>
      <c r="F10847" s="20">
        <f t="shared" si="342"/>
        <v>339.1779913821677</v>
      </c>
      <c r="G10847" s="136">
        <f t="shared" si="343"/>
        <v>0</v>
      </c>
    </row>
    <row r="10848" spans="1:7" s="8" customFormat="1" ht="12.75" x14ac:dyDescent="0.15">
      <c r="A10848" s="108" t="s">
        <v>53</v>
      </c>
      <c r="B10848" s="19">
        <v>1351.57</v>
      </c>
      <c r="C10848" s="19">
        <v>2655</v>
      </c>
      <c r="D10848" s="19">
        <v>0</v>
      </c>
      <c r="E10848" s="19">
        <v>0</v>
      </c>
      <c r="F10848" s="19">
        <f t="shared" si="342"/>
        <v>0</v>
      </c>
      <c r="G10848" s="151">
        <f t="shared" si="343"/>
        <v>0</v>
      </c>
    </row>
    <row r="10849" spans="1:7" s="8" customFormat="1" ht="12.75" x14ac:dyDescent="0.15">
      <c r="A10849" s="108" t="s">
        <v>56</v>
      </c>
      <c r="B10849" s="19">
        <v>0</v>
      </c>
      <c r="C10849" s="19">
        <v>2655</v>
      </c>
      <c r="D10849" s="19">
        <v>0</v>
      </c>
      <c r="E10849" s="19">
        <v>0</v>
      </c>
      <c r="F10849" s="19">
        <f t="shared" si="342"/>
        <v>0</v>
      </c>
      <c r="G10849" s="151">
        <f t="shared" si="343"/>
        <v>0</v>
      </c>
    </row>
    <row r="10850" spans="1:7" s="8" customFormat="1" ht="12.75" x14ac:dyDescent="0.15">
      <c r="A10850" s="108" t="s">
        <v>72</v>
      </c>
      <c r="B10850" s="19">
        <v>1351.57</v>
      </c>
      <c r="C10850" s="19">
        <v>0</v>
      </c>
      <c r="D10850" s="19">
        <v>0</v>
      </c>
      <c r="E10850" s="19">
        <v>0</v>
      </c>
      <c r="F10850" s="19">
        <f t="shared" si="342"/>
        <v>0</v>
      </c>
      <c r="G10850" s="151">
        <f t="shared" si="343"/>
        <v>0</v>
      </c>
    </row>
    <row r="10851" spans="1:7" s="8" customFormat="1" ht="12.75" x14ac:dyDescent="0.15">
      <c r="A10851" s="110" t="s">
        <v>73</v>
      </c>
      <c r="B10851" s="20">
        <v>1351.57</v>
      </c>
      <c r="C10851" s="20">
        <v>0</v>
      </c>
      <c r="D10851" s="20">
        <v>0</v>
      </c>
      <c r="E10851" s="20">
        <v>0</v>
      </c>
      <c r="F10851" s="20">
        <f t="shared" si="342"/>
        <v>0</v>
      </c>
      <c r="G10851" s="136">
        <f t="shared" si="343"/>
        <v>0</v>
      </c>
    </row>
    <row r="10852" spans="1:7" s="6" customFormat="1" ht="12.75" x14ac:dyDescent="0.15">
      <c r="A10852" s="147" t="s">
        <v>377</v>
      </c>
      <c r="B10852" s="17">
        <v>5160.32</v>
      </c>
      <c r="C10852" s="17">
        <v>8893</v>
      </c>
      <c r="D10852" s="17">
        <v>10893</v>
      </c>
      <c r="E10852" s="17">
        <v>5063.37</v>
      </c>
      <c r="F10852" s="17">
        <f t="shared" si="342"/>
        <v>98.121240543222129</v>
      </c>
      <c r="G10852" s="148">
        <f t="shared" si="343"/>
        <v>46.482787110988703</v>
      </c>
    </row>
    <row r="10853" spans="1:7" s="7" customFormat="1" ht="12.75" x14ac:dyDescent="0.15">
      <c r="A10853" s="149" t="s">
        <v>378</v>
      </c>
      <c r="B10853" s="18">
        <v>5160.32</v>
      </c>
      <c r="C10853" s="18">
        <v>8893</v>
      </c>
      <c r="D10853" s="18">
        <v>10893</v>
      </c>
      <c r="E10853" s="18">
        <v>5063.37</v>
      </c>
      <c r="F10853" s="18">
        <f t="shared" si="342"/>
        <v>98.121240543222129</v>
      </c>
      <c r="G10853" s="150">
        <f t="shared" si="343"/>
        <v>46.482787110988703</v>
      </c>
    </row>
    <row r="10854" spans="1:7" s="8" customFormat="1" ht="12.75" x14ac:dyDescent="0.15">
      <c r="A10854" s="108" t="s">
        <v>367</v>
      </c>
      <c r="B10854" s="19">
        <v>5160.32</v>
      </c>
      <c r="C10854" s="19">
        <v>8893</v>
      </c>
      <c r="D10854" s="19">
        <v>10893</v>
      </c>
      <c r="E10854" s="19">
        <v>5063.37</v>
      </c>
      <c r="F10854" s="19">
        <f t="shared" si="342"/>
        <v>98.121240543222129</v>
      </c>
      <c r="G10854" s="151">
        <f t="shared" si="343"/>
        <v>46.482787110988703</v>
      </c>
    </row>
    <row r="10855" spans="1:7" s="6" customFormat="1" ht="12.75" x14ac:dyDescent="0.15">
      <c r="A10855" s="147" t="s">
        <v>127</v>
      </c>
      <c r="B10855" s="17">
        <v>5160.32</v>
      </c>
      <c r="C10855" s="17">
        <v>8893</v>
      </c>
      <c r="D10855" s="17">
        <v>10893</v>
      </c>
      <c r="E10855" s="17">
        <v>5063.37</v>
      </c>
      <c r="F10855" s="17">
        <f t="shared" si="342"/>
        <v>98.121240543222129</v>
      </c>
      <c r="G10855" s="148">
        <f t="shared" si="343"/>
        <v>46.482787110988703</v>
      </c>
    </row>
    <row r="10856" spans="1:7" s="8" customFormat="1" ht="12.75" x14ac:dyDescent="0.15">
      <c r="A10856" s="108" t="s">
        <v>6</v>
      </c>
      <c r="B10856" s="19">
        <v>1725.39</v>
      </c>
      <c r="C10856" s="19">
        <v>2257</v>
      </c>
      <c r="D10856" s="19">
        <v>2257</v>
      </c>
      <c r="E10856" s="19">
        <v>99.54</v>
      </c>
      <c r="F10856" s="19">
        <f t="shared" si="342"/>
        <v>5.7691304574617917</v>
      </c>
      <c r="G10856" s="151">
        <f t="shared" si="343"/>
        <v>4.4102791315906078</v>
      </c>
    </row>
    <row r="10857" spans="1:7" s="8" customFormat="1" ht="12.75" x14ac:dyDescent="0.15">
      <c r="A10857" s="108" t="s">
        <v>12</v>
      </c>
      <c r="B10857" s="19">
        <v>1725.39</v>
      </c>
      <c r="C10857" s="19">
        <v>2257</v>
      </c>
      <c r="D10857" s="19">
        <v>2257</v>
      </c>
      <c r="E10857" s="19">
        <v>99.54</v>
      </c>
      <c r="F10857" s="19">
        <f t="shared" si="342"/>
        <v>5.7691304574617917</v>
      </c>
      <c r="G10857" s="151">
        <f t="shared" si="343"/>
        <v>4.4102791315906078</v>
      </c>
    </row>
    <row r="10858" spans="1:7" s="8" customFormat="1" ht="12.75" x14ac:dyDescent="0.15">
      <c r="A10858" s="110" t="s">
        <v>20</v>
      </c>
      <c r="B10858" s="20">
        <v>132.72</v>
      </c>
      <c r="C10858" s="20">
        <v>0</v>
      </c>
      <c r="D10858" s="20">
        <v>0</v>
      </c>
      <c r="E10858" s="20">
        <v>0</v>
      </c>
      <c r="F10858" s="20">
        <f t="shared" si="342"/>
        <v>0</v>
      </c>
      <c r="G10858" s="136">
        <f t="shared" si="343"/>
        <v>0</v>
      </c>
    </row>
    <row r="10859" spans="1:7" s="8" customFormat="1" ht="12.75" x14ac:dyDescent="0.15">
      <c r="A10859" s="110" t="s">
        <v>25</v>
      </c>
      <c r="B10859" s="20">
        <v>0</v>
      </c>
      <c r="C10859" s="20">
        <v>0</v>
      </c>
      <c r="D10859" s="20">
        <v>0</v>
      </c>
      <c r="E10859" s="20">
        <v>99.54</v>
      </c>
      <c r="F10859" s="20">
        <f t="shared" si="342"/>
        <v>0</v>
      </c>
      <c r="G10859" s="136">
        <f t="shared" si="343"/>
        <v>0</v>
      </c>
    </row>
    <row r="10860" spans="1:7" s="8" customFormat="1" ht="12.75" x14ac:dyDescent="0.15">
      <c r="A10860" s="110" t="s">
        <v>83</v>
      </c>
      <c r="B10860" s="20">
        <v>1592.67</v>
      </c>
      <c r="C10860" s="20">
        <v>0</v>
      </c>
      <c r="D10860" s="20">
        <v>0</v>
      </c>
      <c r="E10860" s="20">
        <v>0</v>
      </c>
      <c r="F10860" s="20">
        <f t="shared" si="342"/>
        <v>0</v>
      </c>
      <c r="G10860" s="136">
        <f t="shared" si="343"/>
        <v>0</v>
      </c>
    </row>
    <row r="10861" spans="1:7" s="8" customFormat="1" ht="12.75" x14ac:dyDescent="0.15">
      <c r="A10861" s="108" t="s">
        <v>53</v>
      </c>
      <c r="B10861" s="19">
        <v>3434.93</v>
      </c>
      <c r="C10861" s="19">
        <v>6636</v>
      </c>
      <c r="D10861" s="19">
        <v>8636</v>
      </c>
      <c r="E10861" s="19">
        <v>4963.83</v>
      </c>
      <c r="F10861" s="19">
        <f t="shared" si="342"/>
        <v>144.51036847912476</v>
      </c>
      <c r="G10861" s="151">
        <f t="shared" si="343"/>
        <v>57.478346456692911</v>
      </c>
    </row>
    <row r="10862" spans="1:7" s="8" customFormat="1" ht="12.75" x14ac:dyDescent="0.15">
      <c r="A10862" s="108" t="s">
        <v>56</v>
      </c>
      <c r="B10862" s="19">
        <v>3434.93</v>
      </c>
      <c r="C10862" s="19">
        <v>6636</v>
      </c>
      <c r="D10862" s="19">
        <v>8636</v>
      </c>
      <c r="E10862" s="19">
        <v>4963.83</v>
      </c>
      <c r="F10862" s="19">
        <f t="shared" si="342"/>
        <v>144.51036847912476</v>
      </c>
      <c r="G10862" s="151">
        <f t="shared" si="343"/>
        <v>57.478346456692911</v>
      </c>
    </row>
    <row r="10863" spans="1:7" s="8" customFormat="1" ht="12.75" x14ac:dyDescent="0.15">
      <c r="A10863" s="110" t="s">
        <v>57</v>
      </c>
      <c r="B10863" s="20">
        <v>146</v>
      </c>
      <c r="C10863" s="20">
        <v>0</v>
      </c>
      <c r="D10863" s="20">
        <v>0</v>
      </c>
      <c r="E10863" s="20">
        <v>0</v>
      </c>
      <c r="F10863" s="20">
        <f t="shared" si="342"/>
        <v>0</v>
      </c>
      <c r="G10863" s="136">
        <f t="shared" si="343"/>
        <v>0</v>
      </c>
    </row>
    <row r="10864" spans="1:7" s="8" customFormat="1" ht="12.75" x14ac:dyDescent="0.15">
      <c r="A10864" s="110" t="s">
        <v>296</v>
      </c>
      <c r="B10864" s="20">
        <v>3288.93</v>
      </c>
      <c r="C10864" s="20">
        <v>0</v>
      </c>
      <c r="D10864" s="20">
        <v>0</v>
      </c>
      <c r="E10864" s="20">
        <v>4963.83</v>
      </c>
      <c r="F10864" s="20">
        <f t="shared" si="342"/>
        <v>150.92537694630167</v>
      </c>
      <c r="G10864" s="136">
        <f t="shared" si="343"/>
        <v>0</v>
      </c>
    </row>
    <row r="10865" spans="1:7" s="6" customFormat="1" ht="12.75" x14ac:dyDescent="0.15">
      <c r="A10865" s="147" t="s">
        <v>379</v>
      </c>
      <c r="B10865" s="17">
        <v>53420.55</v>
      </c>
      <c r="C10865" s="17">
        <v>39830</v>
      </c>
      <c r="D10865" s="17">
        <v>38065</v>
      </c>
      <c r="E10865" s="17">
        <v>37705.550000000003</v>
      </c>
      <c r="F10865" s="17">
        <f t="shared" si="342"/>
        <v>70.582481835173922</v>
      </c>
      <c r="G10865" s="148">
        <f t="shared" si="343"/>
        <v>99.055694207277028</v>
      </c>
    </row>
    <row r="10866" spans="1:7" s="7" customFormat="1" ht="12.75" x14ac:dyDescent="0.15">
      <c r="A10866" s="149" t="s">
        <v>380</v>
      </c>
      <c r="B10866" s="18">
        <v>53420.55</v>
      </c>
      <c r="C10866" s="18">
        <v>39830</v>
      </c>
      <c r="D10866" s="18">
        <v>38065</v>
      </c>
      <c r="E10866" s="18">
        <v>37705.550000000003</v>
      </c>
      <c r="F10866" s="18">
        <f t="shared" si="342"/>
        <v>70.582481835173922</v>
      </c>
      <c r="G10866" s="150">
        <f t="shared" si="343"/>
        <v>99.055694207277028</v>
      </c>
    </row>
    <row r="10867" spans="1:7" s="8" customFormat="1" ht="12.75" x14ac:dyDescent="0.15">
      <c r="A10867" s="108" t="s">
        <v>367</v>
      </c>
      <c r="B10867" s="19">
        <v>53420.55</v>
      </c>
      <c r="C10867" s="19">
        <v>39830</v>
      </c>
      <c r="D10867" s="19">
        <v>38065</v>
      </c>
      <c r="E10867" s="19">
        <v>37705.550000000003</v>
      </c>
      <c r="F10867" s="19">
        <f t="shared" si="342"/>
        <v>70.582481835173922</v>
      </c>
      <c r="G10867" s="151">
        <f t="shared" si="343"/>
        <v>99.055694207277028</v>
      </c>
    </row>
    <row r="10868" spans="1:7" s="6" customFormat="1" ht="12.75" x14ac:dyDescent="0.15">
      <c r="A10868" s="147" t="s">
        <v>128</v>
      </c>
      <c r="B10868" s="17">
        <v>53420.55</v>
      </c>
      <c r="C10868" s="17">
        <v>39830</v>
      </c>
      <c r="D10868" s="17">
        <v>38065</v>
      </c>
      <c r="E10868" s="17">
        <v>37705.550000000003</v>
      </c>
      <c r="F10868" s="17">
        <f t="shared" si="342"/>
        <v>70.582481835173922</v>
      </c>
      <c r="G10868" s="148">
        <f t="shared" si="343"/>
        <v>99.055694207277028</v>
      </c>
    </row>
    <row r="10869" spans="1:7" s="8" customFormat="1" ht="12.75" x14ac:dyDescent="0.15">
      <c r="A10869" s="108" t="s">
        <v>6</v>
      </c>
      <c r="B10869" s="19">
        <v>53420.55</v>
      </c>
      <c r="C10869" s="19">
        <v>13285</v>
      </c>
      <c r="D10869" s="19">
        <v>1450</v>
      </c>
      <c r="E10869" s="19">
        <v>1092.18</v>
      </c>
      <c r="F10869" s="19">
        <f t="shared" si="342"/>
        <v>2.0444941132204741</v>
      </c>
      <c r="G10869" s="151">
        <f t="shared" si="343"/>
        <v>75.322758620689655</v>
      </c>
    </row>
    <row r="10870" spans="1:7" s="8" customFormat="1" ht="12.75" x14ac:dyDescent="0.15">
      <c r="A10870" s="108" t="s">
        <v>7</v>
      </c>
      <c r="B10870" s="19">
        <v>18449.150000000001</v>
      </c>
      <c r="C10870" s="19">
        <v>12091</v>
      </c>
      <c r="D10870" s="19">
        <v>1450</v>
      </c>
      <c r="E10870" s="19">
        <v>1092.18</v>
      </c>
      <c r="F10870" s="19">
        <f t="shared" si="342"/>
        <v>5.9199475314580887</v>
      </c>
      <c r="G10870" s="151">
        <f t="shared" si="343"/>
        <v>75.322758620689655</v>
      </c>
    </row>
    <row r="10871" spans="1:7" s="8" customFormat="1" ht="12.75" x14ac:dyDescent="0.15">
      <c r="A10871" s="110" t="s">
        <v>8</v>
      </c>
      <c r="B10871" s="20">
        <v>17597.09</v>
      </c>
      <c r="C10871" s="20">
        <v>0</v>
      </c>
      <c r="D10871" s="20">
        <v>0</v>
      </c>
      <c r="E10871" s="20">
        <v>980</v>
      </c>
      <c r="F10871" s="20">
        <f t="shared" si="342"/>
        <v>5.5691026186716099</v>
      </c>
      <c r="G10871" s="136">
        <f t="shared" si="343"/>
        <v>0</v>
      </c>
    </row>
    <row r="10872" spans="1:7" s="8" customFormat="1" ht="12.75" x14ac:dyDescent="0.15">
      <c r="A10872" s="110" t="s">
        <v>16</v>
      </c>
      <c r="B10872" s="20">
        <v>0</v>
      </c>
      <c r="C10872" s="20">
        <v>0</v>
      </c>
      <c r="D10872" s="20">
        <v>0</v>
      </c>
      <c r="E10872" s="20">
        <v>0</v>
      </c>
      <c r="F10872" s="20">
        <f t="shared" si="342"/>
        <v>0</v>
      </c>
      <c r="G10872" s="136">
        <f t="shared" si="343"/>
        <v>0</v>
      </c>
    </row>
    <row r="10873" spans="1:7" s="8" customFormat="1" ht="12.75" x14ac:dyDescent="0.15">
      <c r="A10873" s="110" t="s">
        <v>10</v>
      </c>
      <c r="B10873" s="20">
        <v>852.06</v>
      </c>
      <c r="C10873" s="20">
        <v>0</v>
      </c>
      <c r="D10873" s="20">
        <v>0</v>
      </c>
      <c r="E10873" s="20">
        <v>0</v>
      </c>
      <c r="F10873" s="20">
        <f t="shared" si="342"/>
        <v>0</v>
      </c>
      <c r="G10873" s="136">
        <f t="shared" si="343"/>
        <v>0</v>
      </c>
    </row>
    <row r="10874" spans="1:7" s="8" customFormat="1" ht="12.75" x14ac:dyDescent="0.15">
      <c r="A10874" s="110" t="s">
        <v>11</v>
      </c>
      <c r="B10874" s="20">
        <v>0</v>
      </c>
      <c r="C10874" s="20">
        <v>0</v>
      </c>
      <c r="D10874" s="20">
        <v>0</v>
      </c>
      <c r="E10874" s="20">
        <v>112.18</v>
      </c>
      <c r="F10874" s="20">
        <f t="shared" si="342"/>
        <v>0</v>
      </c>
      <c r="G10874" s="136">
        <f t="shared" si="343"/>
        <v>0</v>
      </c>
    </row>
    <row r="10875" spans="1:7" s="8" customFormat="1" ht="12.75" x14ac:dyDescent="0.15">
      <c r="A10875" s="108" t="s">
        <v>12</v>
      </c>
      <c r="B10875" s="19">
        <v>34971.4</v>
      </c>
      <c r="C10875" s="19">
        <v>1194</v>
      </c>
      <c r="D10875" s="19">
        <v>0</v>
      </c>
      <c r="E10875" s="19">
        <v>0</v>
      </c>
      <c r="F10875" s="19">
        <f t="shared" si="342"/>
        <v>0</v>
      </c>
      <c r="G10875" s="151">
        <f t="shared" si="343"/>
        <v>0</v>
      </c>
    </row>
    <row r="10876" spans="1:7" s="8" customFormat="1" ht="12.75" x14ac:dyDescent="0.15">
      <c r="A10876" s="110" t="s">
        <v>18</v>
      </c>
      <c r="B10876" s="20">
        <v>606.80999999999995</v>
      </c>
      <c r="C10876" s="20">
        <v>0</v>
      </c>
      <c r="D10876" s="20">
        <v>0</v>
      </c>
      <c r="E10876" s="20">
        <v>0</v>
      </c>
      <c r="F10876" s="20">
        <f t="shared" si="342"/>
        <v>0</v>
      </c>
      <c r="G10876" s="136">
        <f t="shared" si="343"/>
        <v>0</v>
      </c>
    </row>
    <row r="10877" spans="1:7" s="8" customFormat="1" ht="12.75" x14ac:dyDescent="0.15">
      <c r="A10877" s="110" t="s">
        <v>19</v>
      </c>
      <c r="B10877" s="20">
        <v>493.73</v>
      </c>
      <c r="C10877" s="20">
        <v>0</v>
      </c>
      <c r="D10877" s="20">
        <v>0</v>
      </c>
      <c r="E10877" s="20">
        <v>0</v>
      </c>
      <c r="F10877" s="20">
        <f t="shared" si="342"/>
        <v>0</v>
      </c>
      <c r="G10877" s="136">
        <f t="shared" si="343"/>
        <v>0</v>
      </c>
    </row>
    <row r="10878" spans="1:7" s="8" customFormat="1" ht="12.75" x14ac:dyDescent="0.15">
      <c r="A10878" s="110" t="s">
        <v>20</v>
      </c>
      <c r="B10878" s="20">
        <v>291.99</v>
      </c>
      <c r="C10878" s="20">
        <v>0</v>
      </c>
      <c r="D10878" s="20">
        <v>0</v>
      </c>
      <c r="E10878" s="20">
        <v>0</v>
      </c>
      <c r="F10878" s="20">
        <f t="shared" si="342"/>
        <v>0</v>
      </c>
      <c r="G10878" s="136">
        <f t="shared" si="343"/>
        <v>0</v>
      </c>
    </row>
    <row r="10879" spans="1:7" s="8" customFormat="1" ht="12.75" x14ac:dyDescent="0.15">
      <c r="A10879" s="110" t="s">
        <v>28</v>
      </c>
      <c r="B10879" s="20">
        <v>20306.59</v>
      </c>
      <c r="C10879" s="20">
        <v>0</v>
      </c>
      <c r="D10879" s="20">
        <v>0</v>
      </c>
      <c r="E10879" s="20">
        <v>0</v>
      </c>
      <c r="F10879" s="20">
        <f t="shared" si="342"/>
        <v>0</v>
      </c>
      <c r="G10879" s="136">
        <f t="shared" si="343"/>
        <v>0</v>
      </c>
    </row>
    <row r="10880" spans="1:7" s="8" customFormat="1" ht="12.75" x14ac:dyDescent="0.15">
      <c r="A10880" s="110" t="s">
        <v>34</v>
      </c>
      <c r="B10880" s="20">
        <v>13272.28</v>
      </c>
      <c r="C10880" s="20">
        <v>0</v>
      </c>
      <c r="D10880" s="20">
        <v>0</v>
      </c>
      <c r="E10880" s="20">
        <v>0</v>
      </c>
      <c r="F10880" s="20">
        <f t="shared" si="342"/>
        <v>0</v>
      </c>
      <c r="G10880" s="136">
        <f t="shared" si="343"/>
        <v>0</v>
      </c>
    </row>
    <row r="10881" spans="1:7" s="8" customFormat="1" ht="12.75" x14ac:dyDescent="0.15">
      <c r="A10881" s="108" t="s">
        <v>53</v>
      </c>
      <c r="B10881" s="19">
        <v>0</v>
      </c>
      <c r="C10881" s="19">
        <v>26545</v>
      </c>
      <c r="D10881" s="19">
        <v>36615</v>
      </c>
      <c r="E10881" s="19">
        <v>36613.370000000003</v>
      </c>
      <c r="F10881" s="19">
        <f t="shared" si="342"/>
        <v>0</v>
      </c>
      <c r="G10881" s="151">
        <f t="shared" si="343"/>
        <v>99.995548272565898</v>
      </c>
    </row>
    <row r="10882" spans="1:7" s="8" customFormat="1" ht="12.75" x14ac:dyDescent="0.15">
      <c r="A10882" s="108" t="s">
        <v>56</v>
      </c>
      <c r="B10882" s="19">
        <v>0</v>
      </c>
      <c r="C10882" s="19">
        <v>26545</v>
      </c>
      <c r="D10882" s="19">
        <v>36615</v>
      </c>
      <c r="E10882" s="19">
        <v>36613.370000000003</v>
      </c>
      <c r="F10882" s="19">
        <f t="shared" si="342"/>
        <v>0</v>
      </c>
      <c r="G10882" s="151">
        <f t="shared" si="343"/>
        <v>99.995548272565898</v>
      </c>
    </row>
    <row r="10883" spans="1:7" s="8" customFormat="1" ht="12.75" x14ac:dyDescent="0.15">
      <c r="A10883" s="110" t="s">
        <v>296</v>
      </c>
      <c r="B10883" s="20">
        <v>0</v>
      </c>
      <c r="C10883" s="20">
        <v>0</v>
      </c>
      <c r="D10883" s="20">
        <v>0</v>
      </c>
      <c r="E10883" s="20">
        <v>36613.370000000003</v>
      </c>
      <c r="F10883" s="20">
        <f t="shared" si="342"/>
        <v>0</v>
      </c>
      <c r="G10883" s="136">
        <f t="shared" si="343"/>
        <v>0</v>
      </c>
    </row>
    <row r="10884" spans="1:7" s="6" customFormat="1" ht="12.75" x14ac:dyDescent="0.15">
      <c r="A10884" s="147" t="s">
        <v>388</v>
      </c>
      <c r="B10884" s="17">
        <v>34821.99</v>
      </c>
      <c r="C10884" s="17">
        <v>109613</v>
      </c>
      <c r="D10884" s="17">
        <v>149094</v>
      </c>
      <c r="E10884" s="17">
        <v>118569.28</v>
      </c>
      <c r="F10884" s="17">
        <f t="shared" si="342"/>
        <v>340.5011603300099</v>
      </c>
      <c r="G10884" s="148">
        <f t="shared" si="343"/>
        <v>79.526526889076692</v>
      </c>
    </row>
    <row r="10885" spans="1:7" s="7" customFormat="1" ht="12.75" x14ac:dyDescent="0.15">
      <c r="A10885" s="149" t="s">
        <v>389</v>
      </c>
      <c r="B10885" s="18">
        <v>34821.99</v>
      </c>
      <c r="C10885" s="18">
        <v>109613</v>
      </c>
      <c r="D10885" s="18">
        <v>149094</v>
      </c>
      <c r="E10885" s="18">
        <v>118569.28</v>
      </c>
      <c r="F10885" s="18">
        <f t="shared" si="342"/>
        <v>340.5011603300099</v>
      </c>
      <c r="G10885" s="150">
        <f t="shared" si="343"/>
        <v>79.526526889076692</v>
      </c>
    </row>
    <row r="10886" spans="1:7" s="8" customFormat="1" ht="12.75" x14ac:dyDescent="0.15">
      <c r="A10886" s="108" t="s">
        <v>387</v>
      </c>
      <c r="B10886" s="19">
        <v>34821.99</v>
      </c>
      <c r="C10886" s="19">
        <v>109613</v>
      </c>
      <c r="D10886" s="19">
        <v>149094</v>
      </c>
      <c r="E10886" s="19">
        <v>118569.28</v>
      </c>
      <c r="F10886" s="19">
        <f t="shared" ref="F10886:F10949" si="344">IFERROR(E10886/B10886*100,0)</f>
        <v>340.5011603300099</v>
      </c>
      <c r="G10886" s="151">
        <f t="shared" ref="G10886:G10949" si="345">IFERROR(E10886/D10886*100,0)</f>
        <v>79.526526889076692</v>
      </c>
    </row>
    <row r="10887" spans="1:7" s="6" customFormat="1" ht="12.75" x14ac:dyDescent="0.15">
      <c r="A10887" s="147" t="s">
        <v>212</v>
      </c>
      <c r="B10887" s="17">
        <v>34821.99</v>
      </c>
      <c r="C10887" s="17">
        <v>109613</v>
      </c>
      <c r="D10887" s="17">
        <v>149094</v>
      </c>
      <c r="E10887" s="17">
        <v>118569.28</v>
      </c>
      <c r="F10887" s="17">
        <f t="shared" si="344"/>
        <v>340.5011603300099</v>
      </c>
      <c r="G10887" s="148">
        <f t="shared" si="345"/>
        <v>79.526526889076692</v>
      </c>
    </row>
    <row r="10888" spans="1:7" s="8" customFormat="1" ht="12.75" x14ac:dyDescent="0.15">
      <c r="A10888" s="108" t="s">
        <v>6</v>
      </c>
      <c r="B10888" s="19">
        <v>34821.99</v>
      </c>
      <c r="C10888" s="19">
        <v>109613</v>
      </c>
      <c r="D10888" s="19">
        <v>149094</v>
      </c>
      <c r="E10888" s="19">
        <v>118569.28</v>
      </c>
      <c r="F10888" s="19">
        <f t="shared" si="344"/>
        <v>340.5011603300099</v>
      </c>
      <c r="G10888" s="151">
        <f t="shared" si="345"/>
        <v>79.526526889076692</v>
      </c>
    </row>
    <row r="10889" spans="1:7" s="8" customFormat="1" ht="12.75" x14ac:dyDescent="0.15">
      <c r="A10889" s="108" t="s">
        <v>7</v>
      </c>
      <c r="B10889" s="19">
        <v>31031.66</v>
      </c>
      <c r="C10889" s="19">
        <v>98863</v>
      </c>
      <c r="D10889" s="19">
        <v>131294</v>
      </c>
      <c r="E10889" s="19">
        <v>107529.09</v>
      </c>
      <c r="F10889" s="19">
        <f t="shared" si="344"/>
        <v>346.51414071951035</v>
      </c>
      <c r="G10889" s="151">
        <f t="shared" si="345"/>
        <v>81.899469891998109</v>
      </c>
    </row>
    <row r="10890" spans="1:7" s="8" customFormat="1" ht="12.75" x14ac:dyDescent="0.15">
      <c r="A10890" s="110" t="s">
        <v>8</v>
      </c>
      <c r="B10890" s="20">
        <v>26545.9</v>
      </c>
      <c r="C10890" s="20">
        <v>0</v>
      </c>
      <c r="D10890" s="20">
        <v>0</v>
      </c>
      <c r="E10890" s="20">
        <v>99096.74</v>
      </c>
      <c r="F10890" s="20">
        <f t="shared" si="344"/>
        <v>373.30337264888362</v>
      </c>
      <c r="G10890" s="136">
        <f t="shared" si="345"/>
        <v>0</v>
      </c>
    </row>
    <row r="10891" spans="1:7" s="8" customFormat="1" ht="12.75" x14ac:dyDescent="0.15">
      <c r="A10891" s="110" t="s">
        <v>10</v>
      </c>
      <c r="B10891" s="20">
        <v>398.17</v>
      </c>
      <c r="C10891" s="20">
        <v>0</v>
      </c>
      <c r="D10891" s="20">
        <v>0</v>
      </c>
      <c r="E10891" s="20">
        <v>1200</v>
      </c>
      <c r="F10891" s="20">
        <f t="shared" si="344"/>
        <v>301.37880804681419</v>
      </c>
      <c r="G10891" s="136">
        <f t="shared" si="345"/>
        <v>0</v>
      </c>
    </row>
    <row r="10892" spans="1:7" s="8" customFormat="1" ht="12.75" x14ac:dyDescent="0.15">
      <c r="A10892" s="110" t="s">
        <v>11</v>
      </c>
      <c r="B10892" s="20">
        <v>4087.59</v>
      </c>
      <c r="C10892" s="20">
        <v>0</v>
      </c>
      <c r="D10892" s="20">
        <v>0</v>
      </c>
      <c r="E10892" s="20">
        <v>7232.35</v>
      </c>
      <c r="F10892" s="20">
        <f t="shared" si="344"/>
        <v>176.93433049792176</v>
      </c>
      <c r="G10892" s="136">
        <f t="shared" si="345"/>
        <v>0</v>
      </c>
    </row>
    <row r="10893" spans="1:7" s="8" customFormat="1" ht="12.75" x14ac:dyDescent="0.15">
      <c r="A10893" s="108" t="s">
        <v>12</v>
      </c>
      <c r="B10893" s="19">
        <v>3790.33</v>
      </c>
      <c r="C10893" s="19">
        <v>10750</v>
      </c>
      <c r="D10893" s="19">
        <v>17800</v>
      </c>
      <c r="E10893" s="19">
        <v>11040.19</v>
      </c>
      <c r="F10893" s="19">
        <f t="shared" si="344"/>
        <v>291.27252772186063</v>
      </c>
      <c r="G10893" s="151">
        <f t="shared" si="345"/>
        <v>62.023539325842705</v>
      </c>
    </row>
    <row r="10894" spans="1:7" s="8" customFormat="1" ht="12.75" x14ac:dyDescent="0.15">
      <c r="A10894" s="110" t="s">
        <v>18</v>
      </c>
      <c r="B10894" s="20">
        <v>404.54</v>
      </c>
      <c r="C10894" s="20">
        <v>0</v>
      </c>
      <c r="D10894" s="20">
        <v>0</v>
      </c>
      <c r="E10894" s="20">
        <v>0</v>
      </c>
      <c r="F10894" s="20">
        <f t="shared" si="344"/>
        <v>0</v>
      </c>
      <c r="G10894" s="136">
        <f t="shared" si="345"/>
        <v>0</v>
      </c>
    </row>
    <row r="10895" spans="1:7" s="8" customFormat="1" ht="12.75" x14ac:dyDescent="0.15">
      <c r="A10895" s="110" t="s">
        <v>19</v>
      </c>
      <c r="B10895" s="20">
        <v>3093.8</v>
      </c>
      <c r="C10895" s="20">
        <v>0</v>
      </c>
      <c r="D10895" s="20">
        <v>0</v>
      </c>
      <c r="E10895" s="20">
        <v>8983.49</v>
      </c>
      <c r="F10895" s="20">
        <f t="shared" si="344"/>
        <v>290.37074148296591</v>
      </c>
      <c r="G10895" s="136">
        <f t="shared" si="345"/>
        <v>0</v>
      </c>
    </row>
    <row r="10896" spans="1:7" s="8" customFormat="1" ht="12.75" x14ac:dyDescent="0.15">
      <c r="A10896" s="110" t="s">
        <v>20</v>
      </c>
      <c r="B10896" s="20">
        <v>291.99</v>
      </c>
      <c r="C10896" s="20">
        <v>0</v>
      </c>
      <c r="D10896" s="20">
        <v>0</v>
      </c>
      <c r="E10896" s="20">
        <v>2056.6999999999998</v>
      </c>
      <c r="F10896" s="20">
        <f t="shared" si="344"/>
        <v>704.37343744648786</v>
      </c>
      <c r="G10896" s="136">
        <f t="shared" si="345"/>
        <v>0</v>
      </c>
    </row>
    <row r="10897" spans="1:7" s="6" customFormat="1" ht="12.75" x14ac:dyDescent="0.15">
      <c r="A10897" s="147" t="s">
        <v>384</v>
      </c>
      <c r="B10897" s="17">
        <v>20442.349999999999</v>
      </c>
      <c r="C10897" s="17">
        <v>25217</v>
      </c>
      <c r="D10897" s="17">
        <v>69000</v>
      </c>
      <c r="E10897" s="17">
        <v>52931.6</v>
      </c>
      <c r="F10897" s="17">
        <f t="shared" si="344"/>
        <v>258.93109158193653</v>
      </c>
      <c r="G10897" s="148">
        <f t="shared" si="345"/>
        <v>76.712463768115938</v>
      </c>
    </row>
    <row r="10898" spans="1:7" s="7" customFormat="1" ht="12.75" x14ac:dyDescent="0.15">
      <c r="A10898" s="149" t="s">
        <v>390</v>
      </c>
      <c r="B10898" s="18">
        <v>20442.349999999999</v>
      </c>
      <c r="C10898" s="18">
        <v>25217</v>
      </c>
      <c r="D10898" s="18">
        <v>69000</v>
      </c>
      <c r="E10898" s="18">
        <v>52931.6</v>
      </c>
      <c r="F10898" s="18">
        <f t="shared" si="344"/>
        <v>258.93109158193653</v>
      </c>
      <c r="G10898" s="150">
        <f t="shared" si="345"/>
        <v>76.712463768115938</v>
      </c>
    </row>
    <row r="10899" spans="1:7" s="8" customFormat="1" ht="12.75" x14ac:dyDescent="0.15">
      <c r="A10899" s="108" t="s">
        <v>367</v>
      </c>
      <c r="B10899" s="19">
        <v>20442.349999999999</v>
      </c>
      <c r="C10899" s="19">
        <v>25217</v>
      </c>
      <c r="D10899" s="19">
        <v>69000</v>
      </c>
      <c r="E10899" s="19">
        <v>52931.6</v>
      </c>
      <c r="F10899" s="19">
        <f t="shared" si="344"/>
        <v>258.93109158193653</v>
      </c>
      <c r="G10899" s="151">
        <f t="shared" si="345"/>
        <v>76.712463768115938</v>
      </c>
    </row>
    <row r="10900" spans="1:7" s="6" customFormat="1" ht="12.75" x14ac:dyDescent="0.15">
      <c r="A10900" s="147" t="s">
        <v>263</v>
      </c>
      <c r="B10900" s="17">
        <v>20442.349999999999</v>
      </c>
      <c r="C10900" s="17">
        <v>25217</v>
      </c>
      <c r="D10900" s="17">
        <v>69000</v>
      </c>
      <c r="E10900" s="17">
        <v>52931.6</v>
      </c>
      <c r="F10900" s="17">
        <f t="shared" si="344"/>
        <v>258.93109158193653</v>
      </c>
      <c r="G10900" s="148">
        <f t="shared" si="345"/>
        <v>76.712463768115938</v>
      </c>
    </row>
    <row r="10901" spans="1:7" s="8" customFormat="1" ht="12.75" x14ac:dyDescent="0.15">
      <c r="A10901" s="108" t="s">
        <v>6</v>
      </c>
      <c r="B10901" s="19">
        <v>20442.349999999999</v>
      </c>
      <c r="C10901" s="19">
        <v>25217</v>
      </c>
      <c r="D10901" s="19">
        <v>69000</v>
      </c>
      <c r="E10901" s="19">
        <v>52931.6</v>
      </c>
      <c r="F10901" s="19">
        <f t="shared" si="344"/>
        <v>258.93109158193653</v>
      </c>
      <c r="G10901" s="151">
        <f t="shared" si="345"/>
        <v>76.712463768115938</v>
      </c>
    </row>
    <row r="10902" spans="1:7" s="8" customFormat="1" ht="12.75" x14ac:dyDescent="0.15">
      <c r="A10902" s="108" t="s">
        <v>7</v>
      </c>
      <c r="B10902" s="19">
        <v>18046.439999999999</v>
      </c>
      <c r="C10902" s="19">
        <v>21899</v>
      </c>
      <c r="D10902" s="19">
        <v>61000</v>
      </c>
      <c r="E10902" s="19">
        <v>46881.120000000003</v>
      </c>
      <c r="F10902" s="19">
        <f t="shared" si="344"/>
        <v>259.78043314914191</v>
      </c>
      <c r="G10902" s="151">
        <f t="shared" si="345"/>
        <v>76.854295081967223</v>
      </c>
    </row>
    <row r="10903" spans="1:7" s="8" customFormat="1" ht="12.75" x14ac:dyDescent="0.15">
      <c r="A10903" s="110" t="s">
        <v>8</v>
      </c>
      <c r="B10903" s="20">
        <v>16862.740000000002</v>
      </c>
      <c r="C10903" s="20">
        <v>0</v>
      </c>
      <c r="D10903" s="20">
        <v>0</v>
      </c>
      <c r="E10903" s="20">
        <v>42991.33</v>
      </c>
      <c r="F10903" s="20">
        <f t="shared" si="344"/>
        <v>254.94866196122339</v>
      </c>
      <c r="G10903" s="136">
        <f t="shared" si="345"/>
        <v>0</v>
      </c>
    </row>
    <row r="10904" spans="1:7" s="8" customFormat="1" ht="12.75" x14ac:dyDescent="0.15">
      <c r="A10904" s="110" t="s">
        <v>11</v>
      </c>
      <c r="B10904" s="20">
        <v>1183.7</v>
      </c>
      <c r="C10904" s="20">
        <v>0</v>
      </c>
      <c r="D10904" s="20">
        <v>0</v>
      </c>
      <c r="E10904" s="20">
        <v>3889.79</v>
      </c>
      <c r="F10904" s="20">
        <f t="shared" si="344"/>
        <v>328.61282419531977</v>
      </c>
      <c r="G10904" s="136">
        <f t="shared" si="345"/>
        <v>0</v>
      </c>
    </row>
    <row r="10905" spans="1:7" s="8" customFormat="1" ht="12.75" x14ac:dyDescent="0.15">
      <c r="A10905" s="108" t="s">
        <v>12</v>
      </c>
      <c r="B10905" s="19">
        <v>2395.91</v>
      </c>
      <c r="C10905" s="19">
        <v>3318</v>
      </c>
      <c r="D10905" s="19">
        <v>8000</v>
      </c>
      <c r="E10905" s="19">
        <v>6050.48</v>
      </c>
      <c r="F10905" s="19">
        <f t="shared" si="344"/>
        <v>252.53369283487274</v>
      </c>
      <c r="G10905" s="151">
        <f t="shared" si="345"/>
        <v>75.630999999999986</v>
      </c>
    </row>
    <row r="10906" spans="1:7" s="8" customFormat="1" ht="12.75" x14ac:dyDescent="0.15">
      <c r="A10906" s="110" t="s">
        <v>19</v>
      </c>
      <c r="B10906" s="20">
        <v>2395.91</v>
      </c>
      <c r="C10906" s="20">
        <v>0</v>
      </c>
      <c r="D10906" s="20">
        <v>0</v>
      </c>
      <c r="E10906" s="20">
        <v>6050.48</v>
      </c>
      <c r="F10906" s="20">
        <f t="shared" si="344"/>
        <v>252.53369283487274</v>
      </c>
      <c r="G10906" s="136">
        <f t="shared" si="345"/>
        <v>0</v>
      </c>
    </row>
    <row r="10907" spans="1:7" s="6" customFormat="1" ht="12.75" x14ac:dyDescent="0.15">
      <c r="A10907" s="147" t="s">
        <v>381</v>
      </c>
      <c r="B10907" s="17">
        <v>10578.49</v>
      </c>
      <c r="C10907" s="17">
        <v>0</v>
      </c>
      <c r="D10907" s="17">
        <v>0</v>
      </c>
      <c r="E10907" s="17">
        <v>0</v>
      </c>
      <c r="F10907" s="17">
        <f t="shared" si="344"/>
        <v>0</v>
      </c>
      <c r="G10907" s="148">
        <f t="shared" si="345"/>
        <v>0</v>
      </c>
    </row>
    <row r="10908" spans="1:7" s="7" customFormat="1" ht="12.75" x14ac:dyDescent="0.15">
      <c r="A10908" s="149" t="s">
        <v>382</v>
      </c>
      <c r="B10908" s="18">
        <v>10578.49</v>
      </c>
      <c r="C10908" s="18">
        <v>0</v>
      </c>
      <c r="D10908" s="18">
        <v>0</v>
      </c>
      <c r="E10908" s="18">
        <v>0</v>
      </c>
      <c r="F10908" s="18">
        <f t="shared" si="344"/>
        <v>0</v>
      </c>
      <c r="G10908" s="150">
        <f t="shared" si="345"/>
        <v>0</v>
      </c>
    </row>
    <row r="10909" spans="1:7" s="8" customFormat="1" ht="12.75" x14ac:dyDescent="0.15">
      <c r="A10909" s="108" t="s">
        <v>367</v>
      </c>
      <c r="B10909" s="19">
        <v>10578.49</v>
      </c>
      <c r="C10909" s="19">
        <v>0</v>
      </c>
      <c r="D10909" s="19">
        <v>0</v>
      </c>
      <c r="E10909" s="19">
        <v>0</v>
      </c>
      <c r="F10909" s="19">
        <f t="shared" si="344"/>
        <v>0</v>
      </c>
      <c r="G10909" s="151">
        <f t="shared" si="345"/>
        <v>0</v>
      </c>
    </row>
    <row r="10910" spans="1:7" s="6" customFormat="1" ht="12.75" x14ac:dyDescent="0.15">
      <c r="A10910" s="147" t="s">
        <v>128</v>
      </c>
      <c r="B10910" s="17">
        <v>10578.49</v>
      </c>
      <c r="C10910" s="17">
        <v>0</v>
      </c>
      <c r="D10910" s="17">
        <v>0</v>
      </c>
      <c r="E10910" s="17">
        <v>0</v>
      </c>
      <c r="F10910" s="17">
        <f t="shared" si="344"/>
        <v>0</v>
      </c>
      <c r="G10910" s="148">
        <f t="shared" si="345"/>
        <v>0</v>
      </c>
    </row>
    <row r="10911" spans="1:7" s="8" customFormat="1" ht="12.75" x14ac:dyDescent="0.15">
      <c r="A10911" s="108" t="s">
        <v>6</v>
      </c>
      <c r="B10911" s="19">
        <v>10578.49</v>
      </c>
      <c r="C10911" s="19">
        <v>0</v>
      </c>
      <c r="D10911" s="19">
        <v>0</v>
      </c>
      <c r="E10911" s="19">
        <v>0</v>
      </c>
      <c r="F10911" s="19">
        <f t="shared" si="344"/>
        <v>0</v>
      </c>
      <c r="G10911" s="151">
        <f t="shared" si="345"/>
        <v>0</v>
      </c>
    </row>
    <row r="10912" spans="1:7" s="8" customFormat="1" ht="12.75" x14ac:dyDescent="0.15">
      <c r="A10912" s="108" t="s">
        <v>7</v>
      </c>
      <c r="B10912" s="19">
        <v>10578.49</v>
      </c>
      <c r="C10912" s="19">
        <v>0</v>
      </c>
      <c r="D10912" s="19">
        <v>0</v>
      </c>
      <c r="E10912" s="19">
        <v>0</v>
      </c>
      <c r="F10912" s="19">
        <f t="shared" si="344"/>
        <v>0</v>
      </c>
      <c r="G10912" s="151">
        <f t="shared" si="345"/>
        <v>0</v>
      </c>
    </row>
    <row r="10913" spans="1:7" s="8" customFormat="1" ht="12.75" x14ac:dyDescent="0.15">
      <c r="A10913" s="110" t="s">
        <v>8</v>
      </c>
      <c r="B10913" s="20">
        <v>6719.03</v>
      </c>
      <c r="C10913" s="20">
        <v>0</v>
      </c>
      <c r="D10913" s="20">
        <v>0</v>
      </c>
      <c r="E10913" s="20">
        <v>0</v>
      </c>
      <c r="F10913" s="20">
        <f t="shared" si="344"/>
        <v>0</v>
      </c>
      <c r="G10913" s="136">
        <f t="shared" si="345"/>
        <v>0</v>
      </c>
    </row>
    <row r="10914" spans="1:7" s="8" customFormat="1" ht="12.75" x14ac:dyDescent="0.15">
      <c r="A10914" s="110" t="s">
        <v>9</v>
      </c>
      <c r="B10914" s="20">
        <v>2364.3200000000002</v>
      </c>
      <c r="C10914" s="20">
        <v>0</v>
      </c>
      <c r="D10914" s="20">
        <v>0</v>
      </c>
      <c r="E10914" s="20">
        <v>0</v>
      </c>
      <c r="F10914" s="20">
        <f t="shared" si="344"/>
        <v>0</v>
      </c>
      <c r="G10914" s="136">
        <f t="shared" si="345"/>
        <v>0</v>
      </c>
    </row>
    <row r="10915" spans="1:7" s="8" customFormat="1" ht="12.75" x14ac:dyDescent="0.15">
      <c r="A10915" s="110" t="s">
        <v>11</v>
      </c>
      <c r="B10915" s="20">
        <v>1495.14</v>
      </c>
      <c r="C10915" s="20">
        <v>0</v>
      </c>
      <c r="D10915" s="20">
        <v>0</v>
      </c>
      <c r="E10915" s="20">
        <v>0</v>
      </c>
      <c r="F10915" s="20">
        <f t="shared" si="344"/>
        <v>0</v>
      </c>
      <c r="G10915" s="136">
        <f t="shared" si="345"/>
        <v>0</v>
      </c>
    </row>
    <row r="10916" spans="1:7" s="5" customFormat="1" ht="12.75" x14ac:dyDescent="0.15">
      <c r="A10916" s="145" t="s">
        <v>521</v>
      </c>
      <c r="B10916" s="16">
        <v>856448.95</v>
      </c>
      <c r="C10916" s="16">
        <v>1109006</v>
      </c>
      <c r="D10916" s="16">
        <v>1133620</v>
      </c>
      <c r="E10916" s="16">
        <v>1020070.36</v>
      </c>
      <c r="F10916" s="16">
        <f t="shared" si="344"/>
        <v>119.10463081307998</v>
      </c>
      <c r="G10916" s="146">
        <f t="shared" si="345"/>
        <v>89.983447716165912</v>
      </c>
    </row>
    <row r="10917" spans="1:7" s="6" customFormat="1" ht="12.75" x14ac:dyDescent="0.15">
      <c r="A10917" s="147" t="s">
        <v>362</v>
      </c>
      <c r="B10917" s="17">
        <v>53089.120000000003</v>
      </c>
      <c r="C10917" s="17">
        <v>33181</v>
      </c>
      <c r="D10917" s="17">
        <v>33181</v>
      </c>
      <c r="E10917" s="17">
        <v>33181</v>
      </c>
      <c r="F10917" s="17">
        <f t="shared" si="344"/>
        <v>62.500565087535819</v>
      </c>
      <c r="G10917" s="148">
        <f t="shared" si="345"/>
        <v>100</v>
      </c>
    </row>
    <row r="10918" spans="1:7" s="7" customFormat="1" ht="12.75" x14ac:dyDescent="0.15">
      <c r="A10918" s="149" t="s">
        <v>363</v>
      </c>
      <c r="B10918" s="18">
        <v>53089.120000000003</v>
      </c>
      <c r="C10918" s="18">
        <v>33181</v>
      </c>
      <c r="D10918" s="18">
        <v>33181</v>
      </c>
      <c r="E10918" s="18">
        <v>33181</v>
      </c>
      <c r="F10918" s="18">
        <f t="shared" si="344"/>
        <v>62.500565087535819</v>
      </c>
      <c r="G10918" s="150">
        <f t="shared" si="345"/>
        <v>100</v>
      </c>
    </row>
    <row r="10919" spans="1:7" s="8" customFormat="1" ht="12.75" x14ac:dyDescent="0.15">
      <c r="A10919" s="108" t="s">
        <v>364</v>
      </c>
      <c r="B10919" s="19">
        <v>53089.120000000003</v>
      </c>
      <c r="C10919" s="19">
        <v>33181</v>
      </c>
      <c r="D10919" s="19">
        <v>33181</v>
      </c>
      <c r="E10919" s="19">
        <v>33181</v>
      </c>
      <c r="F10919" s="19">
        <f t="shared" si="344"/>
        <v>62.500565087535819</v>
      </c>
      <c r="G10919" s="151">
        <f t="shared" si="345"/>
        <v>100</v>
      </c>
    </row>
    <row r="10920" spans="1:7" s="6" customFormat="1" ht="12.75" x14ac:dyDescent="0.15">
      <c r="A10920" s="147" t="s">
        <v>62</v>
      </c>
      <c r="B10920" s="17">
        <v>53089.120000000003</v>
      </c>
      <c r="C10920" s="17">
        <v>33181</v>
      </c>
      <c r="D10920" s="17">
        <v>33181</v>
      </c>
      <c r="E10920" s="17">
        <v>33181</v>
      </c>
      <c r="F10920" s="17">
        <f t="shared" si="344"/>
        <v>62.500565087535819</v>
      </c>
      <c r="G10920" s="148">
        <f t="shared" si="345"/>
        <v>100</v>
      </c>
    </row>
    <row r="10921" spans="1:7" s="8" customFormat="1" ht="12.75" x14ac:dyDescent="0.15">
      <c r="A10921" s="108" t="s">
        <v>6</v>
      </c>
      <c r="B10921" s="19">
        <v>14599.5</v>
      </c>
      <c r="C10921" s="19">
        <v>0</v>
      </c>
      <c r="D10921" s="19">
        <v>0</v>
      </c>
      <c r="E10921" s="19">
        <v>0</v>
      </c>
      <c r="F10921" s="19">
        <f t="shared" si="344"/>
        <v>0</v>
      </c>
      <c r="G10921" s="151">
        <f t="shared" si="345"/>
        <v>0</v>
      </c>
    </row>
    <row r="10922" spans="1:7" s="8" customFormat="1" ht="12.75" x14ac:dyDescent="0.15">
      <c r="A10922" s="108" t="s">
        <v>12</v>
      </c>
      <c r="B10922" s="19">
        <v>14599.5</v>
      </c>
      <c r="C10922" s="19">
        <v>0</v>
      </c>
      <c r="D10922" s="19">
        <v>0</v>
      </c>
      <c r="E10922" s="19">
        <v>0</v>
      </c>
      <c r="F10922" s="19">
        <f t="shared" si="344"/>
        <v>0</v>
      </c>
      <c r="G10922" s="151">
        <f t="shared" si="345"/>
        <v>0</v>
      </c>
    </row>
    <row r="10923" spans="1:7" s="8" customFormat="1" ht="12.75" x14ac:dyDescent="0.15">
      <c r="A10923" s="110" t="s">
        <v>28</v>
      </c>
      <c r="B10923" s="20">
        <v>5308.91</v>
      </c>
      <c r="C10923" s="20">
        <v>0</v>
      </c>
      <c r="D10923" s="20">
        <v>0</v>
      </c>
      <c r="E10923" s="20">
        <v>0</v>
      </c>
      <c r="F10923" s="20">
        <f t="shared" si="344"/>
        <v>0</v>
      </c>
      <c r="G10923" s="136">
        <f t="shared" si="345"/>
        <v>0</v>
      </c>
    </row>
    <row r="10924" spans="1:7" s="8" customFormat="1" ht="12.75" x14ac:dyDescent="0.15">
      <c r="A10924" s="110" t="s">
        <v>33</v>
      </c>
      <c r="B10924" s="20">
        <v>9290.59</v>
      </c>
      <c r="C10924" s="20">
        <v>0</v>
      </c>
      <c r="D10924" s="20">
        <v>0</v>
      </c>
      <c r="E10924" s="20">
        <v>0</v>
      </c>
      <c r="F10924" s="20">
        <f t="shared" si="344"/>
        <v>0</v>
      </c>
      <c r="G10924" s="136">
        <f t="shared" si="345"/>
        <v>0</v>
      </c>
    </row>
    <row r="10925" spans="1:7" s="8" customFormat="1" ht="12.75" x14ac:dyDescent="0.15">
      <c r="A10925" s="108" t="s">
        <v>53</v>
      </c>
      <c r="B10925" s="19">
        <v>38489.620000000003</v>
      </c>
      <c r="C10925" s="19">
        <v>33181</v>
      </c>
      <c r="D10925" s="19">
        <v>33181</v>
      </c>
      <c r="E10925" s="19">
        <v>33181</v>
      </c>
      <c r="F10925" s="19">
        <f t="shared" si="344"/>
        <v>86.207658064693803</v>
      </c>
      <c r="G10925" s="151">
        <f t="shared" si="345"/>
        <v>100</v>
      </c>
    </row>
    <row r="10926" spans="1:7" s="8" customFormat="1" ht="12.75" x14ac:dyDescent="0.15">
      <c r="A10926" s="108" t="s">
        <v>56</v>
      </c>
      <c r="B10926" s="19">
        <v>38489.620000000003</v>
      </c>
      <c r="C10926" s="19">
        <v>33181</v>
      </c>
      <c r="D10926" s="19">
        <v>33181</v>
      </c>
      <c r="E10926" s="19">
        <v>33181</v>
      </c>
      <c r="F10926" s="19">
        <f t="shared" si="344"/>
        <v>86.207658064693803</v>
      </c>
      <c r="G10926" s="151">
        <f t="shared" si="345"/>
        <v>100</v>
      </c>
    </row>
    <row r="10927" spans="1:7" s="8" customFormat="1" ht="12.75" x14ac:dyDescent="0.15">
      <c r="A10927" s="110" t="s">
        <v>296</v>
      </c>
      <c r="B10927" s="20">
        <v>25217.34</v>
      </c>
      <c r="C10927" s="20">
        <v>0</v>
      </c>
      <c r="D10927" s="20">
        <v>0</v>
      </c>
      <c r="E10927" s="20">
        <v>33181</v>
      </c>
      <c r="F10927" s="20">
        <f t="shared" si="344"/>
        <v>131.58009528364212</v>
      </c>
      <c r="G10927" s="136">
        <f t="shared" si="345"/>
        <v>0</v>
      </c>
    </row>
    <row r="10928" spans="1:7" s="8" customFormat="1" ht="12.75" x14ac:dyDescent="0.15">
      <c r="A10928" s="110" t="s">
        <v>71</v>
      </c>
      <c r="B10928" s="20">
        <v>13272.28</v>
      </c>
      <c r="C10928" s="20">
        <v>0</v>
      </c>
      <c r="D10928" s="20">
        <v>0</v>
      </c>
      <c r="E10928" s="20">
        <v>0</v>
      </c>
      <c r="F10928" s="20">
        <f t="shared" si="344"/>
        <v>0</v>
      </c>
      <c r="G10928" s="136">
        <f t="shared" si="345"/>
        <v>0</v>
      </c>
    </row>
    <row r="10929" spans="1:7" s="6" customFormat="1" ht="12.75" x14ac:dyDescent="0.15">
      <c r="A10929" s="147" t="s">
        <v>365</v>
      </c>
      <c r="B10929" s="17">
        <v>77424.240000000005</v>
      </c>
      <c r="C10929" s="17">
        <v>232265</v>
      </c>
      <c r="D10929" s="17">
        <v>77033</v>
      </c>
      <c r="E10929" s="17">
        <v>57392.78</v>
      </c>
      <c r="F10929" s="17">
        <f t="shared" si="344"/>
        <v>74.127663377774184</v>
      </c>
      <c r="G10929" s="148">
        <f t="shared" si="345"/>
        <v>74.504147573118018</v>
      </c>
    </row>
    <row r="10930" spans="1:7" s="7" customFormat="1" ht="12.75" x14ac:dyDescent="0.15">
      <c r="A10930" s="149" t="s">
        <v>366</v>
      </c>
      <c r="B10930" s="18">
        <v>42826.720000000001</v>
      </c>
      <c r="C10930" s="18">
        <v>205721</v>
      </c>
      <c r="D10930" s="18">
        <v>27326</v>
      </c>
      <c r="E10930" s="18">
        <v>8463.23</v>
      </c>
      <c r="F10930" s="18">
        <f t="shared" si="344"/>
        <v>19.761564742758726</v>
      </c>
      <c r="G10930" s="150">
        <f t="shared" si="345"/>
        <v>30.971345970870235</v>
      </c>
    </row>
    <row r="10931" spans="1:7" s="8" customFormat="1" ht="12.75" x14ac:dyDescent="0.15">
      <c r="A10931" s="108" t="s">
        <v>367</v>
      </c>
      <c r="B10931" s="19">
        <v>42826.720000000001</v>
      </c>
      <c r="C10931" s="19">
        <v>205721</v>
      </c>
      <c r="D10931" s="19">
        <v>27326</v>
      </c>
      <c r="E10931" s="19">
        <v>8463.23</v>
      </c>
      <c r="F10931" s="19">
        <f t="shared" si="344"/>
        <v>19.761564742758726</v>
      </c>
      <c r="G10931" s="151">
        <f t="shared" si="345"/>
        <v>30.971345970870235</v>
      </c>
    </row>
    <row r="10932" spans="1:7" s="6" customFormat="1" ht="12.75" x14ac:dyDescent="0.15">
      <c r="A10932" s="147" t="s">
        <v>44</v>
      </c>
      <c r="B10932" s="17">
        <v>42826.720000000001</v>
      </c>
      <c r="C10932" s="17">
        <v>205721</v>
      </c>
      <c r="D10932" s="17">
        <v>27326</v>
      </c>
      <c r="E10932" s="17">
        <v>8463.23</v>
      </c>
      <c r="F10932" s="17">
        <f t="shared" si="344"/>
        <v>19.761564742758726</v>
      </c>
      <c r="G10932" s="148">
        <f t="shared" si="345"/>
        <v>30.971345970870235</v>
      </c>
    </row>
    <row r="10933" spans="1:7" s="8" customFormat="1" ht="12.75" x14ac:dyDescent="0.15">
      <c r="A10933" s="108" t="s">
        <v>6</v>
      </c>
      <c r="B10933" s="19">
        <v>29381.56</v>
      </c>
      <c r="C10933" s="19">
        <v>42213</v>
      </c>
      <c r="D10933" s="19">
        <v>22213</v>
      </c>
      <c r="E10933" s="19">
        <v>6431.81</v>
      </c>
      <c r="F10933" s="19">
        <f t="shared" si="344"/>
        <v>21.890634806320701</v>
      </c>
      <c r="G10933" s="151">
        <f t="shared" si="345"/>
        <v>28.955161391977676</v>
      </c>
    </row>
    <row r="10934" spans="1:7" s="8" customFormat="1" ht="12.75" x14ac:dyDescent="0.15">
      <c r="A10934" s="108" t="s">
        <v>12</v>
      </c>
      <c r="B10934" s="19">
        <v>28391.82</v>
      </c>
      <c r="C10934" s="19">
        <v>40613</v>
      </c>
      <c r="D10934" s="19">
        <v>20613</v>
      </c>
      <c r="E10934" s="19">
        <v>5338.06</v>
      </c>
      <c r="F10934" s="19">
        <f t="shared" si="344"/>
        <v>18.801401248669514</v>
      </c>
      <c r="G10934" s="151">
        <f t="shared" si="345"/>
        <v>25.896570125648864</v>
      </c>
    </row>
    <row r="10935" spans="1:7" s="8" customFormat="1" ht="12.75" x14ac:dyDescent="0.15">
      <c r="A10935" s="110" t="s">
        <v>22</v>
      </c>
      <c r="B10935" s="20">
        <v>26.08</v>
      </c>
      <c r="C10935" s="20">
        <v>0</v>
      </c>
      <c r="D10935" s="20">
        <v>0</v>
      </c>
      <c r="E10935" s="20">
        <v>219.08</v>
      </c>
      <c r="F10935" s="20">
        <f t="shared" si="344"/>
        <v>840.03067484662586</v>
      </c>
      <c r="G10935" s="136">
        <f t="shared" si="345"/>
        <v>0</v>
      </c>
    </row>
    <row r="10936" spans="1:7" s="8" customFormat="1" ht="12.75" x14ac:dyDescent="0.15">
      <c r="A10936" s="110" t="s">
        <v>23</v>
      </c>
      <c r="B10936" s="20">
        <v>28238.85</v>
      </c>
      <c r="C10936" s="20">
        <v>0</v>
      </c>
      <c r="D10936" s="20">
        <v>0</v>
      </c>
      <c r="E10936" s="20">
        <v>5051.7299999999996</v>
      </c>
      <c r="F10936" s="20">
        <f t="shared" si="344"/>
        <v>17.889290817437679</v>
      </c>
      <c r="G10936" s="136">
        <f t="shared" si="345"/>
        <v>0</v>
      </c>
    </row>
    <row r="10937" spans="1:7" s="8" customFormat="1" ht="12.75" x14ac:dyDescent="0.15">
      <c r="A10937" s="110" t="s">
        <v>24</v>
      </c>
      <c r="B10937" s="20">
        <v>17.559999999999999</v>
      </c>
      <c r="C10937" s="20">
        <v>0</v>
      </c>
      <c r="D10937" s="20">
        <v>0</v>
      </c>
      <c r="E10937" s="20">
        <v>18.850000000000001</v>
      </c>
      <c r="F10937" s="20">
        <f t="shared" si="344"/>
        <v>107.34624145785878</v>
      </c>
      <c r="G10937" s="136">
        <f t="shared" si="345"/>
        <v>0</v>
      </c>
    </row>
    <row r="10938" spans="1:7" s="8" customFormat="1" ht="12.75" x14ac:dyDescent="0.15">
      <c r="A10938" s="110" t="s">
        <v>26</v>
      </c>
      <c r="B10938" s="20">
        <v>109.33</v>
      </c>
      <c r="C10938" s="20">
        <v>0</v>
      </c>
      <c r="D10938" s="20">
        <v>0</v>
      </c>
      <c r="E10938" s="20">
        <v>48.4</v>
      </c>
      <c r="F10938" s="20">
        <f t="shared" si="344"/>
        <v>44.269642367145337</v>
      </c>
      <c r="G10938" s="136">
        <f t="shared" si="345"/>
        <v>0</v>
      </c>
    </row>
    <row r="10939" spans="1:7" s="8" customFormat="1" ht="12.75" x14ac:dyDescent="0.15">
      <c r="A10939" s="108" t="s">
        <v>37</v>
      </c>
      <c r="B10939" s="19">
        <v>989.74</v>
      </c>
      <c r="C10939" s="19">
        <v>1600</v>
      </c>
      <c r="D10939" s="19">
        <v>1600</v>
      </c>
      <c r="E10939" s="19">
        <v>1093.75</v>
      </c>
      <c r="F10939" s="19">
        <f t="shared" si="344"/>
        <v>110.50882049831267</v>
      </c>
      <c r="G10939" s="151">
        <f t="shared" si="345"/>
        <v>68.359375</v>
      </c>
    </row>
    <row r="10940" spans="1:7" s="8" customFormat="1" ht="12.75" x14ac:dyDescent="0.15">
      <c r="A10940" s="110" t="s">
        <v>38</v>
      </c>
      <c r="B10940" s="20">
        <v>989.74</v>
      </c>
      <c r="C10940" s="20">
        <v>0</v>
      </c>
      <c r="D10940" s="20">
        <v>0</v>
      </c>
      <c r="E10940" s="20">
        <v>1093.75</v>
      </c>
      <c r="F10940" s="20">
        <f t="shared" si="344"/>
        <v>110.50882049831267</v>
      </c>
      <c r="G10940" s="136">
        <f t="shared" si="345"/>
        <v>0</v>
      </c>
    </row>
    <row r="10941" spans="1:7" s="8" customFormat="1" ht="12.75" x14ac:dyDescent="0.15">
      <c r="A10941" s="108" t="s">
        <v>53</v>
      </c>
      <c r="B10941" s="19">
        <v>13445.16</v>
      </c>
      <c r="C10941" s="19">
        <v>163508</v>
      </c>
      <c r="D10941" s="19">
        <v>5113</v>
      </c>
      <c r="E10941" s="19">
        <v>2031.42</v>
      </c>
      <c r="F10941" s="19">
        <f t="shared" si="344"/>
        <v>15.108931392411842</v>
      </c>
      <c r="G10941" s="151">
        <f t="shared" si="345"/>
        <v>39.730490905534907</v>
      </c>
    </row>
    <row r="10942" spans="1:7" s="8" customFormat="1" ht="12.75" x14ac:dyDescent="0.15">
      <c r="A10942" s="108" t="s">
        <v>56</v>
      </c>
      <c r="B10942" s="19">
        <v>13445.16</v>
      </c>
      <c r="C10942" s="19">
        <v>163508</v>
      </c>
      <c r="D10942" s="19">
        <v>5113</v>
      </c>
      <c r="E10942" s="19">
        <v>2031.42</v>
      </c>
      <c r="F10942" s="19">
        <f t="shared" si="344"/>
        <v>15.108931392411842</v>
      </c>
      <c r="G10942" s="151">
        <f t="shared" si="345"/>
        <v>39.730490905534907</v>
      </c>
    </row>
    <row r="10943" spans="1:7" s="8" customFormat="1" ht="12.75" x14ac:dyDescent="0.15">
      <c r="A10943" s="110" t="s">
        <v>57</v>
      </c>
      <c r="B10943" s="20">
        <v>897.18</v>
      </c>
      <c r="C10943" s="20">
        <v>0</v>
      </c>
      <c r="D10943" s="20">
        <v>0</v>
      </c>
      <c r="E10943" s="20">
        <v>0</v>
      </c>
      <c r="F10943" s="20">
        <f t="shared" si="344"/>
        <v>0</v>
      </c>
      <c r="G10943" s="136">
        <f t="shared" si="345"/>
        <v>0</v>
      </c>
    </row>
    <row r="10944" spans="1:7" s="8" customFormat="1" ht="12.75" x14ac:dyDescent="0.15">
      <c r="A10944" s="110" t="s">
        <v>59</v>
      </c>
      <c r="B10944" s="20">
        <v>0</v>
      </c>
      <c r="C10944" s="20">
        <v>0</v>
      </c>
      <c r="D10944" s="20">
        <v>0</v>
      </c>
      <c r="E10944" s="20">
        <v>816.11</v>
      </c>
      <c r="F10944" s="20">
        <f t="shared" si="344"/>
        <v>0</v>
      </c>
      <c r="G10944" s="136">
        <f t="shared" si="345"/>
        <v>0</v>
      </c>
    </row>
    <row r="10945" spans="1:7" s="8" customFormat="1" ht="12.75" x14ac:dyDescent="0.15">
      <c r="A10945" s="110" t="s">
        <v>296</v>
      </c>
      <c r="B10945" s="20">
        <v>3551.36</v>
      </c>
      <c r="C10945" s="20">
        <v>0</v>
      </c>
      <c r="D10945" s="20">
        <v>0</v>
      </c>
      <c r="E10945" s="20">
        <v>1215.31</v>
      </c>
      <c r="F10945" s="20">
        <f t="shared" si="344"/>
        <v>34.220974499909893</v>
      </c>
      <c r="G10945" s="136">
        <f t="shared" si="345"/>
        <v>0</v>
      </c>
    </row>
    <row r="10946" spans="1:7" s="8" customFormat="1" ht="12.75" x14ac:dyDescent="0.15">
      <c r="A10946" s="110" t="s">
        <v>71</v>
      </c>
      <c r="B10946" s="20">
        <v>8996.6200000000008</v>
      </c>
      <c r="C10946" s="20">
        <v>0</v>
      </c>
      <c r="D10946" s="20">
        <v>0</v>
      </c>
      <c r="E10946" s="20">
        <v>0</v>
      </c>
      <c r="F10946" s="20">
        <f t="shared" si="344"/>
        <v>0</v>
      </c>
      <c r="G10946" s="136">
        <f t="shared" si="345"/>
        <v>0</v>
      </c>
    </row>
    <row r="10947" spans="1:7" s="7" customFormat="1" ht="12.75" x14ac:dyDescent="0.15">
      <c r="A10947" s="149" t="s">
        <v>383</v>
      </c>
      <c r="B10947" s="18">
        <v>5972.53</v>
      </c>
      <c r="C10947" s="18">
        <v>0</v>
      </c>
      <c r="D10947" s="18">
        <v>15000</v>
      </c>
      <c r="E10947" s="18">
        <v>15000</v>
      </c>
      <c r="F10947" s="18">
        <f t="shared" si="344"/>
        <v>251.14984771947567</v>
      </c>
      <c r="G10947" s="150">
        <f t="shared" si="345"/>
        <v>100</v>
      </c>
    </row>
    <row r="10948" spans="1:7" s="8" customFormat="1" ht="12.75" x14ac:dyDescent="0.15">
      <c r="A10948" s="108" t="s">
        <v>367</v>
      </c>
      <c r="B10948" s="19">
        <v>5972.53</v>
      </c>
      <c r="C10948" s="19">
        <v>0</v>
      </c>
      <c r="D10948" s="19">
        <v>15000</v>
      </c>
      <c r="E10948" s="19">
        <v>15000</v>
      </c>
      <c r="F10948" s="19">
        <f t="shared" si="344"/>
        <v>251.14984771947567</v>
      </c>
      <c r="G10948" s="151">
        <f t="shared" si="345"/>
        <v>100</v>
      </c>
    </row>
    <row r="10949" spans="1:7" s="6" customFormat="1" ht="12.75" x14ac:dyDescent="0.15">
      <c r="A10949" s="147" t="s">
        <v>5</v>
      </c>
      <c r="B10949" s="17">
        <v>5972.53</v>
      </c>
      <c r="C10949" s="17">
        <v>0</v>
      </c>
      <c r="D10949" s="17">
        <v>15000</v>
      </c>
      <c r="E10949" s="17">
        <v>15000</v>
      </c>
      <c r="F10949" s="17">
        <f t="shared" si="344"/>
        <v>251.14984771947567</v>
      </c>
      <c r="G10949" s="148">
        <f t="shared" si="345"/>
        <v>100</v>
      </c>
    </row>
    <row r="10950" spans="1:7" s="8" customFormat="1" ht="12.75" x14ac:dyDescent="0.15">
      <c r="A10950" s="108" t="s">
        <v>6</v>
      </c>
      <c r="B10950" s="19">
        <v>0</v>
      </c>
      <c r="C10950" s="19">
        <v>0</v>
      </c>
      <c r="D10950" s="19">
        <v>15000</v>
      </c>
      <c r="E10950" s="19">
        <v>15000</v>
      </c>
      <c r="F10950" s="19">
        <f t="shared" ref="F10950:F11013" si="346">IFERROR(E10950/B10950*100,0)</f>
        <v>0</v>
      </c>
      <c r="G10950" s="151">
        <f t="shared" ref="G10950:G11013" si="347">IFERROR(E10950/D10950*100,0)</f>
        <v>100</v>
      </c>
    </row>
    <row r="10951" spans="1:7" s="8" customFormat="1" ht="12.75" x14ac:dyDescent="0.15">
      <c r="A10951" s="108" t="s">
        <v>7</v>
      </c>
      <c r="B10951" s="19">
        <v>0</v>
      </c>
      <c r="C10951" s="19">
        <v>0</v>
      </c>
      <c r="D10951" s="19">
        <v>15000</v>
      </c>
      <c r="E10951" s="19">
        <v>15000</v>
      </c>
      <c r="F10951" s="19">
        <f t="shared" si="346"/>
        <v>0</v>
      </c>
      <c r="G10951" s="151">
        <f t="shared" si="347"/>
        <v>100</v>
      </c>
    </row>
    <row r="10952" spans="1:7" s="8" customFormat="1" ht="12.75" x14ac:dyDescent="0.15">
      <c r="A10952" s="110" t="s">
        <v>8</v>
      </c>
      <c r="B10952" s="20">
        <v>0</v>
      </c>
      <c r="C10952" s="20">
        <v>0</v>
      </c>
      <c r="D10952" s="20">
        <v>0</v>
      </c>
      <c r="E10952" s="20">
        <v>4700</v>
      </c>
      <c r="F10952" s="20">
        <f t="shared" si="346"/>
        <v>0</v>
      </c>
      <c r="G10952" s="136">
        <f t="shared" si="347"/>
        <v>0</v>
      </c>
    </row>
    <row r="10953" spans="1:7" s="8" customFormat="1" ht="12.75" x14ac:dyDescent="0.15">
      <c r="A10953" s="110" t="s">
        <v>10</v>
      </c>
      <c r="B10953" s="20">
        <v>0</v>
      </c>
      <c r="C10953" s="20">
        <v>0</v>
      </c>
      <c r="D10953" s="20">
        <v>0</v>
      </c>
      <c r="E10953" s="20">
        <v>10300</v>
      </c>
      <c r="F10953" s="20">
        <f t="shared" si="346"/>
        <v>0</v>
      </c>
      <c r="G10953" s="136">
        <f t="shared" si="347"/>
        <v>0</v>
      </c>
    </row>
    <row r="10954" spans="1:7" s="8" customFormat="1" ht="12.75" x14ac:dyDescent="0.15">
      <c r="A10954" s="108" t="s">
        <v>53</v>
      </c>
      <c r="B10954" s="19">
        <v>5972.53</v>
      </c>
      <c r="C10954" s="19">
        <v>0</v>
      </c>
      <c r="D10954" s="19">
        <v>0</v>
      </c>
      <c r="E10954" s="19">
        <v>0</v>
      </c>
      <c r="F10954" s="19">
        <f t="shared" si="346"/>
        <v>0</v>
      </c>
      <c r="G10954" s="151">
        <f t="shared" si="347"/>
        <v>0</v>
      </c>
    </row>
    <row r="10955" spans="1:7" s="8" customFormat="1" ht="12.75" x14ac:dyDescent="0.15">
      <c r="A10955" s="108" t="s">
        <v>56</v>
      </c>
      <c r="B10955" s="19">
        <v>5972.53</v>
      </c>
      <c r="C10955" s="19">
        <v>0</v>
      </c>
      <c r="D10955" s="19">
        <v>0</v>
      </c>
      <c r="E10955" s="19">
        <v>0</v>
      </c>
      <c r="F10955" s="19">
        <f t="shared" si="346"/>
        <v>0</v>
      </c>
      <c r="G10955" s="151">
        <f t="shared" si="347"/>
        <v>0</v>
      </c>
    </row>
    <row r="10956" spans="1:7" s="8" customFormat="1" ht="12.75" x14ac:dyDescent="0.15">
      <c r="A10956" s="110" t="s">
        <v>296</v>
      </c>
      <c r="B10956" s="20">
        <v>5972.53</v>
      </c>
      <c r="C10956" s="20">
        <v>0</v>
      </c>
      <c r="D10956" s="20">
        <v>0</v>
      </c>
      <c r="E10956" s="20">
        <v>0</v>
      </c>
      <c r="F10956" s="20">
        <f t="shared" si="346"/>
        <v>0</v>
      </c>
      <c r="G10956" s="136">
        <f t="shared" si="347"/>
        <v>0</v>
      </c>
    </row>
    <row r="10957" spans="1:7" s="7" customFormat="1" ht="12.75" x14ac:dyDescent="0.15">
      <c r="A10957" s="149" t="s">
        <v>392</v>
      </c>
      <c r="B10957" s="18">
        <v>28624.99</v>
      </c>
      <c r="C10957" s="18">
        <v>26544</v>
      </c>
      <c r="D10957" s="18">
        <v>34707</v>
      </c>
      <c r="E10957" s="18">
        <v>33929.550000000003</v>
      </c>
      <c r="F10957" s="18">
        <f t="shared" si="346"/>
        <v>118.53122044758793</v>
      </c>
      <c r="G10957" s="150">
        <f t="shared" si="347"/>
        <v>97.759961967326475</v>
      </c>
    </row>
    <row r="10958" spans="1:7" s="8" customFormat="1" ht="12.75" x14ac:dyDescent="0.15">
      <c r="A10958" s="108" t="s">
        <v>367</v>
      </c>
      <c r="B10958" s="19">
        <v>28624.99</v>
      </c>
      <c r="C10958" s="19">
        <v>26544</v>
      </c>
      <c r="D10958" s="19">
        <v>34707</v>
      </c>
      <c r="E10958" s="19">
        <v>33929.550000000003</v>
      </c>
      <c r="F10958" s="19">
        <f t="shared" si="346"/>
        <v>118.53122044758793</v>
      </c>
      <c r="G10958" s="151">
        <f t="shared" si="347"/>
        <v>97.759961967326475</v>
      </c>
    </row>
    <row r="10959" spans="1:7" s="6" customFormat="1" ht="12.75" x14ac:dyDescent="0.15">
      <c r="A10959" s="147" t="s">
        <v>5</v>
      </c>
      <c r="B10959" s="17">
        <v>28624.99</v>
      </c>
      <c r="C10959" s="17">
        <v>26544</v>
      </c>
      <c r="D10959" s="17">
        <v>34707</v>
      </c>
      <c r="E10959" s="17">
        <v>33929.550000000003</v>
      </c>
      <c r="F10959" s="17">
        <f t="shared" si="346"/>
        <v>118.53122044758793</v>
      </c>
      <c r="G10959" s="148">
        <f t="shared" si="347"/>
        <v>97.759961967326475</v>
      </c>
    </row>
    <row r="10960" spans="1:7" s="8" customFormat="1" ht="12.75" x14ac:dyDescent="0.15">
      <c r="A10960" s="108" t="s">
        <v>6</v>
      </c>
      <c r="B10960" s="19">
        <v>28624.99</v>
      </c>
      <c r="C10960" s="19">
        <v>26544</v>
      </c>
      <c r="D10960" s="19">
        <v>34707</v>
      </c>
      <c r="E10960" s="19">
        <v>33929.550000000003</v>
      </c>
      <c r="F10960" s="19">
        <f t="shared" si="346"/>
        <v>118.53122044758793</v>
      </c>
      <c r="G10960" s="151">
        <f t="shared" si="347"/>
        <v>97.759961967326475</v>
      </c>
    </row>
    <row r="10961" spans="1:7" s="8" customFormat="1" ht="12.75" x14ac:dyDescent="0.15">
      <c r="A10961" s="108" t="s">
        <v>7</v>
      </c>
      <c r="B10961" s="19">
        <v>26036.36</v>
      </c>
      <c r="C10961" s="19">
        <v>22562</v>
      </c>
      <c r="D10961" s="19">
        <v>31560</v>
      </c>
      <c r="E10961" s="19">
        <v>31069.09</v>
      </c>
      <c r="F10961" s="19">
        <f t="shared" si="346"/>
        <v>119.32962211307571</v>
      </c>
      <c r="G10961" s="151">
        <f t="shared" si="347"/>
        <v>98.444518377693285</v>
      </c>
    </row>
    <row r="10962" spans="1:7" s="8" customFormat="1" ht="12.75" x14ac:dyDescent="0.15">
      <c r="A10962" s="110" t="s">
        <v>8</v>
      </c>
      <c r="B10962" s="20">
        <v>22149.439999999999</v>
      </c>
      <c r="C10962" s="20">
        <v>0</v>
      </c>
      <c r="D10962" s="20">
        <v>0</v>
      </c>
      <c r="E10962" s="20">
        <v>26154.32</v>
      </c>
      <c r="F10962" s="20">
        <f t="shared" si="346"/>
        <v>118.08117947902971</v>
      </c>
      <c r="G10962" s="136">
        <f t="shared" si="347"/>
        <v>0</v>
      </c>
    </row>
    <row r="10963" spans="1:7" s="8" customFormat="1" ht="12.75" x14ac:dyDescent="0.15">
      <c r="A10963" s="110" t="s">
        <v>10</v>
      </c>
      <c r="B10963" s="20">
        <v>232.26</v>
      </c>
      <c r="C10963" s="20">
        <v>0</v>
      </c>
      <c r="D10963" s="20">
        <v>0</v>
      </c>
      <c r="E10963" s="20">
        <v>600</v>
      </c>
      <c r="F10963" s="20">
        <f t="shared" si="346"/>
        <v>258.3311805734952</v>
      </c>
      <c r="G10963" s="136">
        <f t="shared" si="347"/>
        <v>0</v>
      </c>
    </row>
    <row r="10964" spans="1:7" s="8" customFormat="1" ht="12.75" x14ac:dyDescent="0.15">
      <c r="A10964" s="110" t="s">
        <v>11</v>
      </c>
      <c r="B10964" s="20">
        <v>3654.66</v>
      </c>
      <c r="C10964" s="20">
        <v>0</v>
      </c>
      <c r="D10964" s="20">
        <v>0</v>
      </c>
      <c r="E10964" s="20">
        <v>4314.7700000000004</v>
      </c>
      <c r="F10964" s="20">
        <f t="shared" si="346"/>
        <v>118.06214531584335</v>
      </c>
      <c r="G10964" s="136">
        <f t="shared" si="347"/>
        <v>0</v>
      </c>
    </row>
    <row r="10965" spans="1:7" s="8" customFormat="1" ht="12.75" x14ac:dyDescent="0.15">
      <c r="A10965" s="108" t="s">
        <v>12</v>
      </c>
      <c r="B10965" s="19">
        <v>2588.63</v>
      </c>
      <c r="C10965" s="19">
        <v>3982</v>
      </c>
      <c r="D10965" s="19">
        <v>3147</v>
      </c>
      <c r="E10965" s="19">
        <v>2860.46</v>
      </c>
      <c r="F10965" s="19">
        <f t="shared" si="346"/>
        <v>110.50092133676887</v>
      </c>
      <c r="G10965" s="151">
        <f t="shared" si="347"/>
        <v>90.894820463933911</v>
      </c>
    </row>
    <row r="10966" spans="1:7" s="8" customFormat="1" ht="12.75" x14ac:dyDescent="0.15">
      <c r="A10966" s="110" t="s">
        <v>19</v>
      </c>
      <c r="B10966" s="20">
        <v>2588.63</v>
      </c>
      <c r="C10966" s="20">
        <v>0</v>
      </c>
      <c r="D10966" s="20">
        <v>0</v>
      </c>
      <c r="E10966" s="20">
        <v>2455.77</v>
      </c>
      <c r="F10966" s="20">
        <f t="shared" si="346"/>
        <v>94.867555425070407</v>
      </c>
      <c r="G10966" s="136">
        <f t="shared" si="347"/>
        <v>0</v>
      </c>
    </row>
    <row r="10967" spans="1:7" s="8" customFormat="1" ht="12.75" x14ac:dyDescent="0.15">
      <c r="A10967" s="110" t="s">
        <v>20</v>
      </c>
      <c r="B10967" s="20">
        <v>0</v>
      </c>
      <c r="C10967" s="20">
        <v>0</v>
      </c>
      <c r="D10967" s="20">
        <v>0</v>
      </c>
      <c r="E10967" s="20">
        <v>404.69</v>
      </c>
      <c r="F10967" s="20">
        <f t="shared" si="346"/>
        <v>0</v>
      </c>
      <c r="G10967" s="136">
        <f t="shared" si="347"/>
        <v>0</v>
      </c>
    </row>
    <row r="10968" spans="1:7" s="6" customFormat="1" ht="12.75" x14ac:dyDescent="0.15">
      <c r="A10968" s="147" t="s">
        <v>368</v>
      </c>
      <c r="B10968" s="17">
        <v>713903.63</v>
      </c>
      <c r="C10968" s="17">
        <v>778127</v>
      </c>
      <c r="D10968" s="17">
        <v>963522</v>
      </c>
      <c r="E10968" s="17">
        <v>878451.63</v>
      </c>
      <c r="F10968" s="17">
        <f t="shared" si="346"/>
        <v>123.04904935138094</v>
      </c>
      <c r="G10968" s="148">
        <f t="shared" si="347"/>
        <v>91.17089490431978</v>
      </c>
    </row>
    <row r="10969" spans="1:7" s="7" customFormat="1" ht="12.75" x14ac:dyDescent="0.15">
      <c r="A10969" s="149" t="s">
        <v>369</v>
      </c>
      <c r="B10969" s="18">
        <v>713903.63</v>
      </c>
      <c r="C10969" s="18">
        <v>778127</v>
      </c>
      <c r="D10969" s="18">
        <v>963522</v>
      </c>
      <c r="E10969" s="18">
        <v>878451.63</v>
      </c>
      <c r="F10969" s="18">
        <f t="shared" si="346"/>
        <v>123.04904935138094</v>
      </c>
      <c r="G10969" s="150">
        <f t="shared" si="347"/>
        <v>91.17089490431978</v>
      </c>
    </row>
    <row r="10970" spans="1:7" s="8" customFormat="1" ht="12.75" x14ac:dyDescent="0.15">
      <c r="A10970" s="108" t="s">
        <v>387</v>
      </c>
      <c r="B10970" s="19">
        <v>713903.63</v>
      </c>
      <c r="C10970" s="19">
        <v>778127</v>
      </c>
      <c r="D10970" s="19">
        <v>963522</v>
      </c>
      <c r="E10970" s="19">
        <v>878451.63</v>
      </c>
      <c r="F10970" s="19">
        <f t="shared" si="346"/>
        <v>123.04904935138094</v>
      </c>
      <c r="G10970" s="151">
        <f t="shared" si="347"/>
        <v>91.17089490431978</v>
      </c>
    </row>
    <row r="10971" spans="1:7" s="6" customFormat="1" ht="12.75" x14ac:dyDescent="0.15">
      <c r="A10971" s="147" t="s">
        <v>370</v>
      </c>
      <c r="B10971" s="17">
        <v>713903.63</v>
      </c>
      <c r="C10971" s="17">
        <v>778127</v>
      </c>
      <c r="D10971" s="17">
        <v>963522</v>
      </c>
      <c r="E10971" s="17">
        <v>878451.63</v>
      </c>
      <c r="F10971" s="17">
        <f t="shared" si="346"/>
        <v>123.04904935138094</v>
      </c>
      <c r="G10971" s="148">
        <f t="shared" si="347"/>
        <v>91.17089490431978</v>
      </c>
    </row>
    <row r="10972" spans="1:7" s="8" customFormat="1" ht="12.75" x14ac:dyDescent="0.15">
      <c r="A10972" s="108" t="s">
        <v>6</v>
      </c>
      <c r="B10972" s="19">
        <v>712181.59</v>
      </c>
      <c r="C10972" s="19">
        <v>764855</v>
      </c>
      <c r="D10972" s="19">
        <v>957262</v>
      </c>
      <c r="E10972" s="19">
        <v>873395.45</v>
      </c>
      <c r="F10972" s="19">
        <f t="shared" si="346"/>
        <v>122.63662277481787</v>
      </c>
      <c r="G10972" s="151">
        <f t="shared" si="347"/>
        <v>91.238913693429808</v>
      </c>
    </row>
    <row r="10973" spans="1:7" s="8" customFormat="1" ht="12.75" x14ac:dyDescent="0.15">
      <c r="A10973" s="108" t="s">
        <v>7</v>
      </c>
      <c r="B10973" s="19">
        <v>545264.47</v>
      </c>
      <c r="C10973" s="19">
        <v>590723</v>
      </c>
      <c r="D10973" s="19">
        <v>704649</v>
      </c>
      <c r="E10973" s="19">
        <v>670624.64</v>
      </c>
      <c r="F10973" s="19">
        <f t="shared" si="346"/>
        <v>122.99070944417122</v>
      </c>
      <c r="G10973" s="151">
        <f t="shared" si="347"/>
        <v>95.171445641730841</v>
      </c>
    </row>
    <row r="10974" spans="1:7" s="8" customFormat="1" ht="12.75" x14ac:dyDescent="0.15">
      <c r="A10974" s="110" t="s">
        <v>8</v>
      </c>
      <c r="B10974" s="20">
        <v>438322.45</v>
      </c>
      <c r="C10974" s="20">
        <v>0</v>
      </c>
      <c r="D10974" s="20">
        <v>0</v>
      </c>
      <c r="E10974" s="20">
        <v>545225.18999999994</v>
      </c>
      <c r="F10974" s="20">
        <f t="shared" si="346"/>
        <v>124.38906334822684</v>
      </c>
      <c r="G10974" s="136">
        <f t="shared" si="347"/>
        <v>0</v>
      </c>
    </row>
    <row r="10975" spans="1:7" s="8" customFormat="1" ht="12.75" x14ac:dyDescent="0.15">
      <c r="A10975" s="110" t="s">
        <v>9</v>
      </c>
      <c r="B10975" s="20">
        <v>16328.16</v>
      </c>
      <c r="C10975" s="20">
        <v>0</v>
      </c>
      <c r="D10975" s="20">
        <v>0</v>
      </c>
      <c r="E10975" s="20">
        <v>27247.040000000001</v>
      </c>
      <c r="F10975" s="20">
        <f t="shared" si="346"/>
        <v>166.87146622767048</v>
      </c>
      <c r="G10975" s="136">
        <f t="shared" si="347"/>
        <v>0</v>
      </c>
    </row>
    <row r="10976" spans="1:7" s="8" customFormat="1" ht="12.75" x14ac:dyDescent="0.15">
      <c r="A10976" s="110" t="s">
        <v>16</v>
      </c>
      <c r="B10976" s="20">
        <v>13339.54</v>
      </c>
      <c r="C10976" s="20">
        <v>0</v>
      </c>
      <c r="D10976" s="20">
        <v>0</v>
      </c>
      <c r="E10976" s="20">
        <v>5909.54</v>
      </c>
      <c r="F10976" s="20">
        <f t="shared" si="346"/>
        <v>44.300927918054143</v>
      </c>
      <c r="G10976" s="136">
        <f t="shared" si="347"/>
        <v>0</v>
      </c>
    </row>
    <row r="10977" spans="1:7" s="8" customFormat="1" ht="12.75" x14ac:dyDescent="0.15">
      <c r="A10977" s="110" t="s">
        <v>10</v>
      </c>
      <c r="B10977" s="20">
        <v>15409.9</v>
      </c>
      <c r="C10977" s="20">
        <v>0</v>
      </c>
      <c r="D10977" s="20">
        <v>0</v>
      </c>
      <c r="E10977" s="20">
        <v>15474.3</v>
      </c>
      <c r="F10977" s="20">
        <f t="shared" si="346"/>
        <v>100.41791315972199</v>
      </c>
      <c r="G10977" s="136">
        <f t="shared" si="347"/>
        <v>0</v>
      </c>
    </row>
    <row r="10978" spans="1:7" s="8" customFormat="1" ht="12.75" x14ac:dyDescent="0.15">
      <c r="A10978" s="110" t="s">
        <v>11</v>
      </c>
      <c r="B10978" s="20">
        <v>61864.42</v>
      </c>
      <c r="C10978" s="20">
        <v>0</v>
      </c>
      <c r="D10978" s="20">
        <v>0</v>
      </c>
      <c r="E10978" s="20">
        <v>76768.570000000007</v>
      </c>
      <c r="F10978" s="20">
        <f t="shared" si="346"/>
        <v>124.09163457767811</v>
      </c>
      <c r="G10978" s="136">
        <f t="shared" si="347"/>
        <v>0</v>
      </c>
    </row>
    <row r="10979" spans="1:7" s="8" customFormat="1" ht="12.75" x14ac:dyDescent="0.15">
      <c r="A10979" s="108" t="s">
        <v>12</v>
      </c>
      <c r="B10979" s="19">
        <v>166917.12</v>
      </c>
      <c r="C10979" s="19">
        <v>174132</v>
      </c>
      <c r="D10979" s="19">
        <v>252613</v>
      </c>
      <c r="E10979" s="19">
        <v>202770.81</v>
      </c>
      <c r="F10979" s="19">
        <f t="shared" si="346"/>
        <v>121.47993567106839</v>
      </c>
      <c r="G10979" s="151">
        <f t="shared" si="347"/>
        <v>80.269348766690555</v>
      </c>
    </row>
    <row r="10980" spans="1:7" s="8" customFormat="1" ht="12.75" x14ac:dyDescent="0.15">
      <c r="A10980" s="110" t="s">
        <v>18</v>
      </c>
      <c r="B10980" s="20">
        <v>202</v>
      </c>
      <c r="C10980" s="20">
        <v>0</v>
      </c>
      <c r="D10980" s="20">
        <v>0</v>
      </c>
      <c r="E10980" s="20">
        <v>265.45999999999998</v>
      </c>
      <c r="F10980" s="20">
        <f t="shared" si="346"/>
        <v>131.41584158415839</v>
      </c>
      <c r="G10980" s="136">
        <f t="shared" si="347"/>
        <v>0</v>
      </c>
    </row>
    <row r="10981" spans="1:7" s="8" customFormat="1" ht="12.75" x14ac:dyDescent="0.15">
      <c r="A10981" s="110" t="s">
        <v>19</v>
      </c>
      <c r="B10981" s="20">
        <v>42667.47</v>
      </c>
      <c r="C10981" s="20">
        <v>0</v>
      </c>
      <c r="D10981" s="20">
        <v>0</v>
      </c>
      <c r="E10981" s="20">
        <v>48602.59</v>
      </c>
      <c r="F10981" s="20">
        <f t="shared" si="346"/>
        <v>113.91017559747507</v>
      </c>
      <c r="G10981" s="136">
        <f t="shared" si="347"/>
        <v>0</v>
      </c>
    </row>
    <row r="10982" spans="1:7" s="8" customFormat="1" ht="12.75" x14ac:dyDescent="0.15">
      <c r="A10982" s="110" t="s">
        <v>20</v>
      </c>
      <c r="B10982" s="20">
        <v>1911.18</v>
      </c>
      <c r="C10982" s="20">
        <v>0</v>
      </c>
      <c r="D10982" s="20">
        <v>0</v>
      </c>
      <c r="E10982" s="20">
        <v>1498.51</v>
      </c>
      <c r="F10982" s="20">
        <f t="shared" si="346"/>
        <v>78.407580656976322</v>
      </c>
      <c r="G10982" s="136">
        <f t="shared" si="347"/>
        <v>0</v>
      </c>
    </row>
    <row r="10983" spans="1:7" s="8" customFormat="1" ht="12.75" x14ac:dyDescent="0.15">
      <c r="A10983" s="110" t="s">
        <v>21</v>
      </c>
      <c r="B10983" s="20">
        <v>3530.43</v>
      </c>
      <c r="C10983" s="20">
        <v>0</v>
      </c>
      <c r="D10983" s="20">
        <v>0</v>
      </c>
      <c r="E10983" s="20">
        <v>0</v>
      </c>
      <c r="F10983" s="20">
        <f t="shared" si="346"/>
        <v>0</v>
      </c>
      <c r="G10983" s="136">
        <f t="shared" si="347"/>
        <v>0</v>
      </c>
    </row>
    <row r="10984" spans="1:7" s="8" customFormat="1" ht="12.75" x14ac:dyDescent="0.15">
      <c r="A10984" s="110" t="s">
        <v>22</v>
      </c>
      <c r="B10984" s="20">
        <v>9555.7099999999991</v>
      </c>
      <c r="C10984" s="20">
        <v>0</v>
      </c>
      <c r="D10984" s="20">
        <v>0</v>
      </c>
      <c r="E10984" s="20">
        <v>12010.71</v>
      </c>
      <c r="F10984" s="20">
        <f t="shared" si="346"/>
        <v>125.69144521966447</v>
      </c>
      <c r="G10984" s="136">
        <f t="shared" si="347"/>
        <v>0</v>
      </c>
    </row>
    <row r="10985" spans="1:7" s="8" customFormat="1" ht="12.75" x14ac:dyDescent="0.15">
      <c r="A10985" s="110" t="s">
        <v>97</v>
      </c>
      <c r="B10985" s="20">
        <v>34550.61</v>
      </c>
      <c r="C10985" s="20">
        <v>0</v>
      </c>
      <c r="D10985" s="20">
        <v>0</v>
      </c>
      <c r="E10985" s="20">
        <v>20175.34</v>
      </c>
      <c r="F10985" s="20">
        <f t="shared" si="346"/>
        <v>58.393585525696942</v>
      </c>
      <c r="G10985" s="136">
        <f t="shared" si="347"/>
        <v>0</v>
      </c>
    </row>
    <row r="10986" spans="1:7" s="8" customFormat="1" ht="12.75" x14ac:dyDescent="0.15">
      <c r="A10986" s="110" t="s">
        <v>23</v>
      </c>
      <c r="B10986" s="20">
        <v>4641.29</v>
      </c>
      <c r="C10986" s="20">
        <v>0</v>
      </c>
      <c r="D10986" s="20">
        <v>0</v>
      </c>
      <c r="E10986" s="20">
        <v>10611.8</v>
      </c>
      <c r="F10986" s="20">
        <f t="shared" si="346"/>
        <v>228.63902061711289</v>
      </c>
      <c r="G10986" s="136">
        <f t="shared" si="347"/>
        <v>0</v>
      </c>
    </row>
    <row r="10987" spans="1:7" s="8" customFormat="1" ht="12.75" x14ac:dyDescent="0.15">
      <c r="A10987" s="110" t="s">
        <v>24</v>
      </c>
      <c r="B10987" s="20">
        <v>522.55999999999995</v>
      </c>
      <c r="C10987" s="20">
        <v>0</v>
      </c>
      <c r="D10987" s="20">
        <v>0</v>
      </c>
      <c r="E10987" s="20">
        <v>1912.57</v>
      </c>
      <c r="F10987" s="20">
        <f t="shared" si="346"/>
        <v>366.00007654623397</v>
      </c>
      <c r="G10987" s="136">
        <f t="shared" si="347"/>
        <v>0</v>
      </c>
    </row>
    <row r="10988" spans="1:7" s="8" customFormat="1" ht="12.75" x14ac:dyDescent="0.15">
      <c r="A10988" s="110" t="s">
        <v>25</v>
      </c>
      <c r="B10988" s="20">
        <v>824.74</v>
      </c>
      <c r="C10988" s="20">
        <v>0</v>
      </c>
      <c r="D10988" s="20">
        <v>0</v>
      </c>
      <c r="E10988" s="20">
        <v>3918.57</v>
      </c>
      <c r="F10988" s="20">
        <f t="shared" si="346"/>
        <v>475.12791910177754</v>
      </c>
      <c r="G10988" s="136">
        <f t="shared" si="347"/>
        <v>0</v>
      </c>
    </row>
    <row r="10989" spans="1:7" s="8" customFormat="1" ht="12.75" x14ac:dyDescent="0.15">
      <c r="A10989" s="110" t="s">
        <v>26</v>
      </c>
      <c r="B10989" s="20">
        <v>1644.66</v>
      </c>
      <c r="C10989" s="20">
        <v>0</v>
      </c>
      <c r="D10989" s="20">
        <v>0</v>
      </c>
      <c r="E10989" s="20">
        <v>1738.4</v>
      </c>
      <c r="F10989" s="20">
        <f t="shared" si="346"/>
        <v>105.69965828803522</v>
      </c>
      <c r="G10989" s="136">
        <f t="shared" si="347"/>
        <v>0</v>
      </c>
    </row>
    <row r="10990" spans="1:7" s="8" customFormat="1" ht="12.75" x14ac:dyDescent="0.15">
      <c r="A10990" s="110" t="s">
        <v>27</v>
      </c>
      <c r="B10990" s="20">
        <v>5799.93</v>
      </c>
      <c r="C10990" s="20">
        <v>0</v>
      </c>
      <c r="D10990" s="20">
        <v>0</v>
      </c>
      <c r="E10990" s="20">
        <v>5149.95</v>
      </c>
      <c r="F10990" s="20">
        <f t="shared" si="346"/>
        <v>88.793313022743376</v>
      </c>
      <c r="G10990" s="136">
        <f t="shared" si="347"/>
        <v>0</v>
      </c>
    </row>
    <row r="10991" spans="1:7" s="8" customFormat="1" ht="12.75" x14ac:dyDescent="0.15">
      <c r="A10991" s="110" t="s">
        <v>28</v>
      </c>
      <c r="B10991" s="20">
        <v>11247.45</v>
      </c>
      <c r="C10991" s="20">
        <v>0</v>
      </c>
      <c r="D10991" s="20">
        <v>0</v>
      </c>
      <c r="E10991" s="20">
        <v>24789.73</v>
      </c>
      <c r="F10991" s="20">
        <f t="shared" si="346"/>
        <v>220.40311359463698</v>
      </c>
      <c r="G10991" s="136">
        <f t="shared" si="347"/>
        <v>0</v>
      </c>
    </row>
    <row r="10992" spans="1:7" s="8" customFormat="1" ht="12.75" x14ac:dyDescent="0.15">
      <c r="A10992" s="110" t="s">
        <v>41</v>
      </c>
      <c r="B10992" s="20">
        <v>638.73</v>
      </c>
      <c r="C10992" s="20">
        <v>0</v>
      </c>
      <c r="D10992" s="20">
        <v>0</v>
      </c>
      <c r="E10992" s="20">
        <v>0</v>
      </c>
      <c r="F10992" s="20">
        <f t="shared" si="346"/>
        <v>0</v>
      </c>
      <c r="G10992" s="136">
        <f t="shared" si="347"/>
        <v>0</v>
      </c>
    </row>
    <row r="10993" spans="1:7" s="8" customFormat="1" ht="12.75" x14ac:dyDescent="0.15">
      <c r="A10993" s="110" t="s">
        <v>29</v>
      </c>
      <c r="B10993" s="20">
        <v>4580.67</v>
      </c>
      <c r="C10993" s="20">
        <v>0</v>
      </c>
      <c r="D10993" s="20">
        <v>0</v>
      </c>
      <c r="E10993" s="20">
        <v>4282.2299999999996</v>
      </c>
      <c r="F10993" s="20">
        <f t="shared" si="346"/>
        <v>93.48479589230395</v>
      </c>
      <c r="G10993" s="136">
        <f t="shared" si="347"/>
        <v>0</v>
      </c>
    </row>
    <row r="10994" spans="1:7" s="8" customFormat="1" ht="12.75" x14ac:dyDescent="0.15">
      <c r="A10994" s="110" t="s">
        <v>31</v>
      </c>
      <c r="B10994" s="20">
        <v>27907.82</v>
      </c>
      <c r="C10994" s="20">
        <v>0</v>
      </c>
      <c r="D10994" s="20">
        <v>0</v>
      </c>
      <c r="E10994" s="20">
        <v>38076.68</v>
      </c>
      <c r="F10994" s="20">
        <f t="shared" si="346"/>
        <v>136.43731398582906</v>
      </c>
      <c r="G10994" s="136">
        <f t="shared" si="347"/>
        <v>0</v>
      </c>
    </row>
    <row r="10995" spans="1:7" s="8" customFormat="1" ht="12.75" x14ac:dyDescent="0.15">
      <c r="A10995" s="110" t="s">
        <v>32</v>
      </c>
      <c r="B10995" s="20">
        <v>4579.6899999999996</v>
      </c>
      <c r="C10995" s="20">
        <v>0</v>
      </c>
      <c r="D10995" s="20">
        <v>0</v>
      </c>
      <c r="E10995" s="20">
        <v>2291.4299999999998</v>
      </c>
      <c r="F10995" s="20">
        <f t="shared" si="346"/>
        <v>50.034609329452429</v>
      </c>
      <c r="G10995" s="136">
        <f t="shared" si="347"/>
        <v>0</v>
      </c>
    </row>
    <row r="10996" spans="1:7" s="8" customFormat="1" ht="12.75" x14ac:dyDescent="0.15">
      <c r="A10996" s="110" t="s">
        <v>33</v>
      </c>
      <c r="B10996" s="20">
        <v>1975.96</v>
      </c>
      <c r="C10996" s="20">
        <v>0</v>
      </c>
      <c r="D10996" s="20">
        <v>0</v>
      </c>
      <c r="E10996" s="20">
        <v>12031.17</v>
      </c>
      <c r="F10996" s="20">
        <f t="shared" si="346"/>
        <v>608.87720399198361</v>
      </c>
      <c r="G10996" s="136">
        <f t="shared" si="347"/>
        <v>0</v>
      </c>
    </row>
    <row r="10997" spans="1:7" s="8" customFormat="1" ht="12.75" x14ac:dyDescent="0.15">
      <c r="A10997" s="110" t="s">
        <v>34</v>
      </c>
      <c r="B10997" s="20">
        <v>919.83</v>
      </c>
      <c r="C10997" s="20">
        <v>0</v>
      </c>
      <c r="D10997" s="20">
        <v>0</v>
      </c>
      <c r="E10997" s="20">
        <v>363.87</v>
      </c>
      <c r="F10997" s="20">
        <f t="shared" si="346"/>
        <v>39.558396660252434</v>
      </c>
      <c r="G10997" s="136">
        <f t="shared" si="347"/>
        <v>0</v>
      </c>
    </row>
    <row r="10998" spans="1:7" s="8" customFormat="1" ht="12.75" x14ac:dyDescent="0.15">
      <c r="A10998" s="110" t="s">
        <v>99</v>
      </c>
      <c r="B10998" s="20">
        <v>3599.59</v>
      </c>
      <c r="C10998" s="20">
        <v>0</v>
      </c>
      <c r="D10998" s="20">
        <v>0</v>
      </c>
      <c r="E10998" s="20">
        <v>2710.5</v>
      </c>
      <c r="F10998" s="20">
        <f t="shared" si="346"/>
        <v>75.300242527621194</v>
      </c>
      <c r="G10998" s="136">
        <f t="shared" si="347"/>
        <v>0</v>
      </c>
    </row>
    <row r="10999" spans="1:7" s="8" customFormat="1" ht="12.75" x14ac:dyDescent="0.15">
      <c r="A10999" s="110" t="s">
        <v>35</v>
      </c>
      <c r="B10999" s="20">
        <v>3124.84</v>
      </c>
      <c r="C10999" s="20">
        <v>0</v>
      </c>
      <c r="D10999" s="20">
        <v>0</v>
      </c>
      <c r="E10999" s="20">
        <v>2430.21</v>
      </c>
      <c r="F10999" s="20">
        <f t="shared" si="346"/>
        <v>77.77070185993523</v>
      </c>
      <c r="G10999" s="136">
        <f t="shared" si="347"/>
        <v>0</v>
      </c>
    </row>
    <row r="11000" spans="1:7" s="8" customFormat="1" ht="12.75" x14ac:dyDescent="0.15">
      <c r="A11000" s="110" t="s">
        <v>83</v>
      </c>
      <c r="B11000" s="20">
        <v>1809.83</v>
      </c>
      <c r="C11000" s="20">
        <v>0</v>
      </c>
      <c r="D11000" s="20">
        <v>0</v>
      </c>
      <c r="E11000" s="20">
        <v>1102.3900000000001</v>
      </c>
      <c r="F11000" s="20">
        <f t="shared" si="346"/>
        <v>60.911245807617298</v>
      </c>
      <c r="G11000" s="136">
        <f t="shared" si="347"/>
        <v>0</v>
      </c>
    </row>
    <row r="11001" spans="1:7" s="8" customFormat="1" ht="12.75" x14ac:dyDescent="0.15">
      <c r="A11001" s="110" t="s">
        <v>42</v>
      </c>
      <c r="B11001" s="20">
        <v>648.95000000000005</v>
      </c>
      <c r="C11001" s="20">
        <v>0</v>
      </c>
      <c r="D11001" s="20">
        <v>0</v>
      </c>
      <c r="E11001" s="20">
        <v>740.4</v>
      </c>
      <c r="F11001" s="20">
        <f t="shared" si="346"/>
        <v>114.09199476076739</v>
      </c>
      <c r="G11001" s="136">
        <f t="shared" si="347"/>
        <v>0</v>
      </c>
    </row>
    <row r="11002" spans="1:7" s="8" customFormat="1" ht="12.75" x14ac:dyDescent="0.15">
      <c r="A11002" s="110" t="s">
        <v>13</v>
      </c>
      <c r="B11002" s="20">
        <v>33.18</v>
      </c>
      <c r="C11002" s="20">
        <v>0</v>
      </c>
      <c r="D11002" s="20">
        <v>0</v>
      </c>
      <c r="E11002" s="20">
        <v>8068.3</v>
      </c>
      <c r="F11002" s="20">
        <f t="shared" si="346"/>
        <v>24316.757082579868</v>
      </c>
      <c r="G11002" s="136">
        <f t="shared" si="347"/>
        <v>0</v>
      </c>
    </row>
    <row r="11003" spans="1:7" s="8" customFormat="1" ht="12.75" x14ac:dyDescent="0.15">
      <c r="A11003" s="108" t="s">
        <v>53</v>
      </c>
      <c r="B11003" s="19">
        <v>1722.04</v>
      </c>
      <c r="C11003" s="19">
        <v>13272</v>
      </c>
      <c r="D11003" s="19">
        <v>6260</v>
      </c>
      <c r="E11003" s="19">
        <v>5056.18</v>
      </c>
      <c r="F11003" s="19">
        <f t="shared" si="346"/>
        <v>293.61571159787229</v>
      </c>
      <c r="G11003" s="151">
        <f t="shared" si="347"/>
        <v>80.769648562300318</v>
      </c>
    </row>
    <row r="11004" spans="1:7" s="8" customFormat="1" ht="12.75" x14ac:dyDescent="0.15">
      <c r="A11004" s="108" t="s">
        <v>56</v>
      </c>
      <c r="B11004" s="19">
        <v>1722.04</v>
      </c>
      <c r="C11004" s="19">
        <v>9290</v>
      </c>
      <c r="D11004" s="19">
        <v>3760</v>
      </c>
      <c r="E11004" s="19">
        <v>2561.5500000000002</v>
      </c>
      <c r="F11004" s="19">
        <f t="shared" si="346"/>
        <v>148.75090009523589</v>
      </c>
      <c r="G11004" s="151">
        <f t="shared" si="347"/>
        <v>68.126329787234056</v>
      </c>
    </row>
    <row r="11005" spans="1:7" s="8" customFormat="1" ht="12.75" x14ac:dyDescent="0.15">
      <c r="A11005" s="110" t="s">
        <v>57</v>
      </c>
      <c r="B11005" s="20">
        <v>1592.64</v>
      </c>
      <c r="C11005" s="20">
        <v>0</v>
      </c>
      <c r="D11005" s="20">
        <v>0</v>
      </c>
      <c r="E11005" s="20">
        <v>628.4</v>
      </c>
      <c r="F11005" s="20">
        <f t="shared" si="346"/>
        <v>39.456499899537874</v>
      </c>
      <c r="G11005" s="136">
        <f t="shared" si="347"/>
        <v>0</v>
      </c>
    </row>
    <row r="11006" spans="1:7" s="8" customFormat="1" ht="12.75" x14ac:dyDescent="0.15">
      <c r="A11006" s="110" t="s">
        <v>59</v>
      </c>
      <c r="B11006" s="20">
        <v>0</v>
      </c>
      <c r="C11006" s="20">
        <v>0</v>
      </c>
      <c r="D11006" s="20">
        <v>0</v>
      </c>
      <c r="E11006" s="20">
        <v>1685</v>
      </c>
      <c r="F11006" s="20">
        <f t="shared" si="346"/>
        <v>0</v>
      </c>
      <c r="G11006" s="136">
        <f t="shared" si="347"/>
        <v>0</v>
      </c>
    </row>
    <row r="11007" spans="1:7" s="8" customFormat="1" ht="12.75" x14ac:dyDescent="0.15">
      <c r="A11007" s="110" t="s">
        <v>296</v>
      </c>
      <c r="B11007" s="20">
        <v>129.4</v>
      </c>
      <c r="C11007" s="20">
        <v>0</v>
      </c>
      <c r="D11007" s="20">
        <v>0</v>
      </c>
      <c r="E11007" s="20">
        <v>248.15</v>
      </c>
      <c r="F11007" s="20">
        <f t="shared" si="346"/>
        <v>191.76970633693972</v>
      </c>
      <c r="G11007" s="136">
        <f t="shared" si="347"/>
        <v>0</v>
      </c>
    </row>
    <row r="11008" spans="1:7" s="8" customFormat="1" ht="12.75" x14ac:dyDescent="0.15">
      <c r="A11008" s="108" t="s">
        <v>72</v>
      </c>
      <c r="B11008" s="19">
        <v>0</v>
      </c>
      <c r="C11008" s="19">
        <v>3982</v>
      </c>
      <c r="D11008" s="19">
        <v>2500</v>
      </c>
      <c r="E11008" s="19">
        <v>2494.63</v>
      </c>
      <c r="F11008" s="19">
        <f t="shared" si="346"/>
        <v>0</v>
      </c>
      <c r="G11008" s="151">
        <f t="shared" si="347"/>
        <v>99.785200000000003</v>
      </c>
    </row>
    <row r="11009" spans="1:7" s="8" customFormat="1" ht="12.75" x14ac:dyDescent="0.15">
      <c r="A11009" s="110" t="s">
        <v>73</v>
      </c>
      <c r="B11009" s="20">
        <v>0</v>
      </c>
      <c r="C11009" s="20">
        <v>0</v>
      </c>
      <c r="D11009" s="20">
        <v>0</v>
      </c>
      <c r="E11009" s="20">
        <v>2494.63</v>
      </c>
      <c r="F11009" s="20">
        <f t="shared" si="346"/>
        <v>0</v>
      </c>
      <c r="G11009" s="136">
        <f t="shared" si="347"/>
        <v>0</v>
      </c>
    </row>
    <row r="11010" spans="1:7" s="6" customFormat="1" ht="12.75" x14ac:dyDescent="0.15">
      <c r="A11010" s="147" t="s">
        <v>379</v>
      </c>
      <c r="B11010" s="17">
        <v>265.45</v>
      </c>
      <c r="C11010" s="17">
        <v>2654</v>
      </c>
      <c r="D11010" s="17">
        <v>2654</v>
      </c>
      <c r="E11010" s="17">
        <v>1000</v>
      </c>
      <c r="F11010" s="17">
        <f t="shared" si="346"/>
        <v>376.71877943115464</v>
      </c>
      <c r="G11010" s="148">
        <f t="shared" si="347"/>
        <v>37.678975131876413</v>
      </c>
    </row>
    <row r="11011" spans="1:7" s="7" customFormat="1" ht="12.75" x14ac:dyDescent="0.15">
      <c r="A11011" s="149" t="s">
        <v>380</v>
      </c>
      <c r="B11011" s="18">
        <v>265.45</v>
      </c>
      <c r="C11011" s="18">
        <v>2654</v>
      </c>
      <c r="D11011" s="18">
        <v>2654</v>
      </c>
      <c r="E11011" s="18">
        <v>1000</v>
      </c>
      <c r="F11011" s="18">
        <f t="shared" si="346"/>
        <v>376.71877943115464</v>
      </c>
      <c r="G11011" s="150">
        <f t="shared" si="347"/>
        <v>37.678975131876413</v>
      </c>
    </row>
    <row r="11012" spans="1:7" s="8" customFormat="1" ht="12.75" x14ac:dyDescent="0.15">
      <c r="A11012" s="108" t="s">
        <v>367</v>
      </c>
      <c r="B11012" s="19">
        <v>265.45</v>
      </c>
      <c r="C11012" s="19">
        <v>2654</v>
      </c>
      <c r="D11012" s="19">
        <v>2654</v>
      </c>
      <c r="E11012" s="19">
        <v>1000</v>
      </c>
      <c r="F11012" s="19">
        <f t="shared" si="346"/>
        <v>376.71877943115464</v>
      </c>
      <c r="G11012" s="151">
        <f t="shared" si="347"/>
        <v>37.678975131876413</v>
      </c>
    </row>
    <row r="11013" spans="1:7" s="6" customFormat="1" ht="12.75" x14ac:dyDescent="0.15">
      <c r="A11013" s="147" t="s">
        <v>128</v>
      </c>
      <c r="B11013" s="17">
        <v>265.45</v>
      </c>
      <c r="C11013" s="17">
        <v>2654</v>
      </c>
      <c r="D11013" s="17">
        <v>2654</v>
      </c>
      <c r="E11013" s="17">
        <v>1000</v>
      </c>
      <c r="F11013" s="17">
        <f t="shared" si="346"/>
        <v>376.71877943115464</v>
      </c>
      <c r="G11013" s="148">
        <f t="shared" si="347"/>
        <v>37.678975131876413</v>
      </c>
    </row>
    <row r="11014" spans="1:7" s="8" customFormat="1" ht="12.75" x14ac:dyDescent="0.15">
      <c r="A11014" s="108" t="s">
        <v>6</v>
      </c>
      <c r="B11014" s="19">
        <v>265.45</v>
      </c>
      <c r="C11014" s="19">
        <v>2654</v>
      </c>
      <c r="D11014" s="19">
        <v>2654</v>
      </c>
      <c r="E11014" s="19">
        <v>1000</v>
      </c>
      <c r="F11014" s="19">
        <f t="shared" ref="F11014:F11077" si="348">IFERROR(E11014/B11014*100,0)</f>
        <v>376.71877943115464</v>
      </c>
      <c r="G11014" s="151">
        <f t="shared" ref="G11014:G11077" si="349">IFERROR(E11014/D11014*100,0)</f>
        <v>37.678975131876413</v>
      </c>
    </row>
    <row r="11015" spans="1:7" s="8" customFormat="1" ht="12.75" x14ac:dyDescent="0.15">
      <c r="A11015" s="108" t="s">
        <v>12</v>
      </c>
      <c r="B11015" s="19">
        <v>265.45</v>
      </c>
      <c r="C11015" s="19">
        <v>2654</v>
      </c>
      <c r="D11015" s="19">
        <v>2654</v>
      </c>
      <c r="E11015" s="19">
        <v>1000</v>
      </c>
      <c r="F11015" s="19">
        <f t="shared" si="348"/>
        <v>376.71877943115464</v>
      </c>
      <c r="G11015" s="151">
        <f t="shared" si="349"/>
        <v>37.678975131876413</v>
      </c>
    </row>
    <row r="11016" spans="1:7" s="8" customFormat="1" ht="12.75" x14ac:dyDescent="0.15">
      <c r="A11016" s="110" t="s">
        <v>23</v>
      </c>
      <c r="B11016" s="20">
        <v>265.45</v>
      </c>
      <c r="C11016" s="20">
        <v>0</v>
      </c>
      <c r="D11016" s="20">
        <v>0</v>
      </c>
      <c r="E11016" s="20">
        <v>1000</v>
      </c>
      <c r="F11016" s="20">
        <f t="shared" si="348"/>
        <v>376.71877943115464</v>
      </c>
      <c r="G11016" s="136">
        <f t="shared" si="349"/>
        <v>0</v>
      </c>
    </row>
    <row r="11017" spans="1:7" s="6" customFormat="1" ht="12.75" x14ac:dyDescent="0.15">
      <c r="A11017" s="147" t="s">
        <v>388</v>
      </c>
      <c r="B11017" s="17">
        <v>6719.21</v>
      </c>
      <c r="C11017" s="17">
        <v>37561</v>
      </c>
      <c r="D11017" s="17">
        <v>32012</v>
      </c>
      <c r="E11017" s="17">
        <v>28694.57</v>
      </c>
      <c r="F11017" s="17">
        <f t="shared" si="348"/>
        <v>427.05273387794102</v>
      </c>
      <c r="G11017" s="148">
        <f t="shared" si="349"/>
        <v>89.636917405972767</v>
      </c>
    </row>
    <row r="11018" spans="1:7" s="7" customFormat="1" ht="12.75" x14ac:dyDescent="0.15">
      <c r="A11018" s="149" t="s">
        <v>389</v>
      </c>
      <c r="B11018" s="18">
        <v>6719.21</v>
      </c>
      <c r="C11018" s="18">
        <v>37561</v>
      </c>
      <c r="D11018" s="18">
        <v>32012</v>
      </c>
      <c r="E11018" s="18">
        <v>28694.57</v>
      </c>
      <c r="F11018" s="18">
        <f t="shared" si="348"/>
        <v>427.05273387794102</v>
      </c>
      <c r="G11018" s="150">
        <f t="shared" si="349"/>
        <v>89.636917405972767</v>
      </c>
    </row>
    <row r="11019" spans="1:7" s="8" customFormat="1" ht="12.75" x14ac:dyDescent="0.15">
      <c r="A11019" s="108" t="s">
        <v>367</v>
      </c>
      <c r="B11019" s="19">
        <v>6719.21</v>
      </c>
      <c r="C11019" s="19">
        <v>37561</v>
      </c>
      <c r="D11019" s="19">
        <v>32012</v>
      </c>
      <c r="E11019" s="19">
        <v>28694.57</v>
      </c>
      <c r="F11019" s="19">
        <f t="shared" si="348"/>
        <v>427.05273387794102</v>
      </c>
      <c r="G11019" s="151">
        <f t="shared" si="349"/>
        <v>89.636917405972767</v>
      </c>
    </row>
    <row r="11020" spans="1:7" s="6" customFormat="1" ht="12.75" x14ac:dyDescent="0.15">
      <c r="A11020" s="147" t="s">
        <v>212</v>
      </c>
      <c r="B11020" s="17">
        <v>6719.21</v>
      </c>
      <c r="C11020" s="17">
        <v>37561</v>
      </c>
      <c r="D11020" s="17">
        <v>32012</v>
      </c>
      <c r="E11020" s="17">
        <v>28694.57</v>
      </c>
      <c r="F11020" s="17">
        <f t="shared" si="348"/>
        <v>427.05273387794102</v>
      </c>
      <c r="G11020" s="148">
        <f t="shared" si="349"/>
        <v>89.636917405972767</v>
      </c>
    </row>
    <row r="11021" spans="1:7" s="8" customFormat="1" ht="12.75" x14ac:dyDescent="0.15">
      <c r="A11021" s="108" t="s">
        <v>6</v>
      </c>
      <c r="B11021" s="19">
        <v>6719.21</v>
      </c>
      <c r="C11021" s="19">
        <v>37561</v>
      </c>
      <c r="D11021" s="19">
        <v>32012</v>
      </c>
      <c r="E11021" s="19">
        <v>28694.57</v>
      </c>
      <c r="F11021" s="19">
        <f t="shared" si="348"/>
        <v>427.05273387794102</v>
      </c>
      <c r="G11021" s="151">
        <f t="shared" si="349"/>
        <v>89.636917405972767</v>
      </c>
    </row>
    <row r="11022" spans="1:7" s="8" customFormat="1" ht="12.75" x14ac:dyDescent="0.15">
      <c r="A11022" s="108" t="s">
        <v>7</v>
      </c>
      <c r="B11022" s="19">
        <v>6205.91</v>
      </c>
      <c r="C11022" s="19">
        <v>31508</v>
      </c>
      <c r="D11022" s="19">
        <v>27959</v>
      </c>
      <c r="E11022" s="19">
        <v>26461.18</v>
      </c>
      <c r="F11022" s="19">
        <f t="shared" si="348"/>
        <v>426.38678292144101</v>
      </c>
      <c r="G11022" s="151">
        <f t="shared" si="349"/>
        <v>94.642798383347042</v>
      </c>
    </row>
    <row r="11023" spans="1:7" s="8" customFormat="1" ht="12.75" x14ac:dyDescent="0.15">
      <c r="A11023" s="110" t="s">
        <v>8</v>
      </c>
      <c r="B11023" s="20">
        <v>5305.71</v>
      </c>
      <c r="C11023" s="20">
        <v>0</v>
      </c>
      <c r="D11023" s="20">
        <v>0</v>
      </c>
      <c r="E11023" s="20">
        <v>26161.18</v>
      </c>
      <c r="F11023" s="20">
        <f t="shared" si="348"/>
        <v>493.07595024982521</v>
      </c>
      <c r="G11023" s="136">
        <f t="shared" si="349"/>
        <v>0</v>
      </c>
    </row>
    <row r="11024" spans="1:7" s="8" customFormat="1" ht="12.75" x14ac:dyDescent="0.15">
      <c r="A11024" s="110" t="s">
        <v>10</v>
      </c>
      <c r="B11024" s="20">
        <v>0</v>
      </c>
      <c r="C11024" s="20">
        <v>0</v>
      </c>
      <c r="D11024" s="20">
        <v>0</v>
      </c>
      <c r="E11024" s="20">
        <v>300</v>
      </c>
      <c r="F11024" s="20">
        <f t="shared" si="348"/>
        <v>0</v>
      </c>
      <c r="G11024" s="136">
        <f t="shared" si="349"/>
        <v>0</v>
      </c>
    </row>
    <row r="11025" spans="1:7" s="8" customFormat="1" ht="12.75" x14ac:dyDescent="0.15">
      <c r="A11025" s="110" t="s">
        <v>11</v>
      </c>
      <c r="B11025" s="20">
        <v>900.2</v>
      </c>
      <c r="C11025" s="20">
        <v>0</v>
      </c>
      <c r="D11025" s="20">
        <v>0</v>
      </c>
      <c r="E11025" s="20">
        <v>0</v>
      </c>
      <c r="F11025" s="20">
        <f t="shared" si="348"/>
        <v>0</v>
      </c>
      <c r="G11025" s="136">
        <f t="shared" si="349"/>
        <v>0</v>
      </c>
    </row>
    <row r="11026" spans="1:7" s="8" customFormat="1" ht="12.75" x14ac:dyDescent="0.15">
      <c r="A11026" s="108" t="s">
        <v>12</v>
      </c>
      <c r="B11026" s="19">
        <v>513.29999999999995</v>
      </c>
      <c r="C11026" s="19">
        <v>6053</v>
      </c>
      <c r="D11026" s="19">
        <v>4053</v>
      </c>
      <c r="E11026" s="19">
        <v>2233.39</v>
      </c>
      <c r="F11026" s="19">
        <f t="shared" si="348"/>
        <v>435.1042275472434</v>
      </c>
      <c r="G11026" s="151">
        <f t="shared" si="349"/>
        <v>55.10461386627189</v>
      </c>
    </row>
    <row r="11027" spans="1:7" s="8" customFormat="1" ht="12.75" x14ac:dyDescent="0.15">
      <c r="A11027" s="110" t="s">
        <v>19</v>
      </c>
      <c r="B11027" s="20">
        <v>222.12</v>
      </c>
      <c r="C11027" s="20">
        <v>0</v>
      </c>
      <c r="D11027" s="20">
        <v>0</v>
      </c>
      <c r="E11027" s="20">
        <v>640.72</v>
      </c>
      <c r="F11027" s="20">
        <f t="shared" si="348"/>
        <v>288.45669007743567</v>
      </c>
      <c r="G11027" s="136">
        <f t="shared" si="349"/>
        <v>0</v>
      </c>
    </row>
    <row r="11028" spans="1:7" s="8" customFormat="1" ht="12.75" x14ac:dyDescent="0.15">
      <c r="A11028" s="110" t="s">
        <v>20</v>
      </c>
      <c r="B11028" s="20">
        <v>291.18</v>
      </c>
      <c r="C11028" s="20">
        <v>0</v>
      </c>
      <c r="D11028" s="20">
        <v>0</v>
      </c>
      <c r="E11028" s="20">
        <v>1592.67</v>
      </c>
      <c r="F11028" s="20">
        <f t="shared" si="348"/>
        <v>546.97094580671751</v>
      </c>
      <c r="G11028" s="136">
        <f t="shared" si="349"/>
        <v>0</v>
      </c>
    </row>
    <row r="11029" spans="1:7" s="6" customFormat="1" ht="12.75" x14ac:dyDescent="0.15">
      <c r="A11029" s="147" t="s">
        <v>381</v>
      </c>
      <c r="B11029" s="17">
        <v>5047.3</v>
      </c>
      <c r="C11029" s="17">
        <v>25218</v>
      </c>
      <c r="D11029" s="17">
        <v>25218</v>
      </c>
      <c r="E11029" s="17">
        <v>21350.38</v>
      </c>
      <c r="F11029" s="17">
        <f t="shared" si="348"/>
        <v>423.0059635844907</v>
      </c>
      <c r="G11029" s="148">
        <f t="shared" si="349"/>
        <v>84.66325640415576</v>
      </c>
    </row>
    <row r="11030" spans="1:7" s="7" customFormat="1" ht="12.75" x14ac:dyDescent="0.15">
      <c r="A11030" s="149" t="s">
        <v>382</v>
      </c>
      <c r="B11030" s="18">
        <v>5047.3</v>
      </c>
      <c r="C11030" s="18">
        <v>25218</v>
      </c>
      <c r="D11030" s="18">
        <v>25218</v>
      </c>
      <c r="E11030" s="18">
        <v>21350.38</v>
      </c>
      <c r="F11030" s="18">
        <f t="shared" si="348"/>
        <v>423.0059635844907</v>
      </c>
      <c r="G11030" s="150">
        <f t="shared" si="349"/>
        <v>84.66325640415576</v>
      </c>
    </row>
    <row r="11031" spans="1:7" s="8" customFormat="1" ht="12.75" x14ac:dyDescent="0.15">
      <c r="A11031" s="108" t="s">
        <v>367</v>
      </c>
      <c r="B11031" s="19">
        <v>5047.3</v>
      </c>
      <c r="C11031" s="19">
        <v>25218</v>
      </c>
      <c r="D11031" s="19">
        <v>25218</v>
      </c>
      <c r="E11031" s="19">
        <v>21350.38</v>
      </c>
      <c r="F11031" s="19">
        <f t="shared" si="348"/>
        <v>423.0059635844907</v>
      </c>
      <c r="G11031" s="151">
        <f t="shared" si="349"/>
        <v>84.66325640415576</v>
      </c>
    </row>
    <row r="11032" spans="1:7" s="6" customFormat="1" ht="12.75" x14ac:dyDescent="0.15">
      <c r="A11032" s="147" t="s">
        <v>128</v>
      </c>
      <c r="B11032" s="17">
        <v>5047.3</v>
      </c>
      <c r="C11032" s="17">
        <v>25218</v>
      </c>
      <c r="D11032" s="17">
        <v>25218</v>
      </c>
      <c r="E11032" s="17">
        <v>21350.38</v>
      </c>
      <c r="F11032" s="17">
        <f t="shared" si="348"/>
        <v>423.0059635844907</v>
      </c>
      <c r="G11032" s="148">
        <f t="shared" si="349"/>
        <v>84.66325640415576</v>
      </c>
    </row>
    <row r="11033" spans="1:7" s="8" customFormat="1" ht="12.75" x14ac:dyDescent="0.15">
      <c r="A11033" s="108" t="s">
        <v>6</v>
      </c>
      <c r="B11033" s="19">
        <v>1516.87</v>
      </c>
      <c r="C11033" s="19">
        <v>2655</v>
      </c>
      <c r="D11033" s="19">
        <v>25218</v>
      </c>
      <c r="E11033" s="19">
        <v>21350.38</v>
      </c>
      <c r="F11033" s="19">
        <f t="shared" si="348"/>
        <v>1407.5286609927023</v>
      </c>
      <c r="G11033" s="151">
        <f t="shared" si="349"/>
        <v>84.66325640415576</v>
      </c>
    </row>
    <row r="11034" spans="1:7" s="8" customFormat="1" ht="12.75" x14ac:dyDescent="0.15">
      <c r="A11034" s="108" t="s">
        <v>7</v>
      </c>
      <c r="B11034" s="19">
        <v>1516.87</v>
      </c>
      <c r="C11034" s="19">
        <v>2230</v>
      </c>
      <c r="D11034" s="19">
        <v>0</v>
      </c>
      <c r="E11034" s="19">
        <v>0</v>
      </c>
      <c r="F11034" s="19">
        <f t="shared" si="348"/>
        <v>0</v>
      </c>
      <c r="G11034" s="151">
        <f t="shared" si="349"/>
        <v>0</v>
      </c>
    </row>
    <row r="11035" spans="1:7" s="8" customFormat="1" ht="12.75" x14ac:dyDescent="0.15">
      <c r="A11035" s="110" t="s">
        <v>9</v>
      </c>
      <c r="B11035" s="20">
        <v>1312.81</v>
      </c>
      <c r="C11035" s="20">
        <v>0</v>
      </c>
      <c r="D11035" s="20">
        <v>0</v>
      </c>
      <c r="E11035" s="20">
        <v>0</v>
      </c>
      <c r="F11035" s="20">
        <f t="shared" si="348"/>
        <v>0</v>
      </c>
      <c r="G11035" s="136">
        <f t="shared" si="349"/>
        <v>0</v>
      </c>
    </row>
    <row r="11036" spans="1:7" s="8" customFormat="1" ht="12.75" x14ac:dyDescent="0.15">
      <c r="A11036" s="110" t="s">
        <v>126</v>
      </c>
      <c r="B11036" s="20">
        <v>204.06</v>
      </c>
      <c r="C11036" s="20">
        <v>0</v>
      </c>
      <c r="D11036" s="20">
        <v>0</v>
      </c>
      <c r="E11036" s="20">
        <v>0</v>
      </c>
      <c r="F11036" s="20">
        <f t="shared" si="348"/>
        <v>0</v>
      </c>
      <c r="G11036" s="136">
        <f t="shared" si="349"/>
        <v>0</v>
      </c>
    </row>
    <row r="11037" spans="1:7" s="8" customFormat="1" ht="12.75" x14ac:dyDescent="0.15">
      <c r="A11037" s="108" t="s">
        <v>12</v>
      </c>
      <c r="B11037" s="19">
        <v>0</v>
      </c>
      <c r="C11037" s="19">
        <v>226</v>
      </c>
      <c r="D11037" s="19">
        <v>25218</v>
      </c>
      <c r="E11037" s="19">
        <v>21350.38</v>
      </c>
      <c r="F11037" s="19">
        <f t="shared" si="348"/>
        <v>0</v>
      </c>
      <c r="G11037" s="151">
        <f t="shared" si="349"/>
        <v>84.66325640415576</v>
      </c>
    </row>
    <row r="11038" spans="1:7" s="8" customFormat="1" ht="12.75" x14ac:dyDescent="0.15">
      <c r="A11038" s="110" t="s">
        <v>97</v>
      </c>
      <c r="B11038" s="20">
        <v>0</v>
      </c>
      <c r="C11038" s="20">
        <v>0</v>
      </c>
      <c r="D11038" s="20">
        <v>0</v>
      </c>
      <c r="E11038" s="20">
        <v>8693.6299999999992</v>
      </c>
      <c r="F11038" s="20">
        <f t="shared" si="348"/>
        <v>0</v>
      </c>
      <c r="G11038" s="136">
        <f t="shared" si="349"/>
        <v>0</v>
      </c>
    </row>
    <row r="11039" spans="1:7" s="8" customFormat="1" ht="12.75" x14ac:dyDescent="0.15">
      <c r="A11039" s="110" t="s">
        <v>23</v>
      </c>
      <c r="B11039" s="20">
        <v>0</v>
      </c>
      <c r="C11039" s="20">
        <v>0</v>
      </c>
      <c r="D11039" s="20">
        <v>0</v>
      </c>
      <c r="E11039" s="20">
        <v>12656.75</v>
      </c>
      <c r="F11039" s="20">
        <f t="shared" si="348"/>
        <v>0</v>
      </c>
      <c r="G11039" s="136">
        <f t="shared" si="349"/>
        <v>0</v>
      </c>
    </row>
    <row r="11040" spans="1:7" s="8" customFormat="1" ht="12.75" x14ac:dyDescent="0.15">
      <c r="A11040" s="108" t="s">
        <v>37</v>
      </c>
      <c r="B11040" s="19">
        <v>0</v>
      </c>
      <c r="C11040" s="19">
        <v>199</v>
      </c>
      <c r="D11040" s="19">
        <v>0</v>
      </c>
      <c r="E11040" s="19">
        <v>0</v>
      </c>
      <c r="F11040" s="19">
        <f t="shared" si="348"/>
        <v>0</v>
      </c>
      <c r="G11040" s="151">
        <f t="shared" si="349"/>
        <v>0</v>
      </c>
    </row>
    <row r="11041" spans="1:7" s="8" customFormat="1" ht="12.75" x14ac:dyDescent="0.15">
      <c r="A11041" s="108" t="s">
        <v>53</v>
      </c>
      <c r="B11041" s="19">
        <v>3530.43</v>
      </c>
      <c r="C11041" s="19">
        <v>22563</v>
      </c>
      <c r="D11041" s="19">
        <v>0</v>
      </c>
      <c r="E11041" s="19">
        <v>0</v>
      </c>
      <c r="F11041" s="19">
        <f t="shared" si="348"/>
        <v>0</v>
      </c>
      <c r="G11041" s="151">
        <f t="shared" si="349"/>
        <v>0</v>
      </c>
    </row>
    <row r="11042" spans="1:7" s="8" customFormat="1" ht="12.75" x14ac:dyDescent="0.15">
      <c r="A11042" s="108" t="s">
        <v>56</v>
      </c>
      <c r="B11042" s="19">
        <v>3530.43</v>
      </c>
      <c r="C11042" s="19">
        <v>22563</v>
      </c>
      <c r="D11042" s="19">
        <v>0</v>
      </c>
      <c r="E11042" s="19">
        <v>0</v>
      </c>
      <c r="F11042" s="19">
        <f t="shared" si="348"/>
        <v>0</v>
      </c>
      <c r="G11042" s="151">
        <f t="shared" si="349"/>
        <v>0</v>
      </c>
    </row>
    <row r="11043" spans="1:7" s="8" customFormat="1" ht="12.75" x14ac:dyDescent="0.15">
      <c r="A11043" s="110" t="s">
        <v>296</v>
      </c>
      <c r="B11043" s="20">
        <v>3530.43</v>
      </c>
      <c r="C11043" s="20">
        <v>0</v>
      </c>
      <c r="D11043" s="20">
        <v>0</v>
      </c>
      <c r="E11043" s="20">
        <v>0</v>
      </c>
      <c r="F11043" s="20">
        <f t="shared" si="348"/>
        <v>0</v>
      </c>
      <c r="G11043" s="136">
        <f t="shared" si="349"/>
        <v>0</v>
      </c>
    </row>
    <row r="11044" spans="1:7" s="5" customFormat="1" ht="12.75" x14ac:dyDescent="0.15">
      <c r="A11044" s="145" t="s">
        <v>522</v>
      </c>
      <c r="B11044" s="16">
        <v>3444044.03</v>
      </c>
      <c r="C11044" s="16">
        <v>4754529</v>
      </c>
      <c r="D11044" s="16">
        <v>3654495.78</v>
      </c>
      <c r="E11044" s="16">
        <v>3227079.66</v>
      </c>
      <c r="F11044" s="16">
        <f t="shared" si="348"/>
        <v>93.700302083536386</v>
      </c>
      <c r="G11044" s="146">
        <f t="shared" si="349"/>
        <v>88.30437505663231</v>
      </c>
    </row>
    <row r="11045" spans="1:7" s="6" customFormat="1" ht="12.75" x14ac:dyDescent="0.15">
      <c r="A11045" s="147" t="s">
        <v>362</v>
      </c>
      <c r="B11045" s="17">
        <v>35247.730000000003</v>
      </c>
      <c r="C11045" s="17">
        <v>9291</v>
      </c>
      <c r="D11045" s="17">
        <v>9291</v>
      </c>
      <c r="E11045" s="17">
        <v>9291</v>
      </c>
      <c r="F11045" s="17">
        <f t="shared" si="348"/>
        <v>26.359144262623435</v>
      </c>
      <c r="G11045" s="148">
        <f t="shared" si="349"/>
        <v>100</v>
      </c>
    </row>
    <row r="11046" spans="1:7" s="7" customFormat="1" ht="12.75" x14ac:dyDescent="0.15">
      <c r="A11046" s="149" t="s">
        <v>363</v>
      </c>
      <c r="B11046" s="18">
        <v>35247.730000000003</v>
      </c>
      <c r="C11046" s="18">
        <v>9291</v>
      </c>
      <c r="D11046" s="18">
        <v>9291</v>
      </c>
      <c r="E11046" s="18">
        <v>9291</v>
      </c>
      <c r="F11046" s="18">
        <f t="shared" si="348"/>
        <v>26.359144262623435</v>
      </c>
      <c r="G11046" s="150">
        <f t="shared" si="349"/>
        <v>100</v>
      </c>
    </row>
    <row r="11047" spans="1:7" s="8" customFormat="1" ht="12.75" x14ac:dyDescent="0.15">
      <c r="A11047" s="108" t="s">
        <v>364</v>
      </c>
      <c r="B11047" s="19">
        <v>35247.730000000003</v>
      </c>
      <c r="C11047" s="19">
        <v>9291</v>
      </c>
      <c r="D11047" s="19">
        <v>9291</v>
      </c>
      <c r="E11047" s="19">
        <v>9291</v>
      </c>
      <c r="F11047" s="19">
        <f t="shared" si="348"/>
        <v>26.359144262623435</v>
      </c>
      <c r="G11047" s="151">
        <f t="shared" si="349"/>
        <v>100</v>
      </c>
    </row>
    <row r="11048" spans="1:7" s="6" customFormat="1" ht="12.75" x14ac:dyDescent="0.15">
      <c r="A11048" s="147" t="s">
        <v>62</v>
      </c>
      <c r="B11048" s="17">
        <v>35247.730000000003</v>
      </c>
      <c r="C11048" s="17">
        <v>9291</v>
      </c>
      <c r="D11048" s="17">
        <v>9291</v>
      </c>
      <c r="E11048" s="17">
        <v>9291</v>
      </c>
      <c r="F11048" s="17">
        <f t="shared" si="348"/>
        <v>26.359144262623435</v>
      </c>
      <c r="G11048" s="148">
        <f t="shared" si="349"/>
        <v>100</v>
      </c>
    </row>
    <row r="11049" spans="1:7" s="8" customFormat="1" ht="12.75" x14ac:dyDescent="0.15">
      <c r="A11049" s="108" t="s">
        <v>53</v>
      </c>
      <c r="B11049" s="19">
        <v>35247.730000000003</v>
      </c>
      <c r="C11049" s="19">
        <v>9291</v>
      </c>
      <c r="D11049" s="19">
        <v>9291</v>
      </c>
      <c r="E11049" s="19">
        <v>9291</v>
      </c>
      <c r="F11049" s="19">
        <f t="shared" si="348"/>
        <v>26.359144262623435</v>
      </c>
      <c r="G11049" s="151">
        <f t="shared" si="349"/>
        <v>100</v>
      </c>
    </row>
    <row r="11050" spans="1:7" s="8" customFormat="1" ht="12.75" x14ac:dyDescent="0.15">
      <c r="A11050" s="108" t="s">
        <v>56</v>
      </c>
      <c r="B11050" s="19">
        <v>35247.730000000003</v>
      </c>
      <c r="C11050" s="19">
        <v>9291</v>
      </c>
      <c r="D11050" s="19">
        <v>9291</v>
      </c>
      <c r="E11050" s="19">
        <v>9291</v>
      </c>
      <c r="F11050" s="19">
        <f t="shared" si="348"/>
        <v>26.359144262623435</v>
      </c>
      <c r="G11050" s="151">
        <f t="shared" si="349"/>
        <v>100</v>
      </c>
    </row>
    <row r="11051" spans="1:7" s="8" customFormat="1" ht="12.75" x14ac:dyDescent="0.15">
      <c r="A11051" s="110" t="s">
        <v>296</v>
      </c>
      <c r="B11051" s="20">
        <v>35247.730000000003</v>
      </c>
      <c r="C11051" s="20">
        <v>0</v>
      </c>
      <c r="D11051" s="20">
        <v>0</v>
      </c>
      <c r="E11051" s="20">
        <v>9291</v>
      </c>
      <c r="F11051" s="20">
        <f t="shared" si="348"/>
        <v>26.359144262623435</v>
      </c>
      <c r="G11051" s="136">
        <f t="shared" si="349"/>
        <v>0</v>
      </c>
    </row>
    <row r="11052" spans="1:7" s="6" customFormat="1" ht="12.75" x14ac:dyDescent="0.15">
      <c r="A11052" s="147" t="s">
        <v>365</v>
      </c>
      <c r="B11052" s="17">
        <v>560347.82999999996</v>
      </c>
      <c r="C11052" s="17">
        <v>1296039</v>
      </c>
      <c r="D11052" s="17">
        <v>1082978</v>
      </c>
      <c r="E11052" s="17">
        <v>879607.83</v>
      </c>
      <c r="F11052" s="17">
        <f t="shared" si="348"/>
        <v>156.97532548667138</v>
      </c>
      <c r="G11052" s="148">
        <f t="shared" si="349"/>
        <v>81.221209479786296</v>
      </c>
    </row>
    <row r="11053" spans="1:7" s="7" customFormat="1" ht="12.75" x14ac:dyDescent="0.15">
      <c r="A11053" s="149" t="s">
        <v>366</v>
      </c>
      <c r="B11053" s="18">
        <v>538703.22</v>
      </c>
      <c r="C11053" s="18">
        <v>1272813</v>
      </c>
      <c r="D11053" s="18">
        <v>1056228</v>
      </c>
      <c r="E11053" s="18">
        <v>854627.28</v>
      </c>
      <c r="F11053" s="18">
        <f t="shared" si="348"/>
        <v>158.6452889589188</v>
      </c>
      <c r="G11053" s="150">
        <f t="shared" si="349"/>
        <v>80.913143753053319</v>
      </c>
    </row>
    <row r="11054" spans="1:7" s="8" customFormat="1" ht="12.75" x14ac:dyDescent="0.15">
      <c r="A11054" s="108" t="s">
        <v>394</v>
      </c>
      <c r="B11054" s="19">
        <v>379435.85</v>
      </c>
      <c r="C11054" s="19">
        <v>1113546</v>
      </c>
      <c r="D11054" s="19">
        <v>896961</v>
      </c>
      <c r="E11054" s="19">
        <v>854627.28</v>
      </c>
      <c r="F11054" s="19">
        <f t="shared" si="348"/>
        <v>225.23630279005005</v>
      </c>
      <c r="G11054" s="151">
        <f t="shared" si="349"/>
        <v>95.280316535501541</v>
      </c>
    </row>
    <row r="11055" spans="1:7" s="6" customFormat="1" ht="12.75" x14ac:dyDescent="0.15">
      <c r="A11055" s="147" t="s">
        <v>44</v>
      </c>
      <c r="B11055" s="17">
        <v>379435.85</v>
      </c>
      <c r="C11055" s="17">
        <v>1113546</v>
      </c>
      <c r="D11055" s="17">
        <v>896961</v>
      </c>
      <c r="E11055" s="17">
        <v>854627.28</v>
      </c>
      <c r="F11055" s="17">
        <f t="shared" si="348"/>
        <v>225.23630279005005</v>
      </c>
      <c r="G11055" s="148">
        <f t="shared" si="349"/>
        <v>95.280316535501541</v>
      </c>
    </row>
    <row r="11056" spans="1:7" s="8" customFormat="1" ht="12.75" x14ac:dyDescent="0.15">
      <c r="A11056" s="108" t="s">
        <v>6</v>
      </c>
      <c r="B11056" s="19">
        <v>379435.85</v>
      </c>
      <c r="C11056" s="19">
        <v>1060456</v>
      </c>
      <c r="D11056" s="19">
        <v>870416</v>
      </c>
      <c r="E11056" s="19">
        <v>834918.28</v>
      </c>
      <c r="F11056" s="19">
        <f t="shared" si="348"/>
        <v>220.04201237178827</v>
      </c>
      <c r="G11056" s="151">
        <f t="shared" si="349"/>
        <v>95.921752357493432</v>
      </c>
    </row>
    <row r="11057" spans="1:7" s="8" customFormat="1" ht="12.75" x14ac:dyDescent="0.15">
      <c r="A11057" s="108" t="s">
        <v>7</v>
      </c>
      <c r="B11057" s="19">
        <v>286565.21999999997</v>
      </c>
      <c r="C11057" s="19">
        <v>610525</v>
      </c>
      <c r="D11057" s="19">
        <v>522862</v>
      </c>
      <c r="E11057" s="19">
        <v>512457.74</v>
      </c>
      <c r="F11057" s="19">
        <f t="shared" si="348"/>
        <v>178.82761208774744</v>
      </c>
      <c r="G11057" s="151">
        <f t="shared" si="349"/>
        <v>98.0101326927564</v>
      </c>
    </row>
    <row r="11058" spans="1:7" s="8" customFormat="1" ht="12.75" x14ac:dyDescent="0.15">
      <c r="A11058" s="110" t="s">
        <v>8</v>
      </c>
      <c r="B11058" s="20">
        <v>244870.72</v>
      </c>
      <c r="C11058" s="20">
        <v>0</v>
      </c>
      <c r="D11058" s="20">
        <v>0</v>
      </c>
      <c r="E11058" s="20">
        <v>443228</v>
      </c>
      <c r="F11058" s="20">
        <f t="shared" si="348"/>
        <v>181.00489923825927</v>
      </c>
      <c r="G11058" s="136">
        <f t="shared" si="349"/>
        <v>0</v>
      </c>
    </row>
    <row r="11059" spans="1:7" s="8" customFormat="1" ht="12.75" x14ac:dyDescent="0.15">
      <c r="A11059" s="110" t="s">
        <v>10</v>
      </c>
      <c r="B11059" s="20">
        <v>4189.76</v>
      </c>
      <c r="C11059" s="20">
        <v>0</v>
      </c>
      <c r="D11059" s="20">
        <v>0</v>
      </c>
      <c r="E11059" s="20">
        <v>26445</v>
      </c>
      <c r="F11059" s="20">
        <f t="shared" si="348"/>
        <v>631.18173833346066</v>
      </c>
      <c r="G11059" s="136">
        <f t="shared" si="349"/>
        <v>0</v>
      </c>
    </row>
    <row r="11060" spans="1:7" s="8" customFormat="1" ht="12.75" x14ac:dyDescent="0.15">
      <c r="A11060" s="110" t="s">
        <v>11</v>
      </c>
      <c r="B11060" s="20">
        <v>37494.78</v>
      </c>
      <c r="C11060" s="20">
        <v>0</v>
      </c>
      <c r="D11060" s="20">
        <v>0</v>
      </c>
      <c r="E11060" s="20">
        <v>42784.74</v>
      </c>
      <c r="F11060" s="20">
        <f t="shared" si="348"/>
        <v>114.10852390652779</v>
      </c>
      <c r="G11060" s="136">
        <f t="shared" si="349"/>
        <v>0</v>
      </c>
    </row>
    <row r="11061" spans="1:7" s="8" customFormat="1" ht="12.75" x14ac:dyDescent="0.15">
      <c r="A11061" s="110" t="s">
        <v>278</v>
      </c>
      <c r="B11061" s="20">
        <v>9.9600000000000009</v>
      </c>
      <c r="C11061" s="20">
        <v>0</v>
      </c>
      <c r="D11061" s="20">
        <v>0</v>
      </c>
      <c r="E11061" s="20">
        <v>0</v>
      </c>
      <c r="F11061" s="20">
        <f t="shared" si="348"/>
        <v>0</v>
      </c>
      <c r="G11061" s="136">
        <f t="shared" si="349"/>
        <v>0</v>
      </c>
    </row>
    <row r="11062" spans="1:7" s="8" customFormat="1" ht="12.75" x14ac:dyDescent="0.15">
      <c r="A11062" s="108" t="s">
        <v>12</v>
      </c>
      <c r="B11062" s="19">
        <v>91417.72</v>
      </c>
      <c r="C11062" s="19">
        <v>447277</v>
      </c>
      <c r="D11062" s="19">
        <v>347538</v>
      </c>
      <c r="E11062" s="19">
        <v>322444.56</v>
      </c>
      <c r="F11062" s="19">
        <f t="shared" si="348"/>
        <v>352.71560043282636</v>
      </c>
      <c r="G11062" s="151">
        <f t="shared" si="349"/>
        <v>92.779655749874834</v>
      </c>
    </row>
    <row r="11063" spans="1:7" s="8" customFormat="1" ht="12.75" x14ac:dyDescent="0.15">
      <c r="A11063" s="110" t="s">
        <v>18</v>
      </c>
      <c r="B11063" s="20">
        <v>1103.8800000000001</v>
      </c>
      <c r="C11063" s="20">
        <v>0</v>
      </c>
      <c r="D11063" s="20">
        <v>0</v>
      </c>
      <c r="E11063" s="20">
        <v>2874.63</v>
      </c>
      <c r="F11063" s="20">
        <f t="shared" si="348"/>
        <v>260.41145776714859</v>
      </c>
      <c r="G11063" s="136">
        <f t="shared" si="349"/>
        <v>0</v>
      </c>
    </row>
    <row r="11064" spans="1:7" s="8" customFormat="1" ht="12.75" x14ac:dyDescent="0.15">
      <c r="A11064" s="110" t="s">
        <v>19</v>
      </c>
      <c r="B11064" s="20">
        <v>10945.69</v>
      </c>
      <c r="C11064" s="20">
        <v>0</v>
      </c>
      <c r="D11064" s="20">
        <v>0</v>
      </c>
      <c r="E11064" s="20">
        <v>19598.29</v>
      </c>
      <c r="F11064" s="20">
        <f t="shared" si="348"/>
        <v>179.05029285499589</v>
      </c>
      <c r="G11064" s="136">
        <f t="shared" si="349"/>
        <v>0</v>
      </c>
    </row>
    <row r="11065" spans="1:7" s="8" customFormat="1" ht="12.75" x14ac:dyDescent="0.15">
      <c r="A11065" s="110" t="s">
        <v>20</v>
      </c>
      <c r="B11065" s="20">
        <v>920.04</v>
      </c>
      <c r="C11065" s="20">
        <v>0</v>
      </c>
      <c r="D11065" s="20">
        <v>0</v>
      </c>
      <c r="E11065" s="20">
        <v>4072.08</v>
      </c>
      <c r="F11065" s="20">
        <f t="shared" si="348"/>
        <v>442.59814790661272</v>
      </c>
      <c r="G11065" s="136">
        <f t="shared" si="349"/>
        <v>0</v>
      </c>
    </row>
    <row r="11066" spans="1:7" s="8" customFormat="1" ht="12.75" x14ac:dyDescent="0.15">
      <c r="A11066" s="110" t="s">
        <v>22</v>
      </c>
      <c r="B11066" s="20">
        <v>57.17</v>
      </c>
      <c r="C11066" s="20">
        <v>0</v>
      </c>
      <c r="D11066" s="20">
        <v>0</v>
      </c>
      <c r="E11066" s="20">
        <v>0</v>
      </c>
      <c r="F11066" s="20">
        <f t="shared" si="348"/>
        <v>0</v>
      </c>
      <c r="G11066" s="136">
        <f t="shared" si="349"/>
        <v>0</v>
      </c>
    </row>
    <row r="11067" spans="1:7" s="8" customFormat="1" ht="12.75" x14ac:dyDescent="0.15">
      <c r="A11067" s="110" t="s">
        <v>97</v>
      </c>
      <c r="B11067" s="20">
        <v>571.54</v>
      </c>
      <c r="C11067" s="20">
        <v>0</v>
      </c>
      <c r="D11067" s="20">
        <v>0</v>
      </c>
      <c r="E11067" s="20">
        <v>1937.5</v>
      </c>
      <c r="F11067" s="20">
        <f t="shared" si="348"/>
        <v>338.99639570283796</v>
      </c>
      <c r="G11067" s="136">
        <f t="shared" si="349"/>
        <v>0</v>
      </c>
    </row>
    <row r="11068" spans="1:7" s="8" customFormat="1" ht="12.75" x14ac:dyDescent="0.15">
      <c r="A11068" s="110" t="s">
        <v>27</v>
      </c>
      <c r="B11068" s="20">
        <v>2925.9</v>
      </c>
      <c r="C11068" s="20">
        <v>0</v>
      </c>
      <c r="D11068" s="20">
        <v>0</v>
      </c>
      <c r="E11068" s="20">
        <v>9366.5400000000009</v>
      </c>
      <c r="F11068" s="20">
        <f t="shared" si="348"/>
        <v>320.12508971598487</v>
      </c>
      <c r="G11068" s="136">
        <f t="shared" si="349"/>
        <v>0</v>
      </c>
    </row>
    <row r="11069" spans="1:7" s="8" customFormat="1" ht="12.75" x14ac:dyDescent="0.15">
      <c r="A11069" s="110" t="s">
        <v>28</v>
      </c>
      <c r="B11069" s="20">
        <v>5332.35</v>
      </c>
      <c r="C11069" s="20">
        <v>0</v>
      </c>
      <c r="D11069" s="20">
        <v>0</v>
      </c>
      <c r="E11069" s="20">
        <v>115064.98</v>
      </c>
      <c r="F11069" s="20">
        <f t="shared" si="348"/>
        <v>2157.8662315864485</v>
      </c>
      <c r="G11069" s="136">
        <f t="shared" si="349"/>
        <v>0</v>
      </c>
    </row>
    <row r="11070" spans="1:7" s="8" customFormat="1" ht="12.75" x14ac:dyDescent="0.15">
      <c r="A11070" s="110" t="s">
        <v>41</v>
      </c>
      <c r="B11070" s="20">
        <v>162.77000000000001</v>
      </c>
      <c r="C11070" s="20">
        <v>0</v>
      </c>
      <c r="D11070" s="20">
        <v>0</v>
      </c>
      <c r="E11070" s="20">
        <v>893.68</v>
      </c>
      <c r="F11070" s="20">
        <f t="shared" si="348"/>
        <v>549.04466425016892</v>
      </c>
      <c r="G11070" s="136">
        <f t="shared" si="349"/>
        <v>0</v>
      </c>
    </row>
    <row r="11071" spans="1:7" s="8" customFormat="1" ht="12.75" x14ac:dyDescent="0.15">
      <c r="A11071" s="110" t="s">
        <v>29</v>
      </c>
      <c r="B11071" s="20">
        <v>4393.41</v>
      </c>
      <c r="C11071" s="20">
        <v>0</v>
      </c>
      <c r="D11071" s="20">
        <v>0</v>
      </c>
      <c r="E11071" s="20">
        <v>12428.25</v>
      </c>
      <c r="F11071" s="20">
        <f t="shared" si="348"/>
        <v>282.8839102200796</v>
      </c>
      <c r="G11071" s="136">
        <f t="shared" si="349"/>
        <v>0</v>
      </c>
    </row>
    <row r="11072" spans="1:7" s="8" customFormat="1" ht="12.75" x14ac:dyDescent="0.15">
      <c r="A11072" s="110" t="s">
        <v>30</v>
      </c>
      <c r="B11072" s="20">
        <v>11469.64</v>
      </c>
      <c r="C11072" s="20">
        <v>0</v>
      </c>
      <c r="D11072" s="20">
        <v>0</v>
      </c>
      <c r="E11072" s="20">
        <v>860.69</v>
      </c>
      <c r="F11072" s="20">
        <f t="shared" si="348"/>
        <v>7.5040716186384238</v>
      </c>
      <c r="G11072" s="136">
        <f t="shared" si="349"/>
        <v>0</v>
      </c>
    </row>
    <row r="11073" spans="1:7" s="8" customFormat="1" ht="12.75" x14ac:dyDescent="0.15">
      <c r="A11073" s="110" t="s">
        <v>31</v>
      </c>
      <c r="B11073" s="20">
        <v>2735.68</v>
      </c>
      <c r="C11073" s="20">
        <v>0</v>
      </c>
      <c r="D11073" s="20">
        <v>0</v>
      </c>
      <c r="E11073" s="20">
        <v>48380.04</v>
      </c>
      <c r="F11073" s="20">
        <f t="shared" si="348"/>
        <v>1768.4831559246695</v>
      </c>
      <c r="G11073" s="136">
        <f t="shared" si="349"/>
        <v>0</v>
      </c>
    </row>
    <row r="11074" spans="1:7" s="8" customFormat="1" ht="12.75" x14ac:dyDescent="0.15">
      <c r="A11074" s="110" t="s">
        <v>32</v>
      </c>
      <c r="B11074" s="20">
        <v>32766.92</v>
      </c>
      <c r="C11074" s="20">
        <v>0</v>
      </c>
      <c r="D11074" s="20">
        <v>0</v>
      </c>
      <c r="E11074" s="20">
        <v>18112.060000000001</v>
      </c>
      <c r="F11074" s="20">
        <f t="shared" si="348"/>
        <v>55.275442427912061</v>
      </c>
      <c r="G11074" s="136">
        <f t="shared" si="349"/>
        <v>0</v>
      </c>
    </row>
    <row r="11075" spans="1:7" s="8" customFormat="1" ht="12.75" x14ac:dyDescent="0.15">
      <c r="A11075" s="110" t="s">
        <v>33</v>
      </c>
      <c r="B11075" s="20">
        <v>2325.34</v>
      </c>
      <c r="C11075" s="20">
        <v>0</v>
      </c>
      <c r="D11075" s="20">
        <v>0</v>
      </c>
      <c r="E11075" s="20">
        <v>11062.59</v>
      </c>
      <c r="F11075" s="20">
        <f t="shared" si="348"/>
        <v>475.74075189004617</v>
      </c>
      <c r="G11075" s="136">
        <f t="shared" si="349"/>
        <v>0</v>
      </c>
    </row>
    <row r="11076" spans="1:7" s="8" customFormat="1" ht="12.75" x14ac:dyDescent="0.15">
      <c r="A11076" s="110" t="s">
        <v>34</v>
      </c>
      <c r="B11076" s="20">
        <v>4249.41</v>
      </c>
      <c r="C11076" s="20">
        <v>0</v>
      </c>
      <c r="D11076" s="20">
        <v>0</v>
      </c>
      <c r="E11076" s="20">
        <v>69643.17</v>
      </c>
      <c r="F11076" s="20">
        <f t="shared" si="348"/>
        <v>1638.8903400707391</v>
      </c>
      <c r="G11076" s="136">
        <f t="shared" si="349"/>
        <v>0</v>
      </c>
    </row>
    <row r="11077" spans="1:7" s="8" customFormat="1" ht="12.75" x14ac:dyDescent="0.15">
      <c r="A11077" s="110" t="s">
        <v>99</v>
      </c>
      <c r="B11077" s="20">
        <v>5108.7</v>
      </c>
      <c r="C11077" s="20">
        <v>0</v>
      </c>
      <c r="D11077" s="20">
        <v>0</v>
      </c>
      <c r="E11077" s="20">
        <v>0</v>
      </c>
      <c r="F11077" s="20">
        <f t="shared" si="348"/>
        <v>0</v>
      </c>
      <c r="G11077" s="136">
        <f t="shared" si="349"/>
        <v>0</v>
      </c>
    </row>
    <row r="11078" spans="1:7" s="8" customFormat="1" ht="12.75" x14ac:dyDescent="0.15">
      <c r="A11078" s="110" t="s">
        <v>35</v>
      </c>
      <c r="B11078" s="20">
        <v>3314.86</v>
      </c>
      <c r="C11078" s="20">
        <v>0</v>
      </c>
      <c r="D11078" s="20">
        <v>0</v>
      </c>
      <c r="E11078" s="20">
        <v>0</v>
      </c>
      <c r="F11078" s="20">
        <f t="shared" ref="F11078:F11141" si="350">IFERROR(E11078/B11078*100,0)</f>
        <v>0</v>
      </c>
      <c r="G11078" s="136">
        <f t="shared" ref="G11078:G11141" si="351">IFERROR(E11078/D11078*100,0)</f>
        <v>0</v>
      </c>
    </row>
    <row r="11079" spans="1:7" s="8" customFormat="1" ht="12.75" x14ac:dyDescent="0.15">
      <c r="A11079" s="110" t="s">
        <v>83</v>
      </c>
      <c r="B11079" s="20">
        <v>90.01</v>
      </c>
      <c r="C11079" s="20">
        <v>0</v>
      </c>
      <c r="D11079" s="20">
        <v>0</v>
      </c>
      <c r="E11079" s="20">
        <v>0</v>
      </c>
      <c r="F11079" s="20">
        <f t="shared" si="350"/>
        <v>0</v>
      </c>
      <c r="G11079" s="136">
        <f t="shared" si="351"/>
        <v>0</v>
      </c>
    </row>
    <row r="11080" spans="1:7" s="8" customFormat="1" ht="12.75" x14ac:dyDescent="0.15">
      <c r="A11080" s="110" t="s">
        <v>42</v>
      </c>
      <c r="B11080" s="20">
        <v>665.46</v>
      </c>
      <c r="C11080" s="20">
        <v>0</v>
      </c>
      <c r="D11080" s="20">
        <v>0</v>
      </c>
      <c r="E11080" s="20">
        <v>0</v>
      </c>
      <c r="F11080" s="20">
        <f t="shared" si="350"/>
        <v>0</v>
      </c>
      <c r="G11080" s="136">
        <f t="shared" si="351"/>
        <v>0</v>
      </c>
    </row>
    <row r="11081" spans="1:7" s="8" customFormat="1" ht="12.75" x14ac:dyDescent="0.15">
      <c r="A11081" s="110" t="s">
        <v>13</v>
      </c>
      <c r="B11081" s="20">
        <v>813.44</v>
      </c>
      <c r="C11081" s="20">
        <v>0</v>
      </c>
      <c r="D11081" s="20">
        <v>0</v>
      </c>
      <c r="E11081" s="20">
        <v>0</v>
      </c>
      <c r="F11081" s="20">
        <f t="shared" si="350"/>
        <v>0</v>
      </c>
      <c r="G11081" s="136">
        <f t="shared" si="351"/>
        <v>0</v>
      </c>
    </row>
    <row r="11082" spans="1:7" s="8" customFormat="1" ht="12.75" x14ac:dyDescent="0.15">
      <c r="A11082" s="110" t="s">
        <v>206</v>
      </c>
      <c r="B11082" s="20">
        <v>564.04999999999995</v>
      </c>
      <c r="C11082" s="20">
        <v>0</v>
      </c>
      <c r="D11082" s="20">
        <v>0</v>
      </c>
      <c r="E11082" s="20">
        <v>0</v>
      </c>
      <c r="F11082" s="20">
        <f t="shared" si="350"/>
        <v>0</v>
      </c>
      <c r="G11082" s="136">
        <f t="shared" si="351"/>
        <v>0</v>
      </c>
    </row>
    <row r="11083" spans="1:7" s="8" customFormat="1" ht="12.75" x14ac:dyDescent="0.15">
      <c r="A11083" s="110" t="s">
        <v>36</v>
      </c>
      <c r="B11083" s="20">
        <v>901.46</v>
      </c>
      <c r="C11083" s="20">
        <v>0</v>
      </c>
      <c r="D11083" s="20">
        <v>0</v>
      </c>
      <c r="E11083" s="20">
        <v>8150.06</v>
      </c>
      <c r="F11083" s="20">
        <f t="shared" si="350"/>
        <v>904.09557828411687</v>
      </c>
      <c r="G11083" s="136">
        <f t="shared" si="351"/>
        <v>0</v>
      </c>
    </row>
    <row r="11084" spans="1:7" s="8" customFormat="1" ht="12.75" x14ac:dyDescent="0.15">
      <c r="A11084" s="108" t="s">
        <v>37</v>
      </c>
      <c r="B11084" s="19">
        <v>1452.91</v>
      </c>
      <c r="C11084" s="19">
        <v>2654</v>
      </c>
      <c r="D11084" s="19">
        <v>16</v>
      </c>
      <c r="E11084" s="19">
        <v>15.98</v>
      </c>
      <c r="F11084" s="19">
        <f t="shared" si="350"/>
        <v>1.0998616569505337</v>
      </c>
      <c r="G11084" s="151">
        <f t="shared" si="351"/>
        <v>99.875</v>
      </c>
    </row>
    <row r="11085" spans="1:7" s="8" customFormat="1" ht="12.75" x14ac:dyDescent="0.15">
      <c r="A11085" s="110" t="s">
        <v>38</v>
      </c>
      <c r="B11085" s="20">
        <v>845.55</v>
      </c>
      <c r="C11085" s="20">
        <v>0</v>
      </c>
      <c r="D11085" s="20">
        <v>0</v>
      </c>
      <c r="E11085" s="20">
        <v>15.98</v>
      </c>
      <c r="F11085" s="20">
        <f t="shared" si="350"/>
        <v>1.889894151735557</v>
      </c>
      <c r="G11085" s="136">
        <f t="shared" si="351"/>
        <v>0</v>
      </c>
    </row>
    <row r="11086" spans="1:7" s="8" customFormat="1" ht="12.75" x14ac:dyDescent="0.15">
      <c r="A11086" s="110" t="s">
        <v>39</v>
      </c>
      <c r="B11086" s="20">
        <v>607.36</v>
      </c>
      <c r="C11086" s="20">
        <v>0</v>
      </c>
      <c r="D11086" s="20">
        <v>0</v>
      </c>
      <c r="E11086" s="20">
        <v>0</v>
      </c>
      <c r="F11086" s="20">
        <f t="shared" si="350"/>
        <v>0</v>
      </c>
      <c r="G11086" s="136">
        <f t="shared" si="351"/>
        <v>0</v>
      </c>
    </row>
    <row r="11087" spans="1:7" s="8" customFormat="1" ht="12.75" x14ac:dyDescent="0.15">
      <c r="A11087" s="108" t="s">
        <v>53</v>
      </c>
      <c r="B11087" s="19">
        <v>0</v>
      </c>
      <c r="C11087" s="19">
        <v>53090</v>
      </c>
      <c r="D11087" s="19">
        <v>26545</v>
      </c>
      <c r="E11087" s="19">
        <v>19709</v>
      </c>
      <c r="F11087" s="19">
        <f t="shared" si="350"/>
        <v>0</v>
      </c>
      <c r="G11087" s="151">
        <f t="shared" si="351"/>
        <v>74.247504238086265</v>
      </c>
    </row>
    <row r="11088" spans="1:7" s="8" customFormat="1" ht="12.75" x14ac:dyDescent="0.15">
      <c r="A11088" s="108" t="s">
        <v>56</v>
      </c>
      <c r="B11088" s="19">
        <v>0</v>
      </c>
      <c r="C11088" s="19">
        <v>53090</v>
      </c>
      <c r="D11088" s="19">
        <v>26545</v>
      </c>
      <c r="E11088" s="19">
        <v>19709</v>
      </c>
      <c r="F11088" s="19">
        <f t="shared" si="350"/>
        <v>0</v>
      </c>
      <c r="G11088" s="151">
        <f t="shared" si="351"/>
        <v>74.247504238086265</v>
      </c>
    </row>
    <row r="11089" spans="1:7" s="8" customFormat="1" ht="12.75" x14ac:dyDescent="0.15">
      <c r="A11089" s="110" t="s">
        <v>296</v>
      </c>
      <c r="B11089" s="20">
        <v>0</v>
      </c>
      <c r="C11089" s="20">
        <v>0</v>
      </c>
      <c r="D11089" s="20">
        <v>0</v>
      </c>
      <c r="E11089" s="20">
        <v>19709</v>
      </c>
      <c r="F11089" s="20">
        <f t="shared" si="350"/>
        <v>0</v>
      </c>
      <c r="G11089" s="136">
        <f t="shared" si="351"/>
        <v>0</v>
      </c>
    </row>
    <row r="11090" spans="1:7" s="8" customFormat="1" ht="12.75" x14ac:dyDescent="0.15">
      <c r="A11090" s="108" t="s">
        <v>367</v>
      </c>
      <c r="B11090" s="19">
        <v>159267.37</v>
      </c>
      <c r="C11090" s="19">
        <v>159267</v>
      </c>
      <c r="D11090" s="19">
        <v>159267</v>
      </c>
      <c r="E11090" s="19">
        <v>0</v>
      </c>
      <c r="F11090" s="19">
        <f t="shared" si="350"/>
        <v>0</v>
      </c>
      <c r="G11090" s="151">
        <f t="shared" si="351"/>
        <v>0</v>
      </c>
    </row>
    <row r="11091" spans="1:7" s="6" customFormat="1" ht="12.75" x14ac:dyDescent="0.15">
      <c r="A11091" s="147" t="s">
        <v>44</v>
      </c>
      <c r="B11091" s="17">
        <v>159267.37</v>
      </c>
      <c r="C11091" s="17">
        <v>159267</v>
      </c>
      <c r="D11091" s="17">
        <v>159267</v>
      </c>
      <c r="E11091" s="17">
        <v>0</v>
      </c>
      <c r="F11091" s="17">
        <f t="shared" si="350"/>
        <v>0</v>
      </c>
      <c r="G11091" s="148">
        <f t="shared" si="351"/>
        <v>0</v>
      </c>
    </row>
    <row r="11092" spans="1:7" s="8" customFormat="1" ht="12.75" x14ac:dyDescent="0.15">
      <c r="A11092" s="108" t="s">
        <v>48</v>
      </c>
      <c r="B11092" s="19">
        <v>159267.37</v>
      </c>
      <c r="C11092" s="19">
        <v>159267</v>
      </c>
      <c r="D11092" s="19">
        <v>159267</v>
      </c>
      <c r="E11092" s="19">
        <v>0</v>
      </c>
      <c r="F11092" s="19">
        <f t="shared" si="350"/>
        <v>0</v>
      </c>
      <c r="G11092" s="151">
        <f t="shared" si="351"/>
        <v>0</v>
      </c>
    </row>
    <row r="11093" spans="1:7" s="8" customFormat="1" ht="12.75" x14ac:dyDescent="0.15">
      <c r="A11093" s="108" t="s">
        <v>395</v>
      </c>
      <c r="B11093" s="19">
        <v>159267.37</v>
      </c>
      <c r="C11093" s="19">
        <v>159267</v>
      </c>
      <c r="D11093" s="19">
        <v>159267</v>
      </c>
      <c r="E11093" s="19">
        <v>0</v>
      </c>
      <c r="F11093" s="19">
        <f t="shared" si="350"/>
        <v>0</v>
      </c>
      <c r="G11093" s="151">
        <f t="shared" si="351"/>
        <v>0</v>
      </c>
    </row>
    <row r="11094" spans="1:7" s="8" customFormat="1" ht="12.75" x14ac:dyDescent="0.15">
      <c r="A11094" s="110" t="s">
        <v>396</v>
      </c>
      <c r="B11094" s="20">
        <v>159267.37</v>
      </c>
      <c r="C11094" s="20">
        <v>0</v>
      </c>
      <c r="D11094" s="20">
        <v>0</v>
      </c>
      <c r="E11094" s="20">
        <v>0</v>
      </c>
      <c r="F11094" s="20">
        <f t="shared" si="350"/>
        <v>0</v>
      </c>
      <c r="G11094" s="136">
        <f t="shared" si="351"/>
        <v>0</v>
      </c>
    </row>
    <row r="11095" spans="1:7" s="7" customFormat="1" ht="12.75" x14ac:dyDescent="0.15">
      <c r="A11095" s="149" t="s">
        <v>383</v>
      </c>
      <c r="B11095" s="18">
        <v>0</v>
      </c>
      <c r="C11095" s="18">
        <v>0</v>
      </c>
      <c r="D11095" s="18">
        <v>250</v>
      </c>
      <c r="E11095" s="18">
        <v>250</v>
      </c>
      <c r="F11095" s="18">
        <f t="shared" si="350"/>
        <v>0</v>
      </c>
      <c r="G11095" s="150">
        <f t="shared" si="351"/>
        <v>100</v>
      </c>
    </row>
    <row r="11096" spans="1:7" s="8" customFormat="1" ht="12.75" x14ac:dyDescent="0.15">
      <c r="A11096" s="108" t="s">
        <v>367</v>
      </c>
      <c r="B11096" s="19">
        <v>0</v>
      </c>
      <c r="C11096" s="19">
        <v>0</v>
      </c>
      <c r="D11096" s="19">
        <v>250</v>
      </c>
      <c r="E11096" s="19">
        <v>250</v>
      </c>
      <c r="F11096" s="19">
        <f t="shared" si="350"/>
        <v>0</v>
      </c>
      <c r="G11096" s="151">
        <f t="shared" si="351"/>
        <v>100</v>
      </c>
    </row>
    <row r="11097" spans="1:7" s="6" customFormat="1" ht="12.75" x14ac:dyDescent="0.15">
      <c r="A11097" s="147" t="s">
        <v>5</v>
      </c>
      <c r="B11097" s="17">
        <v>0</v>
      </c>
      <c r="C11097" s="17">
        <v>0</v>
      </c>
      <c r="D11097" s="17">
        <v>250</v>
      </c>
      <c r="E11097" s="17">
        <v>250</v>
      </c>
      <c r="F11097" s="17">
        <f t="shared" si="350"/>
        <v>0</v>
      </c>
      <c r="G11097" s="148">
        <f t="shared" si="351"/>
        <v>100</v>
      </c>
    </row>
    <row r="11098" spans="1:7" s="8" customFormat="1" ht="12.75" x14ac:dyDescent="0.15">
      <c r="A11098" s="108" t="s">
        <v>53</v>
      </c>
      <c r="B11098" s="19">
        <v>0</v>
      </c>
      <c r="C11098" s="19">
        <v>0</v>
      </c>
      <c r="D11098" s="19">
        <v>250</v>
      </c>
      <c r="E11098" s="19">
        <v>250</v>
      </c>
      <c r="F11098" s="19">
        <f t="shared" si="350"/>
        <v>0</v>
      </c>
      <c r="G11098" s="151">
        <f t="shared" si="351"/>
        <v>100</v>
      </c>
    </row>
    <row r="11099" spans="1:7" s="8" customFormat="1" ht="12.75" x14ac:dyDescent="0.15">
      <c r="A11099" s="108" t="s">
        <v>54</v>
      </c>
      <c r="B11099" s="19">
        <v>0</v>
      </c>
      <c r="C11099" s="19">
        <v>0</v>
      </c>
      <c r="D11099" s="19">
        <v>250</v>
      </c>
      <c r="E11099" s="19">
        <v>250</v>
      </c>
      <c r="F11099" s="19">
        <f t="shared" si="350"/>
        <v>0</v>
      </c>
      <c r="G11099" s="151">
        <f t="shared" si="351"/>
        <v>100</v>
      </c>
    </row>
    <row r="11100" spans="1:7" s="8" customFormat="1" ht="12.75" x14ac:dyDescent="0.15">
      <c r="A11100" s="110" t="s">
        <v>55</v>
      </c>
      <c r="B11100" s="20">
        <v>0</v>
      </c>
      <c r="C11100" s="20">
        <v>0</v>
      </c>
      <c r="D11100" s="20">
        <v>0</v>
      </c>
      <c r="E11100" s="20">
        <v>250</v>
      </c>
      <c r="F11100" s="20">
        <f t="shared" si="350"/>
        <v>0</v>
      </c>
      <c r="G11100" s="136">
        <f t="shared" si="351"/>
        <v>0</v>
      </c>
    </row>
    <row r="11101" spans="1:7" s="7" customFormat="1" ht="12.75" x14ac:dyDescent="0.15">
      <c r="A11101" s="149" t="s">
        <v>392</v>
      </c>
      <c r="B11101" s="18">
        <v>21644.61</v>
      </c>
      <c r="C11101" s="18">
        <v>23226</v>
      </c>
      <c r="D11101" s="18">
        <v>26500</v>
      </c>
      <c r="E11101" s="18">
        <v>24730.55</v>
      </c>
      <c r="F11101" s="18">
        <f t="shared" si="350"/>
        <v>114.25731394559662</v>
      </c>
      <c r="G11101" s="150">
        <f t="shared" si="351"/>
        <v>93.322830188679234</v>
      </c>
    </row>
    <row r="11102" spans="1:7" s="8" customFormat="1" ht="12.75" x14ac:dyDescent="0.15">
      <c r="A11102" s="108" t="s">
        <v>367</v>
      </c>
      <c r="B11102" s="19">
        <v>21644.61</v>
      </c>
      <c r="C11102" s="19">
        <v>23226</v>
      </c>
      <c r="D11102" s="19">
        <v>26500</v>
      </c>
      <c r="E11102" s="19">
        <v>24730.55</v>
      </c>
      <c r="F11102" s="19">
        <f t="shared" si="350"/>
        <v>114.25731394559662</v>
      </c>
      <c r="G11102" s="151">
        <f t="shared" si="351"/>
        <v>93.322830188679234</v>
      </c>
    </row>
    <row r="11103" spans="1:7" s="6" customFormat="1" ht="12.75" x14ac:dyDescent="0.15">
      <c r="A11103" s="147" t="s">
        <v>5</v>
      </c>
      <c r="B11103" s="17">
        <v>21644.61</v>
      </c>
      <c r="C11103" s="17">
        <v>23226</v>
      </c>
      <c r="D11103" s="17">
        <v>26500</v>
      </c>
      <c r="E11103" s="17">
        <v>24730.55</v>
      </c>
      <c r="F11103" s="17">
        <f t="shared" si="350"/>
        <v>114.25731394559662</v>
      </c>
      <c r="G11103" s="148">
        <f t="shared" si="351"/>
        <v>93.322830188679234</v>
      </c>
    </row>
    <row r="11104" spans="1:7" s="8" customFormat="1" ht="12.75" x14ac:dyDescent="0.15">
      <c r="A11104" s="108" t="s">
        <v>6</v>
      </c>
      <c r="B11104" s="19">
        <v>21644.61</v>
      </c>
      <c r="C11104" s="19">
        <v>23226</v>
      </c>
      <c r="D11104" s="19">
        <v>26500</v>
      </c>
      <c r="E11104" s="19">
        <v>24730.55</v>
      </c>
      <c r="F11104" s="19">
        <f t="shared" si="350"/>
        <v>114.25731394559662</v>
      </c>
      <c r="G11104" s="151">
        <f t="shared" si="351"/>
        <v>93.322830188679234</v>
      </c>
    </row>
    <row r="11105" spans="1:7" s="8" customFormat="1" ht="12.75" x14ac:dyDescent="0.15">
      <c r="A11105" s="108" t="s">
        <v>7</v>
      </c>
      <c r="B11105" s="19">
        <v>20392.849999999999</v>
      </c>
      <c r="C11105" s="19">
        <v>20572</v>
      </c>
      <c r="D11105" s="19">
        <v>25900</v>
      </c>
      <c r="E11105" s="19">
        <v>24184.69</v>
      </c>
      <c r="F11105" s="19">
        <f t="shared" si="350"/>
        <v>118.59396798387671</v>
      </c>
      <c r="G11105" s="151">
        <f t="shared" si="351"/>
        <v>93.377181467181458</v>
      </c>
    </row>
    <row r="11106" spans="1:7" s="8" customFormat="1" ht="12.75" x14ac:dyDescent="0.15">
      <c r="A11106" s="110" t="s">
        <v>8</v>
      </c>
      <c r="B11106" s="20">
        <v>17253.97</v>
      </c>
      <c r="C11106" s="20">
        <v>0</v>
      </c>
      <c r="D11106" s="20">
        <v>0</v>
      </c>
      <c r="E11106" s="20">
        <v>20416.09</v>
      </c>
      <c r="F11106" s="20">
        <f t="shared" si="350"/>
        <v>118.32691258881289</v>
      </c>
      <c r="G11106" s="136">
        <f t="shared" si="351"/>
        <v>0</v>
      </c>
    </row>
    <row r="11107" spans="1:7" s="8" customFormat="1" ht="12.75" x14ac:dyDescent="0.15">
      <c r="A11107" s="110" t="s">
        <v>10</v>
      </c>
      <c r="B11107" s="20">
        <v>291.99</v>
      </c>
      <c r="C11107" s="20">
        <v>0</v>
      </c>
      <c r="D11107" s="20">
        <v>0</v>
      </c>
      <c r="E11107" s="20">
        <v>400</v>
      </c>
      <c r="F11107" s="20">
        <f t="shared" si="350"/>
        <v>136.99099284222063</v>
      </c>
      <c r="G11107" s="136">
        <f t="shared" si="351"/>
        <v>0</v>
      </c>
    </row>
    <row r="11108" spans="1:7" s="8" customFormat="1" ht="12.75" x14ac:dyDescent="0.15">
      <c r="A11108" s="110" t="s">
        <v>11</v>
      </c>
      <c r="B11108" s="20">
        <v>2846.89</v>
      </c>
      <c r="C11108" s="20">
        <v>0</v>
      </c>
      <c r="D11108" s="20">
        <v>0</v>
      </c>
      <c r="E11108" s="20">
        <v>3368.6</v>
      </c>
      <c r="F11108" s="20">
        <f t="shared" si="350"/>
        <v>118.32561145671241</v>
      </c>
      <c r="G11108" s="136">
        <f t="shared" si="351"/>
        <v>0</v>
      </c>
    </row>
    <row r="11109" spans="1:7" s="8" customFormat="1" ht="12.75" x14ac:dyDescent="0.15">
      <c r="A11109" s="108" t="s">
        <v>12</v>
      </c>
      <c r="B11109" s="19">
        <v>1251.76</v>
      </c>
      <c r="C11109" s="19">
        <v>2654</v>
      </c>
      <c r="D11109" s="19">
        <v>600</v>
      </c>
      <c r="E11109" s="19">
        <v>545.86</v>
      </c>
      <c r="F11109" s="19">
        <f t="shared" si="350"/>
        <v>43.607400779702182</v>
      </c>
      <c r="G11109" s="151">
        <f t="shared" si="351"/>
        <v>90.976666666666674</v>
      </c>
    </row>
    <row r="11110" spans="1:7" s="8" customFormat="1" ht="12.75" x14ac:dyDescent="0.15">
      <c r="A11110" s="110" t="s">
        <v>19</v>
      </c>
      <c r="B11110" s="20">
        <v>1251.76</v>
      </c>
      <c r="C11110" s="20">
        <v>0</v>
      </c>
      <c r="D11110" s="20">
        <v>0</v>
      </c>
      <c r="E11110" s="20">
        <v>545.86</v>
      </c>
      <c r="F11110" s="20">
        <f t="shared" si="350"/>
        <v>43.607400779702182</v>
      </c>
      <c r="G11110" s="136">
        <f t="shared" si="351"/>
        <v>0</v>
      </c>
    </row>
    <row r="11111" spans="1:7" s="6" customFormat="1" ht="12.75" x14ac:dyDescent="0.15">
      <c r="A11111" s="147" t="s">
        <v>368</v>
      </c>
      <c r="B11111" s="17">
        <v>2830210.37</v>
      </c>
      <c r="C11111" s="17">
        <v>3226889</v>
      </c>
      <c r="D11111" s="17">
        <v>2365631</v>
      </c>
      <c r="E11111" s="17">
        <v>2277615.3199999998</v>
      </c>
      <c r="F11111" s="17">
        <f t="shared" si="350"/>
        <v>80.475124539947174</v>
      </c>
      <c r="G11111" s="148">
        <f t="shared" si="351"/>
        <v>96.279399449871931</v>
      </c>
    </row>
    <row r="11112" spans="1:7" s="7" customFormat="1" ht="12.75" x14ac:dyDescent="0.15">
      <c r="A11112" s="149" t="s">
        <v>369</v>
      </c>
      <c r="B11112" s="18">
        <v>2830210.37</v>
      </c>
      <c r="C11112" s="18">
        <v>3226889</v>
      </c>
      <c r="D11112" s="18">
        <v>2365631</v>
      </c>
      <c r="E11112" s="18">
        <v>2277615.3199999998</v>
      </c>
      <c r="F11112" s="18">
        <f t="shared" si="350"/>
        <v>80.475124539947174</v>
      </c>
      <c r="G11112" s="150">
        <f t="shared" si="351"/>
        <v>96.279399449871931</v>
      </c>
    </row>
    <row r="11113" spans="1:7" s="8" customFormat="1" ht="12.75" x14ac:dyDescent="0.15">
      <c r="A11113" s="108" t="s">
        <v>373</v>
      </c>
      <c r="B11113" s="19">
        <v>110612.08</v>
      </c>
      <c r="C11113" s="19">
        <v>132723</v>
      </c>
      <c r="D11113" s="19">
        <v>36632</v>
      </c>
      <c r="E11113" s="19">
        <v>0</v>
      </c>
      <c r="F11113" s="19">
        <f t="shared" si="350"/>
        <v>0</v>
      </c>
      <c r="G11113" s="151">
        <f t="shared" si="351"/>
        <v>0</v>
      </c>
    </row>
    <row r="11114" spans="1:7" s="6" customFormat="1" ht="12.75" x14ac:dyDescent="0.15">
      <c r="A11114" s="147" t="s">
        <v>370</v>
      </c>
      <c r="B11114" s="17">
        <v>110612.08</v>
      </c>
      <c r="C11114" s="17">
        <v>132723</v>
      </c>
      <c r="D11114" s="17">
        <v>36632</v>
      </c>
      <c r="E11114" s="17">
        <v>0</v>
      </c>
      <c r="F11114" s="17">
        <f t="shared" si="350"/>
        <v>0</v>
      </c>
      <c r="G11114" s="148">
        <f t="shared" si="351"/>
        <v>0</v>
      </c>
    </row>
    <row r="11115" spans="1:7" s="8" customFormat="1" ht="12.75" x14ac:dyDescent="0.15">
      <c r="A11115" s="108" t="s">
        <v>53</v>
      </c>
      <c r="B11115" s="19">
        <v>110612.08</v>
      </c>
      <c r="C11115" s="19">
        <v>132723</v>
      </c>
      <c r="D11115" s="19">
        <v>36632</v>
      </c>
      <c r="E11115" s="19">
        <v>0</v>
      </c>
      <c r="F11115" s="19">
        <f t="shared" si="350"/>
        <v>0</v>
      </c>
      <c r="G11115" s="151">
        <f t="shared" si="351"/>
        <v>0</v>
      </c>
    </row>
    <row r="11116" spans="1:7" s="8" customFormat="1" ht="12.75" x14ac:dyDescent="0.15">
      <c r="A11116" s="108" t="s">
        <v>72</v>
      </c>
      <c r="B11116" s="19">
        <v>110612.08</v>
      </c>
      <c r="C11116" s="19">
        <v>132723</v>
      </c>
      <c r="D11116" s="19">
        <v>36632</v>
      </c>
      <c r="E11116" s="19">
        <v>0</v>
      </c>
      <c r="F11116" s="19">
        <f t="shared" si="350"/>
        <v>0</v>
      </c>
      <c r="G11116" s="151">
        <f t="shared" si="351"/>
        <v>0</v>
      </c>
    </row>
    <row r="11117" spans="1:7" s="8" customFormat="1" ht="12.75" x14ac:dyDescent="0.15">
      <c r="A11117" s="110" t="s">
        <v>73</v>
      </c>
      <c r="B11117" s="20">
        <v>110612.08</v>
      </c>
      <c r="C11117" s="20">
        <v>0</v>
      </c>
      <c r="D11117" s="20">
        <v>0</v>
      </c>
      <c r="E11117" s="20">
        <v>0</v>
      </c>
      <c r="F11117" s="20">
        <f t="shared" si="350"/>
        <v>0</v>
      </c>
      <c r="G11117" s="136">
        <f t="shared" si="351"/>
        <v>0</v>
      </c>
    </row>
    <row r="11118" spans="1:7" s="8" customFormat="1" ht="12.75" x14ac:dyDescent="0.15">
      <c r="A11118" s="108" t="s">
        <v>394</v>
      </c>
      <c r="B11118" s="19">
        <v>2719598.29</v>
      </c>
      <c r="C11118" s="19">
        <v>3094166</v>
      </c>
      <c r="D11118" s="19">
        <v>2328999</v>
      </c>
      <c r="E11118" s="19">
        <v>2277615.3199999998</v>
      </c>
      <c r="F11118" s="19">
        <f t="shared" si="350"/>
        <v>83.74822591905658</v>
      </c>
      <c r="G11118" s="151">
        <f t="shared" si="351"/>
        <v>97.793744007618727</v>
      </c>
    </row>
    <row r="11119" spans="1:7" s="6" customFormat="1" ht="12.75" x14ac:dyDescent="0.15">
      <c r="A11119" s="147" t="s">
        <v>370</v>
      </c>
      <c r="B11119" s="17">
        <v>2719598.29</v>
      </c>
      <c r="C11119" s="17">
        <v>3094166</v>
      </c>
      <c r="D11119" s="17">
        <v>2328999</v>
      </c>
      <c r="E11119" s="17">
        <v>2277615.3199999998</v>
      </c>
      <c r="F11119" s="17">
        <f t="shared" si="350"/>
        <v>83.74822591905658</v>
      </c>
      <c r="G11119" s="148">
        <f t="shared" si="351"/>
        <v>97.793744007618727</v>
      </c>
    </row>
    <row r="11120" spans="1:7" s="8" customFormat="1" ht="12.75" x14ac:dyDescent="0.15">
      <c r="A11120" s="108" t="s">
        <v>6</v>
      </c>
      <c r="B11120" s="19">
        <v>2464245.27</v>
      </c>
      <c r="C11120" s="19">
        <v>2754661</v>
      </c>
      <c r="D11120" s="19">
        <v>2211099</v>
      </c>
      <c r="E11120" s="19">
        <v>2164620.77</v>
      </c>
      <c r="F11120" s="19">
        <f t="shared" si="350"/>
        <v>87.841125084111454</v>
      </c>
      <c r="G11120" s="151">
        <f t="shared" si="351"/>
        <v>97.897957983789965</v>
      </c>
    </row>
    <row r="11121" spans="1:7" s="8" customFormat="1" ht="12.75" x14ac:dyDescent="0.15">
      <c r="A11121" s="108" t="s">
        <v>7</v>
      </c>
      <c r="B11121" s="19">
        <v>1460850.79</v>
      </c>
      <c r="C11121" s="19">
        <v>1340499</v>
      </c>
      <c r="D11121" s="19">
        <v>1544138</v>
      </c>
      <c r="E11121" s="19">
        <v>1513356.13</v>
      </c>
      <c r="F11121" s="19">
        <f t="shared" si="350"/>
        <v>103.59416172818032</v>
      </c>
      <c r="G11121" s="151">
        <f t="shared" si="351"/>
        <v>98.006533742450472</v>
      </c>
    </row>
    <row r="11122" spans="1:7" s="8" customFormat="1" ht="12.75" x14ac:dyDescent="0.15">
      <c r="A11122" s="110" t="s">
        <v>8</v>
      </c>
      <c r="B11122" s="20">
        <v>1200449.47</v>
      </c>
      <c r="C11122" s="20">
        <v>0</v>
      </c>
      <c r="D11122" s="20">
        <v>0</v>
      </c>
      <c r="E11122" s="20">
        <v>1231782</v>
      </c>
      <c r="F11122" s="20">
        <f t="shared" si="350"/>
        <v>102.61006654449187</v>
      </c>
      <c r="G11122" s="136">
        <f t="shared" si="351"/>
        <v>0</v>
      </c>
    </row>
    <row r="11123" spans="1:7" s="8" customFormat="1" ht="12.75" x14ac:dyDescent="0.15">
      <c r="A11123" s="110" t="s">
        <v>10</v>
      </c>
      <c r="B11123" s="20">
        <v>79298.83</v>
      </c>
      <c r="C11123" s="20">
        <v>0</v>
      </c>
      <c r="D11123" s="20">
        <v>0</v>
      </c>
      <c r="E11123" s="20">
        <v>97873.32</v>
      </c>
      <c r="F11123" s="20">
        <f t="shared" si="350"/>
        <v>123.42340990403011</v>
      </c>
      <c r="G11123" s="136">
        <f t="shared" si="351"/>
        <v>0</v>
      </c>
    </row>
    <row r="11124" spans="1:7" s="8" customFormat="1" ht="12.75" x14ac:dyDescent="0.15">
      <c r="A11124" s="110" t="s">
        <v>11</v>
      </c>
      <c r="B11124" s="20">
        <v>181102.49</v>
      </c>
      <c r="C11124" s="20">
        <v>0</v>
      </c>
      <c r="D11124" s="20">
        <v>0</v>
      </c>
      <c r="E11124" s="20">
        <v>183673.91</v>
      </c>
      <c r="F11124" s="20">
        <f t="shared" si="350"/>
        <v>101.41987004154389</v>
      </c>
      <c r="G11124" s="136">
        <f t="shared" si="351"/>
        <v>0</v>
      </c>
    </row>
    <row r="11125" spans="1:7" s="8" customFormat="1" ht="12.75" x14ac:dyDescent="0.15">
      <c r="A11125" s="110" t="s">
        <v>278</v>
      </c>
      <c r="B11125" s="20">
        <v>0</v>
      </c>
      <c r="C11125" s="20">
        <v>0</v>
      </c>
      <c r="D11125" s="20">
        <v>0</v>
      </c>
      <c r="E11125" s="20">
        <v>26.9</v>
      </c>
      <c r="F11125" s="20">
        <f t="shared" si="350"/>
        <v>0</v>
      </c>
      <c r="G11125" s="136">
        <f t="shared" si="351"/>
        <v>0</v>
      </c>
    </row>
    <row r="11126" spans="1:7" s="8" customFormat="1" ht="12.75" x14ac:dyDescent="0.15">
      <c r="A11126" s="108" t="s">
        <v>12</v>
      </c>
      <c r="B11126" s="19">
        <v>1000505.65</v>
      </c>
      <c r="C11126" s="19">
        <v>1406862</v>
      </c>
      <c r="D11126" s="19">
        <v>662263</v>
      </c>
      <c r="E11126" s="19">
        <v>647852</v>
      </c>
      <c r="F11126" s="19">
        <f t="shared" si="350"/>
        <v>64.752457919652926</v>
      </c>
      <c r="G11126" s="151">
        <f t="shared" si="351"/>
        <v>97.823976275286412</v>
      </c>
    </row>
    <row r="11127" spans="1:7" s="8" customFormat="1" ht="12.75" x14ac:dyDescent="0.15">
      <c r="A11127" s="110" t="s">
        <v>18</v>
      </c>
      <c r="B11127" s="20">
        <v>2113.7800000000002</v>
      </c>
      <c r="C11127" s="20">
        <v>0</v>
      </c>
      <c r="D11127" s="20">
        <v>0</v>
      </c>
      <c r="E11127" s="20">
        <v>2018.95</v>
      </c>
      <c r="F11127" s="20">
        <f t="shared" si="350"/>
        <v>95.513724228633052</v>
      </c>
      <c r="G11127" s="136">
        <f t="shared" si="351"/>
        <v>0</v>
      </c>
    </row>
    <row r="11128" spans="1:7" s="8" customFormat="1" ht="12.75" x14ac:dyDescent="0.15">
      <c r="A11128" s="110" t="s">
        <v>19</v>
      </c>
      <c r="B11128" s="20">
        <v>43721.05</v>
      </c>
      <c r="C11128" s="20">
        <v>0</v>
      </c>
      <c r="D11128" s="20">
        <v>0</v>
      </c>
      <c r="E11128" s="20">
        <v>33041.360000000001</v>
      </c>
      <c r="F11128" s="20">
        <f t="shared" si="350"/>
        <v>75.573116382154595</v>
      </c>
      <c r="G11128" s="136">
        <f t="shared" si="351"/>
        <v>0</v>
      </c>
    </row>
    <row r="11129" spans="1:7" s="8" customFormat="1" ht="12.75" x14ac:dyDescent="0.15">
      <c r="A11129" s="110" t="s">
        <v>20</v>
      </c>
      <c r="B11129" s="20">
        <v>7254.28</v>
      </c>
      <c r="C11129" s="20">
        <v>0</v>
      </c>
      <c r="D11129" s="20">
        <v>0</v>
      </c>
      <c r="E11129" s="20">
        <v>4756.6899999999996</v>
      </c>
      <c r="F11129" s="20">
        <f t="shared" si="350"/>
        <v>65.570807854121981</v>
      </c>
      <c r="G11129" s="136">
        <f t="shared" si="351"/>
        <v>0</v>
      </c>
    </row>
    <row r="11130" spans="1:7" s="8" customFormat="1" ht="12.75" x14ac:dyDescent="0.15">
      <c r="A11130" s="110" t="s">
        <v>22</v>
      </c>
      <c r="B11130" s="20">
        <v>22560.44</v>
      </c>
      <c r="C11130" s="20">
        <v>0</v>
      </c>
      <c r="D11130" s="20">
        <v>0</v>
      </c>
      <c r="E11130" s="20">
        <v>26915.95</v>
      </c>
      <c r="F11130" s="20">
        <f t="shared" si="350"/>
        <v>119.30596211776012</v>
      </c>
      <c r="G11130" s="136">
        <f t="shared" si="351"/>
        <v>0</v>
      </c>
    </row>
    <row r="11131" spans="1:7" s="8" customFormat="1" ht="12.75" x14ac:dyDescent="0.15">
      <c r="A11131" s="110" t="s">
        <v>97</v>
      </c>
      <c r="B11131" s="20">
        <v>527732.59</v>
      </c>
      <c r="C11131" s="20">
        <v>0</v>
      </c>
      <c r="D11131" s="20">
        <v>0</v>
      </c>
      <c r="E11131" s="20">
        <v>251965.96</v>
      </c>
      <c r="F11131" s="20">
        <f t="shared" si="350"/>
        <v>47.745006614050503</v>
      </c>
      <c r="G11131" s="136">
        <f t="shared" si="351"/>
        <v>0</v>
      </c>
    </row>
    <row r="11132" spans="1:7" s="8" customFormat="1" ht="12.75" x14ac:dyDescent="0.15">
      <c r="A11132" s="110" t="s">
        <v>23</v>
      </c>
      <c r="B11132" s="20">
        <v>54749.51</v>
      </c>
      <c r="C11132" s="20">
        <v>0</v>
      </c>
      <c r="D11132" s="20">
        <v>0</v>
      </c>
      <c r="E11132" s="20">
        <v>53457.36</v>
      </c>
      <c r="F11132" s="20">
        <f t="shared" si="350"/>
        <v>97.639887553331533</v>
      </c>
      <c r="G11132" s="136">
        <f t="shared" si="351"/>
        <v>0</v>
      </c>
    </row>
    <row r="11133" spans="1:7" s="8" customFormat="1" ht="12.75" x14ac:dyDescent="0.15">
      <c r="A11133" s="110" t="s">
        <v>24</v>
      </c>
      <c r="B11133" s="20">
        <v>0</v>
      </c>
      <c r="C11133" s="20">
        <v>0</v>
      </c>
      <c r="D11133" s="20">
        <v>0</v>
      </c>
      <c r="E11133" s="20">
        <v>88.8</v>
      </c>
      <c r="F11133" s="20">
        <f t="shared" si="350"/>
        <v>0</v>
      </c>
      <c r="G11133" s="136">
        <f t="shared" si="351"/>
        <v>0</v>
      </c>
    </row>
    <row r="11134" spans="1:7" s="8" customFormat="1" ht="12.75" x14ac:dyDescent="0.15">
      <c r="A11134" s="110" t="s">
        <v>25</v>
      </c>
      <c r="B11134" s="20">
        <v>10791.36</v>
      </c>
      <c r="C11134" s="20">
        <v>0</v>
      </c>
      <c r="D11134" s="20">
        <v>0</v>
      </c>
      <c r="E11134" s="20">
        <v>10819.75</v>
      </c>
      <c r="F11134" s="20">
        <f t="shared" si="350"/>
        <v>100.26308083503838</v>
      </c>
      <c r="G11134" s="136">
        <f t="shared" si="351"/>
        <v>0</v>
      </c>
    </row>
    <row r="11135" spans="1:7" s="8" customFormat="1" ht="12.75" x14ac:dyDescent="0.15">
      <c r="A11135" s="110" t="s">
        <v>26</v>
      </c>
      <c r="B11135" s="20">
        <v>2171.48</v>
      </c>
      <c r="C11135" s="20">
        <v>0</v>
      </c>
      <c r="D11135" s="20">
        <v>0</v>
      </c>
      <c r="E11135" s="20">
        <v>4135.3900000000003</v>
      </c>
      <c r="F11135" s="20">
        <f t="shared" si="350"/>
        <v>190.44108165859231</v>
      </c>
      <c r="G11135" s="136">
        <f t="shared" si="351"/>
        <v>0</v>
      </c>
    </row>
    <row r="11136" spans="1:7" s="8" customFormat="1" ht="12.75" x14ac:dyDescent="0.15">
      <c r="A11136" s="110" t="s">
        <v>27</v>
      </c>
      <c r="B11136" s="20">
        <v>17782.11</v>
      </c>
      <c r="C11136" s="20">
        <v>0</v>
      </c>
      <c r="D11136" s="20">
        <v>0</v>
      </c>
      <c r="E11136" s="20">
        <v>8276.8799999999992</v>
      </c>
      <c r="F11136" s="20">
        <f t="shared" si="350"/>
        <v>46.546107295478429</v>
      </c>
      <c r="G11136" s="136">
        <f t="shared" si="351"/>
        <v>0</v>
      </c>
    </row>
    <row r="11137" spans="1:7" s="8" customFormat="1" ht="12.75" x14ac:dyDescent="0.15">
      <c r="A11137" s="110" t="s">
        <v>28</v>
      </c>
      <c r="B11137" s="20">
        <v>75491.61</v>
      </c>
      <c r="C11137" s="20">
        <v>0</v>
      </c>
      <c r="D11137" s="20">
        <v>0</v>
      </c>
      <c r="E11137" s="20">
        <v>86808.61</v>
      </c>
      <c r="F11137" s="20">
        <f t="shared" si="350"/>
        <v>114.9910698685589</v>
      </c>
      <c r="G11137" s="136">
        <f t="shared" si="351"/>
        <v>0</v>
      </c>
    </row>
    <row r="11138" spans="1:7" s="8" customFormat="1" ht="12.75" x14ac:dyDescent="0.15">
      <c r="A11138" s="110" t="s">
        <v>41</v>
      </c>
      <c r="B11138" s="20">
        <v>8131</v>
      </c>
      <c r="C11138" s="20">
        <v>0</v>
      </c>
      <c r="D11138" s="20">
        <v>0</v>
      </c>
      <c r="E11138" s="20">
        <v>763.02</v>
      </c>
      <c r="F11138" s="20">
        <f t="shared" si="350"/>
        <v>9.3840855983273901</v>
      </c>
      <c r="G11138" s="136">
        <f t="shared" si="351"/>
        <v>0</v>
      </c>
    </row>
    <row r="11139" spans="1:7" s="8" customFormat="1" ht="12.75" x14ac:dyDescent="0.15">
      <c r="A11139" s="110" t="s">
        <v>29</v>
      </c>
      <c r="B11139" s="20">
        <v>20024.04</v>
      </c>
      <c r="C11139" s="20">
        <v>0</v>
      </c>
      <c r="D11139" s="20">
        <v>0</v>
      </c>
      <c r="E11139" s="20">
        <v>11386.71</v>
      </c>
      <c r="F11139" s="20">
        <f t="shared" si="350"/>
        <v>56.865198031965569</v>
      </c>
      <c r="G11139" s="136">
        <f t="shared" si="351"/>
        <v>0</v>
      </c>
    </row>
    <row r="11140" spans="1:7" s="8" customFormat="1" ht="12.75" x14ac:dyDescent="0.15">
      <c r="A11140" s="110" t="s">
        <v>30</v>
      </c>
      <c r="B11140" s="20">
        <v>10794.88</v>
      </c>
      <c r="C11140" s="20">
        <v>0</v>
      </c>
      <c r="D11140" s="20">
        <v>0</v>
      </c>
      <c r="E11140" s="20">
        <v>160.28</v>
      </c>
      <c r="F11140" s="20">
        <f t="shared" si="350"/>
        <v>1.4847779688148457</v>
      </c>
      <c r="G11140" s="136">
        <f t="shared" si="351"/>
        <v>0</v>
      </c>
    </row>
    <row r="11141" spans="1:7" s="8" customFormat="1" ht="12.75" x14ac:dyDescent="0.15">
      <c r="A11141" s="110" t="s">
        <v>31</v>
      </c>
      <c r="B11141" s="20">
        <v>60236.76</v>
      </c>
      <c r="C11141" s="20">
        <v>0</v>
      </c>
      <c r="D11141" s="20">
        <v>0</v>
      </c>
      <c r="E11141" s="20">
        <v>29994.7</v>
      </c>
      <c r="F11141" s="20">
        <f t="shared" si="350"/>
        <v>49.794676871730815</v>
      </c>
      <c r="G11141" s="136">
        <f t="shared" si="351"/>
        <v>0</v>
      </c>
    </row>
    <row r="11142" spans="1:7" s="8" customFormat="1" ht="12.75" x14ac:dyDescent="0.15">
      <c r="A11142" s="110" t="s">
        <v>32</v>
      </c>
      <c r="B11142" s="20">
        <v>34908</v>
      </c>
      <c r="C11142" s="20">
        <v>0</v>
      </c>
      <c r="D11142" s="20">
        <v>0</v>
      </c>
      <c r="E11142" s="20">
        <v>21984.89</v>
      </c>
      <c r="F11142" s="20">
        <f t="shared" ref="F11142:F11205" si="352">IFERROR(E11142/B11142*100,0)</f>
        <v>62.97951758909133</v>
      </c>
      <c r="G11142" s="136">
        <f t="shared" ref="G11142:G11205" si="353">IFERROR(E11142/D11142*100,0)</f>
        <v>0</v>
      </c>
    </row>
    <row r="11143" spans="1:7" s="8" customFormat="1" ht="12.75" x14ac:dyDescent="0.15">
      <c r="A11143" s="110" t="s">
        <v>33</v>
      </c>
      <c r="B11143" s="20">
        <v>15837.86</v>
      </c>
      <c r="C11143" s="20">
        <v>0</v>
      </c>
      <c r="D11143" s="20">
        <v>0</v>
      </c>
      <c r="E11143" s="20">
        <v>9439.56</v>
      </c>
      <c r="F11143" s="20">
        <f t="shared" si="352"/>
        <v>59.601234005099165</v>
      </c>
      <c r="G11143" s="136">
        <f t="shared" si="353"/>
        <v>0</v>
      </c>
    </row>
    <row r="11144" spans="1:7" s="8" customFormat="1" ht="12.75" x14ac:dyDescent="0.15">
      <c r="A11144" s="110" t="s">
        <v>34</v>
      </c>
      <c r="B11144" s="20">
        <v>62415.16</v>
      </c>
      <c r="C11144" s="20">
        <v>0</v>
      </c>
      <c r="D11144" s="20">
        <v>0</v>
      </c>
      <c r="E11144" s="20">
        <v>56814.35</v>
      </c>
      <c r="F11144" s="20">
        <f t="shared" si="352"/>
        <v>91.026523043440079</v>
      </c>
      <c r="G11144" s="136">
        <f t="shared" si="353"/>
        <v>0</v>
      </c>
    </row>
    <row r="11145" spans="1:7" s="8" customFormat="1" ht="12.75" x14ac:dyDescent="0.15">
      <c r="A11145" s="110" t="s">
        <v>99</v>
      </c>
      <c r="B11145" s="20">
        <v>3611.87</v>
      </c>
      <c r="C11145" s="20">
        <v>0</v>
      </c>
      <c r="D11145" s="20">
        <v>0</v>
      </c>
      <c r="E11145" s="20">
        <v>9591.9699999999993</v>
      </c>
      <c r="F11145" s="20">
        <f t="shared" si="352"/>
        <v>265.56797448413147</v>
      </c>
      <c r="G11145" s="136">
        <f t="shared" si="353"/>
        <v>0</v>
      </c>
    </row>
    <row r="11146" spans="1:7" s="8" customFormat="1" ht="12.75" x14ac:dyDescent="0.15">
      <c r="A11146" s="110" t="s">
        <v>35</v>
      </c>
      <c r="B11146" s="20">
        <v>2195.34</v>
      </c>
      <c r="C11146" s="20">
        <v>0</v>
      </c>
      <c r="D11146" s="20">
        <v>0</v>
      </c>
      <c r="E11146" s="20">
        <v>5009.58</v>
      </c>
      <c r="F11146" s="20">
        <f t="shared" si="352"/>
        <v>228.19153297439118</v>
      </c>
      <c r="G11146" s="136">
        <f t="shared" si="353"/>
        <v>0</v>
      </c>
    </row>
    <row r="11147" spans="1:7" s="8" customFormat="1" ht="12.75" x14ac:dyDescent="0.15">
      <c r="A11147" s="110" t="s">
        <v>83</v>
      </c>
      <c r="B11147" s="20">
        <v>3872.95</v>
      </c>
      <c r="C11147" s="20">
        <v>0</v>
      </c>
      <c r="D11147" s="20">
        <v>0</v>
      </c>
      <c r="E11147" s="20">
        <v>6196.05</v>
      </c>
      <c r="F11147" s="20">
        <f t="shared" si="352"/>
        <v>159.98270052543927</v>
      </c>
      <c r="G11147" s="136">
        <f t="shared" si="353"/>
        <v>0</v>
      </c>
    </row>
    <row r="11148" spans="1:7" s="8" customFormat="1" ht="12.75" x14ac:dyDescent="0.15">
      <c r="A11148" s="110" t="s">
        <v>42</v>
      </c>
      <c r="B11148" s="20">
        <v>1336.52</v>
      </c>
      <c r="C11148" s="20">
        <v>0</v>
      </c>
      <c r="D11148" s="20">
        <v>0</v>
      </c>
      <c r="E11148" s="20">
        <v>2439.75</v>
      </c>
      <c r="F11148" s="20">
        <f t="shared" si="352"/>
        <v>182.54496752760903</v>
      </c>
      <c r="G11148" s="136">
        <f t="shared" si="353"/>
        <v>0</v>
      </c>
    </row>
    <row r="11149" spans="1:7" s="8" customFormat="1" ht="12.75" x14ac:dyDescent="0.15">
      <c r="A11149" s="110" t="s">
        <v>13</v>
      </c>
      <c r="B11149" s="20">
        <v>5439.85</v>
      </c>
      <c r="C11149" s="20">
        <v>0</v>
      </c>
      <c r="D11149" s="20">
        <v>0</v>
      </c>
      <c r="E11149" s="20">
        <v>6178.01</v>
      </c>
      <c r="F11149" s="20">
        <f t="shared" si="352"/>
        <v>113.56949180584024</v>
      </c>
      <c r="G11149" s="136">
        <f t="shared" si="353"/>
        <v>0</v>
      </c>
    </row>
    <row r="11150" spans="1:7" s="8" customFormat="1" ht="12.75" x14ac:dyDescent="0.15">
      <c r="A11150" s="110" t="s">
        <v>206</v>
      </c>
      <c r="B11150" s="20">
        <v>956.07</v>
      </c>
      <c r="C11150" s="20">
        <v>0</v>
      </c>
      <c r="D11150" s="20">
        <v>0</v>
      </c>
      <c r="E11150" s="20">
        <v>936.26</v>
      </c>
      <c r="F11150" s="20">
        <f t="shared" si="352"/>
        <v>97.927975985022016</v>
      </c>
      <c r="G11150" s="136">
        <f t="shared" si="353"/>
        <v>0</v>
      </c>
    </row>
    <row r="11151" spans="1:7" s="8" customFormat="1" ht="12.75" x14ac:dyDescent="0.15">
      <c r="A11151" s="110" t="s">
        <v>36</v>
      </c>
      <c r="B11151" s="20">
        <v>6377.14</v>
      </c>
      <c r="C11151" s="20">
        <v>0</v>
      </c>
      <c r="D11151" s="20">
        <v>0</v>
      </c>
      <c r="E11151" s="20">
        <v>4671.17</v>
      </c>
      <c r="F11151" s="20">
        <f t="shared" si="352"/>
        <v>73.248666330047641</v>
      </c>
      <c r="G11151" s="136">
        <f t="shared" si="353"/>
        <v>0</v>
      </c>
    </row>
    <row r="11152" spans="1:7" s="8" customFormat="1" ht="12.75" x14ac:dyDescent="0.15">
      <c r="A11152" s="108" t="s">
        <v>37</v>
      </c>
      <c r="B11152" s="19">
        <v>2888.83</v>
      </c>
      <c r="C11152" s="19">
        <v>7300</v>
      </c>
      <c r="D11152" s="19">
        <v>4698</v>
      </c>
      <c r="E11152" s="19">
        <v>3412.64</v>
      </c>
      <c r="F11152" s="19">
        <f t="shared" si="352"/>
        <v>118.13225423441325</v>
      </c>
      <c r="G11152" s="151">
        <f t="shared" si="353"/>
        <v>72.640272456364414</v>
      </c>
    </row>
    <row r="11153" spans="1:7" s="8" customFormat="1" ht="12.75" x14ac:dyDescent="0.15">
      <c r="A11153" s="110" t="s">
        <v>38</v>
      </c>
      <c r="B11153" s="20">
        <v>2375.59</v>
      </c>
      <c r="C11153" s="20">
        <v>0</v>
      </c>
      <c r="D11153" s="20">
        <v>0</v>
      </c>
      <c r="E11153" s="20">
        <v>2692.27</v>
      </c>
      <c r="F11153" s="20">
        <f t="shared" si="352"/>
        <v>113.33058313934643</v>
      </c>
      <c r="G11153" s="136">
        <f t="shared" si="353"/>
        <v>0</v>
      </c>
    </row>
    <row r="11154" spans="1:7" s="8" customFormat="1" ht="12.75" x14ac:dyDescent="0.15">
      <c r="A11154" s="110" t="s">
        <v>39</v>
      </c>
      <c r="B11154" s="20">
        <v>513.24</v>
      </c>
      <c r="C11154" s="20">
        <v>0</v>
      </c>
      <c r="D11154" s="20">
        <v>0</v>
      </c>
      <c r="E11154" s="20">
        <v>720.37</v>
      </c>
      <c r="F11154" s="20">
        <f t="shared" si="352"/>
        <v>140.35733769776323</v>
      </c>
      <c r="G11154" s="136">
        <f t="shared" si="353"/>
        <v>0</v>
      </c>
    </row>
    <row r="11155" spans="1:7" s="8" customFormat="1" ht="12.75" x14ac:dyDescent="0.15">
      <c r="A11155" s="108" t="s">
        <v>53</v>
      </c>
      <c r="B11155" s="19">
        <v>96085.65</v>
      </c>
      <c r="C11155" s="19">
        <v>339505</v>
      </c>
      <c r="D11155" s="19">
        <v>117900</v>
      </c>
      <c r="E11155" s="19">
        <v>112994.55</v>
      </c>
      <c r="F11155" s="19">
        <f t="shared" si="352"/>
        <v>117.59773701900338</v>
      </c>
      <c r="G11155" s="151">
        <f t="shared" si="353"/>
        <v>95.83931297709924</v>
      </c>
    </row>
    <row r="11156" spans="1:7" s="8" customFormat="1" ht="12.75" x14ac:dyDescent="0.15">
      <c r="A11156" s="108" t="s">
        <v>56</v>
      </c>
      <c r="B11156" s="19">
        <v>96085.65</v>
      </c>
      <c r="C11156" s="19">
        <v>339505</v>
      </c>
      <c r="D11156" s="19">
        <v>117900</v>
      </c>
      <c r="E11156" s="19">
        <v>112994.55</v>
      </c>
      <c r="F11156" s="19">
        <f t="shared" si="352"/>
        <v>117.59773701900338</v>
      </c>
      <c r="G11156" s="151">
        <f t="shared" si="353"/>
        <v>95.83931297709924</v>
      </c>
    </row>
    <row r="11157" spans="1:7" s="8" customFormat="1" ht="12.75" x14ac:dyDescent="0.15">
      <c r="A11157" s="110" t="s">
        <v>57</v>
      </c>
      <c r="B11157" s="20">
        <v>8228.52</v>
      </c>
      <c r="C11157" s="20">
        <v>0</v>
      </c>
      <c r="D11157" s="20">
        <v>0</v>
      </c>
      <c r="E11157" s="20">
        <v>6802.72</v>
      </c>
      <c r="F11157" s="20">
        <f t="shared" si="352"/>
        <v>82.672461147326615</v>
      </c>
      <c r="G11157" s="136">
        <f t="shared" si="353"/>
        <v>0</v>
      </c>
    </row>
    <row r="11158" spans="1:7" s="8" customFormat="1" ht="12.75" x14ac:dyDescent="0.15">
      <c r="A11158" s="110" t="s">
        <v>58</v>
      </c>
      <c r="B11158" s="20">
        <v>815.85</v>
      </c>
      <c r="C11158" s="20">
        <v>0</v>
      </c>
      <c r="D11158" s="20">
        <v>0</v>
      </c>
      <c r="E11158" s="20">
        <v>0</v>
      </c>
      <c r="F11158" s="20">
        <f t="shared" si="352"/>
        <v>0</v>
      </c>
      <c r="G11158" s="136">
        <f t="shared" si="353"/>
        <v>0</v>
      </c>
    </row>
    <row r="11159" spans="1:7" s="8" customFormat="1" ht="12.75" x14ac:dyDescent="0.15">
      <c r="A11159" s="110" t="s">
        <v>59</v>
      </c>
      <c r="B11159" s="20">
        <v>14060.36</v>
      </c>
      <c r="C11159" s="20">
        <v>0</v>
      </c>
      <c r="D11159" s="20">
        <v>0</v>
      </c>
      <c r="E11159" s="20">
        <v>2286.88</v>
      </c>
      <c r="F11159" s="20">
        <f t="shared" si="352"/>
        <v>16.264732908687972</v>
      </c>
      <c r="G11159" s="136">
        <f t="shared" si="353"/>
        <v>0</v>
      </c>
    </row>
    <row r="11160" spans="1:7" s="8" customFormat="1" ht="12.75" x14ac:dyDescent="0.15">
      <c r="A11160" s="110" t="s">
        <v>296</v>
      </c>
      <c r="B11160" s="20">
        <v>48783.56</v>
      </c>
      <c r="C11160" s="20">
        <v>0</v>
      </c>
      <c r="D11160" s="20">
        <v>0</v>
      </c>
      <c r="E11160" s="20">
        <v>66971.67</v>
      </c>
      <c r="F11160" s="20">
        <f t="shared" si="352"/>
        <v>137.28327739918939</v>
      </c>
      <c r="G11160" s="136">
        <f t="shared" si="353"/>
        <v>0</v>
      </c>
    </row>
    <row r="11161" spans="1:7" s="8" customFormat="1" ht="12.75" x14ac:dyDescent="0.15">
      <c r="A11161" s="110" t="s">
        <v>64</v>
      </c>
      <c r="B11161" s="20">
        <v>1128.1400000000001</v>
      </c>
      <c r="C11161" s="20">
        <v>0</v>
      </c>
      <c r="D11161" s="20">
        <v>0</v>
      </c>
      <c r="E11161" s="20">
        <v>0</v>
      </c>
      <c r="F11161" s="20">
        <f t="shared" si="352"/>
        <v>0</v>
      </c>
      <c r="G11161" s="136">
        <f t="shared" si="353"/>
        <v>0</v>
      </c>
    </row>
    <row r="11162" spans="1:7" s="8" customFormat="1" ht="12.75" x14ac:dyDescent="0.15">
      <c r="A11162" s="110" t="s">
        <v>60</v>
      </c>
      <c r="B11162" s="20">
        <v>2704.23</v>
      </c>
      <c r="C11162" s="20">
        <v>0</v>
      </c>
      <c r="D11162" s="20">
        <v>0</v>
      </c>
      <c r="E11162" s="20">
        <v>4033.28</v>
      </c>
      <c r="F11162" s="20">
        <f t="shared" si="352"/>
        <v>149.14707698679476</v>
      </c>
      <c r="G11162" s="136">
        <f t="shared" si="353"/>
        <v>0</v>
      </c>
    </row>
    <row r="11163" spans="1:7" s="8" customFormat="1" ht="12.75" x14ac:dyDescent="0.15">
      <c r="A11163" s="110" t="s">
        <v>71</v>
      </c>
      <c r="B11163" s="20">
        <v>20364.990000000002</v>
      </c>
      <c r="C11163" s="20">
        <v>0</v>
      </c>
      <c r="D11163" s="20">
        <v>0</v>
      </c>
      <c r="E11163" s="20">
        <v>32900</v>
      </c>
      <c r="F11163" s="20">
        <f t="shared" si="352"/>
        <v>161.55176113516382</v>
      </c>
      <c r="G11163" s="136">
        <f t="shared" si="353"/>
        <v>0</v>
      </c>
    </row>
    <row r="11164" spans="1:7" s="8" customFormat="1" ht="12.75" x14ac:dyDescent="0.15">
      <c r="A11164" s="108" t="s">
        <v>48</v>
      </c>
      <c r="B11164" s="19">
        <v>159267.37</v>
      </c>
      <c r="C11164" s="19">
        <v>0</v>
      </c>
      <c r="D11164" s="19">
        <v>0</v>
      </c>
      <c r="E11164" s="19">
        <v>0</v>
      </c>
      <c r="F11164" s="19">
        <f t="shared" si="352"/>
        <v>0</v>
      </c>
      <c r="G11164" s="151">
        <f t="shared" si="353"/>
        <v>0</v>
      </c>
    </row>
    <row r="11165" spans="1:7" s="8" customFormat="1" ht="12.75" x14ac:dyDescent="0.15">
      <c r="A11165" s="108" t="s">
        <v>395</v>
      </c>
      <c r="B11165" s="19">
        <v>159267.37</v>
      </c>
      <c r="C11165" s="19">
        <v>0</v>
      </c>
      <c r="D11165" s="19">
        <v>0</v>
      </c>
      <c r="E11165" s="19">
        <v>0</v>
      </c>
      <c r="F11165" s="19">
        <f t="shared" si="352"/>
        <v>0</v>
      </c>
      <c r="G11165" s="151">
        <f t="shared" si="353"/>
        <v>0</v>
      </c>
    </row>
    <row r="11166" spans="1:7" s="8" customFormat="1" ht="12.75" x14ac:dyDescent="0.15">
      <c r="A11166" s="110" t="s">
        <v>396</v>
      </c>
      <c r="B11166" s="20">
        <v>159267.37</v>
      </c>
      <c r="C11166" s="20">
        <v>0</v>
      </c>
      <c r="D11166" s="20">
        <v>0</v>
      </c>
      <c r="E11166" s="20">
        <v>0</v>
      </c>
      <c r="F11166" s="20">
        <f t="shared" si="352"/>
        <v>0</v>
      </c>
      <c r="G11166" s="136">
        <f t="shared" si="353"/>
        <v>0</v>
      </c>
    </row>
    <row r="11167" spans="1:7" s="6" customFormat="1" ht="12.75" x14ac:dyDescent="0.15">
      <c r="A11167" s="147" t="s">
        <v>371</v>
      </c>
      <c r="B11167" s="17">
        <v>13281.21</v>
      </c>
      <c r="C11167" s="17">
        <v>179175</v>
      </c>
      <c r="D11167" s="17">
        <v>86998</v>
      </c>
      <c r="E11167" s="17">
        <v>14688.76</v>
      </c>
      <c r="F11167" s="17">
        <f t="shared" si="352"/>
        <v>110.59805544826114</v>
      </c>
      <c r="G11167" s="148">
        <f t="shared" si="353"/>
        <v>16.884020322306259</v>
      </c>
    </row>
    <row r="11168" spans="1:7" s="7" customFormat="1" ht="12.75" x14ac:dyDescent="0.15">
      <c r="A11168" s="149" t="s">
        <v>372</v>
      </c>
      <c r="B11168" s="18">
        <v>13281.21</v>
      </c>
      <c r="C11168" s="18">
        <v>179175</v>
      </c>
      <c r="D11168" s="18">
        <v>86998</v>
      </c>
      <c r="E11168" s="18">
        <v>14688.76</v>
      </c>
      <c r="F11168" s="18">
        <f t="shared" si="352"/>
        <v>110.59805544826114</v>
      </c>
      <c r="G11168" s="150">
        <f t="shared" si="353"/>
        <v>16.884020322306259</v>
      </c>
    </row>
    <row r="11169" spans="1:7" s="8" customFormat="1" ht="12.75" x14ac:dyDescent="0.15">
      <c r="A11169" s="108" t="s">
        <v>394</v>
      </c>
      <c r="B11169" s="19">
        <v>13281.21</v>
      </c>
      <c r="C11169" s="19">
        <v>179175</v>
      </c>
      <c r="D11169" s="19">
        <v>86998</v>
      </c>
      <c r="E11169" s="19">
        <v>14688.76</v>
      </c>
      <c r="F11169" s="19">
        <f t="shared" si="352"/>
        <v>110.59805544826114</v>
      </c>
      <c r="G11169" s="151">
        <f t="shared" si="353"/>
        <v>16.884020322306259</v>
      </c>
    </row>
    <row r="11170" spans="1:7" s="6" customFormat="1" ht="12.75" x14ac:dyDescent="0.15">
      <c r="A11170" s="147" t="s">
        <v>257</v>
      </c>
      <c r="B11170" s="17">
        <v>13281.21</v>
      </c>
      <c r="C11170" s="17">
        <v>179175</v>
      </c>
      <c r="D11170" s="17">
        <v>86998</v>
      </c>
      <c r="E11170" s="17">
        <v>14688.76</v>
      </c>
      <c r="F11170" s="17">
        <f t="shared" si="352"/>
        <v>110.59805544826114</v>
      </c>
      <c r="G11170" s="148">
        <f t="shared" si="353"/>
        <v>16.884020322306259</v>
      </c>
    </row>
    <row r="11171" spans="1:7" s="8" customFormat="1" ht="12.75" x14ac:dyDescent="0.15">
      <c r="A11171" s="108" t="s">
        <v>6</v>
      </c>
      <c r="B11171" s="19">
        <v>13281.21</v>
      </c>
      <c r="C11171" s="19">
        <v>165903</v>
      </c>
      <c r="D11171" s="19">
        <v>83726</v>
      </c>
      <c r="E11171" s="19">
        <v>14688.76</v>
      </c>
      <c r="F11171" s="19">
        <f t="shared" si="352"/>
        <v>110.59805544826114</v>
      </c>
      <c r="G11171" s="151">
        <f t="shared" si="353"/>
        <v>17.543845400472971</v>
      </c>
    </row>
    <row r="11172" spans="1:7" s="8" customFormat="1" ht="12.75" x14ac:dyDescent="0.15">
      <c r="A11172" s="108" t="s">
        <v>7</v>
      </c>
      <c r="B11172" s="19">
        <v>5574.26</v>
      </c>
      <c r="C11172" s="19">
        <v>139359</v>
      </c>
      <c r="D11172" s="19">
        <v>53272</v>
      </c>
      <c r="E11172" s="19">
        <v>4711.5600000000004</v>
      </c>
      <c r="F11172" s="19">
        <f t="shared" si="352"/>
        <v>84.523506259126776</v>
      </c>
      <c r="G11172" s="151">
        <f t="shared" si="353"/>
        <v>8.8443459978975838</v>
      </c>
    </row>
    <row r="11173" spans="1:7" s="8" customFormat="1" ht="12.75" x14ac:dyDescent="0.15">
      <c r="A11173" s="110" t="s">
        <v>10</v>
      </c>
      <c r="B11173" s="20">
        <v>5574.26</v>
      </c>
      <c r="C11173" s="20">
        <v>0</v>
      </c>
      <c r="D11173" s="20">
        <v>0</v>
      </c>
      <c r="E11173" s="20">
        <v>4711.5600000000004</v>
      </c>
      <c r="F11173" s="20">
        <f t="shared" si="352"/>
        <v>84.523506259126776</v>
      </c>
      <c r="G11173" s="136">
        <f t="shared" si="353"/>
        <v>0</v>
      </c>
    </row>
    <row r="11174" spans="1:7" s="8" customFormat="1" ht="12.75" x14ac:dyDescent="0.15">
      <c r="A11174" s="108" t="s">
        <v>12</v>
      </c>
      <c r="B11174" s="19">
        <v>7706.95</v>
      </c>
      <c r="C11174" s="19">
        <v>26544</v>
      </c>
      <c r="D11174" s="19">
        <v>30454</v>
      </c>
      <c r="E11174" s="19">
        <v>9977.2000000000007</v>
      </c>
      <c r="F11174" s="19">
        <f t="shared" si="352"/>
        <v>129.45717826117985</v>
      </c>
      <c r="G11174" s="151">
        <f t="shared" si="353"/>
        <v>32.761541997767125</v>
      </c>
    </row>
    <row r="11175" spans="1:7" s="8" customFormat="1" ht="12.75" x14ac:dyDescent="0.15">
      <c r="A11175" s="110" t="s">
        <v>19</v>
      </c>
      <c r="B11175" s="20">
        <v>7238.21</v>
      </c>
      <c r="C11175" s="20">
        <v>0</v>
      </c>
      <c r="D11175" s="20">
        <v>0</v>
      </c>
      <c r="E11175" s="20">
        <v>9536.16</v>
      </c>
      <c r="F11175" s="20">
        <f t="shared" si="352"/>
        <v>131.74749005624318</v>
      </c>
      <c r="G11175" s="136">
        <f t="shared" si="353"/>
        <v>0</v>
      </c>
    </row>
    <row r="11176" spans="1:7" s="8" customFormat="1" ht="12.75" x14ac:dyDescent="0.15">
      <c r="A11176" s="110" t="s">
        <v>20</v>
      </c>
      <c r="B11176" s="20">
        <v>468.74</v>
      </c>
      <c r="C11176" s="20">
        <v>0</v>
      </c>
      <c r="D11176" s="20">
        <v>0</v>
      </c>
      <c r="E11176" s="20">
        <v>0</v>
      </c>
      <c r="F11176" s="20">
        <f t="shared" si="352"/>
        <v>0</v>
      </c>
      <c r="G11176" s="136">
        <f t="shared" si="353"/>
        <v>0</v>
      </c>
    </row>
    <row r="11177" spans="1:7" s="8" customFormat="1" ht="12.75" x14ac:dyDescent="0.15">
      <c r="A11177" s="110" t="s">
        <v>97</v>
      </c>
      <c r="B11177" s="20">
        <v>0</v>
      </c>
      <c r="C11177" s="20">
        <v>0</v>
      </c>
      <c r="D11177" s="20">
        <v>0</v>
      </c>
      <c r="E11177" s="20">
        <v>13.81</v>
      </c>
      <c r="F11177" s="20">
        <f t="shared" si="352"/>
        <v>0</v>
      </c>
      <c r="G11177" s="136">
        <f t="shared" si="353"/>
        <v>0</v>
      </c>
    </row>
    <row r="11178" spans="1:7" s="8" customFormat="1" ht="12.75" x14ac:dyDescent="0.15">
      <c r="A11178" s="110" t="s">
        <v>23</v>
      </c>
      <c r="B11178" s="20">
        <v>0</v>
      </c>
      <c r="C11178" s="20">
        <v>0</v>
      </c>
      <c r="D11178" s="20">
        <v>0</v>
      </c>
      <c r="E11178" s="20">
        <v>427.23</v>
      </c>
      <c r="F11178" s="20">
        <f t="shared" si="352"/>
        <v>0</v>
      </c>
      <c r="G11178" s="136">
        <f t="shared" si="353"/>
        <v>0</v>
      </c>
    </row>
    <row r="11179" spans="1:7" s="8" customFormat="1" ht="12.75" x14ac:dyDescent="0.15">
      <c r="A11179" s="108" t="s">
        <v>53</v>
      </c>
      <c r="B11179" s="19">
        <v>0</v>
      </c>
      <c r="C11179" s="19">
        <v>13272</v>
      </c>
      <c r="D11179" s="19">
        <v>3272</v>
      </c>
      <c r="E11179" s="19">
        <v>0</v>
      </c>
      <c r="F11179" s="19">
        <f t="shared" si="352"/>
        <v>0</v>
      </c>
      <c r="G11179" s="151">
        <f t="shared" si="353"/>
        <v>0</v>
      </c>
    </row>
    <row r="11180" spans="1:7" s="8" customFormat="1" ht="12.75" x14ac:dyDescent="0.15">
      <c r="A11180" s="108" t="s">
        <v>56</v>
      </c>
      <c r="B11180" s="19">
        <v>0</v>
      </c>
      <c r="C11180" s="19">
        <v>13272</v>
      </c>
      <c r="D11180" s="19">
        <v>3272</v>
      </c>
      <c r="E11180" s="19">
        <v>0</v>
      </c>
      <c r="F11180" s="19">
        <f t="shared" si="352"/>
        <v>0</v>
      </c>
      <c r="G11180" s="151">
        <f t="shared" si="353"/>
        <v>0</v>
      </c>
    </row>
    <row r="11181" spans="1:7" s="6" customFormat="1" ht="12.75" x14ac:dyDescent="0.15">
      <c r="A11181" s="147" t="s">
        <v>375</v>
      </c>
      <c r="B11181" s="17">
        <v>0</v>
      </c>
      <c r="C11181" s="17">
        <v>3318</v>
      </c>
      <c r="D11181" s="17">
        <v>0</v>
      </c>
      <c r="E11181" s="17">
        <v>0</v>
      </c>
      <c r="F11181" s="17">
        <f t="shared" si="352"/>
        <v>0</v>
      </c>
      <c r="G11181" s="148">
        <f t="shared" si="353"/>
        <v>0</v>
      </c>
    </row>
    <row r="11182" spans="1:7" s="7" customFormat="1" ht="12.75" x14ac:dyDescent="0.15">
      <c r="A11182" s="149" t="s">
        <v>376</v>
      </c>
      <c r="B11182" s="18">
        <v>0</v>
      </c>
      <c r="C11182" s="18">
        <v>3318</v>
      </c>
      <c r="D11182" s="18">
        <v>0</v>
      </c>
      <c r="E11182" s="18">
        <v>0</v>
      </c>
      <c r="F11182" s="18">
        <f t="shared" si="352"/>
        <v>0</v>
      </c>
      <c r="G11182" s="150">
        <f t="shared" si="353"/>
        <v>0</v>
      </c>
    </row>
    <row r="11183" spans="1:7" s="8" customFormat="1" ht="12.75" x14ac:dyDescent="0.15">
      <c r="A11183" s="108" t="s">
        <v>394</v>
      </c>
      <c r="B11183" s="19">
        <v>0</v>
      </c>
      <c r="C11183" s="19">
        <v>3318</v>
      </c>
      <c r="D11183" s="19">
        <v>0</v>
      </c>
      <c r="E11183" s="19">
        <v>0</v>
      </c>
      <c r="F11183" s="19">
        <f t="shared" si="352"/>
        <v>0</v>
      </c>
      <c r="G11183" s="151">
        <f t="shared" si="353"/>
        <v>0</v>
      </c>
    </row>
    <row r="11184" spans="1:7" s="6" customFormat="1" ht="12.75" x14ac:dyDescent="0.15">
      <c r="A11184" s="147" t="s">
        <v>281</v>
      </c>
      <c r="B11184" s="17">
        <v>0</v>
      </c>
      <c r="C11184" s="17">
        <v>3318</v>
      </c>
      <c r="D11184" s="17">
        <v>0</v>
      </c>
      <c r="E11184" s="17">
        <v>0</v>
      </c>
      <c r="F11184" s="17">
        <f t="shared" si="352"/>
        <v>0</v>
      </c>
      <c r="G11184" s="148">
        <f t="shared" si="353"/>
        <v>0</v>
      </c>
    </row>
    <row r="11185" spans="1:7" s="8" customFormat="1" ht="12.75" x14ac:dyDescent="0.15">
      <c r="A11185" s="108" t="s">
        <v>53</v>
      </c>
      <c r="B11185" s="19">
        <v>0</v>
      </c>
      <c r="C11185" s="19">
        <v>3318</v>
      </c>
      <c r="D11185" s="19">
        <v>0</v>
      </c>
      <c r="E11185" s="19">
        <v>0</v>
      </c>
      <c r="F11185" s="19">
        <f t="shared" si="352"/>
        <v>0</v>
      </c>
      <c r="G11185" s="151">
        <f t="shared" si="353"/>
        <v>0</v>
      </c>
    </row>
    <row r="11186" spans="1:7" s="8" customFormat="1" ht="12.75" x14ac:dyDescent="0.15">
      <c r="A11186" s="108" t="s">
        <v>56</v>
      </c>
      <c r="B11186" s="19">
        <v>0</v>
      </c>
      <c r="C11186" s="19">
        <v>3318</v>
      </c>
      <c r="D11186" s="19">
        <v>0</v>
      </c>
      <c r="E11186" s="19">
        <v>0</v>
      </c>
      <c r="F11186" s="19">
        <f t="shared" si="352"/>
        <v>0</v>
      </c>
      <c r="G11186" s="151">
        <f t="shared" si="353"/>
        <v>0</v>
      </c>
    </row>
    <row r="11187" spans="1:7" s="6" customFormat="1" ht="12.75" x14ac:dyDescent="0.15">
      <c r="A11187" s="147" t="s">
        <v>384</v>
      </c>
      <c r="B11187" s="17">
        <v>0</v>
      </c>
      <c r="C11187" s="17">
        <v>39817</v>
      </c>
      <c r="D11187" s="17">
        <v>39817</v>
      </c>
      <c r="E11187" s="17">
        <v>20369.27</v>
      </c>
      <c r="F11187" s="17">
        <f t="shared" si="352"/>
        <v>0</v>
      </c>
      <c r="G11187" s="148">
        <f t="shared" si="353"/>
        <v>51.157219278197751</v>
      </c>
    </row>
    <row r="11188" spans="1:7" s="7" customFormat="1" ht="12.75" x14ac:dyDescent="0.15">
      <c r="A11188" s="149" t="s">
        <v>390</v>
      </c>
      <c r="B11188" s="18">
        <v>0</v>
      </c>
      <c r="C11188" s="18">
        <v>39817</v>
      </c>
      <c r="D11188" s="18">
        <v>39817</v>
      </c>
      <c r="E11188" s="18">
        <v>20369.27</v>
      </c>
      <c r="F11188" s="18">
        <f t="shared" si="352"/>
        <v>0</v>
      </c>
      <c r="G11188" s="150">
        <f t="shared" si="353"/>
        <v>51.157219278197751</v>
      </c>
    </row>
    <row r="11189" spans="1:7" s="8" customFormat="1" ht="12.75" x14ac:dyDescent="0.15">
      <c r="A11189" s="108" t="s">
        <v>367</v>
      </c>
      <c r="B11189" s="19">
        <v>0</v>
      </c>
      <c r="C11189" s="19">
        <v>39817</v>
      </c>
      <c r="D11189" s="19">
        <v>39817</v>
      </c>
      <c r="E11189" s="19">
        <v>20369.27</v>
      </c>
      <c r="F11189" s="19">
        <f t="shared" si="352"/>
        <v>0</v>
      </c>
      <c r="G11189" s="151">
        <f t="shared" si="353"/>
        <v>51.157219278197751</v>
      </c>
    </row>
    <row r="11190" spans="1:7" s="6" customFormat="1" ht="12.75" x14ac:dyDescent="0.15">
      <c r="A11190" s="147" t="s">
        <v>263</v>
      </c>
      <c r="B11190" s="17">
        <v>0</v>
      </c>
      <c r="C11190" s="17">
        <v>39817</v>
      </c>
      <c r="D11190" s="17">
        <v>39817</v>
      </c>
      <c r="E11190" s="17">
        <v>20369.27</v>
      </c>
      <c r="F11190" s="17">
        <f t="shared" si="352"/>
        <v>0</v>
      </c>
      <c r="G11190" s="148">
        <f t="shared" si="353"/>
        <v>51.157219278197751</v>
      </c>
    </row>
    <row r="11191" spans="1:7" s="8" customFormat="1" ht="12.75" x14ac:dyDescent="0.15">
      <c r="A11191" s="108" t="s">
        <v>6</v>
      </c>
      <c r="B11191" s="19">
        <v>0</v>
      </c>
      <c r="C11191" s="19">
        <v>39817</v>
      </c>
      <c r="D11191" s="19">
        <v>39817</v>
      </c>
      <c r="E11191" s="19">
        <v>20369.27</v>
      </c>
      <c r="F11191" s="19">
        <f t="shared" si="352"/>
        <v>0</v>
      </c>
      <c r="G11191" s="151">
        <f t="shared" si="353"/>
        <v>51.157219278197751</v>
      </c>
    </row>
    <row r="11192" spans="1:7" s="8" customFormat="1" ht="12.75" x14ac:dyDescent="0.15">
      <c r="A11192" s="108" t="s">
        <v>7</v>
      </c>
      <c r="B11192" s="19">
        <v>0</v>
      </c>
      <c r="C11192" s="19">
        <v>39153</v>
      </c>
      <c r="D11192" s="19">
        <v>39153</v>
      </c>
      <c r="E11192" s="19">
        <v>20369.27</v>
      </c>
      <c r="F11192" s="19">
        <f t="shared" si="352"/>
        <v>0</v>
      </c>
      <c r="G11192" s="151">
        <f t="shared" si="353"/>
        <v>52.024800143028635</v>
      </c>
    </row>
    <row r="11193" spans="1:7" s="8" customFormat="1" ht="12.75" x14ac:dyDescent="0.15">
      <c r="A11193" s="110" t="s">
        <v>8</v>
      </c>
      <c r="B11193" s="20">
        <v>0</v>
      </c>
      <c r="C11193" s="20">
        <v>0</v>
      </c>
      <c r="D11193" s="20">
        <v>0</v>
      </c>
      <c r="E11193" s="20">
        <v>20369.27</v>
      </c>
      <c r="F11193" s="20">
        <f t="shared" si="352"/>
        <v>0</v>
      </c>
      <c r="G11193" s="136">
        <f t="shared" si="353"/>
        <v>0</v>
      </c>
    </row>
    <row r="11194" spans="1:7" s="8" customFormat="1" ht="12.75" x14ac:dyDescent="0.15">
      <c r="A11194" s="108" t="s">
        <v>12</v>
      </c>
      <c r="B11194" s="19">
        <v>0</v>
      </c>
      <c r="C11194" s="19">
        <v>664</v>
      </c>
      <c r="D11194" s="19">
        <v>664</v>
      </c>
      <c r="E11194" s="19">
        <v>0</v>
      </c>
      <c r="F11194" s="19">
        <f t="shared" si="352"/>
        <v>0</v>
      </c>
      <c r="G11194" s="151">
        <f t="shared" si="353"/>
        <v>0</v>
      </c>
    </row>
    <row r="11195" spans="1:7" s="6" customFormat="1" ht="12.75" x14ac:dyDescent="0.15">
      <c r="A11195" s="147" t="s">
        <v>381</v>
      </c>
      <c r="B11195" s="17">
        <v>4956.8900000000003</v>
      </c>
      <c r="C11195" s="17">
        <v>0</v>
      </c>
      <c r="D11195" s="17">
        <v>69780.78</v>
      </c>
      <c r="E11195" s="17">
        <v>25507.48</v>
      </c>
      <c r="F11195" s="17">
        <f t="shared" si="352"/>
        <v>514.58636362719358</v>
      </c>
      <c r="G11195" s="148">
        <f t="shared" si="353"/>
        <v>36.55373299066018</v>
      </c>
    </row>
    <row r="11196" spans="1:7" s="7" customFormat="1" ht="12.75" x14ac:dyDescent="0.15">
      <c r="A11196" s="149" t="s">
        <v>382</v>
      </c>
      <c r="B11196" s="18">
        <v>4956.8900000000003</v>
      </c>
      <c r="C11196" s="18">
        <v>0</v>
      </c>
      <c r="D11196" s="18">
        <v>69780.78</v>
      </c>
      <c r="E11196" s="18">
        <v>25507.48</v>
      </c>
      <c r="F11196" s="18">
        <f t="shared" si="352"/>
        <v>514.58636362719358</v>
      </c>
      <c r="G11196" s="150">
        <f t="shared" si="353"/>
        <v>36.55373299066018</v>
      </c>
    </row>
    <row r="11197" spans="1:7" s="8" customFormat="1" ht="12.75" x14ac:dyDescent="0.15">
      <c r="A11197" s="108" t="s">
        <v>367</v>
      </c>
      <c r="B11197" s="19">
        <v>4956.8900000000003</v>
      </c>
      <c r="C11197" s="19">
        <v>0</v>
      </c>
      <c r="D11197" s="19">
        <v>69780.78</v>
      </c>
      <c r="E11197" s="19">
        <v>25507.48</v>
      </c>
      <c r="F11197" s="19">
        <f t="shared" si="352"/>
        <v>514.58636362719358</v>
      </c>
      <c r="G11197" s="151">
        <f t="shared" si="353"/>
        <v>36.55373299066018</v>
      </c>
    </row>
    <row r="11198" spans="1:7" s="6" customFormat="1" ht="12.75" x14ac:dyDescent="0.15">
      <c r="A11198" s="147" t="s">
        <v>128</v>
      </c>
      <c r="B11198" s="17">
        <v>4956.8900000000003</v>
      </c>
      <c r="C11198" s="17">
        <v>0</v>
      </c>
      <c r="D11198" s="17">
        <v>69780.78</v>
      </c>
      <c r="E11198" s="17">
        <v>25507.48</v>
      </c>
      <c r="F11198" s="17">
        <f t="shared" si="352"/>
        <v>514.58636362719358</v>
      </c>
      <c r="G11198" s="148">
        <f t="shared" si="353"/>
        <v>36.55373299066018</v>
      </c>
    </row>
    <row r="11199" spans="1:7" s="8" customFormat="1" ht="12.75" x14ac:dyDescent="0.15">
      <c r="A11199" s="108" t="s">
        <v>6</v>
      </c>
      <c r="B11199" s="19">
        <v>4956.8900000000003</v>
      </c>
      <c r="C11199" s="19">
        <v>0</v>
      </c>
      <c r="D11199" s="19">
        <v>69780.78</v>
      </c>
      <c r="E11199" s="19">
        <v>25507.48</v>
      </c>
      <c r="F11199" s="19">
        <f t="shared" si="352"/>
        <v>514.58636362719358</v>
      </c>
      <c r="G11199" s="151">
        <f t="shared" si="353"/>
        <v>36.55373299066018</v>
      </c>
    </row>
    <row r="11200" spans="1:7" s="8" customFormat="1" ht="12.75" x14ac:dyDescent="0.15">
      <c r="A11200" s="108" t="s">
        <v>7</v>
      </c>
      <c r="B11200" s="19">
        <v>4549.72</v>
      </c>
      <c r="C11200" s="19">
        <v>0</v>
      </c>
      <c r="D11200" s="19">
        <v>0</v>
      </c>
      <c r="E11200" s="19">
        <v>0</v>
      </c>
      <c r="F11200" s="19">
        <f t="shared" si="352"/>
        <v>0</v>
      </c>
      <c r="G11200" s="151">
        <f t="shared" si="353"/>
        <v>0</v>
      </c>
    </row>
    <row r="11201" spans="1:7" s="8" customFormat="1" ht="12.75" x14ac:dyDescent="0.15">
      <c r="A11201" s="110" t="s">
        <v>8</v>
      </c>
      <c r="B11201" s="20">
        <v>2752.71</v>
      </c>
      <c r="C11201" s="20">
        <v>0</v>
      </c>
      <c r="D11201" s="20">
        <v>0</v>
      </c>
      <c r="E11201" s="20">
        <v>0</v>
      </c>
      <c r="F11201" s="20">
        <f t="shared" si="352"/>
        <v>0</v>
      </c>
      <c r="G11201" s="136">
        <f t="shared" si="353"/>
        <v>0</v>
      </c>
    </row>
    <row r="11202" spans="1:7" s="8" customFormat="1" ht="12.75" x14ac:dyDescent="0.15">
      <c r="A11202" s="110" t="s">
        <v>9</v>
      </c>
      <c r="B11202" s="20">
        <v>1138.49</v>
      </c>
      <c r="C11202" s="20">
        <v>0</v>
      </c>
      <c r="D11202" s="20">
        <v>0</v>
      </c>
      <c r="E11202" s="20">
        <v>0</v>
      </c>
      <c r="F11202" s="20">
        <f t="shared" si="352"/>
        <v>0</v>
      </c>
      <c r="G11202" s="136">
        <f t="shared" si="353"/>
        <v>0</v>
      </c>
    </row>
    <row r="11203" spans="1:7" s="8" customFormat="1" ht="12.75" x14ac:dyDescent="0.15">
      <c r="A11203" s="110" t="s">
        <v>11</v>
      </c>
      <c r="B11203" s="20">
        <v>619.45000000000005</v>
      </c>
      <c r="C11203" s="20">
        <v>0</v>
      </c>
      <c r="D11203" s="20">
        <v>0</v>
      </c>
      <c r="E11203" s="20">
        <v>0</v>
      </c>
      <c r="F11203" s="20">
        <f t="shared" si="352"/>
        <v>0</v>
      </c>
      <c r="G11203" s="136">
        <f t="shared" si="353"/>
        <v>0</v>
      </c>
    </row>
    <row r="11204" spans="1:7" s="8" customFormat="1" ht="12.75" x14ac:dyDescent="0.15">
      <c r="A11204" s="110" t="s">
        <v>278</v>
      </c>
      <c r="B11204" s="20">
        <v>39.07</v>
      </c>
      <c r="C11204" s="20">
        <v>0</v>
      </c>
      <c r="D11204" s="20">
        <v>0</v>
      </c>
      <c r="E11204" s="20">
        <v>0</v>
      </c>
      <c r="F11204" s="20">
        <f t="shared" si="352"/>
        <v>0</v>
      </c>
      <c r="G11204" s="136">
        <f t="shared" si="353"/>
        <v>0</v>
      </c>
    </row>
    <row r="11205" spans="1:7" s="8" customFormat="1" ht="12.75" x14ac:dyDescent="0.15">
      <c r="A11205" s="108" t="s">
        <v>12</v>
      </c>
      <c r="B11205" s="19">
        <v>0</v>
      </c>
      <c r="C11205" s="19">
        <v>0</v>
      </c>
      <c r="D11205" s="19">
        <v>69780.78</v>
      </c>
      <c r="E11205" s="19">
        <v>25507.48</v>
      </c>
      <c r="F11205" s="19">
        <f t="shared" si="352"/>
        <v>0</v>
      </c>
      <c r="G11205" s="151">
        <f t="shared" si="353"/>
        <v>36.55373299066018</v>
      </c>
    </row>
    <row r="11206" spans="1:7" s="8" customFormat="1" ht="12.75" x14ac:dyDescent="0.15">
      <c r="A11206" s="110" t="s">
        <v>97</v>
      </c>
      <c r="B11206" s="20">
        <v>0</v>
      </c>
      <c r="C11206" s="20">
        <v>0</v>
      </c>
      <c r="D11206" s="20">
        <v>0</v>
      </c>
      <c r="E11206" s="20">
        <v>9032.2999999999993</v>
      </c>
      <c r="F11206" s="20">
        <f t="shared" ref="F11206:F11269" si="354">IFERROR(E11206/B11206*100,0)</f>
        <v>0</v>
      </c>
      <c r="G11206" s="136">
        <f t="shared" ref="G11206:G11269" si="355">IFERROR(E11206/D11206*100,0)</f>
        <v>0</v>
      </c>
    </row>
    <row r="11207" spans="1:7" s="8" customFormat="1" ht="12.75" x14ac:dyDescent="0.15">
      <c r="A11207" s="110" t="s">
        <v>27</v>
      </c>
      <c r="B11207" s="20">
        <v>0</v>
      </c>
      <c r="C11207" s="20">
        <v>0</v>
      </c>
      <c r="D11207" s="20">
        <v>0</v>
      </c>
      <c r="E11207" s="20">
        <v>1765.21</v>
      </c>
      <c r="F11207" s="20">
        <f t="shared" si="354"/>
        <v>0</v>
      </c>
      <c r="G11207" s="136">
        <f t="shared" si="355"/>
        <v>0</v>
      </c>
    </row>
    <row r="11208" spans="1:7" s="8" customFormat="1" ht="12.75" x14ac:dyDescent="0.15">
      <c r="A11208" s="110" t="s">
        <v>28</v>
      </c>
      <c r="B11208" s="20">
        <v>0</v>
      </c>
      <c r="C11208" s="20">
        <v>0</v>
      </c>
      <c r="D11208" s="20">
        <v>0</v>
      </c>
      <c r="E11208" s="20">
        <v>336.19</v>
      </c>
      <c r="F11208" s="20">
        <f t="shared" si="354"/>
        <v>0</v>
      </c>
      <c r="G11208" s="136">
        <f t="shared" si="355"/>
        <v>0</v>
      </c>
    </row>
    <row r="11209" spans="1:7" s="8" customFormat="1" ht="12.75" x14ac:dyDescent="0.15">
      <c r="A11209" s="110" t="s">
        <v>29</v>
      </c>
      <c r="B11209" s="20">
        <v>0</v>
      </c>
      <c r="C11209" s="20">
        <v>0</v>
      </c>
      <c r="D11209" s="20">
        <v>0</v>
      </c>
      <c r="E11209" s="20">
        <v>2089.75</v>
      </c>
      <c r="F11209" s="20">
        <f t="shared" si="354"/>
        <v>0</v>
      </c>
      <c r="G11209" s="136">
        <f t="shared" si="355"/>
        <v>0</v>
      </c>
    </row>
    <row r="11210" spans="1:7" s="8" customFormat="1" ht="12.75" x14ac:dyDescent="0.15">
      <c r="A11210" s="110" t="s">
        <v>30</v>
      </c>
      <c r="B11210" s="20">
        <v>0</v>
      </c>
      <c r="C11210" s="20">
        <v>0</v>
      </c>
      <c r="D11210" s="20">
        <v>0</v>
      </c>
      <c r="E11210" s="20">
        <v>0.11</v>
      </c>
      <c r="F11210" s="20">
        <f t="shared" si="354"/>
        <v>0</v>
      </c>
      <c r="G11210" s="136">
        <f t="shared" si="355"/>
        <v>0</v>
      </c>
    </row>
    <row r="11211" spans="1:7" s="8" customFormat="1" ht="12.75" x14ac:dyDescent="0.15">
      <c r="A11211" s="110" t="s">
        <v>31</v>
      </c>
      <c r="B11211" s="20">
        <v>0</v>
      </c>
      <c r="C11211" s="20">
        <v>0</v>
      </c>
      <c r="D11211" s="20">
        <v>0</v>
      </c>
      <c r="E11211" s="20">
        <v>2948.74</v>
      </c>
      <c r="F11211" s="20">
        <f t="shared" si="354"/>
        <v>0</v>
      </c>
      <c r="G11211" s="136">
        <f t="shared" si="355"/>
        <v>0</v>
      </c>
    </row>
    <row r="11212" spans="1:7" s="8" customFormat="1" ht="12.75" x14ac:dyDescent="0.15">
      <c r="A11212" s="110" t="s">
        <v>32</v>
      </c>
      <c r="B11212" s="20">
        <v>0</v>
      </c>
      <c r="C11212" s="20">
        <v>0</v>
      </c>
      <c r="D11212" s="20">
        <v>0</v>
      </c>
      <c r="E11212" s="20">
        <v>1845.58</v>
      </c>
      <c r="F11212" s="20">
        <f t="shared" si="354"/>
        <v>0</v>
      </c>
      <c r="G11212" s="136">
        <f t="shared" si="355"/>
        <v>0</v>
      </c>
    </row>
    <row r="11213" spans="1:7" s="8" customFormat="1" ht="12.75" x14ac:dyDescent="0.15">
      <c r="A11213" s="110" t="s">
        <v>33</v>
      </c>
      <c r="B11213" s="20">
        <v>0</v>
      </c>
      <c r="C11213" s="20">
        <v>0</v>
      </c>
      <c r="D11213" s="20">
        <v>0</v>
      </c>
      <c r="E11213" s="20">
        <v>1481.42</v>
      </c>
      <c r="F11213" s="20">
        <f t="shared" si="354"/>
        <v>0</v>
      </c>
      <c r="G11213" s="136">
        <f t="shared" si="355"/>
        <v>0</v>
      </c>
    </row>
    <row r="11214" spans="1:7" s="8" customFormat="1" ht="12.75" x14ac:dyDescent="0.15">
      <c r="A11214" s="110" t="s">
        <v>34</v>
      </c>
      <c r="B11214" s="20">
        <v>0</v>
      </c>
      <c r="C11214" s="20">
        <v>0</v>
      </c>
      <c r="D11214" s="20">
        <v>0</v>
      </c>
      <c r="E11214" s="20">
        <v>6008.18</v>
      </c>
      <c r="F11214" s="20">
        <f t="shared" si="354"/>
        <v>0</v>
      </c>
      <c r="G11214" s="136">
        <f t="shared" si="355"/>
        <v>0</v>
      </c>
    </row>
    <row r="11215" spans="1:7" s="8" customFormat="1" ht="12.75" x14ac:dyDescent="0.15">
      <c r="A11215" s="108" t="s">
        <v>37</v>
      </c>
      <c r="B11215" s="19">
        <v>407.17</v>
      </c>
      <c r="C11215" s="19">
        <v>0</v>
      </c>
      <c r="D11215" s="19">
        <v>0</v>
      </c>
      <c r="E11215" s="19">
        <v>0</v>
      </c>
      <c r="F11215" s="19">
        <f t="shared" si="354"/>
        <v>0</v>
      </c>
      <c r="G11215" s="151">
        <f t="shared" si="355"/>
        <v>0</v>
      </c>
    </row>
    <row r="11216" spans="1:7" s="8" customFormat="1" ht="12.75" x14ac:dyDescent="0.15">
      <c r="A11216" s="110" t="s">
        <v>39</v>
      </c>
      <c r="B11216" s="20">
        <v>407.17</v>
      </c>
      <c r="C11216" s="20">
        <v>0</v>
      </c>
      <c r="D11216" s="20">
        <v>0</v>
      </c>
      <c r="E11216" s="20">
        <v>0</v>
      </c>
      <c r="F11216" s="20">
        <f t="shared" si="354"/>
        <v>0</v>
      </c>
      <c r="G11216" s="136">
        <f t="shared" si="355"/>
        <v>0</v>
      </c>
    </row>
    <row r="11217" spans="1:7" s="8" customFormat="1" ht="12.75" x14ac:dyDescent="0.15">
      <c r="A11217" s="108" t="s">
        <v>53</v>
      </c>
      <c r="B11217" s="19">
        <v>0</v>
      </c>
      <c r="C11217" s="19">
        <v>0</v>
      </c>
      <c r="D11217" s="19">
        <v>0</v>
      </c>
      <c r="E11217" s="19">
        <v>0</v>
      </c>
      <c r="F11217" s="19">
        <f t="shared" si="354"/>
        <v>0</v>
      </c>
      <c r="G11217" s="151">
        <f t="shared" si="355"/>
        <v>0</v>
      </c>
    </row>
    <row r="11218" spans="1:7" s="8" customFormat="1" ht="12.75" x14ac:dyDescent="0.15">
      <c r="A11218" s="108" t="s">
        <v>72</v>
      </c>
      <c r="B11218" s="19">
        <v>0</v>
      </c>
      <c r="C11218" s="19">
        <v>0</v>
      </c>
      <c r="D11218" s="19">
        <v>0</v>
      </c>
      <c r="E11218" s="19">
        <v>0</v>
      </c>
      <c r="F11218" s="19">
        <f t="shared" si="354"/>
        <v>0</v>
      </c>
      <c r="G11218" s="151">
        <f t="shared" si="355"/>
        <v>0</v>
      </c>
    </row>
    <row r="11219" spans="1:7" s="5" customFormat="1" ht="12.75" x14ac:dyDescent="0.15">
      <c r="A11219" s="145" t="s">
        <v>523</v>
      </c>
      <c r="B11219" s="16">
        <v>4917669.4000000004</v>
      </c>
      <c r="C11219" s="16">
        <v>5637431</v>
      </c>
      <c r="D11219" s="16">
        <v>6838369.5499999998</v>
      </c>
      <c r="E11219" s="16">
        <v>5551264.0099999998</v>
      </c>
      <c r="F11219" s="16">
        <f t="shared" si="354"/>
        <v>112.88404238804665</v>
      </c>
      <c r="G11219" s="146">
        <f t="shared" si="355"/>
        <v>81.178180989063392</v>
      </c>
    </row>
    <row r="11220" spans="1:7" s="6" customFormat="1" ht="12.75" x14ac:dyDescent="0.15">
      <c r="A11220" s="147" t="s">
        <v>362</v>
      </c>
      <c r="B11220" s="17">
        <v>272081.75</v>
      </c>
      <c r="C11220" s="17">
        <v>265445</v>
      </c>
      <c r="D11220" s="17">
        <v>265445</v>
      </c>
      <c r="E11220" s="17">
        <v>265445</v>
      </c>
      <c r="F11220" s="17">
        <f t="shared" si="354"/>
        <v>97.56075150207613</v>
      </c>
      <c r="G11220" s="148">
        <f t="shared" si="355"/>
        <v>100</v>
      </c>
    </row>
    <row r="11221" spans="1:7" s="7" customFormat="1" ht="12.75" x14ac:dyDescent="0.15">
      <c r="A11221" s="149" t="s">
        <v>363</v>
      </c>
      <c r="B11221" s="18">
        <v>272081.75</v>
      </c>
      <c r="C11221" s="18">
        <v>265445</v>
      </c>
      <c r="D11221" s="18">
        <v>265445</v>
      </c>
      <c r="E11221" s="18">
        <v>265445</v>
      </c>
      <c r="F11221" s="18">
        <f t="shared" si="354"/>
        <v>97.56075150207613</v>
      </c>
      <c r="G11221" s="150">
        <f t="shared" si="355"/>
        <v>100</v>
      </c>
    </row>
    <row r="11222" spans="1:7" s="8" customFormat="1" ht="12.75" x14ac:dyDescent="0.15">
      <c r="A11222" s="108" t="s">
        <v>364</v>
      </c>
      <c r="B11222" s="19">
        <v>272081.75</v>
      </c>
      <c r="C11222" s="19">
        <v>265445</v>
      </c>
      <c r="D11222" s="19">
        <v>265445</v>
      </c>
      <c r="E11222" s="19">
        <v>265445</v>
      </c>
      <c r="F11222" s="19">
        <f t="shared" si="354"/>
        <v>97.56075150207613</v>
      </c>
      <c r="G11222" s="151">
        <f t="shared" si="355"/>
        <v>100</v>
      </c>
    </row>
    <row r="11223" spans="1:7" s="6" customFormat="1" ht="12.75" x14ac:dyDescent="0.15">
      <c r="A11223" s="147" t="s">
        <v>62</v>
      </c>
      <c r="B11223" s="17">
        <v>272081.75</v>
      </c>
      <c r="C11223" s="17">
        <v>265445</v>
      </c>
      <c r="D11223" s="17">
        <v>265445</v>
      </c>
      <c r="E11223" s="17">
        <v>265445</v>
      </c>
      <c r="F11223" s="17">
        <f t="shared" si="354"/>
        <v>97.56075150207613</v>
      </c>
      <c r="G11223" s="148">
        <f t="shared" si="355"/>
        <v>100</v>
      </c>
    </row>
    <row r="11224" spans="1:7" s="8" customFormat="1" ht="12.75" x14ac:dyDescent="0.15">
      <c r="A11224" s="108" t="s">
        <v>6</v>
      </c>
      <c r="B11224" s="19">
        <v>44561.68</v>
      </c>
      <c r="C11224" s="19">
        <v>67023</v>
      </c>
      <c r="D11224" s="19">
        <v>73210.25</v>
      </c>
      <c r="E11224" s="19">
        <v>73210.25</v>
      </c>
      <c r="F11224" s="19">
        <f t="shared" si="354"/>
        <v>164.28969913163058</v>
      </c>
      <c r="G11224" s="151">
        <f t="shared" si="355"/>
        <v>100</v>
      </c>
    </row>
    <row r="11225" spans="1:7" s="8" customFormat="1" ht="12.75" x14ac:dyDescent="0.15">
      <c r="A11225" s="108" t="s">
        <v>12</v>
      </c>
      <c r="B11225" s="19">
        <v>44561.68</v>
      </c>
      <c r="C11225" s="19">
        <v>67023</v>
      </c>
      <c r="D11225" s="19">
        <v>73210.25</v>
      </c>
      <c r="E11225" s="19">
        <v>73210.25</v>
      </c>
      <c r="F11225" s="19">
        <f t="shared" si="354"/>
        <v>164.28969913163058</v>
      </c>
      <c r="G11225" s="151">
        <f t="shared" si="355"/>
        <v>100</v>
      </c>
    </row>
    <row r="11226" spans="1:7" s="8" customFormat="1" ht="12.75" x14ac:dyDescent="0.15">
      <c r="A11226" s="110" t="s">
        <v>23</v>
      </c>
      <c r="B11226" s="20">
        <v>0</v>
      </c>
      <c r="C11226" s="20">
        <v>0</v>
      </c>
      <c r="D11226" s="20">
        <v>0</v>
      </c>
      <c r="E11226" s="20">
        <v>0</v>
      </c>
      <c r="F11226" s="20">
        <f t="shared" si="354"/>
        <v>0</v>
      </c>
      <c r="G11226" s="136">
        <f t="shared" si="355"/>
        <v>0</v>
      </c>
    </row>
    <row r="11227" spans="1:7" s="8" customFormat="1" ht="12.75" x14ac:dyDescent="0.15">
      <c r="A11227" s="110" t="s">
        <v>25</v>
      </c>
      <c r="B11227" s="20">
        <v>6636.14</v>
      </c>
      <c r="C11227" s="20">
        <v>0</v>
      </c>
      <c r="D11227" s="20">
        <v>0</v>
      </c>
      <c r="E11227" s="20">
        <v>9954</v>
      </c>
      <c r="F11227" s="20">
        <f t="shared" si="354"/>
        <v>149.99683550979935</v>
      </c>
      <c r="G11227" s="136">
        <f t="shared" si="355"/>
        <v>0</v>
      </c>
    </row>
    <row r="11228" spans="1:7" s="8" customFormat="1" ht="12.75" x14ac:dyDescent="0.15">
      <c r="A11228" s="110" t="s">
        <v>26</v>
      </c>
      <c r="B11228" s="20">
        <v>11380.98</v>
      </c>
      <c r="C11228" s="20">
        <v>0</v>
      </c>
      <c r="D11228" s="20">
        <v>0</v>
      </c>
      <c r="E11228" s="20">
        <v>11993.75</v>
      </c>
      <c r="F11228" s="20">
        <f t="shared" si="354"/>
        <v>105.38415848195851</v>
      </c>
      <c r="G11228" s="136">
        <f t="shared" si="355"/>
        <v>0</v>
      </c>
    </row>
    <row r="11229" spans="1:7" s="8" customFormat="1" ht="12.75" x14ac:dyDescent="0.15">
      <c r="A11229" s="110" t="s">
        <v>28</v>
      </c>
      <c r="B11229" s="20">
        <v>26544.560000000001</v>
      </c>
      <c r="C11229" s="20">
        <v>0</v>
      </c>
      <c r="D11229" s="20">
        <v>0</v>
      </c>
      <c r="E11229" s="20">
        <v>51262.5</v>
      </c>
      <c r="F11229" s="20">
        <f t="shared" si="354"/>
        <v>193.11866536872338</v>
      </c>
      <c r="G11229" s="136">
        <f t="shared" si="355"/>
        <v>0</v>
      </c>
    </row>
    <row r="11230" spans="1:7" s="8" customFormat="1" ht="12.75" x14ac:dyDescent="0.15">
      <c r="A11230" s="108" t="s">
        <v>53</v>
      </c>
      <c r="B11230" s="19">
        <v>227520.07</v>
      </c>
      <c r="C11230" s="19">
        <v>198422</v>
      </c>
      <c r="D11230" s="19">
        <v>192234.75</v>
      </c>
      <c r="E11230" s="19">
        <v>192234.75</v>
      </c>
      <c r="F11230" s="19">
        <f t="shared" si="354"/>
        <v>84.491337401575166</v>
      </c>
      <c r="G11230" s="151">
        <f t="shared" si="355"/>
        <v>100</v>
      </c>
    </row>
    <row r="11231" spans="1:7" s="8" customFormat="1" ht="12.75" x14ac:dyDescent="0.15">
      <c r="A11231" s="108" t="s">
        <v>56</v>
      </c>
      <c r="B11231" s="19">
        <v>227520.07</v>
      </c>
      <c r="C11231" s="19">
        <v>198422</v>
      </c>
      <c r="D11231" s="19">
        <v>192234.75</v>
      </c>
      <c r="E11231" s="19">
        <v>192234.75</v>
      </c>
      <c r="F11231" s="19">
        <f t="shared" si="354"/>
        <v>84.491337401575166</v>
      </c>
      <c r="G11231" s="151">
        <f t="shared" si="355"/>
        <v>100</v>
      </c>
    </row>
    <row r="11232" spans="1:7" s="8" customFormat="1" ht="12.75" x14ac:dyDescent="0.15">
      <c r="A11232" s="110" t="s">
        <v>70</v>
      </c>
      <c r="B11232" s="20">
        <v>53089.120000000003</v>
      </c>
      <c r="C11232" s="20">
        <v>0</v>
      </c>
      <c r="D11232" s="20">
        <v>0</v>
      </c>
      <c r="E11232" s="20">
        <v>12500</v>
      </c>
      <c r="F11232" s="20">
        <f t="shared" si="354"/>
        <v>23.545313992772908</v>
      </c>
      <c r="G11232" s="136">
        <f t="shared" si="355"/>
        <v>0</v>
      </c>
    </row>
    <row r="11233" spans="1:7" s="8" customFormat="1" ht="12.75" x14ac:dyDescent="0.15">
      <c r="A11233" s="110" t="s">
        <v>296</v>
      </c>
      <c r="B11233" s="20">
        <v>0</v>
      </c>
      <c r="C11233" s="20">
        <v>0</v>
      </c>
      <c r="D11233" s="20">
        <v>0</v>
      </c>
      <c r="E11233" s="20">
        <v>35316</v>
      </c>
      <c r="F11233" s="20">
        <f t="shared" si="354"/>
        <v>0</v>
      </c>
      <c r="G11233" s="136">
        <f t="shared" si="355"/>
        <v>0</v>
      </c>
    </row>
    <row r="11234" spans="1:7" s="8" customFormat="1" ht="12.75" x14ac:dyDescent="0.15">
      <c r="A11234" s="110" t="s">
        <v>71</v>
      </c>
      <c r="B11234" s="20">
        <v>174430.95</v>
      </c>
      <c r="C11234" s="20">
        <v>0</v>
      </c>
      <c r="D11234" s="20">
        <v>0</v>
      </c>
      <c r="E11234" s="20">
        <v>144418.75</v>
      </c>
      <c r="F11234" s="20">
        <f t="shared" si="354"/>
        <v>82.794223158218188</v>
      </c>
      <c r="G11234" s="136">
        <f t="shared" si="355"/>
        <v>0</v>
      </c>
    </row>
    <row r="11235" spans="1:7" s="6" customFormat="1" ht="12.75" x14ac:dyDescent="0.15">
      <c r="A11235" s="147" t="s">
        <v>365</v>
      </c>
      <c r="B11235" s="17">
        <v>103384.39</v>
      </c>
      <c r="C11235" s="17">
        <v>158728</v>
      </c>
      <c r="D11235" s="17">
        <v>295518</v>
      </c>
      <c r="E11235" s="17">
        <v>103503.3</v>
      </c>
      <c r="F11235" s="17">
        <f t="shared" si="354"/>
        <v>100.11501736383994</v>
      </c>
      <c r="G11235" s="148">
        <f t="shared" si="355"/>
        <v>35.024363998132095</v>
      </c>
    </row>
    <row r="11236" spans="1:7" s="7" customFormat="1" ht="12.75" x14ac:dyDescent="0.15">
      <c r="A11236" s="149" t="s">
        <v>366</v>
      </c>
      <c r="B11236" s="18">
        <v>76839.83</v>
      </c>
      <c r="C11236" s="18">
        <v>138820</v>
      </c>
      <c r="D11236" s="18">
        <v>260560</v>
      </c>
      <c r="E11236" s="18">
        <v>68545.3</v>
      </c>
      <c r="F11236" s="18">
        <f t="shared" si="354"/>
        <v>89.205429007326018</v>
      </c>
      <c r="G11236" s="150">
        <f t="shared" si="355"/>
        <v>26.306915873503222</v>
      </c>
    </row>
    <row r="11237" spans="1:7" s="8" customFormat="1" ht="12.75" x14ac:dyDescent="0.15">
      <c r="A11237" s="108" t="s">
        <v>367</v>
      </c>
      <c r="B11237" s="19">
        <v>76839.83</v>
      </c>
      <c r="C11237" s="19">
        <v>138820</v>
      </c>
      <c r="D11237" s="19">
        <v>260560</v>
      </c>
      <c r="E11237" s="19">
        <v>68545.3</v>
      </c>
      <c r="F11237" s="19">
        <f t="shared" si="354"/>
        <v>89.205429007326018</v>
      </c>
      <c r="G11237" s="151">
        <f t="shared" si="355"/>
        <v>26.306915873503222</v>
      </c>
    </row>
    <row r="11238" spans="1:7" s="6" customFormat="1" ht="12.75" x14ac:dyDescent="0.15">
      <c r="A11238" s="147" t="s">
        <v>44</v>
      </c>
      <c r="B11238" s="17">
        <v>76839.83</v>
      </c>
      <c r="C11238" s="17">
        <v>138820</v>
      </c>
      <c r="D11238" s="17">
        <v>260560</v>
      </c>
      <c r="E11238" s="17">
        <v>68545.3</v>
      </c>
      <c r="F11238" s="17">
        <f t="shared" si="354"/>
        <v>89.205429007326018</v>
      </c>
      <c r="G11238" s="148">
        <f t="shared" si="355"/>
        <v>26.306915873503222</v>
      </c>
    </row>
    <row r="11239" spans="1:7" s="8" customFormat="1" ht="12.75" x14ac:dyDescent="0.15">
      <c r="A11239" s="108" t="s">
        <v>6</v>
      </c>
      <c r="B11239" s="19">
        <v>50607.16</v>
      </c>
      <c r="C11239" s="19">
        <v>100820</v>
      </c>
      <c r="D11239" s="19">
        <v>168560</v>
      </c>
      <c r="E11239" s="19">
        <v>64458.17</v>
      </c>
      <c r="F11239" s="19">
        <f t="shared" si="354"/>
        <v>127.36966468776355</v>
      </c>
      <c r="G11239" s="151">
        <f t="shared" si="355"/>
        <v>38.240490033222592</v>
      </c>
    </row>
    <row r="11240" spans="1:7" s="8" customFormat="1" ht="12.75" x14ac:dyDescent="0.15">
      <c r="A11240" s="108" t="s">
        <v>7</v>
      </c>
      <c r="B11240" s="19">
        <v>11583.45</v>
      </c>
      <c r="C11240" s="19">
        <v>32620</v>
      </c>
      <c r="D11240" s="19">
        <v>74560</v>
      </c>
      <c r="E11240" s="19">
        <v>37323.599999999999</v>
      </c>
      <c r="F11240" s="19">
        <f t="shared" si="354"/>
        <v>322.21488416663425</v>
      </c>
      <c r="G11240" s="151">
        <f t="shared" si="355"/>
        <v>50.058476394849784</v>
      </c>
    </row>
    <row r="11241" spans="1:7" s="8" customFormat="1" ht="12.75" x14ac:dyDescent="0.15">
      <c r="A11241" s="110" t="s">
        <v>8</v>
      </c>
      <c r="B11241" s="20">
        <v>7509.35</v>
      </c>
      <c r="C11241" s="20">
        <v>0</v>
      </c>
      <c r="D11241" s="20">
        <v>0</v>
      </c>
      <c r="E11241" s="20">
        <v>15700.86</v>
      </c>
      <c r="F11241" s="20">
        <f t="shared" si="354"/>
        <v>209.08414176992682</v>
      </c>
      <c r="G11241" s="136">
        <f t="shared" si="355"/>
        <v>0</v>
      </c>
    </row>
    <row r="11242" spans="1:7" s="8" customFormat="1" ht="12.75" x14ac:dyDescent="0.15">
      <c r="A11242" s="110" t="s">
        <v>9</v>
      </c>
      <c r="B11242" s="20">
        <v>2788.55</v>
      </c>
      <c r="C11242" s="20">
        <v>0</v>
      </c>
      <c r="D11242" s="20">
        <v>0</v>
      </c>
      <c r="E11242" s="20">
        <v>18669.39</v>
      </c>
      <c r="F11242" s="20">
        <f t="shared" si="354"/>
        <v>669.50171235946993</v>
      </c>
      <c r="G11242" s="136">
        <f t="shared" si="355"/>
        <v>0</v>
      </c>
    </row>
    <row r="11243" spans="1:7" s="8" customFormat="1" ht="12.75" x14ac:dyDescent="0.15">
      <c r="A11243" s="110" t="s">
        <v>16</v>
      </c>
      <c r="B11243" s="20">
        <v>0</v>
      </c>
      <c r="C11243" s="20">
        <v>0</v>
      </c>
      <c r="D11243" s="20">
        <v>0</v>
      </c>
      <c r="E11243" s="20">
        <v>590.86</v>
      </c>
      <c r="F11243" s="20">
        <f t="shared" si="354"/>
        <v>0</v>
      </c>
      <c r="G11243" s="136">
        <f t="shared" si="355"/>
        <v>0</v>
      </c>
    </row>
    <row r="11244" spans="1:7" s="8" customFormat="1" ht="12.75" x14ac:dyDescent="0.15">
      <c r="A11244" s="110" t="s">
        <v>11</v>
      </c>
      <c r="B11244" s="20">
        <v>1194.46</v>
      </c>
      <c r="C11244" s="20">
        <v>0</v>
      </c>
      <c r="D11244" s="20">
        <v>0</v>
      </c>
      <c r="E11244" s="20">
        <v>2248.2800000000002</v>
      </c>
      <c r="F11244" s="20">
        <f t="shared" si="354"/>
        <v>188.22564171257306</v>
      </c>
      <c r="G11244" s="136">
        <f t="shared" si="355"/>
        <v>0</v>
      </c>
    </row>
    <row r="11245" spans="1:7" s="8" customFormat="1" ht="12.75" x14ac:dyDescent="0.15">
      <c r="A11245" s="110" t="s">
        <v>278</v>
      </c>
      <c r="B11245" s="20">
        <v>91.09</v>
      </c>
      <c r="C11245" s="20">
        <v>0</v>
      </c>
      <c r="D11245" s="20">
        <v>0</v>
      </c>
      <c r="E11245" s="20">
        <v>114.21</v>
      </c>
      <c r="F11245" s="20">
        <f t="shared" si="354"/>
        <v>125.38149083324184</v>
      </c>
      <c r="G11245" s="136">
        <f t="shared" si="355"/>
        <v>0</v>
      </c>
    </row>
    <row r="11246" spans="1:7" s="8" customFormat="1" ht="12.75" x14ac:dyDescent="0.15">
      <c r="A11246" s="108" t="s">
        <v>12</v>
      </c>
      <c r="B11246" s="19">
        <v>37486.160000000003</v>
      </c>
      <c r="C11246" s="19">
        <v>65600</v>
      </c>
      <c r="D11246" s="19">
        <v>81400</v>
      </c>
      <c r="E11246" s="19">
        <v>26012.19</v>
      </c>
      <c r="F11246" s="19">
        <f t="shared" si="354"/>
        <v>69.391450071172926</v>
      </c>
      <c r="G11246" s="151">
        <f t="shared" si="355"/>
        <v>31.956007371007367</v>
      </c>
    </row>
    <row r="11247" spans="1:7" s="8" customFormat="1" ht="12.75" x14ac:dyDescent="0.15">
      <c r="A11247" s="110" t="s">
        <v>22</v>
      </c>
      <c r="B11247" s="20">
        <v>4.6500000000000004</v>
      </c>
      <c r="C11247" s="20">
        <v>0</v>
      </c>
      <c r="D11247" s="20">
        <v>0</v>
      </c>
      <c r="E11247" s="20">
        <v>6.98</v>
      </c>
      <c r="F11247" s="20">
        <f t="shared" si="354"/>
        <v>150.10752688172042</v>
      </c>
      <c r="G11247" s="136">
        <f t="shared" si="355"/>
        <v>0</v>
      </c>
    </row>
    <row r="11248" spans="1:7" s="8" customFormat="1" ht="12.75" x14ac:dyDescent="0.15">
      <c r="A11248" s="110" t="s">
        <v>97</v>
      </c>
      <c r="B11248" s="20">
        <v>554.12</v>
      </c>
      <c r="C11248" s="20">
        <v>0</v>
      </c>
      <c r="D11248" s="20">
        <v>0</v>
      </c>
      <c r="E11248" s="20">
        <v>1205.5</v>
      </c>
      <c r="F11248" s="20">
        <f t="shared" si="354"/>
        <v>217.55215476792031</v>
      </c>
      <c r="G11248" s="136">
        <f t="shared" si="355"/>
        <v>0</v>
      </c>
    </row>
    <row r="11249" spans="1:7" s="8" customFormat="1" ht="12.75" x14ac:dyDescent="0.15">
      <c r="A11249" s="110" t="s">
        <v>23</v>
      </c>
      <c r="B11249" s="20">
        <v>1784.78</v>
      </c>
      <c r="C11249" s="20">
        <v>0</v>
      </c>
      <c r="D11249" s="20">
        <v>0</v>
      </c>
      <c r="E11249" s="20">
        <v>773.8</v>
      </c>
      <c r="F11249" s="20">
        <f t="shared" si="354"/>
        <v>43.355483589013772</v>
      </c>
      <c r="G11249" s="136">
        <f t="shared" si="355"/>
        <v>0</v>
      </c>
    </row>
    <row r="11250" spans="1:7" s="8" customFormat="1" ht="12.75" x14ac:dyDescent="0.15">
      <c r="A11250" s="110" t="s">
        <v>24</v>
      </c>
      <c r="B11250" s="20">
        <v>0</v>
      </c>
      <c r="C11250" s="20">
        <v>0</v>
      </c>
      <c r="D11250" s="20">
        <v>0</v>
      </c>
      <c r="E11250" s="20">
        <v>119.18</v>
      </c>
      <c r="F11250" s="20">
        <f t="shared" si="354"/>
        <v>0</v>
      </c>
      <c r="G11250" s="136">
        <f t="shared" si="355"/>
        <v>0</v>
      </c>
    </row>
    <row r="11251" spans="1:7" s="8" customFormat="1" ht="12.75" x14ac:dyDescent="0.15">
      <c r="A11251" s="110" t="s">
        <v>27</v>
      </c>
      <c r="B11251" s="20">
        <v>85.87</v>
      </c>
      <c r="C11251" s="20">
        <v>0</v>
      </c>
      <c r="D11251" s="20">
        <v>0</v>
      </c>
      <c r="E11251" s="20">
        <v>676.91</v>
      </c>
      <c r="F11251" s="20">
        <f t="shared" si="354"/>
        <v>788.29626179107947</v>
      </c>
      <c r="G11251" s="136">
        <f t="shared" si="355"/>
        <v>0</v>
      </c>
    </row>
    <row r="11252" spans="1:7" s="8" customFormat="1" ht="12.75" x14ac:dyDescent="0.15">
      <c r="A11252" s="110" t="s">
        <v>28</v>
      </c>
      <c r="B11252" s="20">
        <v>10027.450000000001</v>
      </c>
      <c r="C11252" s="20">
        <v>0</v>
      </c>
      <c r="D11252" s="20">
        <v>0</v>
      </c>
      <c r="E11252" s="20">
        <v>240.83</v>
      </c>
      <c r="F11252" s="20">
        <f t="shared" si="354"/>
        <v>2.4017073134246494</v>
      </c>
      <c r="G11252" s="136">
        <f t="shared" si="355"/>
        <v>0</v>
      </c>
    </row>
    <row r="11253" spans="1:7" s="8" customFormat="1" ht="12.75" x14ac:dyDescent="0.15">
      <c r="A11253" s="110" t="s">
        <v>29</v>
      </c>
      <c r="B11253" s="20">
        <v>1019.77</v>
      </c>
      <c r="C11253" s="20">
        <v>0</v>
      </c>
      <c r="D11253" s="20">
        <v>0</v>
      </c>
      <c r="E11253" s="20">
        <v>578.5</v>
      </c>
      <c r="F11253" s="20">
        <f t="shared" si="354"/>
        <v>56.728477990135026</v>
      </c>
      <c r="G11253" s="136">
        <f t="shared" si="355"/>
        <v>0</v>
      </c>
    </row>
    <row r="11254" spans="1:7" s="8" customFormat="1" ht="12.75" x14ac:dyDescent="0.15">
      <c r="A11254" s="110" t="s">
        <v>30</v>
      </c>
      <c r="B11254" s="20">
        <v>5374.94</v>
      </c>
      <c r="C11254" s="20">
        <v>0</v>
      </c>
      <c r="D11254" s="20">
        <v>0</v>
      </c>
      <c r="E11254" s="20">
        <v>8191.51</v>
      </c>
      <c r="F11254" s="20">
        <f t="shared" si="354"/>
        <v>152.40188727688124</v>
      </c>
      <c r="G11254" s="136">
        <f t="shared" si="355"/>
        <v>0</v>
      </c>
    </row>
    <row r="11255" spans="1:7" s="8" customFormat="1" ht="12.75" x14ac:dyDescent="0.15">
      <c r="A11255" s="110" t="s">
        <v>31</v>
      </c>
      <c r="B11255" s="20">
        <v>4279.71</v>
      </c>
      <c r="C11255" s="20">
        <v>0</v>
      </c>
      <c r="D11255" s="20">
        <v>0</v>
      </c>
      <c r="E11255" s="20">
        <v>0</v>
      </c>
      <c r="F11255" s="20">
        <f t="shared" si="354"/>
        <v>0</v>
      </c>
      <c r="G11255" s="136">
        <f t="shared" si="355"/>
        <v>0</v>
      </c>
    </row>
    <row r="11256" spans="1:7" s="8" customFormat="1" ht="12.75" x14ac:dyDescent="0.15">
      <c r="A11256" s="110" t="s">
        <v>32</v>
      </c>
      <c r="B11256" s="20">
        <v>7921.28</v>
      </c>
      <c r="C11256" s="20">
        <v>0</v>
      </c>
      <c r="D11256" s="20">
        <v>0</v>
      </c>
      <c r="E11256" s="20">
        <v>1731.7</v>
      </c>
      <c r="F11256" s="20">
        <f t="shared" si="354"/>
        <v>21.861365839864266</v>
      </c>
      <c r="G11256" s="136">
        <f t="shared" si="355"/>
        <v>0</v>
      </c>
    </row>
    <row r="11257" spans="1:7" s="8" customFormat="1" ht="12.75" x14ac:dyDescent="0.15">
      <c r="A11257" s="110" t="s">
        <v>83</v>
      </c>
      <c r="B11257" s="20">
        <v>1498.72</v>
      </c>
      <c r="C11257" s="20">
        <v>0</v>
      </c>
      <c r="D11257" s="20">
        <v>0</v>
      </c>
      <c r="E11257" s="20">
        <v>1729.55</v>
      </c>
      <c r="F11257" s="20">
        <f t="shared" si="354"/>
        <v>115.40180954414434</v>
      </c>
      <c r="G11257" s="136">
        <f t="shared" si="355"/>
        <v>0</v>
      </c>
    </row>
    <row r="11258" spans="1:7" s="8" customFormat="1" ht="12.75" x14ac:dyDescent="0.15">
      <c r="A11258" s="110" t="s">
        <v>13</v>
      </c>
      <c r="B11258" s="20">
        <v>517.62</v>
      </c>
      <c r="C11258" s="20">
        <v>0</v>
      </c>
      <c r="D11258" s="20">
        <v>0</v>
      </c>
      <c r="E11258" s="20">
        <v>1552.78</v>
      </c>
      <c r="F11258" s="20">
        <f t="shared" si="354"/>
        <v>299.98454464665201</v>
      </c>
      <c r="G11258" s="136">
        <f t="shared" si="355"/>
        <v>0</v>
      </c>
    </row>
    <row r="11259" spans="1:7" s="8" customFormat="1" ht="12.75" x14ac:dyDescent="0.15">
      <c r="A11259" s="110" t="s">
        <v>206</v>
      </c>
      <c r="B11259" s="20">
        <v>4251.28</v>
      </c>
      <c r="C11259" s="20">
        <v>0</v>
      </c>
      <c r="D11259" s="20">
        <v>0</v>
      </c>
      <c r="E11259" s="20">
        <v>9204.9500000000007</v>
      </c>
      <c r="F11259" s="20">
        <f t="shared" si="354"/>
        <v>216.52184753768279</v>
      </c>
      <c r="G11259" s="136">
        <f t="shared" si="355"/>
        <v>0</v>
      </c>
    </row>
    <row r="11260" spans="1:7" s="8" customFormat="1" ht="12.75" x14ac:dyDescent="0.15">
      <c r="A11260" s="110" t="s">
        <v>36</v>
      </c>
      <c r="B11260" s="20">
        <v>165.97</v>
      </c>
      <c r="C11260" s="20">
        <v>0</v>
      </c>
      <c r="D11260" s="20">
        <v>0</v>
      </c>
      <c r="E11260" s="20">
        <v>0</v>
      </c>
      <c r="F11260" s="20">
        <f t="shared" si="354"/>
        <v>0</v>
      </c>
      <c r="G11260" s="136">
        <f t="shared" si="355"/>
        <v>0</v>
      </c>
    </row>
    <row r="11261" spans="1:7" s="8" customFormat="1" ht="12.75" x14ac:dyDescent="0.15">
      <c r="A11261" s="108" t="s">
        <v>37</v>
      </c>
      <c r="B11261" s="19">
        <v>1537.55</v>
      </c>
      <c r="C11261" s="19">
        <v>0</v>
      </c>
      <c r="D11261" s="19">
        <v>10000</v>
      </c>
      <c r="E11261" s="19">
        <v>1122.3800000000001</v>
      </c>
      <c r="F11261" s="19">
        <f t="shared" si="354"/>
        <v>72.997951286137038</v>
      </c>
      <c r="G11261" s="151">
        <f t="shared" si="355"/>
        <v>11.223800000000001</v>
      </c>
    </row>
    <row r="11262" spans="1:7" s="8" customFormat="1" ht="12.75" x14ac:dyDescent="0.15">
      <c r="A11262" s="110" t="s">
        <v>39</v>
      </c>
      <c r="B11262" s="20">
        <v>1537.55</v>
      </c>
      <c r="C11262" s="20">
        <v>0</v>
      </c>
      <c r="D11262" s="20">
        <v>0</v>
      </c>
      <c r="E11262" s="20">
        <v>1122.3800000000001</v>
      </c>
      <c r="F11262" s="20">
        <f t="shared" si="354"/>
        <v>72.997951286137038</v>
      </c>
      <c r="G11262" s="136">
        <f t="shared" si="355"/>
        <v>0</v>
      </c>
    </row>
    <row r="11263" spans="1:7" s="8" customFormat="1" ht="12.75" x14ac:dyDescent="0.15">
      <c r="A11263" s="108" t="s">
        <v>141</v>
      </c>
      <c r="B11263" s="19">
        <v>0</v>
      </c>
      <c r="C11263" s="19">
        <v>2600</v>
      </c>
      <c r="D11263" s="19">
        <v>2600</v>
      </c>
      <c r="E11263" s="19">
        <v>0</v>
      </c>
      <c r="F11263" s="19">
        <f t="shared" si="354"/>
        <v>0</v>
      </c>
      <c r="G11263" s="151">
        <f t="shared" si="355"/>
        <v>0</v>
      </c>
    </row>
    <row r="11264" spans="1:7" s="8" customFormat="1" ht="12.75" x14ac:dyDescent="0.15">
      <c r="A11264" s="108" t="s">
        <v>53</v>
      </c>
      <c r="B11264" s="19">
        <v>26232.67</v>
      </c>
      <c r="C11264" s="19">
        <v>38000</v>
      </c>
      <c r="D11264" s="19">
        <v>92000</v>
      </c>
      <c r="E11264" s="19">
        <v>4087.13</v>
      </c>
      <c r="F11264" s="19">
        <f t="shared" si="354"/>
        <v>15.580305016607157</v>
      </c>
      <c r="G11264" s="151">
        <f t="shared" si="355"/>
        <v>4.442532608695652</v>
      </c>
    </row>
    <row r="11265" spans="1:7" s="8" customFormat="1" ht="12.75" x14ac:dyDescent="0.15">
      <c r="A11265" s="108" t="s">
        <v>56</v>
      </c>
      <c r="B11265" s="19">
        <v>26232.67</v>
      </c>
      <c r="C11265" s="19">
        <v>38000</v>
      </c>
      <c r="D11265" s="19">
        <v>62000</v>
      </c>
      <c r="E11265" s="19">
        <v>239.2</v>
      </c>
      <c r="F11265" s="19">
        <f t="shared" si="354"/>
        <v>0.91184008337694944</v>
      </c>
      <c r="G11265" s="151">
        <f t="shared" si="355"/>
        <v>0.38580645161290317</v>
      </c>
    </row>
    <row r="11266" spans="1:7" s="8" customFormat="1" ht="12.75" x14ac:dyDescent="0.15">
      <c r="A11266" s="110" t="s">
        <v>70</v>
      </c>
      <c r="B11266" s="20">
        <v>3152.17</v>
      </c>
      <c r="C11266" s="20">
        <v>0</v>
      </c>
      <c r="D11266" s="20">
        <v>0</v>
      </c>
      <c r="E11266" s="20">
        <v>239.2</v>
      </c>
      <c r="F11266" s="20">
        <f t="shared" si="354"/>
        <v>7.5884232132150231</v>
      </c>
      <c r="G11266" s="136">
        <f t="shared" si="355"/>
        <v>0</v>
      </c>
    </row>
    <row r="11267" spans="1:7" s="8" customFormat="1" ht="12.75" x14ac:dyDescent="0.15">
      <c r="A11267" s="110" t="s">
        <v>71</v>
      </c>
      <c r="B11267" s="20">
        <v>23080.5</v>
      </c>
      <c r="C11267" s="20">
        <v>0</v>
      </c>
      <c r="D11267" s="20">
        <v>0</v>
      </c>
      <c r="E11267" s="20">
        <v>0</v>
      </c>
      <c r="F11267" s="20">
        <f t="shared" si="354"/>
        <v>0</v>
      </c>
      <c r="G11267" s="136">
        <f t="shared" si="355"/>
        <v>0</v>
      </c>
    </row>
    <row r="11268" spans="1:7" s="8" customFormat="1" ht="12.75" x14ac:dyDescent="0.15">
      <c r="A11268" s="108" t="s">
        <v>72</v>
      </c>
      <c r="B11268" s="19">
        <v>0</v>
      </c>
      <c r="C11268" s="19">
        <v>0</v>
      </c>
      <c r="D11268" s="19">
        <v>30000</v>
      </c>
      <c r="E11268" s="19">
        <v>3847.93</v>
      </c>
      <c r="F11268" s="19">
        <f t="shared" si="354"/>
        <v>0</v>
      </c>
      <c r="G11268" s="151">
        <f t="shared" si="355"/>
        <v>12.826433333333334</v>
      </c>
    </row>
    <row r="11269" spans="1:7" s="8" customFormat="1" ht="12.75" x14ac:dyDescent="0.15">
      <c r="A11269" s="110" t="s">
        <v>73</v>
      </c>
      <c r="B11269" s="20">
        <v>0</v>
      </c>
      <c r="C11269" s="20">
        <v>0</v>
      </c>
      <c r="D11269" s="20">
        <v>0</v>
      </c>
      <c r="E11269" s="20">
        <v>3847.93</v>
      </c>
      <c r="F11269" s="20">
        <f t="shared" si="354"/>
        <v>0</v>
      </c>
      <c r="G11269" s="136">
        <f t="shared" si="355"/>
        <v>0</v>
      </c>
    </row>
    <row r="11270" spans="1:7" s="7" customFormat="1" ht="12.75" x14ac:dyDescent="0.15">
      <c r="A11270" s="149" t="s">
        <v>383</v>
      </c>
      <c r="B11270" s="18">
        <v>26544.560000000001</v>
      </c>
      <c r="C11270" s="18">
        <v>19908</v>
      </c>
      <c r="D11270" s="18">
        <v>34958</v>
      </c>
      <c r="E11270" s="18">
        <v>34958</v>
      </c>
      <c r="F11270" s="18">
        <f t="shared" ref="F11270:F11333" si="356">IFERROR(E11270/B11270*100,0)</f>
        <v>131.69553384949683</v>
      </c>
      <c r="G11270" s="150">
        <f t="shared" ref="G11270:G11333" si="357">IFERROR(E11270/D11270*100,0)</f>
        <v>100</v>
      </c>
    </row>
    <row r="11271" spans="1:7" s="8" customFormat="1" ht="12.75" x14ac:dyDescent="0.15">
      <c r="A11271" s="108" t="s">
        <v>367</v>
      </c>
      <c r="B11271" s="19">
        <v>26544.560000000001</v>
      </c>
      <c r="C11271" s="19">
        <v>19908</v>
      </c>
      <c r="D11271" s="19">
        <v>34958</v>
      </c>
      <c r="E11271" s="19">
        <v>34958</v>
      </c>
      <c r="F11271" s="19">
        <f t="shared" si="356"/>
        <v>131.69553384949683</v>
      </c>
      <c r="G11271" s="151">
        <f t="shared" si="357"/>
        <v>100</v>
      </c>
    </row>
    <row r="11272" spans="1:7" s="6" customFormat="1" ht="12.75" x14ac:dyDescent="0.15">
      <c r="A11272" s="147" t="s">
        <v>5</v>
      </c>
      <c r="B11272" s="17">
        <v>26544.560000000001</v>
      </c>
      <c r="C11272" s="17">
        <v>19908</v>
      </c>
      <c r="D11272" s="17">
        <v>34958</v>
      </c>
      <c r="E11272" s="17">
        <v>34958</v>
      </c>
      <c r="F11272" s="17">
        <f t="shared" si="356"/>
        <v>131.69553384949683</v>
      </c>
      <c r="G11272" s="148">
        <f t="shared" si="357"/>
        <v>100</v>
      </c>
    </row>
    <row r="11273" spans="1:7" s="8" customFormat="1" ht="12.75" x14ac:dyDescent="0.15">
      <c r="A11273" s="108" t="s">
        <v>6</v>
      </c>
      <c r="B11273" s="19">
        <v>19908.419999999998</v>
      </c>
      <c r="C11273" s="19">
        <v>0</v>
      </c>
      <c r="D11273" s="19">
        <v>16126.82</v>
      </c>
      <c r="E11273" s="19">
        <v>16126.82</v>
      </c>
      <c r="F11273" s="19">
        <f t="shared" si="356"/>
        <v>81.005021995718394</v>
      </c>
      <c r="G11273" s="151">
        <f t="shared" si="357"/>
        <v>100</v>
      </c>
    </row>
    <row r="11274" spans="1:7" s="8" customFormat="1" ht="12.75" x14ac:dyDescent="0.15">
      <c r="A11274" s="108" t="s">
        <v>7</v>
      </c>
      <c r="B11274" s="19">
        <v>0</v>
      </c>
      <c r="C11274" s="19">
        <v>0</v>
      </c>
      <c r="D11274" s="19">
        <v>13836.36</v>
      </c>
      <c r="E11274" s="19">
        <v>13836.36</v>
      </c>
      <c r="F11274" s="19">
        <f t="shared" si="356"/>
        <v>0</v>
      </c>
      <c r="G11274" s="151">
        <f t="shared" si="357"/>
        <v>100</v>
      </c>
    </row>
    <row r="11275" spans="1:7" s="8" customFormat="1" ht="12.75" x14ac:dyDescent="0.15">
      <c r="A11275" s="110" t="s">
        <v>9</v>
      </c>
      <c r="B11275" s="20">
        <v>0</v>
      </c>
      <c r="C11275" s="20">
        <v>0</v>
      </c>
      <c r="D11275" s="20">
        <v>0</v>
      </c>
      <c r="E11275" s="20">
        <v>13836.36</v>
      </c>
      <c r="F11275" s="20">
        <f t="shared" si="356"/>
        <v>0</v>
      </c>
      <c r="G11275" s="136">
        <f t="shared" si="357"/>
        <v>0</v>
      </c>
    </row>
    <row r="11276" spans="1:7" s="8" customFormat="1" ht="12.75" x14ac:dyDescent="0.15">
      <c r="A11276" s="108" t="s">
        <v>12</v>
      </c>
      <c r="B11276" s="19">
        <v>19908.419999999998</v>
      </c>
      <c r="C11276" s="19">
        <v>0</v>
      </c>
      <c r="D11276" s="19">
        <v>2290.46</v>
      </c>
      <c r="E11276" s="19">
        <v>2290.46</v>
      </c>
      <c r="F11276" s="19">
        <f t="shared" si="356"/>
        <v>11.504981309415816</v>
      </c>
      <c r="G11276" s="151">
        <f t="shared" si="357"/>
        <v>100</v>
      </c>
    </row>
    <row r="11277" spans="1:7" s="8" customFormat="1" ht="12.75" x14ac:dyDescent="0.15">
      <c r="A11277" s="110" t="s">
        <v>28</v>
      </c>
      <c r="B11277" s="20">
        <v>19908.419999999998</v>
      </c>
      <c r="C11277" s="20">
        <v>0</v>
      </c>
      <c r="D11277" s="20">
        <v>0</v>
      </c>
      <c r="E11277" s="20">
        <v>2290.46</v>
      </c>
      <c r="F11277" s="20">
        <f t="shared" si="356"/>
        <v>11.504981309415816</v>
      </c>
      <c r="G11277" s="136">
        <f t="shared" si="357"/>
        <v>0</v>
      </c>
    </row>
    <row r="11278" spans="1:7" s="8" customFormat="1" ht="12.75" x14ac:dyDescent="0.15">
      <c r="A11278" s="108" t="s">
        <v>53</v>
      </c>
      <c r="B11278" s="19">
        <v>6636.14</v>
      </c>
      <c r="C11278" s="19">
        <v>19908</v>
      </c>
      <c r="D11278" s="19">
        <v>18831.18</v>
      </c>
      <c r="E11278" s="19">
        <v>18831.18</v>
      </c>
      <c r="F11278" s="19">
        <f t="shared" si="356"/>
        <v>283.76706941083222</v>
      </c>
      <c r="G11278" s="151">
        <f t="shared" si="357"/>
        <v>100</v>
      </c>
    </row>
    <row r="11279" spans="1:7" s="8" customFormat="1" ht="12.75" x14ac:dyDescent="0.15">
      <c r="A11279" s="108" t="s">
        <v>54</v>
      </c>
      <c r="B11279" s="19">
        <v>0</v>
      </c>
      <c r="C11279" s="19">
        <v>0</v>
      </c>
      <c r="D11279" s="19">
        <v>250</v>
      </c>
      <c r="E11279" s="19">
        <v>250</v>
      </c>
      <c r="F11279" s="19">
        <f t="shared" si="356"/>
        <v>0</v>
      </c>
      <c r="G11279" s="151">
        <f t="shared" si="357"/>
        <v>100</v>
      </c>
    </row>
    <row r="11280" spans="1:7" s="8" customFormat="1" ht="12.75" x14ac:dyDescent="0.15">
      <c r="A11280" s="110" t="s">
        <v>55</v>
      </c>
      <c r="B11280" s="20">
        <v>0</v>
      </c>
      <c r="C11280" s="20">
        <v>0</v>
      </c>
      <c r="D11280" s="20">
        <v>0</v>
      </c>
      <c r="E11280" s="20">
        <v>250</v>
      </c>
      <c r="F11280" s="20">
        <f t="shared" si="356"/>
        <v>0</v>
      </c>
      <c r="G11280" s="136">
        <f t="shared" si="357"/>
        <v>0</v>
      </c>
    </row>
    <row r="11281" spans="1:7" s="8" customFormat="1" ht="12.75" x14ac:dyDescent="0.15">
      <c r="A11281" s="108" t="s">
        <v>56</v>
      </c>
      <c r="B11281" s="19">
        <v>6636.14</v>
      </c>
      <c r="C11281" s="19">
        <v>19908</v>
      </c>
      <c r="D11281" s="19">
        <v>18581.18</v>
      </c>
      <c r="E11281" s="19">
        <v>18581.18</v>
      </c>
      <c r="F11281" s="19">
        <f t="shared" si="356"/>
        <v>279.99981917198852</v>
      </c>
      <c r="G11281" s="151">
        <f t="shared" si="357"/>
        <v>100</v>
      </c>
    </row>
    <row r="11282" spans="1:7" s="8" customFormat="1" ht="12.75" x14ac:dyDescent="0.15">
      <c r="A11282" s="110" t="s">
        <v>70</v>
      </c>
      <c r="B11282" s="20">
        <v>6636.14</v>
      </c>
      <c r="C11282" s="20">
        <v>0</v>
      </c>
      <c r="D11282" s="20">
        <v>0</v>
      </c>
      <c r="E11282" s="20">
        <v>18581.18</v>
      </c>
      <c r="F11282" s="20">
        <f t="shared" si="356"/>
        <v>279.99981917198852</v>
      </c>
      <c r="G11282" s="136">
        <f t="shared" si="357"/>
        <v>0</v>
      </c>
    </row>
    <row r="11283" spans="1:7" s="6" customFormat="1" ht="12.75" x14ac:dyDescent="0.15">
      <c r="A11283" s="147" t="s">
        <v>368</v>
      </c>
      <c r="B11283" s="17">
        <v>4346686.63</v>
      </c>
      <c r="C11283" s="17">
        <v>4834879</v>
      </c>
      <c r="D11283" s="17">
        <v>5730509</v>
      </c>
      <c r="E11283" s="17">
        <v>5015909.07</v>
      </c>
      <c r="F11283" s="17">
        <f t="shared" si="356"/>
        <v>115.39615106783071</v>
      </c>
      <c r="G11283" s="148">
        <f t="shared" si="357"/>
        <v>87.529904760641685</v>
      </c>
    </row>
    <row r="11284" spans="1:7" s="7" customFormat="1" ht="12.75" x14ac:dyDescent="0.15">
      <c r="A11284" s="149" t="s">
        <v>369</v>
      </c>
      <c r="B11284" s="18">
        <v>4346686.63</v>
      </c>
      <c r="C11284" s="18">
        <v>4834879</v>
      </c>
      <c r="D11284" s="18">
        <v>5730509</v>
      </c>
      <c r="E11284" s="18">
        <v>5015909.07</v>
      </c>
      <c r="F11284" s="18">
        <f t="shared" si="356"/>
        <v>115.39615106783071</v>
      </c>
      <c r="G11284" s="150">
        <f t="shared" si="357"/>
        <v>87.529904760641685</v>
      </c>
    </row>
    <row r="11285" spans="1:7" s="8" customFormat="1" ht="12.75" x14ac:dyDescent="0.15">
      <c r="A11285" s="108" t="s">
        <v>394</v>
      </c>
      <c r="B11285" s="19">
        <v>4346686.63</v>
      </c>
      <c r="C11285" s="19">
        <v>4834879</v>
      </c>
      <c r="D11285" s="19">
        <v>5730509</v>
      </c>
      <c r="E11285" s="19">
        <v>5015909.07</v>
      </c>
      <c r="F11285" s="19">
        <f t="shared" si="356"/>
        <v>115.39615106783071</v>
      </c>
      <c r="G11285" s="151">
        <f t="shared" si="357"/>
        <v>87.529904760641685</v>
      </c>
    </row>
    <row r="11286" spans="1:7" s="6" customFormat="1" ht="12.75" x14ac:dyDescent="0.15">
      <c r="A11286" s="147" t="s">
        <v>370</v>
      </c>
      <c r="B11286" s="17">
        <v>4346686.63</v>
      </c>
      <c r="C11286" s="17">
        <v>4834879</v>
      </c>
      <c r="D11286" s="17">
        <v>5730509</v>
      </c>
      <c r="E11286" s="17">
        <v>5015909.07</v>
      </c>
      <c r="F11286" s="17">
        <f t="shared" si="356"/>
        <v>115.39615106783071</v>
      </c>
      <c r="G11286" s="148">
        <f t="shared" si="357"/>
        <v>87.529904760641685</v>
      </c>
    </row>
    <row r="11287" spans="1:7" s="8" customFormat="1" ht="12.75" x14ac:dyDescent="0.15">
      <c r="A11287" s="108" t="s">
        <v>6</v>
      </c>
      <c r="B11287" s="19">
        <v>4315691.9400000004</v>
      </c>
      <c r="C11287" s="19">
        <v>4720578</v>
      </c>
      <c r="D11287" s="19">
        <v>5616208</v>
      </c>
      <c r="E11287" s="19">
        <v>4978587.53</v>
      </c>
      <c r="F11287" s="19">
        <f t="shared" si="356"/>
        <v>115.3601229933942</v>
      </c>
      <c r="G11287" s="151">
        <f t="shared" si="357"/>
        <v>88.646779642064544</v>
      </c>
    </row>
    <row r="11288" spans="1:7" s="8" customFormat="1" ht="12.75" x14ac:dyDescent="0.15">
      <c r="A11288" s="108" t="s">
        <v>7</v>
      </c>
      <c r="B11288" s="19">
        <v>3570923.37</v>
      </c>
      <c r="C11288" s="19">
        <v>3621500</v>
      </c>
      <c r="D11288" s="19">
        <v>4560000</v>
      </c>
      <c r="E11288" s="19">
        <v>4316163.28</v>
      </c>
      <c r="F11288" s="19">
        <f t="shared" si="356"/>
        <v>120.8696696283348</v>
      </c>
      <c r="G11288" s="151">
        <f t="shared" si="357"/>
        <v>94.652703508771936</v>
      </c>
    </row>
    <row r="11289" spans="1:7" s="8" customFormat="1" ht="12.75" x14ac:dyDescent="0.15">
      <c r="A11289" s="110" t="s">
        <v>8</v>
      </c>
      <c r="B11289" s="20">
        <v>2511967.58</v>
      </c>
      <c r="C11289" s="20">
        <v>0</v>
      </c>
      <c r="D11289" s="20">
        <v>0</v>
      </c>
      <c r="E11289" s="20">
        <v>3093661.6</v>
      </c>
      <c r="F11289" s="20">
        <f t="shared" si="356"/>
        <v>123.15690794066698</v>
      </c>
      <c r="G11289" s="136">
        <f t="shared" si="357"/>
        <v>0</v>
      </c>
    </row>
    <row r="11290" spans="1:7" s="8" customFormat="1" ht="12.75" x14ac:dyDescent="0.15">
      <c r="A11290" s="110" t="s">
        <v>9</v>
      </c>
      <c r="B11290" s="20">
        <v>159583.6</v>
      </c>
      <c r="C11290" s="20">
        <v>0</v>
      </c>
      <c r="D11290" s="20">
        <v>0</v>
      </c>
      <c r="E11290" s="20">
        <v>167636.74</v>
      </c>
      <c r="F11290" s="20">
        <f t="shared" si="356"/>
        <v>105.04634561446163</v>
      </c>
      <c r="G11290" s="136">
        <f t="shared" si="357"/>
        <v>0</v>
      </c>
    </row>
    <row r="11291" spans="1:7" s="8" customFormat="1" ht="12.75" x14ac:dyDescent="0.15">
      <c r="A11291" s="110" t="s">
        <v>16</v>
      </c>
      <c r="B11291" s="20">
        <v>477817.9</v>
      </c>
      <c r="C11291" s="20">
        <v>0</v>
      </c>
      <c r="D11291" s="20">
        <v>0</v>
      </c>
      <c r="E11291" s="20">
        <v>478659.97</v>
      </c>
      <c r="F11291" s="20">
        <f t="shared" si="356"/>
        <v>100.17623240987832</v>
      </c>
      <c r="G11291" s="136">
        <f t="shared" si="357"/>
        <v>0</v>
      </c>
    </row>
    <row r="11292" spans="1:7" s="8" customFormat="1" ht="12.75" x14ac:dyDescent="0.15">
      <c r="A11292" s="110" t="s">
        <v>10</v>
      </c>
      <c r="B11292" s="20">
        <v>81006.179999999993</v>
      </c>
      <c r="C11292" s="20">
        <v>0</v>
      </c>
      <c r="D11292" s="20">
        <v>0</v>
      </c>
      <c r="E11292" s="20">
        <v>122858.18</v>
      </c>
      <c r="F11292" s="20">
        <f t="shared" si="356"/>
        <v>151.66519393952413</v>
      </c>
      <c r="G11292" s="136">
        <f t="shared" si="357"/>
        <v>0</v>
      </c>
    </row>
    <row r="11293" spans="1:7" s="8" customFormat="1" ht="12.75" x14ac:dyDescent="0.15">
      <c r="A11293" s="110" t="s">
        <v>11</v>
      </c>
      <c r="B11293" s="20">
        <v>340219.21</v>
      </c>
      <c r="C11293" s="20">
        <v>0</v>
      </c>
      <c r="D11293" s="20">
        <v>0</v>
      </c>
      <c r="E11293" s="20">
        <v>453235.93</v>
      </c>
      <c r="F11293" s="20">
        <f t="shared" si="356"/>
        <v>133.21879443550526</v>
      </c>
      <c r="G11293" s="136">
        <f t="shared" si="357"/>
        <v>0</v>
      </c>
    </row>
    <row r="11294" spans="1:7" s="8" customFormat="1" ht="12.75" x14ac:dyDescent="0.15">
      <c r="A11294" s="110" t="s">
        <v>278</v>
      </c>
      <c r="B11294" s="20">
        <v>328.9</v>
      </c>
      <c r="C11294" s="20">
        <v>0</v>
      </c>
      <c r="D11294" s="20">
        <v>0</v>
      </c>
      <c r="E11294" s="20">
        <v>110.86</v>
      </c>
      <c r="F11294" s="20">
        <f t="shared" si="356"/>
        <v>33.706293706293714</v>
      </c>
      <c r="G11294" s="136">
        <f t="shared" si="357"/>
        <v>0</v>
      </c>
    </row>
    <row r="11295" spans="1:7" s="8" customFormat="1" ht="12.75" x14ac:dyDescent="0.15">
      <c r="A11295" s="108" t="s">
        <v>12</v>
      </c>
      <c r="B11295" s="19">
        <v>733622.27</v>
      </c>
      <c r="C11295" s="19">
        <v>1062560</v>
      </c>
      <c r="D11295" s="19">
        <v>1019690</v>
      </c>
      <c r="E11295" s="19">
        <v>653984</v>
      </c>
      <c r="F11295" s="19">
        <f t="shared" si="356"/>
        <v>89.144513020304032</v>
      </c>
      <c r="G11295" s="151">
        <f t="shared" si="357"/>
        <v>64.135570614598564</v>
      </c>
    </row>
    <row r="11296" spans="1:7" s="8" customFormat="1" ht="12.75" x14ac:dyDescent="0.15">
      <c r="A11296" s="110" t="s">
        <v>18</v>
      </c>
      <c r="B11296" s="20">
        <v>6521.75</v>
      </c>
      <c r="C11296" s="20">
        <v>0</v>
      </c>
      <c r="D11296" s="20">
        <v>0</v>
      </c>
      <c r="E11296" s="20">
        <v>7337.95</v>
      </c>
      <c r="F11296" s="20">
        <f t="shared" si="356"/>
        <v>112.51504580825697</v>
      </c>
      <c r="G11296" s="136">
        <f t="shared" si="357"/>
        <v>0</v>
      </c>
    </row>
    <row r="11297" spans="1:7" s="8" customFormat="1" ht="12.75" x14ac:dyDescent="0.15">
      <c r="A11297" s="110" t="s">
        <v>19</v>
      </c>
      <c r="B11297" s="20">
        <v>153277.56</v>
      </c>
      <c r="C11297" s="20">
        <v>0</v>
      </c>
      <c r="D11297" s="20">
        <v>0</v>
      </c>
      <c r="E11297" s="20">
        <v>189252.18</v>
      </c>
      <c r="F11297" s="20">
        <f t="shared" si="356"/>
        <v>123.47024574242963</v>
      </c>
      <c r="G11297" s="136">
        <f t="shared" si="357"/>
        <v>0</v>
      </c>
    </row>
    <row r="11298" spans="1:7" s="8" customFormat="1" ht="12.75" x14ac:dyDescent="0.15">
      <c r="A11298" s="110" t="s">
        <v>20</v>
      </c>
      <c r="B11298" s="20">
        <v>6720.43</v>
      </c>
      <c r="C11298" s="20">
        <v>0</v>
      </c>
      <c r="D11298" s="20">
        <v>0</v>
      </c>
      <c r="E11298" s="20">
        <v>3200.79</v>
      </c>
      <c r="F11298" s="20">
        <f t="shared" si="356"/>
        <v>47.627755962044091</v>
      </c>
      <c r="G11298" s="136">
        <f t="shared" si="357"/>
        <v>0</v>
      </c>
    </row>
    <row r="11299" spans="1:7" s="8" customFormat="1" ht="12.75" x14ac:dyDescent="0.15">
      <c r="A11299" s="110" t="s">
        <v>22</v>
      </c>
      <c r="B11299" s="20">
        <v>13446.77</v>
      </c>
      <c r="C11299" s="20">
        <v>0</v>
      </c>
      <c r="D11299" s="20">
        <v>0</v>
      </c>
      <c r="E11299" s="20">
        <v>7885.16</v>
      </c>
      <c r="F11299" s="20">
        <f t="shared" si="356"/>
        <v>58.639807180460437</v>
      </c>
      <c r="G11299" s="136">
        <f t="shared" si="357"/>
        <v>0</v>
      </c>
    </row>
    <row r="11300" spans="1:7" s="8" customFormat="1" ht="12.75" x14ac:dyDescent="0.15">
      <c r="A11300" s="110" t="s">
        <v>97</v>
      </c>
      <c r="B11300" s="20">
        <v>51018.66</v>
      </c>
      <c r="C11300" s="20">
        <v>0</v>
      </c>
      <c r="D11300" s="20">
        <v>0</v>
      </c>
      <c r="E11300" s="20">
        <v>20708.27</v>
      </c>
      <c r="F11300" s="20">
        <f t="shared" si="356"/>
        <v>40.5895999620531</v>
      </c>
      <c r="G11300" s="136">
        <f t="shared" si="357"/>
        <v>0</v>
      </c>
    </row>
    <row r="11301" spans="1:7" s="8" customFormat="1" ht="12.75" x14ac:dyDescent="0.15">
      <c r="A11301" s="110" t="s">
        <v>23</v>
      </c>
      <c r="B11301" s="20">
        <v>113732.7</v>
      </c>
      <c r="C11301" s="20">
        <v>0</v>
      </c>
      <c r="D11301" s="20">
        <v>0</v>
      </c>
      <c r="E11301" s="20">
        <v>28042.75</v>
      </c>
      <c r="F11301" s="20">
        <f t="shared" si="356"/>
        <v>24.656717021577787</v>
      </c>
      <c r="G11301" s="136">
        <f t="shared" si="357"/>
        <v>0</v>
      </c>
    </row>
    <row r="11302" spans="1:7" s="8" customFormat="1" ht="12.75" x14ac:dyDescent="0.15">
      <c r="A11302" s="110" t="s">
        <v>24</v>
      </c>
      <c r="B11302" s="20">
        <v>2704.81</v>
      </c>
      <c r="C11302" s="20">
        <v>0</v>
      </c>
      <c r="D11302" s="20">
        <v>0</v>
      </c>
      <c r="E11302" s="20">
        <v>4714.76</v>
      </c>
      <c r="F11302" s="20">
        <f t="shared" si="356"/>
        <v>174.31021032900648</v>
      </c>
      <c r="G11302" s="136">
        <f t="shared" si="357"/>
        <v>0</v>
      </c>
    </row>
    <row r="11303" spans="1:7" s="8" customFormat="1" ht="12.75" x14ac:dyDescent="0.15">
      <c r="A11303" s="110" t="s">
        <v>25</v>
      </c>
      <c r="B11303" s="20">
        <v>6782.55</v>
      </c>
      <c r="C11303" s="20">
        <v>0</v>
      </c>
      <c r="D11303" s="20">
        <v>0</v>
      </c>
      <c r="E11303" s="20">
        <v>2114.83</v>
      </c>
      <c r="F11303" s="20">
        <f t="shared" si="356"/>
        <v>31.180455728302775</v>
      </c>
      <c r="G11303" s="136">
        <f t="shared" si="357"/>
        <v>0</v>
      </c>
    </row>
    <row r="11304" spans="1:7" s="8" customFormat="1" ht="12.75" x14ac:dyDescent="0.15">
      <c r="A11304" s="110" t="s">
        <v>26</v>
      </c>
      <c r="B11304" s="20">
        <v>2372.19</v>
      </c>
      <c r="C11304" s="20">
        <v>0</v>
      </c>
      <c r="D11304" s="20">
        <v>0</v>
      </c>
      <c r="E11304" s="20">
        <v>982.48</v>
      </c>
      <c r="F11304" s="20">
        <f t="shared" si="356"/>
        <v>41.416581302509499</v>
      </c>
      <c r="G11304" s="136">
        <f t="shared" si="357"/>
        <v>0</v>
      </c>
    </row>
    <row r="11305" spans="1:7" s="8" customFormat="1" ht="12.75" x14ac:dyDescent="0.15">
      <c r="A11305" s="110" t="s">
        <v>27</v>
      </c>
      <c r="B11305" s="20">
        <v>13930.84</v>
      </c>
      <c r="C11305" s="20">
        <v>0</v>
      </c>
      <c r="D11305" s="20">
        <v>0</v>
      </c>
      <c r="E11305" s="20">
        <v>13773.48</v>
      </c>
      <c r="F11305" s="20">
        <f t="shared" si="356"/>
        <v>98.870419874178438</v>
      </c>
      <c r="G11305" s="136">
        <f t="shared" si="357"/>
        <v>0</v>
      </c>
    </row>
    <row r="11306" spans="1:7" s="8" customFormat="1" ht="12.75" x14ac:dyDescent="0.15">
      <c r="A11306" s="110" t="s">
        <v>28</v>
      </c>
      <c r="B11306" s="20">
        <v>32097.55</v>
      </c>
      <c r="C11306" s="20">
        <v>0</v>
      </c>
      <c r="D11306" s="20">
        <v>0</v>
      </c>
      <c r="E11306" s="20">
        <v>41951.63</v>
      </c>
      <c r="F11306" s="20">
        <f t="shared" si="356"/>
        <v>130.70041171366663</v>
      </c>
      <c r="G11306" s="136">
        <f t="shared" si="357"/>
        <v>0</v>
      </c>
    </row>
    <row r="11307" spans="1:7" s="8" customFormat="1" ht="12.75" x14ac:dyDescent="0.15">
      <c r="A11307" s="110" t="s">
        <v>41</v>
      </c>
      <c r="B11307" s="20">
        <v>2213.35</v>
      </c>
      <c r="C11307" s="20">
        <v>0</v>
      </c>
      <c r="D11307" s="20">
        <v>0</v>
      </c>
      <c r="E11307" s="20">
        <v>497.7</v>
      </c>
      <c r="F11307" s="20">
        <f t="shared" si="356"/>
        <v>22.486276458761605</v>
      </c>
      <c r="G11307" s="136">
        <f t="shared" si="357"/>
        <v>0</v>
      </c>
    </row>
    <row r="11308" spans="1:7" s="8" customFormat="1" ht="12.75" x14ac:dyDescent="0.15">
      <c r="A11308" s="110" t="s">
        <v>29</v>
      </c>
      <c r="B11308" s="20">
        <v>19599.759999999998</v>
      </c>
      <c r="C11308" s="20">
        <v>0</v>
      </c>
      <c r="D11308" s="20">
        <v>0</v>
      </c>
      <c r="E11308" s="20">
        <v>21656.99</v>
      </c>
      <c r="F11308" s="20">
        <f t="shared" si="356"/>
        <v>110.49619995346885</v>
      </c>
      <c r="G11308" s="136">
        <f t="shared" si="357"/>
        <v>0</v>
      </c>
    </row>
    <row r="11309" spans="1:7" s="8" customFormat="1" ht="12.75" x14ac:dyDescent="0.15">
      <c r="A11309" s="110" t="s">
        <v>30</v>
      </c>
      <c r="B11309" s="20">
        <v>46772.959999999999</v>
      </c>
      <c r="C11309" s="20">
        <v>0</v>
      </c>
      <c r="D11309" s="20">
        <v>0</v>
      </c>
      <c r="E11309" s="20">
        <v>24963.41</v>
      </c>
      <c r="F11309" s="20">
        <f t="shared" si="356"/>
        <v>53.371456499652794</v>
      </c>
      <c r="G11309" s="136">
        <f t="shared" si="357"/>
        <v>0</v>
      </c>
    </row>
    <row r="11310" spans="1:7" s="8" customFormat="1" ht="12.75" x14ac:dyDescent="0.15">
      <c r="A11310" s="110" t="s">
        <v>31</v>
      </c>
      <c r="B11310" s="20">
        <v>15413.64</v>
      </c>
      <c r="C11310" s="20">
        <v>0</v>
      </c>
      <c r="D11310" s="20">
        <v>0</v>
      </c>
      <c r="E11310" s="20">
        <v>14130.53</v>
      </c>
      <c r="F11310" s="20">
        <f t="shared" si="356"/>
        <v>91.675490020527278</v>
      </c>
      <c r="G11310" s="136">
        <f t="shared" si="357"/>
        <v>0</v>
      </c>
    </row>
    <row r="11311" spans="1:7" s="8" customFormat="1" ht="12.75" x14ac:dyDescent="0.15">
      <c r="A11311" s="110" t="s">
        <v>32</v>
      </c>
      <c r="B11311" s="20">
        <v>137820.14000000001</v>
      </c>
      <c r="C11311" s="20">
        <v>0</v>
      </c>
      <c r="D11311" s="20">
        <v>0</v>
      </c>
      <c r="E11311" s="20">
        <v>157554.85999999999</v>
      </c>
      <c r="F11311" s="20">
        <f t="shared" si="356"/>
        <v>114.31918440947743</v>
      </c>
      <c r="G11311" s="136">
        <f t="shared" si="357"/>
        <v>0</v>
      </c>
    </row>
    <row r="11312" spans="1:7" s="8" customFormat="1" ht="12.75" x14ac:dyDescent="0.15">
      <c r="A11312" s="110" t="s">
        <v>33</v>
      </c>
      <c r="B11312" s="20">
        <v>28784</v>
      </c>
      <c r="C11312" s="20">
        <v>0</v>
      </c>
      <c r="D11312" s="20">
        <v>0</v>
      </c>
      <c r="E11312" s="20">
        <v>31059.11</v>
      </c>
      <c r="F11312" s="20">
        <f t="shared" si="356"/>
        <v>107.90407865480822</v>
      </c>
      <c r="G11312" s="136">
        <f t="shared" si="357"/>
        <v>0</v>
      </c>
    </row>
    <row r="11313" spans="1:7" s="8" customFormat="1" ht="12.75" x14ac:dyDescent="0.15">
      <c r="A11313" s="110" t="s">
        <v>34</v>
      </c>
      <c r="B11313" s="20">
        <v>39897.4</v>
      </c>
      <c r="C11313" s="20">
        <v>0</v>
      </c>
      <c r="D11313" s="20">
        <v>0</v>
      </c>
      <c r="E11313" s="20">
        <v>38639.199999999997</v>
      </c>
      <c r="F11313" s="20">
        <f t="shared" si="356"/>
        <v>96.84641104432869</v>
      </c>
      <c r="G11313" s="136">
        <f t="shared" si="357"/>
        <v>0</v>
      </c>
    </row>
    <row r="11314" spans="1:7" s="8" customFormat="1" ht="12.75" x14ac:dyDescent="0.15">
      <c r="A11314" s="110" t="s">
        <v>99</v>
      </c>
      <c r="B11314" s="20">
        <v>7697.34</v>
      </c>
      <c r="C11314" s="20">
        <v>0</v>
      </c>
      <c r="D11314" s="20">
        <v>0</v>
      </c>
      <c r="E11314" s="20">
        <v>8427.06</v>
      </c>
      <c r="F11314" s="20">
        <f t="shared" si="356"/>
        <v>109.48015808058366</v>
      </c>
      <c r="G11314" s="136">
        <f t="shared" si="357"/>
        <v>0</v>
      </c>
    </row>
    <row r="11315" spans="1:7" s="8" customFormat="1" ht="12.75" x14ac:dyDescent="0.15">
      <c r="A11315" s="110" t="s">
        <v>35</v>
      </c>
      <c r="B11315" s="20">
        <v>18081.64</v>
      </c>
      <c r="C11315" s="20">
        <v>0</v>
      </c>
      <c r="D11315" s="20">
        <v>0</v>
      </c>
      <c r="E11315" s="20">
        <v>21148.36</v>
      </c>
      <c r="F11315" s="20">
        <f t="shared" si="356"/>
        <v>116.96040845852478</v>
      </c>
      <c r="G11315" s="136">
        <f t="shared" si="357"/>
        <v>0</v>
      </c>
    </row>
    <row r="11316" spans="1:7" s="8" customFormat="1" ht="12.75" x14ac:dyDescent="0.15">
      <c r="A11316" s="110" t="s">
        <v>83</v>
      </c>
      <c r="B11316" s="20">
        <v>338.51</v>
      </c>
      <c r="C11316" s="20">
        <v>0</v>
      </c>
      <c r="D11316" s="20">
        <v>0</v>
      </c>
      <c r="E11316" s="20">
        <v>44</v>
      </c>
      <c r="F11316" s="20">
        <f t="shared" si="356"/>
        <v>12.998138902838912</v>
      </c>
      <c r="G11316" s="136">
        <f t="shared" si="357"/>
        <v>0</v>
      </c>
    </row>
    <row r="11317" spans="1:7" s="8" customFormat="1" ht="12.75" x14ac:dyDescent="0.15">
      <c r="A11317" s="110" t="s">
        <v>42</v>
      </c>
      <c r="B11317" s="20">
        <v>1622.01</v>
      </c>
      <c r="C11317" s="20">
        <v>0</v>
      </c>
      <c r="D11317" s="20">
        <v>0</v>
      </c>
      <c r="E11317" s="20">
        <v>1858.8</v>
      </c>
      <c r="F11317" s="20">
        <f t="shared" si="356"/>
        <v>114.59855364640168</v>
      </c>
      <c r="G11317" s="136">
        <f t="shared" si="357"/>
        <v>0</v>
      </c>
    </row>
    <row r="11318" spans="1:7" s="8" customFormat="1" ht="12.75" x14ac:dyDescent="0.15">
      <c r="A11318" s="110" t="s">
        <v>13</v>
      </c>
      <c r="B11318" s="20">
        <v>4274.66</v>
      </c>
      <c r="C11318" s="20">
        <v>0</v>
      </c>
      <c r="D11318" s="20">
        <v>0</v>
      </c>
      <c r="E11318" s="20">
        <v>3487.81</v>
      </c>
      <c r="F11318" s="20">
        <f t="shared" si="356"/>
        <v>81.592688073437429</v>
      </c>
      <c r="G11318" s="136">
        <f t="shared" si="357"/>
        <v>0</v>
      </c>
    </row>
    <row r="11319" spans="1:7" s="8" customFormat="1" ht="12.75" x14ac:dyDescent="0.15">
      <c r="A11319" s="110" t="s">
        <v>206</v>
      </c>
      <c r="B11319" s="20">
        <v>8291.0300000000007</v>
      </c>
      <c r="C11319" s="20">
        <v>0</v>
      </c>
      <c r="D11319" s="20">
        <v>0</v>
      </c>
      <c r="E11319" s="20">
        <v>10376.15</v>
      </c>
      <c r="F11319" s="20">
        <f t="shared" si="356"/>
        <v>125.14910692640117</v>
      </c>
      <c r="G11319" s="136">
        <f t="shared" si="357"/>
        <v>0</v>
      </c>
    </row>
    <row r="11320" spans="1:7" s="8" customFormat="1" ht="12.75" x14ac:dyDescent="0.15">
      <c r="A11320" s="110" t="s">
        <v>36</v>
      </c>
      <c r="B11320" s="20">
        <v>210.02</v>
      </c>
      <c r="C11320" s="20">
        <v>0</v>
      </c>
      <c r="D11320" s="20">
        <v>0</v>
      </c>
      <c r="E11320" s="20">
        <v>175.74</v>
      </c>
      <c r="F11320" s="20">
        <f t="shared" si="356"/>
        <v>83.67774497666889</v>
      </c>
      <c r="G11320" s="136">
        <f t="shared" si="357"/>
        <v>0</v>
      </c>
    </row>
    <row r="11321" spans="1:7" s="8" customFormat="1" ht="12.75" x14ac:dyDescent="0.15">
      <c r="A11321" s="108" t="s">
        <v>37</v>
      </c>
      <c r="B11321" s="19">
        <v>11146.3</v>
      </c>
      <c r="C11321" s="19">
        <v>33200</v>
      </c>
      <c r="D11321" s="19">
        <v>33200</v>
      </c>
      <c r="E11321" s="19">
        <v>8440.25</v>
      </c>
      <c r="F11321" s="19">
        <f t="shared" si="356"/>
        <v>75.722437041888341</v>
      </c>
      <c r="G11321" s="151">
        <f t="shared" si="357"/>
        <v>25.422439759036148</v>
      </c>
    </row>
    <row r="11322" spans="1:7" s="8" customFormat="1" ht="12.75" x14ac:dyDescent="0.15">
      <c r="A11322" s="110" t="s">
        <v>38</v>
      </c>
      <c r="B11322" s="20">
        <v>3282.83</v>
      </c>
      <c r="C11322" s="20">
        <v>0</v>
      </c>
      <c r="D11322" s="20">
        <v>0</v>
      </c>
      <c r="E11322" s="20">
        <v>2724.7</v>
      </c>
      <c r="F11322" s="20">
        <f t="shared" si="356"/>
        <v>82.998510431548382</v>
      </c>
      <c r="G11322" s="136">
        <f t="shared" si="357"/>
        <v>0</v>
      </c>
    </row>
    <row r="11323" spans="1:7" s="8" customFormat="1" ht="12.75" x14ac:dyDescent="0.15">
      <c r="A11323" s="110" t="s">
        <v>43</v>
      </c>
      <c r="B11323" s="20">
        <v>19.010000000000002</v>
      </c>
      <c r="C11323" s="20">
        <v>0</v>
      </c>
      <c r="D11323" s="20">
        <v>0</v>
      </c>
      <c r="E11323" s="20">
        <v>0</v>
      </c>
      <c r="F11323" s="20">
        <f t="shared" si="356"/>
        <v>0</v>
      </c>
      <c r="G11323" s="136">
        <f t="shared" si="357"/>
        <v>0</v>
      </c>
    </row>
    <row r="11324" spans="1:7" s="8" customFormat="1" ht="12.75" x14ac:dyDescent="0.15">
      <c r="A11324" s="110" t="s">
        <v>39</v>
      </c>
      <c r="B11324" s="20">
        <v>7844.46</v>
      </c>
      <c r="C11324" s="20">
        <v>0</v>
      </c>
      <c r="D11324" s="20">
        <v>0</v>
      </c>
      <c r="E11324" s="20">
        <v>5715.55</v>
      </c>
      <c r="F11324" s="20">
        <f t="shared" si="356"/>
        <v>72.860974496651139</v>
      </c>
      <c r="G11324" s="136">
        <f t="shared" si="357"/>
        <v>0</v>
      </c>
    </row>
    <row r="11325" spans="1:7" s="8" customFormat="1" ht="12.75" x14ac:dyDescent="0.15">
      <c r="A11325" s="108" t="s">
        <v>141</v>
      </c>
      <c r="B11325" s="19">
        <v>0</v>
      </c>
      <c r="C11325" s="19">
        <v>1990</v>
      </c>
      <c r="D11325" s="19">
        <v>1990</v>
      </c>
      <c r="E11325" s="19">
        <v>0</v>
      </c>
      <c r="F11325" s="19">
        <f t="shared" si="356"/>
        <v>0</v>
      </c>
      <c r="G11325" s="151">
        <f t="shared" si="357"/>
        <v>0</v>
      </c>
    </row>
    <row r="11326" spans="1:7" s="8" customFormat="1" ht="12.75" x14ac:dyDescent="0.15">
      <c r="A11326" s="108" t="s">
        <v>101</v>
      </c>
      <c r="B11326" s="19">
        <v>0</v>
      </c>
      <c r="C11326" s="19">
        <v>1328</v>
      </c>
      <c r="D11326" s="19">
        <v>1328</v>
      </c>
      <c r="E11326" s="19">
        <v>0</v>
      </c>
      <c r="F11326" s="19">
        <f t="shared" si="356"/>
        <v>0</v>
      </c>
      <c r="G11326" s="151">
        <f t="shared" si="357"/>
        <v>0</v>
      </c>
    </row>
    <row r="11327" spans="1:7" s="8" customFormat="1" ht="12.75" x14ac:dyDescent="0.15">
      <c r="A11327" s="108" t="s">
        <v>53</v>
      </c>
      <c r="B11327" s="19">
        <v>30994.69</v>
      </c>
      <c r="C11327" s="19">
        <v>114301</v>
      </c>
      <c r="D11327" s="19">
        <v>114301</v>
      </c>
      <c r="E11327" s="19">
        <v>37321.54</v>
      </c>
      <c r="F11327" s="19">
        <f t="shared" si="356"/>
        <v>120.41269004464958</v>
      </c>
      <c r="G11327" s="151">
        <f t="shared" si="357"/>
        <v>32.651980297635191</v>
      </c>
    </row>
    <row r="11328" spans="1:7" s="8" customFormat="1" ht="12.75" x14ac:dyDescent="0.15">
      <c r="A11328" s="108" t="s">
        <v>54</v>
      </c>
      <c r="B11328" s="19">
        <v>0</v>
      </c>
      <c r="C11328" s="19">
        <v>11981</v>
      </c>
      <c r="D11328" s="19">
        <v>11981</v>
      </c>
      <c r="E11328" s="19">
        <v>0</v>
      </c>
      <c r="F11328" s="19">
        <f t="shared" si="356"/>
        <v>0</v>
      </c>
      <c r="G11328" s="151">
        <f t="shared" si="357"/>
        <v>0</v>
      </c>
    </row>
    <row r="11329" spans="1:7" s="8" customFormat="1" ht="12.75" x14ac:dyDescent="0.15">
      <c r="A11329" s="108" t="s">
        <v>56</v>
      </c>
      <c r="B11329" s="19">
        <v>28686.91</v>
      </c>
      <c r="C11329" s="19">
        <v>76340</v>
      </c>
      <c r="D11329" s="19">
        <v>76340</v>
      </c>
      <c r="E11329" s="19">
        <v>37321.54</v>
      </c>
      <c r="F11329" s="19">
        <f t="shared" si="356"/>
        <v>130.09954714537048</v>
      </c>
      <c r="G11329" s="151">
        <f t="shared" si="357"/>
        <v>48.888577416819494</v>
      </c>
    </row>
    <row r="11330" spans="1:7" s="8" customFormat="1" ht="12.75" x14ac:dyDescent="0.15">
      <c r="A11330" s="110" t="s">
        <v>70</v>
      </c>
      <c r="B11330" s="20">
        <v>5385.88</v>
      </c>
      <c r="C11330" s="20">
        <v>0</v>
      </c>
      <c r="D11330" s="20">
        <v>0</v>
      </c>
      <c r="E11330" s="20">
        <v>0</v>
      </c>
      <c r="F11330" s="20">
        <f t="shared" si="356"/>
        <v>0</v>
      </c>
      <c r="G11330" s="136">
        <f t="shared" si="357"/>
        <v>0</v>
      </c>
    </row>
    <row r="11331" spans="1:7" s="8" customFormat="1" ht="12.75" x14ac:dyDescent="0.15">
      <c r="A11331" s="110" t="s">
        <v>273</v>
      </c>
      <c r="B11331" s="20">
        <v>0</v>
      </c>
      <c r="C11331" s="20">
        <v>0</v>
      </c>
      <c r="D11331" s="20">
        <v>0</v>
      </c>
      <c r="E11331" s="20">
        <v>2942.61</v>
      </c>
      <c r="F11331" s="20">
        <f t="shared" si="356"/>
        <v>0</v>
      </c>
      <c r="G11331" s="136">
        <f t="shared" si="357"/>
        <v>0</v>
      </c>
    </row>
    <row r="11332" spans="1:7" s="8" customFormat="1" ht="12.75" x14ac:dyDescent="0.15">
      <c r="A11332" s="110" t="s">
        <v>57</v>
      </c>
      <c r="B11332" s="20">
        <v>9582.2000000000007</v>
      </c>
      <c r="C11332" s="20">
        <v>0</v>
      </c>
      <c r="D11332" s="20">
        <v>0</v>
      </c>
      <c r="E11332" s="20">
        <v>17938.91</v>
      </c>
      <c r="F11332" s="20">
        <f t="shared" si="356"/>
        <v>187.2107657949114</v>
      </c>
      <c r="G11332" s="136">
        <f t="shared" si="357"/>
        <v>0</v>
      </c>
    </row>
    <row r="11333" spans="1:7" s="8" customFormat="1" ht="12.75" x14ac:dyDescent="0.15">
      <c r="A11333" s="110" t="s">
        <v>58</v>
      </c>
      <c r="B11333" s="20">
        <v>3976.67</v>
      </c>
      <c r="C11333" s="20">
        <v>0</v>
      </c>
      <c r="D11333" s="20">
        <v>0</v>
      </c>
      <c r="E11333" s="20">
        <v>5582.01</v>
      </c>
      <c r="F11333" s="20">
        <f t="shared" si="356"/>
        <v>140.36895191202689</v>
      </c>
      <c r="G11333" s="136">
        <f t="shared" si="357"/>
        <v>0</v>
      </c>
    </row>
    <row r="11334" spans="1:7" s="8" customFormat="1" ht="12.75" x14ac:dyDescent="0.15">
      <c r="A11334" s="110" t="s">
        <v>59</v>
      </c>
      <c r="B11334" s="20">
        <v>3677.74</v>
      </c>
      <c r="C11334" s="20">
        <v>0</v>
      </c>
      <c r="D11334" s="20">
        <v>0</v>
      </c>
      <c r="E11334" s="20">
        <v>940.75</v>
      </c>
      <c r="F11334" s="20">
        <f t="shared" ref="F11334:F11397" si="358">IFERROR(E11334/B11334*100,0)</f>
        <v>25.579567886800049</v>
      </c>
      <c r="G11334" s="136">
        <f t="shared" ref="G11334:G11397" si="359">IFERROR(E11334/D11334*100,0)</f>
        <v>0</v>
      </c>
    </row>
    <row r="11335" spans="1:7" s="8" customFormat="1" ht="12.75" x14ac:dyDescent="0.15">
      <c r="A11335" s="110" t="s">
        <v>296</v>
      </c>
      <c r="B11335" s="20">
        <v>5762.69</v>
      </c>
      <c r="C11335" s="20">
        <v>0</v>
      </c>
      <c r="D11335" s="20">
        <v>0</v>
      </c>
      <c r="E11335" s="20">
        <v>9917.26</v>
      </c>
      <c r="F11335" s="20">
        <f t="shared" si="358"/>
        <v>172.09428235771838</v>
      </c>
      <c r="G11335" s="136">
        <f t="shared" si="359"/>
        <v>0</v>
      </c>
    </row>
    <row r="11336" spans="1:7" s="8" customFormat="1" ht="12.75" x14ac:dyDescent="0.15">
      <c r="A11336" s="110" t="s">
        <v>71</v>
      </c>
      <c r="B11336" s="20">
        <v>301.73</v>
      </c>
      <c r="C11336" s="20">
        <v>0</v>
      </c>
      <c r="D11336" s="20">
        <v>0</v>
      </c>
      <c r="E11336" s="20">
        <v>0</v>
      </c>
      <c r="F11336" s="20">
        <f t="shared" si="358"/>
        <v>0</v>
      </c>
      <c r="G11336" s="136">
        <f t="shared" si="359"/>
        <v>0</v>
      </c>
    </row>
    <row r="11337" spans="1:7" s="8" customFormat="1" ht="12.75" x14ac:dyDescent="0.15">
      <c r="A11337" s="108" t="s">
        <v>72</v>
      </c>
      <c r="B11337" s="19">
        <v>2307.7800000000002</v>
      </c>
      <c r="C11337" s="19">
        <v>25980</v>
      </c>
      <c r="D11337" s="19">
        <v>25980</v>
      </c>
      <c r="E11337" s="19">
        <v>0</v>
      </c>
      <c r="F11337" s="19">
        <f t="shared" si="358"/>
        <v>0</v>
      </c>
      <c r="G11337" s="151">
        <f t="shared" si="359"/>
        <v>0</v>
      </c>
    </row>
    <row r="11338" spans="1:7" s="8" customFormat="1" ht="12.75" x14ac:dyDescent="0.15">
      <c r="A11338" s="110" t="s">
        <v>73</v>
      </c>
      <c r="B11338" s="20">
        <v>0</v>
      </c>
      <c r="C11338" s="20">
        <v>0</v>
      </c>
      <c r="D11338" s="20">
        <v>0</v>
      </c>
      <c r="E11338" s="20">
        <v>0</v>
      </c>
      <c r="F11338" s="20">
        <f t="shared" si="358"/>
        <v>0</v>
      </c>
      <c r="G11338" s="136">
        <f t="shared" si="359"/>
        <v>0</v>
      </c>
    </row>
    <row r="11339" spans="1:7" s="8" customFormat="1" ht="12.75" x14ac:dyDescent="0.15">
      <c r="A11339" s="110" t="s">
        <v>279</v>
      </c>
      <c r="B11339" s="20">
        <v>2307.7800000000002</v>
      </c>
      <c r="C11339" s="20">
        <v>0</v>
      </c>
      <c r="D11339" s="20">
        <v>0</v>
      </c>
      <c r="E11339" s="20">
        <v>0</v>
      </c>
      <c r="F11339" s="20">
        <f t="shared" si="358"/>
        <v>0</v>
      </c>
      <c r="G11339" s="136">
        <f t="shared" si="359"/>
        <v>0</v>
      </c>
    </row>
    <row r="11340" spans="1:7" s="6" customFormat="1" ht="12.75" x14ac:dyDescent="0.15">
      <c r="A11340" s="147" t="s">
        <v>371</v>
      </c>
      <c r="B11340" s="17">
        <v>1733.98</v>
      </c>
      <c r="C11340" s="17">
        <v>33380</v>
      </c>
      <c r="D11340" s="17">
        <v>33380</v>
      </c>
      <c r="E11340" s="17">
        <v>0</v>
      </c>
      <c r="F11340" s="17">
        <f t="shared" si="358"/>
        <v>0</v>
      </c>
      <c r="G11340" s="148">
        <f t="shared" si="359"/>
        <v>0</v>
      </c>
    </row>
    <row r="11341" spans="1:7" s="7" customFormat="1" ht="12.75" x14ac:dyDescent="0.15">
      <c r="A11341" s="149" t="s">
        <v>372</v>
      </c>
      <c r="B11341" s="18">
        <v>1733.98</v>
      </c>
      <c r="C11341" s="18">
        <v>33380</v>
      </c>
      <c r="D11341" s="18">
        <v>33380</v>
      </c>
      <c r="E11341" s="18">
        <v>0</v>
      </c>
      <c r="F11341" s="18">
        <f t="shared" si="358"/>
        <v>0</v>
      </c>
      <c r="G11341" s="150">
        <f t="shared" si="359"/>
        <v>0</v>
      </c>
    </row>
    <row r="11342" spans="1:7" s="8" customFormat="1" ht="12.75" x14ac:dyDescent="0.15">
      <c r="A11342" s="108" t="s">
        <v>394</v>
      </c>
      <c r="B11342" s="19">
        <v>1733.98</v>
      </c>
      <c r="C11342" s="19">
        <v>33380</v>
      </c>
      <c r="D11342" s="19">
        <v>33380</v>
      </c>
      <c r="E11342" s="19">
        <v>0</v>
      </c>
      <c r="F11342" s="19">
        <f t="shared" si="358"/>
        <v>0</v>
      </c>
      <c r="G11342" s="151">
        <f t="shared" si="359"/>
        <v>0</v>
      </c>
    </row>
    <row r="11343" spans="1:7" s="6" customFormat="1" ht="12.75" x14ac:dyDescent="0.15">
      <c r="A11343" s="147" t="s">
        <v>257</v>
      </c>
      <c r="B11343" s="17">
        <v>1733.98</v>
      </c>
      <c r="C11343" s="17">
        <v>33380</v>
      </c>
      <c r="D11343" s="17">
        <v>33380</v>
      </c>
      <c r="E11343" s="17">
        <v>0</v>
      </c>
      <c r="F11343" s="17">
        <f t="shared" si="358"/>
        <v>0</v>
      </c>
      <c r="G11343" s="148">
        <f t="shared" si="359"/>
        <v>0</v>
      </c>
    </row>
    <row r="11344" spans="1:7" s="8" customFormat="1" ht="12.75" x14ac:dyDescent="0.15">
      <c r="A11344" s="108" t="s">
        <v>6</v>
      </c>
      <c r="B11344" s="19">
        <v>1733.98</v>
      </c>
      <c r="C11344" s="19">
        <v>33380</v>
      </c>
      <c r="D11344" s="19">
        <v>33380</v>
      </c>
      <c r="E11344" s="19">
        <v>0</v>
      </c>
      <c r="F11344" s="19">
        <f t="shared" si="358"/>
        <v>0</v>
      </c>
      <c r="G11344" s="151">
        <f t="shared" si="359"/>
        <v>0</v>
      </c>
    </row>
    <row r="11345" spans="1:7" s="8" customFormat="1" ht="12.75" x14ac:dyDescent="0.15">
      <c r="A11345" s="108" t="s">
        <v>7</v>
      </c>
      <c r="B11345" s="19">
        <v>1733.98</v>
      </c>
      <c r="C11345" s="19">
        <v>30930</v>
      </c>
      <c r="D11345" s="19">
        <v>30930</v>
      </c>
      <c r="E11345" s="19">
        <v>0</v>
      </c>
      <c r="F11345" s="19">
        <f t="shared" si="358"/>
        <v>0</v>
      </c>
      <c r="G11345" s="151">
        <f t="shared" si="359"/>
        <v>0</v>
      </c>
    </row>
    <row r="11346" spans="1:7" s="8" customFormat="1" ht="12.75" x14ac:dyDescent="0.15">
      <c r="A11346" s="110" t="s">
        <v>8</v>
      </c>
      <c r="B11346" s="20">
        <v>1733.98</v>
      </c>
      <c r="C11346" s="20">
        <v>0</v>
      </c>
      <c r="D11346" s="20">
        <v>0</v>
      </c>
      <c r="E11346" s="20">
        <v>0</v>
      </c>
      <c r="F11346" s="20">
        <f t="shared" si="358"/>
        <v>0</v>
      </c>
      <c r="G11346" s="136">
        <f t="shared" si="359"/>
        <v>0</v>
      </c>
    </row>
    <row r="11347" spans="1:7" s="8" customFormat="1" ht="12.75" x14ac:dyDescent="0.15">
      <c r="A11347" s="108" t="s">
        <v>12</v>
      </c>
      <c r="B11347" s="19">
        <v>0</v>
      </c>
      <c r="C11347" s="19">
        <v>2450</v>
      </c>
      <c r="D11347" s="19">
        <v>2450</v>
      </c>
      <c r="E11347" s="19">
        <v>0</v>
      </c>
      <c r="F11347" s="19">
        <f t="shared" si="358"/>
        <v>0</v>
      </c>
      <c r="G11347" s="151">
        <f t="shared" si="359"/>
        <v>0</v>
      </c>
    </row>
    <row r="11348" spans="1:7" s="6" customFormat="1" ht="12.75" x14ac:dyDescent="0.15">
      <c r="A11348" s="147" t="s">
        <v>375</v>
      </c>
      <c r="B11348" s="17">
        <v>9941.5300000000007</v>
      </c>
      <c r="C11348" s="17">
        <v>42610</v>
      </c>
      <c r="D11348" s="17">
        <v>43658.51</v>
      </c>
      <c r="E11348" s="17">
        <v>6321.98</v>
      </c>
      <c r="F11348" s="17">
        <f t="shared" si="358"/>
        <v>63.591620203328858</v>
      </c>
      <c r="G11348" s="148">
        <f t="shared" si="359"/>
        <v>14.480521666909841</v>
      </c>
    </row>
    <row r="11349" spans="1:7" s="7" customFormat="1" ht="12.75" x14ac:dyDescent="0.15">
      <c r="A11349" s="149" t="s">
        <v>376</v>
      </c>
      <c r="B11349" s="18">
        <v>9941.5300000000007</v>
      </c>
      <c r="C11349" s="18">
        <v>42610</v>
      </c>
      <c r="D11349" s="18">
        <v>43658.51</v>
      </c>
      <c r="E11349" s="18">
        <v>6321.98</v>
      </c>
      <c r="F11349" s="18">
        <f t="shared" si="358"/>
        <v>63.591620203328858</v>
      </c>
      <c r="G11349" s="150">
        <f t="shared" si="359"/>
        <v>14.480521666909841</v>
      </c>
    </row>
    <row r="11350" spans="1:7" s="8" customFormat="1" ht="12.75" x14ac:dyDescent="0.15">
      <c r="A11350" s="108" t="s">
        <v>367</v>
      </c>
      <c r="B11350" s="19">
        <v>9941.5300000000007</v>
      </c>
      <c r="C11350" s="19">
        <v>42610</v>
      </c>
      <c r="D11350" s="19">
        <v>43658.51</v>
      </c>
      <c r="E11350" s="19">
        <v>6321.98</v>
      </c>
      <c r="F11350" s="19">
        <f t="shared" si="358"/>
        <v>63.591620203328858</v>
      </c>
      <c r="G11350" s="151">
        <f t="shared" si="359"/>
        <v>14.480521666909841</v>
      </c>
    </row>
    <row r="11351" spans="1:7" s="6" customFormat="1" ht="12.75" x14ac:dyDescent="0.15">
      <c r="A11351" s="147" t="s">
        <v>281</v>
      </c>
      <c r="B11351" s="17">
        <v>9941.5300000000007</v>
      </c>
      <c r="C11351" s="17">
        <v>42610</v>
      </c>
      <c r="D11351" s="17">
        <v>43658.51</v>
      </c>
      <c r="E11351" s="17">
        <v>6321.98</v>
      </c>
      <c r="F11351" s="17">
        <f t="shared" si="358"/>
        <v>63.591620203328858</v>
      </c>
      <c r="G11351" s="148">
        <f t="shared" si="359"/>
        <v>14.480521666909841</v>
      </c>
    </row>
    <row r="11352" spans="1:7" s="8" customFormat="1" ht="12.75" x14ac:dyDescent="0.15">
      <c r="A11352" s="108" t="s">
        <v>6</v>
      </c>
      <c r="B11352" s="19">
        <v>9941.5300000000007</v>
      </c>
      <c r="C11352" s="19">
        <v>38630</v>
      </c>
      <c r="D11352" s="19">
        <v>38630</v>
      </c>
      <c r="E11352" s="19">
        <v>6321.98</v>
      </c>
      <c r="F11352" s="19">
        <f t="shared" si="358"/>
        <v>63.591620203328858</v>
      </c>
      <c r="G11352" s="151">
        <f t="shared" si="359"/>
        <v>16.365467253429973</v>
      </c>
    </row>
    <row r="11353" spans="1:7" s="8" customFormat="1" ht="12.75" x14ac:dyDescent="0.15">
      <c r="A11353" s="108" t="s">
        <v>12</v>
      </c>
      <c r="B11353" s="19">
        <v>9941.5300000000007</v>
      </c>
      <c r="C11353" s="19">
        <v>38630</v>
      </c>
      <c r="D11353" s="19">
        <v>38630</v>
      </c>
      <c r="E11353" s="19">
        <v>6321.98</v>
      </c>
      <c r="F11353" s="19">
        <f t="shared" si="358"/>
        <v>63.591620203328858</v>
      </c>
      <c r="G11353" s="151">
        <f t="shared" si="359"/>
        <v>16.365467253429973</v>
      </c>
    </row>
    <row r="11354" spans="1:7" s="8" customFormat="1" ht="12.75" x14ac:dyDescent="0.15">
      <c r="A11354" s="110" t="s">
        <v>28</v>
      </c>
      <c r="B11354" s="20">
        <v>9941.5300000000007</v>
      </c>
      <c r="C11354" s="20">
        <v>0</v>
      </c>
      <c r="D11354" s="20">
        <v>0</v>
      </c>
      <c r="E11354" s="20">
        <v>6321.98</v>
      </c>
      <c r="F11354" s="20">
        <f t="shared" si="358"/>
        <v>63.591620203328858</v>
      </c>
      <c r="G11354" s="136">
        <f t="shared" si="359"/>
        <v>0</v>
      </c>
    </row>
    <row r="11355" spans="1:7" s="8" customFormat="1" ht="12.75" x14ac:dyDescent="0.15">
      <c r="A11355" s="108" t="s">
        <v>53</v>
      </c>
      <c r="B11355" s="19">
        <v>0</v>
      </c>
      <c r="C11355" s="19">
        <v>3980</v>
      </c>
      <c r="D11355" s="19">
        <v>5028.51</v>
      </c>
      <c r="E11355" s="19">
        <v>0</v>
      </c>
      <c r="F11355" s="19">
        <f t="shared" si="358"/>
        <v>0</v>
      </c>
      <c r="G11355" s="151">
        <f t="shared" si="359"/>
        <v>0</v>
      </c>
    </row>
    <row r="11356" spans="1:7" s="8" customFormat="1" ht="12.75" x14ac:dyDescent="0.15">
      <c r="A11356" s="108" t="s">
        <v>56</v>
      </c>
      <c r="B11356" s="19">
        <v>0</v>
      </c>
      <c r="C11356" s="19">
        <v>3980</v>
      </c>
      <c r="D11356" s="19">
        <v>5028.51</v>
      </c>
      <c r="E11356" s="19">
        <v>0</v>
      </c>
      <c r="F11356" s="19">
        <f t="shared" si="358"/>
        <v>0</v>
      </c>
      <c r="G11356" s="151">
        <f t="shared" si="359"/>
        <v>0</v>
      </c>
    </row>
    <row r="11357" spans="1:7" s="6" customFormat="1" ht="12.75" x14ac:dyDescent="0.15">
      <c r="A11357" s="147" t="s">
        <v>377</v>
      </c>
      <c r="B11357" s="17">
        <v>6536.27</v>
      </c>
      <c r="C11357" s="17">
        <v>10200</v>
      </c>
      <c r="D11357" s="17">
        <v>11758.99</v>
      </c>
      <c r="E11357" s="17">
        <v>1399.41</v>
      </c>
      <c r="F11357" s="17">
        <f t="shared" si="358"/>
        <v>21.409917276979069</v>
      </c>
      <c r="G11357" s="148">
        <f t="shared" si="359"/>
        <v>11.900766987640948</v>
      </c>
    </row>
    <row r="11358" spans="1:7" s="7" customFormat="1" ht="12.75" x14ac:dyDescent="0.15">
      <c r="A11358" s="149" t="s">
        <v>378</v>
      </c>
      <c r="B11358" s="18">
        <v>6536.27</v>
      </c>
      <c r="C11358" s="18">
        <v>10200</v>
      </c>
      <c r="D11358" s="18">
        <v>11758.99</v>
      </c>
      <c r="E11358" s="18">
        <v>1399.41</v>
      </c>
      <c r="F11358" s="18">
        <f t="shared" si="358"/>
        <v>21.409917276979069</v>
      </c>
      <c r="G11358" s="150">
        <f t="shared" si="359"/>
        <v>11.900766987640948</v>
      </c>
    </row>
    <row r="11359" spans="1:7" s="8" customFormat="1" ht="12.75" x14ac:dyDescent="0.15">
      <c r="A11359" s="108" t="s">
        <v>367</v>
      </c>
      <c r="B11359" s="19">
        <v>6536.27</v>
      </c>
      <c r="C11359" s="19">
        <v>10200</v>
      </c>
      <c r="D11359" s="19">
        <v>11758.99</v>
      </c>
      <c r="E11359" s="19">
        <v>1399.41</v>
      </c>
      <c r="F11359" s="19">
        <f t="shared" si="358"/>
        <v>21.409917276979069</v>
      </c>
      <c r="G11359" s="151">
        <f t="shared" si="359"/>
        <v>11.900766987640948</v>
      </c>
    </row>
    <row r="11360" spans="1:7" s="6" customFormat="1" ht="12.75" x14ac:dyDescent="0.15">
      <c r="A11360" s="147" t="s">
        <v>127</v>
      </c>
      <c r="B11360" s="17">
        <v>6536.27</v>
      </c>
      <c r="C11360" s="17">
        <v>10200</v>
      </c>
      <c r="D11360" s="17">
        <v>11758.99</v>
      </c>
      <c r="E11360" s="17">
        <v>1399.41</v>
      </c>
      <c r="F11360" s="17">
        <f t="shared" si="358"/>
        <v>21.409917276979069</v>
      </c>
      <c r="G11360" s="148">
        <f t="shared" si="359"/>
        <v>11.900766987640948</v>
      </c>
    </row>
    <row r="11361" spans="1:7" s="8" customFormat="1" ht="12.75" x14ac:dyDescent="0.15">
      <c r="A11361" s="108" t="s">
        <v>53</v>
      </c>
      <c r="B11361" s="19">
        <v>6536.27</v>
      </c>
      <c r="C11361" s="19">
        <v>10200</v>
      </c>
      <c r="D11361" s="19">
        <v>11758.99</v>
      </c>
      <c r="E11361" s="19">
        <v>1399.41</v>
      </c>
      <c r="F11361" s="19">
        <f t="shared" si="358"/>
        <v>21.409917276979069</v>
      </c>
      <c r="G11361" s="151">
        <f t="shared" si="359"/>
        <v>11.900766987640948</v>
      </c>
    </row>
    <row r="11362" spans="1:7" s="8" customFormat="1" ht="12.75" x14ac:dyDescent="0.15">
      <c r="A11362" s="108" t="s">
        <v>56</v>
      </c>
      <c r="B11362" s="19">
        <v>6536.27</v>
      </c>
      <c r="C11362" s="19">
        <v>10200</v>
      </c>
      <c r="D11362" s="19">
        <v>11758.99</v>
      </c>
      <c r="E11362" s="19">
        <v>1399.41</v>
      </c>
      <c r="F11362" s="19">
        <f t="shared" si="358"/>
        <v>21.409917276979069</v>
      </c>
      <c r="G11362" s="151">
        <f t="shared" si="359"/>
        <v>11.900766987640948</v>
      </c>
    </row>
    <row r="11363" spans="1:7" s="8" customFormat="1" ht="12.75" x14ac:dyDescent="0.15">
      <c r="A11363" s="110" t="s">
        <v>57</v>
      </c>
      <c r="B11363" s="20">
        <v>0</v>
      </c>
      <c r="C11363" s="20">
        <v>0</v>
      </c>
      <c r="D11363" s="20">
        <v>0</v>
      </c>
      <c r="E11363" s="20">
        <v>190.01</v>
      </c>
      <c r="F11363" s="20">
        <f t="shared" si="358"/>
        <v>0</v>
      </c>
      <c r="G11363" s="136">
        <f t="shared" si="359"/>
        <v>0</v>
      </c>
    </row>
    <row r="11364" spans="1:7" s="8" customFormat="1" ht="12.75" x14ac:dyDescent="0.15">
      <c r="A11364" s="110" t="s">
        <v>58</v>
      </c>
      <c r="B11364" s="20">
        <v>0</v>
      </c>
      <c r="C11364" s="20">
        <v>0</v>
      </c>
      <c r="D11364" s="20">
        <v>0</v>
      </c>
      <c r="E11364" s="20">
        <v>921.25</v>
      </c>
      <c r="F11364" s="20">
        <f t="shared" si="358"/>
        <v>0</v>
      </c>
      <c r="G11364" s="136">
        <f t="shared" si="359"/>
        <v>0</v>
      </c>
    </row>
    <row r="11365" spans="1:7" s="8" customFormat="1" ht="12.75" x14ac:dyDescent="0.15">
      <c r="A11365" s="110" t="s">
        <v>59</v>
      </c>
      <c r="B11365" s="20">
        <v>0</v>
      </c>
      <c r="C11365" s="20">
        <v>0</v>
      </c>
      <c r="D11365" s="20">
        <v>0</v>
      </c>
      <c r="E11365" s="20">
        <v>129.44</v>
      </c>
      <c r="F11365" s="20">
        <f t="shared" si="358"/>
        <v>0</v>
      </c>
      <c r="G11365" s="136">
        <f t="shared" si="359"/>
        <v>0</v>
      </c>
    </row>
    <row r="11366" spans="1:7" s="8" customFormat="1" ht="12.75" x14ac:dyDescent="0.15">
      <c r="A11366" s="110" t="s">
        <v>296</v>
      </c>
      <c r="B11366" s="20">
        <v>6536.27</v>
      </c>
      <c r="C11366" s="20">
        <v>0</v>
      </c>
      <c r="D11366" s="20">
        <v>0</v>
      </c>
      <c r="E11366" s="20">
        <v>158.71</v>
      </c>
      <c r="F11366" s="20">
        <f t="shared" si="358"/>
        <v>2.4281432682554422</v>
      </c>
      <c r="G11366" s="136">
        <f t="shared" si="359"/>
        <v>0</v>
      </c>
    </row>
    <row r="11367" spans="1:7" s="6" customFormat="1" ht="12.75" x14ac:dyDescent="0.15">
      <c r="A11367" s="147" t="s">
        <v>379</v>
      </c>
      <c r="B11367" s="17">
        <v>53089.120000000003</v>
      </c>
      <c r="C11367" s="17">
        <v>0</v>
      </c>
      <c r="D11367" s="17">
        <v>0</v>
      </c>
      <c r="E11367" s="17">
        <v>0</v>
      </c>
      <c r="F11367" s="17">
        <f t="shared" si="358"/>
        <v>0</v>
      </c>
      <c r="G11367" s="148">
        <f t="shared" si="359"/>
        <v>0</v>
      </c>
    </row>
    <row r="11368" spans="1:7" s="7" customFormat="1" ht="12.75" x14ac:dyDescent="0.15">
      <c r="A11368" s="149" t="s">
        <v>380</v>
      </c>
      <c r="B11368" s="18">
        <v>53089.120000000003</v>
      </c>
      <c r="C11368" s="18">
        <v>0</v>
      </c>
      <c r="D11368" s="18">
        <v>0</v>
      </c>
      <c r="E11368" s="18">
        <v>0</v>
      </c>
      <c r="F11368" s="18">
        <f t="shared" si="358"/>
        <v>0</v>
      </c>
      <c r="G11368" s="150">
        <f t="shared" si="359"/>
        <v>0</v>
      </c>
    </row>
    <row r="11369" spans="1:7" s="8" customFormat="1" ht="12.75" x14ac:dyDescent="0.15">
      <c r="A11369" s="108" t="s">
        <v>367</v>
      </c>
      <c r="B11369" s="19">
        <v>53089.120000000003</v>
      </c>
      <c r="C11369" s="19">
        <v>0</v>
      </c>
      <c r="D11369" s="19">
        <v>0</v>
      </c>
      <c r="E11369" s="19">
        <v>0</v>
      </c>
      <c r="F11369" s="19">
        <f t="shared" si="358"/>
        <v>0</v>
      </c>
      <c r="G11369" s="151">
        <f t="shared" si="359"/>
        <v>0</v>
      </c>
    </row>
    <row r="11370" spans="1:7" s="6" customFormat="1" ht="12.75" x14ac:dyDescent="0.15">
      <c r="A11370" s="147" t="s">
        <v>128</v>
      </c>
      <c r="B11370" s="17">
        <v>53089.120000000003</v>
      </c>
      <c r="C11370" s="17">
        <v>0</v>
      </c>
      <c r="D11370" s="17">
        <v>0</v>
      </c>
      <c r="E11370" s="17">
        <v>0</v>
      </c>
      <c r="F11370" s="17">
        <f t="shared" si="358"/>
        <v>0</v>
      </c>
      <c r="G11370" s="148">
        <f t="shared" si="359"/>
        <v>0</v>
      </c>
    </row>
    <row r="11371" spans="1:7" s="8" customFormat="1" ht="12.75" x14ac:dyDescent="0.15">
      <c r="A11371" s="108" t="s">
        <v>53</v>
      </c>
      <c r="B11371" s="19">
        <v>53089.120000000003</v>
      </c>
      <c r="C11371" s="19">
        <v>0</v>
      </c>
      <c r="D11371" s="19">
        <v>0</v>
      </c>
      <c r="E11371" s="19">
        <v>0</v>
      </c>
      <c r="F11371" s="19">
        <f t="shared" si="358"/>
        <v>0</v>
      </c>
      <c r="G11371" s="151">
        <f t="shared" si="359"/>
        <v>0</v>
      </c>
    </row>
    <row r="11372" spans="1:7" s="8" customFormat="1" ht="12.75" x14ac:dyDescent="0.15">
      <c r="A11372" s="108" t="s">
        <v>56</v>
      </c>
      <c r="B11372" s="19">
        <v>53089.120000000003</v>
      </c>
      <c r="C11372" s="19">
        <v>0</v>
      </c>
      <c r="D11372" s="19">
        <v>0</v>
      </c>
      <c r="E11372" s="19">
        <v>0</v>
      </c>
      <c r="F11372" s="19">
        <f t="shared" si="358"/>
        <v>0</v>
      </c>
      <c r="G11372" s="151">
        <f t="shared" si="359"/>
        <v>0</v>
      </c>
    </row>
    <row r="11373" spans="1:7" s="8" customFormat="1" ht="12.75" x14ac:dyDescent="0.15">
      <c r="A11373" s="110" t="s">
        <v>70</v>
      </c>
      <c r="B11373" s="20">
        <v>53089.120000000003</v>
      </c>
      <c r="C11373" s="20">
        <v>0</v>
      </c>
      <c r="D11373" s="20">
        <v>0</v>
      </c>
      <c r="E11373" s="20">
        <v>0</v>
      </c>
      <c r="F11373" s="20">
        <f t="shared" si="358"/>
        <v>0</v>
      </c>
      <c r="G11373" s="136">
        <f t="shared" si="359"/>
        <v>0</v>
      </c>
    </row>
    <row r="11374" spans="1:7" s="6" customFormat="1" ht="12.75" x14ac:dyDescent="0.15">
      <c r="A11374" s="147" t="s">
        <v>388</v>
      </c>
      <c r="B11374" s="17">
        <v>57798.55</v>
      </c>
      <c r="C11374" s="17">
        <v>101701</v>
      </c>
      <c r="D11374" s="17">
        <v>257919</v>
      </c>
      <c r="E11374" s="17">
        <v>44239.12</v>
      </c>
      <c r="F11374" s="17">
        <f t="shared" si="358"/>
        <v>76.540190022068032</v>
      </c>
      <c r="G11374" s="148">
        <f t="shared" si="359"/>
        <v>17.152330770513224</v>
      </c>
    </row>
    <row r="11375" spans="1:7" s="7" customFormat="1" ht="12.75" x14ac:dyDescent="0.15">
      <c r="A11375" s="149" t="s">
        <v>389</v>
      </c>
      <c r="B11375" s="18">
        <v>57798.55</v>
      </c>
      <c r="C11375" s="18">
        <v>101701</v>
      </c>
      <c r="D11375" s="18">
        <v>257919</v>
      </c>
      <c r="E11375" s="18">
        <v>44239.12</v>
      </c>
      <c r="F11375" s="18">
        <f t="shared" si="358"/>
        <v>76.540190022068032</v>
      </c>
      <c r="G11375" s="150">
        <f t="shared" si="359"/>
        <v>17.152330770513224</v>
      </c>
    </row>
    <row r="11376" spans="1:7" s="8" customFormat="1" ht="12.75" x14ac:dyDescent="0.15">
      <c r="A11376" s="108" t="s">
        <v>367</v>
      </c>
      <c r="B11376" s="19">
        <v>57798.55</v>
      </c>
      <c r="C11376" s="19">
        <v>101701</v>
      </c>
      <c r="D11376" s="19">
        <v>257919</v>
      </c>
      <c r="E11376" s="19">
        <v>44239.12</v>
      </c>
      <c r="F11376" s="19">
        <f t="shared" si="358"/>
        <v>76.540190022068032</v>
      </c>
      <c r="G11376" s="151">
        <f t="shared" si="359"/>
        <v>17.152330770513224</v>
      </c>
    </row>
    <row r="11377" spans="1:7" s="6" customFormat="1" ht="12.75" x14ac:dyDescent="0.15">
      <c r="A11377" s="147" t="s">
        <v>212</v>
      </c>
      <c r="B11377" s="17">
        <v>57798.55</v>
      </c>
      <c r="C11377" s="17">
        <v>101701</v>
      </c>
      <c r="D11377" s="17">
        <v>257919</v>
      </c>
      <c r="E11377" s="17">
        <v>44239.12</v>
      </c>
      <c r="F11377" s="17">
        <f t="shared" si="358"/>
        <v>76.540190022068032</v>
      </c>
      <c r="G11377" s="148">
        <f t="shared" si="359"/>
        <v>17.152330770513224</v>
      </c>
    </row>
    <row r="11378" spans="1:7" s="8" customFormat="1" ht="12.75" x14ac:dyDescent="0.15">
      <c r="A11378" s="108" t="s">
        <v>6</v>
      </c>
      <c r="B11378" s="19">
        <v>57798.55</v>
      </c>
      <c r="C11378" s="19">
        <v>101701</v>
      </c>
      <c r="D11378" s="19">
        <v>257919</v>
      </c>
      <c r="E11378" s="19">
        <v>44239.12</v>
      </c>
      <c r="F11378" s="19">
        <f t="shared" si="358"/>
        <v>76.540190022068032</v>
      </c>
      <c r="G11378" s="151">
        <f t="shared" si="359"/>
        <v>17.152330770513224</v>
      </c>
    </row>
    <row r="11379" spans="1:7" s="8" customFormat="1" ht="12.75" x14ac:dyDescent="0.15">
      <c r="A11379" s="108" t="s">
        <v>7</v>
      </c>
      <c r="B11379" s="19">
        <v>56638.14</v>
      </c>
      <c r="C11379" s="19">
        <v>76979</v>
      </c>
      <c r="D11379" s="19">
        <v>199750</v>
      </c>
      <c r="E11379" s="19">
        <v>35067.9</v>
      </c>
      <c r="F11379" s="19">
        <f t="shared" si="358"/>
        <v>61.915698502811011</v>
      </c>
      <c r="G11379" s="151">
        <f t="shared" si="359"/>
        <v>17.555894868585735</v>
      </c>
    </row>
    <row r="11380" spans="1:7" s="8" customFormat="1" ht="12.75" x14ac:dyDescent="0.15">
      <c r="A11380" s="110" t="s">
        <v>8</v>
      </c>
      <c r="B11380" s="20">
        <v>46944.95</v>
      </c>
      <c r="C11380" s="20">
        <v>0</v>
      </c>
      <c r="D11380" s="20">
        <v>0</v>
      </c>
      <c r="E11380" s="20">
        <v>26649.85</v>
      </c>
      <c r="F11380" s="20">
        <f t="shared" si="358"/>
        <v>56.768299891681636</v>
      </c>
      <c r="G11380" s="136">
        <f t="shared" si="359"/>
        <v>0</v>
      </c>
    </row>
    <row r="11381" spans="1:7" s="8" customFormat="1" ht="12.75" x14ac:dyDescent="0.15">
      <c r="A11381" s="110" t="s">
        <v>16</v>
      </c>
      <c r="B11381" s="20">
        <v>5603.14</v>
      </c>
      <c r="C11381" s="20">
        <v>0</v>
      </c>
      <c r="D11381" s="20">
        <v>0</v>
      </c>
      <c r="E11381" s="20">
        <v>4637.75</v>
      </c>
      <c r="F11381" s="20">
        <f t="shared" si="358"/>
        <v>82.77055365384409</v>
      </c>
      <c r="G11381" s="136">
        <f t="shared" si="359"/>
        <v>0</v>
      </c>
    </row>
    <row r="11382" spans="1:7" s="8" customFormat="1" ht="12.75" x14ac:dyDescent="0.15">
      <c r="A11382" s="110" t="s">
        <v>10</v>
      </c>
      <c r="B11382" s="20">
        <v>1216.56</v>
      </c>
      <c r="C11382" s="20">
        <v>0</v>
      </c>
      <c r="D11382" s="20">
        <v>0</v>
      </c>
      <c r="E11382" s="20">
        <v>221.16</v>
      </c>
      <c r="F11382" s="20">
        <f t="shared" si="358"/>
        <v>18.179128033142632</v>
      </c>
      <c r="G11382" s="136">
        <f t="shared" si="359"/>
        <v>0</v>
      </c>
    </row>
    <row r="11383" spans="1:7" s="8" customFormat="1" ht="12.75" x14ac:dyDescent="0.15">
      <c r="A11383" s="110" t="s">
        <v>11</v>
      </c>
      <c r="B11383" s="20">
        <v>2873.49</v>
      </c>
      <c r="C11383" s="20">
        <v>0</v>
      </c>
      <c r="D11383" s="20">
        <v>0</v>
      </c>
      <c r="E11383" s="20">
        <v>3559.14</v>
      </c>
      <c r="F11383" s="20">
        <f t="shared" si="358"/>
        <v>123.86122798408906</v>
      </c>
      <c r="G11383" s="136">
        <f t="shared" si="359"/>
        <v>0</v>
      </c>
    </row>
    <row r="11384" spans="1:7" s="8" customFormat="1" ht="12.75" x14ac:dyDescent="0.15">
      <c r="A11384" s="108" t="s">
        <v>12</v>
      </c>
      <c r="B11384" s="19">
        <v>1160.4100000000001</v>
      </c>
      <c r="C11384" s="19">
        <v>18485</v>
      </c>
      <c r="D11384" s="19">
        <v>33169</v>
      </c>
      <c r="E11384" s="19">
        <v>9171.2199999999993</v>
      </c>
      <c r="F11384" s="19">
        <f t="shared" si="358"/>
        <v>790.34306839823842</v>
      </c>
      <c r="G11384" s="151">
        <f t="shared" si="359"/>
        <v>27.64997437366215</v>
      </c>
    </row>
    <row r="11385" spans="1:7" s="8" customFormat="1" ht="12.75" x14ac:dyDescent="0.15">
      <c r="A11385" s="110" t="s">
        <v>19</v>
      </c>
      <c r="B11385" s="20">
        <v>0</v>
      </c>
      <c r="C11385" s="20">
        <v>0</v>
      </c>
      <c r="D11385" s="20">
        <v>0</v>
      </c>
      <c r="E11385" s="20">
        <v>6932.8</v>
      </c>
      <c r="F11385" s="20">
        <f t="shared" si="358"/>
        <v>0</v>
      </c>
      <c r="G11385" s="136">
        <f t="shared" si="359"/>
        <v>0</v>
      </c>
    </row>
    <row r="11386" spans="1:7" s="8" customFormat="1" ht="12.75" x14ac:dyDescent="0.15">
      <c r="A11386" s="110" t="s">
        <v>22</v>
      </c>
      <c r="B11386" s="20">
        <v>0</v>
      </c>
      <c r="C11386" s="20">
        <v>0</v>
      </c>
      <c r="D11386" s="20">
        <v>0</v>
      </c>
      <c r="E11386" s="20">
        <v>34.18</v>
      </c>
      <c r="F11386" s="20">
        <f t="shared" si="358"/>
        <v>0</v>
      </c>
      <c r="G11386" s="136">
        <f t="shared" si="359"/>
        <v>0</v>
      </c>
    </row>
    <row r="11387" spans="1:7" s="8" customFormat="1" ht="12.75" x14ac:dyDescent="0.15">
      <c r="A11387" s="110" t="s">
        <v>41</v>
      </c>
      <c r="B11387" s="20">
        <v>0</v>
      </c>
      <c r="C11387" s="20">
        <v>0</v>
      </c>
      <c r="D11387" s="20">
        <v>0</v>
      </c>
      <c r="E11387" s="20">
        <v>456.24</v>
      </c>
      <c r="F11387" s="20">
        <f t="shared" si="358"/>
        <v>0</v>
      </c>
      <c r="G11387" s="136">
        <f t="shared" si="359"/>
        <v>0</v>
      </c>
    </row>
    <row r="11388" spans="1:7" s="8" customFormat="1" ht="12.75" x14ac:dyDescent="0.15">
      <c r="A11388" s="110" t="s">
        <v>32</v>
      </c>
      <c r="B11388" s="20">
        <v>1160.4100000000001</v>
      </c>
      <c r="C11388" s="20">
        <v>0</v>
      </c>
      <c r="D11388" s="20">
        <v>0</v>
      </c>
      <c r="E11388" s="20">
        <v>1748</v>
      </c>
      <c r="F11388" s="20">
        <f t="shared" si="358"/>
        <v>150.63641299195973</v>
      </c>
      <c r="G11388" s="136">
        <f t="shared" si="359"/>
        <v>0</v>
      </c>
    </row>
    <row r="11389" spans="1:7" s="8" customFormat="1" ht="12.75" x14ac:dyDescent="0.15">
      <c r="A11389" s="108" t="s">
        <v>141</v>
      </c>
      <c r="B11389" s="19">
        <v>0</v>
      </c>
      <c r="C11389" s="19">
        <v>6237</v>
      </c>
      <c r="D11389" s="19">
        <v>25000</v>
      </c>
      <c r="E11389" s="19">
        <v>0</v>
      </c>
      <c r="F11389" s="19">
        <f t="shared" si="358"/>
        <v>0</v>
      </c>
      <c r="G11389" s="151">
        <f t="shared" si="359"/>
        <v>0</v>
      </c>
    </row>
    <row r="11390" spans="1:7" s="6" customFormat="1" ht="12.75" x14ac:dyDescent="0.15">
      <c r="A11390" s="147" t="s">
        <v>397</v>
      </c>
      <c r="B11390" s="17">
        <v>0</v>
      </c>
      <c r="C11390" s="17">
        <v>2542</v>
      </c>
      <c r="D11390" s="17">
        <v>6741.05</v>
      </c>
      <c r="E11390" s="17">
        <v>0</v>
      </c>
      <c r="F11390" s="17">
        <f t="shared" si="358"/>
        <v>0</v>
      </c>
      <c r="G11390" s="148">
        <f t="shared" si="359"/>
        <v>0</v>
      </c>
    </row>
    <row r="11391" spans="1:7" s="7" customFormat="1" ht="12.75" x14ac:dyDescent="0.15">
      <c r="A11391" s="149" t="s">
        <v>398</v>
      </c>
      <c r="B11391" s="18">
        <v>0</v>
      </c>
      <c r="C11391" s="18">
        <v>2542</v>
      </c>
      <c r="D11391" s="18">
        <v>6741.05</v>
      </c>
      <c r="E11391" s="18">
        <v>0</v>
      </c>
      <c r="F11391" s="18">
        <f t="shared" si="358"/>
        <v>0</v>
      </c>
      <c r="G11391" s="150">
        <f t="shared" si="359"/>
        <v>0</v>
      </c>
    </row>
    <row r="11392" spans="1:7" s="8" customFormat="1" ht="12.75" x14ac:dyDescent="0.15">
      <c r="A11392" s="108" t="s">
        <v>367</v>
      </c>
      <c r="B11392" s="19">
        <v>0</v>
      </c>
      <c r="C11392" s="19">
        <v>2542</v>
      </c>
      <c r="D11392" s="19">
        <v>6741.05</v>
      </c>
      <c r="E11392" s="19">
        <v>0</v>
      </c>
      <c r="F11392" s="19">
        <f t="shared" si="358"/>
        <v>0</v>
      </c>
      <c r="G11392" s="151">
        <f t="shared" si="359"/>
        <v>0</v>
      </c>
    </row>
    <row r="11393" spans="1:7" s="6" customFormat="1" ht="12.75" x14ac:dyDescent="0.15">
      <c r="A11393" s="147" t="s">
        <v>285</v>
      </c>
      <c r="B11393" s="17">
        <v>0</v>
      </c>
      <c r="C11393" s="17">
        <v>2542</v>
      </c>
      <c r="D11393" s="17">
        <v>6741.05</v>
      </c>
      <c r="E11393" s="17">
        <v>0</v>
      </c>
      <c r="F11393" s="17">
        <f t="shared" si="358"/>
        <v>0</v>
      </c>
      <c r="G11393" s="148">
        <f t="shared" si="359"/>
        <v>0</v>
      </c>
    </row>
    <row r="11394" spans="1:7" s="8" customFormat="1" ht="12.75" x14ac:dyDescent="0.15">
      <c r="A11394" s="108" t="s">
        <v>6</v>
      </c>
      <c r="B11394" s="19">
        <v>0</v>
      </c>
      <c r="C11394" s="19">
        <v>2542</v>
      </c>
      <c r="D11394" s="19">
        <v>6741.05</v>
      </c>
      <c r="E11394" s="19">
        <v>0</v>
      </c>
      <c r="F11394" s="19">
        <f t="shared" si="358"/>
        <v>0</v>
      </c>
      <c r="G11394" s="151">
        <f t="shared" si="359"/>
        <v>0</v>
      </c>
    </row>
    <row r="11395" spans="1:7" s="8" customFormat="1" ht="12.75" x14ac:dyDescent="0.15">
      <c r="A11395" s="108" t="s">
        <v>12</v>
      </c>
      <c r="B11395" s="19">
        <v>0</v>
      </c>
      <c r="C11395" s="19">
        <v>2542</v>
      </c>
      <c r="D11395" s="19">
        <v>6741.05</v>
      </c>
      <c r="E11395" s="19">
        <v>0</v>
      </c>
      <c r="F11395" s="19">
        <f t="shared" si="358"/>
        <v>0</v>
      </c>
      <c r="G11395" s="151">
        <f t="shared" si="359"/>
        <v>0</v>
      </c>
    </row>
    <row r="11396" spans="1:7" s="8" customFormat="1" ht="12.75" x14ac:dyDescent="0.15">
      <c r="A11396" s="108" t="s">
        <v>82</v>
      </c>
      <c r="B11396" s="19">
        <v>0</v>
      </c>
      <c r="C11396" s="19">
        <v>0</v>
      </c>
      <c r="D11396" s="19">
        <v>0</v>
      </c>
      <c r="E11396" s="19">
        <v>0</v>
      </c>
      <c r="F11396" s="19">
        <f t="shared" si="358"/>
        <v>0</v>
      </c>
      <c r="G11396" s="151">
        <f t="shared" si="359"/>
        <v>0</v>
      </c>
    </row>
    <row r="11397" spans="1:7" s="6" customFormat="1" ht="12.75" x14ac:dyDescent="0.15">
      <c r="A11397" s="147" t="s">
        <v>285</v>
      </c>
      <c r="B11397" s="17">
        <v>0</v>
      </c>
      <c r="C11397" s="17">
        <v>0</v>
      </c>
      <c r="D11397" s="17">
        <v>0</v>
      </c>
      <c r="E11397" s="17">
        <v>0</v>
      </c>
      <c r="F11397" s="17">
        <f t="shared" si="358"/>
        <v>0</v>
      </c>
      <c r="G11397" s="148">
        <f t="shared" si="359"/>
        <v>0</v>
      </c>
    </row>
    <row r="11398" spans="1:7" s="8" customFormat="1" ht="12.75" x14ac:dyDescent="0.15">
      <c r="A11398" s="108" t="s">
        <v>6</v>
      </c>
      <c r="B11398" s="19">
        <v>0</v>
      </c>
      <c r="C11398" s="19">
        <v>0</v>
      </c>
      <c r="D11398" s="19">
        <v>0</v>
      </c>
      <c r="E11398" s="19">
        <v>0</v>
      </c>
      <c r="F11398" s="19">
        <f t="shared" ref="F11398:F11461" si="360">IFERROR(E11398/B11398*100,0)</f>
        <v>0</v>
      </c>
      <c r="G11398" s="151">
        <f t="shared" ref="G11398:G11461" si="361">IFERROR(E11398/D11398*100,0)</f>
        <v>0</v>
      </c>
    </row>
    <row r="11399" spans="1:7" s="8" customFormat="1" ht="12.75" x14ac:dyDescent="0.15">
      <c r="A11399" s="108" t="s">
        <v>12</v>
      </c>
      <c r="B11399" s="19">
        <v>0</v>
      </c>
      <c r="C11399" s="19">
        <v>0</v>
      </c>
      <c r="D11399" s="19">
        <v>0</v>
      </c>
      <c r="E11399" s="19">
        <v>0</v>
      </c>
      <c r="F11399" s="19">
        <f t="shared" si="360"/>
        <v>0</v>
      </c>
      <c r="G11399" s="151">
        <f t="shared" si="361"/>
        <v>0</v>
      </c>
    </row>
    <row r="11400" spans="1:7" s="6" customFormat="1" ht="12.75" x14ac:dyDescent="0.15">
      <c r="A11400" s="147" t="s">
        <v>381</v>
      </c>
      <c r="B11400" s="17">
        <v>66417.179999999993</v>
      </c>
      <c r="C11400" s="17">
        <v>187946</v>
      </c>
      <c r="D11400" s="17">
        <v>193440</v>
      </c>
      <c r="E11400" s="17">
        <v>114446.13</v>
      </c>
      <c r="F11400" s="17">
        <f t="shared" si="360"/>
        <v>172.31404585379869</v>
      </c>
      <c r="G11400" s="148">
        <f t="shared" si="361"/>
        <v>59.163632133995037</v>
      </c>
    </row>
    <row r="11401" spans="1:7" s="7" customFormat="1" ht="12.75" x14ac:dyDescent="0.15">
      <c r="A11401" s="149" t="s">
        <v>382</v>
      </c>
      <c r="B11401" s="18">
        <v>66417.179999999993</v>
      </c>
      <c r="C11401" s="18">
        <v>187946</v>
      </c>
      <c r="D11401" s="18">
        <v>193440</v>
      </c>
      <c r="E11401" s="18">
        <v>114446.13</v>
      </c>
      <c r="F11401" s="18">
        <f t="shared" si="360"/>
        <v>172.31404585379869</v>
      </c>
      <c r="G11401" s="150">
        <f t="shared" si="361"/>
        <v>59.163632133995037</v>
      </c>
    </row>
    <row r="11402" spans="1:7" s="8" customFormat="1" ht="12.75" x14ac:dyDescent="0.15">
      <c r="A11402" s="108" t="s">
        <v>367</v>
      </c>
      <c r="B11402" s="19">
        <v>66417.179999999993</v>
      </c>
      <c r="C11402" s="19">
        <v>187946</v>
      </c>
      <c r="D11402" s="19">
        <v>193440</v>
      </c>
      <c r="E11402" s="19">
        <v>114446.13</v>
      </c>
      <c r="F11402" s="19">
        <f t="shared" si="360"/>
        <v>172.31404585379869</v>
      </c>
      <c r="G11402" s="151">
        <f t="shared" si="361"/>
        <v>59.163632133995037</v>
      </c>
    </row>
    <row r="11403" spans="1:7" s="6" customFormat="1" ht="12.75" x14ac:dyDescent="0.15">
      <c r="A11403" s="147" t="s">
        <v>128</v>
      </c>
      <c r="B11403" s="17">
        <v>66417.179999999993</v>
      </c>
      <c r="C11403" s="17">
        <v>187946</v>
      </c>
      <c r="D11403" s="17">
        <v>193440</v>
      </c>
      <c r="E11403" s="17">
        <v>114446.13</v>
      </c>
      <c r="F11403" s="17">
        <f t="shared" si="360"/>
        <v>172.31404585379869</v>
      </c>
      <c r="G11403" s="148">
        <f t="shared" si="361"/>
        <v>59.163632133995037</v>
      </c>
    </row>
    <row r="11404" spans="1:7" s="8" customFormat="1" ht="12.75" x14ac:dyDescent="0.15">
      <c r="A11404" s="108" t="s">
        <v>6</v>
      </c>
      <c r="B11404" s="19">
        <v>66417.179999999993</v>
      </c>
      <c r="C11404" s="19">
        <v>187946</v>
      </c>
      <c r="D11404" s="19">
        <v>193440</v>
      </c>
      <c r="E11404" s="19">
        <v>114446.13</v>
      </c>
      <c r="F11404" s="19">
        <f t="shared" si="360"/>
        <v>172.31404585379869</v>
      </c>
      <c r="G11404" s="151">
        <f t="shared" si="361"/>
        <v>59.163632133995037</v>
      </c>
    </row>
    <row r="11405" spans="1:7" s="8" customFormat="1" ht="12.75" x14ac:dyDescent="0.15">
      <c r="A11405" s="108" t="s">
        <v>7</v>
      </c>
      <c r="B11405" s="19">
        <v>59820.76</v>
      </c>
      <c r="C11405" s="19">
        <v>94230</v>
      </c>
      <c r="D11405" s="19">
        <v>23440</v>
      </c>
      <c r="E11405" s="19">
        <v>0</v>
      </c>
      <c r="F11405" s="19">
        <f t="shared" si="360"/>
        <v>0</v>
      </c>
      <c r="G11405" s="151">
        <f t="shared" si="361"/>
        <v>0</v>
      </c>
    </row>
    <row r="11406" spans="1:7" s="8" customFormat="1" ht="12.75" x14ac:dyDescent="0.15">
      <c r="A11406" s="110" t="s">
        <v>9</v>
      </c>
      <c r="B11406" s="20">
        <v>51446.59</v>
      </c>
      <c r="C11406" s="20">
        <v>0</v>
      </c>
      <c r="D11406" s="20">
        <v>0</v>
      </c>
      <c r="E11406" s="20">
        <v>0</v>
      </c>
      <c r="F11406" s="20">
        <f t="shared" si="360"/>
        <v>0</v>
      </c>
      <c r="G11406" s="136">
        <f t="shared" si="361"/>
        <v>0</v>
      </c>
    </row>
    <row r="11407" spans="1:7" s="8" customFormat="1" ht="12.75" x14ac:dyDescent="0.15">
      <c r="A11407" s="110" t="s">
        <v>11</v>
      </c>
      <c r="B11407" s="20">
        <v>7748.16</v>
      </c>
      <c r="C11407" s="20">
        <v>0</v>
      </c>
      <c r="D11407" s="20">
        <v>0</v>
      </c>
      <c r="E11407" s="20">
        <v>0</v>
      </c>
      <c r="F11407" s="20">
        <f t="shared" si="360"/>
        <v>0</v>
      </c>
      <c r="G11407" s="136">
        <f t="shared" si="361"/>
        <v>0</v>
      </c>
    </row>
    <row r="11408" spans="1:7" s="8" customFormat="1" ht="12.75" x14ac:dyDescent="0.15">
      <c r="A11408" s="110" t="s">
        <v>278</v>
      </c>
      <c r="B11408" s="20">
        <v>626.01</v>
      </c>
      <c r="C11408" s="20">
        <v>0</v>
      </c>
      <c r="D11408" s="20">
        <v>0</v>
      </c>
      <c r="E11408" s="20">
        <v>0</v>
      </c>
      <c r="F11408" s="20">
        <f t="shared" si="360"/>
        <v>0</v>
      </c>
      <c r="G11408" s="136">
        <f t="shared" si="361"/>
        <v>0</v>
      </c>
    </row>
    <row r="11409" spans="1:7" s="8" customFormat="1" ht="12.75" x14ac:dyDescent="0.15">
      <c r="A11409" s="108" t="s">
        <v>12</v>
      </c>
      <c r="B11409" s="19">
        <v>1028.25</v>
      </c>
      <c r="C11409" s="19">
        <v>73808</v>
      </c>
      <c r="D11409" s="19">
        <v>165000</v>
      </c>
      <c r="E11409" s="19">
        <v>114446.13</v>
      </c>
      <c r="F11409" s="19">
        <f t="shared" si="360"/>
        <v>11130.185266229029</v>
      </c>
      <c r="G11409" s="151">
        <f t="shared" si="361"/>
        <v>69.361290909090911</v>
      </c>
    </row>
    <row r="11410" spans="1:7" s="8" customFormat="1" ht="12.75" x14ac:dyDescent="0.15">
      <c r="A11410" s="110" t="s">
        <v>22</v>
      </c>
      <c r="B11410" s="20">
        <v>0</v>
      </c>
      <c r="C11410" s="20">
        <v>0</v>
      </c>
      <c r="D11410" s="20">
        <v>0</v>
      </c>
      <c r="E11410" s="20">
        <v>6596.04</v>
      </c>
      <c r="F11410" s="20">
        <f t="shared" si="360"/>
        <v>0</v>
      </c>
      <c r="G11410" s="136">
        <f t="shared" si="361"/>
        <v>0</v>
      </c>
    </row>
    <row r="11411" spans="1:7" s="8" customFormat="1" ht="12.75" x14ac:dyDescent="0.15">
      <c r="A11411" s="110" t="s">
        <v>97</v>
      </c>
      <c r="B11411" s="20">
        <v>0</v>
      </c>
      <c r="C11411" s="20">
        <v>0</v>
      </c>
      <c r="D11411" s="20">
        <v>0</v>
      </c>
      <c r="E11411" s="20">
        <v>32498.3</v>
      </c>
      <c r="F11411" s="20">
        <f t="shared" si="360"/>
        <v>0</v>
      </c>
      <c r="G11411" s="136">
        <f t="shared" si="361"/>
        <v>0</v>
      </c>
    </row>
    <row r="11412" spans="1:7" s="8" customFormat="1" ht="12.75" x14ac:dyDescent="0.15">
      <c r="A11412" s="110" t="s">
        <v>23</v>
      </c>
      <c r="B11412" s="20">
        <v>1028.25</v>
      </c>
      <c r="C11412" s="20">
        <v>0</v>
      </c>
      <c r="D11412" s="20">
        <v>0</v>
      </c>
      <c r="E11412" s="20">
        <v>72199.009999999995</v>
      </c>
      <c r="F11412" s="20">
        <f t="shared" si="360"/>
        <v>7021.5424264527101</v>
      </c>
      <c r="G11412" s="136">
        <f t="shared" si="361"/>
        <v>0</v>
      </c>
    </row>
    <row r="11413" spans="1:7" s="8" customFormat="1" ht="12.75" x14ac:dyDescent="0.15">
      <c r="A11413" s="110" t="s">
        <v>25</v>
      </c>
      <c r="B11413" s="20">
        <v>0</v>
      </c>
      <c r="C11413" s="20">
        <v>0</v>
      </c>
      <c r="D11413" s="20">
        <v>0</v>
      </c>
      <c r="E11413" s="20">
        <v>3152.39</v>
      </c>
      <c r="F11413" s="20">
        <f t="shared" si="360"/>
        <v>0</v>
      </c>
      <c r="G11413" s="136">
        <f t="shared" si="361"/>
        <v>0</v>
      </c>
    </row>
    <row r="11414" spans="1:7" s="8" customFormat="1" ht="12.75" x14ac:dyDescent="0.15">
      <c r="A11414" s="110" t="s">
        <v>36</v>
      </c>
      <c r="B11414" s="20">
        <v>0</v>
      </c>
      <c r="C11414" s="20">
        <v>0</v>
      </c>
      <c r="D11414" s="20">
        <v>0</v>
      </c>
      <c r="E11414" s="20">
        <v>0.39</v>
      </c>
      <c r="F11414" s="20">
        <f t="shared" si="360"/>
        <v>0</v>
      </c>
      <c r="G11414" s="136">
        <f t="shared" si="361"/>
        <v>0</v>
      </c>
    </row>
    <row r="11415" spans="1:7" s="8" customFormat="1" ht="12.75" x14ac:dyDescent="0.15">
      <c r="A11415" s="108" t="s">
        <v>37</v>
      </c>
      <c r="B11415" s="19">
        <v>5568.17</v>
      </c>
      <c r="C11415" s="19">
        <v>19908</v>
      </c>
      <c r="D11415" s="19">
        <v>5000</v>
      </c>
      <c r="E11415" s="19">
        <v>0</v>
      </c>
      <c r="F11415" s="19">
        <f t="shared" si="360"/>
        <v>0</v>
      </c>
      <c r="G11415" s="151">
        <f t="shared" si="361"/>
        <v>0</v>
      </c>
    </row>
    <row r="11416" spans="1:7" s="8" customFormat="1" ht="12.75" x14ac:dyDescent="0.15">
      <c r="A11416" s="110" t="s">
        <v>39</v>
      </c>
      <c r="B11416" s="20">
        <v>5568.17</v>
      </c>
      <c r="C11416" s="20">
        <v>0</v>
      </c>
      <c r="D11416" s="20">
        <v>0</v>
      </c>
      <c r="E11416" s="20">
        <v>0</v>
      </c>
      <c r="F11416" s="20">
        <f t="shared" si="360"/>
        <v>0</v>
      </c>
      <c r="G11416" s="136">
        <f t="shared" si="361"/>
        <v>0</v>
      </c>
    </row>
    <row r="11417" spans="1:7" s="5" customFormat="1" ht="12.75" x14ac:dyDescent="0.15">
      <c r="A11417" s="145" t="s">
        <v>524</v>
      </c>
      <c r="B11417" s="16">
        <v>859374.38</v>
      </c>
      <c r="C11417" s="16">
        <v>778237</v>
      </c>
      <c r="D11417" s="16">
        <v>870039</v>
      </c>
      <c r="E11417" s="16">
        <v>765235</v>
      </c>
      <c r="F11417" s="16">
        <f t="shared" si="360"/>
        <v>89.045591515074022</v>
      </c>
      <c r="G11417" s="146">
        <f t="shared" si="361"/>
        <v>87.954103206867742</v>
      </c>
    </row>
    <row r="11418" spans="1:7" s="6" customFormat="1" ht="12.75" x14ac:dyDescent="0.15">
      <c r="A11418" s="147" t="s">
        <v>362</v>
      </c>
      <c r="B11418" s="17">
        <v>128741.12</v>
      </c>
      <c r="C11418" s="17">
        <v>112814</v>
      </c>
      <c r="D11418" s="17">
        <v>112814</v>
      </c>
      <c r="E11418" s="17">
        <v>112814</v>
      </c>
      <c r="F11418" s="17">
        <f t="shared" si="360"/>
        <v>87.628568090754527</v>
      </c>
      <c r="G11418" s="148">
        <f t="shared" si="361"/>
        <v>100</v>
      </c>
    </row>
    <row r="11419" spans="1:7" s="7" customFormat="1" ht="12.75" x14ac:dyDescent="0.15">
      <c r="A11419" s="149" t="s">
        <v>363</v>
      </c>
      <c r="B11419" s="18">
        <v>128741.12</v>
      </c>
      <c r="C11419" s="18">
        <v>112814</v>
      </c>
      <c r="D11419" s="18">
        <v>112814</v>
      </c>
      <c r="E11419" s="18">
        <v>112814</v>
      </c>
      <c r="F11419" s="18">
        <f t="shared" si="360"/>
        <v>87.628568090754527</v>
      </c>
      <c r="G11419" s="150">
        <f t="shared" si="361"/>
        <v>100</v>
      </c>
    </row>
    <row r="11420" spans="1:7" s="8" customFormat="1" ht="12.75" x14ac:dyDescent="0.15">
      <c r="A11420" s="108" t="s">
        <v>364</v>
      </c>
      <c r="B11420" s="19">
        <v>128741.12</v>
      </c>
      <c r="C11420" s="19">
        <v>112814</v>
      </c>
      <c r="D11420" s="19">
        <v>112814</v>
      </c>
      <c r="E11420" s="19">
        <v>112814</v>
      </c>
      <c r="F11420" s="19">
        <f t="shared" si="360"/>
        <v>87.628568090754527</v>
      </c>
      <c r="G11420" s="151">
        <f t="shared" si="361"/>
        <v>100</v>
      </c>
    </row>
    <row r="11421" spans="1:7" s="6" customFormat="1" ht="12.75" x14ac:dyDescent="0.15">
      <c r="A11421" s="147" t="s">
        <v>62</v>
      </c>
      <c r="B11421" s="17">
        <v>128741.12</v>
      </c>
      <c r="C11421" s="17">
        <v>112814</v>
      </c>
      <c r="D11421" s="17">
        <v>112814</v>
      </c>
      <c r="E11421" s="17">
        <v>112814</v>
      </c>
      <c r="F11421" s="17">
        <f t="shared" si="360"/>
        <v>87.628568090754527</v>
      </c>
      <c r="G11421" s="148">
        <f t="shared" si="361"/>
        <v>100</v>
      </c>
    </row>
    <row r="11422" spans="1:7" s="8" customFormat="1" ht="12.75" x14ac:dyDescent="0.15">
      <c r="A11422" s="108" t="s">
        <v>53</v>
      </c>
      <c r="B11422" s="19">
        <v>128741.12</v>
      </c>
      <c r="C11422" s="19">
        <v>112814</v>
      </c>
      <c r="D11422" s="19">
        <v>112814</v>
      </c>
      <c r="E11422" s="19">
        <v>112814</v>
      </c>
      <c r="F11422" s="19">
        <f t="shared" si="360"/>
        <v>87.628568090754527</v>
      </c>
      <c r="G11422" s="151">
        <f t="shared" si="361"/>
        <v>100</v>
      </c>
    </row>
    <row r="11423" spans="1:7" s="8" customFormat="1" ht="12.75" x14ac:dyDescent="0.15">
      <c r="A11423" s="108" t="s">
        <v>56</v>
      </c>
      <c r="B11423" s="19">
        <v>0</v>
      </c>
      <c r="C11423" s="19">
        <v>0</v>
      </c>
      <c r="D11423" s="19">
        <v>19908</v>
      </c>
      <c r="E11423" s="19">
        <v>19908</v>
      </c>
      <c r="F11423" s="19">
        <f t="shared" si="360"/>
        <v>0</v>
      </c>
      <c r="G11423" s="151">
        <f t="shared" si="361"/>
        <v>100</v>
      </c>
    </row>
    <row r="11424" spans="1:7" s="8" customFormat="1" ht="12.75" x14ac:dyDescent="0.15">
      <c r="A11424" s="110" t="s">
        <v>71</v>
      </c>
      <c r="B11424" s="20">
        <v>0</v>
      </c>
      <c r="C11424" s="20">
        <v>0</v>
      </c>
      <c r="D11424" s="20">
        <v>0</v>
      </c>
      <c r="E11424" s="20">
        <v>19908</v>
      </c>
      <c r="F11424" s="20">
        <f t="shared" si="360"/>
        <v>0</v>
      </c>
      <c r="G11424" s="136">
        <f t="shared" si="361"/>
        <v>0</v>
      </c>
    </row>
    <row r="11425" spans="1:7" s="8" customFormat="1" ht="12.75" x14ac:dyDescent="0.15">
      <c r="A11425" s="108" t="s">
        <v>72</v>
      </c>
      <c r="B11425" s="19">
        <v>128741.12</v>
      </c>
      <c r="C11425" s="19">
        <v>112814</v>
      </c>
      <c r="D11425" s="19">
        <v>92906</v>
      </c>
      <c r="E11425" s="19">
        <v>92906</v>
      </c>
      <c r="F11425" s="19">
        <f t="shared" si="360"/>
        <v>72.16497728153989</v>
      </c>
      <c r="G11425" s="151">
        <f t="shared" si="361"/>
        <v>100</v>
      </c>
    </row>
    <row r="11426" spans="1:7" s="8" customFormat="1" ht="12.75" x14ac:dyDescent="0.15">
      <c r="A11426" s="110" t="s">
        <v>73</v>
      </c>
      <c r="B11426" s="20">
        <v>128741.12</v>
      </c>
      <c r="C11426" s="20">
        <v>0</v>
      </c>
      <c r="D11426" s="20">
        <v>0</v>
      </c>
      <c r="E11426" s="20">
        <v>92906</v>
      </c>
      <c r="F11426" s="20">
        <f t="shared" si="360"/>
        <v>72.16497728153989</v>
      </c>
      <c r="G11426" s="136">
        <f t="shared" si="361"/>
        <v>0</v>
      </c>
    </row>
    <row r="11427" spans="1:7" s="6" customFormat="1" ht="12.75" x14ac:dyDescent="0.15">
      <c r="A11427" s="147" t="s">
        <v>365</v>
      </c>
      <c r="B11427" s="17">
        <v>146041.07999999999</v>
      </c>
      <c r="C11427" s="17">
        <v>50434</v>
      </c>
      <c r="D11427" s="17">
        <v>74803</v>
      </c>
      <c r="E11427" s="17">
        <v>74755</v>
      </c>
      <c r="F11427" s="17">
        <f t="shared" si="360"/>
        <v>51.187652131852225</v>
      </c>
      <c r="G11427" s="148">
        <f t="shared" si="361"/>
        <v>99.935831450610266</v>
      </c>
    </row>
    <row r="11428" spans="1:7" s="7" customFormat="1" ht="12.75" x14ac:dyDescent="0.15">
      <c r="A11428" s="149" t="s">
        <v>366</v>
      </c>
      <c r="B11428" s="18">
        <v>13318.29</v>
      </c>
      <c r="C11428" s="18">
        <v>13272</v>
      </c>
      <c r="D11428" s="18">
        <v>13500</v>
      </c>
      <c r="E11428" s="18">
        <v>13452</v>
      </c>
      <c r="F11428" s="18">
        <f t="shared" si="360"/>
        <v>101.00395771529227</v>
      </c>
      <c r="G11428" s="150">
        <f t="shared" si="361"/>
        <v>99.644444444444446</v>
      </c>
    </row>
    <row r="11429" spans="1:7" s="8" customFormat="1" ht="12.75" x14ac:dyDescent="0.15">
      <c r="A11429" s="108" t="s">
        <v>367</v>
      </c>
      <c r="B11429" s="19">
        <v>13318.29</v>
      </c>
      <c r="C11429" s="19">
        <v>13272</v>
      </c>
      <c r="D11429" s="19">
        <v>13500</v>
      </c>
      <c r="E11429" s="19">
        <v>13452</v>
      </c>
      <c r="F11429" s="19">
        <f t="shared" si="360"/>
        <v>101.00395771529227</v>
      </c>
      <c r="G11429" s="151">
        <f t="shared" si="361"/>
        <v>99.644444444444446</v>
      </c>
    </row>
    <row r="11430" spans="1:7" s="6" customFormat="1" ht="12.75" x14ac:dyDescent="0.15">
      <c r="A11430" s="147" t="s">
        <v>44</v>
      </c>
      <c r="B11430" s="17">
        <v>13318.29</v>
      </c>
      <c r="C11430" s="17">
        <v>13272</v>
      </c>
      <c r="D11430" s="17">
        <v>13500</v>
      </c>
      <c r="E11430" s="17">
        <v>13452</v>
      </c>
      <c r="F11430" s="17">
        <f t="shared" si="360"/>
        <v>101.00395771529227</v>
      </c>
      <c r="G11430" s="148">
        <f t="shared" si="361"/>
        <v>99.644444444444446</v>
      </c>
    </row>
    <row r="11431" spans="1:7" s="8" customFormat="1" ht="12.75" x14ac:dyDescent="0.15">
      <c r="A11431" s="108" t="s">
        <v>6</v>
      </c>
      <c r="B11431" s="19">
        <v>11234.54</v>
      </c>
      <c r="C11431" s="19">
        <v>12160</v>
      </c>
      <c r="D11431" s="19">
        <v>10623</v>
      </c>
      <c r="E11431" s="19">
        <v>10575</v>
      </c>
      <c r="F11431" s="19">
        <f t="shared" si="360"/>
        <v>94.129354650924739</v>
      </c>
      <c r="G11431" s="151">
        <f t="shared" si="361"/>
        <v>99.548150240045189</v>
      </c>
    </row>
    <row r="11432" spans="1:7" s="8" customFormat="1" ht="12.75" x14ac:dyDescent="0.15">
      <c r="A11432" s="108" t="s">
        <v>12</v>
      </c>
      <c r="B11432" s="19">
        <v>11234.54</v>
      </c>
      <c r="C11432" s="19">
        <v>12160</v>
      </c>
      <c r="D11432" s="19">
        <v>10623</v>
      </c>
      <c r="E11432" s="19">
        <v>10575</v>
      </c>
      <c r="F11432" s="19">
        <f t="shared" si="360"/>
        <v>94.129354650924739</v>
      </c>
      <c r="G11432" s="151">
        <f t="shared" si="361"/>
        <v>99.548150240045189</v>
      </c>
    </row>
    <row r="11433" spans="1:7" s="8" customFormat="1" ht="12.75" x14ac:dyDescent="0.15">
      <c r="A11433" s="110" t="s">
        <v>18</v>
      </c>
      <c r="B11433" s="20">
        <v>719.88</v>
      </c>
      <c r="C11433" s="20">
        <v>0</v>
      </c>
      <c r="D11433" s="20">
        <v>0</v>
      </c>
      <c r="E11433" s="20">
        <v>241.62</v>
      </c>
      <c r="F11433" s="20">
        <f t="shared" si="360"/>
        <v>33.563927321220206</v>
      </c>
      <c r="G11433" s="136">
        <f t="shared" si="361"/>
        <v>0</v>
      </c>
    </row>
    <row r="11434" spans="1:7" s="8" customFormat="1" ht="12.75" x14ac:dyDescent="0.15">
      <c r="A11434" s="110" t="s">
        <v>20</v>
      </c>
      <c r="B11434" s="20">
        <v>3286.29</v>
      </c>
      <c r="C11434" s="20">
        <v>0</v>
      </c>
      <c r="D11434" s="20">
        <v>0</v>
      </c>
      <c r="E11434" s="20">
        <v>1354.98</v>
      </c>
      <c r="F11434" s="20">
        <f t="shared" si="360"/>
        <v>41.231297298777655</v>
      </c>
      <c r="G11434" s="136">
        <f t="shared" si="361"/>
        <v>0</v>
      </c>
    </row>
    <row r="11435" spans="1:7" s="8" customFormat="1" ht="12.75" x14ac:dyDescent="0.15">
      <c r="A11435" s="110" t="s">
        <v>21</v>
      </c>
      <c r="B11435" s="20">
        <v>282.97000000000003</v>
      </c>
      <c r="C11435" s="20">
        <v>0</v>
      </c>
      <c r="D11435" s="20">
        <v>0</v>
      </c>
      <c r="E11435" s="20">
        <v>94.4</v>
      </c>
      <c r="F11435" s="20">
        <f t="shared" si="360"/>
        <v>33.36042690037813</v>
      </c>
      <c r="G11435" s="136">
        <f t="shared" si="361"/>
        <v>0</v>
      </c>
    </row>
    <row r="11436" spans="1:7" s="8" customFormat="1" ht="12.75" x14ac:dyDescent="0.15">
      <c r="A11436" s="110" t="s">
        <v>22</v>
      </c>
      <c r="B11436" s="20">
        <v>915.52</v>
      </c>
      <c r="C11436" s="20">
        <v>0</v>
      </c>
      <c r="D11436" s="20">
        <v>0</v>
      </c>
      <c r="E11436" s="20">
        <v>1100.9000000000001</v>
      </c>
      <c r="F11436" s="20">
        <f t="shared" si="360"/>
        <v>120.24860188745194</v>
      </c>
      <c r="G11436" s="136">
        <f t="shared" si="361"/>
        <v>0</v>
      </c>
    </row>
    <row r="11437" spans="1:7" s="8" customFormat="1" ht="12.75" x14ac:dyDescent="0.15">
      <c r="A11437" s="110" t="s">
        <v>97</v>
      </c>
      <c r="B11437" s="20">
        <v>79.239999999999995</v>
      </c>
      <c r="C11437" s="20">
        <v>0</v>
      </c>
      <c r="D11437" s="20">
        <v>0</v>
      </c>
      <c r="E11437" s="20">
        <v>1552.93</v>
      </c>
      <c r="F11437" s="20">
        <f t="shared" si="360"/>
        <v>1959.7804139323575</v>
      </c>
      <c r="G11437" s="136">
        <f t="shared" si="361"/>
        <v>0</v>
      </c>
    </row>
    <row r="11438" spans="1:7" s="8" customFormat="1" ht="12.75" x14ac:dyDescent="0.15">
      <c r="A11438" s="110" t="s">
        <v>23</v>
      </c>
      <c r="B11438" s="20">
        <v>4194.05</v>
      </c>
      <c r="C11438" s="20">
        <v>0</v>
      </c>
      <c r="D11438" s="20">
        <v>0</v>
      </c>
      <c r="E11438" s="20">
        <v>4180.47</v>
      </c>
      <c r="F11438" s="20">
        <f t="shared" si="360"/>
        <v>99.676207961278479</v>
      </c>
      <c r="G11438" s="136">
        <f t="shared" si="361"/>
        <v>0</v>
      </c>
    </row>
    <row r="11439" spans="1:7" s="8" customFormat="1" ht="12.75" x14ac:dyDescent="0.15">
      <c r="A11439" s="110" t="s">
        <v>25</v>
      </c>
      <c r="B11439" s="20">
        <v>0</v>
      </c>
      <c r="C11439" s="20">
        <v>0</v>
      </c>
      <c r="D11439" s="20">
        <v>0</v>
      </c>
      <c r="E11439" s="20">
        <v>667.7</v>
      </c>
      <c r="F11439" s="20">
        <f t="shared" si="360"/>
        <v>0</v>
      </c>
      <c r="G11439" s="136">
        <f t="shared" si="361"/>
        <v>0</v>
      </c>
    </row>
    <row r="11440" spans="1:7" s="8" customFormat="1" ht="12.75" x14ac:dyDescent="0.15">
      <c r="A11440" s="110" t="s">
        <v>27</v>
      </c>
      <c r="B11440" s="20">
        <v>114.12</v>
      </c>
      <c r="C11440" s="20">
        <v>0</v>
      </c>
      <c r="D11440" s="20">
        <v>0</v>
      </c>
      <c r="E11440" s="20">
        <v>130.30000000000001</v>
      </c>
      <c r="F11440" s="20">
        <f t="shared" si="360"/>
        <v>114.17805818436734</v>
      </c>
      <c r="G11440" s="136">
        <f t="shared" si="361"/>
        <v>0</v>
      </c>
    </row>
    <row r="11441" spans="1:7" s="8" customFormat="1" ht="12.75" x14ac:dyDescent="0.15">
      <c r="A11441" s="110" t="s">
        <v>28</v>
      </c>
      <c r="B11441" s="20">
        <v>697.22</v>
      </c>
      <c r="C11441" s="20">
        <v>0</v>
      </c>
      <c r="D11441" s="20">
        <v>0</v>
      </c>
      <c r="E11441" s="20">
        <v>34.049999999999997</v>
      </c>
      <c r="F11441" s="20">
        <f t="shared" si="360"/>
        <v>4.8836809041622438</v>
      </c>
      <c r="G11441" s="136">
        <f t="shared" si="361"/>
        <v>0</v>
      </c>
    </row>
    <row r="11442" spans="1:7" s="8" customFormat="1" ht="12.75" x14ac:dyDescent="0.15">
      <c r="A11442" s="110" t="s">
        <v>29</v>
      </c>
      <c r="B11442" s="20">
        <v>246.39</v>
      </c>
      <c r="C11442" s="20">
        <v>0</v>
      </c>
      <c r="D11442" s="20">
        <v>0</v>
      </c>
      <c r="E11442" s="20">
        <v>274.54000000000002</v>
      </c>
      <c r="F11442" s="20">
        <f t="shared" si="360"/>
        <v>111.42497666301394</v>
      </c>
      <c r="G11442" s="136">
        <f t="shared" si="361"/>
        <v>0</v>
      </c>
    </row>
    <row r="11443" spans="1:7" s="8" customFormat="1" ht="12.75" x14ac:dyDescent="0.15">
      <c r="A11443" s="110" t="s">
        <v>34</v>
      </c>
      <c r="B11443" s="20">
        <v>584.45000000000005</v>
      </c>
      <c r="C11443" s="20">
        <v>0</v>
      </c>
      <c r="D11443" s="20">
        <v>0</v>
      </c>
      <c r="E11443" s="20">
        <v>584.11</v>
      </c>
      <c r="F11443" s="20">
        <f t="shared" si="360"/>
        <v>99.941825648045167</v>
      </c>
      <c r="G11443" s="136">
        <f t="shared" si="361"/>
        <v>0</v>
      </c>
    </row>
    <row r="11444" spans="1:7" s="8" customFormat="1" ht="12.75" x14ac:dyDescent="0.15">
      <c r="A11444" s="110" t="s">
        <v>35</v>
      </c>
      <c r="B11444" s="20">
        <v>114.41</v>
      </c>
      <c r="C11444" s="20">
        <v>0</v>
      </c>
      <c r="D11444" s="20">
        <v>0</v>
      </c>
      <c r="E11444" s="20">
        <v>359</v>
      </c>
      <c r="F11444" s="20">
        <f t="shared" si="360"/>
        <v>313.78376016082512</v>
      </c>
      <c r="G11444" s="136">
        <f t="shared" si="361"/>
        <v>0</v>
      </c>
    </row>
    <row r="11445" spans="1:7" s="8" customFormat="1" ht="12.75" x14ac:dyDescent="0.15">
      <c r="A11445" s="108" t="s">
        <v>53</v>
      </c>
      <c r="B11445" s="19">
        <v>2083.75</v>
      </c>
      <c r="C11445" s="19">
        <v>1112</v>
      </c>
      <c r="D11445" s="19">
        <v>2877</v>
      </c>
      <c r="E11445" s="19">
        <v>2877</v>
      </c>
      <c r="F11445" s="19">
        <f t="shared" si="360"/>
        <v>138.06838632273545</v>
      </c>
      <c r="G11445" s="151">
        <f t="shared" si="361"/>
        <v>100</v>
      </c>
    </row>
    <row r="11446" spans="1:7" s="8" customFormat="1" ht="12.75" x14ac:dyDescent="0.15">
      <c r="A11446" s="108" t="s">
        <v>56</v>
      </c>
      <c r="B11446" s="19">
        <v>2083.75</v>
      </c>
      <c r="C11446" s="19">
        <v>1112</v>
      </c>
      <c r="D11446" s="19">
        <v>2877</v>
      </c>
      <c r="E11446" s="19">
        <v>2877</v>
      </c>
      <c r="F11446" s="19">
        <f t="shared" si="360"/>
        <v>138.06838632273545</v>
      </c>
      <c r="G11446" s="151">
        <f t="shared" si="361"/>
        <v>100</v>
      </c>
    </row>
    <row r="11447" spans="1:7" s="8" customFormat="1" ht="12.75" x14ac:dyDescent="0.15">
      <c r="A11447" s="110" t="s">
        <v>57</v>
      </c>
      <c r="B11447" s="20">
        <v>0</v>
      </c>
      <c r="C11447" s="20">
        <v>0</v>
      </c>
      <c r="D11447" s="20">
        <v>0</v>
      </c>
      <c r="E11447" s="20">
        <v>1966.7</v>
      </c>
      <c r="F11447" s="20">
        <f t="shared" si="360"/>
        <v>0</v>
      </c>
      <c r="G11447" s="136">
        <f t="shared" si="361"/>
        <v>0</v>
      </c>
    </row>
    <row r="11448" spans="1:7" s="8" customFormat="1" ht="12.75" x14ac:dyDescent="0.15">
      <c r="A11448" s="110" t="s">
        <v>59</v>
      </c>
      <c r="B11448" s="20">
        <v>0</v>
      </c>
      <c r="C11448" s="20">
        <v>0</v>
      </c>
      <c r="D11448" s="20">
        <v>0</v>
      </c>
      <c r="E11448" s="20">
        <v>571.29999999999995</v>
      </c>
      <c r="F11448" s="20">
        <f t="shared" si="360"/>
        <v>0</v>
      </c>
      <c r="G11448" s="136">
        <f t="shared" si="361"/>
        <v>0</v>
      </c>
    </row>
    <row r="11449" spans="1:7" s="8" customFormat="1" ht="12.75" x14ac:dyDescent="0.15">
      <c r="A11449" s="110" t="s">
        <v>60</v>
      </c>
      <c r="B11449" s="20">
        <v>2083.75</v>
      </c>
      <c r="C11449" s="20">
        <v>0</v>
      </c>
      <c r="D11449" s="20">
        <v>0</v>
      </c>
      <c r="E11449" s="20">
        <v>339</v>
      </c>
      <c r="F11449" s="20">
        <f t="shared" si="360"/>
        <v>16.268746250749849</v>
      </c>
      <c r="G11449" s="136">
        <f t="shared" si="361"/>
        <v>0</v>
      </c>
    </row>
    <row r="11450" spans="1:7" s="7" customFormat="1" ht="12.75" x14ac:dyDescent="0.15">
      <c r="A11450" s="149" t="s">
        <v>399</v>
      </c>
      <c r="B11450" s="18">
        <v>37162.370000000003</v>
      </c>
      <c r="C11450" s="18">
        <v>37162</v>
      </c>
      <c r="D11450" s="18">
        <v>41144</v>
      </c>
      <c r="E11450" s="18">
        <v>41144</v>
      </c>
      <c r="F11450" s="18">
        <f t="shared" si="360"/>
        <v>110.71414444234853</v>
      </c>
      <c r="G11450" s="150">
        <f t="shared" si="361"/>
        <v>100</v>
      </c>
    </row>
    <row r="11451" spans="1:7" s="8" customFormat="1" ht="12.75" x14ac:dyDescent="0.15">
      <c r="A11451" s="108" t="s">
        <v>367</v>
      </c>
      <c r="B11451" s="19">
        <v>37162.370000000003</v>
      </c>
      <c r="C11451" s="19">
        <v>37162</v>
      </c>
      <c r="D11451" s="19">
        <v>41144</v>
      </c>
      <c r="E11451" s="19">
        <v>41144</v>
      </c>
      <c r="F11451" s="19">
        <f t="shared" si="360"/>
        <v>110.71414444234853</v>
      </c>
      <c r="G11451" s="151">
        <f t="shared" si="361"/>
        <v>100</v>
      </c>
    </row>
    <row r="11452" spans="1:7" s="6" customFormat="1" ht="12.75" x14ac:dyDescent="0.15">
      <c r="A11452" s="147" t="s">
        <v>5</v>
      </c>
      <c r="B11452" s="17">
        <v>37162.370000000003</v>
      </c>
      <c r="C11452" s="17">
        <v>37162</v>
      </c>
      <c r="D11452" s="17">
        <v>41144</v>
      </c>
      <c r="E11452" s="17">
        <v>41144</v>
      </c>
      <c r="F11452" s="17">
        <f t="shared" si="360"/>
        <v>110.71414444234853</v>
      </c>
      <c r="G11452" s="148">
        <f t="shared" si="361"/>
        <v>100</v>
      </c>
    </row>
    <row r="11453" spans="1:7" s="8" customFormat="1" ht="12.75" x14ac:dyDescent="0.15">
      <c r="A11453" s="108" t="s">
        <v>6</v>
      </c>
      <c r="B11453" s="19">
        <v>34516.54</v>
      </c>
      <c r="C11453" s="19">
        <v>37162</v>
      </c>
      <c r="D11453" s="19">
        <v>41144</v>
      </c>
      <c r="E11453" s="19">
        <v>41144</v>
      </c>
      <c r="F11453" s="19">
        <f t="shared" si="360"/>
        <v>119.20082372103344</v>
      </c>
      <c r="G11453" s="151">
        <f t="shared" si="361"/>
        <v>100</v>
      </c>
    </row>
    <row r="11454" spans="1:7" s="8" customFormat="1" ht="12.75" x14ac:dyDescent="0.15">
      <c r="A11454" s="108" t="s">
        <v>7</v>
      </c>
      <c r="B11454" s="19">
        <v>23412.3</v>
      </c>
      <c r="C11454" s="19">
        <v>35835</v>
      </c>
      <c r="D11454" s="19">
        <v>34660</v>
      </c>
      <c r="E11454" s="19">
        <v>34660</v>
      </c>
      <c r="F11454" s="19">
        <f t="shared" si="360"/>
        <v>148.04184125438337</v>
      </c>
      <c r="G11454" s="151">
        <f t="shared" si="361"/>
        <v>100</v>
      </c>
    </row>
    <row r="11455" spans="1:7" s="8" customFormat="1" ht="12.75" x14ac:dyDescent="0.15">
      <c r="A11455" s="110" t="s">
        <v>8</v>
      </c>
      <c r="B11455" s="20">
        <v>17165.86</v>
      </c>
      <c r="C11455" s="20">
        <v>0</v>
      </c>
      <c r="D11455" s="20">
        <v>0</v>
      </c>
      <c r="E11455" s="20">
        <v>25408.959999999999</v>
      </c>
      <c r="F11455" s="20">
        <f t="shared" si="360"/>
        <v>148.02031474100335</v>
      </c>
      <c r="G11455" s="136">
        <f t="shared" si="361"/>
        <v>0</v>
      </c>
    </row>
    <row r="11456" spans="1:7" s="8" customFormat="1" ht="12.75" x14ac:dyDescent="0.15">
      <c r="A11456" s="110" t="s">
        <v>16</v>
      </c>
      <c r="B11456" s="20">
        <v>1946.22</v>
      </c>
      <c r="C11456" s="20">
        <v>0</v>
      </c>
      <c r="D11456" s="20">
        <v>0</v>
      </c>
      <c r="E11456" s="20">
        <v>3061.04</v>
      </c>
      <c r="F11456" s="20">
        <f t="shared" si="360"/>
        <v>157.28129399554007</v>
      </c>
      <c r="G11456" s="136">
        <f t="shared" si="361"/>
        <v>0</v>
      </c>
    </row>
    <row r="11457" spans="1:7" s="8" customFormat="1" ht="12.75" x14ac:dyDescent="0.15">
      <c r="A11457" s="110" t="s">
        <v>10</v>
      </c>
      <c r="B11457" s="20">
        <v>1380.32</v>
      </c>
      <c r="C11457" s="20">
        <v>0</v>
      </c>
      <c r="D11457" s="20">
        <v>0</v>
      </c>
      <c r="E11457" s="20">
        <v>1590</v>
      </c>
      <c r="F11457" s="20">
        <f t="shared" si="360"/>
        <v>115.19068042193115</v>
      </c>
      <c r="G11457" s="136">
        <f t="shared" si="361"/>
        <v>0</v>
      </c>
    </row>
    <row r="11458" spans="1:7" s="8" customFormat="1" ht="12.75" x14ac:dyDescent="0.15">
      <c r="A11458" s="110" t="s">
        <v>11</v>
      </c>
      <c r="B11458" s="20">
        <v>2919.9</v>
      </c>
      <c r="C11458" s="20">
        <v>0</v>
      </c>
      <c r="D11458" s="20">
        <v>0</v>
      </c>
      <c r="E11458" s="20">
        <v>4600</v>
      </c>
      <c r="F11458" s="20">
        <f t="shared" si="360"/>
        <v>157.53964176855371</v>
      </c>
      <c r="G11458" s="136">
        <f t="shared" si="361"/>
        <v>0</v>
      </c>
    </row>
    <row r="11459" spans="1:7" s="8" customFormat="1" ht="12.75" x14ac:dyDescent="0.15">
      <c r="A11459" s="108" t="s">
        <v>12</v>
      </c>
      <c r="B11459" s="19">
        <v>11104.24</v>
      </c>
      <c r="C11459" s="19">
        <v>1327</v>
      </c>
      <c r="D11459" s="19">
        <v>6484</v>
      </c>
      <c r="E11459" s="19">
        <v>6484</v>
      </c>
      <c r="F11459" s="19">
        <f t="shared" si="360"/>
        <v>58.392109680626504</v>
      </c>
      <c r="G11459" s="151">
        <f t="shared" si="361"/>
        <v>100</v>
      </c>
    </row>
    <row r="11460" spans="1:7" s="8" customFormat="1" ht="12.75" x14ac:dyDescent="0.15">
      <c r="A11460" s="110" t="s">
        <v>19</v>
      </c>
      <c r="B11460" s="20">
        <v>955.6</v>
      </c>
      <c r="C11460" s="20">
        <v>0</v>
      </c>
      <c r="D11460" s="20">
        <v>0</v>
      </c>
      <c r="E11460" s="20">
        <v>1118</v>
      </c>
      <c r="F11460" s="20">
        <f t="shared" si="360"/>
        <v>116.99455839263291</v>
      </c>
      <c r="G11460" s="136">
        <f t="shared" si="361"/>
        <v>0</v>
      </c>
    </row>
    <row r="11461" spans="1:7" s="8" customFormat="1" ht="12.75" x14ac:dyDescent="0.15">
      <c r="A11461" s="110" t="s">
        <v>22</v>
      </c>
      <c r="B11461" s="20">
        <v>1364.39</v>
      </c>
      <c r="C11461" s="20">
        <v>0</v>
      </c>
      <c r="D11461" s="20">
        <v>0</v>
      </c>
      <c r="E11461" s="20">
        <v>0</v>
      </c>
      <c r="F11461" s="20">
        <f t="shared" si="360"/>
        <v>0</v>
      </c>
      <c r="G11461" s="136">
        <f t="shared" si="361"/>
        <v>0</v>
      </c>
    </row>
    <row r="11462" spans="1:7" s="8" customFormat="1" ht="12.75" x14ac:dyDescent="0.15">
      <c r="A11462" s="110" t="s">
        <v>97</v>
      </c>
      <c r="B11462" s="20">
        <v>2003.28</v>
      </c>
      <c r="C11462" s="20">
        <v>0</v>
      </c>
      <c r="D11462" s="20">
        <v>0</v>
      </c>
      <c r="E11462" s="20">
        <v>0</v>
      </c>
      <c r="F11462" s="20">
        <f t="shared" ref="F11462:F11525" si="362">IFERROR(E11462/B11462*100,0)</f>
        <v>0</v>
      </c>
      <c r="G11462" s="136">
        <f t="shared" ref="G11462:G11525" si="363">IFERROR(E11462/D11462*100,0)</f>
        <v>0</v>
      </c>
    </row>
    <row r="11463" spans="1:7" s="8" customFormat="1" ht="12.75" x14ac:dyDescent="0.15">
      <c r="A11463" s="110" t="s">
        <v>23</v>
      </c>
      <c r="B11463" s="20">
        <v>3227.75</v>
      </c>
      <c r="C11463" s="20">
        <v>0</v>
      </c>
      <c r="D11463" s="20">
        <v>0</v>
      </c>
      <c r="E11463" s="20">
        <v>2970</v>
      </c>
      <c r="F11463" s="20">
        <f t="shared" si="362"/>
        <v>92.01456122686082</v>
      </c>
      <c r="G11463" s="136">
        <f t="shared" si="363"/>
        <v>0</v>
      </c>
    </row>
    <row r="11464" spans="1:7" s="8" customFormat="1" ht="12.75" x14ac:dyDescent="0.15">
      <c r="A11464" s="110" t="s">
        <v>26</v>
      </c>
      <c r="B11464" s="20">
        <v>102.43</v>
      </c>
      <c r="C11464" s="20">
        <v>0</v>
      </c>
      <c r="D11464" s="20">
        <v>0</v>
      </c>
      <c r="E11464" s="20">
        <v>0</v>
      </c>
      <c r="F11464" s="20">
        <f t="shared" si="362"/>
        <v>0</v>
      </c>
      <c r="G11464" s="136">
        <f t="shared" si="363"/>
        <v>0</v>
      </c>
    </row>
    <row r="11465" spans="1:7" s="8" customFormat="1" ht="12.75" x14ac:dyDescent="0.15">
      <c r="A11465" s="110" t="s">
        <v>34</v>
      </c>
      <c r="B11465" s="20">
        <v>3450.79</v>
      </c>
      <c r="C11465" s="20">
        <v>0</v>
      </c>
      <c r="D11465" s="20">
        <v>0</v>
      </c>
      <c r="E11465" s="20">
        <v>2396</v>
      </c>
      <c r="F11465" s="20">
        <f t="shared" si="362"/>
        <v>69.433376125466921</v>
      </c>
      <c r="G11465" s="136">
        <f t="shared" si="363"/>
        <v>0</v>
      </c>
    </row>
    <row r="11466" spans="1:7" s="8" customFormat="1" ht="12.75" x14ac:dyDescent="0.15">
      <c r="A11466" s="108" t="s">
        <v>53</v>
      </c>
      <c r="B11466" s="19">
        <v>2645.83</v>
      </c>
      <c r="C11466" s="19">
        <v>0</v>
      </c>
      <c r="D11466" s="19">
        <v>0</v>
      </c>
      <c r="E11466" s="19">
        <v>0</v>
      </c>
      <c r="F11466" s="19">
        <f t="shared" si="362"/>
        <v>0</v>
      </c>
      <c r="G11466" s="151">
        <f t="shared" si="363"/>
        <v>0</v>
      </c>
    </row>
    <row r="11467" spans="1:7" s="8" customFormat="1" ht="12.75" x14ac:dyDescent="0.15">
      <c r="A11467" s="108" t="s">
        <v>56</v>
      </c>
      <c r="B11467" s="19">
        <v>2645.83</v>
      </c>
      <c r="C11467" s="19">
        <v>0</v>
      </c>
      <c r="D11467" s="19">
        <v>0</v>
      </c>
      <c r="E11467" s="19">
        <v>0</v>
      </c>
      <c r="F11467" s="19">
        <f t="shared" si="362"/>
        <v>0</v>
      </c>
      <c r="G11467" s="151">
        <f t="shared" si="363"/>
        <v>0</v>
      </c>
    </row>
    <row r="11468" spans="1:7" s="8" customFormat="1" ht="12.75" x14ac:dyDescent="0.15">
      <c r="A11468" s="110" t="s">
        <v>57</v>
      </c>
      <c r="B11468" s="20">
        <v>2121.5700000000002</v>
      </c>
      <c r="C11468" s="20">
        <v>0</v>
      </c>
      <c r="D11468" s="20">
        <v>0</v>
      </c>
      <c r="E11468" s="20">
        <v>0</v>
      </c>
      <c r="F11468" s="20">
        <f t="shared" si="362"/>
        <v>0</v>
      </c>
      <c r="G11468" s="136">
        <f t="shared" si="363"/>
        <v>0</v>
      </c>
    </row>
    <row r="11469" spans="1:7" s="8" customFormat="1" ht="12.75" x14ac:dyDescent="0.15">
      <c r="A11469" s="110" t="s">
        <v>61</v>
      </c>
      <c r="B11469" s="20">
        <v>524.26</v>
      </c>
      <c r="C11469" s="20">
        <v>0</v>
      </c>
      <c r="D11469" s="20">
        <v>0</v>
      </c>
      <c r="E11469" s="20">
        <v>0</v>
      </c>
      <c r="F11469" s="20">
        <f t="shared" si="362"/>
        <v>0</v>
      </c>
      <c r="G11469" s="136">
        <f t="shared" si="363"/>
        <v>0</v>
      </c>
    </row>
    <row r="11470" spans="1:7" s="7" customFormat="1" ht="12.75" x14ac:dyDescent="0.15">
      <c r="A11470" s="149" t="s">
        <v>383</v>
      </c>
      <c r="B11470" s="18">
        <v>95560.42</v>
      </c>
      <c r="C11470" s="18">
        <v>0</v>
      </c>
      <c r="D11470" s="18">
        <v>20159</v>
      </c>
      <c r="E11470" s="18">
        <v>20159</v>
      </c>
      <c r="F11470" s="18">
        <f t="shared" si="362"/>
        <v>21.095553996100058</v>
      </c>
      <c r="G11470" s="150">
        <f t="shared" si="363"/>
        <v>100</v>
      </c>
    </row>
    <row r="11471" spans="1:7" s="8" customFormat="1" ht="12.75" x14ac:dyDescent="0.15">
      <c r="A11471" s="108" t="s">
        <v>364</v>
      </c>
      <c r="B11471" s="19">
        <v>0</v>
      </c>
      <c r="C11471" s="19">
        <v>0</v>
      </c>
      <c r="D11471" s="19">
        <v>19909</v>
      </c>
      <c r="E11471" s="19">
        <v>19909</v>
      </c>
      <c r="F11471" s="19">
        <f t="shared" si="362"/>
        <v>0</v>
      </c>
      <c r="G11471" s="151">
        <f t="shared" si="363"/>
        <v>100</v>
      </c>
    </row>
    <row r="11472" spans="1:7" s="6" customFormat="1" ht="12.75" x14ac:dyDescent="0.15">
      <c r="A11472" s="147" t="s">
        <v>5</v>
      </c>
      <c r="B11472" s="17">
        <v>0</v>
      </c>
      <c r="C11472" s="17">
        <v>0</v>
      </c>
      <c r="D11472" s="17">
        <v>19909</v>
      </c>
      <c r="E11472" s="17">
        <v>19909</v>
      </c>
      <c r="F11472" s="17">
        <f t="shared" si="362"/>
        <v>0</v>
      </c>
      <c r="G11472" s="148">
        <f t="shared" si="363"/>
        <v>100</v>
      </c>
    </row>
    <row r="11473" spans="1:7" s="8" customFormat="1" ht="12.75" x14ac:dyDescent="0.15">
      <c r="A11473" s="108" t="s">
        <v>53</v>
      </c>
      <c r="B11473" s="19">
        <v>0</v>
      </c>
      <c r="C11473" s="19">
        <v>0</v>
      </c>
      <c r="D11473" s="19">
        <v>19909</v>
      </c>
      <c r="E11473" s="19">
        <v>19909</v>
      </c>
      <c r="F11473" s="19">
        <f t="shared" si="362"/>
        <v>0</v>
      </c>
      <c r="G11473" s="151">
        <f t="shared" si="363"/>
        <v>100</v>
      </c>
    </row>
    <row r="11474" spans="1:7" s="8" customFormat="1" ht="12.75" x14ac:dyDescent="0.15">
      <c r="A11474" s="108" t="s">
        <v>56</v>
      </c>
      <c r="B11474" s="19">
        <v>0</v>
      </c>
      <c r="C11474" s="19">
        <v>0</v>
      </c>
      <c r="D11474" s="19">
        <v>19909</v>
      </c>
      <c r="E11474" s="19">
        <v>19909</v>
      </c>
      <c r="F11474" s="19">
        <f t="shared" si="362"/>
        <v>0</v>
      </c>
      <c r="G11474" s="151">
        <f t="shared" si="363"/>
        <v>100</v>
      </c>
    </row>
    <row r="11475" spans="1:7" s="8" customFormat="1" ht="12.75" x14ac:dyDescent="0.15">
      <c r="A11475" s="110" t="s">
        <v>57</v>
      </c>
      <c r="B11475" s="20">
        <v>0</v>
      </c>
      <c r="C11475" s="20">
        <v>0</v>
      </c>
      <c r="D11475" s="20">
        <v>0</v>
      </c>
      <c r="E11475" s="20">
        <v>19909</v>
      </c>
      <c r="F11475" s="20">
        <f t="shared" si="362"/>
        <v>0</v>
      </c>
      <c r="G11475" s="136">
        <f t="shared" si="363"/>
        <v>0</v>
      </c>
    </row>
    <row r="11476" spans="1:7" s="8" customFormat="1" ht="12.75" x14ac:dyDescent="0.15">
      <c r="A11476" s="108" t="s">
        <v>367</v>
      </c>
      <c r="B11476" s="19">
        <v>95560.42</v>
      </c>
      <c r="C11476" s="19">
        <v>0</v>
      </c>
      <c r="D11476" s="19">
        <v>250</v>
      </c>
      <c r="E11476" s="19">
        <v>250</v>
      </c>
      <c r="F11476" s="19">
        <f t="shared" si="362"/>
        <v>0.26161458896894763</v>
      </c>
      <c r="G11476" s="151">
        <f t="shared" si="363"/>
        <v>100</v>
      </c>
    </row>
    <row r="11477" spans="1:7" s="6" customFormat="1" ht="12.75" x14ac:dyDescent="0.15">
      <c r="A11477" s="147" t="s">
        <v>5</v>
      </c>
      <c r="B11477" s="17">
        <v>95560.42</v>
      </c>
      <c r="C11477" s="17">
        <v>0</v>
      </c>
      <c r="D11477" s="17">
        <v>250</v>
      </c>
      <c r="E11477" s="17">
        <v>250</v>
      </c>
      <c r="F11477" s="17">
        <f t="shared" si="362"/>
        <v>0.26161458896894763</v>
      </c>
      <c r="G11477" s="148">
        <f t="shared" si="363"/>
        <v>100</v>
      </c>
    </row>
    <row r="11478" spans="1:7" s="8" customFormat="1" ht="12.75" x14ac:dyDescent="0.15">
      <c r="A11478" s="108" t="s">
        <v>53</v>
      </c>
      <c r="B11478" s="19">
        <v>95560.42</v>
      </c>
      <c r="C11478" s="19">
        <v>0</v>
      </c>
      <c r="D11478" s="19">
        <v>250</v>
      </c>
      <c r="E11478" s="19">
        <v>250</v>
      </c>
      <c r="F11478" s="19">
        <f t="shared" si="362"/>
        <v>0.26161458896894763</v>
      </c>
      <c r="G11478" s="151">
        <f t="shared" si="363"/>
        <v>100</v>
      </c>
    </row>
    <row r="11479" spans="1:7" s="8" customFormat="1" ht="12.75" x14ac:dyDescent="0.15">
      <c r="A11479" s="108" t="s">
        <v>54</v>
      </c>
      <c r="B11479" s="19">
        <v>0</v>
      </c>
      <c r="C11479" s="19">
        <v>0</v>
      </c>
      <c r="D11479" s="19">
        <v>250</v>
      </c>
      <c r="E11479" s="19">
        <v>250</v>
      </c>
      <c r="F11479" s="19">
        <f t="shared" si="362"/>
        <v>0</v>
      </c>
      <c r="G11479" s="151">
        <f t="shared" si="363"/>
        <v>100</v>
      </c>
    </row>
    <row r="11480" spans="1:7" s="8" customFormat="1" ht="12.75" x14ac:dyDescent="0.15">
      <c r="A11480" s="110" t="s">
        <v>55</v>
      </c>
      <c r="B11480" s="20">
        <v>0</v>
      </c>
      <c r="C11480" s="20">
        <v>0</v>
      </c>
      <c r="D11480" s="20">
        <v>0</v>
      </c>
      <c r="E11480" s="20">
        <v>250</v>
      </c>
      <c r="F11480" s="20">
        <f t="shared" si="362"/>
        <v>0</v>
      </c>
      <c r="G11480" s="136">
        <f t="shared" si="363"/>
        <v>0</v>
      </c>
    </row>
    <row r="11481" spans="1:7" s="8" customFormat="1" ht="12.75" x14ac:dyDescent="0.15">
      <c r="A11481" s="108" t="s">
        <v>72</v>
      </c>
      <c r="B11481" s="19">
        <v>95560.42</v>
      </c>
      <c r="C11481" s="19">
        <v>0</v>
      </c>
      <c r="D11481" s="19">
        <v>0</v>
      </c>
      <c r="E11481" s="19">
        <v>0</v>
      </c>
      <c r="F11481" s="19">
        <f t="shared" si="362"/>
        <v>0</v>
      </c>
      <c r="G11481" s="151">
        <f t="shared" si="363"/>
        <v>0</v>
      </c>
    </row>
    <row r="11482" spans="1:7" s="8" customFormat="1" ht="12.75" x14ac:dyDescent="0.15">
      <c r="A11482" s="110" t="s">
        <v>73</v>
      </c>
      <c r="B11482" s="20">
        <v>95560.42</v>
      </c>
      <c r="C11482" s="20">
        <v>0</v>
      </c>
      <c r="D11482" s="20">
        <v>0</v>
      </c>
      <c r="E11482" s="20">
        <v>0</v>
      </c>
      <c r="F11482" s="20">
        <f t="shared" si="362"/>
        <v>0</v>
      </c>
      <c r="G11482" s="136">
        <f t="shared" si="363"/>
        <v>0</v>
      </c>
    </row>
    <row r="11483" spans="1:7" s="6" customFormat="1" ht="12.75" x14ac:dyDescent="0.15">
      <c r="A11483" s="147" t="s">
        <v>368</v>
      </c>
      <c r="B11483" s="17">
        <v>493571.65</v>
      </c>
      <c r="C11483" s="17">
        <v>540794</v>
      </c>
      <c r="D11483" s="17">
        <v>658082</v>
      </c>
      <c r="E11483" s="17">
        <v>569215.67000000004</v>
      </c>
      <c r="F11483" s="17">
        <f t="shared" si="362"/>
        <v>115.32584377567068</v>
      </c>
      <c r="G11483" s="148">
        <f t="shared" si="363"/>
        <v>86.496161572569989</v>
      </c>
    </row>
    <row r="11484" spans="1:7" s="7" customFormat="1" ht="12.75" x14ac:dyDescent="0.15">
      <c r="A11484" s="149" t="s">
        <v>369</v>
      </c>
      <c r="B11484" s="18">
        <v>493571.65</v>
      </c>
      <c r="C11484" s="18">
        <v>540794</v>
      </c>
      <c r="D11484" s="18">
        <v>658082</v>
      </c>
      <c r="E11484" s="18">
        <v>569215.67000000004</v>
      </c>
      <c r="F11484" s="18">
        <f t="shared" si="362"/>
        <v>115.32584377567068</v>
      </c>
      <c r="G11484" s="150">
        <f t="shared" si="363"/>
        <v>86.496161572569989</v>
      </c>
    </row>
    <row r="11485" spans="1:7" s="8" customFormat="1" ht="12.75" x14ac:dyDescent="0.15">
      <c r="A11485" s="108" t="s">
        <v>400</v>
      </c>
      <c r="B11485" s="19">
        <v>493571.65</v>
      </c>
      <c r="C11485" s="19">
        <v>540794</v>
      </c>
      <c r="D11485" s="19">
        <v>658082</v>
      </c>
      <c r="E11485" s="19">
        <v>569215.67000000004</v>
      </c>
      <c r="F11485" s="19">
        <f t="shared" si="362"/>
        <v>115.32584377567068</v>
      </c>
      <c r="G11485" s="151">
        <f t="shared" si="363"/>
        <v>86.496161572569989</v>
      </c>
    </row>
    <row r="11486" spans="1:7" s="6" customFormat="1" ht="12.75" x14ac:dyDescent="0.15">
      <c r="A11486" s="147" t="s">
        <v>370</v>
      </c>
      <c r="B11486" s="17">
        <v>493571.65</v>
      </c>
      <c r="C11486" s="17">
        <v>540794</v>
      </c>
      <c r="D11486" s="17">
        <v>658082</v>
      </c>
      <c r="E11486" s="17">
        <v>569215.67000000004</v>
      </c>
      <c r="F11486" s="17">
        <f t="shared" si="362"/>
        <v>115.32584377567068</v>
      </c>
      <c r="G11486" s="148">
        <f t="shared" si="363"/>
        <v>86.496161572569989</v>
      </c>
    </row>
    <row r="11487" spans="1:7" s="8" customFormat="1" ht="12.75" x14ac:dyDescent="0.15">
      <c r="A11487" s="108" t="s">
        <v>6</v>
      </c>
      <c r="B11487" s="19">
        <v>481707.47</v>
      </c>
      <c r="C11487" s="19">
        <v>524204</v>
      </c>
      <c r="D11487" s="19">
        <v>606857</v>
      </c>
      <c r="E11487" s="19">
        <v>538128.66</v>
      </c>
      <c r="F11487" s="19">
        <f t="shared" si="362"/>
        <v>111.71274964866127</v>
      </c>
      <c r="G11487" s="151">
        <f t="shared" si="363"/>
        <v>88.674705902708553</v>
      </c>
    </row>
    <row r="11488" spans="1:7" s="8" customFormat="1" ht="12.75" x14ac:dyDescent="0.15">
      <c r="A11488" s="108" t="s">
        <v>7</v>
      </c>
      <c r="B11488" s="19">
        <v>417723.09</v>
      </c>
      <c r="C11488" s="19">
        <v>441835</v>
      </c>
      <c r="D11488" s="19">
        <v>483390</v>
      </c>
      <c r="E11488" s="19">
        <v>451574.82</v>
      </c>
      <c r="F11488" s="19">
        <f t="shared" si="362"/>
        <v>108.1038685220872</v>
      </c>
      <c r="G11488" s="151">
        <f t="shared" si="363"/>
        <v>93.418320610687019</v>
      </c>
    </row>
    <row r="11489" spans="1:7" s="8" customFormat="1" ht="12.75" x14ac:dyDescent="0.15">
      <c r="A11489" s="110" t="s">
        <v>8</v>
      </c>
      <c r="B11489" s="20">
        <v>319670.77</v>
      </c>
      <c r="C11489" s="20">
        <v>0</v>
      </c>
      <c r="D11489" s="20">
        <v>0</v>
      </c>
      <c r="E11489" s="20">
        <v>341542.48</v>
      </c>
      <c r="F11489" s="20">
        <f t="shared" si="362"/>
        <v>106.84194867112811</v>
      </c>
      <c r="G11489" s="136">
        <f t="shared" si="363"/>
        <v>0</v>
      </c>
    </row>
    <row r="11490" spans="1:7" s="8" customFormat="1" ht="12.75" x14ac:dyDescent="0.15">
      <c r="A11490" s="110" t="s">
        <v>9</v>
      </c>
      <c r="B11490" s="20">
        <v>1254.53</v>
      </c>
      <c r="C11490" s="20">
        <v>0</v>
      </c>
      <c r="D11490" s="20">
        <v>0</v>
      </c>
      <c r="E11490" s="20">
        <v>1870.74</v>
      </c>
      <c r="F11490" s="20">
        <f t="shared" si="362"/>
        <v>149.11879349238362</v>
      </c>
      <c r="G11490" s="136">
        <f t="shared" si="363"/>
        <v>0</v>
      </c>
    </row>
    <row r="11491" spans="1:7" s="8" customFormat="1" ht="12.75" x14ac:dyDescent="0.15">
      <c r="A11491" s="110" t="s">
        <v>16</v>
      </c>
      <c r="B11491" s="20">
        <v>31794</v>
      </c>
      <c r="C11491" s="20">
        <v>0</v>
      </c>
      <c r="D11491" s="20">
        <v>0</v>
      </c>
      <c r="E11491" s="20">
        <v>35071.81</v>
      </c>
      <c r="F11491" s="20">
        <f t="shared" si="362"/>
        <v>110.30952380952381</v>
      </c>
      <c r="G11491" s="136">
        <f t="shared" si="363"/>
        <v>0</v>
      </c>
    </row>
    <row r="11492" spans="1:7" s="8" customFormat="1" ht="12.75" x14ac:dyDescent="0.15">
      <c r="A11492" s="110" t="s">
        <v>10</v>
      </c>
      <c r="B11492" s="20">
        <v>14628.85</v>
      </c>
      <c r="C11492" s="20">
        <v>0</v>
      </c>
      <c r="D11492" s="20">
        <v>0</v>
      </c>
      <c r="E11492" s="20">
        <v>19065.53</v>
      </c>
      <c r="F11492" s="20">
        <f t="shared" si="362"/>
        <v>130.32828964682801</v>
      </c>
      <c r="G11492" s="136">
        <f t="shared" si="363"/>
        <v>0</v>
      </c>
    </row>
    <row r="11493" spans="1:7" s="8" customFormat="1" ht="12.75" x14ac:dyDescent="0.15">
      <c r="A11493" s="110" t="s">
        <v>11</v>
      </c>
      <c r="B11493" s="20">
        <v>50374.94</v>
      </c>
      <c r="C11493" s="20">
        <v>0</v>
      </c>
      <c r="D11493" s="20">
        <v>0</v>
      </c>
      <c r="E11493" s="20">
        <v>54024.26</v>
      </c>
      <c r="F11493" s="20">
        <f t="shared" si="362"/>
        <v>107.24431632077378</v>
      </c>
      <c r="G11493" s="136">
        <f t="shared" si="363"/>
        <v>0</v>
      </c>
    </row>
    <row r="11494" spans="1:7" s="8" customFormat="1" ht="12.75" x14ac:dyDescent="0.15">
      <c r="A11494" s="108" t="s">
        <v>12</v>
      </c>
      <c r="B11494" s="19">
        <v>63371.66</v>
      </c>
      <c r="C11494" s="19">
        <v>81703</v>
      </c>
      <c r="D11494" s="19">
        <v>122665</v>
      </c>
      <c r="E11494" s="19">
        <v>86009.14</v>
      </c>
      <c r="F11494" s="19">
        <f t="shared" si="362"/>
        <v>135.72177216124683</v>
      </c>
      <c r="G11494" s="151">
        <f t="shared" si="363"/>
        <v>70.117099417111646</v>
      </c>
    </row>
    <row r="11495" spans="1:7" s="8" customFormat="1" ht="12.75" x14ac:dyDescent="0.15">
      <c r="A11495" s="110" t="s">
        <v>18</v>
      </c>
      <c r="B11495" s="20">
        <v>2073.1999999999998</v>
      </c>
      <c r="C11495" s="20">
        <v>0</v>
      </c>
      <c r="D11495" s="20">
        <v>0</v>
      </c>
      <c r="E11495" s="20">
        <v>136.21</v>
      </c>
      <c r="F11495" s="20">
        <f t="shared" si="362"/>
        <v>6.5700366583060017</v>
      </c>
      <c r="G11495" s="136">
        <f t="shared" si="363"/>
        <v>0</v>
      </c>
    </row>
    <row r="11496" spans="1:7" s="8" customFormat="1" ht="12.75" x14ac:dyDescent="0.15">
      <c r="A11496" s="110" t="s">
        <v>19</v>
      </c>
      <c r="B11496" s="20">
        <v>15685.88</v>
      </c>
      <c r="C11496" s="20">
        <v>0</v>
      </c>
      <c r="D11496" s="20">
        <v>0</v>
      </c>
      <c r="E11496" s="20">
        <v>17058.189999999999</v>
      </c>
      <c r="F11496" s="20">
        <f t="shared" si="362"/>
        <v>108.74869627971142</v>
      </c>
      <c r="G11496" s="136">
        <f t="shared" si="363"/>
        <v>0</v>
      </c>
    </row>
    <row r="11497" spans="1:7" s="8" customFormat="1" ht="12.75" x14ac:dyDescent="0.15">
      <c r="A11497" s="110" t="s">
        <v>20</v>
      </c>
      <c r="B11497" s="20">
        <v>1587.96</v>
      </c>
      <c r="C11497" s="20">
        <v>0</v>
      </c>
      <c r="D11497" s="20">
        <v>0</v>
      </c>
      <c r="E11497" s="20">
        <v>29.78</v>
      </c>
      <c r="F11497" s="20">
        <f t="shared" si="362"/>
        <v>1.8753620998010028</v>
      </c>
      <c r="G11497" s="136">
        <f t="shared" si="363"/>
        <v>0</v>
      </c>
    </row>
    <row r="11498" spans="1:7" s="8" customFormat="1" ht="12.75" x14ac:dyDescent="0.15">
      <c r="A11498" s="110" t="s">
        <v>21</v>
      </c>
      <c r="B11498" s="20">
        <v>212.35</v>
      </c>
      <c r="C11498" s="20">
        <v>0</v>
      </c>
      <c r="D11498" s="20">
        <v>0</v>
      </c>
      <c r="E11498" s="20">
        <v>0</v>
      </c>
      <c r="F11498" s="20">
        <f t="shared" si="362"/>
        <v>0</v>
      </c>
      <c r="G11498" s="136">
        <f t="shared" si="363"/>
        <v>0</v>
      </c>
    </row>
    <row r="11499" spans="1:7" s="8" customFormat="1" ht="12.75" x14ac:dyDescent="0.15">
      <c r="A11499" s="110" t="s">
        <v>22</v>
      </c>
      <c r="B11499" s="20">
        <v>1149</v>
      </c>
      <c r="C11499" s="20">
        <v>0</v>
      </c>
      <c r="D11499" s="20">
        <v>0</v>
      </c>
      <c r="E11499" s="20">
        <v>2947.56</v>
      </c>
      <c r="F11499" s="20">
        <f t="shared" si="362"/>
        <v>256.53263707571801</v>
      </c>
      <c r="G11499" s="136">
        <f t="shared" si="363"/>
        <v>0</v>
      </c>
    </row>
    <row r="11500" spans="1:7" s="8" customFormat="1" ht="12.75" x14ac:dyDescent="0.15">
      <c r="A11500" s="110" t="s">
        <v>97</v>
      </c>
      <c r="B11500" s="20">
        <v>612.16999999999996</v>
      </c>
      <c r="C11500" s="20">
        <v>0</v>
      </c>
      <c r="D11500" s="20">
        <v>0</v>
      </c>
      <c r="E11500" s="20">
        <v>78.239999999999995</v>
      </c>
      <c r="F11500" s="20">
        <f t="shared" si="362"/>
        <v>12.780763513403141</v>
      </c>
      <c r="G11500" s="136">
        <f t="shared" si="363"/>
        <v>0</v>
      </c>
    </row>
    <row r="11501" spans="1:7" s="8" customFormat="1" ht="12.75" x14ac:dyDescent="0.15">
      <c r="A11501" s="110" t="s">
        <v>23</v>
      </c>
      <c r="B11501" s="20">
        <v>3449.57</v>
      </c>
      <c r="C11501" s="20">
        <v>0</v>
      </c>
      <c r="D11501" s="20">
        <v>0</v>
      </c>
      <c r="E11501" s="20">
        <v>3871.03</v>
      </c>
      <c r="F11501" s="20">
        <f t="shared" si="362"/>
        <v>112.21775467666986</v>
      </c>
      <c r="G11501" s="136">
        <f t="shared" si="363"/>
        <v>0</v>
      </c>
    </row>
    <row r="11502" spans="1:7" s="8" customFormat="1" ht="12.75" x14ac:dyDescent="0.15">
      <c r="A11502" s="110" t="s">
        <v>24</v>
      </c>
      <c r="B11502" s="20">
        <v>0</v>
      </c>
      <c r="C11502" s="20">
        <v>0</v>
      </c>
      <c r="D11502" s="20">
        <v>0</v>
      </c>
      <c r="E11502" s="20">
        <v>144.9</v>
      </c>
      <c r="F11502" s="20">
        <f t="shared" si="362"/>
        <v>0</v>
      </c>
      <c r="G11502" s="136">
        <f t="shared" si="363"/>
        <v>0</v>
      </c>
    </row>
    <row r="11503" spans="1:7" s="8" customFormat="1" ht="12.75" x14ac:dyDescent="0.15">
      <c r="A11503" s="110" t="s">
        <v>25</v>
      </c>
      <c r="B11503" s="20">
        <v>291.57</v>
      </c>
      <c r="C11503" s="20">
        <v>0</v>
      </c>
      <c r="D11503" s="20">
        <v>0</v>
      </c>
      <c r="E11503" s="20">
        <v>1762.61</v>
      </c>
      <c r="F11503" s="20">
        <f t="shared" si="362"/>
        <v>604.52378502589431</v>
      </c>
      <c r="G11503" s="136">
        <f t="shared" si="363"/>
        <v>0</v>
      </c>
    </row>
    <row r="11504" spans="1:7" s="8" customFormat="1" ht="12.75" x14ac:dyDescent="0.15">
      <c r="A11504" s="110" t="s">
        <v>26</v>
      </c>
      <c r="B11504" s="20">
        <v>235.65</v>
      </c>
      <c r="C11504" s="20">
        <v>0</v>
      </c>
      <c r="D11504" s="20">
        <v>0</v>
      </c>
      <c r="E11504" s="20">
        <v>537.48</v>
      </c>
      <c r="F11504" s="20">
        <f t="shared" si="362"/>
        <v>228.08402291534057</v>
      </c>
      <c r="G11504" s="136">
        <f t="shared" si="363"/>
        <v>0</v>
      </c>
    </row>
    <row r="11505" spans="1:7" s="8" customFormat="1" ht="12.75" x14ac:dyDescent="0.15">
      <c r="A11505" s="110" t="s">
        <v>27</v>
      </c>
      <c r="B11505" s="20">
        <v>1490.59</v>
      </c>
      <c r="C11505" s="20">
        <v>0</v>
      </c>
      <c r="D11505" s="20">
        <v>0</v>
      </c>
      <c r="E11505" s="20">
        <v>1630.96</v>
      </c>
      <c r="F11505" s="20">
        <f t="shared" si="362"/>
        <v>109.41707645965693</v>
      </c>
      <c r="G11505" s="136">
        <f t="shared" si="363"/>
        <v>0</v>
      </c>
    </row>
    <row r="11506" spans="1:7" s="8" customFormat="1" ht="12.75" x14ac:dyDescent="0.15">
      <c r="A11506" s="110" t="s">
        <v>28</v>
      </c>
      <c r="B11506" s="20">
        <v>1781.16</v>
      </c>
      <c r="C11506" s="20">
        <v>0</v>
      </c>
      <c r="D11506" s="20">
        <v>0</v>
      </c>
      <c r="E11506" s="20">
        <v>6353.58</v>
      </c>
      <c r="F11506" s="20">
        <f t="shared" si="362"/>
        <v>356.71023378023307</v>
      </c>
      <c r="G11506" s="136">
        <f t="shared" si="363"/>
        <v>0</v>
      </c>
    </row>
    <row r="11507" spans="1:7" s="8" customFormat="1" ht="12.75" x14ac:dyDescent="0.15">
      <c r="A11507" s="110" t="s">
        <v>41</v>
      </c>
      <c r="B11507" s="20">
        <v>1190.52</v>
      </c>
      <c r="C11507" s="20">
        <v>0</v>
      </c>
      <c r="D11507" s="20">
        <v>0</v>
      </c>
      <c r="E11507" s="20">
        <v>2210.1799999999998</v>
      </c>
      <c r="F11507" s="20">
        <f t="shared" si="362"/>
        <v>185.64828814299631</v>
      </c>
      <c r="G11507" s="136">
        <f t="shared" si="363"/>
        <v>0</v>
      </c>
    </row>
    <row r="11508" spans="1:7" s="8" customFormat="1" ht="12.75" x14ac:dyDescent="0.15">
      <c r="A11508" s="110" t="s">
        <v>29</v>
      </c>
      <c r="B11508" s="20">
        <v>1183.7</v>
      </c>
      <c r="C11508" s="20">
        <v>0</v>
      </c>
      <c r="D11508" s="20">
        <v>0</v>
      </c>
      <c r="E11508" s="20">
        <v>1527.33</v>
      </c>
      <c r="F11508" s="20">
        <f t="shared" si="362"/>
        <v>129.03015966883501</v>
      </c>
      <c r="G11508" s="136">
        <f t="shared" si="363"/>
        <v>0</v>
      </c>
    </row>
    <row r="11509" spans="1:7" s="8" customFormat="1" ht="12.75" x14ac:dyDescent="0.15">
      <c r="A11509" s="110" t="s">
        <v>30</v>
      </c>
      <c r="B11509" s="20">
        <v>461.6</v>
      </c>
      <c r="C11509" s="20">
        <v>0</v>
      </c>
      <c r="D11509" s="20">
        <v>0</v>
      </c>
      <c r="E11509" s="20">
        <v>2402.2600000000002</v>
      </c>
      <c r="F11509" s="20">
        <f t="shared" si="362"/>
        <v>520.4202772963605</v>
      </c>
      <c r="G11509" s="136">
        <f t="shared" si="363"/>
        <v>0</v>
      </c>
    </row>
    <row r="11510" spans="1:7" s="8" customFormat="1" ht="12.75" x14ac:dyDescent="0.15">
      <c r="A11510" s="110" t="s">
        <v>32</v>
      </c>
      <c r="B11510" s="20">
        <v>6789.49</v>
      </c>
      <c r="C11510" s="20">
        <v>0</v>
      </c>
      <c r="D11510" s="20">
        <v>0</v>
      </c>
      <c r="E11510" s="20">
        <v>9639.8799999999992</v>
      </c>
      <c r="F11510" s="20">
        <f t="shared" si="362"/>
        <v>141.9823874841851</v>
      </c>
      <c r="G11510" s="136">
        <f t="shared" si="363"/>
        <v>0</v>
      </c>
    </row>
    <row r="11511" spans="1:7" s="8" customFormat="1" ht="12.75" x14ac:dyDescent="0.15">
      <c r="A11511" s="110" t="s">
        <v>33</v>
      </c>
      <c r="B11511" s="20">
        <v>12399.66</v>
      </c>
      <c r="C11511" s="20">
        <v>0</v>
      </c>
      <c r="D11511" s="20">
        <v>0</v>
      </c>
      <c r="E11511" s="20">
        <v>11983.18</v>
      </c>
      <c r="F11511" s="20">
        <f t="shared" si="362"/>
        <v>96.641198226402977</v>
      </c>
      <c r="G11511" s="136">
        <f t="shared" si="363"/>
        <v>0</v>
      </c>
    </row>
    <row r="11512" spans="1:7" s="8" customFormat="1" ht="12.75" x14ac:dyDescent="0.15">
      <c r="A11512" s="110" t="s">
        <v>34</v>
      </c>
      <c r="B11512" s="20">
        <v>2830.74</v>
      </c>
      <c r="C11512" s="20">
        <v>0</v>
      </c>
      <c r="D11512" s="20">
        <v>0</v>
      </c>
      <c r="E11512" s="20">
        <v>9246.0499999999993</v>
      </c>
      <c r="F11512" s="20">
        <f t="shared" si="362"/>
        <v>326.63013911556698</v>
      </c>
      <c r="G11512" s="136">
        <f t="shared" si="363"/>
        <v>0</v>
      </c>
    </row>
    <row r="11513" spans="1:7" s="8" customFormat="1" ht="12.75" x14ac:dyDescent="0.15">
      <c r="A11513" s="110" t="s">
        <v>99</v>
      </c>
      <c r="B11513" s="20">
        <v>8254.9599999999991</v>
      </c>
      <c r="C11513" s="20">
        <v>0</v>
      </c>
      <c r="D11513" s="20">
        <v>0</v>
      </c>
      <c r="E11513" s="20">
        <v>8579.42</v>
      </c>
      <c r="F11513" s="20">
        <f t="shared" si="362"/>
        <v>103.93048542936612</v>
      </c>
      <c r="G11513" s="136">
        <f t="shared" si="363"/>
        <v>0</v>
      </c>
    </row>
    <row r="11514" spans="1:7" s="8" customFormat="1" ht="12.75" x14ac:dyDescent="0.15">
      <c r="A11514" s="110" t="s">
        <v>35</v>
      </c>
      <c r="B11514" s="20">
        <v>428.16</v>
      </c>
      <c r="C11514" s="20">
        <v>0</v>
      </c>
      <c r="D11514" s="20">
        <v>0</v>
      </c>
      <c r="E11514" s="20">
        <v>857.79</v>
      </c>
      <c r="F11514" s="20">
        <f t="shared" si="362"/>
        <v>200.34332959641256</v>
      </c>
      <c r="G11514" s="136">
        <f t="shared" si="363"/>
        <v>0</v>
      </c>
    </row>
    <row r="11515" spans="1:7" s="8" customFormat="1" ht="12.75" x14ac:dyDescent="0.15">
      <c r="A11515" s="110" t="s">
        <v>83</v>
      </c>
      <c r="B11515" s="20">
        <v>1218.56</v>
      </c>
      <c r="C11515" s="20">
        <v>0</v>
      </c>
      <c r="D11515" s="20">
        <v>0</v>
      </c>
      <c r="E11515" s="20">
        <v>3753.27</v>
      </c>
      <c r="F11515" s="20">
        <f t="shared" si="362"/>
        <v>308.00863314075633</v>
      </c>
      <c r="G11515" s="136">
        <f t="shared" si="363"/>
        <v>0</v>
      </c>
    </row>
    <row r="11516" spans="1:7" s="8" customFormat="1" ht="12.75" x14ac:dyDescent="0.15">
      <c r="A11516" s="110" t="s">
        <v>13</v>
      </c>
      <c r="B11516" s="20">
        <v>45.17</v>
      </c>
      <c r="C11516" s="20">
        <v>0</v>
      </c>
      <c r="D11516" s="20">
        <v>0</v>
      </c>
      <c r="E11516" s="20">
        <v>368.68</v>
      </c>
      <c r="F11516" s="20">
        <f t="shared" si="362"/>
        <v>816.20544609253932</v>
      </c>
      <c r="G11516" s="136">
        <f t="shared" si="363"/>
        <v>0</v>
      </c>
    </row>
    <row r="11517" spans="1:7" s="8" customFormat="1" ht="12.75" x14ac:dyDescent="0.15">
      <c r="A11517" s="110" t="s">
        <v>36</v>
      </c>
      <c r="B11517" s="20">
        <v>0</v>
      </c>
      <c r="C11517" s="20">
        <v>0</v>
      </c>
      <c r="D11517" s="20">
        <v>0</v>
      </c>
      <c r="E11517" s="20">
        <v>890.56</v>
      </c>
      <c r="F11517" s="20">
        <f t="shared" si="362"/>
        <v>0</v>
      </c>
      <c r="G11517" s="136">
        <f t="shared" si="363"/>
        <v>0</v>
      </c>
    </row>
    <row r="11518" spans="1:7" s="8" customFormat="1" ht="12.75" x14ac:dyDescent="0.15">
      <c r="A11518" s="108" t="s">
        <v>37</v>
      </c>
      <c r="B11518" s="19">
        <v>612.72</v>
      </c>
      <c r="C11518" s="19">
        <v>666</v>
      </c>
      <c r="D11518" s="19">
        <v>802</v>
      </c>
      <c r="E11518" s="19">
        <v>544.70000000000005</v>
      </c>
      <c r="F11518" s="19">
        <f t="shared" si="362"/>
        <v>88.898681289985632</v>
      </c>
      <c r="G11518" s="151">
        <f t="shared" si="363"/>
        <v>67.917705735660846</v>
      </c>
    </row>
    <row r="11519" spans="1:7" s="8" customFormat="1" ht="12.75" x14ac:dyDescent="0.15">
      <c r="A11519" s="110" t="s">
        <v>38</v>
      </c>
      <c r="B11519" s="20">
        <v>612.46</v>
      </c>
      <c r="C11519" s="20">
        <v>0</v>
      </c>
      <c r="D11519" s="20">
        <v>0</v>
      </c>
      <c r="E11519" s="20">
        <v>542.98</v>
      </c>
      <c r="F11519" s="20">
        <f t="shared" si="362"/>
        <v>88.655585670900948</v>
      </c>
      <c r="G11519" s="136">
        <f t="shared" si="363"/>
        <v>0</v>
      </c>
    </row>
    <row r="11520" spans="1:7" s="8" customFormat="1" ht="12.75" x14ac:dyDescent="0.15">
      <c r="A11520" s="110" t="s">
        <v>39</v>
      </c>
      <c r="B11520" s="20">
        <v>0.26</v>
      </c>
      <c r="C11520" s="20">
        <v>0</v>
      </c>
      <c r="D11520" s="20">
        <v>0</v>
      </c>
      <c r="E11520" s="20">
        <v>1.72</v>
      </c>
      <c r="F11520" s="20">
        <f t="shared" si="362"/>
        <v>661.53846153846155</v>
      </c>
      <c r="G11520" s="136">
        <f t="shared" si="363"/>
        <v>0</v>
      </c>
    </row>
    <row r="11521" spans="1:7" s="8" customFormat="1" ht="12.75" x14ac:dyDescent="0.15">
      <c r="A11521" s="108" t="s">
        <v>53</v>
      </c>
      <c r="B11521" s="19">
        <v>11864.18</v>
      </c>
      <c r="C11521" s="19">
        <v>16590</v>
      </c>
      <c r="D11521" s="19">
        <v>51225</v>
      </c>
      <c r="E11521" s="19">
        <v>31087.01</v>
      </c>
      <c r="F11521" s="19">
        <f t="shared" si="362"/>
        <v>262.02409268908593</v>
      </c>
      <c r="G11521" s="151">
        <f t="shared" si="363"/>
        <v>60.687183992191308</v>
      </c>
    </row>
    <row r="11522" spans="1:7" s="8" customFormat="1" ht="12.75" x14ac:dyDescent="0.15">
      <c r="A11522" s="108" t="s">
        <v>56</v>
      </c>
      <c r="B11522" s="19">
        <v>1971.66</v>
      </c>
      <c r="C11522" s="19">
        <v>6636</v>
      </c>
      <c r="D11522" s="19">
        <v>24875</v>
      </c>
      <c r="E11522" s="19">
        <v>17503.38</v>
      </c>
      <c r="F11522" s="19">
        <f t="shared" si="362"/>
        <v>887.74839475365934</v>
      </c>
      <c r="G11522" s="151">
        <f t="shared" si="363"/>
        <v>70.365346733668346</v>
      </c>
    </row>
    <row r="11523" spans="1:7" s="8" customFormat="1" ht="12.75" x14ac:dyDescent="0.15">
      <c r="A11523" s="110" t="s">
        <v>57</v>
      </c>
      <c r="B11523" s="20">
        <v>310.75</v>
      </c>
      <c r="C11523" s="20">
        <v>0</v>
      </c>
      <c r="D11523" s="20">
        <v>0</v>
      </c>
      <c r="E11523" s="20">
        <v>1591.79</v>
      </c>
      <c r="F11523" s="20">
        <f t="shared" si="362"/>
        <v>512.24135156878515</v>
      </c>
      <c r="G11523" s="136">
        <f t="shared" si="363"/>
        <v>0</v>
      </c>
    </row>
    <row r="11524" spans="1:7" s="8" customFormat="1" ht="12.75" x14ac:dyDescent="0.15">
      <c r="A11524" s="110" t="s">
        <v>58</v>
      </c>
      <c r="B11524" s="20">
        <v>844.68</v>
      </c>
      <c r="C11524" s="20">
        <v>0</v>
      </c>
      <c r="D11524" s="20">
        <v>0</v>
      </c>
      <c r="E11524" s="20">
        <v>2520.63</v>
      </c>
      <c r="F11524" s="20">
        <f t="shared" si="362"/>
        <v>298.41241653643988</v>
      </c>
      <c r="G11524" s="136">
        <f t="shared" si="363"/>
        <v>0</v>
      </c>
    </row>
    <row r="11525" spans="1:7" s="8" customFormat="1" ht="12.75" x14ac:dyDescent="0.15">
      <c r="A11525" s="110" t="s">
        <v>296</v>
      </c>
      <c r="B11525" s="20">
        <v>0</v>
      </c>
      <c r="C11525" s="20">
        <v>0</v>
      </c>
      <c r="D11525" s="20">
        <v>0</v>
      </c>
      <c r="E11525" s="20">
        <v>1655.49</v>
      </c>
      <c r="F11525" s="20">
        <f t="shared" si="362"/>
        <v>0</v>
      </c>
      <c r="G11525" s="136">
        <f t="shared" si="363"/>
        <v>0</v>
      </c>
    </row>
    <row r="11526" spans="1:7" s="8" customFormat="1" ht="12.75" x14ac:dyDescent="0.15">
      <c r="A11526" s="110" t="s">
        <v>60</v>
      </c>
      <c r="B11526" s="20">
        <v>809.61</v>
      </c>
      <c r="C11526" s="20">
        <v>0</v>
      </c>
      <c r="D11526" s="20">
        <v>0</v>
      </c>
      <c r="E11526" s="20">
        <v>4381.7</v>
      </c>
      <c r="F11526" s="20">
        <f t="shared" ref="F11526:F11589" si="364">IFERROR(E11526/B11526*100,0)</f>
        <v>541.21120045453983</v>
      </c>
      <c r="G11526" s="136">
        <f t="shared" ref="G11526:G11589" si="365">IFERROR(E11526/D11526*100,0)</f>
        <v>0</v>
      </c>
    </row>
    <row r="11527" spans="1:7" s="8" customFormat="1" ht="12.75" x14ac:dyDescent="0.15">
      <c r="A11527" s="110" t="s">
        <v>71</v>
      </c>
      <c r="B11527" s="20">
        <v>0</v>
      </c>
      <c r="C11527" s="20">
        <v>0</v>
      </c>
      <c r="D11527" s="20">
        <v>0</v>
      </c>
      <c r="E11527" s="20">
        <v>6291.99</v>
      </c>
      <c r="F11527" s="20">
        <f t="shared" si="364"/>
        <v>0</v>
      </c>
      <c r="G11527" s="136">
        <f t="shared" si="365"/>
        <v>0</v>
      </c>
    </row>
    <row r="11528" spans="1:7" s="8" customFormat="1" ht="12.75" x14ac:dyDescent="0.15">
      <c r="A11528" s="110" t="s">
        <v>61</v>
      </c>
      <c r="B11528" s="20">
        <v>6.62</v>
      </c>
      <c r="C11528" s="20">
        <v>0</v>
      </c>
      <c r="D11528" s="20">
        <v>0</v>
      </c>
      <c r="E11528" s="20">
        <v>1061.78</v>
      </c>
      <c r="F11528" s="20">
        <f t="shared" si="364"/>
        <v>16038.972809667672</v>
      </c>
      <c r="G11528" s="136">
        <f t="shared" si="365"/>
        <v>0</v>
      </c>
    </row>
    <row r="11529" spans="1:7" s="8" customFormat="1" ht="12.75" x14ac:dyDescent="0.15">
      <c r="A11529" s="108" t="s">
        <v>72</v>
      </c>
      <c r="B11529" s="19">
        <v>9892.52</v>
      </c>
      <c r="C11529" s="19">
        <v>9954</v>
      </c>
      <c r="D11529" s="19">
        <v>26350</v>
      </c>
      <c r="E11529" s="19">
        <v>13583.63</v>
      </c>
      <c r="F11529" s="19">
        <f t="shared" si="364"/>
        <v>137.31213078164106</v>
      </c>
      <c r="G11529" s="151">
        <f t="shared" si="365"/>
        <v>51.55077798861479</v>
      </c>
    </row>
    <row r="11530" spans="1:7" s="8" customFormat="1" ht="12.75" x14ac:dyDescent="0.15">
      <c r="A11530" s="110" t="s">
        <v>73</v>
      </c>
      <c r="B11530" s="20">
        <v>9892.52</v>
      </c>
      <c r="C11530" s="20">
        <v>0</v>
      </c>
      <c r="D11530" s="20">
        <v>0</v>
      </c>
      <c r="E11530" s="20">
        <v>13583.63</v>
      </c>
      <c r="F11530" s="20">
        <f t="shared" si="364"/>
        <v>137.31213078164106</v>
      </c>
      <c r="G11530" s="136">
        <f t="shared" si="365"/>
        <v>0</v>
      </c>
    </row>
    <row r="11531" spans="1:7" s="6" customFormat="1" ht="12.75" x14ac:dyDescent="0.15">
      <c r="A11531" s="147" t="s">
        <v>371</v>
      </c>
      <c r="B11531" s="17">
        <v>218.48</v>
      </c>
      <c r="C11531" s="17">
        <v>531</v>
      </c>
      <c r="D11531" s="17">
        <v>15700</v>
      </c>
      <c r="E11531" s="17">
        <v>672.01</v>
      </c>
      <c r="F11531" s="17">
        <f t="shared" si="364"/>
        <v>307.58421823507877</v>
      </c>
      <c r="G11531" s="148">
        <f t="shared" si="365"/>
        <v>4.2803184713375799</v>
      </c>
    </row>
    <row r="11532" spans="1:7" s="7" customFormat="1" ht="12.75" x14ac:dyDescent="0.15">
      <c r="A11532" s="149" t="s">
        <v>372</v>
      </c>
      <c r="B11532" s="18">
        <v>218.48</v>
      </c>
      <c r="C11532" s="18">
        <v>531</v>
      </c>
      <c r="D11532" s="18">
        <v>15700</v>
      </c>
      <c r="E11532" s="18">
        <v>672.01</v>
      </c>
      <c r="F11532" s="18">
        <f t="shared" si="364"/>
        <v>307.58421823507877</v>
      </c>
      <c r="G11532" s="150">
        <f t="shared" si="365"/>
        <v>4.2803184713375799</v>
      </c>
    </row>
    <row r="11533" spans="1:7" s="8" customFormat="1" ht="12.75" x14ac:dyDescent="0.15">
      <c r="A11533" s="108" t="s">
        <v>394</v>
      </c>
      <c r="B11533" s="19">
        <v>218.48</v>
      </c>
      <c r="C11533" s="19">
        <v>531</v>
      </c>
      <c r="D11533" s="19">
        <v>15700</v>
      </c>
      <c r="E11533" s="19">
        <v>672.01</v>
      </c>
      <c r="F11533" s="19">
        <f t="shared" si="364"/>
        <v>307.58421823507877</v>
      </c>
      <c r="G11533" s="151">
        <f t="shared" si="365"/>
        <v>4.2803184713375799</v>
      </c>
    </row>
    <row r="11534" spans="1:7" s="6" customFormat="1" ht="12.75" x14ac:dyDescent="0.15">
      <c r="A11534" s="147" t="s">
        <v>257</v>
      </c>
      <c r="B11534" s="17">
        <v>218.48</v>
      </c>
      <c r="C11534" s="17">
        <v>531</v>
      </c>
      <c r="D11534" s="17">
        <v>15700</v>
      </c>
      <c r="E11534" s="17">
        <v>672.01</v>
      </c>
      <c r="F11534" s="17">
        <f t="shared" si="364"/>
        <v>307.58421823507877</v>
      </c>
      <c r="G11534" s="148">
        <f t="shared" si="365"/>
        <v>4.2803184713375799</v>
      </c>
    </row>
    <row r="11535" spans="1:7" s="8" customFormat="1" ht="12.75" x14ac:dyDescent="0.15">
      <c r="A11535" s="108" t="s">
        <v>6</v>
      </c>
      <c r="B11535" s="19">
        <v>218.48</v>
      </c>
      <c r="C11535" s="19">
        <v>531</v>
      </c>
      <c r="D11535" s="19">
        <v>15700</v>
      </c>
      <c r="E11535" s="19">
        <v>672.01</v>
      </c>
      <c r="F11535" s="19">
        <f t="shared" si="364"/>
        <v>307.58421823507877</v>
      </c>
      <c r="G11535" s="151">
        <f t="shared" si="365"/>
        <v>4.2803184713375799</v>
      </c>
    </row>
    <row r="11536" spans="1:7" s="8" customFormat="1" ht="12.75" x14ac:dyDescent="0.15">
      <c r="A11536" s="108" t="s">
        <v>7</v>
      </c>
      <c r="B11536" s="19">
        <v>218.48</v>
      </c>
      <c r="C11536" s="19">
        <v>531</v>
      </c>
      <c r="D11536" s="19">
        <v>15700</v>
      </c>
      <c r="E11536" s="19">
        <v>672.01</v>
      </c>
      <c r="F11536" s="19">
        <f t="shared" si="364"/>
        <v>307.58421823507877</v>
      </c>
      <c r="G11536" s="151">
        <f t="shared" si="365"/>
        <v>4.2803184713375799</v>
      </c>
    </row>
    <row r="11537" spans="1:7" s="8" customFormat="1" ht="12.75" x14ac:dyDescent="0.15">
      <c r="A11537" s="110" t="s">
        <v>11</v>
      </c>
      <c r="B11537" s="20">
        <v>218.48</v>
      </c>
      <c r="C11537" s="20">
        <v>0</v>
      </c>
      <c r="D11537" s="20">
        <v>0</v>
      </c>
      <c r="E11537" s="20">
        <v>672.01</v>
      </c>
      <c r="F11537" s="20">
        <f t="shared" si="364"/>
        <v>307.58421823507877</v>
      </c>
      <c r="G11537" s="136">
        <f t="shared" si="365"/>
        <v>0</v>
      </c>
    </row>
    <row r="11538" spans="1:7" s="6" customFormat="1" ht="12.75" x14ac:dyDescent="0.15">
      <c r="A11538" s="147" t="s">
        <v>375</v>
      </c>
      <c r="B11538" s="17">
        <v>0</v>
      </c>
      <c r="C11538" s="17">
        <v>0</v>
      </c>
      <c r="D11538" s="17">
        <v>3000</v>
      </c>
      <c r="E11538" s="17">
        <v>3000</v>
      </c>
      <c r="F11538" s="17">
        <f t="shared" si="364"/>
        <v>0</v>
      </c>
      <c r="G11538" s="148">
        <f t="shared" si="365"/>
        <v>100</v>
      </c>
    </row>
    <row r="11539" spans="1:7" s="7" customFormat="1" ht="12.75" x14ac:dyDescent="0.15">
      <c r="A11539" s="149" t="s">
        <v>376</v>
      </c>
      <c r="B11539" s="18">
        <v>0</v>
      </c>
      <c r="C11539" s="18">
        <v>0</v>
      </c>
      <c r="D11539" s="18">
        <v>3000</v>
      </c>
      <c r="E11539" s="18">
        <v>3000</v>
      </c>
      <c r="F11539" s="18">
        <f t="shared" si="364"/>
        <v>0</v>
      </c>
      <c r="G11539" s="150">
        <f t="shared" si="365"/>
        <v>100</v>
      </c>
    </row>
    <row r="11540" spans="1:7" s="8" customFormat="1" ht="12.75" x14ac:dyDescent="0.15">
      <c r="A11540" s="108" t="s">
        <v>367</v>
      </c>
      <c r="B11540" s="19">
        <v>0</v>
      </c>
      <c r="C11540" s="19">
        <v>0</v>
      </c>
      <c r="D11540" s="19">
        <v>3000</v>
      </c>
      <c r="E11540" s="19">
        <v>3000</v>
      </c>
      <c r="F11540" s="19">
        <f t="shared" si="364"/>
        <v>0</v>
      </c>
      <c r="G11540" s="151">
        <f t="shared" si="365"/>
        <v>100</v>
      </c>
    </row>
    <row r="11541" spans="1:7" s="6" customFormat="1" ht="12.75" x14ac:dyDescent="0.15">
      <c r="A11541" s="147" t="s">
        <v>281</v>
      </c>
      <c r="B11541" s="17">
        <v>0</v>
      </c>
      <c r="C11541" s="17">
        <v>0</v>
      </c>
      <c r="D11541" s="17">
        <v>3000</v>
      </c>
      <c r="E11541" s="17">
        <v>3000</v>
      </c>
      <c r="F11541" s="17">
        <f t="shared" si="364"/>
        <v>0</v>
      </c>
      <c r="G11541" s="148">
        <f t="shared" si="365"/>
        <v>100</v>
      </c>
    </row>
    <row r="11542" spans="1:7" s="8" customFormat="1" ht="12.75" x14ac:dyDescent="0.15">
      <c r="A11542" s="108" t="s">
        <v>53</v>
      </c>
      <c r="B11542" s="19">
        <v>0</v>
      </c>
      <c r="C11542" s="19">
        <v>0</v>
      </c>
      <c r="D11542" s="19">
        <v>3000</v>
      </c>
      <c r="E11542" s="19">
        <v>3000</v>
      </c>
      <c r="F11542" s="19">
        <f t="shared" si="364"/>
        <v>0</v>
      </c>
      <c r="G11542" s="151">
        <f t="shared" si="365"/>
        <v>100</v>
      </c>
    </row>
    <row r="11543" spans="1:7" s="8" customFormat="1" ht="12.75" x14ac:dyDescent="0.15">
      <c r="A11543" s="108" t="s">
        <v>56</v>
      </c>
      <c r="B11543" s="19">
        <v>0</v>
      </c>
      <c r="C11543" s="19">
        <v>0</v>
      </c>
      <c r="D11543" s="19">
        <v>3000</v>
      </c>
      <c r="E11543" s="19">
        <v>3000</v>
      </c>
      <c r="F11543" s="19">
        <f t="shared" si="364"/>
        <v>0</v>
      </c>
      <c r="G11543" s="151">
        <f t="shared" si="365"/>
        <v>100</v>
      </c>
    </row>
    <row r="11544" spans="1:7" s="8" customFormat="1" ht="12.75" x14ac:dyDescent="0.15">
      <c r="A11544" s="110" t="s">
        <v>57</v>
      </c>
      <c r="B11544" s="20">
        <v>0</v>
      </c>
      <c r="C11544" s="20">
        <v>0</v>
      </c>
      <c r="D11544" s="20">
        <v>0</v>
      </c>
      <c r="E11544" s="20">
        <v>2776.37</v>
      </c>
      <c r="F11544" s="20">
        <f t="shared" si="364"/>
        <v>0</v>
      </c>
      <c r="G11544" s="136">
        <f t="shared" si="365"/>
        <v>0</v>
      </c>
    </row>
    <row r="11545" spans="1:7" s="8" customFormat="1" ht="12.75" x14ac:dyDescent="0.15">
      <c r="A11545" s="110" t="s">
        <v>58</v>
      </c>
      <c r="B11545" s="20">
        <v>0</v>
      </c>
      <c r="C11545" s="20">
        <v>0</v>
      </c>
      <c r="D11545" s="20">
        <v>0</v>
      </c>
      <c r="E11545" s="20">
        <v>223.63</v>
      </c>
      <c r="F11545" s="20">
        <f t="shared" si="364"/>
        <v>0</v>
      </c>
      <c r="G11545" s="136">
        <f t="shared" si="365"/>
        <v>0</v>
      </c>
    </row>
    <row r="11546" spans="1:7" s="8" customFormat="1" ht="12.75" x14ac:dyDescent="0.15">
      <c r="A11546" s="108" t="s">
        <v>72</v>
      </c>
      <c r="B11546" s="19">
        <v>0</v>
      </c>
      <c r="C11546" s="19">
        <v>0</v>
      </c>
      <c r="D11546" s="19">
        <v>0</v>
      </c>
      <c r="E11546" s="19">
        <v>0</v>
      </c>
      <c r="F11546" s="19">
        <f t="shared" si="364"/>
        <v>0</v>
      </c>
      <c r="G11546" s="151">
        <f t="shared" si="365"/>
        <v>0</v>
      </c>
    </row>
    <row r="11547" spans="1:7" s="6" customFormat="1" ht="12.75" x14ac:dyDescent="0.15">
      <c r="A11547" s="147" t="s">
        <v>377</v>
      </c>
      <c r="B11547" s="17">
        <v>1060.72</v>
      </c>
      <c r="C11547" s="17">
        <v>664</v>
      </c>
      <c r="D11547" s="17">
        <v>2000</v>
      </c>
      <c r="E11547" s="17">
        <v>1150</v>
      </c>
      <c r="F11547" s="17">
        <f t="shared" si="364"/>
        <v>108.41692435326948</v>
      </c>
      <c r="G11547" s="148">
        <f t="shared" si="365"/>
        <v>57.499999999999993</v>
      </c>
    </row>
    <row r="11548" spans="1:7" s="7" customFormat="1" ht="12.75" x14ac:dyDescent="0.15">
      <c r="A11548" s="149" t="s">
        <v>378</v>
      </c>
      <c r="B11548" s="18">
        <v>1060.72</v>
      </c>
      <c r="C11548" s="18">
        <v>664</v>
      </c>
      <c r="D11548" s="18">
        <v>2000</v>
      </c>
      <c r="E11548" s="18">
        <v>1150</v>
      </c>
      <c r="F11548" s="18">
        <f t="shared" si="364"/>
        <v>108.41692435326948</v>
      </c>
      <c r="G11548" s="150">
        <f t="shared" si="365"/>
        <v>57.499999999999993</v>
      </c>
    </row>
    <row r="11549" spans="1:7" s="8" customFormat="1" ht="12.75" x14ac:dyDescent="0.15">
      <c r="A11549" s="108" t="s">
        <v>367</v>
      </c>
      <c r="B11549" s="19">
        <v>1060.72</v>
      </c>
      <c r="C11549" s="19">
        <v>664</v>
      </c>
      <c r="D11549" s="19">
        <v>2000</v>
      </c>
      <c r="E11549" s="19">
        <v>1150</v>
      </c>
      <c r="F11549" s="19">
        <f t="shared" si="364"/>
        <v>108.41692435326948</v>
      </c>
      <c r="G11549" s="151">
        <f t="shared" si="365"/>
        <v>57.499999999999993</v>
      </c>
    </row>
    <row r="11550" spans="1:7" s="6" customFormat="1" ht="12.75" x14ac:dyDescent="0.15">
      <c r="A11550" s="147" t="s">
        <v>127</v>
      </c>
      <c r="B11550" s="17">
        <v>1060.72</v>
      </c>
      <c r="C11550" s="17">
        <v>664</v>
      </c>
      <c r="D11550" s="17">
        <v>2000</v>
      </c>
      <c r="E11550" s="17">
        <v>1150</v>
      </c>
      <c r="F11550" s="17">
        <f t="shared" si="364"/>
        <v>108.41692435326948</v>
      </c>
      <c r="G11550" s="148">
        <f t="shared" si="365"/>
        <v>57.499999999999993</v>
      </c>
    </row>
    <row r="11551" spans="1:7" s="8" customFormat="1" ht="12.75" x14ac:dyDescent="0.15">
      <c r="A11551" s="108" t="s">
        <v>53</v>
      </c>
      <c r="B11551" s="19">
        <v>1060.72</v>
      </c>
      <c r="C11551" s="19">
        <v>664</v>
      </c>
      <c r="D11551" s="19">
        <v>2000</v>
      </c>
      <c r="E11551" s="19">
        <v>1150</v>
      </c>
      <c r="F11551" s="19">
        <f t="shared" si="364"/>
        <v>108.41692435326948</v>
      </c>
      <c r="G11551" s="151">
        <f t="shared" si="365"/>
        <v>57.499999999999993</v>
      </c>
    </row>
    <row r="11552" spans="1:7" s="8" customFormat="1" ht="12.75" x14ac:dyDescent="0.15">
      <c r="A11552" s="108" t="s">
        <v>54</v>
      </c>
      <c r="B11552" s="19">
        <v>1060.72</v>
      </c>
      <c r="C11552" s="19">
        <v>0</v>
      </c>
      <c r="D11552" s="19">
        <v>0</v>
      </c>
      <c r="E11552" s="19">
        <v>0</v>
      </c>
      <c r="F11552" s="19">
        <f t="shared" si="364"/>
        <v>0</v>
      </c>
      <c r="G11552" s="151">
        <f t="shared" si="365"/>
        <v>0</v>
      </c>
    </row>
    <row r="11553" spans="1:7" s="8" customFormat="1" ht="12.75" x14ac:dyDescent="0.15">
      <c r="A11553" s="110" t="s">
        <v>55</v>
      </c>
      <c r="B11553" s="20">
        <v>1060.72</v>
      </c>
      <c r="C11553" s="20">
        <v>0</v>
      </c>
      <c r="D11553" s="20">
        <v>0</v>
      </c>
      <c r="E11553" s="20">
        <v>0</v>
      </c>
      <c r="F11553" s="20">
        <f t="shared" si="364"/>
        <v>0</v>
      </c>
      <c r="G11553" s="136">
        <f t="shared" si="365"/>
        <v>0</v>
      </c>
    </row>
    <row r="11554" spans="1:7" s="8" customFormat="1" ht="12.75" x14ac:dyDescent="0.15">
      <c r="A11554" s="108" t="s">
        <v>56</v>
      </c>
      <c r="B11554" s="19">
        <v>0</v>
      </c>
      <c r="C11554" s="19">
        <v>664</v>
      </c>
      <c r="D11554" s="19">
        <v>2000</v>
      </c>
      <c r="E11554" s="19">
        <v>1150</v>
      </c>
      <c r="F11554" s="19">
        <f t="shared" si="364"/>
        <v>0</v>
      </c>
      <c r="G11554" s="151">
        <f t="shared" si="365"/>
        <v>57.499999999999993</v>
      </c>
    </row>
    <row r="11555" spans="1:7" s="8" customFormat="1" ht="12.75" x14ac:dyDescent="0.15">
      <c r="A11555" s="110" t="s">
        <v>296</v>
      </c>
      <c r="B11555" s="20">
        <v>0</v>
      </c>
      <c r="C11555" s="20">
        <v>0</v>
      </c>
      <c r="D11555" s="20">
        <v>0</v>
      </c>
      <c r="E11555" s="20">
        <v>1150</v>
      </c>
      <c r="F11555" s="20">
        <f t="shared" si="364"/>
        <v>0</v>
      </c>
      <c r="G11555" s="136">
        <f t="shared" si="365"/>
        <v>0</v>
      </c>
    </row>
    <row r="11556" spans="1:7" s="6" customFormat="1" ht="12.75" x14ac:dyDescent="0.15">
      <c r="A11556" s="147" t="s">
        <v>379</v>
      </c>
      <c r="B11556" s="17">
        <v>27871.79</v>
      </c>
      <c r="C11556" s="17">
        <v>33181</v>
      </c>
      <c r="D11556" s="17">
        <v>3500</v>
      </c>
      <c r="E11556" s="17">
        <v>3500</v>
      </c>
      <c r="F11556" s="17">
        <f t="shared" si="364"/>
        <v>12.55749989505518</v>
      </c>
      <c r="G11556" s="148">
        <f t="shared" si="365"/>
        <v>100</v>
      </c>
    </row>
    <row r="11557" spans="1:7" s="7" customFormat="1" ht="12.75" x14ac:dyDescent="0.15">
      <c r="A11557" s="149" t="s">
        <v>380</v>
      </c>
      <c r="B11557" s="18">
        <v>27871.79</v>
      </c>
      <c r="C11557" s="18">
        <v>33181</v>
      </c>
      <c r="D11557" s="18">
        <v>3500</v>
      </c>
      <c r="E11557" s="18">
        <v>3500</v>
      </c>
      <c r="F11557" s="18">
        <f t="shared" si="364"/>
        <v>12.55749989505518</v>
      </c>
      <c r="G11557" s="150">
        <f t="shared" si="365"/>
        <v>100</v>
      </c>
    </row>
    <row r="11558" spans="1:7" s="8" customFormat="1" ht="12.75" x14ac:dyDescent="0.15">
      <c r="A11558" s="108" t="s">
        <v>367</v>
      </c>
      <c r="B11558" s="19">
        <v>27871.79</v>
      </c>
      <c r="C11558" s="19">
        <v>33181</v>
      </c>
      <c r="D11558" s="19">
        <v>3500</v>
      </c>
      <c r="E11558" s="19">
        <v>3500</v>
      </c>
      <c r="F11558" s="19">
        <f t="shared" si="364"/>
        <v>12.55749989505518</v>
      </c>
      <c r="G11558" s="151">
        <f t="shared" si="365"/>
        <v>100</v>
      </c>
    </row>
    <row r="11559" spans="1:7" s="6" customFormat="1" ht="12.75" x14ac:dyDescent="0.15">
      <c r="A11559" s="147" t="s">
        <v>128</v>
      </c>
      <c r="B11559" s="17">
        <v>27871.79</v>
      </c>
      <c r="C11559" s="17">
        <v>33181</v>
      </c>
      <c r="D11559" s="17">
        <v>3500</v>
      </c>
      <c r="E11559" s="17">
        <v>3500</v>
      </c>
      <c r="F11559" s="17">
        <f t="shared" si="364"/>
        <v>12.55749989505518</v>
      </c>
      <c r="G11559" s="148">
        <f t="shared" si="365"/>
        <v>100</v>
      </c>
    </row>
    <row r="11560" spans="1:7" s="8" customFormat="1" ht="12.75" x14ac:dyDescent="0.15">
      <c r="A11560" s="108" t="s">
        <v>53</v>
      </c>
      <c r="B11560" s="19">
        <v>27871.79</v>
      </c>
      <c r="C11560" s="19">
        <v>33181</v>
      </c>
      <c r="D11560" s="19">
        <v>3500</v>
      </c>
      <c r="E11560" s="19">
        <v>3500</v>
      </c>
      <c r="F11560" s="19">
        <f t="shared" si="364"/>
        <v>12.55749989505518</v>
      </c>
      <c r="G11560" s="151">
        <f t="shared" si="365"/>
        <v>100</v>
      </c>
    </row>
    <row r="11561" spans="1:7" s="8" customFormat="1" ht="12.75" x14ac:dyDescent="0.15">
      <c r="A11561" s="108" t="s">
        <v>56</v>
      </c>
      <c r="B11561" s="19">
        <v>0</v>
      </c>
      <c r="C11561" s="19">
        <v>33181</v>
      </c>
      <c r="D11561" s="19">
        <v>3500</v>
      </c>
      <c r="E11561" s="19">
        <v>3500</v>
      </c>
      <c r="F11561" s="19">
        <f t="shared" si="364"/>
        <v>0</v>
      </c>
      <c r="G11561" s="151">
        <f t="shared" si="365"/>
        <v>100</v>
      </c>
    </row>
    <row r="11562" spans="1:7" s="8" customFormat="1" ht="12.75" x14ac:dyDescent="0.15">
      <c r="A11562" s="110" t="s">
        <v>57</v>
      </c>
      <c r="B11562" s="20">
        <v>0</v>
      </c>
      <c r="C11562" s="20">
        <v>0</v>
      </c>
      <c r="D11562" s="20">
        <v>0</v>
      </c>
      <c r="E11562" s="20">
        <v>1500</v>
      </c>
      <c r="F11562" s="20">
        <f t="shared" si="364"/>
        <v>0</v>
      </c>
      <c r="G11562" s="136">
        <f t="shared" si="365"/>
        <v>0</v>
      </c>
    </row>
    <row r="11563" spans="1:7" s="8" customFormat="1" ht="12.75" x14ac:dyDescent="0.15">
      <c r="A11563" s="110" t="s">
        <v>296</v>
      </c>
      <c r="B11563" s="20">
        <v>0</v>
      </c>
      <c r="C11563" s="20">
        <v>0</v>
      </c>
      <c r="D11563" s="20">
        <v>0</v>
      </c>
      <c r="E11563" s="20">
        <v>1867.27</v>
      </c>
      <c r="F11563" s="20">
        <f t="shared" si="364"/>
        <v>0</v>
      </c>
      <c r="G11563" s="136">
        <f t="shared" si="365"/>
        <v>0</v>
      </c>
    </row>
    <row r="11564" spans="1:7" s="8" customFormat="1" ht="12.75" x14ac:dyDescent="0.15">
      <c r="A11564" s="110" t="s">
        <v>60</v>
      </c>
      <c r="B11564" s="20">
        <v>0</v>
      </c>
      <c r="C11564" s="20">
        <v>0</v>
      </c>
      <c r="D11564" s="20">
        <v>0</v>
      </c>
      <c r="E11564" s="20">
        <v>132.72999999999999</v>
      </c>
      <c r="F11564" s="20">
        <f t="shared" si="364"/>
        <v>0</v>
      </c>
      <c r="G11564" s="136">
        <f t="shared" si="365"/>
        <v>0</v>
      </c>
    </row>
    <row r="11565" spans="1:7" s="8" customFormat="1" ht="12.75" x14ac:dyDescent="0.15">
      <c r="A11565" s="108" t="s">
        <v>72</v>
      </c>
      <c r="B11565" s="19">
        <v>27871.79</v>
      </c>
      <c r="C11565" s="19">
        <v>0</v>
      </c>
      <c r="D11565" s="19">
        <v>0</v>
      </c>
      <c r="E11565" s="19">
        <v>0</v>
      </c>
      <c r="F11565" s="19">
        <f t="shared" si="364"/>
        <v>0</v>
      </c>
      <c r="G11565" s="151">
        <f t="shared" si="365"/>
        <v>0</v>
      </c>
    </row>
    <row r="11566" spans="1:7" s="8" customFormat="1" ht="12.75" x14ac:dyDescent="0.15">
      <c r="A11566" s="110" t="s">
        <v>73</v>
      </c>
      <c r="B11566" s="20">
        <v>27871.79</v>
      </c>
      <c r="C11566" s="20">
        <v>0</v>
      </c>
      <c r="D11566" s="20">
        <v>0</v>
      </c>
      <c r="E11566" s="20">
        <v>0</v>
      </c>
      <c r="F11566" s="20">
        <f t="shared" si="364"/>
        <v>0</v>
      </c>
      <c r="G11566" s="136">
        <f t="shared" si="365"/>
        <v>0</v>
      </c>
    </row>
    <row r="11567" spans="1:7" s="6" customFormat="1" ht="12.75" x14ac:dyDescent="0.15">
      <c r="A11567" s="147" t="s">
        <v>397</v>
      </c>
      <c r="B11567" s="17">
        <v>2.65</v>
      </c>
      <c r="C11567" s="17">
        <v>2</v>
      </c>
      <c r="D11567" s="17">
        <v>140</v>
      </c>
      <c r="E11567" s="17">
        <v>128.32</v>
      </c>
      <c r="F11567" s="17">
        <f t="shared" si="364"/>
        <v>4842.2641509433961</v>
      </c>
      <c r="G11567" s="148">
        <f t="shared" si="365"/>
        <v>91.657142857142844</v>
      </c>
    </row>
    <row r="11568" spans="1:7" s="7" customFormat="1" ht="12.75" x14ac:dyDescent="0.15">
      <c r="A11568" s="149" t="s">
        <v>398</v>
      </c>
      <c r="B11568" s="18">
        <v>2.65</v>
      </c>
      <c r="C11568" s="18">
        <v>2</v>
      </c>
      <c r="D11568" s="18">
        <v>140</v>
      </c>
      <c r="E11568" s="18">
        <v>128.32</v>
      </c>
      <c r="F11568" s="18">
        <f t="shared" si="364"/>
        <v>4842.2641509433961</v>
      </c>
      <c r="G11568" s="150">
        <f t="shared" si="365"/>
        <v>91.657142857142844</v>
      </c>
    </row>
    <row r="11569" spans="1:7" s="8" customFormat="1" ht="12.75" x14ac:dyDescent="0.15">
      <c r="A11569" s="108" t="s">
        <v>367</v>
      </c>
      <c r="B11569" s="19">
        <v>2.65</v>
      </c>
      <c r="C11569" s="19">
        <v>2</v>
      </c>
      <c r="D11569" s="19">
        <v>140</v>
      </c>
      <c r="E11569" s="19">
        <v>128.32</v>
      </c>
      <c r="F11569" s="19">
        <f t="shared" si="364"/>
        <v>4842.2641509433961</v>
      </c>
      <c r="G11569" s="151">
        <f t="shared" si="365"/>
        <v>91.657142857142844</v>
      </c>
    </row>
    <row r="11570" spans="1:7" s="6" customFormat="1" ht="12.75" x14ac:dyDescent="0.15">
      <c r="A11570" s="147" t="s">
        <v>285</v>
      </c>
      <c r="B11570" s="17">
        <v>2.65</v>
      </c>
      <c r="C11570" s="17">
        <v>2</v>
      </c>
      <c r="D11570" s="17">
        <v>140</v>
      </c>
      <c r="E11570" s="17">
        <v>128.32</v>
      </c>
      <c r="F11570" s="17">
        <f t="shared" si="364"/>
        <v>4842.2641509433961</v>
      </c>
      <c r="G11570" s="148">
        <f t="shared" si="365"/>
        <v>91.657142857142844</v>
      </c>
    </row>
    <row r="11571" spans="1:7" s="8" customFormat="1" ht="12.75" x14ac:dyDescent="0.15">
      <c r="A11571" s="108" t="s">
        <v>6</v>
      </c>
      <c r="B11571" s="19">
        <v>2.65</v>
      </c>
      <c r="C11571" s="19">
        <v>2</v>
      </c>
      <c r="D11571" s="19">
        <v>140</v>
      </c>
      <c r="E11571" s="19">
        <v>128.32</v>
      </c>
      <c r="F11571" s="19">
        <f t="shared" si="364"/>
        <v>4842.2641509433961</v>
      </c>
      <c r="G11571" s="151">
        <f t="shared" si="365"/>
        <v>91.657142857142844</v>
      </c>
    </row>
    <row r="11572" spans="1:7" s="8" customFormat="1" ht="12.75" x14ac:dyDescent="0.15">
      <c r="A11572" s="108" t="s">
        <v>37</v>
      </c>
      <c r="B11572" s="19">
        <v>2.65</v>
      </c>
      <c r="C11572" s="19">
        <v>2</v>
      </c>
      <c r="D11572" s="19">
        <v>140</v>
      </c>
      <c r="E11572" s="19">
        <v>128.32</v>
      </c>
      <c r="F11572" s="19">
        <f t="shared" si="364"/>
        <v>4842.2641509433961</v>
      </c>
      <c r="G11572" s="151">
        <f t="shared" si="365"/>
        <v>91.657142857142844</v>
      </c>
    </row>
    <row r="11573" spans="1:7" s="8" customFormat="1" ht="12.75" x14ac:dyDescent="0.15">
      <c r="A11573" s="110" t="s">
        <v>38</v>
      </c>
      <c r="B11573" s="20">
        <v>2.65</v>
      </c>
      <c r="C11573" s="20">
        <v>0</v>
      </c>
      <c r="D11573" s="20">
        <v>0</v>
      </c>
      <c r="E11573" s="20">
        <v>128.32</v>
      </c>
      <c r="F11573" s="20">
        <f t="shared" si="364"/>
        <v>4842.2641509433961</v>
      </c>
      <c r="G11573" s="136">
        <f t="shared" si="365"/>
        <v>0</v>
      </c>
    </row>
    <row r="11574" spans="1:7" s="6" customFormat="1" ht="12.75" x14ac:dyDescent="0.15">
      <c r="A11574" s="147" t="s">
        <v>401</v>
      </c>
      <c r="B11574" s="17">
        <v>61598.91</v>
      </c>
      <c r="C11574" s="17">
        <v>39817</v>
      </c>
      <c r="D11574" s="17">
        <v>0</v>
      </c>
      <c r="E11574" s="17">
        <v>0</v>
      </c>
      <c r="F11574" s="17">
        <f t="shared" si="364"/>
        <v>0</v>
      </c>
      <c r="G11574" s="148">
        <f t="shared" si="365"/>
        <v>0</v>
      </c>
    </row>
    <row r="11575" spans="1:7" s="7" customFormat="1" ht="12.75" x14ac:dyDescent="0.15">
      <c r="A11575" s="149" t="s">
        <v>402</v>
      </c>
      <c r="B11575" s="18">
        <v>61598.91</v>
      </c>
      <c r="C11575" s="18">
        <v>39817</v>
      </c>
      <c r="D11575" s="18">
        <v>0</v>
      </c>
      <c r="E11575" s="18">
        <v>0</v>
      </c>
      <c r="F11575" s="18">
        <f t="shared" si="364"/>
        <v>0</v>
      </c>
      <c r="G11575" s="150">
        <f t="shared" si="365"/>
        <v>0</v>
      </c>
    </row>
    <row r="11576" spans="1:7" s="8" customFormat="1" ht="12.75" x14ac:dyDescent="0.15">
      <c r="A11576" s="108" t="s">
        <v>387</v>
      </c>
      <c r="B11576" s="19">
        <v>0</v>
      </c>
      <c r="C11576" s="19">
        <v>39817</v>
      </c>
      <c r="D11576" s="19">
        <v>0</v>
      </c>
      <c r="E11576" s="19">
        <v>0</v>
      </c>
      <c r="F11576" s="19">
        <f t="shared" si="364"/>
        <v>0</v>
      </c>
      <c r="G11576" s="151">
        <f t="shared" si="365"/>
        <v>0</v>
      </c>
    </row>
    <row r="11577" spans="1:7" s="6" customFormat="1" ht="12.75" x14ac:dyDescent="0.15">
      <c r="A11577" s="147" t="s">
        <v>370</v>
      </c>
      <c r="B11577" s="17">
        <v>0</v>
      </c>
      <c r="C11577" s="17">
        <v>39817</v>
      </c>
      <c r="D11577" s="17">
        <v>0</v>
      </c>
      <c r="E11577" s="17">
        <v>0</v>
      </c>
      <c r="F11577" s="17">
        <f t="shared" si="364"/>
        <v>0</v>
      </c>
      <c r="G11577" s="148">
        <f t="shared" si="365"/>
        <v>0</v>
      </c>
    </row>
    <row r="11578" spans="1:7" s="8" customFormat="1" ht="12.75" x14ac:dyDescent="0.15">
      <c r="A11578" s="108" t="s">
        <v>53</v>
      </c>
      <c r="B11578" s="19">
        <v>0</v>
      </c>
      <c r="C11578" s="19">
        <v>39817</v>
      </c>
      <c r="D11578" s="19">
        <v>0</v>
      </c>
      <c r="E11578" s="19">
        <v>0</v>
      </c>
      <c r="F11578" s="19">
        <f t="shared" si="364"/>
        <v>0</v>
      </c>
      <c r="G11578" s="151">
        <f t="shared" si="365"/>
        <v>0</v>
      </c>
    </row>
    <row r="11579" spans="1:7" s="8" customFormat="1" ht="12.75" x14ac:dyDescent="0.15">
      <c r="A11579" s="108" t="s">
        <v>56</v>
      </c>
      <c r="B11579" s="19">
        <v>0</v>
      </c>
      <c r="C11579" s="19">
        <v>39817</v>
      </c>
      <c r="D11579" s="19">
        <v>0</v>
      </c>
      <c r="E11579" s="19">
        <v>0</v>
      </c>
      <c r="F11579" s="19">
        <f t="shared" si="364"/>
        <v>0</v>
      </c>
      <c r="G11579" s="151">
        <f t="shared" si="365"/>
        <v>0</v>
      </c>
    </row>
    <row r="11580" spans="1:7" s="8" customFormat="1" ht="12.75" x14ac:dyDescent="0.15">
      <c r="A11580" s="108" t="s">
        <v>367</v>
      </c>
      <c r="B11580" s="19">
        <v>61598.91</v>
      </c>
      <c r="C11580" s="19">
        <v>0</v>
      </c>
      <c r="D11580" s="19">
        <v>0</v>
      </c>
      <c r="E11580" s="19">
        <v>0</v>
      </c>
      <c r="F11580" s="19">
        <f t="shared" si="364"/>
        <v>0</v>
      </c>
      <c r="G11580" s="151">
        <f t="shared" si="365"/>
        <v>0</v>
      </c>
    </row>
    <row r="11581" spans="1:7" s="6" customFormat="1" ht="12.75" x14ac:dyDescent="0.15">
      <c r="A11581" s="147" t="s">
        <v>370</v>
      </c>
      <c r="B11581" s="17">
        <v>61598.91</v>
      </c>
      <c r="C11581" s="17">
        <v>0</v>
      </c>
      <c r="D11581" s="17">
        <v>0</v>
      </c>
      <c r="E11581" s="17">
        <v>0</v>
      </c>
      <c r="F11581" s="17">
        <f t="shared" si="364"/>
        <v>0</v>
      </c>
      <c r="G11581" s="148">
        <f t="shared" si="365"/>
        <v>0</v>
      </c>
    </row>
    <row r="11582" spans="1:7" s="8" customFormat="1" ht="12.75" x14ac:dyDescent="0.15">
      <c r="A11582" s="108" t="s">
        <v>53</v>
      </c>
      <c r="B11582" s="19">
        <v>61598.91</v>
      </c>
      <c r="C11582" s="19">
        <v>0</v>
      </c>
      <c r="D11582" s="19">
        <v>0</v>
      </c>
      <c r="E11582" s="19">
        <v>0</v>
      </c>
      <c r="F11582" s="19">
        <f t="shared" si="364"/>
        <v>0</v>
      </c>
      <c r="G11582" s="151">
        <f t="shared" si="365"/>
        <v>0</v>
      </c>
    </row>
    <row r="11583" spans="1:7" s="8" customFormat="1" ht="12.75" x14ac:dyDescent="0.15">
      <c r="A11583" s="108" t="s">
        <v>72</v>
      </c>
      <c r="B11583" s="19">
        <v>61598.91</v>
      </c>
      <c r="C11583" s="19">
        <v>0</v>
      </c>
      <c r="D11583" s="19">
        <v>0</v>
      </c>
      <c r="E11583" s="19">
        <v>0</v>
      </c>
      <c r="F11583" s="19">
        <f t="shared" si="364"/>
        <v>0</v>
      </c>
      <c r="G11583" s="151">
        <f t="shared" si="365"/>
        <v>0</v>
      </c>
    </row>
    <row r="11584" spans="1:7" s="8" customFormat="1" ht="12.75" x14ac:dyDescent="0.15">
      <c r="A11584" s="110" t="s">
        <v>73</v>
      </c>
      <c r="B11584" s="20">
        <v>61598.91</v>
      </c>
      <c r="C11584" s="20">
        <v>0</v>
      </c>
      <c r="D11584" s="20">
        <v>0</v>
      </c>
      <c r="E11584" s="20">
        <v>0</v>
      </c>
      <c r="F11584" s="20">
        <f t="shared" si="364"/>
        <v>0</v>
      </c>
      <c r="G11584" s="136">
        <f t="shared" si="365"/>
        <v>0</v>
      </c>
    </row>
    <row r="11585" spans="1:7" s="6" customFormat="1" ht="12.75" x14ac:dyDescent="0.15">
      <c r="A11585" s="147" t="s">
        <v>381</v>
      </c>
      <c r="B11585" s="17">
        <v>267.98</v>
      </c>
      <c r="C11585" s="17">
        <v>0</v>
      </c>
      <c r="D11585" s="17">
        <v>0</v>
      </c>
      <c r="E11585" s="17">
        <v>0</v>
      </c>
      <c r="F11585" s="17">
        <f t="shared" si="364"/>
        <v>0</v>
      </c>
      <c r="G11585" s="148">
        <f t="shared" si="365"/>
        <v>0</v>
      </c>
    </row>
    <row r="11586" spans="1:7" s="7" customFormat="1" ht="12.75" x14ac:dyDescent="0.15">
      <c r="A11586" s="149" t="s">
        <v>382</v>
      </c>
      <c r="B11586" s="18">
        <v>267.98</v>
      </c>
      <c r="C11586" s="18">
        <v>0</v>
      </c>
      <c r="D11586" s="18">
        <v>0</v>
      </c>
      <c r="E11586" s="18">
        <v>0</v>
      </c>
      <c r="F11586" s="18">
        <f t="shared" si="364"/>
        <v>0</v>
      </c>
      <c r="G11586" s="150">
        <f t="shared" si="365"/>
        <v>0</v>
      </c>
    </row>
    <row r="11587" spans="1:7" s="8" customFormat="1" ht="12.75" x14ac:dyDescent="0.15">
      <c r="A11587" s="108" t="s">
        <v>367</v>
      </c>
      <c r="B11587" s="19">
        <v>267.98</v>
      </c>
      <c r="C11587" s="19">
        <v>0</v>
      </c>
      <c r="D11587" s="19">
        <v>0</v>
      </c>
      <c r="E11587" s="19">
        <v>0</v>
      </c>
      <c r="F11587" s="19">
        <f t="shared" si="364"/>
        <v>0</v>
      </c>
      <c r="G11587" s="151">
        <f t="shared" si="365"/>
        <v>0</v>
      </c>
    </row>
    <row r="11588" spans="1:7" s="6" customFormat="1" ht="12.75" x14ac:dyDescent="0.15">
      <c r="A11588" s="147" t="s">
        <v>128</v>
      </c>
      <c r="B11588" s="17">
        <v>267.98</v>
      </c>
      <c r="C11588" s="17">
        <v>0</v>
      </c>
      <c r="D11588" s="17">
        <v>0</v>
      </c>
      <c r="E11588" s="17">
        <v>0</v>
      </c>
      <c r="F11588" s="17">
        <f t="shared" si="364"/>
        <v>0</v>
      </c>
      <c r="G11588" s="148">
        <f t="shared" si="365"/>
        <v>0</v>
      </c>
    </row>
    <row r="11589" spans="1:7" s="8" customFormat="1" ht="12.75" x14ac:dyDescent="0.15">
      <c r="A11589" s="108" t="s">
        <v>6</v>
      </c>
      <c r="B11589" s="19">
        <v>267.98</v>
      </c>
      <c r="C11589" s="19">
        <v>0</v>
      </c>
      <c r="D11589" s="19">
        <v>0</v>
      </c>
      <c r="E11589" s="19">
        <v>0</v>
      </c>
      <c r="F11589" s="19">
        <f t="shared" si="364"/>
        <v>0</v>
      </c>
      <c r="G11589" s="151">
        <f t="shared" si="365"/>
        <v>0</v>
      </c>
    </row>
    <row r="11590" spans="1:7" s="8" customFormat="1" ht="12.75" x14ac:dyDescent="0.15">
      <c r="A11590" s="108" t="s">
        <v>7</v>
      </c>
      <c r="B11590" s="19">
        <v>267.98</v>
      </c>
      <c r="C11590" s="19">
        <v>0</v>
      </c>
      <c r="D11590" s="19">
        <v>0</v>
      </c>
      <c r="E11590" s="19">
        <v>0</v>
      </c>
      <c r="F11590" s="19">
        <f t="shared" ref="F11590:F11653" si="366">IFERROR(E11590/B11590*100,0)</f>
        <v>0</v>
      </c>
      <c r="G11590" s="151">
        <f t="shared" ref="G11590:G11653" si="367">IFERROR(E11590/D11590*100,0)</f>
        <v>0</v>
      </c>
    </row>
    <row r="11591" spans="1:7" s="8" customFormat="1" ht="12.75" x14ac:dyDescent="0.15">
      <c r="A11591" s="110" t="s">
        <v>9</v>
      </c>
      <c r="B11591" s="20">
        <v>230.03</v>
      </c>
      <c r="C11591" s="20">
        <v>0</v>
      </c>
      <c r="D11591" s="20">
        <v>0</v>
      </c>
      <c r="E11591" s="20">
        <v>0</v>
      </c>
      <c r="F11591" s="20">
        <f t="shared" si="366"/>
        <v>0</v>
      </c>
      <c r="G11591" s="136">
        <f t="shared" si="367"/>
        <v>0</v>
      </c>
    </row>
    <row r="11592" spans="1:7" s="8" customFormat="1" ht="12.75" x14ac:dyDescent="0.15">
      <c r="A11592" s="110" t="s">
        <v>11</v>
      </c>
      <c r="B11592" s="20">
        <v>37.950000000000003</v>
      </c>
      <c r="C11592" s="20">
        <v>0</v>
      </c>
      <c r="D11592" s="20">
        <v>0</v>
      </c>
      <c r="E11592" s="20">
        <v>0</v>
      </c>
      <c r="F11592" s="20">
        <f t="shared" si="366"/>
        <v>0</v>
      </c>
      <c r="G11592" s="136">
        <f t="shared" si="367"/>
        <v>0</v>
      </c>
    </row>
    <row r="11593" spans="1:7" s="5" customFormat="1" ht="12.75" x14ac:dyDescent="0.15">
      <c r="A11593" s="145" t="s">
        <v>525</v>
      </c>
      <c r="B11593" s="16">
        <v>936915.6</v>
      </c>
      <c r="C11593" s="16">
        <v>994875</v>
      </c>
      <c r="D11593" s="16">
        <v>1245243</v>
      </c>
      <c r="E11593" s="16">
        <v>1114567.08</v>
      </c>
      <c r="F11593" s="16">
        <f t="shared" si="366"/>
        <v>118.96131092277685</v>
      </c>
      <c r="G11593" s="146">
        <f t="shared" si="367"/>
        <v>89.505990397055029</v>
      </c>
    </row>
    <row r="11594" spans="1:7" s="6" customFormat="1" ht="12.75" x14ac:dyDescent="0.15">
      <c r="A11594" s="147" t="s">
        <v>362</v>
      </c>
      <c r="B11594" s="17">
        <v>37162.379999999997</v>
      </c>
      <c r="C11594" s="17">
        <v>26545</v>
      </c>
      <c r="D11594" s="17">
        <v>26545</v>
      </c>
      <c r="E11594" s="17">
        <v>26545</v>
      </c>
      <c r="F11594" s="17">
        <f t="shared" si="366"/>
        <v>71.429763109897706</v>
      </c>
      <c r="G11594" s="148">
        <f t="shared" si="367"/>
        <v>100</v>
      </c>
    </row>
    <row r="11595" spans="1:7" s="7" customFormat="1" ht="12.75" x14ac:dyDescent="0.15">
      <c r="A11595" s="149" t="s">
        <v>363</v>
      </c>
      <c r="B11595" s="18">
        <v>37162.379999999997</v>
      </c>
      <c r="C11595" s="18">
        <v>26545</v>
      </c>
      <c r="D11595" s="18">
        <v>26545</v>
      </c>
      <c r="E11595" s="18">
        <v>26545</v>
      </c>
      <c r="F11595" s="18">
        <f t="shared" si="366"/>
        <v>71.429763109897706</v>
      </c>
      <c r="G11595" s="150">
        <f t="shared" si="367"/>
        <v>100</v>
      </c>
    </row>
    <row r="11596" spans="1:7" s="8" customFormat="1" ht="12.75" x14ac:dyDescent="0.15">
      <c r="A11596" s="108" t="s">
        <v>364</v>
      </c>
      <c r="B11596" s="19">
        <v>37162.379999999997</v>
      </c>
      <c r="C11596" s="19">
        <v>26545</v>
      </c>
      <c r="D11596" s="19">
        <v>26545</v>
      </c>
      <c r="E11596" s="19">
        <v>26545</v>
      </c>
      <c r="F11596" s="19">
        <f t="shared" si="366"/>
        <v>71.429763109897706</v>
      </c>
      <c r="G11596" s="151">
        <f t="shared" si="367"/>
        <v>100</v>
      </c>
    </row>
    <row r="11597" spans="1:7" s="6" customFormat="1" ht="12.75" x14ac:dyDescent="0.15">
      <c r="A11597" s="147" t="s">
        <v>62</v>
      </c>
      <c r="B11597" s="17">
        <v>37162.379999999997</v>
      </c>
      <c r="C11597" s="17">
        <v>26545</v>
      </c>
      <c r="D11597" s="17">
        <v>26545</v>
      </c>
      <c r="E11597" s="17">
        <v>26545</v>
      </c>
      <c r="F11597" s="17">
        <f t="shared" si="366"/>
        <v>71.429763109897706</v>
      </c>
      <c r="G11597" s="148">
        <f t="shared" si="367"/>
        <v>100</v>
      </c>
    </row>
    <row r="11598" spans="1:7" s="8" customFormat="1" ht="12.75" x14ac:dyDescent="0.15">
      <c r="A11598" s="108" t="s">
        <v>6</v>
      </c>
      <c r="B11598" s="19">
        <v>10617.82</v>
      </c>
      <c r="C11598" s="19">
        <v>13272</v>
      </c>
      <c r="D11598" s="19">
        <v>13272</v>
      </c>
      <c r="E11598" s="19">
        <v>13272</v>
      </c>
      <c r="F11598" s="19">
        <f t="shared" si="366"/>
        <v>124.99741001448508</v>
      </c>
      <c r="G11598" s="151">
        <f t="shared" si="367"/>
        <v>100</v>
      </c>
    </row>
    <row r="11599" spans="1:7" s="8" customFormat="1" ht="12.75" x14ac:dyDescent="0.15">
      <c r="A11599" s="108" t="s">
        <v>12</v>
      </c>
      <c r="B11599" s="19">
        <v>10617.82</v>
      </c>
      <c r="C11599" s="19">
        <v>13272</v>
      </c>
      <c r="D11599" s="19">
        <v>13272</v>
      </c>
      <c r="E11599" s="19">
        <v>13272</v>
      </c>
      <c r="F11599" s="19">
        <f t="shared" si="366"/>
        <v>124.99741001448508</v>
      </c>
      <c r="G11599" s="151">
        <f t="shared" si="367"/>
        <v>100</v>
      </c>
    </row>
    <row r="11600" spans="1:7" s="8" customFormat="1" ht="12.75" x14ac:dyDescent="0.15">
      <c r="A11600" s="110" t="s">
        <v>28</v>
      </c>
      <c r="B11600" s="20">
        <v>10617.82</v>
      </c>
      <c r="C11600" s="20">
        <v>0</v>
      </c>
      <c r="D11600" s="20">
        <v>0</v>
      </c>
      <c r="E11600" s="20">
        <v>13272</v>
      </c>
      <c r="F11600" s="20">
        <f t="shared" si="366"/>
        <v>124.99741001448508</v>
      </c>
      <c r="G11600" s="136">
        <f t="shared" si="367"/>
        <v>0</v>
      </c>
    </row>
    <row r="11601" spans="1:7" s="8" customFormat="1" ht="12.75" x14ac:dyDescent="0.15">
      <c r="A11601" s="108" t="s">
        <v>53</v>
      </c>
      <c r="B11601" s="19">
        <v>26544.560000000001</v>
      </c>
      <c r="C11601" s="19">
        <v>13273</v>
      </c>
      <c r="D11601" s="19">
        <v>13273</v>
      </c>
      <c r="E11601" s="19">
        <v>13273</v>
      </c>
      <c r="F11601" s="19">
        <f t="shared" si="366"/>
        <v>50.002712420171967</v>
      </c>
      <c r="G11601" s="151">
        <f t="shared" si="367"/>
        <v>100</v>
      </c>
    </row>
    <row r="11602" spans="1:7" s="8" customFormat="1" ht="12.75" x14ac:dyDescent="0.15">
      <c r="A11602" s="108" t="s">
        <v>56</v>
      </c>
      <c r="B11602" s="19">
        <v>26544.560000000001</v>
      </c>
      <c r="C11602" s="19">
        <v>13273</v>
      </c>
      <c r="D11602" s="19">
        <v>13273</v>
      </c>
      <c r="E11602" s="19">
        <v>13273</v>
      </c>
      <c r="F11602" s="19">
        <f t="shared" si="366"/>
        <v>50.002712420171967</v>
      </c>
      <c r="G11602" s="151">
        <f t="shared" si="367"/>
        <v>100</v>
      </c>
    </row>
    <row r="11603" spans="1:7" s="8" customFormat="1" ht="12.75" x14ac:dyDescent="0.15">
      <c r="A11603" s="110" t="s">
        <v>71</v>
      </c>
      <c r="B11603" s="20">
        <v>26544.560000000001</v>
      </c>
      <c r="C11603" s="20">
        <v>0</v>
      </c>
      <c r="D11603" s="20">
        <v>0</v>
      </c>
      <c r="E11603" s="20">
        <v>13273</v>
      </c>
      <c r="F11603" s="20">
        <f t="shared" si="366"/>
        <v>50.002712420171967</v>
      </c>
      <c r="G11603" s="136">
        <f t="shared" si="367"/>
        <v>0</v>
      </c>
    </row>
    <row r="11604" spans="1:7" s="6" customFormat="1" ht="12.75" x14ac:dyDescent="0.15">
      <c r="A11604" s="147" t="s">
        <v>365</v>
      </c>
      <c r="B11604" s="17">
        <v>95681.15</v>
      </c>
      <c r="C11604" s="17">
        <v>96230</v>
      </c>
      <c r="D11604" s="17">
        <v>121350</v>
      </c>
      <c r="E11604" s="17">
        <v>107735.52</v>
      </c>
      <c r="F11604" s="17">
        <f t="shared" si="366"/>
        <v>112.59847942881123</v>
      </c>
      <c r="G11604" s="148">
        <f t="shared" si="367"/>
        <v>88.780815822002481</v>
      </c>
    </row>
    <row r="11605" spans="1:7" s="7" customFormat="1" ht="12.75" x14ac:dyDescent="0.15">
      <c r="A11605" s="149" t="s">
        <v>366</v>
      </c>
      <c r="B11605" s="18">
        <v>88580.479999999996</v>
      </c>
      <c r="C11605" s="18">
        <v>96230</v>
      </c>
      <c r="D11605" s="18">
        <v>111350</v>
      </c>
      <c r="E11605" s="18">
        <v>98008.52</v>
      </c>
      <c r="F11605" s="18">
        <f t="shared" si="366"/>
        <v>110.64347359598865</v>
      </c>
      <c r="G11605" s="150">
        <f t="shared" si="367"/>
        <v>88.018428378985178</v>
      </c>
    </row>
    <row r="11606" spans="1:7" s="8" customFormat="1" ht="12.75" x14ac:dyDescent="0.15">
      <c r="A11606" s="108" t="s">
        <v>367</v>
      </c>
      <c r="B11606" s="19">
        <v>88580.479999999996</v>
      </c>
      <c r="C11606" s="19">
        <v>96230</v>
      </c>
      <c r="D11606" s="19">
        <v>111350</v>
      </c>
      <c r="E11606" s="19">
        <v>98008.52</v>
      </c>
      <c r="F11606" s="19">
        <f t="shared" si="366"/>
        <v>110.64347359598865</v>
      </c>
      <c r="G11606" s="151">
        <f t="shared" si="367"/>
        <v>88.018428378985178</v>
      </c>
    </row>
    <row r="11607" spans="1:7" s="6" customFormat="1" ht="12.75" x14ac:dyDescent="0.15">
      <c r="A11607" s="147" t="s">
        <v>44</v>
      </c>
      <c r="B11607" s="17">
        <v>88580.479999999996</v>
      </c>
      <c r="C11607" s="17">
        <v>96230</v>
      </c>
      <c r="D11607" s="17">
        <v>111350</v>
      </c>
      <c r="E11607" s="17">
        <v>98008.52</v>
      </c>
      <c r="F11607" s="17">
        <f t="shared" si="366"/>
        <v>110.64347359598865</v>
      </c>
      <c r="G11607" s="148">
        <f t="shared" si="367"/>
        <v>88.018428378985178</v>
      </c>
    </row>
    <row r="11608" spans="1:7" s="8" customFormat="1" ht="12.75" x14ac:dyDescent="0.15">
      <c r="A11608" s="108" t="s">
        <v>6</v>
      </c>
      <c r="B11608" s="19">
        <v>85992.39</v>
      </c>
      <c r="C11608" s="19">
        <v>93580</v>
      </c>
      <c r="D11608" s="19">
        <v>100800</v>
      </c>
      <c r="E11608" s="19">
        <v>92311.91</v>
      </c>
      <c r="F11608" s="19">
        <f t="shared" si="366"/>
        <v>107.34892936456355</v>
      </c>
      <c r="G11608" s="151">
        <f t="shared" si="367"/>
        <v>91.579275793650794</v>
      </c>
    </row>
    <row r="11609" spans="1:7" s="8" customFormat="1" ht="12.75" x14ac:dyDescent="0.15">
      <c r="A11609" s="108" t="s">
        <v>7</v>
      </c>
      <c r="B11609" s="19">
        <v>16652.98</v>
      </c>
      <c r="C11609" s="19">
        <v>16600</v>
      </c>
      <c r="D11609" s="19">
        <v>32400</v>
      </c>
      <c r="E11609" s="19">
        <v>30324.33</v>
      </c>
      <c r="F11609" s="19">
        <f t="shared" si="366"/>
        <v>182.09551683842773</v>
      </c>
      <c r="G11609" s="151">
        <f t="shared" si="367"/>
        <v>93.593611111111116</v>
      </c>
    </row>
    <row r="11610" spans="1:7" s="8" customFormat="1" ht="12.75" x14ac:dyDescent="0.15">
      <c r="A11610" s="110" t="s">
        <v>8</v>
      </c>
      <c r="B11610" s="20">
        <v>15263.63</v>
      </c>
      <c r="C11610" s="20">
        <v>0</v>
      </c>
      <c r="D11610" s="20">
        <v>0</v>
      </c>
      <c r="E11610" s="20">
        <v>26109.09</v>
      </c>
      <c r="F11610" s="20">
        <f t="shared" si="366"/>
        <v>171.0542642870667</v>
      </c>
      <c r="G11610" s="136">
        <f t="shared" si="367"/>
        <v>0</v>
      </c>
    </row>
    <row r="11611" spans="1:7" s="8" customFormat="1" ht="12.75" x14ac:dyDescent="0.15">
      <c r="A11611" s="110" t="s">
        <v>10</v>
      </c>
      <c r="B11611" s="20">
        <v>199.08</v>
      </c>
      <c r="C11611" s="20">
        <v>0</v>
      </c>
      <c r="D11611" s="20">
        <v>0</v>
      </c>
      <c r="E11611" s="20">
        <v>600</v>
      </c>
      <c r="F11611" s="20">
        <f t="shared" si="366"/>
        <v>301.38637733574438</v>
      </c>
      <c r="G11611" s="136">
        <f t="shared" si="367"/>
        <v>0</v>
      </c>
    </row>
    <row r="11612" spans="1:7" s="8" customFormat="1" ht="12.75" x14ac:dyDescent="0.15">
      <c r="A11612" s="110" t="s">
        <v>11</v>
      </c>
      <c r="B11612" s="20">
        <v>1190.27</v>
      </c>
      <c r="C11612" s="20">
        <v>0</v>
      </c>
      <c r="D11612" s="20">
        <v>0</v>
      </c>
      <c r="E11612" s="20">
        <v>3615.24</v>
      </c>
      <c r="F11612" s="20">
        <f t="shared" si="366"/>
        <v>303.73276651516039</v>
      </c>
      <c r="G11612" s="136">
        <f t="shared" si="367"/>
        <v>0</v>
      </c>
    </row>
    <row r="11613" spans="1:7" s="8" customFormat="1" ht="12.75" x14ac:dyDescent="0.15">
      <c r="A11613" s="108" t="s">
        <v>12</v>
      </c>
      <c r="B11613" s="19">
        <v>69339.41</v>
      </c>
      <c r="C11613" s="19">
        <v>76980</v>
      </c>
      <c r="D11613" s="19">
        <v>68400</v>
      </c>
      <c r="E11613" s="19">
        <v>61987.58</v>
      </c>
      <c r="F11613" s="19">
        <f t="shared" si="366"/>
        <v>89.397328301466644</v>
      </c>
      <c r="G11613" s="151">
        <f t="shared" si="367"/>
        <v>90.625116959064329</v>
      </c>
    </row>
    <row r="11614" spans="1:7" s="8" customFormat="1" ht="12.75" x14ac:dyDescent="0.15">
      <c r="A11614" s="110" t="s">
        <v>18</v>
      </c>
      <c r="B11614" s="20">
        <v>0</v>
      </c>
      <c r="C11614" s="20">
        <v>0</v>
      </c>
      <c r="D11614" s="20">
        <v>0</v>
      </c>
      <c r="E11614" s="20">
        <v>52.73</v>
      </c>
      <c r="F11614" s="20">
        <f t="shared" si="366"/>
        <v>0</v>
      </c>
      <c r="G11614" s="136">
        <f t="shared" si="367"/>
        <v>0</v>
      </c>
    </row>
    <row r="11615" spans="1:7" s="8" customFormat="1" ht="12.75" x14ac:dyDescent="0.15">
      <c r="A11615" s="110" t="s">
        <v>19</v>
      </c>
      <c r="B11615" s="20">
        <v>595.79</v>
      </c>
      <c r="C11615" s="20">
        <v>0</v>
      </c>
      <c r="D11615" s="20">
        <v>0</v>
      </c>
      <c r="E11615" s="20">
        <v>623.38</v>
      </c>
      <c r="F11615" s="20">
        <f t="shared" si="366"/>
        <v>104.63082629785663</v>
      </c>
      <c r="G11615" s="136">
        <f t="shared" si="367"/>
        <v>0</v>
      </c>
    </row>
    <row r="11616" spans="1:7" s="8" customFormat="1" ht="12.75" x14ac:dyDescent="0.15">
      <c r="A11616" s="110" t="s">
        <v>22</v>
      </c>
      <c r="B11616" s="20">
        <v>6089.88</v>
      </c>
      <c r="C11616" s="20">
        <v>0</v>
      </c>
      <c r="D11616" s="20">
        <v>0</v>
      </c>
      <c r="E11616" s="20">
        <v>6710.9</v>
      </c>
      <c r="F11616" s="20">
        <f t="shared" si="366"/>
        <v>110.19757367961273</v>
      </c>
      <c r="G11616" s="136">
        <f t="shared" si="367"/>
        <v>0</v>
      </c>
    </row>
    <row r="11617" spans="1:7" s="8" customFormat="1" ht="12.75" x14ac:dyDescent="0.15">
      <c r="A11617" s="110" t="s">
        <v>23</v>
      </c>
      <c r="B11617" s="20">
        <v>35593.56</v>
      </c>
      <c r="C11617" s="20">
        <v>0</v>
      </c>
      <c r="D11617" s="20">
        <v>0</v>
      </c>
      <c r="E11617" s="20">
        <v>34850.6</v>
      </c>
      <c r="F11617" s="20">
        <f t="shared" si="366"/>
        <v>97.912656109700748</v>
      </c>
      <c r="G11617" s="136">
        <f t="shared" si="367"/>
        <v>0</v>
      </c>
    </row>
    <row r="11618" spans="1:7" s="8" customFormat="1" ht="12.75" x14ac:dyDescent="0.15">
      <c r="A11618" s="110" t="s">
        <v>24</v>
      </c>
      <c r="B11618" s="20">
        <v>928</v>
      </c>
      <c r="C11618" s="20">
        <v>0</v>
      </c>
      <c r="D11618" s="20">
        <v>0</v>
      </c>
      <c r="E11618" s="20">
        <v>0</v>
      </c>
      <c r="F11618" s="20">
        <f t="shared" si="366"/>
        <v>0</v>
      </c>
      <c r="G11618" s="136">
        <f t="shared" si="367"/>
        <v>0</v>
      </c>
    </row>
    <row r="11619" spans="1:7" s="8" customFormat="1" ht="12.75" x14ac:dyDescent="0.15">
      <c r="A11619" s="110" t="s">
        <v>25</v>
      </c>
      <c r="B11619" s="20">
        <v>3592.39</v>
      </c>
      <c r="C11619" s="20">
        <v>0</v>
      </c>
      <c r="D11619" s="20">
        <v>0</v>
      </c>
      <c r="E11619" s="20">
        <v>0</v>
      </c>
      <c r="F11619" s="20">
        <f t="shared" si="366"/>
        <v>0</v>
      </c>
      <c r="G11619" s="136">
        <f t="shared" si="367"/>
        <v>0</v>
      </c>
    </row>
    <row r="11620" spans="1:7" s="8" customFormat="1" ht="12.75" x14ac:dyDescent="0.15">
      <c r="A11620" s="110" t="s">
        <v>26</v>
      </c>
      <c r="B11620" s="20">
        <v>268.73</v>
      </c>
      <c r="C11620" s="20">
        <v>0</v>
      </c>
      <c r="D11620" s="20">
        <v>0</v>
      </c>
      <c r="E11620" s="20">
        <v>0</v>
      </c>
      <c r="F11620" s="20">
        <f t="shared" si="366"/>
        <v>0</v>
      </c>
      <c r="G11620" s="136">
        <f t="shared" si="367"/>
        <v>0</v>
      </c>
    </row>
    <row r="11621" spans="1:7" s="8" customFormat="1" ht="12.75" x14ac:dyDescent="0.15">
      <c r="A11621" s="110" t="s">
        <v>27</v>
      </c>
      <c r="B11621" s="20">
        <v>0</v>
      </c>
      <c r="C11621" s="20">
        <v>0</v>
      </c>
      <c r="D11621" s="20">
        <v>0</v>
      </c>
      <c r="E11621" s="20">
        <v>0</v>
      </c>
      <c r="F11621" s="20">
        <f t="shared" si="366"/>
        <v>0</v>
      </c>
      <c r="G11621" s="136">
        <f t="shared" si="367"/>
        <v>0</v>
      </c>
    </row>
    <row r="11622" spans="1:7" s="8" customFormat="1" ht="12.75" x14ac:dyDescent="0.15">
      <c r="A11622" s="110" t="s">
        <v>28</v>
      </c>
      <c r="B11622" s="20">
        <v>764.62</v>
      </c>
      <c r="C11622" s="20">
        <v>0</v>
      </c>
      <c r="D11622" s="20">
        <v>0</v>
      </c>
      <c r="E11622" s="20">
        <v>0</v>
      </c>
      <c r="F11622" s="20">
        <f t="shared" si="366"/>
        <v>0</v>
      </c>
      <c r="G11622" s="136">
        <f t="shared" si="367"/>
        <v>0</v>
      </c>
    </row>
    <row r="11623" spans="1:7" s="8" customFormat="1" ht="12.75" x14ac:dyDescent="0.15">
      <c r="A11623" s="110" t="s">
        <v>41</v>
      </c>
      <c r="B11623" s="20">
        <v>1036.9000000000001</v>
      </c>
      <c r="C11623" s="20">
        <v>0</v>
      </c>
      <c r="D11623" s="20">
        <v>0</v>
      </c>
      <c r="E11623" s="20">
        <v>0</v>
      </c>
      <c r="F11623" s="20">
        <f t="shared" si="366"/>
        <v>0</v>
      </c>
      <c r="G11623" s="136">
        <f t="shared" si="367"/>
        <v>0</v>
      </c>
    </row>
    <row r="11624" spans="1:7" s="8" customFormat="1" ht="12.75" x14ac:dyDescent="0.15">
      <c r="A11624" s="110" t="s">
        <v>29</v>
      </c>
      <c r="B11624" s="20">
        <v>195.75</v>
      </c>
      <c r="C11624" s="20">
        <v>0</v>
      </c>
      <c r="D11624" s="20">
        <v>0</v>
      </c>
      <c r="E11624" s="20">
        <v>0</v>
      </c>
      <c r="F11624" s="20">
        <f t="shared" si="366"/>
        <v>0</v>
      </c>
      <c r="G11624" s="136">
        <f t="shared" si="367"/>
        <v>0</v>
      </c>
    </row>
    <row r="11625" spans="1:7" s="8" customFormat="1" ht="12.75" x14ac:dyDescent="0.15">
      <c r="A11625" s="110" t="s">
        <v>31</v>
      </c>
      <c r="B11625" s="20">
        <v>89.59</v>
      </c>
      <c r="C11625" s="20">
        <v>0</v>
      </c>
      <c r="D11625" s="20">
        <v>0</v>
      </c>
      <c r="E11625" s="20">
        <v>0</v>
      </c>
      <c r="F11625" s="20">
        <f t="shared" si="366"/>
        <v>0</v>
      </c>
      <c r="G11625" s="136">
        <f t="shared" si="367"/>
        <v>0</v>
      </c>
    </row>
    <row r="11626" spans="1:7" s="8" customFormat="1" ht="12.75" x14ac:dyDescent="0.15">
      <c r="A11626" s="110" t="s">
        <v>32</v>
      </c>
      <c r="B11626" s="20">
        <v>2737.07</v>
      </c>
      <c r="C11626" s="20">
        <v>0</v>
      </c>
      <c r="D11626" s="20">
        <v>0</v>
      </c>
      <c r="E11626" s="20">
        <v>0</v>
      </c>
      <c r="F11626" s="20">
        <f t="shared" si="366"/>
        <v>0</v>
      </c>
      <c r="G11626" s="136">
        <f t="shared" si="367"/>
        <v>0</v>
      </c>
    </row>
    <row r="11627" spans="1:7" s="8" customFormat="1" ht="12.75" x14ac:dyDescent="0.15">
      <c r="A11627" s="110" t="s">
        <v>33</v>
      </c>
      <c r="B11627" s="20">
        <v>15141.94</v>
      </c>
      <c r="C11627" s="20">
        <v>0</v>
      </c>
      <c r="D11627" s="20">
        <v>0</v>
      </c>
      <c r="E11627" s="20">
        <v>17221.93</v>
      </c>
      <c r="F11627" s="20">
        <f t="shared" si="366"/>
        <v>113.73661499120983</v>
      </c>
      <c r="G11627" s="136">
        <f t="shared" si="367"/>
        <v>0</v>
      </c>
    </row>
    <row r="11628" spans="1:7" s="8" customFormat="1" ht="12.75" x14ac:dyDescent="0.15">
      <c r="A11628" s="110" t="s">
        <v>99</v>
      </c>
      <c r="B11628" s="20">
        <v>750.45</v>
      </c>
      <c r="C11628" s="20">
        <v>0</v>
      </c>
      <c r="D11628" s="20">
        <v>0</v>
      </c>
      <c r="E11628" s="20">
        <v>0</v>
      </c>
      <c r="F11628" s="20">
        <f t="shared" si="366"/>
        <v>0</v>
      </c>
      <c r="G11628" s="136">
        <f t="shared" si="367"/>
        <v>0</v>
      </c>
    </row>
    <row r="11629" spans="1:7" s="8" customFormat="1" ht="12.75" x14ac:dyDescent="0.15">
      <c r="A11629" s="110" t="s">
        <v>83</v>
      </c>
      <c r="B11629" s="20">
        <v>1554.74</v>
      </c>
      <c r="C11629" s="20">
        <v>0</v>
      </c>
      <c r="D11629" s="20">
        <v>0</v>
      </c>
      <c r="E11629" s="20">
        <v>2528.04</v>
      </c>
      <c r="F11629" s="20">
        <f t="shared" si="366"/>
        <v>162.60210710472492</v>
      </c>
      <c r="G11629" s="136">
        <f t="shared" si="367"/>
        <v>0</v>
      </c>
    </row>
    <row r="11630" spans="1:7" s="8" customFormat="1" ht="12.75" x14ac:dyDescent="0.15">
      <c r="A11630" s="108" t="s">
        <v>53</v>
      </c>
      <c r="B11630" s="19">
        <v>2588.09</v>
      </c>
      <c r="C11630" s="19">
        <v>2650</v>
      </c>
      <c r="D11630" s="19">
        <v>10550</v>
      </c>
      <c r="E11630" s="19">
        <v>5696.61</v>
      </c>
      <c r="F11630" s="19">
        <f t="shared" si="366"/>
        <v>220.10865155384857</v>
      </c>
      <c r="G11630" s="151">
        <f t="shared" si="367"/>
        <v>53.996303317535542</v>
      </c>
    </row>
    <row r="11631" spans="1:7" s="8" customFormat="1" ht="12.75" x14ac:dyDescent="0.15">
      <c r="A11631" s="108" t="s">
        <v>56</v>
      </c>
      <c r="B11631" s="19">
        <v>2588.09</v>
      </c>
      <c r="C11631" s="19">
        <v>2650</v>
      </c>
      <c r="D11631" s="19">
        <v>6550</v>
      </c>
      <c r="E11631" s="19">
        <v>2754</v>
      </c>
      <c r="F11631" s="19">
        <f t="shared" si="366"/>
        <v>106.41051895413219</v>
      </c>
      <c r="G11631" s="151">
        <f t="shared" si="367"/>
        <v>42.045801526717561</v>
      </c>
    </row>
    <row r="11632" spans="1:7" s="8" customFormat="1" ht="12.75" x14ac:dyDescent="0.15">
      <c r="A11632" s="110" t="s">
        <v>71</v>
      </c>
      <c r="B11632" s="20">
        <v>2588.09</v>
      </c>
      <c r="C11632" s="20">
        <v>0</v>
      </c>
      <c r="D11632" s="20">
        <v>0</v>
      </c>
      <c r="E11632" s="20">
        <v>2754</v>
      </c>
      <c r="F11632" s="20">
        <f t="shared" si="366"/>
        <v>106.41051895413219</v>
      </c>
      <c r="G11632" s="136">
        <f t="shared" si="367"/>
        <v>0</v>
      </c>
    </row>
    <row r="11633" spans="1:7" s="8" customFormat="1" ht="12.75" x14ac:dyDescent="0.15">
      <c r="A11633" s="108" t="s">
        <v>72</v>
      </c>
      <c r="B11633" s="19">
        <v>0</v>
      </c>
      <c r="C11633" s="19">
        <v>0</v>
      </c>
      <c r="D11633" s="19">
        <v>4000</v>
      </c>
      <c r="E11633" s="19">
        <v>2942.61</v>
      </c>
      <c r="F11633" s="19">
        <f t="shared" si="366"/>
        <v>0</v>
      </c>
      <c r="G11633" s="151">
        <f t="shared" si="367"/>
        <v>73.565250000000006</v>
      </c>
    </row>
    <row r="11634" spans="1:7" s="8" customFormat="1" ht="12.75" x14ac:dyDescent="0.15">
      <c r="A11634" s="110" t="s">
        <v>73</v>
      </c>
      <c r="B11634" s="20">
        <v>0</v>
      </c>
      <c r="C11634" s="20">
        <v>0</v>
      </c>
      <c r="D11634" s="20">
        <v>0</v>
      </c>
      <c r="E11634" s="20">
        <v>2942.61</v>
      </c>
      <c r="F11634" s="20">
        <f t="shared" si="366"/>
        <v>0</v>
      </c>
      <c r="G11634" s="136">
        <f t="shared" si="367"/>
        <v>0</v>
      </c>
    </row>
    <row r="11635" spans="1:7" s="7" customFormat="1" ht="12.75" x14ac:dyDescent="0.15">
      <c r="A11635" s="149" t="s">
        <v>383</v>
      </c>
      <c r="B11635" s="18">
        <v>7100.67</v>
      </c>
      <c r="C11635" s="18">
        <v>0</v>
      </c>
      <c r="D11635" s="18">
        <v>10000</v>
      </c>
      <c r="E11635" s="18">
        <v>9727</v>
      </c>
      <c r="F11635" s="18">
        <f t="shared" si="366"/>
        <v>136.98707305085293</v>
      </c>
      <c r="G11635" s="150">
        <f t="shared" si="367"/>
        <v>97.27</v>
      </c>
    </row>
    <row r="11636" spans="1:7" s="8" customFormat="1" ht="12.75" x14ac:dyDescent="0.15">
      <c r="A11636" s="108" t="s">
        <v>367</v>
      </c>
      <c r="B11636" s="19">
        <v>7100.67</v>
      </c>
      <c r="C11636" s="19">
        <v>0</v>
      </c>
      <c r="D11636" s="19">
        <v>10000</v>
      </c>
      <c r="E11636" s="19">
        <v>9727</v>
      </c>
      <c r="F11636" s="19">
        <f t="shared" si="366"/>
        <v>136.98707305085293</v>
      </c>
      <c r="G11636" s="151">
        <f t="shared" si="367"/>
        <v>97.27</v>
      </c>
    </row>
    <row r="11637" spans="1:7" s="6" customFormat="1" ht="12.75" x14ac:dyDescent="0.15">
      <c r="A11637" s="147" t="s">
        <v>5</v>
      </c>
      <c r="B11637" s="17">
        <v>7100.67</v>
      </c>
      <c r="C11637" s="17">
        <v>0</v>
      </c>
      <c r="D11637" s="17">
        <v>10000</v>
      </c>
      <c r="E11637" s="17">
        <v>9727</v>
      </c>
      <c r="F11637" s="17">
        <f t="shared" si="366"/>
        <v>136.98707305085293</v>
      </c>
      <c r="G11637" s="148">
        <f t="shared" si="367"/>
        <v>97.27</v>
      </c>
    </row>
    <row r="11638" spans="1:7" s="8" customFormat="1" ht="12.75" x14ac:dyDescent="0.15">
      <c r="A11638" s="108" t="s">
        <v>53</v>
      </c>
      <c r="B11638" s="19">
        <v>7100.67</v>
      </c>
      <c r="C11638" s="19">
        <v>0</v>
      </c>
      <c r="D11638" s="19">
        <v>10000</v>
      </c>
      <c r="E11638" s="19">
        <v>9727</v>
      </c>
      <c r="F11638" s="19">
        <f t="shared" si="366"/>
        <v>136.98707305085293</v>
      </c>
      <c r="G11638" s="151">
        <f t="shared" si="367"/>
        <v>97.27</v>
      </c>
    </row>
    <row r="11639" spans="1:7" s="8" customFormat="1" ht="12.75" x14ac:dyDescent="0.15">
      <c r="A11639" s="108" t="s">
        <v>56</v>
      </c>
      <c r="B11639" s="19">
        <v>7100.67</v>
      </c>
      <c r="C11639" s="19">
        <v>0</v>
      </c>
      <c r="D11639" s="19">
        <v>10000</v>
      </c>
      <c r="E11639" s="19">
        <v>9727</v>
      </c>
      <c r="F11639" s="19">
        <f t="shared" si="366"/>
        <v>136.98707305085293</v>
      </c>
      <c r="G11639" s="151">
        <f t="shared" si="367"/>
        <v>97.27</v>
      </c>
    </row>
    <row r="11640" spans="1:7" s="8" customFormat="1" ht="12.75" x14ac:dyDescent="0.15">
      <c r="A11640" s="110" t="s">
        <v>71</v>
      </c>
      <c r="B11640" s="20">
        <v>7100.67</v>
      </c>
      <c r="C11640" s="20">
        <v>0</v>
      </c>
      <c r="D11640" s="20">
        <v>0</v>
      </c>
      <c r="E11640" s="20">
        <v>9727</v>
      </c>
      <c r="F11640" s="20">
        <f t="shared" si="366"/>
        <v>136.98707305085293</v>
      </c>
      <c r="G11640" s="136">
        <f t="shared" si="367"/>
        <v>0</v>
      </c>
    </row>
    <row r="11641" spans="1:7" s="6" customFormat="1" ht="12.75" x14ac:dyDescent="0.15">
      <c r="A11641" s="147" t="s">
        <v>368</v>
      </c>
      <c r="B11641" s="17">
        <v>727677.96</v>
      </c>
      <c r="C11641" s="17">
        <v>812950</v>
      </c>
      <c r="D11641" s="17">
        <v>894610</v>
      </c>
      <c r="E11641" s="17">
        <v>843164.75</v>
      </c>
      <c r="F11641" s="17">
        <f t="shared" si="366"/>
        <v>115.87059061126436</v>
      </c>
      <c r="G11641" s="148">
        <f t="shared" si="367"/>
        <v>94.249421535641233</v>
      </c>
    </row>
    <row r="11642" spans="1:7" s="7" customFormat="1" ht="12.75" x14ac:dyDescent="0.15">
      <c r="A11642" s="149" t="s">
        <v>369</v>
      </c>
      <c r="B11642" s="18">
        <v>727677.96</v>
      </c>
      <c r="C11642" s="18">
        <v>812950</v>
      </c>
      <c r="D11642" s="18">
        <v>894610</v>
      </c>
      <c r="E11642" s="18">
        <v>843164.75</v>
      </c>
      <c r="F11642" s="18">
        <f t="shared" si="366"/>
        <v>115.87059061126436</v>
      </c>
      <c r="G11642" s="150">
        <f t="shared" si="367"/>
        <v>94.249421535641233</v>
      </c>
    </row>
    <row r="11643" spans="1:7" s="8" customFormat="1" ht="12.75" x14ac:dyDescent="0.15">
      <c r="A11643" s="108" t="s">
        <v>400</v>
      </c>
      <c r="B11643" s="19">
        <v>727677.96</v>
      </c>
      <c r="C11643" s="19">
        <v>812950</v>
      </c>
      <c r="D11643" s="19">
        <v>894610</v>
      </c>
      <c r="E11643" s="19">
        <v>843164.75</v>
      </c>
      <c r="F11643" s="19">
        <f t="shared" si="366"/>
        <v>115.87059061126436</v>
      </c>
      <c r="G11643" s="151">
        <f t="shared" si="367"/>
        <v>94.249421535641233</v>
      </c>
    </row>
    <row r="11644" spans="1:7" s="6" customFormat="1" ht="12.75" x14ac:dyDescent="0.15">
      <c r="A11644" s="147" t="s">
        <v>370</v>
      </c>
      <c r="B11644" s="17">
        <v>727677.96</v>
      </c>
      <c r="C11644" s="17">
        <v>812950</v>
      </c>
      <c r="D11644" s="17">
        <v>894610</v>
      </c>
      <c r="E11644" s="17">
        <v>843164.75</v>
      </c>
      <c r="F11644" s="17">
        <f t="shared" si="366"/>
        <v>115.87059061126436</v>
      </c>
      <c r="G11644" s="148">
        <f t="shared" si="367"/>
        <v>94.249421535641233</v>
      </c>
    </row>
    <row r="11645" spans="1:7" s="8" customFormat="1" ht="12.75" x14ac:dyDescent="0.15">
      <c r="A11645" s="108" t="s">
        <v>6</v>
      </c>
      <c r="B11645" s="19">
        <v>725996.77</v>
      </c>
      <c r="C11645" s="19">
        <v>810950</v>
      </c>
      <c r="D11645" s="19">
        <v>890610</v>
      </c>
      <c r="E11645" s="19">
        <v>843164.75</v>
      </c>
      <c r="F11645" s="19">
        <f t="shared" si="366"/>
        <v>116.13891202298323</v>
      </c>
      <c r="G11645" s="151">
        <f t="shared" si="367"/>
        <v>94.672724312549832</v>
      </c>
    </row>
    <row r="11646" spans="1:7" s="8" customFormat="1" ht="12.75" x14ac:dyDescent="0.15">
      <c r="A11646" s="108" t="s">
        <v>7</v>
      </c>
      <c r="B11646" s="19">
        <v>660482.43999999994</v>
      </c>
      <c r="C11646" s="19">
        <v>731530</v>
      </c>
      <c r="D11646" s="19">
        <v>783000</v>
      </c>
      <c r="E11646" s="19">
        <v>769508.97</v>
      </c>
      <c r="F11646" s="19">
        <f t="shared" si="366"/>
        <v>116.50710501856796</v>
      </c>
      <c r="G11646" s="151">
        <f t="shared" si="367"/>
        <v>98.277007662835246</v>
      </c>
    </row>
    <row r="11647" spans="1:7" s="8" customFormat="1" ht="12.75" x14ac:dyDescent="0.15">
      <c r="A11647" s="110" t="s">
        <v>8</v>
      </c>
      <c r="B11647" s="20">
        <v>547278.42000000004</v>
      </c>
      <c r="C11647" s="20">
        <v>0</v>
      </c>
      <c r="D11647" s="20">
        <v>0</v>
      </c>
      <c r="E11647" s="20">
        <v>629391.65</v>
      </c>
      <c r="F11647" s="20">
        <f t="shared" si="366"/>
        <v>115.00392250072642</v>
      </c>
      <c r="G11647" s="136">
        <f t="shared" si="367"/>
        <v>0</v>
      </c>
    </row>
    <row r="11648" spans="1:7" s="8" customFormat="1" ht="12.75" x14ac:dyDescent="0.15">
      <c r="A11648" s="110" t="s">
        <v>10</v>
      </c>
      <c r="B11648" s="20">
        <v>31776.86</v>
      </c>
      <c r="C11648" s="20">
        <v>0</v>
      </c>
      <c r="D11648" s="20">
        <v>0</v>
      </c>
      <c r="E11648" s="20">
        <v>44661.59</v>
      </c>
      <c r="F11648" s="20">
        <f t="shared" si="366"/>
        <v>140.54752420472002</v>
      </c>
      <c r="G11648" s="136">
        <f t="shared" si="367"/>
        <v>0</v>
      </c>
    </row>
    <row r="11649" spans="1:7" s="8" customFormat="1" ht="12.75" x14ac:dyDescent="0.15">
      <c r="A11649" s="110" t="s">
        <v>11</v>
      </c>
      <c r="B11649" s="20">
        <v>81403.53</v>
      </c>
      <c r="C11649" s="20">
        <v>0</v>
      </c>
      <c r="D11649" s="20">
        <v>0</v>
      </c>
      <c r="E11649" s="20">
        <v>95446.720000000001</v>
      </c>
      <c r="F11649" s="20">
        <f t="shared" si="366"/>
        <v>117.25132804437351</v>
      </c>
      <c r="G11649" s="136">
        <f t="shared" si="367"/>
        <v>0</v>
      </c>
    </row>
    <row r="11650" spans="1:7" s="8" customFormat="1" ht="12.75" x14ac:dyDescent="0.15">
      <c r="A11650" s="110" t="s">
        <v>278</v>
      </c>
      <c r="B11650" s="20">
        <v>23.63</v>
      </c>
      <c r="C11650" s="20">
        <v>0</v>
      </c>
      <c r="D11650" s="20">
        <v>0</v>
      </c>
      <c r="E11650" s="20">
        <v>9.01</v>
      </c>
      <c r="F11650" s="20">
        <f t="shared" si="366"/>
        <v>38.129496402877699</v>
      </c>
      <c r="G11650" s="136">
        <f t="shared" si="367"/>
        <v>0</v>
      </c>
    </row>
    <row r="11651" spans="1:7" s="8" customFormat="1" ht="12.75" x14ac:dyDescent="0.15">
      <c r="A11651" s="108" t="s">
        <v>12</v>
      </c>
      <c r="B11651" s="19">
        <v>64228.37</v>
      </c>
      <c r="C11651" s="19">
        <v>76770</v>
      </c>
      <c r="D11651" s="19">
        <v>105010</v>
      </c>
      <c r="E11651" s="19">
        <v>72723.789999999994</v>
      </c>
      <c r="F11651" s="19">
        <f t="shared" si="366"/>
        <v>113.22689646335411</v>
      </c>
      <c r="G11651" s="151">
        <f t="shared" si="367"/>
        <v>69.254156746976463</v>
      </c>
    </row>
    <row r="11652" spans="1:7" s="8" customFormat="1" ht="12.75" x14ac:dyDescent="0.15">
      <c r="A11652" s="110" t="s">
        <v>18</v>
      </c>
      <c r="B11652" s="20">
        <v>528.37</v>
      </c>
      <c r="C11652" s="20">
        <v>0</v>
      </c>
      <c r="D11652" s="20">
        <v>0</v>
      </c>
      <c r="E11652" s="20">
        <v>506.29</v>
      </c>
      <c r="F11652" s="20">
        <f t="shared" si="366"/>
        <v>95.821110206862613</v>
      </c>
      <c r="G11652" s="136">
        <f t="shared" si="367"/>
        <v>0</v>
      </c>
    </row>
    <row r="11653" spans="1:7" s="8" customFormat="1" ht="12.75" x14ac:dyDescent="0.15">
      <c r="A11653" s="110" t="s">
        <v>19</v>
      </c>
      <c r="B11653" s="20">
        <v>17386.95</v>
      </c>
      <c r="C11653" s="20">
        <v>0</v>
      </c>
      <c r="D11653" s="20">
        <v>0</v>
      </c>
      <c r="E11653" s="20">
        <v>20335.240000000002</v>
      </c>
      <c r="F11653" s="20">
        <f t="shared" si="366"/>
        <v>116.9569130871142</v>
      </c>
      <c r="G11653" s="136">
        <f t="shared" si="367"/>
        <v>0</v>
      </c>
    </row>
    <row r="11654" spans="1:7" s="8" customFormat="1" ht="12.75" x14ac:dyDescent="0.15">
      <c r="A11654" s="110" t="s">
        <v>20</v>
      </c>
      <c r="B11654" s="20">
        <v>398.16</v>
      </c>
      <c r="C11654" s="20">
        <v>0</v>
      </c>
      <c r="D11654" s="20">
        <v>0</v>
      </c>
      <c r="E11654" s="20">
        <v>776.4</v>
      </c>
      <c r="F11654" s="20">
        <f t="shared" ref="F11654:F11717" si="368">IFERROR(E11654/B11654*100,0)</f>
        <v>194.99698613622661</v>
      </c>
      <c r="G11654" s="136">
        <f t="shared" ref="G11654:G11717" si="369">IFERROR(E11654/D11654*100,0)</f>
        <v>0</v>
      </c>
    </row>
    <row r="11655" spans="1:7" s="8" customFormat="1" ht="12.75" x14ac:dyDescent="0.15">
      <c r="A11655" s="110" t="s">
        <v>21</v>
      </c>
      <c r="B11655" s="20">
        <v>118.12</v>
      </c>
      <c r="C11655" s="20">
        <v>0</v>
      </c>
      <c r="D11655" s="20">
        <v>0</v>
      </c>
      <c r="E11655" s="20">
        <v>331.81</v>
      </c>
      <c r="F11655" s="20">
        <f t="shared" si="368"/>
        <v>280.90924483576021</v>
      </c>
      <c r="G11655" s="136">
        <f t="shared" si="369"/>
        <v>0</v>
      </c>
    </row>
    <row r="11656" spans="1:7" s="8" customFormat="1" ht="12.75" x14ac:dyDescent="0.15">
      <c r="A11656" s="110" t="s">
        <v>22</v>
      </c>
      <c r="B11656" s="20">
        <v>0</v>
      </c>
      <c r="C11656" s="20">
        <v>0</v>
      </c>
      <c r="D11656" s="20">
        <v>0</v>
      </c>
      <c r="E11656" s="20">
        <v>2300.2600000000002</v>
      </c>
      <c r="F11656" s="20">
        <f t="shared" si="368"/>
        <v>0</v>
      </c>
      <c r="G11656" s="136">
        <f t="shared" si="369"/>
        <v>0</v>
      </c>
    </row>
    <row r="11657" spans="1:7" s="8" customFormat="1" ht="12.75" x14ac:dyDescent="0.15">
      <c r="A11657" s="110" t="s">
        <v>23</v>
      </c>
      <c r="B11657" s="20">
        <v>0</v>
      </c>
      <c r="C11657" s="20">
        <v>0</v>
      </c>
      <c r="D11657" s="20">
        <v>0</v>
      </c>
      <c r="E11657" s="20">
        <v>197.92</v>
      </c>
      <c r="F11657" s="20">
        <f t="shared" si="368"/>
        <v>0</v>
      </c>
      <c r="G11657" s="136">
        <f t="shared" si="369"/>
        <v>0</v>
      </c>
    </row>
    <row r="11658" spans="1:7" s="8" customFormat="1" ht="12.75" x14ac:dyDescent="0.15">
      <c r="A11658" s="110" t="s">
        <v>24</v>
      </c>
      <c r="B11658" s="20">
        <v>15.87</v>
      </c>
      <c r="C11658" s="20">
        <v>0</v>
      </c>
      <c r="D11658" s="20">
        <v>0</v>
      </c>
      <c r="E11658" s="20">
        <v>1459.8</v>
      </c>
      <c r="F11658" s="20">
        <f t="shared" si="368"/>
        <v>9198.4877126654064</v>
      </c>
      <c r="G11658" s="136">
        <f t="shared" si="369"/>
        <v>0</v>
      </c>
    </row>
    <row r="11659" spans="1:7" s="8" customFormat="1" ht="12.75" x14ac:dyDescent="0.15">
      <c r="A11659" s="110" t="s">
        <v>25</v>
      </c>
      <c r="B11659" s="20">
        <v>0</v>
      </c>
      <c r="C11659" s="20">
        <v>0</v>
      </c>
      <c r="D11659" s="20">
        <v>0</v>
      </c>
      <c r="E11659" s="20">
        <v>1435.46</v>
      </c>
      <c r="F11659" s="20">
        <f t="shared" si="368"/>
        <v>0</v>
      </c>
      <c r="G11659" s="136">
        <f t="shared" si="369"/>
        <v>0</v>
      </c>
    </row>
    <row r="11660" spans="1:7" s="8" customFormat="1" ht="12.75" x14ac:dyDescent="0.15">
      <c r="A11660" s="110" t="s">
        <v>26</v>
      </c>
      <c r="B11660" s="20">
        <v>2029.02</v>
      </c>
      <c r="C11660" s="20">
        <v>0</v>
      </c>
      <c r="D11660" s="20">
        <v>0</v>
      </c>
      <c r="E11660" s="20">
        <v>1565.83</v>
      </c>
      <c r="F11660" s="20">
        <f t="shared" si="368"/>
        <v>77.171738080452627</v>
      </c>
      <c r="G11660" s="136">
        <f t="shared" si="369"/>
        <v>0</v>
      </c>
    </row>
    <row r="11661" spans="1:7" s="8" customFormat="1" ht="12.75" x14ac:dyDescent="0.15">
      <c r="A11661" s="110" t="s">
        <v>27</v>
      </c>
      <c r="B11661" s="20">
        <v>5486.3</v>
      </c>
      <c r="C11661" s="20">
        <v>0</v>
      </c>
      <c r="D11661" s="20">
        <v>0</v>
      </c>
      <c r="E11661" s="20">
        <v>5919.48</v>
      </c>
      <c r="F11661" s="20">
        <f t="shared" si="368"/>
        <v>107.89566738967973</v>
      </c>
      <c r="G11661" s="136">
        <f t="shared" si="369"/>
        <v>0</v>
      </c>
    </row>
    <row r="11662" spans="1:7" s="8" customFormat="1" ht="12.75" x14ac:dyDescent="0.15">
      <c r="A11662" s="110" t="s">
        <v>28</v>
      </c>
      <c r="B11662" s="20">
        <v>12604.82</v>
      </c>
      <c r="C11662" s="20">
        <v>0</v>
      </c>
      <c r="D11662" s="20">
        <v>0</v>
      </c>
      <c r="E11662" s="20">
        <v>4030.09</v>
      </c>
      <c r="F11662" s="20">
        <f t="shared" si="368"/>
        <v>31.972610477579217</v>
      </c>
      <c r="G11662" s="136">
        <f t="shared" si="369"/>
        <v>0</v>
      </c>
    </row>
    <row r="11663" spans="1:7" s="8" customFormat="1" ht="12.75" x14ac:dyDescent="0.15">
      <c r="A11663" s="110" t="s">
        <v>41</v>
      </c>
      <c r="B11663" s="20">
        <v>1050.51</v>
      </c>
      <c r="C11663" s="20">
        <v>0</v>
      </c>
      <c r="D11663" s="20">
        <v>0</v>
      </c>
      <c r="E11663" s="20">
        <v>1558.23</v>
      </c>
      <c r="F11663" s="20">
        <f t="shared" si="368"/>
        <v>148.33081074906474</v>
      </c>
      <c r="G11663" s="136">
        <f t="shared" si="369"/>
        <v>0</v>
      </c>
    </row>
    <row r="11664" spans="1:7" s="8" customFormat="1" ht="12.75" x14ac:dyDescent="0.15">
      <c r="A11664" s="110" t="s">
        <v>29</v>
      </c>
      <c r="B11664" s="20">
        <v>3571.42</v>
      </c>
      <c r="C11664" s="20">
        <v>0</v>
      </c>
      <c r="D11664" s="20">
        <v>0</v>
      </c>
      <c r="E11664" s="20">
        <v>3454.21</v>
      </c>
      <c r="F11664" s="20">
        <f t="shared" si="368"/>
        <v>96.718112123469098</v>
      </c>
      <c r="G11664" s="136">
        <f t="shared" si="369"/>
        <v>0</v>
      </c>
    </row>
    <row r="11665" spans="1:7" s="8" customFormat="1" ht="12.75" x14ac:dyDescent="0.15">
      <c r="A11665" s="110" t="s">
        <v>31</v>
      </c>
      <c r="B11665" s="20">
        <v>209.04</v>
      </c>
      <c r="C11665" s="20">
        <v>0</v>
      </c>
      <c r="D11665" s="20">
        <v>0</v>
      </c>
      <c r="E11665" s="20">
        <v>5416.9</v>
      </c>
      <c r="F11665" s="20">
        <f t="shared" si="368"/>
        <v>2591.3222349789512</v>
      </c>
      <c r="G11665" s="136">
        <f t="shared" si="369"/>
        <v>0</v>
      </c>
    </row>
    <row r="11666" spans="1:7" s="8" customFormat="1" ht="12.75" x14ac:dyDescent="0.15">
      <c r="A11666" s="110" t="s">
        <v>32</v>
      </c>
      <c r="B11666" s="20">
        <v>116.13</v>
      </c>
      <c r="C11666" s="20">
        <v>0</v>
      </c>
      <c r="D11666" s="20">
        <v>0</v>
      </c>
      <c r="E11666" s="20">
        <v>4758.37</v>
      </c>
      <c r="F11666" s="20">
        <f t="shared" si="368"/>
        <v>4097.4511323516754</v>
      </c>
      <c r="G11666" s="136">
        <f t="shared" si="369"/>
        <v>0</v>
      </c>
    </row>
    <row r="11667" spans="1:7" s="8" customFormat="1" ht="12.75" x14ac:dyDescent="0.15">
      <c r="A11667" s="110" t="s">
        <v>34</v>
      </c>
      <c r="B11667" s="20">
        <v>6773.62</v>
      </c>
      <c r="C11667" s="20">
        <v>0</v>
      </c>
      <c r="D11667" s="20">
        <v>0</v>
      </c>
      <c r="E11667" s="20">
        <v>5829.99</v>
      </c>
      <c r="F11667" s="20">
        <f t="shared" si="368"/>
        <v>86.069044321943068</v>
      </c>
      <c r="G11667" s="136">
        <f t="shared" si="369"/>
        <v>0</v>
      </c>
    </row>
    <row r="11668" spans="1:7" s="8" customFormat="1" ht="12.75" x14ac:dyDescent="0.15">
      <c r="A11668" s="110" t="s">
        <v>99</v>
      </c>
      <c r="B11668" s="20">
        <v>8113.05</v>
      </c>
      <c r="C11668" s="20">
        <v>0</v>
      </c>
      <c r="D11668" s="20">
        <v>0</v>
      </c>
      <c r="E11668" s="20">
        <v>8704.5</v>
      </c>
      <c r="F11668" s="20">
        <f t="shared" si="368"/>
        <v>107.29010667997856</v>
      </c>
      <c r="G11668" s="136">
        <f t="shared" si="369"/>
        <v>0</v>
      </c>
    </row>
    <row r="11669" spans="1:7" s="8" customFormat="1" ht="12.75" x14ac:dyDescent="0.15">
      <c r="A11669" s="110" t="s">
        <v>35</v>
      </c>
      <c r="B11669" s="20">
        <v>2922.38</v>
      </c>
      <c r="C11669" s="20">
        <v>0</v>
      </c>
      <c r="D11669" s="20">
        <v>0</v>
      </c>
      <c r="E11669" s="20">
        <v>3040.71</v>
      </c>
      <c r="F11669" s="20">
        <f t="shared" si="368"/>
        <v>104.0490969689089</v>
      </c>
      <c r="G11669" s="136">
        <f t="shared" si="369"/>
        <v>0</v>
      </c>
    </row>
    <row r="11670" spans="1:7" s="8" customFormat="1" ht="12.75" x14ac:dyDescent="0.15">
      <c r="A11670" s="110" t="s">
        <v>42</v>
      </c>
      <c r="B11670" s="20">
        <v>597.25</v>
      </c>
      <c r="C11670" s="20">
        <v>0</v>
      </c>
      <c r="D11670" s="20">
        <v>0</v>
      </c>
      <c r="E11670" s="20">
        <v>597.24</v>
      </c>
      <c r="F11670" s="20">
        <f t="shared" si="368"/>
        <v>99.998325659271657</v>
      </c>
      <c r="G11670" s="136">
        <f t="shared" si="369"/>
        <v>0</v>
      </c>
    </row>
    <row r="11671" spans="1:7" s="8" customFormat="1" ht="12.75" x14ac:dyDescent="0.15">
      <c r="A11671" s="110" t="s">
        <v>13</v>
      </c>
      <c r="B11671" s="20">
        <v>593.85</v>
      </c>
      <c r="C11671" s="20">
        <v>0</v>
      </c>
      <c r="D11671" s="20">
        <v>0</v>
      </c>
      <c r="E11671" s="20">
        <v>382.7</v>
      </c>
      <c r="F11671" s="20">
        <f t="shared" si="368"/>
        <v>64.443883135471907</v>
      </c>
      <c r="G11671" s="136">
        <f t="shared" si="369"/>
        <v>0</v>
      </c>
    </row>
    <row r="11672" spans="1:7" s="8" customFormat="1" ht="12.75" x14ac:dyDescent="0.15">
      <c r="A11672" s="110" t="s">
        <v>36</v>
      </c>
      <c r="B11672" s="20">
        <v>1713.51</v>
      </c>
      <c r="C11672" s="20">
        <v>0</v>
      </c>
      <c r="D11672" s="20">
        <v>0</v>
      </c>
      <c r="E11672" s="20">
        <v>122.36</v>
      </c>
      <c r="F11672" s="20">
        <f t="shared" si="368"/>
        <v>7.140897922976813</v>
      </c>
      <c r="G11672" s="136">
        <f t="shared" si="369"/>
        <v>0</v>
      </c>
    </row>
    <row r="11673" spans="1:7" s="8" customFormat="1" ht="12.75" x14ac:dyDescent="0.15">
      <c r="A11673" s="108" t="s">
        <v>37</v>
      </c>
      <c r="B11673" s="19">
        <v>1285.96</v>
      </c>
      <c r="C11673" s="19">
        <v>2650</v>
      </c>
      <c r="D11673" s="19">
        <v>2600</v>
      </c>
      <c r="E11673" s="19">
        <v>931.99</v>
      </c>
      <c r="F11673" s="19">
        <f t="shared" si="368"/>
        <v>72.474260474664845</v>
      </c>
      <c r="G11673" s="151">
        <f t="shared" si="369"/>
        <v>35.845769230769228</v>
      </c>
    </row>
    <row r="11674" spans="1:7" s="8" customFormat="1" ht="12.75" x14ac:dyDescent="0.15">
      <c r="A11674" s="110" t="s">
        <v>38</v>
      </c>
      <c r="B11674" s="20">
        <v>846.75</v>
      </c>
      <c r="C11674" s="20">
        <v>0</v>
      </c>
      <c r="D11674" s="20">
        <v>0</v>
      </c>
      <c r="E11674" s="20">
        <v>865.8</v>
      </c>
      <c r="F11674" s="20">
        <f t="shared" si="368"/>
        <v>102.24977856510185</v>
      </c>
      <c r="G11674" s="136">
        <f t="shared" si="369"/>
        <v>0</v>
      </c>
    </row>
    <row r="11675" spans="1:7" s="8" customFormat="1" ht="12.75" x14ac:dyDescent="0.15">
      <c r="A11675" s="110" t="s">
        <v>39</v>
      </c>
      <c r="B11675" s="20">
        <v>439.21</v>
      </c>
      <c r="C11675" s="20">
        <v>0</v>
      </c>
      <c r="D11675" s="20">
        <v>0</v>
      </c>
      <c r="E11675" s="20">
        <v>66.19</v>
      </c>
      <c r="F11675" s="20">
        <f t="shared" si="368"/>
        <v>15.070239748639603</v>
      </c>
      <c r="G11675" s="136">
        <f t="shared" si="369"/>
        <v>0</v>
      </c>
    </row>
    <row r="11676" spans="1:7" s="8" customFormat="1" ht="12.75" x14ac:dyDescent="0.15">
      <c r="A11676" s="108" t="s">
        <v>53</v>
      </c>
      <c r="B11676" s="19">
        <v>1681.19</v>
      </c>
      <c r="C11676" s="19">
        <v>2000</v>
      </c>
      <c r="D11676" s="19">
        <v>4000</v>
      </c>
      <c r="E11676" s="19">
        <v>0</v>
      </c>
      <c r="F11676" s="19">
        <f t="shared" si="368"/>
        <v>0</v>
      </c>
      <c r="G11676" s="151">
        <f t="shared" si="369"/>
        <v>0</v>
      </c>
    </row>
    <row r="11677" spans="1:7" s="8" customFormat="1" ht="12.75" x14ac:dyDescent="0.15">
      <c r="A11677" s="108" t="s">
        <v>56</v>
      </c>
      <c r="B11677" s="19">
        <v>1681.19</v>
      </c>
      <c r="C11677" s="19">
        <v>2000</v>
      </c>
      <c r="D11677" s="19">
        <v>4000</v>
      </c>
      <c r="E11677" s="19">
        <v>0</v>
      </c>
      <c r="F11677" s="19">
        <f t="shared" si="368"/>
        <v>0</v>
      </c>
      <c r="G11677" s="151">
        <f t="shared" si="369"/>
        <v>0</v>
      </c>
    </row>
    <row r="11678" spans="1:7" s="8" customFormat="1" ht="12.75" x14ac:dyDescent="0.15">
      <c r="A11678" s="110" t="s">
        <v>57</v>
      </c>
      <c r="B11678" s="20">
        <v>842.78</v>
      </c>
      <c r="C11678" s="20">
        <v>0</v>
      </c>
      <c r="D11678" s="20">
        <v>0</v>
      </c>
      <c r="E11678" s="20">
        <v>0</v>
      </c>
      <c r="F11678" s="20">
        <f t="shared" si="368"/>
        <v>0</v>
      </c>
      <c r="G11678" s="136">
        <f t="shared" si="369"/>
        <v>0</v>
      </c>
    </row>
    <row r="11679" spans="1:7" s="8" customFormat="1" ht="12.75" x14ac:dyDescent="0.15">
      <c r="A11679" s="110" t="s">
        <v>59</v>
      </c>
      <c r="B11679" s="20">
        <v>838.41</v>
      </c>
      <c r="C11679" s="20">
        <v>0</v>
      </c>
      <c r="D11679" s="20">
        <v>0</v>
      </c>
      <c r="E11679" s="20">
        <v>0</v>
      </c>
      <c r="F11679" s="20">
        <f t="shared" si="368"/>
        <v>0</v>
      </c>
      <c r="G11679" s="136">
        <f t="shared" si="369"/>
        <v>0</v>
      </c>
    </row>
    <row r="11680" spans="1:7" s="6" customFormat="1" ht="12.75" x14ac:dyDescent="0.15">
      <c r="A11680" s="147" t="s">
        <v>375</v>
      </c>
      <c r="B11680" s="17">
        <v>0</v>
      </c>
      <c r="C11680" s="17">
        <v>2100</v>
      </c>
      <c r="D11680" s="17">
        <v>4046</v>
      </c>
      <c r="E11680" s="17">
        <v>4046</v>
      </c>
      <c r="F11680" s="17">
        <f t="shared" si="368"/>
        <v>0</v>
      </c>
      <c r="G11680" s="148">
        <f t="shared" si="369"/>
        <v>100</v>
      </c>
    </row>
    <row r="11681" spans="1:7" s="7" customFormat="1" ht="12.75" x14ac:dyDescent="0.15">
      <c r="A11681" s="149" t="s">
        <v>376</v>
      </c>
      <c r="B11681" s="18">
        <v>0</v>
      </c>
      <c r="C11681" s="18">
        <v>2100</v>
      </c>
      <c r="D11681" s="18">
        <v>4046</v>
      </c>
      <c r="E11681" s="18">
        <v>4046</v>
      </c>
      <c r="F11681" s="18">
        <f t="shared" si="368"/>
        <v>0</v>
      </c>
      <c r="G11681" s="150">
        <f t="shared" si="369"/>
        <v>100</v>
      </c>
    </row>
    <row r="11682" spans="1:7" s="8" customFormat="1" ht="12.75" x14ac:dyDescent="0.15">
      <c r="A11682" s="108" t="s">
        <v>367</v>
      </c>
      <c r="B11682" s="19">
        <v>0</v>
      </c>
      <c r="C11682" s="19">
        <v>2100</v>
      </c>
      <c r="D11682" s="19">
        <v>4046</v>
      </c>
      <c r="E11682" s="19">
        <v>4046</v>
      </c>
      <c r="F11682" s="19">
        <f t="shared" si="368"/>
        <v>0</v>
      </c>
      <c r="G11682" s="151">
        <f t="shared" si="369"/>
        <v>100</v>
      </c>
    </row>
    <row r="11683" spans="1:7" s="6" customFormat="1" ht="12.75" x14ac:dyDescent="0.15">
      <c r="A11683" s="147" t="s">
        <v>281</v>
      </c>
      <c r="B11683" s="17">
        <v>0</v>
      </c>
      <c r="C11683" s="17">
        <v>2100</v>
      </c>
      <c r="D11683" s="17">
        <v>4046</v>
      </c>
      <c r="E11683" s="17">
        <v>4046</v>
      </c>
      <c r="F11683" s="17">
        <f t="shared" si="368"/>
        <v>0</v>
      </c>
      <c r="G11683" s="148">
        <f t="shared" si="369"/>
        <v>100</v>
      </c>
    </row>
    <row r="11684" spans="1:7" s="8" customFormat="1" ht="12.75" x14ac:dyDescent="0.15">
      <c r="A11684" s="108" t="s">
        <v>53</v>
      </c>
      <c r="B11684" s="19">
        <v>0</v>
      </c>
      <c r="C11684" s="19">
        <v>2100</v>
      </c>
      <c r="D11684" s="19">
        <v>4046</v>
      </c>
      <c r="E11684" s="19">
        <v>4046</v>
      </c>
      <c r="F11684" s="19">
        <f t="shared" si="368"/>
        <v>0</v>
      </c>
      <c r="G11684" s="151">
        <f t="shared" si="369"/>
        <v>100</v>
      </c>
    </row>
    <row r="11685" spans="1:7" s="8" customFormat="1" ht="12.75" x14ac:dyDescent="0.15">
      <c r="A11685" s="108" t="s">
        <v>56</v>
      </c>
      <c r="B11685" s="19">
        <v>0</v>
      </c>
      <c r="C11685" s="19">
        <v>2100</v>
      </c>
      <c r="D11685" s="19">
        <v>4046</v>
      </c>
      <c r="E11685" s="19">
        <v>4046</v>
      </c>
      <c r="F11685" s="19">
        <f t="shared" si="368"/>
        <v>0</v>
      </c>
      <c r="G11685" s="151">
        <f t="shared" si="369"/>
        <v>100</v>
      </c>
    </row>
    <row r="11686" spans="1:7" s="8" customFormat="1" ht="12.75" x14ac:dyDescent="0.15">
      <c r="A11686" s="110" t="s">
        <v>71</v>
      </c>
      <c r="B11686" s="20">
        <v>0</v>
      </c>
      <c r="C11686" s="20">
        <v>0</v>
      </c>
      <c r="D11686" s="20">
        <v>0</v>
      </c>
      <c r="E11686" s="20">
        <v>4046</v>
      </c>
      <c r="F11686" s="20">
        <f t="shared" si="368"/>
        <v>0</v>
      </c>
      <c r="G11686" s="136">
        <f t="shared" si="369"/>
        <v>0</v>
      </c>
    </row>
    <row r="11687" spans="1:7" s="6" customFormat="1" ht="12.75" x14ac:dyDescent="0.15">
      <c r="A11687" s="147" t="s">
        <v>377</v>
      </c>
      <c r="B11687" s="17">
        <v>1845.55</v>
      </c>
      <c r="C11687" s="17">
        <v>2650</v>
      </c>
      <c r="D11687" s="17">
        <v>2650</v>
      </c>
      <c r="E11687" s="17">
        <v>987</v>
      </c>
      <c r="F11687" s="17">
        <f t="shared" si="368"/>
        <v>53.479992414185475</v>
      </c>
      <c r="G11687" s="148">
        <f t="shared" si="369"/>
        <v>37.245283018867923</v>
      </c>
    </row>
    <row r="11688" spans="1:7" s="7" customFormat="1" ht="12.75" x14ac:dyDescent="0.15">
      <c r="A11688" s="149" t="s">
        <v>378</v>
      </c>
      <c r="B11688" s="18">
        <v>1845.55</v>
      </c>
      <c r="C11688" s="18">
        <v>2650</v>
      </c>
      <c r="D11688" s="18">
        <v>2650</v>
      </c>
      <c r="E11688" s="18">
        <v>987</v>
      </c>
      <c r="F11688" s="18">
        <f t="shared" si="368"/>
        <v>53.479992414185475</v>
      </c>
      <c r="G11688" s="150">
        <f t="shared" si="369"/>
        <v>37.245283018867923</v>
      </c>
    </row>
    <row r="11689" spans="1:7" s="8" customFormat="1" ht="12.75" x14ac:dyDescent="0.15">
      <c r="A11689" s="108" t="s">
        <v>367</v>
      </c>
      <c r="B11689" s="19">
        <v>1845.55</v>
      </c>
      <c r="C11689" s="19">
        <v>2650</v>
      </c>
      <c r="D11689" s="19">
        <v>2650</v>
      </c>
      <c r="E11689" s="19">
        <v>987</v>
      </c>
      <c r="F11689" s="19">
        <f t="shared" si="368"/>
        <v>53.479992414185475</v>
      </c>
      <c r="G11689" s="151">
        <f t="shared" si="369"/>
        <v>37.245283018867923</v>
      </c>
    </row>
    <row r="11690" spans="1:7" s="6" customFormat="1" ht="12.75" x14ac:dyDescent="0.15">
      <c r="A11690" s="147" t="s">
        <v>127</v>
      </c>
      <c r="B11690" s="17">
        <v>1845.55</v>
      </c>
      <c r="C11690" s="17">
        <v>2650</v>
      </c>
      <c r="D11690" s="17">
        <v>2650</v>
      </c>
      <c r="E11690" s="17">
        <v>987</v>
      </c>
      <c r="F11690" s="17">
        <f t="shared" si="368"/>
        <v>53.479992414185475</v>
      </c>
      <c r="G11690" s="148">
        <f t="shared" si="369"/>
        <v>37.245283018867923</v>
      </c>
    </row>
    <row r="11691" spans="1:7" s="8" customFormat="1" ht="12.75" x14ac:dyDescent="0.15">
      <c r="A11691" s="108" t="s">
        <v>6</v>
      </c>
      <c r="B11691" s="19">
        <v>1845.55</v>
      </c>
      <c r="C11691" s="19">
        <v>2650</v>
      </c>
      <c r="D11691" s="19">
        <v>2650</v>
      </c>
      <c r="E11691" s="19">
        <v>987</v>
      </c>
      <c r="F11691" s="19">
        <f t="shared" si="368"/>
        <v>53.479992414185475</v>
      </c>
      <c r="G11691" s="151">
        <f t="shared" si="369"/>
        <v>37.245283018867923</v>
      </c>
    </row>
    <row r="11692" spans="1:7" s="8" customFormat="1" ht="12.75" x14ac:dyDescent="0.15">
      <c r="A11692" s="108" t="s">
        <v>12</v>
      </c>
      <c r="B11692" s="19">
        <v>1845.55</v>
      </c>
      <c r="C11692" s="19">
        <v>2650</v>
      </c>
      <c r="D11692" s="19">
        <v>2650</v>
      </c>
      <c r="E11692" s="19">
        <v>987</v>
      </c>
      <c r="F11692" s="19">
        <f t="shared" si="368"/>
        <v>53.479992414185475</v>
      </c>
      <c r="G11692" s="151">
        <f t="shared" si="369"/>
        <v>37.245283018867923</v>
      </c>
    </row>
    <row r="11693" spans="1:7" s="8" customFormat="1" ht="12.75" x14ac:dyDescent="0.15">
      <c r="A11693" s="110" t="s">
        <v>18</v>
      </c>
      <c r="B11693" s="20">
        <v>0</v>
      </c>
      <c r="C11693" s="20">
        <v>0</v>
      </c>
      <c r="D11693" s="20">
        <v>0</v>
      </c>
      <c r="E11693" s="20">
        <v>587</v>
      </c>
      <c r="F11693" s="20">
        <f t="shared" si="368"/>
        <v>0</v>
      </c>
      <c r="G11693" s="136">
        <f t="shared" si="369"/>
        <v>0</v>
      </c>
    </row>
    <row r="11694" spans="1:7" s="8" customFormat="1" ht="12.75" x14ac:dyDescent="0.15">
      <c r="A11694" s="110" t="s">
        <v>20</v>
      </c>
      <c r="B11694" s="20">
        <v>1539.58</v>
      </c>
      <c r="C11694" s="20">
        <v>0</v>
      </c>
      <c r="D11694" s="20">
        <v>0</v>
      </c>
      <c r="E11694" s="20">
        <v>26.54</v>
      </c>
      <c r="F11694" s="20">
        <f t="shared" si="368"/>
        <v>1.7238467634030061</v>
      </c>
      <c r="G11694" s="136">
        <f t="shared" si="369"/>
        <v>0</v>
      </c>
    </row>
    <row r="11695" spans="1:7" s="8" customFormat="1" ht="12.75" x14ac:dyDescent="0.15">
      <c r="A11695" s="110" t="s">
        <v>25</v>
      </c>
      <c r="B11695" s="20">
        <v>305.97000000000003</v>
      </c>
      <c r="C11695" s="20">
        <v>0</v>
      </c>
      <c r="D11695" s="20">
        <v>0</v>
      </c>
      <c r="E11695" s="20">
        <v>0</v>
      </c>
      <c r="F11695" s="20">
        <f t="shared" si="368"/>
        <v>0</v>
      </c>
      <c r="G11695" s="136">
        <f t="shared" si="369"/>
        <v>0</v>
      </c>
    </row>
    <row r="11696" spans="1:7" s="8" customFormat="1" ht="12.75" x14ac:dyDescent="0.15">
      <c r="A11696" s="110" t="s">
        <v>83</v>
      </c>
      <c r="B11696" s="20">
        <v>0</v>
      </c>
      <c r="C11696" s="20">
        <v>0</v>
      </c>
      <c r="D11696" s="20">
        <v>0</v>
      </c>
      <c r="E11696" s="20">
        <v>373.46</v>
      </c>
      <c r="F11696" s="20">
        <f t="shared" si="368"/>
        <v>0</v>
      </c>
      <c r="G11696" s="136">
        <f t="shared" si="369"/>
        <v>0</v>
      </c>
    </row>
    <row r="11697" spans="1:7" s="6" customFormat="1" ht="12.75" x14ac:dyDescent="0.15">
      <c r="A11697" s="147" t="s">
        <v>384</v>
      </c>
      <c r="B11697" s="17">
        <v>69693.179999999993</v>
      </c>
      <c r="C11697" s="17">
        <v>53000</v>
      </c>
      <c r="D11697" s="17">
        <v>141742</v>
      </c>
      <c r="E11697" s="17">
        <v>104134.6</v>
      </c>
      <c r="F11697" s="17">
        <f t="shared" si="368"/>
        <v>149.41863751948182</v>
      </c>
      <c r="G11697" s="148">
        <f t="shared" si="369"/>
        <v>73.46770893595405</v>
      </c>
    </row>
    <row r="11698" spans="1:7" s="7" customFormat="1" ht="12.75" x14ac:dyDescent="0.15">
      <c r="A11698" s="149" t="s">
        <v>390</v>
      </c>
      <c r="B11698" s="18">
        <v>69693.179999999993</v>
      </c>
      <c r="C11698" s="18">
        <v>53000</v>
      </c>
      <c r="D11698" s="18">
        <v>141742</v>
      </c>
      <c r="E11698" s="18">
        <v>104134.6</v>
      </c>
      <c r="F11698" s="18">
        <f t="shared" si="368"/>
        <v>149.41863751948182</v>
      </c>
      <c r="G11698" s="150">
        <f t="shared" si="369"/>
        <v>73.46770893595405</v>
      </c>
    </row>
    <row r="11699" spans="1:7" s="8" customFormat="1" ht="12.75" x14ac:dyDescent="0.15">
      <c r="A11699" s="108" t="s">
        <v>367</v>
      </c>
      <c r="B11699" s="19">
        <v>69693.179999999993</v>
      </c>
      <c r="C11699" s="19">
        <v>53000</v>
      </c>
      <c r="D11699" s="19">
        <v>141742</v>
      </c>
      <c r="E11699" s="19">
        <v>104134.6</v>
      </c>
      <c r="F11699" s="19">
        <f t="shared" si="368"/>
        <v>149.41863751948182</v>
      </c>
      <c r="G11699" s="151">
        <f t="shared" si="369"/>
        <v>73.46770893595405</v>
      </c>
    </row>
    <row r="11700" spans="1:7" s="6" customFormat="1" ht="12.75" x14ac:dyDescent="0.15">
      <c r="A11700" s="147" t="s">
        <v>263</v>
      </c>
      <c r="B11700" s="17">
        <v>69693.179999999993</v>
      </c>
      <c r="C11700" s="17">
        <v>53000</v>
      </c>
      <c r="D11700" s="17">
        <v>141742</v>
      </c>
      <c r="E11700" s="17">
        <v>104134.6</v>
      </c>
      <c r="F11700" s="17">
        <f t="shared" si="368"/>
        <v>149.41863751948182</v>
      </c>
      <c r="G11700" s="148">
        <f t="shared" si="369"/>
        <v>73.46770893595405</v>
      </c>
    </row>
    <row r="11701" spans="1:7" s="8" customFormat="1" ht="12.75" x14ac:dyDescent="0.15">
      <c r="A11701" s="108" t="s">
        <v>6</v>
      </c>
      <c r="B11701" s="19">
        <v>69693.179999999993</v>
      </c>
      <c r="C11701" s="19">
        <v>53000</v>
      </c>
      <c r="D11701" s="19">
        <v>141742</v>
      </c>
      <c r="E11701" s="19">
        <v>104134.6</v>
      </c>
      <c r="F11701" s="19">
        <f t="shared" si="368"/>
        <v>149.41863751948182</v>
      </c>
      <c r="G11701" s="151">
        <f t="shared" si="369"/>
        <v>73.46770893595405</v>
      </c>
    </row>
    <row r="11702" spans="1:7" s="8" customFormat="1" ht="12.75" x14ac:dyDescent="0.15">
      <c r="A11702" s="108" t="s">
        <v>7</v>
      </c>
      <c r="B11702" s="19">
        <v>67124.66</v>
      </c>
      <c r="C11702" s="19">
        <v>50000</v>
      </c>
      <c r="D11702" s="19">
        <v>133742</v>
      </c>
      <c r="E11702" s="19">
        <v>98999.87</v>
      </c>
      <c r="F11702" s="19">
        <f t="shared" si="368"/>
        <v>147.48658689667849</v>
      </c>
      <c r="G11702" s="151">
        <f t="shared" si="369"/>
        <v>74.02302193776076</v>
      </c>
    </row>
    <row r="11703" spans="1:7" s="8" customFormat="1" ht="12.75" x14ac:dyDescent="0.15">
      <c r="A11703" s="110" t="s">
        <v>8</v>
      </c>
      <c r="B11703" s="20">
        <v>63296.27</v>
      </c>
      <c r="C11703" s="20">
        <v>0</v>
      </c>
      <c r="D11703" s="20">
        <v>0</v>
      </c>
      <c r="E11703" s="20">
        <v>91832.31</v>
      </c>
      <c r="F11703" s="20">
        <f t="shared" si="368"/>
        <v>145.08328847813624</v>
      </c>
      <c r="G11703" s="136">
        <f t="shared" si="369"/>
        <v>0</v>
      </c>
    </row>
    <row r="11704" spans="1:7" s="8" customFormat="1" ht="12.75" x14ac:dyDescent="0.15">
      <c r="A11704" s="110" t="s">
        <v>11</v>
      </c>
      <c r="B11704" s="20">
        <v>3828.39</v>
      </c>
      <c r="C11704" s="20">
        <v>0</v>
      </c>
      <c r="D11704" s="20">
        <v>0</v>
      </c>
      <c r="E11704" s="20">
        <v>7167.56</v>
      </c>
      <c r="F11704" s="20">
        <f t="shared" si="368"/>
        <v>187.22126011195309</v>
      </c>
      <c r="G11704" s="136">
        <f t="shared" si="369"/>
        <v>0</v>
      </c>
    </row>
    <row r="11705" spans="1:7" s="8" customFormat="1" ht="12.75" x14ac:dyDescent="0.15">
      <c r="A11705" s="108" t="s">
        <v>12</v>
      </c>
      <c r="B11705" s="19">
        <v>2568.52</v>
      </c>
      <c r="C11705" s="19">
        <v>3000</v>
      </c>
      <c r="D11705" s="19">
        <v>8000</v>
      </c>
      <c r="E11705" s="19">
        <v>5134.7299999999996</v>
      </c>
      <c r="F11705" s="19">
        <f t="shared" si="368"/>
        <v>199.91006494012115</v>
      </c>
      <c r="G11705" s="151">
        <f t="shared" si="369"/>
        <v>64.184124999999995</v>
      </c>
    </row>
    <row r="11706" spans="1:7" s="8" customFormat="1" ht="12.75" x14ac:dyDescent="0.15">
      <c r="A11706" s="110" t="s">
        <v>19</v>
      </c>
      <c r="B11706" s="20">
        <v>2568.52</v>
      </c>
      <c r="C11706" s="20">
        <v>0</v>
      </c>
      <c r="D11706" s="20">
        <v>0</v>
      </c>
      <c r="E11706" s="20">
        <v>5134.7299999999996</v>
      </c>
      <c r="F11706" s="20">
        <f t="shared" si="368"/>
        <v>199.91006494012115</v>
      </c>
      <c r="G11706" s="136">
        <f t="shared" si="369"/>
        <v>0</v>
      </c>
    </row>
    <row r="11707" spans="1:7" s="6" customFormat="1" ht="12.75" x14ac:dyDescent="0.15">
      <c r="A11707" s="147" t="s">
        <v>381</v>
      </c>
      <c r="B11707" s="17">
        <v>4855.38</v>
      </c>
      <c r="C11707" s="17">
        <v>1400</v>
      </c>
      <c r="D11707" s="17">
        <v>54300</v>
      </c>
      <c r="E11707" s="17">
        <v>27954.21</v>
      </c>
      <c r="F11707" s="17">
        <f t="shared" si="368"/>
        <v>575.73681153689313</v>
      </c>
      <c r="G11707" s="148">
        <f t="shared" si="369"/>
        <v>51.481049723756897</v>
      </c>
    </row>
    <row r="11708" spans="1:7" s="7" customFormat="1" ht="12.75" x14ac:dyDescent="0.15">
      <c r="A11708" s="149" t="s">
        <v>382</v>
      </c>
      <c r="B11708" s="18">
        <v>4855.38</v>
      </c>
      <c r="C11708" s="18">
        <v>1400</v>
      </c>
      <c r="D11708" s="18">
        <v>54300</v>
      </c>
      <c r="E11708" s="18">
        <v>27954.21</v>
      </c>
      <c r="F11708" s="18">
        <f t="shared" si="368"/>
        <v>575.73681153689313</v>
      </c>
      <c r="G11708" s="150">
        <f t="shared" si="369"/>
        <v>51.481049723756897</v>
      </c>
    </row>
    <row r="11709" spans="1:7" s="8" customFormat="1" ht="12.75" x14ac:dyDescent="0.15">
      <c r="A11709" s="108" t="s">
        <v>367</v>
      </c>
      <c r="B11709" s="19">
        <v>4855.38</v>
      </c>
      <c r="C11709" s="19">
        <v>1400</v>
      </c>
      <c r="D11709" s="19">
        <v>54300</v>
      </c>
      <c r="E11709" s="19">
        <v>27954.21</v>
      </c>
      <c r="F11709" s="19">
        <f t="shared" si="368"/>
        <v>575.73681153689313</v>
      </c>
      <c r="G11709" s="151">
        <f t="shared" si="369"/>
        <v>51.481049723756897</v>
      </c>
    </row>
    <row r="11710" spans="1:7" s="6" customFormat="1" ht="12.75" x14ac:dyDescent="0.15">
      <c r="A11710" s="147" t="s">
        <v>128</v>
      </c>
      <c r="B11710" s="17">
        <v>4855.38</v>
      </c>
      <c r="C11710" s="17">
        <v>1400</v>
      </c>
      <c r="D11710" s="17">
        <v>54300</v>
      </c>
      <c r="E11710" s="17">
        <v>27954.21</v>
      </c>
      <c r="F11710" s="17">
        <f t="shared" si="368"/>
        <v>575.73681153689313</v>
      </c>
      <c r="G11710" s="148">
        <f t="shared" si="369"/>
        <v>51.481049723756897</v>
      </c>
    </row>
    <row r="11711" spans="1:7" s="8" customFormat="1" ht="12.75" x14ac:dyDescent="0.15">
      <c r="A11711" s="108" t="s">
        <v>6</v>
      </c>
      <c r="B11711" s="19">
        <v>873.7</v>
      </c>
      <c r="C11711" s="19">
        <v>1400</v>
      </c>
      <c r="D11711" s="19">
        <v>50300</v>
      </c>
      <c r="E11711" s="19">
        <v>23954.21</v>
      </c>
      <c r="F11711" s="19">
        <f t="shared" si="368"/>
        <v>2741.6973789630306</v>
      </c>
      <c r="G11711" s="151">
        <f t="shared" si="369"/>
        <v>47.622683896620273</v>
      </c>
    </row>
    <row r="11712" spans="1:7" s="8" customFormat="1" ht="12.75" x14ac:dyDescent="0.15">
      <c r="A11712" s="108" t="s">
        <v>7</v>
      </c>
      <c r="B11712" s="19">
        <v>873.7</v>
      </c>
      <c r="C11712" s="19">
        <v>1165</v>
      </c>
      <c r="D11712" s="19">
        <v>50300</v>
      </c>
      <c r="E11712" s="19">
        <v>23954.21</v>
      </c>
      <c r="F11712" s="19">
        <f t="shared" si="368"/>
        <v>2741.6973789630306</v>
      </c>
      <c r="G11712" s="151">
        <f t="shared" si="369"/>
        <v>47.622683896620273</v>
      </c>
    </row>
    <row r="11713" spans="1:7" s="8" customFormat="1" ht="12.75" x14ac:dyDescent="0.15">
      <c r="A11713" s="110" t="s">
        <v>8</v>
      </c>
      <c r="B11713" s="20">
        <v>766.3</v>
      </c>
      <c r="C11713" s="20">
        <v>0</v>
      </c>
      <c r="D11713" s="20">
        <v>0</v>
      </c>
      <c r="E11713" s="20">
        <v>23954.21</v>
      </c>
      <c r="F11713" s="20">
        <f t="shared" si="368"/>
        <v>3125.9571969202666</v>
      </c>
      <c r="G11713" s="136">
        <f t="shared" si="369"/>
        <v>0</v>
      </c>
    </row>
    <row r="11714" spans="1:7" s="8" customFormat="1" ht="12.75" x14ac:dyDescent="0.15">
      <c r="A11714" s="110" t="s">
        <v>11</v>
      </c>
      <c r="B11714" s="20">
        <v>107.4</v>
      </c>
      <c r="C11714" s="20">
        <v>0</v>
      </c>
      <c r="D11714" s="20">
        <v>0</v>
      </c>
      <c r="E11714" s="20">
        <v>0</v>
      </c>
      <c r="F11714" s="20">
        <f t="shared" si="368"/>
        <v>0</v>
      </c>
      <c r="G11714" s="136">
        <f t="shared" si="369"/>
        <v>0</v>
      </c>
    </row>
    <row r="11715" spans="1:7" s="8" customFormat="1" ht="12.75" x14ac:dyDescent="0.15">
      <c r="A11715" s="108" t="s">
        <v>37</v>
      </c>
      <c r="B11715" s="19">
        <v>0</v>
      </c>
      <c r="C11715" s="19">
        <v>235</v>
      </c>
      <c r="D11715" s="19">
        <v>0</v>
      </c>
      <c r="E11715" s="19">
        <v>0</v>
      </c>
      <c r="F11715" s="19">
        <f t="shared" si="368"/>
        <v>0</v>
      </c>
      <c r="G11715" s="151">
        <f t="shared" si="369"/>
        <v>0</v>
      </c>
    </row>
    <row r="11716" spans="1:7" s="8" customFormat="1" ht="12.75" x14ac:dyDescent="0.15">
      <c r="A11716" s="108" t="s">
        <v>53</v>
      </c>
      <c r="B11716" s="19">
        <v>3981.68</v>
      </c>
      <c r="C11716" s="19">
        <v>0</v>
      </c>
      <c r="D11716" s="19">
        <v>4000</v>
      </c>
      <c r="E11716" s="19">
        <v>4000</v>
      </c>
      <c r="F11716" s="19">
        <f t="shared" si="368"/>
        <v>100.46010729139458</v>
      </c>
      <c r="G11716" s="151">
        <f t="shared" si="369"/>
        <v>100</v>
      </c>
    </row>
    <row r="11717" spans="1:7" s="8" customFormat="1" ht="12.75" x14ac:dyDescent="0.15">
      <c r="A11717" s="108" t="s">
        <v>56</v>
      </c>
      <c r="B11717" s="19">
        <v>3981.68</v>
      </c>
      <c r="C11717" s="19">
        <v>0</v>
      </c>
      <c r="D11717" s="19">
        <v>4000</v>
      </c>
      <c r="E11717" s="19">
        <v>4000</v>
      </c>
      <c r="F11717" s="19">
        <f t="shared" si="368"/>
        <v>100.46010729139458</v>
      </c>
      <c r="G11717" s="151">
        <f t="shared" si="369"/>
        <v>100</v>
      </c>
    </row>
    <row r="11718" spans="1:7" s="8" customFormat="1" ht="12.75" x14ac:dyDescent="0.15">
      <c r="A11718" s="110" t="s">
        <v>71</v>
      </c>
      <c r="B11718" s="20">
        <v>3981.68</v>
      </c>
      <c r="C11718" s="20">
        <v>0</v>
      </c>
      <c r="D11718" s="20">
        <v>0</v>
      </c>
      <c r="E11718" s="20">
        <v>4000</v>
      </c>
      <c r="F11718" s="20">
        <f t="shared" ref="F11718:F11781" si="370">IFERROR(E11718/B11718*100,0)</f>
        <v>100.46010729139458</v>
      </c>
      <c r="G11718" s="136">
        <f t="shared" ref="G11718:G11781" si="371">IFERROR(E11718/D11718*100,0)</f>
        <v>0</v>
      </c>
    </row>
    <row r="11719" spans="1:7" s="5" customFormat="1" ht="12.75" x14ac:dyDescent="0.15">
      <c r="A11719" s="145" t="s">
        <v>526</v>
      </c>
      <c r="B11719" s="16">
        <v>178547.96</v>
      </c>
      <c r="C11719" s="16">
        <v>433478</v>
      </c>
      <c r="D11719" s="16">
        <v>239394</v>
      </c>
      <c r="E11719" s="16">
        <v>165843.07</v>
      </c>
      <c r="F11719" s="16">
        <f t="shared" si="370"/>
        <v>92.884326429716708</v>
      </c>
      <c r="G11719" s="146">
        <f t="shared" si="371"/>
        <v>69.276201575645175</v>
      </c>
    </row>
    <row r="11720" spans="1:7" s="6" customFormat="1" ht="12.75" x14ac:dyDescent="0.15">
      <c r="A11720" s="147" t="s">
        <v>403</v>
      </c>
      <c r="B11720" s="17">
        <v>173326.97</v>
      </c>
      <c r="C11720" s="17">
        <v>428799</v>
      </c>
      <c r="D11720" s="17">
        <v>233799</v>
      </c>
      <c r="E11720" s="17">
        <v>160248.79</v>
      </c>
      <c r="F11720" s="17">
        <f t="shared" si="370"/>
        <v>92.454619151306929</v>
      </c>
      <c r="G11720" s="148">
        <f t="shared" si="371"/>
        <v>68.541264077262952</v>
      </c>
    </row>
    <row r="11721" spans="1:7" s="7" customFormat="1" ht="12.75" x14ac:dyDescent="0.15">
      <c r="A11721" s="149" t="s">
        <v>404</v>
      </c>
      <c r="B11721" s="18">
        <v>94512.08</v>
      </c>
      <c r="C11721" s="18">
        <v>99874</v>
      </c>
      <c r="D11721" s="18">
        <v>99874</v>
      </c>
      <c r="E11721" s="18">
        <v>94497.03</v>
      </c>
      <c r="F11721" s="18">
        <f t="shared" si="370"/>
        <v>99.984076109635936</v>
      </c>
      <c r="G11721" s="150">
        <f t="shared" si="371"/>
        <v>94.616246470552895</v>
      </c>
    </row>
    <row r="11722" spans="1:7" s="8" customFormat="1" ht="12.75" x14ac:dyDescent="0.15">
      <c r="A11722" s="108" t="s">
        <v>394</v>
      </c>
      <c r="B11722" s="19">
        <v>94512.08</v>
      </c>
      <c r="C11722" s="19">
        <v>99874</v>
      </c>
      <c r="D11722" s="19">
        <v>99874</v>
      </c>
      <c r="E11722" s="19">
        <v>94497.03</v>
      </c>
      <c r="F11722" s="19">
        <f t="shared" si="370"/>
        <v>99.984076109635936</v>
      </c>
      <c r="G11722" s="151">
        <f t="shared" si="371"/>
        <v>94.616246470552895</v>
      </c>
    </row>
    <row r="11723" spans="1:7" s="6" customFormat="1" ht="12.75" x14ac:dyDescent="0.15">
      <c r="A11723" s="147" t="s">
        <v>5</v>
      </c>
      <c r="B11723" s="17">
        <v>94512.08</v>
      </c>
      <c r="C11723" s="17">
        <v>99874</v>
      </c>
      <c r="D11723" s="17">
        <v>99874</v>
      </c>
      <c r="E11723" s="17">
        <v>94497.03</v>
      </c>
      <c r="F11723" s="17">
        <f t="shared" si="370"/>
        <v>99.984076109635936</v>
      </c>
      <c r="G11723" s="148">
        <f t="shared" si="371"/>
        <v>94.616246470552895</v>
      </c>
    </row>
    <row r="11724" spans="1:7" s="8" customFormat="1" ht="12.75" x14ac:dyDescent="0.15">
      <c r="A11724" s="108" t="s">
        <v>6</v>
      </c>
      <c r="B11724" s="19">
        <v>94512.08</v>
      </c>
      <c r="C11724" s="19">
        <v>99874</v>
      </c>
      <c r="D11724" s="19">
        <v>99874</v>
      </c>
      <c r="E11724" s="19">
        <v>94497.03</v>
      </c>
      <c r="F11724" s="19">
        <f t="shared" si="370"/>
        <v>99.984076109635936</v>
      </c>
      <c r="G11724" s="151">
        <f t="shared" si="371"/>
        <v>94.616246470552895</v>
      </c>
    </row>
    <row r="11725" spans="1:7" s="8" customFormat="1" ht="12.75" x14ac:dyDescent="0.15">
      <c r="A11725" s="108" t="s">
        <v>12</v>
      </c>
      <c r="B11725" s="19">
        <v>94512.08</v>
      </c>
      <c r="C11725" s="19">
        <v>99874</v>
      </c>
      <c r="D11725" s="19">
        <v>99874</v>
      </c>
      <c r="E11725" s="19">
        <v>94497.03</v>
      </c>
      <c r="F11725" s="19">
        <f t="shared" si="370"/>
        <v>99.984076109635936</v>
      </c>
      <c r="G11725" s="151">
        <f t="shared" si="371"/>
        <v>94.616246470552895</v>
      </c>
    </row>
    <row r="11726" spans="1:7" s="8" customFormat="1" ht="12.75" x14ac:dyDescent="0.15">
      <c r="A11726" s="110" t="s">
        <v>34</v>
      </c>
      <c r="B11726" s="20">
        <v>94512.08</v>
      </c>
      <c r="C11726" s="20">
        <v>0</v>
      </c>
      <c r="D11726" s="20">
        <v>0</v>
      </c>
      <c r="E11726" s="20">
        <v>94497.03</v>
      </c>
      <c r="F11726" s="20">
        <f t="shared" si="370"/>
        <v>99.984076109635936</v>
      </c>
      <c r="G11726" s="136">
        <f t="shared" si="371"/>
        <v>0</v>
      </c>
    </row>
    <row r="11727" spans="1:7" s="7" customFormat="1" ht="12.75" x14ac:dyDescent="0.15">
      <c r="A11727" s="149" t="s">
        <v>405</v>
      </c>
      <c r="B11727" s="18">
        <v>70614.33</v>
      </c>
      <c r="C11727" s="18">
        <v>79634</v>
      </c>
      <c r="D11727" s="18">
        <v>79634</v>
      </c>
      <c r="E11727" s="18">
        <v>57150.080000000002</v>
      </c>
      <c r="F11727" s="18">
        <f t="shared" si="370"/>
        <v>80.932694539479456</v>
      </c>
      <c r="G11727" s="150">
        <f t="shared" si="371"/>
        <v>71.765929125750304</v>
      </c>
    </row>
    <row r="11728" spans="1:7" s="8" customFormat="1" ht="12.75" x14ac:dyDescent="0.15">
      <c r="A11728" s="108" t="s">
        <v>367</v>
      </c>
      <c r="B11728" s="19">
        <v>70614.33</v>
      </c>
      <c r="C11728" s="19">
        <v>79634</v>
      </c>
      <c r="D11728" s="19">
        <v>79634</v>
      </c>
      <c r="E11728" s="19">
        <v>57150.080000000002</v>
      </c>
      <c r="F11728" s="19">
        <f t="shared" si="370"/>
        <v>80.932694539479456</v>
      </c>
      <c r="G11728" s="151">
        <f t="shared" si="371"/>
        <v>71.765929125750304</v>
      </c>
    </row>
    <row r="11729" spans="1:7" s="6" customFormat="1" ht="12.75" x14ac:dyDescent="0.15">
      <c r="A11729" s="147" t="s">
        <v>5</v>
      </c>
      <c r="B11729" s="17">
        <v>70614.33</v>
      </c>
      <c r="C11729" s="17">
        <v>79634</v>
      </c>
      <c r="D11729" s="17">
        <v>79634</v>
      </c>
      <c r="E11729" s="17">
        <v>57150.080000000002</v>
      </c>
      <c r="F11729" s="17">
        <f t="shared" si="370"/>
        <v>80.932694539479456</v>
      </c>
      <c r="G11729" s="148">
        <f t="shared" si="371"/>
        <v>71.765929125750304</v>
      </c>
    </row>
    <row r="11730" spans="1:7" s="8" customFormat="1" ht="12.75" x14ac:dyDescent="0.15">
      <c r="A11730" s="108" t="s">
        <v>6</v>
      </c>
      <c r="B11730" s="19">
        <v>70614.33</v>
      </c>
      <c r="C11730" s="19">
        <v>79634</v>
      </c>
      <c r="D11730" s="19">
        <v>79634</v>
      </c>
      <c r="E11730" s="19">
        <v>57150.080000000002</v>
      </c>
      <c r="F11730" s="19">
        <f t="shared" si="370"/>
        <v>80.932694539479456</v>
      </c>
      <c r="G11730" s="151">
        <f t="shared" si="371"/>
        <v>71.765929125750304</v>
      </c>
    </row>
    <row r="11731" spans="1:7" s="8" customFormat="1" ht="12.75" x14ac:dyDescent="0.15">
      <c r="A11731" s="108" t="s">
        <v>12</v>
      </c>
      <c r="B11731" s="19">
        <v>70614.33</v>
      </c>
      <c r="C11731" s="19">
        <v>79634</v>
      </c>
      <c r="D11731" s="19">
        <v>79634</v>
      </c>
      <c r="E11731" s="19">
        <v>57150.080000000002</v>
      </c>
      <c r="F11731" s="19">
        <f t="shared" si="370"/>
        <v>80.932694539479456</v>
      </c>
      <c r="G11731" s="151">
        <f t="shared" si="371"/>
        <v>71.765929125750304</v>
      </c>
    </row>
    <row r="11732" spans="1:7" s="8" customFormat="1" ht="12.75" x14ac:dyDescent="0.15">
      <c r="A11732" s="110" t="s">
        <v>31</v>
      </c>
      <c r="B11732" s="20">
        <v>70614.33</v>
      </c>
      <c r="C11732" s="20">
        <v>0</v>
      </c>
      <c r="D11732" s="20">
        <v>0</v>
      </c>
      <c r="E11732" s="20">
        <v>57150.080000000002</v>
      </c>
      <c r="F11732" s="20">
        <f t="shared" si="370"/>
        <v>80.932694539479456</v>
      </c>
      <c r="G11732" s="136">
        <f t="shared" si="371"/>
        <v>0</v>
      </c>
    </row>
    <row r="11733" spans="1:7" s="7" customFormat="1" ht="12.75" x14ac:dyDescent="0.15">
      <c r="A11733" s="149" t="s">
        <v>406</v>
      </c>
      <c r="B11733" s="18">
        <v>8200.56</v>
      </c>
      <c r="C11733" s="18">
        <v>9291</v>
      </c>
      <c r="D11733" s="18">
        <v>9291</v>
      </c>
      <c r="E11733" s="18">
        <v>8601.68</v>
      </c>
      <c r="F11733" s="18">
        <f t="shared" si="370"/>
        <v>104.89137327206923</v>
      </c>
      <c r="G11733" s="150">
        <f t="shared" si="371"/>
        <v>92.580777096114517</v>
      </c>
    </row>
    <row r="11734" spans="1:7" s="8" customFormat="1" ht="12.75" x14ac:dyDescent="0.15">
      <c r="A11734" s="108" t="s">
        <v>407</v>
      </c>
      <c r="B11734" s="19">
        <v>8200.56</v>
      </c>
      <c r="C11734" s="19">
        <v>9291</v>
      </c>
      <c r="D11734" s="19">
        <v>9291</v>
      </c>
      <c r="E11734" s="19">
        <v>8601.68</v>
      </c>
      <c r="F11734" s="19">
        <f t="shared" si="370"/>
        <v>104.89137327206923</v>
      </c>
      <c r="G11734" s="151">
        <f t="shared" si="371"/>
        <v>92.580777096114517</v>
      </c>
    </row>
    <row r="11735" spans="1:7" s="6" customFormat="1" ht="12.75" x14ac:dyDescent="0.15">
      <c r="A11735" s="147" t="s">
        <v>5</v>
      </c>
      <c r="B11735" s="17">
        <v>8200.56</v>
      </c>
      <c r="C11735" s="17">
        <v>9291</v>
      </c>
      <c r="D11735" s="17">
        <v>9291</v>
      </c>
      <c r="E11735" s="17">
        <v>8601.68</v>
      </c>
      <c r="F11735" s="17">
        <f t="shared" si="370"/>
        <v>104.89137327206923</v>
      </c>
      <c r="G11735" s="148">
        <f t="shared" si="371"/>
        <v>92.580777096114517</v>
      </c>
    </row>
    <row r="11736" spans="1:7" s="8" customFormat="1" ht="12.75" x14ac:dyDescent="0.15">
      <c r="A11736" s="108" t="s">
        <v>6</v>
      </c>
      <c r="B11736" s="19">
        <v>8200.56</v>
      </c>
      <c r="C11736" s="19">
        <v>9291</v>
      </c>
      <c r="D11736" s="19">
        <v>9291</v>
      </c>
      <c r="E11736" s="19">
        <v>8601.68</v>
      </c>
      <c r="F11736" s="19">
        <f t="shared" si="370"/>
        <v>104.89137327206923</v>
      </c>
      <c r="G11736" s="151">
        <f t="shared" si="371"/>
        <v>92.580777096114517</v>
      </c>
    </row>
    <row r="11737" spans="1:7" s="8" customFormat="1" ht="12.75" x14ac:dyDescent="0.15">
      <c r="A11737" s="108" t="s">
        <v>12</v>
      </c>
      <c r="B11737" s="19">
        <v>8200.56</v>
      </c>
      <c r="C11737" s="19">
        <v>9291</v>
      </c>
      <c r="D11737" s="19">
        <v>9291</v>
      </c>
      <c r="E11737" s="19">
        <v>8601.68</v>
      </c>
      <c r="F11737" s="19">
        <f t="shared" si="370"/>
        <v>104.89137327206923</v>
      </c>
      <c r="G11737" s="151">
        <f t="shared" si="371"/>
        <v>92.580777096114517</v>
      </c>
    </row>
    <row r="11738" spans="1:7" s="8" customFormat="1" ht="12.75" x14ac:dyDescent="0.15">
      <c r="A11738" s="110" t="s">
        <v>34</v>
      </c>
      <c r="B11738" s="20">
        <v>8200.56</v>
      </c>
      <c r="C11738" s="20">
        <v>0</v>
      </c>
      <c r="D11738" s="20">
        <v>0</v>
      </c>
      <c r="E11738" s="20">
        <v>8601.68</v>
      </c>
      <c r="F11738" s="20">
        <f t="shared" si="370"/>
        <v>104.89137327206923</v>
      </c>
      <c r="G11738" s="136">
        <f t="shared" si="371"/>
        <v>0</v>
      </c>
    </row>
    <row r="11739" spans="1:7" s="7" customFormat="1" ht="12.75" x14ac:dyDescent="0.15">
      <c r="A11739" s="149" t="s">
        <v>408</v>
      </c>
      <c r="B11739" s="18">
        <v>0</v>
      </c>
      <c r="C11739" s="18">
        <v>0</v>
      </c>
      <c r="D11739" s="18">
        <v>35000</v>
      </c>
      <c r="E11739" s="18">
        <v>0</v>
      </c>
      <c r="F11739" s="18">
        <f t="shared" si="370"/>
        <v>0</v>
      </c>
      <c r="G11739" s="150">
        <f t="shared" si="371"/>
        <v>0</v>
      </c>
    </row>
    <row r="11740" spans="1:7" s="8" customFormat="1" ht="12.75" x14ac:dyDescent="0.15">
      <c r="A11740" s="108" t="s">
        <v>367</v>
      </c>
      <c r="B11740" s="19">
        <v>0</v>
      </c>
      <c r="C11740" s="19">
        <v>0</v>
      </c>
      <c r="D11740" s="19">
        <v>35000</v>
      </c>
      <c r="E11740" s="19">
        <v>0</v>
      </c>
      <c r="F11740" s="19">
        <f t="shared" si="370"/>
        <v>0</v>
      </c>
      <c r="G11740" s="151">
        <f t="shared" si="371"/>
        <v>0</v>
      </c>
    </row>
    <row r="11741" spans="1:7" s="6" customFormat="1" ht="12.75" x14ac:dyDescent="0.15">
      <c r="A11741" s="147" t="s">
        <v>5</v>
      </c>
      <c r="B11741" s="17">
        <v>0</v>
      </c>
      <c r="C11741" s="17">
        <v>0</v>
      </c>
      <c r="D11741" s="17">
        <v>35000</v>
      </c>
      <c r="E11741" s="17">
        <v>0</v>
      </c>
      <c r="F11741" s="17">
        <f t="shared" si="370"/>
        <v>0</v>
      </c>
      <c r="G11741" s="148">
        <f t="shared" si="371"/>
        <v>0</v>
      </c>
    </row>
    <row r="11742" spans="1:7" s="8" customFormat="1" ht="12.75" x14ac:dyDescent="0.15">
      <c r="A11742" s="108" t="s">
        <v>6</v>
      </c>
      <c r="B11742" s="19">
        <v>0</v>
      </c>
      <c r="C11742" s="19">
        <v>0</v>
      </c>
      <c r="D11742" s="19">
        <v>35000</v>
      </c>
      <c r="E11742" s="19">
        <v>0</v>
      </c>
      <c r="F11742" s="19">
        <f t="shared" si="370"/>
        <v>0</v>
      </c>
      <c r="G11742" s="151">
        <f t="shared" si="371"/>
        <v>0</v>
      </c>
    </row>
    <row r="11743" spans="1:7" s="8" customFormat="1" ht="12.75" x14ac:dyDescent="0.15">
      <c r="A11743" s="108" t="s">
        <v>12</v>
      </c>
      <c r="B11743" s="19">
        <v>0</v>
      </c>
      <c r="C11743" s="19">
        <v>0</v>
      </c>
      <c r="D11743" s="19">
        <v>35000</v>
      </c>
      <c r="E11743" s="19">
        <v>0</v>
      </c>
      <c r="F11743" s="19">
        <f t="shared" si="370"/>
        <v>0</v>
      </c>
      <c r="G11743" s="151">
        <f t="shared" si="371"/>
        <v>0</v>
      </c>
    </row>
    <row r="11744" spans="1:7" s="7" customFormat="1" ht="12.75" x14ac:dyDescent="0.15">
      <c r="A11744" s="149" t="s">
        <v>409</v>
      </c>
      <c r="B11744" s="18">
        <v>0</v>
      </c>
      <c r="C11744" s="18">
        <v>0</v>
      </c>
      <c r="D11744" s="18">
        <v>10000</v>
      </c>
      <c r="E11744" s="18">
        <v>0</v>
      </c>
      <c r="F11744" s="18">
        <f t="shared" si="370"/>
        <v>0</v>
      </c>
      <c r="G11744" s="150">
        <f t="shared" si="371"/>
        <v>0</v>
      </c>
    </row>
    <row r="11745" spans="1:7" s="8" customFormat="1" ht="12.75" x14ac:dyDescent="0.15">
      <c r="A11745" s="108" t="s">
        <v>367</v>
      </c>
      <c r="B11745" s="19">
        <v>0</v>
      </c>
      <c r="C11745" s="19">
        <v>0</v>
      </c>
      <c r="D11745" s="19">
        <v>10000</v>
      </c>
      <c r="E11745" s="19">
        <v>0</v>
      </c>
      <c r="F11745" s="19">
        <f t="shared" si="370"/>
        <v>0</v>
      </c>
      <c r="G11745" s="151">
        <f t="shared" si="371"/>
        <v>0</v>
      </c>
    </row>
    <row r="11746" spans="1:7" s="6" customFormat="1" ht="12.75" x14ac:dyDescent="0.15">
      <c r="A11746" s="147" t="s">
        <v>5</v>
      </c>
      <c r="B11746" s="17">
        <v>0</v>
      </c>
      <c r="C11746" s="17">
        <v>0</v>
      </c>
      <c r="D11746" s="17">
        <v>10000</v>
      </c>
      <c r="E11746" s="17">
        <v>0</v>
      </c>
      <c r="F11746" s="17">
        <f t="shared" si="370"/>
        <v>0</v>
      </c>
      <c r="G11746" s="148">
        <f t="shared" si="371"/>
        <v>0</v>
      </c>
    </row>
    <row r="11747" spans="1:7" s="8" customFormat="1" ht="12.75" x14ac:dyDescent="0.15">
      <c r="A11747" s="108" t="s">
        <v>6</v>
      </c>
      <c r="B11747" s="19">
        <v>0</v>
      </c>
      <c r="C11747" s="19">
        <v>0</v>
      </c>
      <c r="D11747" s="19">
        <v>10000</v>
      </c>
      <c r="E11747" s="19">
        <v>0</v>
      </c>
      <c r="F11747" s="19">
        <f t="shared" si="370"/>
        <v>0</v>
      </c>
      <c r="G11747" s="151">
        <f t="shared" si="371"/>
        <v>0</v>
      </c>
    </row>
    <row r="11748" spans="1:7" s="8" customFormat="1" ht="12.75" x14ac:dyDescent="0.15">
      <c r="A11748" s="108" t="s">
        <v>12</v>
      </c>
      <c r="B11748" s="19">
        <v>0</v>
      </c>
      <c r="C11748" s="19">
        <v>0</v>
      </c>
      <c r="D11748" s="19">
        <v>10000</v>
      </c>
      <c r="E11748" s="19">
        <v>0</v>
      </c>
      <c r="F11748" s="19">
        <f t="shared" si="370"/>
        <v>0</v>
      </c>
      <c r="G11748" s="151">
        <f t="shared" si="371"/>
        <v>0</v>
      </c>
    </row>
    <row r="11749" spans="1:7" s="7" customFormat="1" ht="12.75" x14ac:dyDescent="0.15">
      <c r="A11749" s="149" t="s">
        <v>410</v>
      </c>
      <c r="B11749" s="18">
        <v>0</v>
      </c>
      <c r="C11749" s="18">
        <v>240000</v>
      </c>
      <c r="D11749" s="18">
        <v>0</v>
      </c>
      <c r="E11749" s="18">
        <v>0</v>
      </c>
      <c r="F11749" s="18">
        <f t="shared" si="370"/>
        <v>0</v>
      </c>
      <c r="G11749" s="150">
        <f t="shared" si="371"/>
        <v>0</v>
      </c>
    </row>
    <row r="11750" spans="1:7" s="8" customFormat="1" ht="12.75" x14ac:dyDescent="0.15">
      <c r="A11750" s="108" t="s">
        <v>367</v>
      </c>
      <c r="B11750" s="19">
        <v>0</v>
      </c>
      <c r="C11750" s="19">
        <v>240000</v>
      </c>
      <c r="D11750" s="19">
        <v>0</v>
      </c>
      <c r="E11750" s="19">
        <v>0</v>
      </c>
      <c r="F11750" s="19">
        <f t="shared" si="370"/>
        <v>0</v>
      </c>
      <c r="G11750" s="151">
        <f t="shared" si="371"/>
        <v>0</v>
      </c>
    </row>
    <row r="11751" spans="1:7" s="6" customFormat="1" ht="12.75" x14ac:dyDescent="0.15">
      <c r="A11751" s="147" t="s">
        <v>348</v>
      </c>
      <c r="B11751" s="17">
        <v>0</v>
      </c>
      <c r="C11751" s="17">
        <v>240000</v>
      </c>
      <c r="D11751" s="17">
        <v>0</v>
      </c>
      <c r="E11751" s="17">
        <v>0</v>
      </c>
      <c r="F11751" s="17">
        <f t="shared" si="370"/>
        <v>0</v>
      </c>
      <c r="G11751" s="148">
        <f t="shared" si="371"/>
        <v>0</v>
      </c>
    </row>
    <row r="11752" spans="1:7" s="8" customFormat="1" ht="12.75" x14ac:dyDescent="0.15">
      <c r="A11752" s="108" t="s">
        <v>6</v>
      </c>
      <c r="B11752" s="19">
        <v>0</v>
      </c>
      <c r="C11752" s="19">
        <v>240000</v>
      </c>
      <c r="D11752" s="19">
        <v>0</v>
      </c>
      <c r="E11752" s="19">
        <v>0</v>
      </c>
      <c r="F11752" s="19">
        <f t="shared" si="370"/>
        <v>0</v>
      </c>
      <c r="G11752" s="151">
        <f t="shared" si="371"/>
        <v>0</v>
      </c>
    </row>
    <row r="11753" spans="1:7" s="8" customFormat="1" ht="12.75" x14ac:dyDescent="0.15">
      <c r="A11753" s="108" t="s">
        <v>12</v>
      </c>
      <c r="B11753" s="19">
        <v>0</v>
      </c>
      <c r="C11753" s="19">
        <v>240000</v>
      </c>
      <c r="D11753" s="19">
        <v>0</v>
      </c>
      <c r="E11753" s="19">
        <v>0</v>
      </c>
      <c r="F11753" s="19">
        <f t="shared" si="370"/>
        <v>0</v>
      </c>
      <c r="G11753" s="151">
        <f t="shared" si="371"/>
        <v>0</v>
      </c>
    </row>
    <row r="11754" spans="1:7" s="6" customFormat="1" ht="12.75" x14ac:dyDescent="0.15">
      <c r="A11754" s="147" t="s">
        <v>411</v>
      </c>
      <c r="B11754" s="17">
        <v>5220.99</v>
      </c>
      <c r="C11754" s="17">
        <v>4679</v>
      </c>
      <c r="D11754" s="17">
        <v>5595</v>
      </c>
      <c r="E11754" s="17">
        <v>5594.28</v>
      </c>
      <c r="F11754" s="17">
        <f t="shared" si="370"/>
        <v>107.14979342998167</v>
      </c>
      <c r="G11754" s="148">
        <f t="shared" si="371"/>
        <v>99.987131367292221</v>
      </c>
    </row>
    <row r="11755" spans="1:7" s="7" customFormat="1" ht="12.75" x14ac:dyDescent="0.15">
      <c r="A11755" s="149" t="s">
        <v>412</v>
      </c>
      <c r="B11755" s="18">
        <v>5220.99</v>
      </c>
      <c r="C11755" s="18">
        <v>4679</v>
      </c>
      <c r="D11755" s="18">
        <v>5595</v>
      </c>
      <c r="E11755" s="18">
        <v>5594.28</v>
      </c>
      <c r="F11755" s="18">
        <f t="shared" si="370"/>
        <v>107.14979342998167</v>
      </c>
      <c r="G11755" s="150">
        <f t="shared" si="371"/>
        <v>99.987131367292221</v>
      </c>
    </row>
    <row r="11756" spans="1:7" s="8" customFormat="1" ht="12.75" x14ac:dyDescent="0.15">
      <c r="A11756" s="108" t="s">
        <v>367</v>
      </c>
      <c r="B11756" s="19">
        <v>5220.99</v>
      </c>
      <c r="C11756" s="19">
        <v>4679</v>
      </c>
      <c r="D11756" s="19">
        <v>5595</v>
      </c>
      <c r="E11756" s="19">
        <v>5594.28</v>
      </c>
      <c r="F11756" s="19">
        <f t="shared" si="370"/>
        <v>107.14979342998167</v>
      </c>
      <c r="G11756" s="151">
        <f t="shared" si="371"/>
        <v>99.987131367292221</v>
      </c>
    </row>
    <row r="11757" spans="1:7" s="6" customFormat="1" ht="12.75" x14ac:dyDescent="0.15">
      <c r="A11757" s="147" t="s">
        <v>5</v>
      </c>
      <c r="B11757" s="17">
        <v>4225.54</v>
      </c>
      <c r="C11757" s="17">
        <v>4679</v>
      </c>
      <c r="D11757" s="17">
        <v>5595</v>
      </c>
      <c r="E11757" s="17">
        <v>5594.28</v>
      </c>
      <c r="F11757" s="17">
        <f t="shared" si="370"/>
        <v>132.39207296582211</v>
      </c>
      <c r="G11757" s="148">
        <f t="shared" si="371"/>
        <v>99.987131367292221</v>
      </c>
    </row>
    <row r="11758" spans="1:7" s="8" customFormat="1" ht="12.75" x14ac:dyDescent="0.15">
      <c r="A11758" s="108" t="s">
        <v>6</v>
      </c>
      <c r="B11758" s="19">
        <v>4225.54</v>
      </c>
      <c r="C11758" s="19">
        <v>4679</v>
      </c>
      <c r="D11758" s="19">
        <v>5595</v>
      </c>
      <c r="E11758" s="19">
        <v>5594.28</v>
      </c>
      <c r="F11758" s="19">
        <f t="shared" si="370"/>
        <v>132.39207296582211</v>
      </c>
      <c r="G11758" s="151">
        <f t="shared" si="371"/>
        <v>99.987131367292221</v>
      </c>
    </row>
    <row r="11759" spans="1:7" s="8" customFormat="1" ht="12.75" x14ac:dyDescent="0.15">
      <c r="A11759" s="108" t="s">
        <v>12</v>
      </c>
      <c r="B11759" s="19">
        <v>4225.54</v>
      </c>
      <c r="C11759" s="19">
        <v>4679</v>
      </c>
      <c r="D11759" s="19">
        <v>5595</v>
      </c>
      <c r="E11759" s="19">
        <v>5594.28</v>
      </c>
      <c r="F11759" s="19">
        <f t="shared" si="370"/>
        <v>132.39207296582211</v>
      </c>
      <c r="G11759" s="151">
        <f t="shared" si="371"/>
        <v>99.987131367292221</v>
      </c>
    </row>
    <row r="11760" spans="1:7" s="8" customFormat="1" ht="12.75" x14ac:dyDescent="0.15">
      <c r="A11760" s="110" t="s">
        <v>33</v>
      </c>
      <c r="B11760" s="20">
        <v>4225.54</v>
      </c>
      <c r="C11760" s="20">
        <v>0</v>
      </c>
      <c r="D11760" s="20">
        <v>0</v>
      </c>
      <c r="E11760" s="20">
        <v>5594.28</v>
      </c>
      <c r="F11760" s="20">
        <f t="shared" si="370"/>
        <v>132.39207296582211</v>
      </c>
      <c r="G11760" s="136">
        <f t="shared" si="371"/>
        <v>0</v>
      </c>
    </row>
    <row r="11761" spans="1:7" s="6" customFormat="1" ht="12.75" x14ac:dyDescent="0.15">
      <c r="A11761" s="147" t="s">
        <v>14</v>
      </c>
      <c r="B11761" s="17">
        <v>995.45</v>
      </c>
      <c r="C11761" s="17">
        <v>0</v>
      </c>
      <c r="D11761" s="17">
        <v>0</v>
      </c>
      <c r="E11761" s="17">
        <v>0</v>
      </c>
      <c r="F11761" s="17">
        <f t="shared" si="370"/>
        <v>0</v>
      </c>
      <c r="G11761" s="148">
        <f t="shared" si="371"/>
        <v>0</v>
      </c>
    </row>
    <row r="11762" spans="1:7" s="8" customFormat="1" ht="12.75" x14ac:dyDescent="0.15">
      <c r="A11762" s="108" t="s">
        <v>6</v>
      </c>
      <c r="B11762" s="19">
        <v>995.45</v>
      </c>
      <c r="C11762" s="19">
        <v>0</v>
      </c>
      <c r="D11762" s="19">
        <v>0</v>
      </c>
      <c r="E11762" s="19">
        <v>0</v>
      </c>
      <c r="F11762" s="19">
        <f t="shared" si="370"/>
        <v>0</v>
      </c>
      <c r="G11762" s="151">
        <f t="shared" si="371"/>
        <v>0</v>
      </c>
    </row>
    <row r="11763" spans="1:7" s="8" customFormat="1" ht="12.75" x14ac:dyDescent="0.15">
      <c r="A11763" s="108" t="s">
        <v>12</v>
      </c>
      <c r="B11763" s="19">
        <v>995.45</v>
      </c>
      <c r="C11763" s="19">
        <v>0</v>
      </c>
      <c r="D11763" s="19">
        <v>0</v>
      </c>
      <c r="E11763" s="19">
        <v>0</v>
      </c>
      <c r="F11763" s="19">
        <f t="shared" si="370"/>
        <v>0</v>
      </c>
      <c r="G11763" s="151">
        <f t="shared" si="371"/>
        <v>0</v>
      </c>
    </row>
    <row r="11764" spans="1:7" s="8" customFormat="1" ht="12.75" x14ac:dyDescent="0.15">
      <c r="A11764" s="110" t="s">
        <v>33</v>
      </c>
      <c r="B11764" s="20">
        <v>995.45</v>
      </c>
      <c r="C11764" s="20">
        <v>0</v>
      </c>
      <c r="D11764" s="20">
        <v>0</v>
      </c>
      <c r="E11764" s="20">
        <v>0</v>
      </c>
      <c r="F11764" s="20">
        <f t="shared" si="370"/>
        <v>0</v>
      </c>
      <c r="G11764" s="136">
        <f t="shared" si="371"/>
        <v>0</v>
      </c>
    </row>
    <row r="11765" spans="1:7" s="5" customFormat="1" ht="12.75" x14ac:dyDescent="0.15">
      <c r="A11765" s="145" t="s">
        <v>527</v>
      </c>
      <c r="B11765" s="16">
        <v>163786.29</v>
      </c>
      <c r="C11765" s="16">
        <v>0</v>
      </c>
      <c r="D11765" s="16">
        <v>0</v>
      </c>
      <c r="E11765" s="16">
        <v>0</v>
      </c>
      <c r="F11765" s="16">
        <f t="shared" si="370"/>
        <v>0</v>
      </c>
      <c r="G11765" s="146">
        <f t="shared" si="371"/>
        <v>0</v>
      </c>
    </row>
    <row r="11766" spans="1:7" s="6" customFormat="1" ht="12.75" x14ac:dyDescent="0.15">
      <c r="A11766" s="147" t="s">
        <v>413</v>
      </c>
      <c r="B11766" s="17">
        <v>163786.29</v>
      </c>
      <c r="C11766" s="17">
        <v>0</v>
      </c>
      <c r="D11766" s="17">
        <v>0</v>
      </c>
      <c r="E11766" s="17">
        <v>0</v>
      </c>
      <c r="F11766" s="17">
        <f t="shared" si="370"/>
        <v>0</v>
      </c>
      <c r="G11766" s="148">
        <f t="shared" si="371"/>
        <v>0</v>
      </c>
    </row>
    <row r="11767" spans="1:7" s="7" customFormat="1" ht="12.75" x14ac:dyDescent="0.15">
      <c r="A11767" s="149" t="s">
        <v>414</v>
      </c>
      <c r="B11767" s="18">
        <v>163786.29</v>
      </c>
      <c r="C11767" s="18">
        <v>0</v>
      </c>
      <c r="D11767" s="18">
        <v>0</v>
      </c>
      <c r="E11767" s="18">
        <v>0</v>
      </c>
      <c r="F11767" s="18">
        <f t="shared" si="370"/>
        <v>0</v>
      </c>
      <c r="G11767" s="150">
        <f t="shared" si="371"/>
        <v>0</v>
      </c>
    </row>
    <row r="11768" spans="1:7" s="8" customFormat="1" ht="12.75" x14ac:dyDescent="0.15">
      <c r="A11768" s="108" t="s">
        <v>415</v>
      </c>
      <c r="B11768" s="19">
        <v>163786.29</v>
      </c>
      <c r="C11768" s="19">
        <v>0</v>
      </c>
      <c r="D11768" s="19">
        <v>0</v>
      </c>
      <c r="E11768" s="19">
        <v>0</v>
      </c>
      <c r="F11768" s="19">
        <f t="shared" si="370"/>
        <v>0</v>
      </c>
      <c r="G11768" s="151">
        <f t="shared" si="371"/>
        <v>0</v>
      </c>
    </row>
    <row r="11769" spans="1:7" s="6" customFormat="1" ht="12.75" x14ac:dyDescent="0.15">
      <c r="A11769" s="147" t="s">
        <v>62</v>
      </c>
      <c r="B11769" s="17">
        <v>163786.29</v>
      </c>
      <c r="C11769" s="17">
        <v>0</v>
      </c>
      <c r="D11769" s="17">
        <v>0</v>
      </c>
      <c r="E11769" s="17">
        <v>0</v>
      </c>
      <c r="F11769" s="17">
        <f t="shared" si="370"/>
        <v>0</v>
      </c>
      <c r="G11769" s="148">
        <f t="shared" si="371"/>
        <v>0</v>
      </c>
    </row>
    <row r="11770" spans="1:7" s="8" customFormat="1" ht="12.75" x14ac:dyDescent="0.15">
      <c r="A11770" s="108" t="s">
        <v>6</v>
      </c>
      <c r="B11770" s="19">
        <v>163786.29</v>
      </c>
      <c r="C11770" s="19">
        <v>0</v>
      </c>
      <c r="D11770" s="19">
        <v>0</v>
      </c>
      <c r="E11770" s="19">
        <v>0</v>
      </c>
      <c r="F11770" s="19">
        <f t="shared" si="370"/>
        <v>0</v>
      </c>
      <c r="G11770" s="151">
        <f t="shared" si="371"/>
        <v>0</v>
      </c>
    </row>
    <row r="11771" spans="1:7" s="8" customFormat="1" ht="12.75" x14ac:dyDescent="0.15">
      <c r="A11771" s="108" t="s">
        <v>12</v>
      </c>
      <c r="B11771" s="19">
        <v>163349.71</v>
      </c>
      <c r="C11771" s="19">
        <v>0</v>
      </c>
      <c r="D11771" s="19">
        <v>0</v>
      </c>
      <c r="E11771" s="19">
        <v>0</v>
      </c>
      <c r="F11771" s="19">
        <f t="shared" si="370"/>
        <v>0</v>
      </c>
      <c r="G11771" s="151">
        <f t="shared" si="371"/>
        <v>0</v>
      </c>
    </row>
    <row r="11772" spans="1:7" s="8" customFormat="1" ht="12.75" x14ac:dyDescent="0.15">
      <c r="A11772" s="110" t="s">
        <v>18</v>
      </c>
      <c r="B11772" s="20">
        <v>8248.08</v>
      </c>
      <c r="C11772" s="20">
        <v>0</v>
      </c>
      <c r="D11772" s="20">
        <v>0</v>
      </c>
      <c r="E11772" s="20">
        <v>0</v>
      </c>
      <c r="F11772" s="20">
        <f t="shared" si="370"/>
        <v>0</v>
      </c>
      <c r="G11772" s="136">
        <f t="shared" si="371"/>
        <v>0</v>
      </c>
    </row>
    <row r="11773" spans="1:7" s="8" customFormat="1" ht="12.75" x14ac:dyDescent="0.15">
      <c r="A11773" s="110" t="s">
        <v>20</v>
      </c>
      <c r="B11773" s="20">
        <v>3072.86</v>
      </c>
      <c r="C11773" s="20">
        <v>0</v>
      </c>
      <c r="D11773" s="20">
        <v>0</v>
      </c>
      <c r="E11773" s="20">
        <v>0</v>
      </c>
      <c r="F11773" s="20">
        <f t="shared" si="370"/>
        <v>0</v>
      </c>
      <c r="G11773" s="136">
        <f t="shared" si="371"/>
        <v>0</v>
      </c>
    </row>
    <row r="11774" spans="1:7" s="8" customFormat="1" ht="12.75" x14ac:dyDescent="0.15">
      <c r="A11774" s="110" t="s">
        <v>21</v>
      </c>
      <c r="B11774" s="20">
        <v>1831.86</v>
      </c>
      <c r="C11774" s="20">
        <v>0</v>
      </c>
      <c r="D11774" s="20">
        <v>0</v>
      </c>
      <c r="E11774" s="20">
        <v>0</v>
      </c>
      <c r="F11774" s="20">
        <f t="shared" si="370"/>
        <v>0</v>
      </c>
      <c r="G11774" s="136">
        <f t="shared" si="371"/>
        <v>0</v>
      </c>
    </row>
    <row r="11775" spans="1:7" s="8" customFormat="1" ht="12.75" x14ac:dyDescent="0.15">
      <c r="A11775" s="110" t="s">
        <v>22</v>
      </c>
      <c r="B11775" s="20">
        <v>18613.919999999998</v>
      </c>
      <c r="C11775" s="20">
        <v>0</v>
      </c>
      <c r="D11775" s="20">
        <v>0</v>
      </c>
      <c r="E11775" s="20">
        <v>0</v>
      </c>
      <c r="F11775" s="20">
        <f t="shared" si="370"/>
        <v>0</v>
      </c>
      <c r="G11775" s="136">
        <f t="shared" si="371"/>
        <v>0</v>
      </c>
    </row>
    <row r="11776" spans="1:7" s="8" customFormat="1" ht="12.75" x14ac:dyDescent="0.15">
      <c r="A11776" s="110" t="s">
        <v>23</v>
      </c>
      <c r="B11776" s="20">
        <v>14946.11</v>
      </c>
      <c r="C11776" s="20">
        <v>0</v>
      </c>
      <c r="D11776" s="20">
        <v>0</v>
      </c>
      <c r="E11776" s="20">
        <v>0</v>
      </c>
      <c r="F11776" s="20">
        <f t="shared" si="370"/>
        <v>0</v>
      </c>
      <c r="G11776" s="136">
        <f t="shared" si="371"/>
        <v>0</v>
      </c>
    </row>
    <row r="11777" spans="1:7" s="8" customFormat="1" ht="12.75" x14ac:dyDescent="0.15">
      <c r="A11777" s="110" t="s">
        <v>24</v>
      </c>
      <c r="B11777" s="20">
        <v>124.35</v>
      </c>
      <c r="C11777" s="20">
        <v>0</v>
      </c>
      <c r="D11777" s="20">
        <v>0</v>
      </c>
      <c r="E11777" s="20">
        <v>0</v>
      </c>
      <c r="F11777" s="20">
        <f t="shared" si="370"/>
        <v>0</v>
      </c>
      <c r="G11777" s="136">
        <f t="shared" si="371"/>
        <v>0</v>
      </c>
    </row>
    <row r="11778" spans="1:7" s="8" customFormat="1" ht="12.75" x14ac:dyDescent="0.15">
      <c r="A11778" s="110" t="s">
        <v>25</v>
      </c>
      <c r="B11778" s="20">
        <v>556.37</v>
      </c>
      <c r="C11778" s="20">
        <v>0</v>
      </c>
      <c r="D11778" s="20">
        <v>0</v>
      </c>
      <c r="E11778" s="20">
        <v>0</v>
      </c>
      <c r="F11778" s="20">
        <f t="shared" si="370"/>
        <v>0</v>
      </c>
      <c r="G11778" s="136">
        <f t="shared" si="371"/>
        <v>0</v>
      </c>
    </row>
    <row r="11779" spans="1:7" s="8" customFormat="1" ht="12.75" x14ac:dyDescent="0.15">
      <c r="A11779" s="110" t="s">
        <v>26</v>
      </c>
      <c r="B11779" s="20">
        <v>2920.33</v>
      </c>
      <c r="C11779" s="20">
        <v>0</v>
      </c>
      <c r="D11779" s="20">
        <v>0</v>
      </c>
      <c r="E11779" s="20">
        <v>0</v>
      </c>
      <c r="F11779" s="20">
        <f t="shared" si="370"/>
        <v>0</v>
      </c>
      <c r="G11779" s="136">
        <f t="shared" si="371"/>
        <v>0</v>
      </c>
    </row>
    <row r="11780" spans="1:7" s="8" customFormat="1" ht="12.75" x14ac:dyDescent="0.15">
      <c r="A11780" s="110" t="s">
        <v>27</v>
      </c>
      <c r="B11780" s="20">
        <v>36136.730000000003</v>
      </c>
      <c r="C11780" s="20">
        <v>0</v>
      </c>
      <c r="D11780" s="20">
        <v>0</v>
      </c>
      <c r="E11780" s="20">
        <v>0</v>
      </c>
      <c r="F11780" s="20">
        <f t="shared" si="370"/>
        <v>0</v>
      </c>
      <c r="G11780" s="136">
        <f t="shared" si="371"/>
        <v>0</v>
      </c>
    </row>
    <row r="11781" spans="1:7" s="8" customFormat="1" ht="12.75" x14ac:dyDescent="0.15">
      <c r="A11781" s="110" t="s">
        <v>28</v>
      </c>
      <c r="B11781" s="20">
        <v>3601.54</v>
      </c>
      <c r="C11781" s="20">
        <v>0</v>
      </c>
      <c r="D11781" s="20">
        <v>0</v>
      </c>
      <c r="E11781" s="20">
        <v>0</v>
      </c>
      <c r="F11781" s="20">
        <f t="shared" si="370"/>
        <v>0</v>
      </c>
      <c r="G11781" s="136">
        <f t="shared" si="371"/>
        <v>0</v>
      </c>
    </row>
    <row r="11782" spans="1:7" s="8" customFormat="1" ht="12.75" x14ac:dyDescent="0.15">
      <c r="A11782" s="110" t="s">
        <v>41</v>
      </c>
      <c r="B11782" s="20">
        <v>1372.52</v>
      </c>
      <c r="C11782" s="20">
        <v>0</v>
      </c>
      <c r="D11782" s="20">
        <v>0</v>
      </c>
      <c r="E11782" s="20">
        <v>0</v>
      </c>
      <c r="F11782" s="20">
        <f t="shared" ref="F11782:F11845" si="372">IFERROR(E11782/B11782*100,0)</f>
        <v>0</v>
      </c>
      <c r="G11782" s="136">
        <f t="shared" ref="G11782:G11845" si="373">IFERROR(E11782/D11782*100,0)</f>
        <v>0</v>
      </c>
    </row>
    <row r="11783" spans="1:7" s="8" customFormat="1" ht="12.75" x14ac:dyDescent="0.15">
      <c r="A11783" s="110" t="s">
        <v>29</v>
      </c>
      <c r="B11783" s="20">
        <v>5851.07</v>
      </c>
      <c r="C11783" s="20">
        <v>0</v>
      </c>
      <c r="D11783" s="20">
        <v>0</v>
      </c>
      <c r="E11783" s="20">
        <v>0</v>
      </c>
      <c r="F11783" s="20">
        <f t="shared" si="372"/>
        <v>0</v>
      </c>
      <c r="G11783" s="136">
        <f t="shared" si="373"/>
        <v>0</v>
      </c>
    </row>
    <row r="11784" spans="1:7" s="8" customFormat="1" ht="12.75" x14ac:dyDescent="0.15">
      <c r="A11784" s="110" t="s">
        <v>30</v>
      </c>
      <c r="B11784" s="20">
        <v>15082.82</v>
      </c>
      <c r="C11784" s="20">
        <v>0</v>
      </c>
      <c r="D11784" s="20">
        <v>0</v>
      </c>
      <c r="E11784" s="20">
        <v>0</v>
      </c>
      <c r="F11784" s="20">
        <f t="shared" si="372"/>
        <v>0</v>
      </c>
      <c r="G11784" s="136">
        <f t="shared" si="373"/>
        <v>0</v>
      </c>
    </row>
    <row r="11785" spans="1:7" s="8" customFormat="1" ht="12.75" x14ac:dyDescent="0.15">
      <c r="A11785" s="110" t="s">
        <v>32</v>
      </c>
      <c r="B11785" s="20">
        <v>1197.5899999999999</v>
      </c>
      <c r="C11785" s="20">
        <v>0</v>
      </c>
      <c r="D11785" s="20">
        <v>0</v>
      </c>
      <c r="E11785" s="20">
        <v>0</v>
      </c>
      <c r="F11785" s="20">
        <f t="shared" si="372"/>
        <v>0</v>
      </c>
      <c r="G11785" s="136">
        <f t="shared" si="373"/>
        <v>0</v>
      </c>
    </row>
    <row r="11786" spans="1:7" s="8" customFormat="1" ht="12.75" x14ac:dyDescent="0.15">
      <c r="A11786" s="110" t="s">
        <v>33</v>
      </c>
      <c r="B11786" s="20">
        <v>5624.13</v>
      </c>
      <c r="C11786" s="20">
        <v>0</v>
      </c>
      <c r="D11786" s="20">
        <v>0</v>
      </c>
      <c r="E11786" s="20">
        <v>0</v>
      </c>
      <c r="F11786" s="20">
        <f t="shared" si="372"/>
        <v>0</v>
      </c>
      <c r="G11786" s="136">
        <f t="shared" si="373"/>
        <v>0</v>
      </c>
    </row>
    <row r="11787" spans="1:7" s="8" customFormat="1" ht="12.75" x14ac:dyDescent="0.15">
      <c r="A11787" s="110" t="s">
        <v>34</v>
      </c>
      <c r="B11787" s="20">
        <v>41915.839999999997</v>
      </c>
      <c r="C11787" s="20">
        <v>0</v>
      </c>
      <c r="D11787" s="20">
        <v>0</v>
      </c>
      <c r="E11787" s="20">
        <v>0</v>
      </c>
      <c r="F11787" s="20">
        <f t="shared" si="372"/>
        <v>0</v>
      </c>
      <c r="G11787" s="136">
        <f t="shared" si="373"/>
        <v>0</v>
      </c>
    </row>
    <row r="11788" spans="1:7" s="8" customFormat="1" ht="12.75" x14ac:dyDescent="0.15">
      <c r="A11788" s="110" t="s">
        <v>99</v>
      </c>
      <c r="B11788" s="20">
        <v>586.14</v>
      </c>
      <c r="C11788" s="20">
        <v>0</v>
      </c>
      <c r="D11788" s="20">
        <v>0</v>
      </c>
      <c r="E11788" s="20">
        <v>0</v>
      </c>
      <c r="F11788" s="20">
        <f t="shared" si="372"/>
        <v>0</v>
      </c>
      <c r="G11788" s="136">
        <f t="shared" si="373"/>
        <v>0</v>
      </c>
    </row>
    <row r="11789" spans="1:7" s="8" customFormat="1" ht="12.75" x14ac:dyDescent="0.15">
      <c r="A11789" s="110" t="s">
        <v>35</v>
      </c>
      <c r="B11789" s="20">
        <v>997.69</v>
      </c>
      <c r="C11789" s="20">
        <v>0</v>
      </c>
      <c r="D11789" s="20">
        <v>0</v>
      </c>
      <c r="E11789" s="20">
        <v>0</v>
      </c>
      <c r="F11789" s="20">
        <f t="shared" si="372"/>
        <v>0</v>
      </c>
      <c r="G11789" s="136">
        <f t="shared" si="373"/>
        <v>0</v>
      </c>
    </row>
    <row r="11790" spans="1:7" s="8" customFormat="1" ht="12.75" x14ac:dyDescent="0.15">
      <c r="A11790" s="110" t="s">
        <v>83</v>
      </c>
      <c r="B11790" s="20">
        <v>380.73</v>
      </c>
      <c r="C11790" s="20">
        <v>0</v>
      </c>
      <c r="D11790" s="20">
        <v>0</v>
      </c>
      <c r="E11790" s="20">
        <v>0</v>
      </c>
      <c r="F11790" s="20">
        <f t="shared" si="372"/>
        <v>0</v>
      </c>
      <c r="G11790" s="136">
        <f t="shared" si="373"/>
        <v>0</v>
      </c>
    </row>
    <row r="11791" spans="1:7" s="8" customFormat="1" ht="12.75" x14ac:dyDescent="0.15">
      <c r="A11791" s="110" t="s">
        <v>13</v>
      </c>
      <c r="B11791" s="20">
        <v>77.97</v>
      </c>
      <c r="C11791" s="20">
        <v>0</v>
      </c>
      <c r="D11791" s="20">
        <v>0</v>
      </c>
      <c r="E11791" s="20">
        <v>0</v>
      </c>
      <c r="F11791" s="20">
        <f t="shared" si="372"/>
        <v>0</v>
      </c>
      <c r="G11791" s="136">
        <f t="shared" si="373"/>
        <v>0</v>
      </c>
    </row>
    <row r="11792" spans="1:7" s="8" customFormat="1" ht="12.75" x14ac:dyDescent="0.15">
      <c r="A11792" s="110" t="s">
        <v>36</v>
      </c>
      <c r="B11792" s="20">
        <v>211.06</v>
      </c>
      <c r="C11792" s="20">
        <v>0</v>
      </c>
      <c r="D11792" s="20">
        <v>0</v>
      </c>
      <c r="E11792" s="20">
        <v>0</v>
      </c>
      <c r="F11792" s="20">
        <f t="shared" si="372"/>
        <v>0</v>
      </c>
      <c r="G11792" s="136">
        <f t="shared" si="373"/>
        <v>0</v>
      </c>
    </row>
    <row r="11793" spans="1:7" s="8" customFormat="1" ht="12.75" x14ac:dyDescent="0.15">
      <c r="A11793" s="108" t="s">
        <v>37</v>
      </c>
      <c r="B11793" s="19">
        <v>436.58</v>
      </c>
      <c r="C11793" s="19">
        <v>0</v>
      </c>
      <c r="D11793" s="19">
        <v>0</v>
      </c>
      <c r="E11793" s="19">
        <v>0</v>
      </c>
      <c r="F11793" s="19">
        <f t="shared" si="372"/>
        <v>0</v>
      </c>
      <c r="G11793" s="151">
        <f t="shared" si="373"/>
        <v>0</v>
      </c>
    </row>
    <row r="11794" spans="1:7" s="8" customFormat="1" ht="12.75" x14ac:dyDescent="0.15">
      <c r="A11794" s="110" t="s">
        <v>38</v>
      </c>
      <c r="B11794" s="20">
        <v>431.2</v>
      </c>
      <c r="C11794" s="20">
        <v>0</v>
      </c>
      <c r="D11794" s="20">
        <v>0</v>
      </c>
      <c r="E11794" s="20">
        <v>0</v>
      </c>
      <c r="F11794" s="20">
        <f t="shared" si="372"/>
        <v>0</v>
      </c>
      <c r="G11794" s="136">
        <f t="shared" si="373"/>
        <v>0</v>
      </c>
    </row>
    <row r="11795" spans="1:7" s="8" customFormat="1" ht="12.75" x14ac:dyDescent="0.15">
      <c r="A11795" s="110" t="s">
        <v>39</v>
      </c>
      <c r="B11795" s="20">
        <v>5.38</v>
      </c>
      <c r="C11795" s="20">
        <v>0</v>
      </c>
      <c r="D11795" s="20">
        <v>0</v>
      </c>
      <c r="E11795" s="20">
        <v>0</v>
      </c>
      <c r="F11795" s="20">
        <f t="shared" si="372"/>
        <v>0</v>
      </c>
      <c r="G11795" s="136">
        <f t="shared" si="373"/>
        <v>0</v>
      </c>
    </row>
    <row r="11796" spans="1:7" s="5" customFormat="1" ht="12.75" x14ac:dyDescent="0.15">
      <c r="A11796" s="145" t="s">
        <v>528</v>
      </c>
      <c r="B11796" s="16">
        <v>48072.42</v>
      </c>
      <c r="C11796" s="16">
        <v>0</v>
      </c>
      <c r="D11796" s="16">
        <v>0</v>
      </c>
      <c r="E11796" s="16">
        <v>0</v>
      </c>
      <c r="F11796" s="16">
        <f t="shared" si="372"/>
        <v>0</v>
      </c>
      <c r="G11796" s="146">
        <f t="shared" si="373"/>
        <v>0</v>
      </c>
    </row>
    <row r="11797" spans="1:7" s="6" customFormat="1" ht="12.75" x14ac:dyDescent="0.15">
      <c r="A11797" s="147" t="s">
        <v>413</v>
      </c>
      <c r="B11797" s="17">
        <v>48072.42</v>
      </c>
      <c r="C11797" s="17">
        <v>0</v>
      </c>
      <c r="D11797" s="17">
        <v>0</v>
      </c>
      <c r="E11797" s="17">
        <v>0</v>
      </c>
      <c r="F11797" s="17">
        <f t="shared" si="372"/>
        <v>0</v>
      </c>
      <c r="G11797" s="148">
        <f t="shared" si="373"/>
        <v>0</v>
      </c>
    </row>
    <row r="11798" spans="1:7" s="7" customFormat="1" ht="12.75" x14ac:dyDescent="0.15">
      <c r="A11798" s="149" t="s">
        <v>414</v>
      </c>
      <c r="B11798" s="18">
        <v>48072.42</v>
      </c>
      <c r="C11798" s="18">
        <v>0</v>
      </c>
      <c r="D11798" s="18">
        <v>0</v>
      </c>
      <c r="E11798" s="18">
        <v>0</v>
      </c>
      <c r="F11798" s="18">
        <f t="shared" si="372"/>
        <v>0</v>
      </c>
      <c r="G11798" s="150">
        <f t="shared" si="373"/>
        <v>0</v>
      </c>
    </row>
    <row r="11799" spans="1:7" s="8" customFormat="1" ht="12.75" x14ac:dyDescent="0.15">
      <c r="A11799" s="108" t="s">
        <v>415</v>
      </c>
      <c r="B11799" s="19">
        <v>48072.42</v>
      </c>
      <c r="C11799" s="19">
        <v>0</v>
      </c>
      <c r="D11799" s="19">
        <v>0</v>
      </c>
      <c r="E11799" s="19">
        <v>0</v>
      </c>
      <c r="F11799" s="19">
        <f t="shared" si="372"/>
        <v>0</v>
      </c>
      <c r="G11799" s="151">
        <f t="shared" si="373"/>
        <v>0</v>
      </c>
    </row>
    <row r="11800" spans="1:7" s="6" customFormat="1" ht="12.75" x14ac:dyDescent="0.15">
      <c r="A11800" s="147" t="s">
        <v>62</v>
      </c>
      <c r="B11800" s="17">
        <v>48072.42</v>
      </c>
      <c r="C11800" s="17">
        <v>0</v>
      </c>
      <c r="D11800" s="17">
        <v>0</v>
      </c>
      <c r="E11800" s="17">
        <v>0</v>
      </c>
      <c r="F11800" s="17">
        <f t="shared" si="372"/>
        <v>0</v>
      </c>
      <c r="G11800" s="148">
        <f t="shared" si="373"/>
        <v>0</v>
      </c>
    </row>
    <row r="11801" spans="1:7" s="8" customFormat="1" ht="12.75" x14ac:dyDescent="0.15">
      <c r="A11801" s="108" t="s">
        <v>6</v>
      </c>
      <c r="B11801" s="19">
        <v>48072.42</v>
      </c>
      <c r="C11801" s="19">
        <v>0</v>
      </c>
      <c r="D11801" s="19">
        <v>0</v>
      </c>
      <c r="E11801" s="19">
        <v>0</v>
      </c>
      <c r="F11801" s="19">
        <f t="shared" si="372"/>
        <v>0</v>
      </c>
      <c r="G11801" s="151">
        <f t="shared" si="373"/>
        <v>0</v>
      </c>
    </row>
    <row r="11802" spans="1:7" s="8" customFormat="1" ht="12.75" x14ac:dyDescent="0.15">
      <c r="A11802" s="108" t="s">
        <v>12</v>
      </c>
      <c r="B11802" s="19">
        <v>46934.99</v>
      </c>
      <c r="C11802" s="19">
        <v>0</v>
      </c>
      <c r="D11802" s="19">
        <v>0</v>
      </c>
      <c r="E11802" s="19">
        <v>0</v>
      </c>
      <c r="F11802" s="19">
        <f t="shared" si="372"/>
        <v>0</v>
      </c>
      <c r="G11802" s="151">
        <f t="shared" si="373"/>
        <v>0</v>
      </c>
    </row>
    <row r="11803" spans="1:7" s="8" customFormat="1" ht="12.75" x14ac:dyDescent="0.15">
      <c r="A11803" s="110" t="s">
        <v>18</v>
      </c>
      <c r="B11803" s="20">
        <v>1717.1</v>
      </c>
      <c r="C11803" s="20">
        <v>0</v>
      </c>
      <c r="D11803" s="20">
        <v>0</v>
      </c>
      <c r="E11803" s="20">
        <v>0</v>
      </c>
      <c r="F11803" s="20">
        <f t="shared" si="372"/>
        <v>0</v>
      </c>
      <c r="G11803" s="136">
        <f t="shared" si="373"/>
        <v>0</v>
      </c>
    </row>
    <row r="11804" spans="1:7" s="8" customFormat="1" ht="12.75" x14ac:dyDescent="0.15">
      <c r="A11804" s="110" t="s">
        <v>20</v>
      </c>
      <c r="B11804" s="20">
        <v>1100.5999999999999</v>
      </c>
      <c r="C11804" s="20">
        <v>0</v>
      </c>
      <c r="D11804" s="20">
        <v>0</v>
      </c>
      <c r="E11804" s="20">
        <v>0</v>
      </c>
      <c r="F11804" s="20">
        <f t="shared" si="372"/>
        <v>0</v>
      </c>
      <c r="G11804" s="136">
        <f t="shared" si="373"/>
        <v>0</v>
      </c>
    </row>
    <row r="11805" spans="1:7" s="8" customFormat="1" ht="12.75" x14ac:dyDescent="0.15">
      <c r="A11805" s="110" t="s">
        <v>22</v>
      </c>
      <c r="B11805" s="20">
        <v>5292</v>
      </c>
      <c r="C11805" s="20">
        <v>0</v>
      </c>
      <c r="D11805" s="20">
        <v>0</v>
      </c>
      <c r="E11805" s="20">
        <v>0</v>
      </c>
      <c r="F11805" s="20">
        <f t="shared" si="372"/>
        <v>0</v>
      </c>
      <c r="G11805" s="136">
        <f t="shared" si="373"/>
        <v>0</v>
      </c>
    </row>
    <row r="11806" spans="1:7" s="8" customFormat="1" ht="12.75" x14ac:dyDescent="0.15">
      <c r="A11806" s="110" t="s">
        <v>23</v>
      </c>
      <c r="B11806" s="20">
        <v>8007.48</v>
      </c>
      <c r="C11806" s="20">
        <v>0</v>
      </c>
      <c r="D11806" s="20">
        <v>0</v>
      </c>
      <c r="E11806" s="20">
        <v>0</v>
      </c>
      <c r="F11806" s="20">
        <f t="shared" si="372"/>
        <v>0</v>
      </c>
      <c r="G11806" s="136">
        <f t="shared" si="373"/>
        <v>0</v>
      </c>
    </row>
    <row r="11807" spans="1:7" s="8" customFormat="1" ht="12.75" x14ac:dyDescent="0.15">
      <c r="A11807" s="110" t="s">
        <v>24</v>
      </c>
      <c r="B11807" s="20">
        <v>62.47</v>
      </c>
      <c r="C11807" s="20">
        <v>0</v>
      </c>
      <c r="D11807" s="20">
        <v>0</v>
      </c>
      <c r="E11807" s="20">
        <v>0</v>
      </c>
      <c r="F11807" s="20">
        <f t="shared" si="372"/>
        <v>0</v>
      </c>
      <c r="G11807" s="136">
        <f t="shared" si="373"/>
        <v>0</v>
      </c>
    </row>
    <row r="11808" spans="1:7" s="8" customFormat="1" ht="12.75" x14ac:dyDescent="0.15">
      <c r="A11808" s="110" t="s">
        <v>25</v>
      </c>
      <c r="B11808" s="20">
        <v>116.23</v>
      </c>
      <c r="C11808" s="20">
        <v>0</v>
      </c>
      <c r="D11808" s="20">
        <v>0</v>
      </c>
      <c r="E11808" s="20">
        <v>0</v>
      </c>
      <c r="F11808" s="20">
        <f t="shared" si="372"/>
        <v>0</v>
      </c>
      <c r="G11808" s="136">
        <f t="shared" si="373"/>
        <v>0</v>
      </c>
    </row>
    <row r="11809" spans="1:7" s="8" customFormat="1" ht="12.75" x14ac:dyDescent="0.15">
      <c r="A11809" s="110" t="s">
        <v>26</v>
      </c>
      <c r="B11809" s="20">
        <v>976.3</v>
      </c>
      <c r="C11809" s="20">
        <v>0</v>
      </c>
      <c r="D11809" s="20">
        <v>0</v>
      </c>
      <c r="E11809" s="20">
        <v>0</v>
      </c>
      <c r="F11809" s="20">
        <f t="shared" si="372"/>
        <v>0</v>
      </c>
      <c r="G11809" s="136">
        <f t="shared" si="373"/>
        <v>0</v>
      </c>
    </row>
    <row r="11810" spans="1:7" s="8" customFormat="1" ht="12.75" x14ac:dyDescent="0.15">
      <c r="A11810" s="110" t="s">
        <v>27</v>
      </c>
      <c r="B11810" s="20">
        <v>9353.14</v>
      </c>
      <c r="C11810" s="20">
        <v>0</v>
      </c>
      <c r="D11810" s="20">
        <v>0</v>
      </c>
      <c r="E11810" s="20">
        <v>0</v>
      </c>
      <c r="F11810" s="20">
        <f t="shared" si="372"/>
        <v>0</v>
      </c>
      <c r="G11810" s="136">
        <f t="shared" si="373"/>
        <v>0</v>
      </c>
    </row>
    <row r="11811" spans="1:7" s="8" customFormat="1" ht="12.75" x14ac:dyDescent="0.15">
      <c r="A11811" s="110" t="s">
        <v>28</v>
      </c>
      <c r="B11811" s="20">
        <v>1558.29</v>
      </c>
      <c r="C11811" s="20">
        <v>0</v>
      </c>
      <c r="D11811" s="20">
        <v>0</v>
      </c>
      <c r="E11811" s="20">
        <v>0</v>
      </c>
      <c r="F11811" s="20">
        <f t="shared" si="372"/>
        <v>0</v>
      </c>
      <c r="G11811" s="136">
        <f t="shared" si="373"/>
        <v>0</v>
      </c>
    </row>
    <row r="11812" spans="1:7" s="8" customFormat="1" ht="12.75" x14ac:dyDescent="0.15">
      <c r="A11812" s="110" t="s">
        <v>41</v>
      </c>
      <c r="B11812" s="20">
        <v>1021.97</v>
      </c>
      <c r="C11812" s="20">
        <v>0</v>
      </c>
      <c r="D11812" s="20">
        <v>0</v>
      </c>
      <c r="E11812" s="20">
        <v>0</v>
      </c>
      <c r="F11812" s="20">
        <f t="shared" si="372"/>
        <v>0</v>
      </c>
      <c r="G11812" s="136">
        <f t="shared" si="373"/>
        <v>0</v>
      </c>
    </row>
    <row r="11813" spans="1:7" s="8" customFormat="1" ht="12.75" x14ac:dyDescent="0.15">
      <c r="A11813" s="110" t="s">
        <v>29</v>
      </c>
      <c r="B11813" s="20">
        <v>1219.18</v>
      </c>
      <c r="C11813" s="20">
        <v>0</v>
      </c>
      <c r="D11813" s="20">
        <v>0</v>
      </c>
      <c r="E11813" s="20">
        <v>0</v>
      </c>
      <c r="F11813" s="20">
        <f t="shared" si="372"/>
        <v>0</v>
      </c>
      <c r="G11813" s="136">
        <f t="shared" si="373"/>
        <v>0</v>
      </c>
    </row>
    <row r="11814" spans="1:7" s="8" customFormat="1" ht="12.75" x14ac:dyDescent="0.15">
      <c r="A11814" s="110" t="s">
        <v>30</v>
      </c>
      <c r="B11814" s="20">
        <v>418.08</v>
      </c>
      <c r="C11814" s="20">
        <v>0</v>
      </c>
      <c r="D11814" s="20">
        <v>0</v>
      </c>
      <c r="E11814" s="20">
        <v>0</v>
      </c>
      <c r="F11814" s="20">
        <f t="shared" si="372"/>
        <v>0</v>
      </c>
      <c r="G11814" s="136">
        <f t="shared" si="373"/>
        <v>0</v>
      </c>
    </row>
    <row r="11815" spans="1:7" s="8" customFormat="1" ht="12.75" x14ac:dyDescent="0.15">
      <c r="A11815" s="110" t="s">
        <v>33</v>
      </c>
      <c r="B11815" s="20">
        <v>3148.85</v>
      </c>
      <c r="C11815" s="20">
        <v>0</v>
      </c>
      <c r="D11815" s="20">
        <v>0</v>
      </c>
      <c r="E11815" s="20">
        <v>0</v>
      </c>
      <c r="F11815" s="20">
        <f t="shared" si="372"/>
        <v>0</v>
      </c>
      <c r="G11815" s="136">
        <f t="shared" si="373"/>
        <v>0</v>
      </c>
    </row>
    <row r="11816" spans="1:7" s="8" customFormat="1" ht="12.75" x14ac:dyDescent="0.15">
      <c r="A11816" s="110" t="s">
        <v>34</v>
      </c>
      <c r="B11816" s="20">
        <v>12084.68</v>
      </c>
      <c r="C11816" s="20">
        <v>0</v>
      </c>
      <c r="D11816" s="20">
        <v>0</v>
      </c>
      <c r="E11816" s="20">
        <v>0</v>
      </c>
      <c r="F11816" s="20">
        <f t="shared" si="372"/>
        <v>0</v>
      </c>
      <c r="G11816" s="136">
        <f t="shared" si="373"/>
        <v>0</v>
      </c>
    </row>
    <row r="11817" spans="1:7" s="8" customFormat="1" ht="12.75" x14ac:dyDescent="0.15">
      <c r="A11817" s="110" t="s">
        <v>99</v>
      </c>
      <c r="B11817" s="20">
        <v>602.54</v>
      </c>
      <c r="C11817" s="20">
        <v>0</v>
      </c>
      <c r="D11817" s="20">
        <v>0</v>
      </c>
      <c r="E11817" s="20">
        <v>0</v>
      </c>
      <c r="F11817" s="20">
        <f t="shared" si="372"/>
        <v>0</v>
      </c>
      <c r="G11817" s="136">
        <f t="shared" si="373"/>
        <v>0</v>
      </c>
    </row>
    <row r="11818" spans="1:7" s="8" customFormat="1" ht="12.75" x14ac:dyDescent="0.15">
      <c r="A11818" s="110" t="s">
        <v>35</v>
      </c>
      <c r="B11818" s="20">
        <v>145.94</v>
      </c>
      <c r="C11818" s="20">
        <v>0</v>
      </c>
      <c r="D11818" s="20">
        <v>0</v>
      </c>
      <c r="E11818" s="20">
        <v>0</v>
      </c>
      <c r="F11818" s="20">
        <f t="shared" si="372"/>
        <v>0</v>
      </c>
      <c r="G11818" s="136">
        <f t="shared" si="373"/>
        <v>0</v>
      </c>
    </row>
    <row r="11819" spans="1:7" s="8" customFormat="1" ht="12.75" x14ac:dyDescent="0.15">
      <c r="A11819" s="110" t="s">
        <v>83</v>
      </c>
      <c r="B11819" s="20">
        <v>67.010000000000005</v>
      </c>
      <c r="C11819" s="20">
        <v>0</v>
      </c>
      <c r="D11819" s="20">
        <v>0</v>
      </c>
      <c r="E11819" s="20">
        <v>0</v>
      </c>
      <c r="F11819" s="20">
        <f t="shared" si="372"/>
        <v>0</v>
      </c>
      <c r="G11819" s="136">
        <f t="shared" si="373"/>
        <v>0</v>
      </c>
    </row>
    <row r="11820" spans="1:7" s="8" customFormat="1" ht="12.75" x14ac:dyDescent="0.15">
      <c r="A11820" s="110" t="s">
        <v>13</v>
      </c>
      <c r="B11820" s="20">
        <v>43.13</v>
      </c>
      <c r="C11820" s="20">
        <v>0</v>
      </c>
      <c r="D11820" s="20">
        <v>0</v>
      </c>
      <c r="E11820" s="20">
        <v>0</v>
      </c>
      <c r="F11820" s="20">
        <f t="shared" si="372"/>
        <v>0</v>
      </c>
      <c r="G11820" s="136">
        <f t="shared" si="373"/>
        <v>0</v>
      </c>
    </row>
    <row r="11821" spans="1:7" s="8" customFormat="1" ht="12.75" x14ac:dyDescent="0.15">
      <c r="A11821" s="108" t="s">
        <v>37</v>
      </c>
      <c r="B11821" s="19">
        <v>1137.43</v>
      </c>
      <c r="C11821" s="19">
        <v>0</v>
      </c>
      <c r="D11821" s="19">
        <v>0</v>
      </c>
      <c r="E11821" s="19">
        <v>0</v>
      </c>
      <c r="F11821" s="19">
        <f t="shared" si="372"/>
        <v>0</v>
      </c>
      <c r="G11821" s="151">
        <f t="shared" si="373"/>
        <v>0</v>
      </c>
    </row>
    <row r="11822" spans="1:7" s="8" customFormat="1" ht="12.75" x14ac:dyDescent="0.15">
      <c r="A11822" s="110" t="s">
        <v>38</v>
      </c>
      <c r="B11822" s="20">
        <v>1134.02</v>
      </c>
      <c r="C11822" s="20">
        <v>0</v>
      </c>
      <c r="D11822" s="20">
        <v>0</v>
      </c>
      <c r="E11822" s="20">
        <v>0</v>
      </c>
      <c r="F11822" s="20">
        <f t="shared" si="372"/>
        <v>0</v>
      </c>
      <c r="G11822" s="136">
        <f t="shared" si="373"/>
        <v>0</v>
      </c>
    </row>
    <row r="11823" spans="1:7" s="8" customFormat="1" ht="12.75" x14ac:dyDescent="0.15">
      <c r="A11823" s="110" t="s">
        <v>39</v>
      </c>
      <c r="B11823" s="20">
        <v>3.41</v>
      </c>
      <c r="C11823" s="20">
        <v>0</v>
      </c>
      <c r="D11823" s="20">
        <v>0</v>
      </c>
      <c r="E11823" s="20">
        <v>0</v>
      </c>
      <c r="F11823" s="20">
        <f t="shared" si="372"/>
        <v>0</v>
      </c>
      <c r="G11823" s="136">
        <f t="shared" si="373"/>
        <v>0</v>
      </c>
    </row>
    <row r="11824" spans="1:7" s="5" customFormat="1" ht="12.75" x14ac:dyDescent="0.15">
      <c r="A11824" s="145" t="s">
        <v>529</v>
      </c>
      <c r="B11824" s="16">
        <v>48793.59</v>
      </c>
      <c r="C11824" s="16">
        <v>0</v>
      </c>
      <c r="D11824" s="16">
        <v>0</v>
      </c>
      <c r="E11824" s="16">
        <v>0</v>
      </c>
      <c r="F11824" s="16">
        <f t="shared" si="372"/>
        <v>0</v>
      </c>
      <c r="G11824" s="146">
        <f t="shared" si="373"/>
        <v>0</v>
      </c>
    </row>
    <row r="11825" spans="1:7" s="6" customFormat="1" ht="12.75" x14ac:dyDescent="0.15">
      <c r="A11825" s="147" t="s">
        <v>413</v>
      </c>
      <c r="B11825" s="17">
        <v>48793.59</v>
      </c>
      <c r="C11825" s="17">
        <v>0</v>
      </c>
      <c r="D11825" s="17">
        <v>0</v>
      </c>
      <c r="E11825" s="17">
        <v>0</v>
      </c>
      <c r="F11825" s="17">
        <f t="shared" si="372"/>
        <v>0</v>
      </c>
      <c r="G11825" s="148">
        <f t="shared" si="373"/>
        <v>0</v>
      </c>
    </row>
    <row r="11826" spans="1:7" s="7" customFormat="1" ht="12.75" x14ac:dyDescent="0.15">
      <c r="A11826" s="149" t="s">
        <v>414</v>
      </c>
      <c r="B11826" s="18">
        <v>48793.59</v>
      </c>
      <c r="C11826" s="18">
        <v>0</v>
      </c>
      <c r="D11826" s="18">
        <v>0</v>
      </c>
      <c r="E11826" s="18">
        <v>0</v>
      </c>
      <c r="F11826" s="18">
        <f t="shared" si="372"/>
        <v>0</v>
      </c>
      <c r="G11826" s="150">
        <f t="shared" si="373"/>
        <v>0</v>
      </c>
    </row>
    <row r="11827" spans="1:7" s="8" customFormat="1" ht="12.75" x14ac:dyDescent="0.15">
      <c r="A11827" s="108" t="s">
        <v>415</v>
      </c>
      <c r="B11827" s="19">
        <v>48793.59</v>
      </c>
      <c r="C11827" s="19">
        <v>0</v>
      </c>
      <c r="D11827" s="19">
        <v>0</v>
      </c>
      <c r="E11827" s="19">
        <v>0</v>
      </c>
      <c r="F11827" s="19">
        <f t="shared" si="372"/>
        <v>0</v>
      </c>
      <c r="G11827" s="151">
        <f t="shared" si="373"/>
        <v>0</v>
      </c>
    </row>
    <row r="11828" spans="1:7" s="6" customFormat="1" ht="12.75" x14ac:dyDescent="0.15">
      <c r="A11828" s="147" t="s">
        <v>62</v>
      </c>
      <c r="B11828" s="17">
        <v>48793.59</v>
      </c>
      <c r="C11828" s="17">
        <v>0</v>
      </c>
      <c r="D11828" s="17">
        <v>0</v>
      </c>
      <c r="E11828" s="17">
        <v>0</v>
      </c>
      <c r="F11828" s="17">
        <f t="shared" si="372"/>
        <v>0</v>
      </c>
      <c r="G11828" s="148">
        <f t="shared" si="373"/>
        <v>0</v>
      </c>
    </row>
    <row r="11829" spans="1:7" s="8" customFormat="1" ht="12.75" x14ac:dyDescent="0.15">
      <c r="A11829" s="108" t="s">
        <v>6</v>
      </c>
      <c r="B11829" s="19">
        <v>48793.59</v>
      </c>
      <c r="C11829" s="19">
        <v>0</v>
      </c>
      <c r="D11829" s="19">
        <v>0</v>
      </c>
      <c r="E11829" s="19">
        <v>0</v>
      </c>
      <c r="F11829" s="19">
        <f t="shared" si="372"/>
        <v>0</v>
      </c>
      <c r="G11829" s="151">
        <f t="shared" si="373"/>
        <v>0</v>
      </c>
    </row>
    <row r="11830" spans="1:7" s="8" customFormat="1" ht="12.75" x14ac:dyDescent="0.15">
      <c r="A11830" s="108" t="s">
        <v>12</v>
      </c>
      <c r="B11830" s="19">
        <v>48488.33</v>
      </c>
      <c r="C11830" s="19">
        <v>0</v>
      </c>
      <c r="D11830" s="19">
        <v>0</v>
      </c>
      <c r="E11830" s="19">
        <v>0</v>
      </c>
      <c r="F11830" s="19">
        <f t="shared" si="372"/>
        <v>0</v>
      </c>
      <c r="G11830" s="151">
        <f t="shared" si="373"/>
        <v>0</v>
      </c>
    </row>
    <row r="11831" spans="1:7" s="8" customFormat="1" ht="12.75" x14ac:dyDescent="0.15">
      <c r="A11831" s="110" t="s">
        <v>18</v>
      </c>
      <c r="B11831" s="20">
        <v>3865.11</v>
      </c>
      <c r="C11831" s="20">
        <v>0</v>
      </c>
      <c r="D11831" s="20">
        <v>0</v>
      </c>
      <c r="E11831" s="20">
        <v>0</v>
      </c>
      <c r="F11831" s="20">
        <f t="shared" si="372"/>
        <v>0</v>
      </c>
      <c r="G11831" s="136">
        <f t="shared" si="373"/>
        <v>0</v>
      </c>
    </row>
    <row r="11832" spans="1:7" s="8" customFormat="1" ht="12.75" x14ac:dyDescent="0.15">
      <c r="A11832" s="110" t="s">
        <v>20</v>
      </c>
      <c r="B11832" s="20">
        <v>1698.85</v>
      </c>
      <c r="C11832" s="20">
        <v>0</v>
      </c>
      <c r="D11832" s="20">
        <v>0</v>
      </c>
      <c r="E11832" s="20">
        <v>0</v>
      </c>
      <c r="F11832" s="20">
        <f t="shared" si="372"/>
        <v>0</v>
      </c>
      <c r="G11832" s="136">
        <f t="shared" si="373"/>
        <v>0</v>
      </c>
    </row>
    <row r="11833" spans="1:7" s="8" customFormat="1" ht="12.75" x14ac:dyDescent="0.15">
      <c r="A11833" s="110" t="s">
        <v>22</v>
      </c>
      <c r="B11833" s="20">
        <v>6665.44</v>
      </c>
      <c r="C11833" s="20">
        <v>0</v>
      </c>
      <c r="D11833" s="20">
        <v>0</v>
      </c>
      <c r="E11833" s="20">
        <v>0</v>
      </c>
      <c r="F11833" s="20">
        <f t="shared" si="372"/>
        <v>0</v>
      </c>
      <c r="G11833" s="136">
        <f t="shared" si="373"/>
        <v>0</v>
      </c>
    </row>
    <row r="11834" spans="1:7" s="8" customFormat="1" ht="12.75" x14ac:dyDescent="0.15">
      <c r="A11834" s="110" t="s">
        <v>23</v>
      </c>
      <c r="B11834" s="20">
        <v>5990.19</v>
      </c>
      <c r="C11834" s="20">
        <v>0</v>
      </c>
      <c r="D11834" s="20">
        <v>0</v>
      </c>
      <c r="E11834" s="20">
        <v>0</v>
      </c>
      <c r="F11834" s="20">
        <f t="shared" si="372"/>
        <v>0</v>
      </c>
      <c r="G11834" s="136">
        <f t="shared" si="373"/>
        <v>0</v>
      </c>
    </row>
    <row r="11835" spans="1:7" s="8" customFormat="1" ht="12.75" x14ac:dyDescent="0.15">
      <c r="A11835" s="110" t="s">
        <v>24</v>
      </c>
      <c r="B11835" s="20">
        <v>17.7</v>
      </c>
      <c r="C11835" s="20">
        <v>0</v>
      </c>
      <c r="D11835" s="20">
        <v>0</v>
      </c>
      <c r="E11835" s="20">
        <v>0</v>
      </c>
      <c r="F11835" s="20">
        <f t="shared" si="372"/>
        <v>0</v>
      </c>
      <c r="G11835" s="136">
        <f t="shared" si="373"/>
        <v>0</v>
      </c>
    </row>
    <row r="11836" spans="1:7" s="8" customFormat="1" ht="12.75" x14ac:dyDescent="0.15">
      <c r="A11836" s="110" t="s">
        <v>25</v>
      </c>
      <c r="B11836" s="20">
        <v>438.36</v>
      </c>
      <c r="C11836" s="20">
        <v>0</v>
      </c>
      <c r="D11836" s="20">
        <v>0</v>
      </c>
      <c r="E11836" s="20">
        <v>0</v>
      </c>
      <c r="F11836" s="20">
        <f t="shared" si="372"/>
        <v>0</v>
      </c>
      <c r="G11836" s="136">
        <f t="shared" si="373"/>
        <v>0</v>
      </c>
    </row>
    <row r="11837" spans="1:7" s="8" customFormat="1" ht="12.75" x14ac:dyDescent="0.15">
      <c r="A11837" s="110" t="s">
        <v>26</v>
      </c>
      <c r="B11837" s="20">
        <v>965.04</v>
      </c>
      <c r="C11837" s="20">
        <v>0</v>
      </c>
      <c r="D11837" s="20">
        <v>0</v>
      </c>
      <c r="E11837" s="20">
        <v>0</v>
      </c>
      <c r="F11837" s="20">
        <f t="shared" si="372"/>
        <v>0</v>
      </c>
      <c r="G11837" s="136">
        <f t="shared" si="373"/>
        <v>0</v>
      </c>
    </row>
    <row r="11838" spans="1:7" s="8" customFormat="1" ht="12.75" x14ac:dyDescent="0.15">
      <c r="A11838" s="110" t="s">
        <v>27</v>
      </c>
      <c r="B11838" s="20">
        <v>10599.55</v>
      </c>
      <c r="C11838" s="20">
        <v>0</v>
      </c>
      <c r="D11838" s="20">
        <v>0</v>
      </c>
      <c r="E11838" s="20">
        <v>0</v>
      </c>
      <c r="F11838" s="20">
        <f t="shared" si="372"/>
        <v>0</v>
      </c>
      <c r="G11838" s="136">
        <f t="shared" si="373"/>
        <v>0</v>
      </c>
    </row>
    <row r="11839" spans="1:7" s="8" customFormat="1" ht="12.75" x14ac:dyDescent="0.15">
      <c r="A11839" s="110" t="s">
        <v>28</v>
      </c>
      <c r="B11839" s="20">
        <v>445.22</v>
      </c>
      <c r="C11839" s="20">
        <v>0</v>
      </c>
      <c r="D11839" s="20">
        <v>0</v>
      </c>
      <c r="E11839" s="20">
        <v>0</v>
      </c>
      <c r="F11839" s="20">
        <f t="shared" si="372"/>
        <v>0</v>
      </c>
      <c r="G11839" s="136">
        <f t="shared" si="373"/>
        <v>0</v>
      </c>
    </row>
    <row r="11840" spans="1:7" s="8" customFormat="1" ht="12.75" x14ac:dyDescent="0.15">
      <c r="A11840" s="110" t="s">
        <v>41</v>
      </c>
      <c r="B11840" s="20">
        <v>127.41</v>
      </c>
      <c r="C11840" s="20">
        <v>0</v>
      </c>
      <c r="D11840" s="20">
        <v>0</v>
      </c>
      <c r="E11840" s="20">
        <v>0</v>
      </c>
      <c r="F11840" s="20">
        <f t="shared" si="372"/>
        <v>0</v>
      </c>
      <c r="G11840" s="136">
        <f t="shared" si="373"/>
        <v>0</v>
      </c>
    </row>
    <row r="11841" spans="1:7" s="8" customFormat="1" ht="12.75" x14ac:dyDescent="0.15">
      <c r="A11841" s="110" t="s">
        <v>29</v>
      </c>
      <c r="B11841" s="20">
        <v>1791.75</v>
      </c>
      <c r="C11841" s="20">
        <v>0</v>
      </c>
      <c r="D11841" s="20">
        <v>0</v>
      </c>
      <c r="E11841" s="20">
        <v>0</v>
      </c>
      <c r="F11841" s="20">
        <f t="shared" si="372"/>
        <v>0</v>
      </c>
      <c r="G11841" s="136">
        <f t="shared" si="373"/>
        <v>0</v>
      </c>
    </row>
    <row r="11842" spans="1:7" s="8" customFormat="1" ht="12.75" x14ac:dyDescent="0.15">
      <c r="A11842" s="110" t="s">
        <v>33</v>
      </c>
      <c r="B11842" s="20">
        <v>2827.83</v>
      </c>
      <c r="C11842" s="20">
        <v>0</v>
      </c>
      <c r="D11842" s="20">
        <v>0</v>
      </c>
      <c r="E11842" s="20">
        <v>0</v>
      </c>
      <c r="F11842" s="20">
        <f t="shared" si="372"/>
        <v>0</v>
      </c>
      <c r="G11842" s="136">
        <f t="shared" si="373"/>
        <v>0</v>
      </c>
    </row>
    <row r="11843" spans="1:7" s="8" customFormat="1" ht="12.75" x14ac:dyDescent="0.15">
      <c r="A11843" s="110" t="s">
        <v>34</v>
      </c>
      <c r="B11843" s="20">
        <v>12345.47</v>
      </c>
      <c r="C11843" s="20">
        <v>0</v>
      </c>
      <c r="D11843" s="20">
        <v>0</v>
      </c>
      <c r="E11843" s="20">
        <v>0</v>
      </c>
      <c r="F11843" s="20">
        <f t="shared" si="372"/>
        <v>0</v>
      </c>
      <c r="G11843" s="136">
        <f t="shared" si="373"/>
        <v>0</v>
      </c>
    </row>
    <row r="11844" spans="1:7" s="8" customFormat="1" ht="12.75" x14ac:dyDescent="0.15">
      <c r="A11844" s="110" t="s">
        <v>99</v>
      </c>
      <c r="B11844" s="20">
        <v>446.71</v>
      </c>
      <c r="C11844" s="20">
        <v>0</v>
      </c>
      <c r="D11844" s="20">
        <v>0</v>
      </c>
      <c r="E11844" s="20">
        <v>0</v>
      </c>
      <c r="F11844" s="20">
        <f t="shared" si="372"/>
        <v>0</v>
      </c>
      <c r="G11844" s="136">
        <f t="shared" si="373"/>
        <v>0</v>
      </c>
    </row>
    <row r="11845" spans="1:7" s="8" customFormat="1" ht="12.75" x14ac:dyDescent="0.15">
      <c r="A11845" s="110" t="s">
        <v>35</v>
      </c>
      <c r="B11845" s="20">
        <v>78.89</v>
      </c>
      <c r="C11845" s="20">
        <v>0</v>
      </c>
      <c r="D11845" s="20">
        <v>0</v>
      </c>
      <c r="E11845" s="20">
        <v>0</v>
      </c>
      <c r="F11845" s="20">
        <f t="shared" si="372"/>
        <v>0</v>
      </c>
      <c r="G11845" s="136">
        <f t="shared" si="373"/>
        <v>0</v>
      </c>
    </row>
    <row r="11846" spans="1:7" s="8" customFormat="1" ht="12.75" x14ac:dyDescent="0.15">
      <c r="A11846" s="110" t="s">
        <v>83</v>
      </c>
      <c r="B11846" s="20">
        <v>161.38</v>
      </c>
      <c r="C11846" s="20">
        <v>0</v>
      </c>
      <c r="D11846" s="20">
        <v>0</v>
      </c>
      <c r="E11846" s="20">
        <v>0</v>
      </c>
      <c r="F11846" s="20">
        <f t="shared" ref="F11846:F11909" si="374">IFERROR(E11846/B11846*100,0)</f>
        <v>0</v>
      </c>
      <c r="G11846" s="136">
        <f t="shared" ref="G11846:G11909" si="375">IFERROR(E11846/D11846*100,0)</f>
        <v>0</v>
      </c>
    </row>
    <row r="11847" spans="1:7" s="8" customFormat="1" ht="12.75" x14ac:dyDescent="0.15">
      <c r="A11847" s="110" t="s">
        <v>36</v>
      </c>
      <c r="B11847" s="20">
        <v>23.43</v>
      </c>
      <c r="C11847" s="20">
        <v>0</v>
      </c>
      <c r="D11847" s="20">
        <v>0</v>
      </c>
      <c r="E11847" s="20">
        <v>0</v>
      </c>
      <c r="F11847" s="20">
        <f t="shared" si="374"/>
        <v>0</v>
      </c>
      <c r="G11847" s="136">
        <f t="shared" si="375"/>
        <v>0</v>
      </c>
    </row>
    <row r="11848" spans="1:7" s="8" customFormat="1" ht="12.75" x14ac:dyDescent="0.15">
      <c r="A11848" s="108" t="s">
        <v>37</v>
      </c>
      <c r="B11848" s="19">
        <v>305.26</v>
      </c>
      <c r="C11848" s="19">
        <v>0</v>
      </c>
      <c r="D11848" s="19">
        <v>0</v>
      </c>
      <c r="E11848" s="19">
        <v>0</v>
      </c>
      <c r="F11848" s="19">
        <f t="shared" si="374"/>
        <v>0</v>
      </c>
      <c r="G11848" s="151">
        <f t="shared" si="375"/>
        <v>0</v>
      </c>
    </row>
    <row r="11849" spans="1:7" s="8" customFormat="1" ht="12.75" x14ac:dyDescent="0.15">
      <c r="A11849" s="110" t="s">
        <v>38</v>
      </c>
      <c r="B11849" s="20">
        <v>305.26</v>
      </c>
      <c r="C11849" s="20">
        <v>0</v>
      </c>
      <c r="D11849" s="20">
        <v>0</v>
      </c>
      <c r="E11849" s="20">
        <v>0</v>
      </c>
      <c r="F11849" s="20">
        <f t="shared" si="374"/>
        <v>0</v>
      </c>
      <c r="G11849" s="136">
        <f t="shared" si="375"/>
        <v>0</v>
      </c>
    </row>
    <row r="11850" spans="1:7" s="5" customFormat="1" ht="12.75" x14ac:dyDescent="0.15">
      <c r="A11850" s="145" t="s">
        <v>530</v>
      </c>
      <c r="B11850" s="16">
        <v>34870.75</v>
      </c>
      <c r="C11850" s="16">
        <v>0</v>
      </c>
      <c r="D11850" s="16">
        <v>0</v>
      </c>
      <c r="E11850" s="16">
        <v>0</v>
      </c>
      <c r="F11850" s="16">
        <f t="shared" si="374"/>
        <v>0</v>
      </c>
      <c r="G11850" s="146">
        <f t="shared" si="375"/>
        <v>0</v>
      </c>
    </row>
    <row r="11851" spans="1:7" s="6" customFormat="1" ht="12.75" x14ac:dyDescent="0.15">
      <c r="A11851" s="147" t="s">
        <v>413</v>
      </c>
      <c r="B11851" s="17">
        <v>34870.75</v>
      </c>
      <c r="C11851" s="17">
        <v>0</v>
      </c>
      <c r="D11851" s="17">
        <v>0</v>
      </c>
      <c r="E11851" s="17">
        <v>0</v>
      </c>
      <c r="F11851" s="17">
        <f t="shared" si="374"/>
        <v>0</v>
      </c>
      <c r="G11851" s="148">
        <f t="shared" si="375"/>
        <v>0</v>
      </c>
    </row>
    <row r="11852" spans="1:7" s="7" customFormat="1" ht="12.75" x14ac:dyDescent="0.15">
      <c r="A11852" s="149" t="s">
        <v>414</v>
      </c>
      <c r="B11852" s="18">
        <v>34870.75</v>
      </c>
      <c r="C11852" s="18">
        <v>0</v>
      </c>
      <c r="D11852" s="18">
        <v>0</v>
      </c>
      <c r="E11852" s="18">
        <v>0</v>
      </c>
      <c r="F11852" s="18">
        <f t="shared" si="374"/>
        <v>0</v>
      </c>
      <c r="G11852" s="150">
        <f t="shared" si="375"/>
        <v>0</v>
      </c>
    </row>
    <row r="11853" spans="1:7" s="8" customFormat="1" ht="12.75" x14ac:dyDescent="0.15">
      <c r="A11853" s="108" t="s">
        <v>415</v>
      </c>
      <c r="B11853" s="19">
        <v>34870.75</v>
      </c>
      <c r="C11853" s="19">
        <v>0</v>
      </c>
      <c r="D11853" s="19">
        <v>0</v>
      </c>
      <c r="E11853" s="19">
        <v>0</v>
      </c>
      <c r="F11853" s="19">
        <f t="shared" si="374"/>
        <v>0</v>
      </c>
      <c r="G11853" s="151">
        <f t="shared" si="375"/>
        <v>0</v>
      </c>
    </row>
    <row r="11854" spans="1:7" s="6" customFormat="1" ht="12.75" x14ac:dyDescent="0.15">
      <c r="A11854" s="147" t="s">
        <v>62</v>
      </c>
      <c r="B11854" s="17">
        <v>34870.75</v>
      </c>
      <c r="C11854" s="17">
        <v>0</v>
      </c>
      <c r="D11854" s="17">
        <v>0</v>
      </c>
      <c r="E11854" s="17">
        <v>0</v>
      </c>
      <c r="F11854" s="17">
        <f t="shared" si="374"/>
        <v>0</v>
      </c>
      <c r="G11854" s="148">
        <f t="shared" si="375"/>
        <v>0</v>
      </c>
    </row>
    <row r="11855" spans="1:7" s="8" customFormat="1" ht="12.75" x14ac:dyDescent="0.15">
      <c r="A11855" s="108" t="s">
        <v>6</v>
      </c>
      <c r="B11855" s="19">
        <v>34870.75</v>
      </c>
      <c r="C11855" s="19">
        <v>0</v>
      </c>
      <c r="D11855" s="19">
        <v>0</v>
      </c>
      <c r="E11855" s="19">
        <v>0</v>
      </c>
      <c r="F11855" s="19">
        <f t="shared" si="374"/>
        <v>0</v>
      </c>
      <c r="G11855" s="151">
        <f t="shared" si="375"/>
        <v>0</v>
      </c>
    </row>
    <row r="11856" spans="1:7" s="8" customFormat="1" ht="12.75" x14ac:dyDescent="0.15">
      <c r="A11856" s="108" t="s">
        <v>12</v>
      </c>
      <c r="B11856" s="19">
        <v>33944.82</v>
      </c>
      <c r="C11856" s="19">
        <v>0</v>
      </c>
      <c r="D11856" s="19">
        <v>0</v>
      </c>
      <c r="E11856" s="19">
        <v>0</v>
      </c>
      <c r="F11856" s="19">
        <f t="shared" si="374"/>
        <v>0</v>
      </c>
      <c r="G11856" s="151">
        <f t="shared" si="375"/>
        <v>0</v>
      </c>
    </row>
    <row r="11857" spans="1:7" s="8" customFormat="1" ht="12.75" x14ac:dyDescent="0.15">
      <c r="A11857" s="110" t="s">
        <v>18</v>
      </c>
      <c r="B11857" s="20">
        <v>1424.22</v>
      </c>
      <c r="C11857" s="20">
        <v>0</v>
      </c>
      <c r="D11857" s="20">
        <v>0</v>
      </c>
      <c r="E11857" s="20">
        <v>0</v>
      </c>
      <c r="F11857" s="20">
        <f t="shared" si="374"/>
        <v>0</v>
      </c>
      <c r="G11857" s="136">
        <f t="shared" si="375"/>
        <v>0</v>
      </c>
    </row>
    <row r="11858" spans="1:7" s="8" customFormat="1" ht="12.75" x14ac:dyDescent="0.15">
      <c r="A11858" s="110" t="s">
        <v>20</v>
      </c>
      <c r="B11858" s="20">
        <v>632.09</v>
      </c>
      <c r="C11858" s="20">
        <v>0</v>
      </c>
      <c r="D11858" s="20">
        <v>0</v>
      </c>
      <c r="E11858" s="20">
        <v>0</v>
      </c>
      <c r="F11858" s="20">
        <f t="shared" si="374"/>
        <v>0</v>
      </c>
      <c r="G11858" s="136">
        <f t="shared" si="375"/>
        <v>0</v>
      </c>
    </row>
    <row r="11859" spans="1:7" s="8" customFormat="1" ht="12.75" x14ac:dyDescent="0.15">
      <c r="A11859" s="110" t="s">
        <v>22</v>
      </c>
      <c r="B11859" s="20">
        <v>3115.54</v>
      </c>
      <c r="C11859" s="20">
        <v>0</v>
      </c>
      <c r="D11859" s="20">
        <v>0</v>
      </c>
      <c r="E11859" s="20">
        <v>0</v>
      </c>
      <c r="F11859" s="20">
        <f t="shared" si="374"/>
        <v>0</v>
      </c>
      <c r="G11859" s="136">
        <f t="shared" si="375"/>
        <v>0</v>
      </c>
    </row>
    <row r="11860" spans="1:7" s="8" customFormat="1" ht="12.75" x14ac:dyDescent="0.15">
      <c r="A11860" s="110" t="s">
        <v>23</v>
      </c>
      <c r="B11860" s="20">
        <v>6109.66</v>
      </c>
      <c r="C11860" s="20">
        <v>0</v>
      </c>
      <c r="D11860" s="20">
        <v>0</v>
      </c>
      <c r="E11860" s="20">
        <v>0</v>
      </c>
      <c r="F11860" s="20">
        <f t="shared" si="374"/>
        <v>0</v>
      </c>
      <c r="G11860" s="136">
        <f t="shared" si="375"/>
        <v>0</v>
      </c>
    </row>
    <row r="11861" spans="1:7" s="8" customFormat="1" ht="12.75" x14ac:dyDescent="0.15">
      <c r="A11861" s="110" t="s">
        <v>26</v>
      </c>
      <c r="B11861" s="20">
        <v>459.73</v>
      </c>
      <c r="C11861" s="20">
        <v>0</v>
      </c>
      <c r="D11861" s="20">
        <v>0</v>
      </c>
      <c r="E11861" s="20">
        <v>0</v>
      </c>
      <c r="F11861" s="20">
        <f t="shared" si="374"/>
        <v>0</v>
      </c>
      <c r="G11861" s="136">
        <f t="shared" si="375"/>
        <v>0</v>
      </c>
    </row>
    <row r="11862" spans="1:7" s="8" customFormat="1" ht="12.75" x14ac:dyDescent="0.15">
      <c r="A11862" s="110" t="s">
        <v>27</v>
      </c>
      <c r="B11862" s="20">
        <v>5149.22</v>
      </c>
      <c r="C11862" s="20">
        <v>0</v>
      </c>
      <c r="D11862" s="20">
        <v>0</v>
      </c>
      <c r="E11862" s="20">
        <v>0</v>
      </c>
      <c r="F11862" s="20">
        <f t="shared" si="374"/>
        <v>0</v>
      </c>
      <c r="G11862" s="136">
        <f t="shared" si="375"/>
        <v>0</v>
      </c>
    </row>
    <row r="11863" spans="1:7" s="8" customFormat="1" ht="12.75" x14ac:dyDescent="0.15">
      <c r="A11863" s="110" t="s">
        <v>28</v>
      </c>
      <c r="B11863" s="20">
        <v>892.16</v>
      </c>
      <c r="C11863" s="20">
        <v>0</v>
      </c>
      <c r="D11863" s="20">
        <v>0</v>
      </c>
      <c r="E11863" s="20">
        <v>0</v>
      </c>
      <c r="F11863" s="20">
        <f t="shared" si="374"/>
        <v>0</v>
      </c>
      <c r="G11863" s="136">
        <f t="shared" si="375"/>
        <v>0</v>
      </c>
    </row>
    <row r="11864" spans="1:7" s="8" customFormat="1" ht="12.75" x14ac:dyDescent="0.15">
      <c r="A11864" s="110" t="s">
        <v>41</v>
      </c>
      <c r="B11864" s="20">
        <v>149.97999999999999</v>
      </c>
      <c r="C11864" s="20">
        <v>0</v>
      </c>
      <c r="D11864" s="20">
        <v>0</v>
      </c>
      <c r="E11864" s="20">
        <v>0</v>
      </c>
      <c r="F11864" s="20">
        <f t="shared" si="374"/>
        <v>0</v>
      </c>
      <c r="G11864" s="136">
        <f t="shared" si="375"/>
        <v>0</v>
      </c>
    </row>
    <row r="11865" spans="1:7" s="8" customFormat="1" ht="12.75" x14ac:dyDescent="0.15">
      <c r="A11865" s="110" t="s">
        <v>29</v>
      </c>
      <c r="B11865" s="20">
        <v>816.81</v>
      </c>
      <c r="C11865" s="20">
        <v>0</v>
      </c>
      <c r="D11865" s="20">
        <v>0</v>
      </c>
      <c r="E11865" s="20">
        <v>0</v>
      </c>
      <c r="F11865" s="20">
        <f t="shared" si="374"/>
        <v>0</v>
      </c>
      <c r="G11865" s="136">
        <f t="shared" si="375"/>
        <v>0</v>
      </c>
    </row>
    <row r="11866" spans="1:7" s="8" customFormat="1" ht="12.75" x14ac:dyDescent="0.15">
      <c r="A11866" s="110" t="s">
        <v>32</v>
      </c>
      <c r="B11866" s="20">
        <v>124.43</v>
      </c>
      <c r="C11866" s="20">
        <v>0</v>
      </c>
      <c r="D11866" s="20">
        <v>0</v>
      </c>
      <c r="E11866" s="20">
        <v>0</v>
      </c>
      <c r="F11866" s="20">
        <f t="shared" si="374"/>
        <v>0</v>
      </c>
      <c r="G11866" s="136">
        <f t="shared" si="375"/>
        <v>0</v>
      </c>
    </row>
    <row r="11867" spans="1:7" s="8" customFormat="1" ht="12.75" x14ac:dyDescent="0.15">
      <c r="A11867" s="110" t="s">
        <v>33</v>
      </c>
      <c r="B11867" s="20">
        <v>1751.94</v>
      </c>
      <c r="C11867" s="20">
        <v>0</v>
      </c>
      <c r="D11867" s="20">
        <v>0</v>
      </c>
      <c r="E11867" s="20">
        <v>0</v>
      </c>
      <c r="F11867" s="20">
        <f t="shared" si="374"/>
        <v>0</v>
      </c>
      <c r="G11867" s="136">
        <f t="shared" si="375"/>
        <v>0</v>
      </c>
    </row>
    <row r="11868" spans="1:7" s="8" customFormat="1" ht="12.75" x14ac:dyDescent="0.15">
      <c r="A11868" s="110" t="s">
        <v>34</v>
      </c>
      <c r="B11868" s="20">
        <v>11992.01</v>
      </c>
      <c r="C11868" s="20">
        <v>0</v>
      </c>
      <c r="D11868" s="20">
        <v>0</v>
      </c>
      <c r="E11868" s="20">
        <v>0</v>
      </c>
      <c r="F11868" s="20">
        <f t="shared" si="374"/>
        <v>0</v>
      </c>
      <c r="G11868" s="136">
        <f t="shared" si="375"/>
        <v>0</v>
      </c>
    </row>
    <row r="11869" spans="1:7" s="8" customFormat="1" ht="12.75" x14ac:dyDescent="0.15">
      <c r="A11869" s="110" t="s">
        <v>99</v>
      </c>
      <c r="B11869" s="20">
        <v>540.79999999999995</v>
      </c>
      <c r="C11869" s="20">
        <v>0</v>
      </c>
      <c r="D11869" s="20">
        <v>0</v>
      </c>
      <c r="E11869" s="20">
        <v>0</v>
      </c>
      <c r="F11869" s="20">
        <f t="shared" si="374"/>
        <v>0</v>
      </c>
      <c r="G11869" s="136">
        <f t="shared" si="375"/>
        <v>0</v>
      </c>
    </row>
    <row r="11870" spans="1:7" s="8" customFormat="1" ht="12.75" x14ac:dyDescent="0.15">
      <c r="A11870" s="110" t="s">
        <v>35</v>
      </c>
      <c r="B11870" s="20">
        <v>356.04</v>
      </c>
      <c r="C11870" s="20">
        <v>0</v>
      </c>
      <c r="D11870" s="20">
        <v>0</v>
      </c>
      <c r="E11870" s="20">
        <v>0</v>
      </c>
      <c r="F11870" s="20">
        <f t="shared" si="374"/>
        <v>0</v>
      </c>
      <c r="G11870" s="136">
        <f t="shared" si="375"/>
        <v>0</v>
      </c>
    </row>
    <row r="11871" spans="1:7" s="8" customFormat="1" ht="12.75" x14ac:dyDescent="0.15">
      <c r="A11871" s="110" t="s">
        <v>83</v>
      </c>
      <c r="B11871" s="20">
        <v>397.01</v>
      </c>
      <c r="C11871" s="20">
        <v>0</v>
      </c>
      <c r="D11871" s="20">
        <v>0</v>
      </c>
      <c r="E11871" s="20">
        <v>0</v>
      </c>
      <c r="F11871" s="20">
        <f t="shared" si="374"/>
        <v>0</v>
      </c>
      <c r="G11871" s="136">
        <f t="shared" si="375"/>
        <v>0</v>
      </c>
    </row>
    <row r="11872" spans="1:7" s="8" customFormat="1" ht="12.75" x14ac:dyDescent="0.15">
      <c r="A11872" s="110" t="s">
        <v>13</v>
      </c>
      <c r="B11872" s="20">
        <v>33.18</v>
      </c>
      <c r="C11872" s="20">
        <v>0</v>
      </c>
      <c r="D11872" s="20">
        <v>0</v>
      </c>
      <c r="E11872" s="20">
        <v>0</v>
      </c>
      <c r="F11872" s="20">
        <f t="shared" si="374"/>
        <v>0</v>
      </c>
      <c r="G11872" s="136">
        <f t="shared" si="375"/>
        <v>0</v>
      </c>
    </row>
    <row r="11873" spans="1:7" s="8" customFormat="1" ht="12.75" x14ac:dyDescent="0.15">
      <c r="A11873" s="108" t="s">
        <v>37</v>
      </c>
      <c r="B11873" s="19">
        <v>925.93</v>
      </c>
      <c r="C11873" s="19">
        <v>0</v>
      </c>
      <c r="D11873" s="19">
        <v>0</v>
      </c>
      <c r="E11873" s="19">
        <v>0</v>
      </c>
      <c r="F11873" s="19">
        <f t="shared" si="374"/>
        <v>0</v>
      </c>
      <c r="G11873" s="151">
        <f t="shared" si="375"/>
        <v>0</v>
      </c>
    </row>
    <row r="11874" spans="1:7" s="8" customFormat="1" ht="12.75" x14ac:dyDescent="0.15">
      <c r="A11874" s="110" t="s">
        <v>38</v>
      </c>
      <c r="B11874" s="20">
        <v>925.93</v>
      </c>
      <c r="C11874" s="20">
        <v>0</v>
      </c>
      <c r="D11874" s="20">
        <v>0</v>
      </c>
      <c r="E11874" s="20">
        <v>0</v>
      </c>
      <c r="F11874" s="20">
        <f t="shared" si="374"/>
        <v>0</v>
      </c>
      <c r="G11874" s="136">
        <f t="shared" si="375"/>
        <v>0</v>
      </c>
    </row>
    <row r="11875" spans="1:7" s="5" customFormat="1" ht="12.75" x14ac:dyDescent="0.15">
      <c r="A11875" s="145" t="s">
        <v>531</v>
      </c>
      <c r="B11875" s="16">
        <v>1802727.13</v>
      </c>
      <c r="C11875" s="16">
        <v>1724694</v>
      </c>
      <c r="D11875" s="16">
        <v>1982937.19</v>
      </c>
      <c r="E11875" s="16">
        <v>2003938.83</v>
      </c>
      <c r="F11875" s="16">
        <f t="shared" si="374"/>
        <v>111.16151727299962</v>
      </c>
      <c r="G11875" s="146">
        <f t="shared" si="375"/>
        <v>101.05911776257524</v>
      </c>
    </row>
    <row r="11876" spans="1:7" s="6" customFormat="1" ht="12.75" x14ac:dyDescent="0.15">
      <c r="A11876" s="147" t="s">
        <v>416</v>
      </c>
      <c r="B11876" s="17">
        <v>460309.64</v>
      </c>
      <c r="C11876" s="17">
        <v>460310</v>
      </c>
      <c r="D11876" s="17">
        <v>460310</v>
      </c>
      <c r="E11876" s="17">
        <v>460310</v>
      </c>
      <c r="F11876" s="17">
        <f t="shared" si="374"/>
        <v>100.00007820822523</v>
      </c>
      <c r="G11876" s="148">
        <f t="shared" si="375"/>
        <v>100</v>
      </c>
    </row>
    <row r="11877" spans="1:7" s="7" customFormat="1" ht="12.75" x14ac:dyDescent="0.15">
      <c r="A11877" s="149" t="s">
        <v>417</v>
      </c>
      <c r="B11877" s="18">
        <v>411334.92</v>
      </c>
      <c r="C11877" s="18">
        <v>411335</v>
      </c>
      <c r="D11877" s="18">
        <v>411336</v>
      </c>
      <c r="E11877" s="18">
        <v>411336</v>
      </c>
      <c r="F11877" s="18">
        <f t="shared" si="374"/>
        <v>100.00026255976518</v>
      </c>
      <c r="G11877" s="150">
        <f t="shared" si="375"/>
        <v>100</v>
      </c>
    </row>
    <row r="11878" spans="1:7" s="8" customFormat="1" ht="12.75" x14ac:dyDescent="0.15">
      <c r="A11878" s="108" t="s">
        <v>418</v>
      </c>
      <c r="B11878" s="19">
        <v>411334.92</v>
      </c>
      <c r="C11878" s="19">
        <v>411335</v>
      </c>
      <c r="D11878" s="19">
        <v>411336</v>
      </c>
      <c r="E11878" s="19">
        <v>411336</v>
      </c>
      <c r="F11878" s="19">
        <f t="shared" si="374"/>
        <v>100.00026255976518</v>
      </c>
      <c r="G11878" s="151">
        <f t="shared" si="375"/>
        <v>100</v>
      </c>
    </row>
    <row r="11879" spans="1:7" s="6" customFormat="1" ht="12.75" x14ac:dyDescent="0.15">
      <c r="A11879" s="147" t="s">
        <v>62</v>
      </c>
      <c r="B11879" s="17">
        <v>411334.92</v>
      </c>
      <c r="C11879" s="17">
        <v>411335</v>
      </c>
      <c r="D11879" s="17">
        <v>411336</v>
      </c>
      <c r="E11879" s="17">
        <v>411336</v>
      </c>
      <c r="F11879" s="17">
        <f t="shared" si="374"/>
        <v>100.00026255976518</v>
      </c>
      <c r="G11879" s="148">
        <f t="shared" si="375"/>
        <v>100</v>
      </c>
    </row>
    <row r="11880" spans="1:7" s="8" customFormat="1" ht="12.75" x14ac:dyDescent="0.15">
      <c r="A11880" s="108" t="s">
        <v>6</v>
      </c>
      <c r="B11880" s="19">
        <v>411334.92</v>
      </c>
      <c r="C11880" s="19">
        <v>411335</v>
      </c>
      <c r="D11880" s="19">
        <v>411336</v>
      </c>
      <c r="E11880" s="19">
        <v>411336</v>
      </c>
      <c r="F11880" s="19">
        <f t="shared" si="374"/>
        <v>100.00026255976518</v>
      </c>
      <c r="G11880" s="151">
        <f t="shared" si="375"/>
        <v>100</v>
      </c>
    </row>
    <row r="11881" spans="1:7" s="8" customFormat="1" ht="12.75" x14ac:dyDescent="0.15">
      <c r="A11881" s="108" t="s">
        <v>12</v>
      </c>
      <c r="B11881" s="19">
        <v>411334.92</v>
      </c>
      <c r="C11881" s="19">
        <v>411335</v>
      </c>
      <c r="D11881" s="19">
        <v>411336</v>
      </c>
      <c r="E11881" s="19">
        <v>411336</v>
      </c>
      <c r="F11881" s="19">
        <f t="shared" si="374"/>
        <v>100.00026255976518</v>
      </c>
      <c r="G11881" s="151">
        <f t="shared" si="375"/>
        <v>100</v>
      </c>
    </row>
    <row r="11882" spans="1:7" s="8" customFormat="1" ht="12.75" x14ac:dyDescent="0.15">
      <c r="A11882" s="110" t="s">
        <v>22</v>
      </c>
      <c r="B11882" s="20">
        <v>25543.16</v>
      </c>
      <c r="C11882" s="20">
        <v>0</v>
      </c>
      <c r="D11882" s="20">
        <v>0</v>
      </c>
      <c r="E11882" s="20">
        <v>26307.38</v>
      </c>
      <c r="F11882" s="20">
        <f t="shared" si="374"/>
        <v>102.99187727751774</v>
      </c>
      <c r="G11882" s="136">
        <f t="shared" si="375"/>
        <v>0</v>
      </c>
    </row>
    <row r="11883" spans="1:7" s="8" customFormat="1" ht="12.75" x14ac:dyDescent="0.15">
      <c r="A11883" s="110" t="s">
        <v>97</v>
      </c>
      <c r="B11883" s="20">
        <v>149020.72</v>
      </c>
      <c r="C11883" s="20">
        <v>0</v>
      </c>
      <c r="D11883" s="20">
        <v>0</v>
      </c>
      <c r="E11883" s="20">
        <v>189893.96</v>
      </c>
      <c r="F11883" s="20">
        <f t="shared" si="374"/>
        <v>127.4278905644799</v>
      </c>
      <c r="G11883" s="136">
        <f t="shared" si="375"/>
        <v>0</v>
      </c>
    </row>
    <row r="11884" spans="1:7" s="8" customFormat="1" ht="12.75" x14ac:dyDescent="0.15">
      <c r="A11884" s="110" t="s">
        <v>23</v>
      </c>
      <c r="B11884" s="20">
        <v>127564.02</v>
      </c>
      <c r="C11884" s="20">
        <v>0</v>
      </c>
      <c r="D11884" s="20">
        <v>0</v>
      </c>
      <c r="E11884" s="20">
        <v>102401.48</v>
      </c>
      <c r="F11884" s="20">
        <f t="shared" si="374"/>
        <v>80.274578991787806</v>
      </c>
      <c r="G11884" s="136">
        <f t="shared" si="375"/>
        <v>0</v>
      </c>
    </row>
    <row r="11885" spans="1:7" s="8" customFormat="1" ht="12.75" x14ac:dyDescent="0.15">
      <c r="A11885" s="110" t="s">
        <v>24</v>
      </c>
      <c r="B11885" s="20">
        <v>8506.2000000000007</v>
      </c>
      <c r="C11885" s="20">
        <v>0</v>
      </c>
      <c r="D11885" s="20">
        <v>0</v>
      </c>
      <c r="E11885" s="20">
        <v>8523.32</v>
      </c>
      <c r="F11885" s="20">
        <f t="shared" si="374"/>
        <v>100.20126495967645</v>
      </c>
      <c r="G11885" s="136">
        <f t="shared" si="375"/>
        <v>0</v>
      </c>
    </row>
    <row r="11886" spans="1:7" s="8" customFormat="1" ht="12.75" x14ac:dyDescent="0.15">
      <c r="A11886" s="110" t="s">
        <v>25</v>
      </c>
      <c r="B11886" s="20">
        <v>9669.64</v>
      </c>
      <c r="C11886" s="20">
        <v>0</v>
      </c>
      <c r="D11886" s="20">
        <v>0</v>
      </c>
      <c r="E11886" s="20">
        <v>7392.94</v>
      </c>
      <c r="F11886" s="20">
        <f t="shared" si="374"/>
        <v>76.455173098481438</v>
      </c>
      <c r="G11886" s="136">
        <f t="shared" si="375"/>
        <v>0</v>
      </c>
    </row>
    <row r="11887" spans="1:7" s="8" customFormat="1" ht="12.75" x14ac:dyDescent="0.15">
      <c r="A11887" s="110" t="s">
        <v>26</v>
      </c>
      <c r="B11887" s="20">
        <v>4603.6899999999996</v>
      </c>
      <c r="C11887" s="20">
        <v>0</v>
      </c>
      <c r="D11887" s="20">
        <v>0</v>
      </c>
      <c r="E11887" s="20">
        <v>497.92</v>
      </c>
      <c r="F11887" s="20">
        <f t="shared" si="374"/>
        <v>10.81567177633594</v>
      </c>
      <c r="G11887" s="136">
        <f t="shared" si="375"/>
        <v>0</v>
      </c>
    </row>
    <row r="11888" spans="1:7" s="8" customFormat="1" ht="12.75" x14ac:dyDescent="0.15">
      <c r="A11888" s="110" t="s">
        <v>28</v>
      </c>
      <c r="B11888" s="20">
        <v>34282.339999999997</v>
      </c>
      <c r="C11888" s="20">
        <v>0</v>
      </c>
      <c r="D11888" s="20">
        <v>0</v>
      </c>
      <c r="E11888" s="20">
        <v>30723.13</v>
      </c>
      <c r="F11888" s="20">
        <f t="shared" si="374"/>
        <v>89.617949066487299</v>
      </c>
      <c r="G11888" s="136">
        <f t="shared" si="375"/>
        <v>0</v>
      </c>
    </row>
    <row r="11889" spans="1:7" s="8" customFormat="1" ht="12.75" x14ac:dyDescent="0.15">
      <c r="A11889" s="110" t="s">
        <v>29</v>
      </c>
      <c r="B11889" s="20">
        <v>52110.31</v>
      </c>
      <c r="C11889" s="20">
        <v>0</v>
      </c>
      <c r="D11889" s="20">
        <v>0</v>
      </c>
      <c r="E11889" s="20">
        <v>45595.87</v>
      </c>
      <c r="F11889" s="20">
        <f t="shared" si="374"/>
        <v>87.498750247311918</v>
      </c>
      <c r="G11889" s="136">
        <f t="shared" si="375"/>
        <v>0</v>
      </c>
    </row>
    <row r="11890" spans="1:7" s="8" customFormat="1" ht="12.75" x14ac:dyDescent="0.15">
      <c r="A11890" s="110" t="s">
        <v>34</v>
      </c>
      <c r="B11890" s="20">
        <v>34.840000000000003</v>
      </c>
      <c r="C11890" s="20">
        <v>0</v>
      </c>
      <c r="D11890" s="20">
        <v>0</v>
      </c>
      <c r="E11890" s="20">
        <v>0</v>
      </c>
      <c r="F11890" s="20">
        <f t="shared" si="374"/>
        <v>0</v>
      </c>
      <c r="G11890" s="136">
        <f t="shared" si="375"/>
        <v>0</v>
      </c>
    </row>
    <row r="11891" spans="1:7" s="7" customFormat="1" ht="12.75" x14ac:dyDescent="0.15">
      <c r="A11891" s="149" t="s">
        <v>419</v>
      </c>
      <c r="B11891" s="18">
        <v>19908.419999999998</v>
      </c>
      <c r="C11891" s="18">
        <v>19909</v>
      </c>
      <c r="D11891" s="18">
        <v>19908</v>
      </c>
      <c r="E11891" s="18">
        <v>19908</v>
      </c>
      <c r="F11891" s="18">
        <f t="shared" si="374"/>
        <v>99.99789033986626</v>
      </c>
      <c r="G11891" s="150">
        <f t="shared" si="375"/>
        <v>100</v>
      </c>
    </row>
    <row r="11892" spans="1:7" s="8" customFormat="1" ht="12.75" x14ac:dyDescent="0.15">
      <c r="A11892" s="108" t="s">
        <v>418</v>
      </c>
      <c r="B11892" s="19">
        <v>19908.419999999998</v>
      </c>
      <c r="C11892" s="19">
        <v>19909</v>
      </c>
      <c r="D11892" s="19">
        <v>19908</v>
      </c>
      <c r="E11892" s="19">
        <v>19908</v>
      </c>
      <c r="F11892" s="19">
        <f t="shared" si="374"/>
        <v>99.99789033986626</v>
      </c>
      <c r="G11892" s="151">
        <f t="shared" si="375"/>
        <v>100</v>
      </c>
    </row>
    <row r="11893" spans="1:7" s="6" customFormat="1" ht="12.75" x14ac:dyDescent="0.15">
      <c r="A11893" s="147" t="s">
        <v>62</v>
      </c>
      <c r="B11893" s="17">
        <v>19908.419999999998</v>
      </c>
      <c r="C11893" s="17">
        <v>19909</v>
      </c>
      <c r="D11893" s="17">
        <v>19908</v>
      </c>
      <c r="E11893" s="17">
        <v>19908</v>
      </c>
      <c r="F11893" s="17">
        <f t="shared" si="374"/>
        <v>99.99789033986626</v>
      </c>
      <c r="G11893" s="148">
        <f t="shared" si="375"/>
        <v>100</v>
      </c>
    </row>
    <row r="11894" spans="1:7" s="8" customFormat="1" ht="12.75" x14ac:dyDescent="0.15">
      <c r="A11894" s="108" t="s">
        <v>6</v>
      </c>
      <c r="B11894" s="19">
        <v>16305</v>
      </c>
      <c r="C11894" s="19">
        <v>15927</v>
      </c>
      <c r="D11894" s="19">
        <v>10821.8</v>
      </c>
      <c r="E11894" s="19">
        <v>10821.8</v>
      </c>
      <c r="F11894" s="19">
        <f t="shared" si="374"/>
        <v>66.371051824593678</v>
      </c>
      <c r="G11894" s="151">
        <f t="shared" si="375"/>
        <v>100</v>
      </c>
    </row>
    <row r="11895" spans="1:7" s="8" customFormat="1" ht="12.75" x14ac:dyDescent="0.15">
      <c r="A11895" s="108" t="s">
        <v>12</v>
      </c>
      <c r="B11895" s="19">
        <v>16305</v>
      </c>
      <c r="C11895" s="19">
        <v>15927</v>
      </c>
      <c r="D11895" s="19">
        <v>10821.8</v>
      </c>
      <c r="E11895" s="19">
        <v>10821.8</v>
      </c>
      <c r="F11895" s="19">
        <f t="shared" si="374"/>
        <v>66.371051824593678</v>
      </c>
      <c r="G11895" s="151">
        <f t="shared" si="375"/>
        <v>100</v>
      </c>
    </row>
    <row r="11896" spans="1:7" s="8" customFormat="1" ht="12.75" x14ac:dyDescent="0.15">
      <c r="A11896" s="110" t="s">
        <v>28</v>
      </c>
      <c r="B11896" s="20">
        <v>16305</v>
      </c>
      <c r="C11896" s="20">
        <v>0</v>
      </c>
      <c r="D11896" s="20">
        <v>0</v>
      </c>
      <c r="E11896" s="20">
        <v>10821.8</v>
      </c>
      <c r="F11896" s="20">
        <f t="shared" si="374"/>
        <v>66.371051824593678</v>
      </c>
      <c r="G11896" s="136">
        <f t="shared" si="375"/>
        <v>0</v>
      </c>
    </row>
    <row r="11897" spans="1:7" s="8" customFormat="1" ht="12.75" x14ac:dyDescent="0.15">
      <c r="A11897" s="108" t="s">
        <v>53</v>
      </c>
      <c r="B11897" s="19">
        <v>3603.42</v>
      </c>
      <c r="C11897" s="19">
        <v>3982</v>
      </c>
      <c r="D11897" s="19">
        <v>9086.2000000000007</v>
      </c>
      <c r="E11897" s="19">
        <v>9086.2000000000007</v>
      </c>
      <c r="F11897" s="19">
        <f t="shared" si="374"/>
        <v>252.15489729201704</v>
      </c>
      <c r="G11897" s="151">
        <f t="shared" si="375"/>
        <v>100</v>
      </c>
    </row>
    <row r="11898" spans="1:7" s="8" customFormat="1" ht="12.75" x14ac:dyDescent="0.15">
      <c r="A11898" s="108" t="s">
        <v>56</v>
      </c>
      <c r="B11898" s="19">
        <v>3603.42</v>
      </c>
      <c r="C11898" s="19">
        <v>3982</v>
      </c>
      <c r="D11898" s="19">
        <v>3742.9</v>
      </c>
      <c r="E11898" s="19">
        <v>3742.9</v>
      </c>
      <c r="F11898" s="19">
        <f t="shared" si="374"/>
        <v>103.87076721558964</v>
      </c>
      <c r="G11898" s="151">
        <f t="shared" si="375"/>
        <v>100</v>
      </c>
    </row>
    <row r="11899" spans="1:7" s="8" customFormat="1" ht="12.75" x14ac:dyDescent="0.15">
      <c r="A11899" s="110" t="s">
        <v>59</v>
      </c>
      <c r="B11899" s="20">
        <v>2778.55</v>
      </c>
      <c r="C11899" s="20">
        <v>0</v>
      </c>
      <c r="D11899" s="20">
        <v>0</v>
      </c>
      <c r="E11899" s="20">
        <v>0</v>
      </c>
      <c r="F11899" s="20">
        <f t="shared" si="374"/>
        <v>0</v>
      </c>
      <c r="G11899" s="136">
        <f t="shared" si="375"/>
        <v>0</v>
      </c>
    </row>
    <row r="11900" spans="1:7" s="8" customFormat="1" ht="12.75" x14ac:dyDescent="0.15">
      <c r="A11900" s="110" t="s">
        <v>64</v>
      </c>
      <c r="B11900" s="20">
        <v>0</v>
      </c>
      <c r="C11900" s="20">
        <v>0</v>
      </c>
      <c r="D11900" s="20">
        <v>0</v>
      </c>
      <c r="E11900" s="20">
        <v>3742.9</v>
      </c>
      <c r="F11900" s="20">
        <f t="shared" si="374"/>
        <v>0</v>
      </c>
      <c r="G11900" s="136">
        <f t="shared" si="375"/>
        <v>0</v>
      </c>
    </row>
    <row r="11901" spans="1:7" s="8" customFormat="1" ht="12.75" x14ac:dyDescent="0.15">
      <c r="A11901" s="110" t="s">
        <v>283</v>
      </c>
      <c r="B11901" s="20">
        <v>0</v>
      </c>
      <c r="C11901" s="20">
        <v>0</v>
      </c>
      <c r="D11901" s="20">
        <v>0</v>
      </c>
      <c r="E11901" s="20">
        <v>0</v>
      </c>
      <c r="F11901" s="20">
        <f t="shared" si="374"/>
        <v>0</v>
      </c>
      <c r="G11901" s="136">
        <f t="shared" si="375"/>
        <v>0</v>
      </c>
    </row>
    <row r="11902" spans="1:7" s="8" customFormat="1" ht="12.75" x14ac:dyDescent="0.15">
      <c r="A11902" s="110" t="s">
        <v>60</v>
      </c>
      <c r="B11902" s="20">
        <v>824.87</v>
      </c>
      <c r="C11902" s="20">
        <v>0</v>
      </c>
      <c r="D11902" s="20">
        <v>0</v>
      </c>
      <c r="E11902" s="20">
        <v>0</v>
      </c>
      <c r="F11902" s="20">
        <f t="shared" si="374"/>
        <v>0</v>
      </c>
      <c r="G11902" s="136">
        <f t="shared" si="375"/>
        <v>0</v>
      </c>
    </row>
    <row r="11903" spans="1:7" s="8" customFormat="1" ht="12.75" x14ac:dyDescent="0.15">
      <c r="A11903" s="108" t="s">
        <v>72</v>
      </c>
      <c r="B11903" s="19">
        <v>0</v>
      </c>
      <c r="C11903" s="19">
        <v>0</v>
      </c>
      <c r="D11903" s="19">
        <v>5343.3</v>
      </c>
      <c r="E11903" s="19">
        <v>5343.3</v>
      </c>
      <c r="F11903" s="19">
        <f t="shared" si="374"/>
        <v>0</v>
      </c>
      <c r="G11903" s="151">
        <f t="shared" si="375"/>
        <v>100</v>
      </c>
    </row>
    <row r="11904" spans="1:7" s="8" customFormat="1" ht="12.75" x14ac:dyDescent="0.15">
      <c r="A11904" s="110" t="s">
        <v>73</v>
      </c>
      <c r="B11904" s="20">
        <v>0</v>
      </c>
      <c r="C11904" s="20">
        <v>0</v>
      </c>
      <c r="D11904" s="20">
        <v>0</v>
      </c>
      <c r="E11904" s="20">
        <v>5343.3</v>
      </c>
      <c r="F11904" s="20">
        <f t="shared" si="374"/>
        <v>0</v>
      </c>
      <c r="G11904" s="136">
        <f t="shared" si="375"/>
        <v>0</v>
      </c>
    </row>
    <row r="11905" spans="1:7" s="7" customFormat="1" ht="12.75" x14ac:dyDescent="0.15">
      <c r="A11905" s="149" t="s">
        <v>420</v>
      </c>
      <c r="B11905" s="18">
        <v>29066.3</v>
      </c>
      <c r="C11905" s="18">
        <v>29066</v>
      </c>
      <c r="D11905" s="18">
        <v>29066</v>
      </c>
      <c r="E11905" s="18">
        <v>29066</v>
      </c>
      <c r="F11905" s="18">
        <f t="shared" si="374"/>
        <v>99.998967876888358</v>
      </c>
      <c r="G11905" s="150">
        <f t="shared" si="375"/>
        <v>100</v>
      </c>
    </row>
    <row r="11906" spans="1:7" s="8" customFormat="1" ht="12.75" x14ac:dyDescent="0.15">
      <c r="A11906" s="108" t="s">
        <v>418</v>
      </c>
      <c r="B11906" s="19">
        <v>29066.3</v>
      </c>
      <c r="C11906" s="19">
        <v>29066</v>
      </c>
      <c r="D11906" s="19">
        <v>29066</v>
      </c>
      <c r="E11906" s="19">
        <v>29066</v>
      </c>
      <c r="F11906" s="19">
        <f t="shared" si="374"/>
        <v>99.998967876888358</v>
      </c>
      <c r="G11906" s="151">
        <f t="shared" si="375"/>
        <v>100</v>
      </c>
    </row>
    <row r="11907" spans="1:7" s="6" customFormat="1" ht="12.75" x14ac:dyDescent="0.15">
      <c r="A11907" s="147" t="s">
        <v>62</v>
      </c>
      <c r="B11907" s="17">
        <v>29066.3</v>
      </c>
      <c r="C11907" s="17">
        <v>29066</v>
      </c>
      <c r="D11907" s="17">
        <v>29066</v>
      </c>
      <c r="E11907" s="17">
        <v>29066</v>
      </c>
      <c r="F11907" s="17">
        <f t="shared" si="374"/>
        <v>99.998967876888358</v>
      </c>
      <c r="G11907" s="148">
        <f t="shared" si="375"/>
        <v>100</v>
      </c>
    </row>
    <row r="11908" spans="1:7" s="8" customFormat="1" ht="12.75" x14ac:dyDescent="0.15">
      <c r="A11908" s="108" t="s">
        <v>53</v>
      </c>
      <c r="B11908" s="19">
        <v>29066.3</v>
      </c>
      <c r="C11908" s="19">
        <v>29066</v>
      </c>
      <c r="D11908" s="19">
        <v>29066</v>
      </c>
      <c r="E11908" s="19">
        <v>29066</v>
      </c>
      <c r="F11908" s="19">
        <f t="shared" si="374"/>
        <v>99.998967876888358</v>
      </c>
      <c r="G11908" s="151">
        <f t="shared" si="375"/>
        <v>100</v>
      </c>
    </row>
    <row r="11909" spans="1:7" s="8" customFormat="1" ht="12.75" x14ac:dyDescent="0.15">
      <c r="A11909" s="108" t="s">
        <v>56</v>
      </c>
      <c r="B11909" s="19">
        <v>29066.3</v>
      </c>
      <c r="C11909" s="19">
        <v>29066</v>
      </c>
      <c r="D11909" s="19">
        <v>6866</v>
      </c>
      <c r="E11909" s="19">
        <v>6866</v>
      </c>
      <c r="F11909" s="19">
        <f t="shared" si="374"/>
        <v>23.621857615176339</v>
      </c>
      <c r="G11909" s="151">
        <f t="shared" si="375"/>
        <v>100</v>
      </c>
    </row>
    <row r="11910" spans="1:7" s="8" customFormat="1" ht="12.75" x14ac:dyDescent="0.15">
      <c r="A11910" s="110" t="s">
        <v>296</v>
      </c>
      <c r="B11910" s="20">
        <v>1064.6099999999999</v>
      </c>
      <c r="C11910" s="20">
        <v>0</v>
      </c>
      <c r="D11910" s="20">
        <v>0</v>
      </c>
      <c r="E11910" s="20">
        <v>0</v>
      </c>
      <c r="F11910" s="20">
        <f t="shared" ref="F11910:F11973" si="376">IFERROR(E11910/B11910*100,0)</f>
        <v>0</v>
      </c>
      <c r="G11910" s="136">
        <f t="shared" ref="G11910:G11973" si="377">IFERROR(E11910/D11910*100,0)</f>
        <v>0</v>
      </c>
    </row>
    <row r="11911" spans="1:7" s="8" customFormat="1" ht="12.75" x14ac:dyDescent="0.15">
      <c r="A11911" s="110" t="s">
        <v>60</v>
      </c>
      <c r="B11911" s="20">
        <v>28001.69</v>
      </c>
      <c r="C11911" s="20">
        <v>0</v>
      </c>
      <c r="D11911" s="20">
        <v>0</v>
      </c>
      <c r="E11911" s="20">
        <v>6866</v>
      </c>
      <c r="F11911" s="20">
        <f t="shared" si="376"/>
        <v>24.519948617387023</v>
      </c>
      <c r="G11911" s="136">
        <f t="shared" si="377"/>
        <v>0</v>
      </c>
    </row>
    <row r="11912" spans="1:7" s="8" customFormat="1" ht="12.75" x14ac:dyDescent="0.15">
      <c r="A11912" s="108" t="s">
        <v>72</v>
      </c>
      <c r="B11912" s="19">
        <v>0</v>
      </c>
      <c r="C11912" s="19">
        <v>0</v>
      </c>
      <c r="D11912" s="19">
        <v>22200</v>
      </c>
      <c r="E11912" s="19">
        <v>22200</v>
      </c>
      <c r="F11912" s="19">
        <f t="shared" si="376"/>
        <v>0</v>
      </c>
      <c r="G11912" s="151">
        <f t="shared" si="377"/>
        <v>100</v>
      </c>
    </row>
    <row r="11913" spans="1:7" s="8" customFormat="1" ht="12.75" x14ac:dyDescent="0.15">
      <c r="A11913" s="110" t="s">
        <v>73</v>
      </c>
      <c r="B11913" s="20">
        <v>0</v>
      </c>
      <c r="C11913" s="20">
        <v>0</v>
      </c>
      <c r="D11913" s="20">
        <v>0</v>
      </c>
      <c r="E11913" s="20">
        <v>22200</v>
      </c>
      <c r="F11913" s="20">
        <f t="shared" si="376"/>
        <v>0</v>
      </c>
      <c r="G11913" s="136">
        <f t="shared" si="377"/>
        <v>0</v>
      </c>
    </row>
    <row r="11914" spans="1:7" s="6" customFormat="1" ht="12.75" x14ac:dyDescent="0.15">
      <c r="A11914" s="147" t="s">
        <v>421</v>
      </c>
      <c r="B11914" s="17">
        <v>1342417.49</v>
      </c>
      <c r="C11914" s="17">
        <v>1264384</v>
      </c>
      <c r="D11914" s="17">
        <v>1522627.19</v>
      </c>
      <c r="E11914" s="17">
        <v>1543628.83</v>
      </c>
      <c r="F11914" s="17">
        <f t="shared" si="376"/>
        <v>114.98873051780636</v>
      </c>
      <c r="G11914" s="148">
        <f t="shared" si="377"/>
        <v>101.37930283512145</v>
      </c>
    </row>
    <row r="11915" spans="1:7" s="7" customFormat="1" ht="12.75" x14ac:dyDescent="0.15">
      <c r="A11915" s="149" t="s">
        <v>422</v>
      </c>
      <c r="B11915" s="18">
        <v>1242375.54</v>
      </c>
      <c r="C11915" s="18">
        <v>1247595</v>
      </c>
      <c r="D11915" s="18">
        <v>1451434.44</v>
      </c>
      <c r="E11915" s="18">
        <v>1439460.11</v>
      </c>
      <c r="F11915" s="18">
        <f t="shared" si="376"/>
        <v>115.86352625712513</v>
      </c>
      <c r="G11915" s="150">
        <f t="shared" si="377"/>
        <v>99.175000284546101</v>
      </c>
    </row>
    <row r="11916" spans="1:7" s="8" customFormat="1" ht="12.75" x14ac:dyDescent="0.15">
      <c r="A11916" s="108" t="s">
        <v>418</v>
      </c>
      <c r="B11916" s="19">
        <v>1242375.54</v>
      </c>
      <c r="C11916" s="19">
        <v>1247595</v>
      </c>
      <c r="D11916" s="19">
        <v>1451434.44</v>
      </c>
      <c r="E11916" s="19">
        <v>1439460.11</v>
      </c>
      <c r="F11916" s="19">
        <f t="shared" si="376"/>
        <v>115.86352625712513</v>
      </c>
      <c r="G11916" s="151">
        <f t="shared" si="377"/>
        <v>99.175000284546101</v>
      </c>
    </row>
    <row r="11917" spans="1:7" s="6" customFormat="1" ht="12.75" x14ac:dyDescent="0.15">
      <c r="A11917" s="147" t="s">
        <v>14</v>
      </c>
      <c r="B11917" s="17">
        <v>1242375.54</v>
      </c>
      <c r="C11917" s="17">
        <v>1247595</v>
      </c>
      <c r="D11917" s="17">
        <v>1451434.44</v>
      </c>
      <c r="E11917" s="17">
        <v>1439460.11</v>
      </c>
      <c r="F11917" s="17">
        <f t="shared" si="376"/>
        <v>115.86352625712513</v>
      </c>
      <c r="G11917" s="148">
        <f t="shared" si="377"/>
        <v>99.175000284546101</v>
      </c>
    </row>
    <row r="11918" spans="1:7" s="8" customFormat="1" ht="12.75" x14ac:dyDescent="0.15">
      <c r="A11918" s="108" t="s">
        <v>6</v>
      </c>
      <c r="B11918" s="19">
        <v>1242375.54</v>
      </c>
      <c r="C11918" s="19">
        <v>1247595</v>
      </c>
      <c r="D11918" s="19">
        <v>1451434.44</v>
      </c>
      <c r="E11918" s="19">
        <v>1439460.11</v>
      </c>
      <c r="F11918" s="19">
        <f t="shared" si="376"/>
        <v>115.86352625712513</v>
      </c>
      <c r="G11918" s="151">
        <f t="shared" si="377"/>
        <v>99.175000284546101</v>
      </c>
    </row>
    <row r="11919" spans="1:7" s="8" customFormat="1" ht="12.75" x14ac:dyDescent="0.15">
      <c r="A11919" s="108" t="s">
        <v>7</v>
      </c>
      <c r="B11919" s="19">
        <v>1052478.29</v>
      </c>
      <c r="C11919" s="19">
        <v>1062221</v>
      </c>
      <c r="D11919" s="19">
        <v>1285760.44</v>
      </c>
      <c r="E11919" s="19">
        <v>1280909.44</v>
      </c>
      <c r="F11919" s="19">
        <f t="shared" si="376"/>
        <v>121.70411990160861</v>
      </c>
      <c r="G11919" s="151">
        <f t="shared" si="377"/>
        <v>99.622713543745363</v>
      </c>
    </row>
    <row r="11920" spans="1:7" s="8" customFormat="1" ht="12.75" x14ac:dyDescent="0.15">
      <c r="A11920" s="110" t="s">
        <v>8</v>
      </c>
      <c r="B11920" s="20">
        <v>762909.13</v>
      </c>
      <c r="C11920" s="20">
        <v>0</v>
      </c>
      <c r="D11920" s="20">
        <v>0</v>
      </c>
      <c r="E11920" s="20">
        <v>944898.47</v>
      </c>
      <c r="F11920" s="20">
        <f t="shared" si="376"/>
        <v>123.85465487875338</v>
      </c>
      <c r="G11920" s="136">
        <f t="shared" si="377"/>
        <v>0</v>
      </c>
    </row>
    <row r="11921" spans="1:7" s="8" customFormat="1" ht="12.75" x14ac:dyDescent="0.15">
      <c r="A11921" s="110" t="s">
        <v>16</v>
      </c>
      <c r="B11921" s="20">
        <v>87913.8</v>
      </c>
      <c r="C11921" s="20">
        <v>0</v>
      </c>
      <c r="D11921" s="20">
        <v>0</v>
      </c>
      <c r="E11921" s="20">
        <v>95798.68</v>
      </c>
      <c r="F11921" s="20">
        <f t="shared" si="376"/>
        <v>108.96887633113343</v>
      </c>
      <c r="G11921" s="136">
        <f t="shared" si="377"/>
        <v>0</v>
      </c>
    </row>
    <row r="11922" spans="1:7" s="8" customFormat="1" ht="12.75" x14ac:dyDescent="0.15">
      <c r="A11922" s="110" t="s">
        <v>10</v>
      </c>
      <c r="B11922" s="20">
        <v>58367.6</v>
      </c>
      <c r="C11922" s="20">
        <v>0</v>
      </c>
      <c r="D11922" s="20">
        <v>0</v>
      </c>
      <c r="E11922" s="20">
        <v>70767.460000000006</v>
      </c>
      <c r="F11922" s="20">
        <f t="shared" si="376"/>
        <v>121.24442327592706</v>
      </c>
      <c r="G11922" s="136">
        <f t="shared" si="377"/>
        <v>0</v>
      </c>
    </row>
    <row r="11923" spans="1:7" s="8" customFormat="1" ht="12.75" x14ac:dyDescent="0.15">
      <c r="A11923" s="110" t="s">
        <v>11</v>
      </c>
      <c r="B11923" s="20">
        <v>143287.76</v>
      </c>
      <c r="C11923" s="20">
        <v>0</v>
      </c>
      <c r="D11923" s="20">
        <v>0</v>
      </c>
      <c r="E11923" s="20">
        <v>169444.83</v>
      </c>
      <c r="F11923" s="20">
        <f t="shared" si="376"/>
        <v>118.25492282104206</v>
      </c>
      <c r="G11923" s="136">
        <f t="shared" si="377"/>
        <v>0</v>
      </c>
    </row>
    <row r="11924" spans="1:7" s="8" customFormat="1" ht="12.75" x14ac:dyDescent="0.15">
      <c r="A11924" s="108" t="s">
        <v>12</v>
      </c>
      <c r="B11924" s="19">
        <v>187538.78</v>
      </c>
      <c r="C11924" s="19">
        <v>181459</v>
      </c>
      <c r="D11924" s="19">
        <v>163359</v>
      </c>
      <c r="E11924" s="19">
        <v>156239.67000000001</v>
      </c>
      <c r="F11924" s="19">
        <f t="shared" si="376"/>
        <v>83.310593147721249</v>
      </c>
      <c r="G11924" s="151">
        <f t="shared" si="377"/>
        <v>95.641911373110773</v>
      </c>
    </row>
    <row r="11925" spans="1:7" s="8" customFormat="1" ht="12.75" x14ac:dyDescent="0.15">
      <c r="A11925" s="110" t="s">
        <v>18</v>
      </c>
      <c r="B11925" s="20">
        <v>395.82</v>
      </c>
      <c r="C11925" s="20">
        <v>0</v>
      </c>
      <c r="D11925" s="20">
        <v>0</v>
      </c>
      <c r="E11925" s="20">
        <v>291.35000000000002</v>
      </c>
      <c r="F11925" s="20">
        <f t="shared" si="376"/>
        <v>73.606689909554859</v>
      </c>
      <c r="G11925" s="136">
        <f t="shared" si="377"/>
        <v>0</v>
      </c>
    </row>
    <row r="11926" spans="1:7" s="8" customFormat="1" ht="12.75" x14ac:dyDescent="0.15">
      <c r="A11926" s="110" t="s">
        <v>19</v>
      </c>
      <c r="B11926" s="20">
        <v>30007.31</v>
      </c>
      <c r="C11926" s="20">
        <v>0</v>
      </c>
      <c r="D11926" s="20">
        <v>0</v>
      </c>
      <c r="E11926" s="20">
        <v>31554.11</v>
      </c>
      <c r="F11926" s="20">
        <f t="shared" si="376"/>
        <v>105.15474396072158</v>
      </c>
      <c r="G11926" s="136">
        <f t="shared" si="377"/>
        <v>0</v>
      </c>
    </row>
    <row r="11927" spans="1:7" s="8" customFormat="1" ht="12.75" x14ac:dyDescent="0.15">
      <c r="A11927" s="110" t="s">
        <v>20</v>
      </c>
      <c r="B11927" s="20">
        <v>1742.32</v>
      </c>
      <c r="C11927" s="20">
        <v>0</v>
      </c>
      <c r="D11927" s="20">
        <v>0</v>
      </c>
      <c r="E11927" s="20">
        <v>3517.69</v>
      </c>
      <c r="F11927" s="20">
        <f t="shared" si="376"/>
        <v>201.89689609256624</v>
      </c>
      <c r="G11927" s="136">
        <f t="shared" si="377"/>
        <v>0</v>
      </c>
    </row>
    <row r="11928" spans="1:7" s="8" customFormat="1" ht="12.75" x14ac:dyDescent="0.15">
      <c r="A11928" s="110" t="s">
        <v>22</v>
      </c>
      <c r="B11928" s="20">
        <v>3458.05</v>
      </c>
      <c r="C11928" s="20">
        <v>0</v>
      </c>
      <c r="D11928" s="20">
        <v>0</v>
      </c>
      <c r="E11928" s="20">
        <v>6059.07</v>
      </c>
      <c r="F11928" s="20">
        <f t="shared" si="376"/>
        <v>175.21637917323346</v>
      </c>
      <c r="G11928" s="136">
        <f t="shared" si="377"/>
        <v>0</v>
      </c>
    </row>
    <row r="11929" spans="1:7" s="8" customFormat="1" ht="12.75" x14ac:dyDescent="0.15">
      <c r="A11929" s="110" t="s">
        <v>97</v>
      </c>
      <c r="B11929" s="20">
        <v>22893.040000000001</v>
      </c>
      <c r="C11929" s="20">
        <v>0</v>
      </c>
      <c r="D11929" s="20">
        <v>0</v>
      </c>
      <c r="E11929" s="20">
        <v>31961.84</v>
      </c>
      <c r="F11929" s="20">
        <f t="shared" si="376"/>
        <v>139.61378654822602</v>
      </c>
      <c r="G11929" s="136">
        <f t="shared" si="377"/>
        <v>0</v>
      </c>
    </row>
    <row r="11930" spans="1:7" s="8" customFormat="1" ht="12.75" x14ac:dyDescent="0.15">
      <c r="A11930" s="110" t="s">
        <v>23</v>
      </c>
      <c r="B11930" s="20">
        <v>37617.519999999997</v>
      </c>
      <c r="C11930" s="20">
        <v>0</v>
      </c>
      <c r="D11930" s="20">
        <v>0</v>
      </c>
      <c r="E11930" s="20">
        <v>1269.3499999999999</v>
      </c>
      <c r="F11930" s="20">
        <f t="shared" si="376"/>
        <v>3.3743585435722507</v>
      </c>
      <c r="G11930" s="136">
        <f t="shared" si="377"/>
        <v>0</v>
      </c>
    </row>
    <row r="11931" spans="1:7" s="8" customFormat="1" ht="12.75" x14ac:dyDescent="0.15">
      <c r="A11931" s="110" t="s">
        <v>24</v>
      </c>
      <c r="B11931" s="20">
        <v>1250.81</v>
      </c>
      <c r="C11931" s="20">
        <v>0</v>
      </c>
      <c r="D11931" s="20">
        <v>0</v>
      </c>
      <c r="E11931" s="20">
        <v>784.41</v>
      </c>
      <c r="F11931" s="20">
        <f t="shared" si="376"/>
        <v>62.712162518687883</v>
      </c>
      <c r="G11931" s="136">
        <f t="shared" si="377"/>
        <v>0</v>
      </c>
    </row>
    <row r="11932" spans="1:7" s="8" customFormat="1" ht="12.75" x14ac:dyDescent="0.15">
      <c r="A11932" s="110" t="s">
        <v>25</v>
      </c>
      <c r="B11932" s="20">
        <v>7568.87</v>
      </c>
      <c r="C11932" s="20">
        <v>0</v>
      </c>
      <c r="D11932" s="20">
        <v>0</v>
      </c>
      <c r="E11932" s="20">
        <v>6010.85</v>
      </c>
      <c r="F11932" s="20">
        <f t="shared" si="376"/>
        <v>79.415421324451344</v>
      </c>
      <c r="G11932" s="136">
        <f t="shared" si="377"/>
        <v>0</v>
      </c>
    </row>
    <row r="11933" spans="1:7" s="8" customFormat="1" ht="12.75" x14ac:dyDescent="0.15">
      <c r="A11933" s="110" t="s">
        <v>26</v>
      </c>
      <c r="B11933" s="20">
        <v>339.17</v>
      </c>
      <c r="C11933" s="20">
        <v>0</v>
      </c>
      <c r="D11933" s="20">
        <v>0</v>
      </c>
      <c r="E11933" s="20">
        <v>5045.74</v>
      </c>
      <c r="F11933" s="20">
        <f t="shared" si="376"/>
        <v>1487.6728484240941</v>
      </c>
      <c r="G11933" s="136">
        <f t="shared" si="377"/>
        <v>0</v>
      </c>
    </row>
    <row r="11934" spans="1:7" s="8" customFormat="1" ht="12.75" x14ac:dyDescent="0.15">
      <c r="A11934" s="110" t="s">
        <v>27</v>
      </c>
      <c r="B11934" s="20">
        <v>7555.41</v>
      </c>
      <c r="C11934" s="20">
        <v>0</v>
      </c>
      <c r="D11934" s="20">
        <v>0</v>
      </c>
      <c r="E11934" s="20">
        <v>6708.4</v>
      </c>
      <c r="F11934" s="20">
        <f t="shared" si="376"/>
        <v>88.789357559682387</v>
      </c>
      <c r="G11934" s="136">
        <f t="shared" si="377"/>
        <v>0</v>
      </c>
    </row>
    <row r="11935" spans="1:7" s="8" customFormat="1" ht="12.75" x14ac:dyDescent="0.15">
      <c r="A11935" s="110" t="s">
        <v>28</v>
      </c>
      <c r="B11935" s="20">
        <v>13823.14</v>
      </c>
      <c r="C11935" s="20">
        <v>0</v>
      </c>
      <c r="D11935" s="20">
        <v>0</v>
      </c>
      <c r="E11935" s="20">
        <v>4451.93</v>
      </c>
      <c r="F11935" s="20">
        <f t="shared" si="376"/>
        <v>32.206358323796195</v>
      </c>
      <c r="G11935" s="136">
        <f t="shared" si="377"/>
        <v>0</v>
      </c>
    </row>
    <row r="11936" spans="1:7" s="8" customFormat="1" ht="12.75" x14ac:dyDescent="0.15">
      <c r="A11936" s="110" t="s">
        <v>41</v>
      </c>
      <c r="B11936" s="20">
        <v>3777.17</v>
      </c>
      <c r="C11936" s="20">
        <v>0</v>
      </c>
      <c r="D11936" s="20">
        <v>0</v>
      </c>
      <c r="E11936" s="20">
        <v>3989.51</v>
      </c>
      <c r="F11936" s="20">
        <f t="shared" si="376"/>
        <v>105.62166913323996</v>
      </c>
      <c r="G11936" s="136">
        <f t="shared" si="377"/>
        <v>0</v>
      </c>
    </row>
    <row r="11937" spans="1:7" s="8" customFormat="1" ht="12.75" x14ac:dyDescent="0.15">
      <c r="A11937" s="110" t="s">
        <v>29</v>
      </c>
      <c r="B11937" s="20">
        <v>12024.48</v>
      </c>
      <c r="C11937" s="20">
        <v>0</v>
      </c>
      <c r="D11937" s="20">
        <v>0</v>
      </c>
      <c r="E11937" s="20">
        <v>18684.53</v>
      </c>
      <c r="F11937" s="20">
        <f t="shared" si="376"/>
        <v>155.38742631698003</v>
      </c>
      <c r="G11937" s="136">
        <f t="shared" si="377"/>
        <v>0</v>
      </c>
    </row>
    <row r="11938" spans="1:7" s="8" customFormat="1" ht="12.75" x14ac:dyDescent="0.15">
      <c r="A11938" s="110" t="s">
        <v>31</v>
      </c>
      <c r="B11938" s="20">
        <v>10035.17</v>
      </c>
      <c r="C11938" s="20">
        <v>0</v>
      </c>
      <c r="D11938" s="20">
        <v>0</v>
      </c>
      <c r="E11938" s="20">
        <v>3621.96</v>
      </c>
      <c r="F11938" s="20">
        <f t="shared" si="376"/>
        <v>36.092662107368383</v>
      </c>
      <c r="G11938" s="136">
        <f t="shared" si="377"/>
        <v>0</v>
      </c>
    </row>
    <row r="11939" spans="1:7" s="8" customFormat="1" ht="12.75" x14ac:dyDescent="0.15">
      <c r="A11939" s="110" t="s">
        <v>32</v>
      </c>
      <c r="B11939" s="20">
        <v>3538.34</v>
      </c>
      <c r="C11939" s="20">
        <v>0</v>
      </c>
      <c r="D11939" s="20">
        <v>0</v>
      </c>
      <c r="E11939" s="20">
        <v>4992.67</v>
      </c>
      <c r="F11939" s="20">
        <f t="shared" si="376"/>
        <v>141.10204220057994</v>
      </c>
      <c r="G11939" s="136">
        <f t="shared" si="377"/>
        <v>0</v>
      </c>
    </row>
    <row r="11940" spans="1:7" s="8" customFormat="1" ht="12.75" x14ac:dyDescent="0.15">
      <c r="A11940" s="110" t="s">
        <v>33</v>
      </c>
      <c r="B11940" s="20">
        <v>11954.45</v>
      </c>
      <c r="C11940" s="20">
        <v>0</v>
      </c>
      <c r="D11940" s="20">
        <v>0</v>
      </c>
      <c r="E11940" s="20">
        <v>12525.43</v>
      </c>
      <c r="F11940" s="20">
        <f t="shared" si="376"/>
        <v>104.77629669286333</v>
      </c>
      <c r="G11940" s="136">
        <f t="shared" si="377"/>
        <v>0</v>
      </c>
    </row>
    <row r="11941" spans="1:7" s="8" customFormat="1" ht="12.75" x14ac:dyDescent="0.15">
      <c r="A11941" s="110" t="s">
        <v>34</v>
      </c>
      <c r="B11941" s="20">
        <v>5375.37</v>
      </c>
      <c r="C11941" s="20">
        <v>0</v>
      </c>
      <c r="D11941" s="20">
        <v>0</v>
      </c>
      <c r="E11941" s="20">
        <v>3877.05</v>
      </c>
      <c r="F11941" s="20">
        <f t="shared" si="376"/>
        <v>72.126197824521853</v>
      </c>
      <c r="G11941" s="136">
        <f t="shared" si="377"/>
        <v>0</v>
      </c>
    </row>
    <row r="11942" spans="1:7" s="8" customFormat="1" ht="12.75" x14ac:dyDescent="0.15">
      <c r="A11942" s="110" t="s">
        <v>99</v>
      </c>
      <c r="B11942" s="20">
        <v>7662.93</v>
      </c>
      <c r="C11942" s="20">
        <v>0</v>
      </c>
      <c r="D11942" s="20">
        <v>0</v>
      </c>
      <c r="E11942" s="20">
        <v>7419.58</v>
      </c>
      <c r="F11942" s="20">
        <f t="shared" si="376"/>
        <v>96.824321767261353</v>
      </c>
      <c r="G11942" s="136">
        <f t="shared" si="377"/>
        <v>0</v>
      </c>
    </row>
    <row r="11943" spans="1:7" s="8" customFormat="1" ht="12.75" x14ac:dyDescent="0.15">
      <c r="A11943" s="110" t="s">
        <v>35</v>
      </c>
      <c r="B11943" s="20">
        <v>2143</v>
      </c>
      <c r="C11943" s="20">
        <v>0</v>
      </c>
      <c r="D11943" s="20">
        <v>0</v>
      </c>
      <c r="E11943" s="20">
        <v>2180.13</v>
      </c>
      <c r="F11943" s="20">
        <f t="shared" si="376"/>
        <v>101.73261782547831</v>
      </c>
      <c r="G11943" s="136">
        <f t="shared" si="377"/>
        <v>0</v>
      </c>
    </row>
    <row r="11944" spans="1:7" s="8" customFormat="1" ht="12.75" x14ac:dyDescent="0.15">
      <c r="A11944" s="110" t="s">
        <v>83</v>
      </c>
      <c r="B11944" s="20">
        <v>1904.46</v>
      </c>
      <c r="C11944" s="20">
        <v>0</v>
      </c>
      <c r="D11944" s="20">
        <v>0</v>
      </c>
      <c r="E11944" s="20">
        <v>292.2</v>
      </c>
      <c r="F11944" s="20">
        <f t="shared" si="376"/>
        <v>15.342931854698968</v>
      </c>
      <c r="G11944" s="136">
        <f t="shared" si="377"/>
        <v>0</v>
      </c>
    </row>
    <row r="11945" spans="1:7" s="8" customFormat="1" ht="12.75" x14ac:dyDescent="0.15">
      <c r="A11945" s="110" t="s">
        <v>42</v>
      </c>
      <c r="B11945" s="20">
        <v>46.45</v>
      </c>
      <c r="C11945" s="20">
        <v>0</v>
      </c>
      <c r="D11945" s="20">
        <v>0</v>
      </c>
      <c r="E11945" s="20">
        <v>60</v>
      </c>
      <c r="F11945" s="20">
        <f t="shared" si="376"/>
        <v>129.17115177610333</v>
      </c>
      <c r="G11945" s="136">
        <f t="shared" si="377"/>
        <v>0</v>
      </c>
    </row>
    <row r="11946" spans="1:7" s="8" customFormat="1" ht="12.75" x14ac:dyDescent="0.15">
      <c r="A11946" s="110" t="s">
        <v>13</v>
      </c>
      <c r="B11946" s="20">
        <v>1917.84</v>
      </c>
      <c r="C11946" s="20">
        <v>0</v>
      </c>
      <c r="D11946" s="20">
        <v>0</v>
      </c>
      <c r="E11946" s="20">
        <v>419.77</v>
      </c>
      <c r="F11946" s="20">
        <f t="shared" si="376"/>
        <v>21.887644433320819</v>
      </c>
      <c r="G11946" s="136">
        <f t="shared" si="377"/>
        <v>0</v>
      </c>
    </row>
    <row r="11947" spans="1:7" s="8" customFormat="1" ht="12.75" x14ac:dyDescent="0.15">
      <c r="A11947" s="110" t="s">
        <v>36</v>
      </c>
      <c r="B11947" s="20">
        <v>507.66</v>
      </c>
      <c r="C11947" s="20">
        <v>0</v>
      </c>
      <c r="D11947" s="20">
        <v>0</v>
      </c>
      <c r="E11947" s="20">
        <v>522.1</v>
      </c>
      <c r="F11947" s="20">
        <f t="shared" si="376"/>
        <v>102.84442343300636</v>
      </c>
      <c r="G11947" s="136">
        <f t="shared" si="377"/>
        <v>0</v>
      </c>
    </row>
    <row r="11948" spans="1:7" s="8" customFormat="1" ht="12.75" x14ac:dyDescent="0.15">
      <c r="A11948" s="108" t="s">
        <v>37</v>
      </c>
      <c r="B11948" s="19">
        <v>1796.08</v>
      </c>
      <c r="C11948" s="19">
        <v>3185</v>
      </c>
      <c r="D11948" s="19">
        <v>1855</v>
      </c>
      <c r="E11948" s="19">
        <v>1854.91</v>
      </c>
      <c r="F11948" s="19">
        <f t="shared" si="376"/>
        <v>103.27546657164493</v>
      </c>
      <c r="G11948" s="151">
        <f t="shared" si="377"/>
        <v>99.995148247978435</v>
      </c>
    </row>
    <row r="11949" spans="1:7" s="8" customFormat="1" ht="12.75" x14ac:dyDescent="0.15">
      <c r="A11949" s="110" t="s">
        <v>38</v>
      </c>
      <c r="B11949" s="20">
        <v>1793.19</v>
      </c>
      <c r="C11949" s="20">
        <v>0</v>
      </c>
      <c r="D11949" s="20">
        <v>0</v>
      </c>
      <c r="E11949" s="20">
        <v>1854.91</v>
      </c>
      <c r="F11949" s="20">
        <f t="shared" si="376"/>
        <v>103.44191078469096</v>
      </c>
      <c r="G11949" s="136">
        <f t="shared" si="377"/>
        <v>0</v>
      </c>
    </row>
    <row r="11950" spans="1:7" s="8" customFormat="1" ht="12.75" x14ac:dyDescent="0.15">
      <c r="A11950" s="110" t="s">
        <v>39</v>
      </c>
      <c r="B11950" s="20">
        <v>2.89</v>
      </c>
      <c r="C11950" s="20">
        <v>0</v>
      </c>
      <c r="D11950" s="20">
        <v>0</v>
      </c>
      <c r="E11950" s="20">
        <v>0</v>
      </c>
      <c r="F11950" s="20">
        <f t="shared" si="376"/>
        <v>0</v>
      </c>
      <c r="G11950" s="136">
        <f t="shared" si="377"/>
        <v>0</v>
      </c>
    </row>
    <row r="11951" spans="1:7" s="8" customFormat="1" ht="12.75" x14ac:dyDescent="0.15">
      <c r="A11951" s="108" t="s">
        <v>141</v>
      </c>
      <c r="B11951" s="19">
        <v>562.39</v>
      </c>
      <c r="C11951" s="19">
        <v>730</v>
      </c>
      <c r="D11951" s="19">
        <v>460</v>
      </c>
      <c r="E11951" s="19">
        <v>456.09</v>
      </c>
      <c r="F11951" s="19">
        <f t="shared" si="376"/>
        <v>81.098525933960417</v>
      </c>
      <c r="G11951" s="151">
        <f t="shared" si="377"/>
        <v>99.149999999999991</v>
      </c>
    </row>
    <row r="11952" spans="1:7" s="8" customFormat="1" ht="12.75" x14ac:dyDescent="0.15">
      <c r="A11952" s="110" t="s">
        <v>142</v>
      </c>
      <c r="B11952" s="20">
        <v>562.39</v>
      </c>
      <c r="C11952" s="20">
        <v>0</v>
      </c>
      <c r="D11952" s="20">
        <v>0</v>
      </c>
      <c r="E11952" s="20">
        <v>456.09</v>
      </c>
      <c r="F11952" s="20">
        <f t="shared" si="376"/>
        <v>81.098525933960417</v>
      </c>
      <c r="G11952" s="136">
        <f t="shared" si="377"/>
        <v>0</v>
      </c>
    </row>
    <row r="11953" spans="1:7" s="7" customFormat="1" ht="12.75" x14ac:dyDescent="0.15">
      <c r="A11953" s="149" t="s">
        <v>423</v>
      </c>
      <c r="B11953" s="18">
        <v>26413.56</v>
      </c>
      <c r="C11953" s="18">
        <v>14135</v>
      </c>
      <c r="D11953" s="18">
        <v>33288.75</v>
      </c>
      <c r="E11953" s="18">
        <v>33288.75</v>
      </c>
      <c r="F11953" s="18">
        <f t="shared" si="376"/>
        <v>126.0290169140396</v>
      </c>
      <c r="G11953" s="150">
        <f t="shared" si="377"/>
        <v>100</v>
      </c>
    </row>
    <row r="11954" spans="1:7" s="8" customFormat="1" ht="12.75" x14ac:dyDescent="0.15">
      <c r="A11954" s="108" t="s">
        <v>418</v>
      </c>
      <c r="B11954" s="19">
        <v>26413.56</v>
      </c>
      <c r="C11954" s="19">
        <v>14135</v>
      </c>
      <c r="D11954" s="19">
        <v>33288.75</v>
      </c>
      <c r="E11954" s="19">
        <v>33288.75</v>
      </c>
      <c r="F11954" s="19">
        <f t="shared" si="376"/>
        <v>126.0290169140396</v>
      </c>
      <c r="G11954" s="151">
        <f t="shared" si="377"/>
        <v>100</v>
      </c>
    </row>
    <row r="11955" spans="1:7" s="6" customFormat="1" ht="12.75" x14ac:dyDescent="0.15">
      <c r="A11955" s="147" t="s">
        <v>44</v>
      </c>
      <c r="B11955" s="17">
        <v>26413.56</v>
      </c>
      <c r="C11955" s="17">
        <v>14135</v>
      </c>
      <c r="D11955" s="17">
        <v>33288.75</v>
      </c>
      <c r="E11955" s="17">
        <v>33288.75</v>
      </c>
      <c r="F11955" s="17">
        <f t="shared" si="376"/>
        <v>126.0290169140396</v>
      </c>
      <c r="G11955" s="148">
        <f t="shared" si="377"/>
        <v>100</v>
      </c>
    </row>
    <row r="11956" spans="1:7" s="8" customFormat="1" ht="12.75" x14ac:dyDescent="0.15">
      <c r="A11956" s="108" t="s">
        <v>6</v>
      </c>
      <c r="B11956" s="19">
        <v>2859.42</v>
      </c>
      <c r="C11956" s="19">
        <v>7499</v>
      </c>
      <c r="D11956" s="19">
        <v>26652.75</v>
      </c>
      <c r="E11956" s="19">
        <v>26652.75</v>
      </c>
      <c r="F11956" s="19">
        <f t="shared" si="376"/>
        <v>932.10336361919542</v>
      </c>
      <c r="G11956" s="151">
        <f t="shared" si="377"/>
        <v>100</v>
      </c>
    </row>
    <row r="11957" spans="1:7" s="8" customFormat="1" ht="12.75" x14ac:dyDescent="0.15">
      <c r="A11957" s="108" t="s">
        <v>12</v>
      </c>
      <c r="B11957" s="19">
        <v>2859.42</v>
      </c>
      <c r="C11957" s="19">
        <v>7499</v>
      </c>
      <c r="D11957" s="19">
        <v>26652.75</v>
      </c>
      <c r="E11957" s="19">
        <v>26652.75</v>
      </c>
      <c r="F11957" s="19">
        <f t="shared" si="376"/>
        <v>932.10336361919542</v>
      </c>
      <c r="G11957" s="151">
        <f t="shared" si="377"/>
        <v>100</v>
      </c>
    </row>
    <row r="11958" spans="1:7" s="8" customFormat="1" ht="12.75" x14ac:dyDescent="0.15">
      <c r="A11958" s="110" t="s">
        <v>22</v>
      </c>
      <c r="B11958" s="20">
        <v>0</v>
      </c>
      <c r="C11958" s="20">
        <v>0</v>
      </c>
      <c r="D11958" s="20">
        <v>0</v>
      </c>
      <c r="E11958" s="20">
        <v>943.32</v>
      </c>
      <c r="F11958" s="20">
        <f t="shared" si="376"/>
        <v>0</v>
      </c>
      <c r="G11958" s="136">
        <f t="shared" si="377"/>
        <v>0</v>
      </c>
    </row>
    <row r="11959" spans="1:7" s="8" customFormat="1" ht="12.75" x14ac:dyDescent="0.15">
      <c r="A11959" s="110" t="s">
        <v>97</v>
      </c>
      <c r="B11959" s="20">
        <v>0</v>
      </c>
      <c r="C11959" s="20">
        <v>0</v>
      </c>
      <c r="D11959" s="20">
        <v>0</v>
      </c>
      <c r="E11959" s="20">
        <v>13099.24</v>
      </c>
      <c r="F11959" s="20">
        <f t="shared" si="376"/>
        <v>0</v>
      </c>
      <c r="G11959" s="136">
        <f t="shared" si="377"/>
        <v>0</v>
      </c>
    </row>
    <row r="11960" spans="1:7" s="8" customFormat="1" ht="12.75" x14ac:dyDescent="0.15">
      <c r="A11960" s="110" t="s">
        <v>23</v>
      </c>
      <c r="B11960" s="20">
        <v>0</v>
      </c>
      <c r="C11960" s="20">
        <v>0</v>
      </c>
      <c r="D11960" s="20">
        <v>0</v>
      </c>
      <c r="E11960" s="20">
        <v>3975.92</v>
      </c>
      <c r="F11960" s="20">
        <f t="shared" si="376"/>
        <v>0</v>
      </c>
      <c r="G11960" s="136">
        <f t="shared" si="377"/>
        <v>0</v>
      </c>
    </row>
    <row r="11961" spans="1:7" s="8" customFormat="1" ht="12.75" x14ac:dyDescent="0.15">
      <c r="A11961" s="110" t="s">
        <v>24</v>
      </c>
      <c r="B11961" s="20">
        <v>0</v>
      </c>
      <c r="C11961" s="20">
        <v>0</v>
      </c>
      <c r="D11961" s="20">
        <v>0</v>
      </c>
      <c r="E11961" s="20">
        <v>101.64</v>
      </c>
      <c r="F11961" s="20">
        <f t="shared" si="376"/>
        <v>0</v>
      </c>
      <c r="G11961" s="136">
        <f t="shared" si="377"/>
        <v>0</v>
      </c>
    </row>
    <row r="11962" spans="1:7" s="8" customFormat="1" ht="12.75" x14ac:dyDescent="0.15">
      <c r="A11962" s="110" t="s">
        <v>25</v>
      </c>
      <c r="B11962" s="20">
        <v>0</v>
      </c>
      <c r="C11962" s="20">
        <v>0</v>
      </c>
      <c r="D11962" s="20">
        <v>0</v>
      </c>
      <c r="E11962" s="20">
        <v>1879.88</v>
      </c>
      <c r="F11962" s="20">
        <f t="shared" si="376"/>
        <v>0</v>
      </c>
      <c r="G11962" s="136">
        <f t="shared" si="377"/>
        <v>0</v>
      </c>
    </row>
    <row r="11963" spans="1:7" s="8" customFormat="1" ht="12.75" x14ac:dyDescent="0.15">
      <c r="A11963" s="110" t="s">
        <v>27</v>
      </c>
      <c r="B11963" s="20">
        <v>0</v>
      </c>
      <c r="C11963" s="20">
        <v>0</v>
      </c>
      <c r="D11963" s="20">
        <v>0</v>
      </c>
      <c r="E11963" s="20">
        <v>513.76</v>
      </c>
      <c r="F11963" s="20">
        <f t="shared" si="376"/>
        <v>0</v>
      </c>
      <c r="G11963" s="136">
        <f t="shared" si="377"/>
        <v>0</v>
      </c>
    </row>
    <row r="11964" spans="1:7" s="8" customFormat="1" ht="12.75" x14ac:dyDescent="0.15">
      <c r="A11964" s="110" t="s">
        <v>28</v>
      </c>
      <c r="B11964" s="20">
        <v>2859.42</v>
      </c>
      <c r="C11964" s="20">
        <v>0</v>
      </c>
      <c r="D11964" s="20">
        <v>0</v>
      </c>
      <c r="E11964" s="20">
        <v>3024.79</v>
      </c>
      <c r="F11964" s="20">
        <f t="shared" si="376"/>
        <v>105.78334067748006</v>
      </c>
      <c r="G11964" s="136">
        <f t="shared" si="377"/>
        <v>0</v>
      </c>
    </row>
    <row r="11965" spans="1:7" s="8" customFormat="1" ht="12.75" x14ac:dyDescent="0.15">
      <c r="A11965" s="110" t="s">
        <v>29</v>
      </c>
      <c r="B11965" s="20">
        <v>0</v>
      </c>
      <c r="C11965" s="20">
        <v>0</v>
      </c>
      <c r="D11965" s="20">
        <v>0</v>
      </c>
      <c r="E11965" s="20">
        <v>3114.2</v>
      </c>
      <c r="F11965" s="20">
        <f t="shared" si="376"/>
        <v>0</v>
      </c>
      <c r="G11965" s="136">
        <f t="shared" si="377"/>
        <v>0</v>
      </c>
    </row>
    <row r="11966" spans="1:7" s="8" customFormat="1" ht="12.75" x14ac:dyDescent="0.15">
      <c r="A11966" s="108" t="s">
        <v>53</v>
      </c>
      <c r="B11966" s="19">
        <v>23554.14</v>
      </c>
      <c r="C11966" s="19">
        <v>6636</v>
      </c>
      <c r="D11966" s="19">
        <v>6636</v>
      </c>
      <c r="E11966" s="19">
        <v>6636</v>
      </c>
      <c r="F11966" s="19">
        <f t="shared" si="376"/>
        <v>28.173391174545117</v>
      </c>
      <c r="G11966" s="151">
        <f t="shared" si="377"/>
        <v>100</v>
      </c>
    </row>
    <row r="11967" spans="1:7" s="8" customFormat="1" ht="12.75" x14ac:dyDescent="0.15">
      <c r="A11967" s="108" t="s">
        <v>56</v>
      </c>
      <c r="B11967" s="19">
        <v>23554.14</v>
      </c>
      <c r="C11967" s="19">
        <v>6636</v>
      </c>
      <c r="D11967" s="19">
        <v>6636</v>
      </c>
      <c r="E11967" s="19">
        <v>6636</v>
      </c>
      <c r="F11967" s="19">
        <f t="shared" si="376"/>
        <v>28.173391174545117</v>
      </c>
      <c r="G11967" s="151">
        <f t="shared" si="377"/>
        <v>100</v>
      </c>
    </row>
    <row r="11968" spans="1:7" s="8" customFormat="1" ht="12.75" x14ac:dyDescent="0.15">
      <c r="A11968" s="110" t="s">
        <v>57</v>
      </c>
      <c r="B11968" s="20">
        <v>0</v>
      </c>
      <c r="C11968" s="20">
        <v>0</v>
      </c>
      <c r="D11968" s="20">
        <v>0</v>
      </c>
      <c r="E11968" s="20">
        <v>656.43</v>
      </c>
      <c r="F11968" s="20">
        <f t="shared" si="376"/>
        <v>0</v>
      </c>
      <c r="G11968" s="136">
        <f t="shared" si="377"/>
        <v>0</v>
      </c>
    </row>
    <row r="11969" spans="1:7" s="8" customFormat="1" ht="12.75" x14ac:dyDescent="0.15">
      <c r="A11969" s="110" t="s">
        <v>59</v>
      </c>
      <c r="B11969" s="20">
        <v>0</v>
      </c>
      <c r="C11969" s="20">
        <v>0</v>
      </c>
      <c r="D11969" s="20">
        <v>0</v>
      </c>
      <c r="E11969" s="20">
        <v>110</v>
      </c>
      <c r="F11969" s="20">
        <f t="shared" si="376"/>
        <v>0</v>
      </c>
      <c r="G11969" s="136">
        <f t="shared" si="377"/>
        <v>0</v>
      </c>
    </row>
    <row r="11970" spans="1:7" s="8" customFormat="1" ht="12.75" x14ac:dyDescent="0.15">
      <c r="A11970" s="110" t="s">
        <v>60</v>
      </c>
      <c r="B11970" s="20">
        <v>23554.14</v>
      </c>
      <c r="C11970" s="20">
        <v>0</v>
      </c>
      <c r="D11970" s="20">
        <v>0</v>
      </c>
      <c r="E11970" s="20">
        <v>5869.57</v>
      </c>
      <c r="F11970" s="20">
        <f t="shared" si="376"/>
        <v>24.919483368953401</v>
      </c>
      <c r="G11970" s="136">
        <f t="shared" si="377"/>
        <v>0</v>
      </c>
    </row>
    <row r="11971" spans="1:7" s="7" customFormat="1" ht="12.75" x14ac:dyDescent="0.15">
      <c r="A11971" s="149" t="s">
        <v>424</v>
      </c>
      <c r="B11971" s="18">
        <v>67443.56</v>
      </c>
      <c r="C11971" s="18">
        <v>0</v>
      </c>
      <c r="D11971" s="18">
        <v>0</v>
      </c>
      <c r="E11971" s="18">
        <v>0</v>
      </c>
      <c r="F11971" s="18">
        <f t="shared" si="376"/>
        <v>0</v>
      </c>
      <c r="G11971" s="150">
        <f t="shared" si="377"/>
        <v>0</v>
      </c>
    </row>
    <row r="11972" spans="1:7" s="8" customFormat="1" ht="12.75" x14ac:dyDescent="0.15">
      <c r="A11972" s="108" t="s">
        <v>418</v>
      </c>
      <c r="B11972" s="19">
        <v>67443.56</v>
      </c>
      <c r="C11972" s="19">
        <v>0</v>
      </c>
      <c r="D11972" s="19">
        <v>0</v>
      </c>
      <c r="E11972" s="19">
        <v>0</v>
      </c>
      <c r="F11972" s="19">
        <f t="shared" si="376"/>
        <v>0</v>
      </c>
      <c r="G11972" s="151">
        <f t="shared" si="377"/>
        <v>0</v>
      </c>
    </row>
    <row r="11973" spans="1:7" s="6" customFormat="1" ht="12.75" x14ac:dyDescent="0.15">
      <c r="A11973" s="147" t="s">
        <v>14</v>
      </c>
      <c r="B11973" s="17">
        <v>67443.56</v>
      </c>
      <c r="C11973" s="17">
        <v>0</v>
      </c>
      <c r="D11973" s="17">
        <v>0</v>
      </c>
      <c r="E11973" s="17">
        <v>0</v>
      </c>
      <c r="F11973" s="17">
        <f t="shared" si="376"/>
        <v>0</v>
      </c>
      <c r="G11973" s="148">
        <f t="shared" si="377"/>
        <v>0</v>
      </c>
    </row>
    <row r="11974" spans="1:7" s="8" customFormat="1" ht="12.75" x14ac:dyDescent="0.15">
      <c r="A11974" s="108" t="s">
        <v>6</v>
      </c>
      <c r="B11974" s="19">
        <v>37799.919999999998</v>
      </c>
      <c r="C11974" s="19">
        <v>0</v>
      </c>
      <c r="D11974" s="19">
        <v>0</v>
      </c>
      <c r="E11974" s="19">
        <v>0</v>
      </c>
      <c r="F11974" s="19">
        <f t="shared" ref="F11974:F12037" si="378">IFERROR(E11974/B11974*100,0)</f>
        <v>0</v>
      </c>
      <c r="G11974" s="151">
        <f t="shared" ref="G11974:G12037" si="379">IFERROR(E11974/D11974*100,0)</f>
        <v>0</v>
      </c>
    </row>
    <row r="11975" spans="1:7" s="8" customFormat="1" ht="12.75" x14ac:dyDescent="0.15">
      <c r="A11975" s="108" t="s">
        <v>7</v>
      </c>
      <c r="B11975" s="19">
        <v>26340.97</v>
      </c>
      <c r="C11975" s="19">
        <v>0</v>
      </c>
      <c r="D11975" s="19">
        <v>0</v>
      </c>
      <c r="E11975" s="19">
        <v>0</v>
      </c>
      <c r="F11975" s="19">
        <f t="shared" si="378"/>
        <v>0</v>
      </c>
      <c r="G11975" s="151">
        <f t="shared" si="379"/>
        <v>0</v>
      </c>
    </row>
    <row r="11976" spans="1:7" s="8" customFormat="1" ht="12.75" x14ac:dyDescent="0.15">
      <c r="A11976" s="110" t="s">
        <v>8</v>
      </c>
      <c r="B11976" s="20">
        <v>26340.97</v>
      </c>
      <c r="C11976" s="20">
        <v>0</v>
      </c>
      <c r="D11976" s="20">
        <v>0</v>
      </c>
      <c r="E11976" s="20">
        <v>0</v>
      </c>
      <c r="F11976" s="20">
        <f t="shared" si="378"/>
        <v>0</v>
      </c>
      <c r="G11976" s="136">
        <f t="shared" si="379"/>
        <v>0</v>
      </c>
    </row>
    <row r="11977" spans="1:7" s="8" customFormat="1" ht="12.75" x14ac:dyDescent="0.15">
      <c r="A11977" s="108" t="s">
        <v>12</v>
      </c>
      <c r="B11977" s="19">
        <v>11458.95</v>
      </c>
      <c r="C11977" s="19">
        <v>0</v>
      </c>
      <c r="D11977" s="19">
        <v>0</v>
      </c>
      <c r="E11977" s="19">
        <v>0</v>
      </c>
      <c r="F11977" s="19">
        <f t="shared" si="378"/>
        <v>0</v>
      </c>
      <c r="G11977" s="151">
        <f t="shared" si="379"/>
        <v>0</v>
      </c>
    </row>
    <row r="11978" spans="1:7" s="8" customFormat="1" ht="12.75" x14ac:dyDescent="0.15">
      <c r="A11978" s="110" t="s">
        <v>97</v>
      </c>
      <c r="B11978" s="20">
        <v>10617.82</v>
      </c>
      <c r="C11978" s="20">
        <v>0</v>
      </c>
      <c r="D11978" s="20">
        <v>0</v>
      </c>
      <c r="E11978" s="20">
        <v>0</v>
      </c>
      <c r="F11978" s="20">
        <f t="shared" si="378"/>
        <v>0</v>
      </c>
      <c r="G11978" s="136">
        <f t="shared" si="379"/>
        <v>0</v>
      </c>
    </row>
    <row r="11979" spans="1:7" s="8" customFormat="1" ht="12.75" x14ac:dyDescent="0.15">
      <c r="A11979" s="110" t="s">
        <v>28</v>
      </c>
      <c r="B11979" s="20">
        <v>841.13</v>
      </c>
      <c r="C11979" s="20">
        <v>0</v>
      </c>
      <c r="D11979" s="20">
        <v>0</v>
      </c>
      <c r="E11979" s="20">
        <v>0</v>
      </c>
      <c r="F11979" s="20">
        <f t="shared" si="378"/>
        <v>0</v>
      </c>
      <c r="G11979" s="136">
        <f t="shared" si="379"/>
        <v>0</v>
      </c>
    </row>
    <row r="11980" spans="1:7" s="8" customFormat="1" ht="12.75" x14ac:dyDescent="0.15">
      <c r="A11980" s="108" t="s">
        <v>53</v>
      </c>
      <c r="B11980" s="19">
        <v>29643.64</v>
      </c>
      <c r="C11980" s="19">
        <v>0</v>
      </c>
      <c r="D11980" s="19">
        <v>0</v>
      </c>
      <c r="E11980" s="19">
        <v>0</v>
      </c>
      <c r="F11980" s="19">
        <f t="shared" si="378"/>
        <v>0</v>
      </c>
      <c r="G11980" s="151">
        <f t="shared" si="379"/>
        <v>0</v>
      </c>
    </row>
    <row r="11981" spans="1:7" s="8" customFormat="1" ht="12.75" x14ac:dyDescent="0.15">
      <c r="A11981" s="108" t="s">
        <v>56</v>
      </c>
      <c r="B11981" s="19">
        <v>11281.44</v>
      </c>
      <c r="C11981" s="19">
        <v>0</v>
      </c>
      <c r="D11981" s="19">
        <v>0</v>
      </c>
      <c r="E11981" s="19">
        <v>0</v>
      </c>
      <c r="F11981" s="19">
        <f t="shared" si="378"/>
        <v>0</v>
      </c>
      <c r="G11981" s="151">
        <f t="shared" si="379"/>
        <v>0</v>
      </c>
    </row>
    <row r="11982" spans="1:7" s="8" customFormat="1" ht="12.75" x14ac:dyDescent="0.15">
      <c r="A11982" s="110" t="s">
        <v>60</v>
      </c>
      <c r="B11982" s="20">
        <v>11281.44</v>
      </c>
      <c r="C11982" s="20">
        <v>0</v>
      </c>
      <c r="D11982" s="20">
        <v>0</v>
      </c>
      <c r="E11982" s="20">
        <v>0</v>
      </c>
      <c r="F11982" s="20">
        <f t="shared" si="378"/>
        <v>0</v>
      </c>
      <c r="G11982" s="136">
        <f t="shared" si="379"/>
        <v>0</v>
      </c>
    </row>
    <row r="11983" spans="1:7" s="8" customFormat="1" ht="12.75" x14ac:dyDescent="0.15">
      <c r="A11983" s="108" t="s">
        <v>72</v>
      </c>
      <c r="B11983" s="19">
        <v>18362.2</v>
      </c>
      <c r="C11983" s="19">
        <v>0</v>
      </c>
      <c r="D11983" s="19">
        <v>0</v>
      </c>
      <c r="E11983" s="19">
        <v>0</v>
      </c>
      <c r="F11983" s="19">
        <f t="shared" si="378"/>
        <v>0</v>
      </c>
      <c r="G11983" s="151">
        <f t="shared" si="379"/>
        <v>0</v>
      </c>
    </row>
    <row r="11984" spans="1:7" s="8" customFormat="1" ht="12.75" x14ac:dyDescent="0.15">
      <c r="A11984" s="110" t="s">
        <v>73</v>
      </c>
      <c r="B11984" s="20">
        <v>18362.2</v>
      </c>
      <c r="C11984" s="20">
        <v>0</v>
      </c>
      <c r="D11984" s="20">
        <v>0</v>
      </c>
      <c r="E11984" s="20">
        <v>0</v>
      </c>
      <c r="F11984" s="20">
        <f t="shared" si="378"/>
        <v>0</v>
      </c>
      <c r="G11984" s="136">
        <f t="shared" si="379"/>
        <v>0</v>
      </c>
    </row>
    <row r="11985" spans="1:7" s="7" customFormat="1" ht="12.75" x14ac:dyDescent="0.15">
      <c r="A11985" s="149" t="s">
        <v>425</v>
      </c>
      <c r="B11985" s="18">
        <v>2601.31</v>
      </c>
      <c r="C11985" s="18">
        <v>2654</v>
      </c>
      <c r="D11985" s="18">
        <v>2654</v>
      </c>
      <c r="E11985" s="18">
        <v>2648.88</v>
      </c>
      <c r="F11985" s="18">
        <f t="shared" si="378"/>
        <v>101.82869400417482</v>
      </c>
      <c r="G11985" s="150">
        <f t="shared" si="379"/>
        <v>99.807083647324802</v>
      </c>
    </row>
    <row r="11986" spans="1:7" s="8" customFormat="1" ht="12.75" x14ac:dyDescent="0.15">
      <c r="A11986" s="108" t="s">
        <v>418</v>
      </c>
      <c r="B11986" s="19">
        <v>2601.31</v>
      </c>
      <c r="C11986" s="19">
        <v>2654</v>
      </c>
      <c r="D11986" s="19">
        <v>2654</v>
      </c>
      <c r="E11986" s="19">
        <v>2648.88</v>
      </c>
      <c r="F11986" s="19">
        <f t="shared" si="378"/>
        <v>101.82869400417482</v>
      </c>
      <c r="G11986" s="151">
        <f t="shared" si="379"/>
        <v>99.807083647324802</v>
      </c>
    </row>
    <row r="11987" spans="1:7" s="6" customFormat="1" ht="12.75" x14ac:dyDescent="0.15">
      <c r="A11987" s="147" t="s">
        <v>5</v>
      </c>
      <c r="B11987" s="17">
        <v>2601.31</v>
      </c>
      <c r="C11987" s="17">
        <v>2654</v>
      </c>
      <c r="D11987" s="17">
        <v>2654</v>
      </c>
      <c r="E11987" s="17">
        <v>2648.88</v>
      </c>
      <c r="F11987" s="17">
        <f t="shared" si="378"/>
        <v>101.82869400417482</v>
      </c>
      <c r="G11987" s="148">
        <f t="shared" si="379"/>
        <v>99.807083647324802</v>
      </c>
    </row>
    <row r="11988" spans="1:7" s="8" customFormat="1" ht="12.75" x14ac:dyDescent="0.15">
      <c r="A11988" s="108" t="s">
        <v>6</v>
      </c>
      <c r="B11988" s="19">
        <v>2601.31</v>
      </c>
      <c r="C11988" s="19">
        <v>2654</v>
      </c>
      <c r="D11988" s="19">
        <v>2654</v>
      </c>
      <c r="E11988" s="19">
        <v>2648.88</v>
      </c>
      <c r="F11988" s="19">
        <f t="shared" si="378"/>
        <v>101.82869400417482</v>
      </c>
      <c r="G11988" s="151">
        <f t="shared" si="379"/>
        <v>99.807083647324802</v>
      </c>
    </row>
    <row r="11989" spans="1:7" s="8" customFormat="1" ht="12.75" x14ac:dyDescent="0.15">
      <c r="A11989" s="108" t="s">
        <v>12</v>
      </c>
      <c r="B11989" s="19">
        <v>2601.31</v>
      </c>
      <c r="C11989" s="19">
        <v>2654</v>
      </c>
      <c r="D11989" s="19">
        <v>2654</v>
      </c>
      <c r="E11989" s="19">
        <v>2648.88</v>
      </c>
      <c r="F11989" s="19">
        <f t="shared" si="378"/>
        <v>101.82869400417482</v>
      </c>
      <c r="G11989" s="151">
        <f t="shared" si="379"/>
        <v>99.807083647324802</v>
      </c>
    </row>
    <row r="11990" spans="1:7" s="8" customFormat="1" ht="12.75" x14ac:dyDescent="0.15">
      <c r="A11990" s="110" t="s">
        <v>22</v>
      </c>
      <c r="B11990" s="20">
        <v>0</v>
      </c>
      <c r="C11990" s="20">
        <v>0</v>
      </c>
      <c r="D11990" s="20">
        <v>0</v>
      </c>
      <c r="E11990" s="20">
        <v>1124.3800000000001</v>
      </c>
      <c r="F11990" s="20">
        <f t="shared" si="378"/>
        <v>0</v>
      </c>
      <c r="G11990" s="136">
        <f t="shared" si="379"/>
        <v>0</v>
      </c>
    </row>
    <row r="11991" spans="1:7" s="8" customFormat="1" ht="12.75" x14ac:dyDescent="0.15">
      <c r="A11991" s="110" t="s">
        <v>97</v>
      </c>
      <c r="B11991" s="20">
        <v>721.46</v>
      </c>
      <c r="C11991" s="20">
        <v>0</v>
      </c>
      <c r="D11991" s="20">
        <v>0</v>
      </c>
      <c r="E11991" s="20">
        <v>0</v>
      </c>
      <c r="F11991" s="20">
        <f t="shared" si="378"/>
        <v>0</v>
      </c>
      <c r="G11991" s="136">
        <f t="shared" si="379"/>
        <v>0</v>
      </c>
    </row>
    <row r="11992" spans="1:7" s="8" customFormat="1" ht="12.75" x14ac:dyDescent="0.15">
      <c r="A11992" s="110" t="s">
        <v>23</v>
      </c>
      <c r="B11992" s="20">
        <v>1050.9100000000001</v>
      </c>
      <c r="C11992" s="20">
        <v>0</v>
      </c>
      <c r="D11992" s="20">
        <v>0</v>
      </c>
      <c r="E11992" s="20">
        <v>984.16</v>
      </c>
      <c r="F11992" s="20">
        <f t="shared" si="378"/>
        <v>93.648361895880711</v>
      </c>
      <c r="G11992" s="136">
        <f t="shared" si="379"/>
        <v>0</v>
      </c>
    </row>
    <row r="11993" spans="1:7" s="8" customFormat="1" ht="12.75" x14ac:dyDescent="0.15">
      <c r="A11993" s="110" t="s">
        <v>25</v>
      </c>
      <c r="B11993" s="20">
        <v>0</v>
      </c>
      <c r="C11993" s="20">
        <v>0</v>
      </c>
      <c r="D11993" s="20">
        <v>0</v>
      </c>
      <c r="E11993" s="20">
        <v>140.38</v>
      </c>
      <c r="F11993" s="20">
        <f t="shared" si="378"/>
        <v>0</v>
      </c>
      <c r="G11993" s="136">
        <f t="shared" si="379"/>
        <v>0</v>
      </c>
    </row>
    <row r="11994" spans="1:7" s="8" customFormat="1" ht="12.75" x14ac:dyDescent="0.15">
      <c r="A11994" s="110" t="s">
        <v>26</v>
      </c>
      <c r="B11994" s="20">
        <v>828.94</v>
      </c>
      <c r="C11994" s="20">
        <v>0</v>
      </c>
      <c r="D11994" s="20">
        <v>0</v>
      </c>
      <c r="E11994" s="20">
        <v>399.96</v>
      </c>
      <c r="F11994" s="20">
        <f t="shared" si="378"/>
        <v>48.249571742225008</v>
      </c>
      <c r="G11994" s="136">
        <f t="shared" si="379"/>
        <v>0</v>
      </c>
    </row>
    <row r="11995" spans="1:7" s="7" customFormat="1" ht="12.75" x14ac:dyDescent="0.15">
      <c r="A11995" s="149" t="s">
        <v>426</v>
      </c>
      <c r="B11995" s="18">
        <v>3583.52</v>
      </c>
      <c r="C11995" s="18">
        <v>0</v>
      </c>
      <c r="D11995" s="18">
        <v>5000</v>
      </c>
      <c r="E11995" s="18">
        <v>5000</v>
      </c>
      <c r="F11995" s="18">
        <f t="shared" si="378"/>
        <v>139.52761530562131</v>
      </c>
      <c r="G11995" s="150">
        <f t="shared" si="379"/>
        <v>100</v>
      </c>
    </row>
    <row r="11996" spans="1:7" s="8" customFormat="1" ht="12.75" x14ac:dyDescent="0.15">
      <c r="A11996" s="108" t="s">
        <v>418</v>
      </c>
      <c r="B11996" s="19">
        <v>3583.52</v>
      </c>
      <c r="C11996" s="19">
        <v>0</v>
      </c>
      <c r="D11996" s="19">
        <v>5000</v>
      </c>
      <c r="E11996" s="19">
        <v>5000</v>
      </c>
      <c r="F11996" s="19">
        <f t="shared" si="378"/>
        <v>139.52761530562131</v>
      </c>
      <c r="G11996" s="151">
        <f t="shared" si="379"/>
        <v>100</v>
      </c>
    </row>
    <row r="11997" spans="1:7" s="6" customFormat="1" ht="12.75" x14ac:dyDescent="0.15">
      <c r="A11997" s="147" t="s">
        <v>127</v>
      </c>
      <c r="B11997" s="17">
        <v>3583.52</v>
      </c>
      <c r="C11997" s="17">
        <v>0</v>
      </c>
      <c r="D11997" s="17">
        <v>5000</v>
      </c>
      <c r="E11997" s="17">
        <v>5000</v>
      </c>
      <c r="F11997" s="17">
        <f t="shared" si="378"/>
        <v>139.52761530562131</v>
      </c>
      <c r="G11997" s="148">
        <f t="shared" si="379"/>
        <v>100</v>
      </c>
    </row>
    <row r="11998" spans="1:7" s="8" customFormat="1" ht="12.75" x14ac:dyDescent="0.15">
      <c r="A11998" s="108" t="s">
        <v>53</v>
      </c>
      <c r="B11998" s="19">
        <v>3583.52</v>
      </c>
      <c r="C11998" s="19">
        <v>0</v>
      </c>
      <c r="D11998" s="19">
        <v>5000</v>
      </c>
      <c r="E11998" s="19">
        <v>5000</v>
      </c>
      <c r="F11998" s="19">
        <f t="shared" si="378"/>
        <v>139.52761530562131</v>
      </c>
      <c r="G11998" s="151">
        <f t="shared" si="379"/>
        <v>100</v>
      </c>
    </row>
    <row r="11999" spans="1:7" s="8" customFormat="1" ht="12.75" x14ac:dyDescent="0.15">
      <c r="A11999" s="108" t="s">
        <v>56</v>
      </c>
      <c r="B11999" s="19">
        <v>3583.52</v>
      </c>
      <c r="C11999" s="19">
        <v>0</v>
      </c>
      <c r="D11999" s="19">
        <v>5000</v>
      </c>
      <c r="E11999" s="19">
        <v>5000</v>
      </c>
      <c r="F11999" s="19">
        <f t="shared" si="378"/>
        <v>139.52761530562131</v>
      </c>
      <c r="G11999" s="151">
        <f t="shared" si="379"/>
        <v>100</v>
      </c>
    </row>
    <row r="12000" spans="1:7" s="8" customFormat="1" ht="12.75" x14ac:dyDescent="0.15">
      <c r="A12000" s="110" t="s">
        <v>60</v>
      </c>
      <c r="B12000" s="20">
        <v>3583.52</v>
      </c>
      <c r="C12000" s="20">
        <v>0</v>
      </c>
      <c r="D12000" s="20">
        <v>0</v>
      </c>
      <c r="E12000" s="20">
        <v>5000</v>
      </c>
      <c r="F12000" s="20">
        <f t="shared" si="378"/>
        <v>139.52761530562131</v>
      </c>
      <c r="G12000" s="136">
        <f t="shared" si="379"/>
        <v>0</v>
      </c>
    </row>
    <row r="12001" spans="1:7" s="7" customFormat="1" ht="12.75" x14ac:dyDescent="0.15">
      <c r="A12001" s="149" t="s">
        <v>427</v>
      </c>
      <c r="B12001" s="18">
        <v>0</v>
      </c>
      <c r="C12001" s="18">
        <v>0</v>
      </c>
      <c r="D12001" s="18">
        <v>250</v>
      </c>
      <c r="E12001" s="18">
        <v>33481.089999999997</v>
      </c>
      <c r="F12001" s="18">
        <f t="shared" si="378"/>
        <v>0</v>
      </c>
      <c r="G12001" s="150">
        <f t="shared" si="379"/>
        <v>13392.435999999998</v>
      </c>
    </row>
    <row r="12002" spans="1:7" s="8" customFormat="1" ht="12.75" x14ac:dyDescent="0.15">
      <c r="A12002" s="108" t="s">
        <v>418</v>
      </c>
      <c r="B12002" s="19">
        <v>0</v>
      </c>
      <c r="C12002" s="19">
        <v>0</v>
      </c>
      <c r="D12002" s="19">
        <v>250</v>
      </c>
      <c r="E12002" s="19">
        <v>33481.089999999997</v>
      </c>
      <c r="F12002" s="19">
        <f t="shared" si="378"/>
        <v>0</v>
      </c>
      <c r="G12002" s="151">
        <f t="shared" si="379"/>
        <v>13392.435999999998</v>
      </c>
    </row>
    <row r="12003" spans="1:7" s="6" customFormat="1" ht="12.75" x14ac:dyDescent="0.15">
      <c r="A12003" s="147" t="s">
        <v>5</v>
      </c>
      <c r="B12003" s="17">
        <v>0</v>
      </c>
      <c r="C12003" s="17">
        <v>0</v>
      </c>
      <c r="D12003" s="17">
        <v>250</v>
      </c>
      <c r="E12003" s="17">
        <v>33481.089999999997</v>
      </c>
      <c r="F12003" s="17">
        <f t="shared" si="378"/>
        <v>0</v>
      </c>
      <c r="G12003" s="148">
        <f t="shared" si="379"/>
        <v>13392.435999999998</v>
      </c>
    </row>
    <row r="12004" spans="1:7" s="8" customFormat="1" ht="12.75" x14ac:dyDescent="0.15">
      <c r="A12004" s="108" t="s">
        <v>6</v>
      </c>
      <c r="B12004" s="19">
        <v>0</v>
      </c>
      <c r="C12004" s="19">
        <v>0</v>
      </c>
      <c r="D12004" s="19">
        <v>0</v>
      </c>
      <c r="E12004" s="19">
        <v>33231.089999999997</v>
      </c>
      <c r="F12004" s="19">
        <f t="shared" si="378"/>
        <v>0</v>
      </c>
      <c r="G12004" s="151">
        <f t="shared" si="379"/>
        <v>0</v>
      </c>
    </row>
    <row r="12005" spans="1:7" s="8" customFormat="1" ht="12.75" x14ac:dyDescent="0.15">
      <c r="A12005" s="108" t="s">
        <v>12</v>
      </c>
      <c r="B12005" s="19">
        <v>0</v>
      </c>
      <c r="C12005" s="19">
        <v>0</v>
      </c>
      <c r="D12005" s="19">
        <v>0</v>
      </c>
      <c r="E12005" s="19">
        <v>33231.089999999997</v>
      </c>
      <c r="F12005" s="19">
        <f t="shared" si="378"/>
        <v>0</v>
      </c>
      <c r="G12005" s="151">
        <f t="shared" si="379"/>
        <v>0</v>
      </c>
    </row>
    <row r="12006" spans="1:7" s="8" customFormat="1" ht="12.75" x14ac:dyDescent="0.15">
      <c r="A12006" s="110" t="s">
        <v>97</v>
      </c>
      <c r="B12006" s="20">
        <v>0</v>
      </c>
      <c r="C12006" s="20">
        <v>0</v>
      </c>
      <c r="D12006" s="20">
        <v>0</v>
      </c>
      <c r="E12006" s="20">
        <v>3675.55</v>
      </c>
      <c r="F12006" s="20">
        <f t="shared" si="378"/>
        <v>0</v>
      </c>
      <c r="G12006" s="136">
        <f t="shared" si="379"/>
        <v>0</v>
      </c>
    </row>
    <row r="12007" spans="1:7" s="8" customFormat="1" ht="12.75" x14ac:dyDescent="0.15">
      <c r="A12007" s="110" t="s">
        <v>23</v>
      </c>
      <c r="B12007" s="20">
        <v>0</v>
      </c>
      <c r="C12007" s="20">
        <v>0</v>
      </c>
      <c r="D12007" s="20">
        <v>0</v>
      </c>
      <c r="E12007" s="20">
        <v>29555.54</v>
      </c>
      <c r="F12007" s="20">
        <f t="shared" si="378"/>
        <v>0</v>
      </c>
      <c r="G12007" s="136">
        <f t="shared" si="379"/>
        <v>0</v>
      </c>
    </row>
    <row r="12008" spans="1:7" s="8" customFormat="1" ht="12.75" x14ac:dyDescent="0.15">
      <c r="A12008" s="108" t="s">
        <v>53</v>
      </c>
      <c r="B12008" s="19">
        <v>0</v>
      </c>
      <c r="C12008" s="19">
        <v>0</v>
      </c>
      <c r="D12008" s="19">
        <v>250</v>
      </c>
      <c r="E12008" s="19">
        <v>250</v>
      </c>
      <c r="F12008" s="19">
        <f t="shared" si="378"/>
        <v>0</v>
      </c>
      <c r="G12008" s="151">
        <f t="shared" si="379"/>
        <v>100</v>
      </c>
    </row>
    <row r="12009" spans="1:7" s="8" customFormat="1" ht="12.75" x14ac:dyDescent="0.15">
      <c r="A12009" s="108" t="s">
        <v>54</v>
      </c>
      <c r="B12009" s="19">
        <v>0</v>
      </c>
      <c r="C12009" s="19">
        <v>0</v>
      </c>
      <c r="D12009" s="19">
        <v>250</v>
      </c>
      <c r="E12009" s="19">
        <v>250</v>
      </c>
      <c r="F12009" s="19">
        <f t="shared" si="378"/>
        <v>0</v>
      </c>
      <c r="G12009" s="151">
        <f t="shared" si="379"/>
        <v>100</v>
      </c>
    </row>
    <row r="12010" spans="1:7" s="8" customFormat="1" ht="12.75" x14ac:dyDescent="0.15">
      <c r="A12010" s="110" t="s">
        <v>55</v>
      </c>
      <c r="B12010" s="20">
        <v>0</v>
      </c>
      <c r="C12010" s="20">
        <v>0</v>
      </c>
      <c r="D12010" s="20">
        <v>0</v>
      </c>
      <c r="E12010" s="20">
        <v>250</v>
      </c>
      <c r="F12010" s="20">
        <f t="shared" si="378"/>
        <v>0</v>
      </c>
      <c r="G12010" s="136">
        <f t="shared" si="379"/>
        <v>0</v>
      </c>
    </row>
    <row r="12011" spans="1:7" s="7" customFormat="1" ht="12.75" x14ac:dyDescent="0.15">
      <c r="A12011" s="149" t="s">
        <v>428</v>
      </c>
      <c r="B12011" s="18">
        <v>0</v>
      </c>
      <c r="C12011" s="18">
        <v>0</v>
      </c>
      <c r="D12011" s="18">
        <v>30000</v>
      </c>
      <c r="E12011" s="18">
        <v>29750</v>
      </c>
      <c r="F12011" s="18">
        <f t="shared" si="378"/>
        <v>0</v>
      </c>
      <c r="G12011" s="150">
        <f t="shared" si="379"/>
        <v>99.166666666666671</v>
      </c>
    </row>
    <row r="12012" spans="1:7" s="8" customFormat="1" ht="12.75" x14ac:dyDescent="0.15">
      <c r="A12012" s="108" t="s">
        <v>418</v>
      </c>
      <c r="B12012" s="19">
        <v>0</v>
      </c>
      <c r="C12012" s="19">
        <v>0</v>
      </c>
      <c r="D12012" s="19">
        <v>30000</v>
      </c>
      <c r="E12012" s="19">
        <v>29750</v>
      </c>
      <c r="F12012" s="19">
        <f t="shared" si="378"/>
        <v>0</v>
      </c>
      <c r="G12012" s="151">
        <f t="shared" si="379"/>
        <v>99.166666666666671</v>
      </c>
    </row>
    <row r="12013" spans="1:7" s="6" customFormat="1" ht="12.75" x14ac:dyDescent="0.15">
      <c r="A12013" s="147" t="s">
        <v>5</v>
      </c>
      <c r="B12013" s="17">
        <v>0</v>
      </c>
      <c r="C12013" s="17">
        <v>0</v>
      </c>
      <c r="D12013" s="17">
        <v>30000</v>
      </c>
      <c r="E12013" s="17">
        <v>29750</v>
      </c>
      <c r="F12013" s="17">
        <f t="shared" si="378"/>
        <v>0</v>
      </c>
      <c r="G12013" s="148">
        <f t="shared" si="379"/>
        <v>99.166666666666671</v>
      </c>
    </row>
    <row r="12014" spans="1:7" s="8" customFormat="1" ht="12.75" x14ac:dyDescent="0.15">
      <c r="A12014" s="108" t="s">
        <v>6</v>
      </c>
      <c r="B12014" s="19">
        <v>0</v>
      </c>
      <c r="C12014" s="19">
        <v>0</v>
      </c>
      <c r="D12014" s="19">
        <v>30000</v>
      </c>
      <c r="E12014" s="19">
        <v>29750</v>
      </c>
      <c r="F12014" s="19">
        <f t="shared" si="378"/>
        <v>0</v>
      </c>
      <c r="G12014" s="151">
        <f t="shared" si="379"/>
        <v>99.166666666666671</v>
      </c>
    </row>
    <row r="12015" spans="1:7" s="8" customFormat="1" ht="12.75" x14ac:dyDescent="0.15">
      <c r="A12015" s="108" t="s">
        <v>12</v>
      </c>
      <c r="B12015" s="19">
        <v>0</v>
      </c>
      <c r="C12015" s="19">
        <v>0</v>
      </c>
      <c r="D12015" s="19">
        <v>30000</v>
      </c>
      <c r="E12015" s="19">
        <v>29750</v>
      </c>
      <c r="F12015" s="19">
        <f t="shared" si="378"/>
        <v>0</v>
      </c>
      <c r="G12015" s="151">
        <f t="shared" si="379"/>
        <v>99.166666666666671</v>
      </c>
    </row>
    <row r="12016" spans="1:7" s="8" customFormat="1" ht="12.75" x14ac:dyDescent="0.15">
      <c r="A12016" s="110" t="s">
        <v>28</v>
      </c>
      <c r="B12016" s="20">
        <v>0</v>
      </c>
      <c r="C12016" s="20">
        <v>0</v>
      </c>
      <c r="D12016" s="20">
        <v>0</v>
      </c>
      <c r="E12016" s="20">
        <v>29750</v>
      </c>
      <c r="F12016" s="20">
        <f t="shared" si="378"/>
        <v>0</v>
      </c>
      <c r="G12016" s="136">
        <f t="shared" si="379"/>
        <v>0</v>
      </c>
    </row>
    <row r="12017" spans="1:7" s="5" customFormat="1" ht="12.75" x14ac:dyDescent="0.15">
      <c r="A12017" s="145" t="s">
        <v>532</v>
      </c>
      <c r="B12017" s="16">
        <v>768656.88</v>
      </c>
      <c r="C12017" s="16">
        <v>944095</v>
      </c>
      <c r="D12017" s="16">
        <v>3791784</v>
      </c>
      <c r="E12017" s="16">
        <v>971944.95</v>
      </c>
      <c r="F12017" s="16">
        <f t="shared" si="378"/>
        <v>126.44718017745447</v>
      </c>
      <c r="G12017" s="146">
        <f t="shared" si="379"/>
        <v>25.632919754922746</v>
      </c>
    </row>
    <row r="12018" spans="1:7" s="6" customFormat="1" ht="12.75" x14ac:dyDescent="0.15">
      <c r="A12018" s="147" t="s">
        <v>429</v>
      </c>
      <c r="B12018" s="17">
        <v>489206.77</v>
      </c>
      <c r="C12018" s="17">
        <v>579083</v>
      </c>
      <c r="D12018" s="17">
        <v>3422272</v>
      </c>
      <c r="E12018" s="17">
        <v>604725.53</v>
      </c>
      <c r="F12018" s="17">
        <f t="shared" si="378"/>
        <v>123.61348351740922</v>
      </c>
      <c r="G12018" s="148">
        <f t="shared" si="379"/>
        <v>17.670294178837921</v>
      </c>
    </row>
    <row r="12019" spans="1:7" s="7" customFormat="1" ht="12.75" x14ac:dyDescent="0.15">
      <c r="A12019" s="149" t="s">
        <v>430</v>
      </c>
      <c r="B12019" s="18">
        <v>14599.5</v>
      </c>
      <c r="C12019" s="18">
        <v>16060</v>
      </c>
      <c r="D12019" s="18">
        <v>20307</v>
      </c>
      <c r="E12019" s="18">
        <v>20306.599999999999</v>
      </c>
      <c r="F12019" s="18">
        <f t="shared" si="378"/>
        <v>139.09106476249187</v>
      </c>
      <c r="G12019" s="150">
        <f t="shared" si="379"/>
        <v>99.998030235879241</v>
      </c>
    </row>
    <row r="12020" spans="1:7" s="8" customFormat="1" ht="12.75" x14ac:dyDescent="0.15">
      <c r="A12020" s="108" t="s">
        <v>415</v>
      </c>
      <c r="B12020" s="19">
        <v>14599.5</v>
      </c>
      <c r="C12020" s="19">
        <v>16060</v>
      </c>
      <c r="D12020" s="19">
        <v>20307</v>
      </c>
      <c r="E12020" s="19">
        <v>20306.599999999999</v>
      </c>
      <c r="F12020" s="19">
        <f t="shared" si="378"/>
        <v>139.09106476249187</v>
      </c>
      <c r="G12020" s="151">
        <f t="shared" si="379"/>
        <v>99.998030235879241</v>
      </c>
    </row>
    <row r="12021" spans="1:7" s="6" customFormat="1" ht="12.75" x14ac:dyDescent="0.15">
      <c r="A12021" s="147" t="s">
        <v>5</v>
      </c>
      <c r="B12021" s="17">
        <v>14599.5</v>
      </c>
      <c r="C12021" s="17">
        <v>16060</v>
      </c>
      <c r="D12021" s="17">
        <v>20307</v>
      </c>
      <c r="E12021" s="17">
        <v>20306.599999999999</v>
      </c>
      <c r="F12021" s="17">
        <f t="shared" si="378"/>
        <v>139.09106476249187</v>
      </c>
      <c r="G12021" s="148">
        <f t="shared" si="379"/>
        <v>99.998030235879241</v>
      </c>
    </row>
    <row r="12022" spans="1:7" s="8" customFormat="1" ht="12.75" x14ac:dyDescent="0.15">
      <c r="A12022" s="108" t="s">
        <v>6</v>
      </c>
      <c r="B12022" s="19">
        <v>14599.5</v>
      </c>
      <c r="C12022" s="19">
        <v>16060</v>
      </c>
      <c r="D12022" s="19">
        <v>20307</v>
      </c>
      <c r="E12022" s="19">
        <v>20306.599999999999</v>
      </c>
      <c r="F12022" s="19">
        <f t="shared" si="378"/>
        <v>139.09106476249187</v>
      </c>
      <c r="G12022" s="151">
        <f t="shared" si="379"/>
        <v>99.998030235879241</v>
      </c>
    </row>
    <row r="12023" spans="1:7" s="8" customFormat="1" ht="12.75" x14ac:dyDescent="0.15">
      <c r="A12023" s="108" t="s">
        <v>101</v>
      </c>
      <c r="B12023" s="19">
        <v>14599.5</v>
      </c>
      <c r="C12023" s="19">
        <v>16060</v>
      </c>
      <c r="D12023" s="19">
        <v>20307</v>
      </c>
      <c r="E12023" s="19">
        <v>20306.599999999999</v>
      </c>
      <c r="F12023" s="19">
        <f t="shared" si="378"/>
        <v>139.09106476249187</v>
      </c>
      <c r="G12023" s="151">
        <f t="shared" si="379"/>
        <v>99.998030235879241</v>
      </c>
    </row>
    <row r="12024" spans="1:7" s="8" customFormat="1" ht="12.75" x14ac:dyDescent="0.15">
      <c r="A12024" s="110" t="s">
        <v>102</v>
      </c>
      <c r="B12024" s="20">
        <v>14599.5</v>
      </c>
      <c r="C12024" s="20">
        <v>0</v>
      </c>
      <c r="D12024" s="20">
        <v>0</v>
      </c>
      <c r="E12024" s="20">
        <v>20306.599999999999</v>
      </c>
      <c r="F12024" s="20">
        <f t="shared" si="378"/>
        <v>139.09106476249187</v>
      </c>
      <c r="G12024" s="136">
        <f t="shared" si="379"/>
        <v>0</v>
      </c>
    </row>
    <row r="12025" spans="1:7" s="7" customFormat="1" ht="12.75" x14ac:dyDescent="0.15">
      <c r="A12025" s="149" t="s">
        <v>431</v>
      </c>
      <c r="B12025" s="18">
        <v>174227.7</v>
      </c>
      <c r="C12025" s="18">
        <v>185812</v>
      </c>
      <c r="D12025" s="18">
        <v>215812</v>
      </c>
      <c r="E12025" s="18">
        <v>214881.72</v>
      </c>
      <c r="F12025" s="18">
        <f t="shared" si="378"/>
        <v>123.33384415910902</v>
      </c>
      <c r="G12025" s="150">
        <f t="shared" si="379"/>
        <v>99.568939632643222</v>
      </c>
    </row>
    <row r="12026" spans="1:7" s="8" customFormat="1" ht="12.75" x14ac:dyDescent="0.15">
      <c r="A12026" s="108" t="s">
        <v>432</v>
      </c>
      <c r="B12026" s="19">
        <v>174227.7</v>
      </c>
      <c r="C12026" s="19">
        <v>185812</v>
      </c>
      <c r="D12026" s="19">
        <v>215812</v>
      </c>
      <c r="E12026" s="19">
        <v>214881.72</v>
      </c>
      <c r="F12026" s="19">
        <f t="shared" si="378"/>
        <v>123.33384415910902</v>
      </c>
      <c r="G12026" s="151">
        <f t="shared" si="379"/>
        <v>99.568939632643222</v>
      </c>
    </row>
    <row r="12027" spans="1:7" s="6" customFormat="1" ht="12.75" x14ac:dyDescent="0.15">
      <c r="A12027" s="147" t="s">
        <v>5</v>
      </c>
      <c r="B12027" s="17">
        <v>174227.7</v>
      </c>
      <c r="C12027" s="17">
        <v>185812</v>
      </c>
      <c r="D12027" s="17">
        <v>215812</v>
      </c>
      <c r="E12027" s="17">
        <v>214881.72</v>
      </c>
      <c r="F12027" s="17">
        <f t="shared" si="378"/>
        <v>123.33384415910902</v>
      </c>
      <c r="G12027" s="148">
        <f t="shared" si="379"/>
        <v>99.568939632643222</v>
      </c>
    </row>
    <row r="12028" spans="1:7" s="8" customFormat="1" ht="12.75" x14ac:dyDescent="0.15">
      <c r="A12028" s="108" t="s">
        <v>6</v>
      </c>
      <c r="B12028" s="19">
        <v>174227.7</v>
      </c>
      <c r="C12028" s="19">
        <v>185812</v>
      </c>
      <c r="D12028" s="19">
        <v>215812</v>
      </c>
      <c r="E12028" s="19">
        <v>214881.72</v>
      </c>
      <c r="F12028" s="19">
        <f t="shared" si="378"/>
        <v>123.33384415910902</v>
      </c>
      <c r="G12028" s="151">
        <f t="shared" si="379"/>
        <v>99.568939632643222</v>
      </c>
    </row>
    <row r="12029" spans="1:7" s="8" customFormat="1" ht="12.75" x14ac:dyDescent="0.15">
      <c r="A12029" s="108" t="s">
        <v>141</v>
      </c>
      <c r="B12029" s="19">
        <v>174227.7</v>
      </c>
      <c r="C12029" s="19">
        <v>185812</v>
      </c>
      <c r="D12029" s="19">
        <v>215812</v>
      </c>
      <c r="E12029" s="19">
        <v>214881.72</v>
      </c>
      <c r="F12029" s="19">
        <f t="shared" si="378"/>
        <v>123.33384415910902</v>
      </c>
      <c r="G12029" s="151">
        <f t="shared" si="379"/>
        <v>99.568939632643222</v>
      </c>
    </row>
    <row r="12030" spans="1:7" s="8" customFormat="1" ht="12.75" x14ac:dyDescent="0.15">
      <c r="A12030" s="110" t="s">
        <v>142</v>
      </c>
      <c r="B12030" s="20">
        <v>91167.49</v>
      </c>
      <c r="C12030" s="20">
        <v>0</v>
      </c>
      <c r="D12030" s="20">
        <v>0</v>
      </c>
      <c r="E12030" s="20">
        <v>100099.68</v>
      </c>
      <c r="F12030" s="20">
        <f t="shared" si="378"/>
        <v>109.79756051197636</v>
      </c>
      <c r="G12030" s="136">
        <f t="shared" si="379"/>
        <v>0</v>
      </c>
    </row>
    <row r="12031" spans="1:7" s="8" customFormat="1" ht="12.75" x14ac:dyDescent="0.15">
      <c r="A12031" s="110" t="s">
        <v>259</v>
      </c>
      <c r="B12031" s="20">
        <v>83060.210000000006</v>
      </c>
      <c r="C12031" s="20">
        <v>0</v>
      </c>
      <c r="D12031" s="20">
        <v>0</v>
      </c>
      <c r="E12031" s="20">
        <v>114782.04</v>
      </c>
      <c r="F12031" s="20">
        <f t="shared" si="378"/>
        <v>138.19136744296696</v>
      </c>
      <c r="G12031" s="136">
        <f t="shared" si="379"/>
        <v>0</v>
      </c>
    </row>
    <row r="12032" spans="1:7" s="7" customFormat="1" ht="12.75" x14ac:dyDescent="0.15">
      <c r="A12032" s="149" t="s">
        <v>433</v>
      </c>
      <c r="B12032" s="18">
        <v>53278.25</v>
      </c>
      <c r="C12032" s="18">
        <v>43800</v>
      </c>
      <c r="D12032" s="18">
        <v>57261</v>
      </c>
      <c r="E12032" s="18">
        <v>57247.82</v>
      </c>
      <c r="F12032" s="18">
        <f t="shared" si="378"/>
        <v>107.45063886295063</v>
      </c>
      <c r="G12032" s="150">
        <f t="shared" si="379"/>
        <v>99.976982588498274</v>
      </c>
    </row>
    <row r="12033" spans="1:7" s="8" customFormat="1" ht="12.75" x14ac:dyDescent="0.15">
      <c r="A12033" s="108" t="s">
        <v>418</v>
      </c>
      <c r="B12033" s="19">
        <v>53278.25</v>
      </c>
      <c r="C12033" s="19">
        <v>43800</v>
      </c>
      <c r="D12033" s="19">
        <v>57261</v>
      </c>
      <c r="E12033" s="19">
        <v>57247.82</v>
      </c>
      <c r="F12033" s="19">
        <f t="shared" si="378"/>
        <v>107.45063886295063</v>
      </c>
      <c r="G12033" s="151">
        <f t="shared" si="379"/>
        <v>99.976982588498274</v>
      </c>
    </row>
    <row r="12034" spans="1:7" s="6" customFormat="1" ht="12.75" x14ac:dyDescent="0.15">
      <c r="A12034" s="147" t="s">
        <v>5</v>
      </c>
      <c r="B12034" s="17">
        <v>53278.25</v>
      </c>
      <c r="C12034" s="17">
        <v>43800</v>
      </c>
      <c r="D12034" s="17">
        <v>57261</v>
      </c>
      <c r="E12034" s="17">
        <v>57247.82</v>
      </c>
      <c r="F12034" s="17">
        <f t="shared" si="378"/>
        <v>107.45063886295063</v>
      </c>
      <c r="G12034" s="148">
        <f t="shared" si="379"/>
        <v>99.976982588498274</v>
      </c>
    </row>
    <row r="12035" spans="1:7" s="8" customFormat="1" ht="12.75" x14ac:dyDescent="0.15">
      <c r="A12035" s="108" t="s">
        <v>6</v>
      </c>
      <c r="B12035" s="19">
        <v>53278.25</v>
      </c>
      <c r="C12035" s="19">
        <v>43800</v>
      </c>
      <c r="D12035" s="19">
        <v>57261</v>
      </c>
      <c r="E12035" s="19">
        <v>57247.82</v>
      </c>
      <c r="F12035" s="19">
        <f t="shared" si="378"/>
        <v>107.45063886295063</v>
      </c>
      <c r="G12035" s="151">
        <f t="shared" si="379"/>
        <v>99.976982588498274</v>
      </c>
    </row>
    <row r="12036" spans="1:7" s="8" customFormat="1" ht="12.75" x14ac:dyDescent="0.15">
      <c r="A12036" s="108" t="s">
        <v>75</v>
      </c>
      <c r="B12036" s="19">
        <v>2654.46</v>
      </c>
      <c r="C12036" s="19">
        <v>2655</v>
      </c>
      <c r="D12036" s="19">
        <v>2655</v>
      </c>
      <c r="E12036" s="19">
        <v>2654.31</v>
      </c>
      <c r="F12036" s="19">
        <f t="shared" si="378"/>
        <v>99.99434913315703</v>
      </c>
      <c r="G12036" s="151">
        <f t="shared" si="379"/>
        <v>99.974011299435034</v>
      </c>
    </row>
    <row r="12037" spans="1:7" s="8" customFormat="1" ht="12.75" x14ac:dyDescent="0.15">
      <c r="A12037" s="110" t="s">
        <v>76</v>
      </c>
      <c r="B12037" s="20">
        <v>2654.46</v>
      </c>
      <c r="C12037" s="20">
        <v>0</v>
      </c>
      <c r="D12037" s="20">
        <v>0</v>
      </c>
      <c r="E12037" s="20">
        <v>2654.31</v>
      </c>
      <c r="F12037" s="20">
        <f t="shared" si="378"/>
        <v>99.99434913315703</v>
      </c>
      <c r="G12037" s="136">
        <f t="shared" si="379"/>
        <v>0</v>
      </c>
    </row>
    <row r="12038" spans="1:7" s="8" customFormat="1" ht="12.75" x14ac:dyDescent="0.15">
      <c r="A12038" s="108" t="s">
        <v>101</v>
      </c>
      <c r="B12038" s="19">
        <v>50623.79</v>
      </c>
      <c r="C12038" s="19">
        <v>41145</v>
      </c>
      <c r="D12038" s="19">
        <v>54606</v>
      </c>
      <c r="E12038" s="19">
        <v>54593.51</v>
      </c>
      <c r="F12038" s="19">
        <f t="shared" ref="F12038:F12486" si="380">IFERROR(E12038/B12038*100,0)</f>
        <v>107.84160964637377</v>
      </c>
      <c r="G12038" s="151">
        <f t="shared" ref="G12038:G12486" si="381">IFERROR(E12038/D12038*100,0)</f>
        <v>99.977127055634924</v>
      </c>
    </row>
    <row r="12039" spans="1:7" s="8" customFormat="1" ht="12.75" x14ac:dyDescent="0.15">
      <c r="A12039" s="110" t="s">
        <v>102</v>
      </c>
      <c r="B12039" s="20">
        <v>38297.43</v>
      </c>
      <c r="C12039" s="20">
        <v>0</v>
      </c>
      <c r="D12039" s="20">
        <v>0</v>
      </c>
      <c r="E12039" s="20">
        <v>38673.550000000003</v>
      </c>
      <c r="F12039" s="20">
        <f t="shared" si="380"/>
        <v>100.98210245439448</v>
      </c>
      <c r="G12039" s="136">
        <f t="shared" si="381"/>
        <v>0</v>
      </c>
    </row>
    <row r="12040" spans="1:7" s="8" customFormat="1" ht="12.75" x14ac:dyDescent="0.15">
      <c r="A12040" s="110" t="s">
        <v>132</v>
      </c>
      <c r="B12040" s="20">
        <v>12326.36</v>
      </c>
      <c r="C12040" s="20">
        <v>0</v>
      </c>
      <c r="D12040" s="20">
        <v>0</v>
      </c>
      <c r="E12040" s="20">
        <v>15919.96</v>
      </c>
      <c r="F12040" s="20">
        <f t="shared" si="380"/>
        <v>129.1537810026642</v>
      </c>
      <c r="G12040" s="136">
        <f t="shared" si="381"/>
        <v>0</v>
      </c>
    </row>
    <row r="12041" spans="1:7" s="7" customFormat="1" ht="12.75" x14ac:dyDescent="0.15">
      <c r="A12041" s="149" t="s">
        <v>434</v>
      </c>
      <c r="B12041" s="18">
        <v>124.43</v>
      </c>
      <c r="C12041" s="18">
        <v>1328</v>
      </c>
      <c r="D12041" s="18">
        <v>1328</v>
      </c>
      <c r="E12041" s="18">
        <v>267.13</v>
      </c>
      <c r="F12041" s="18">
        <f t="shared" si="380"/>
        <v>214.68295427147791</v>
      </c>
      <c r="G12041" s="150">
        <f t="shared" si="381"/>
        <v>20.115210843373493</v>
      </c>
    </row>
    <row r="12042" spans="1:7" s="8" customFormat="1" ht="12.75" x14ac:dyDescent="0.15">
      <c r="A12042" s="108" t="s">
        <v>415</v>
      </c>
      <c r="B12042" s="19">
        <v>124.43</v>
      </c>
      <c r="C12042" s="19">
        <v>1328</v>
      </c>
      <c r="D12042" s="19">
        <v>1328</v>
      </c>
      <c r="E12042" s="19">
        <v>267.13</v>
      </c>
      <c r="F12042" s="19">
        <f t="shared" si="380"/>
        <v>214.68295427147791</v>
      </c>
      <c r="G12042" s="151">
        <f t="shared" si="381"/>
        <v>20.115210843373493</v>
      </c>
    </row>
    <row r="12043" spans="1:7" s="6" customFormat="1" ht="12.75" x14ac:dyDescent="0.15">
      <c r="A12043" s="147" t="s">
        <v>5</v>
      </c>
      <c r="B12043" s="17">
        <v>124.43</v>
      </c>
      <c r="C12043" s="17">
        <v>1328</v>
      </c>
      <c r="D12043" s="17">
        <v>1328</v>
      </c>
      <c r="E12043" s="17">
        <v>267.13</v>
      </c>
      <c r="F12043" s="17">
        <f t="shared" si="380"/>
        <v>214.68295427147791</v>
      </c>
      <c r="G12043" s="148">
        <f t="shared" si="381"/>
        <v>20.115210843373493</v>
      </c>
    </row>
    <row r="12044" spans="1:7" s="8" customFormat="1" ht="12.75" x14ac:dyDescent="0.15">
      <c r="A12044" s="108" t="s">
        <v>6</v>
      </c>
      <c r="B12044" s="19">
        <v>124.43</v>
      </c>
      <c r="C12044" s="19">
        <v>1328</v>
      </c>
      <c r="D12044" s="19">
        <v>1328</v>
      </c>
      <c r="E12044" s="19">
        <v>267.13</v>
      </c>
      <c r="F12044" s="19">
        <f t="shared" si="380"/>
        <v>214.68295427147791</v>
      </c>
      <c r="G12044" s="151">
        <f t="shared" si="381"/>
        <v>20.115210843373493</v>
      </c>
    </row>
    <row r="12045" spans="1:7" s="8" customFormat="1" ht="12.75" x14ac:dyDescent="0.15">
      <c r="A12045" s="108" t="s">
        <v>12</v>
      </c>
      <c r="B12045" s="19">
        <v>124.43</v>
      </c>
      <c r="C12045" s="19">
        <v>1328</v>
      </c>
      <c r="D12045" s="19">
        <v>1328</v>
      </c>
      <c r="E12045" s="19">
        <v>267.13</v>
      </c>
      <c r="F12045" s="19">
        <f t="shared" si="380"/>
        <v>214.68295427147791</v>
      </c>
      <c r="G12045" s="151">
        <f t="shared" si="381"/>
        <v>20.115210843373493</v>
      </c>
    </row>
    <row r="12046" spans="1:7" s="8" customFormat="1" ht="12.75" x14ac:dyDescent="0.15">
      <c r="A12046" s="110" t="s">
        <v>30</v>
      </c>
      <c r="B12046" s="20">
        <v>124.43</v>
      </c>
      <c r="C12046" s="20">
        <v>0</v>
      </c>
      <c r="D12046" s="20">
        <v>0</v>
      </c>
      <c r="E12046" s="20">
        <v>267.13</v>
      </c>
      <c r="F12046" s="20">
        <f t="shared" si="380"/>
        <v>214.68295427147791</v>
      </c>
      <c r="G12046" s="136">
        <f t="shared" si="381"/>
        <v>0</v>
      </c>
    </row>
    <row r="12047" spans="1:7" s="7" customFormat="1" ht="12.75" x14ac:dyDescent="0.15">
      <c r="A12047" s="149" t="s">
        <v>435</v>
      </c>
      <c r="B12047" s="18">
        <v>231554.49</v>
      </c>
      <c r="C12047" s="18">
        <v>272083</v>
      </c>
      <c r="D12047" s="18">
        <v>292083</v>
      </c>
      <c r="E12047" s="18">
        <v>246152.26</v>
      </c>
      <c r="F12047" s="18">
        <f t="shared" si="380"/>
        <v>106.3042483002597</v>
      </c>
      <c r="G12047" s="150">
        <f t="shared" si="381"/>
        <v>84.274764364923669</v>
      </c>
    </row>
    <row r="12048" spans="1:7" s="8" customFormat="1" ht="12.75" x14ac:dyDescent="0.15">
      <c r="A12048" s="108" t="s">
        <v>415</v>
      </c>
      <c r="B12048" s="19">
        <v>231554.49</v>
      </c>
      <c r="C12048" s="19">
        <v>272083</v>
      </c>
      <c r="D12048" s="19">
        <v>292083</v>
      </c>
      <c r="E12048" s="19">
        <v>246152.26</v>
      </c>
      <c r="F12048" s="19">
        <f t="shared" si="380"/>
        <v>106.3042483002597</v>
      </c>
      <c r="G12048" s="151">
        <f t="shared" si="381"/>
        <v>84.274764364923669</v>
      </c>
    </row>
    <row r="12049" spans="1:7" s="6" customFormat="1" ht="12.75" x14ac:dyDescent="0.15">
      <c r="A12049" s="147" t="s">
        <v>5</v>
      </c>
      <c r="B12049" s="17">
        <v>0</v>
      </c>
      <c r="C12049" s="17">
        <v>6637</v>
      </c>
      <c r="D12049" s="17">
        <v>6637</v>
      </c>
      <c r="E12049" s="17">
        <v>0</v>
      </c>
      <c r="F12049" s="17">
        <f t="shared" si="380"/>
        <v>0</v>
      </c>
      <c r="G12049" s="148">
        <f t="shared" si="381"/>
        <v>0</v>
      </c>
    </row>
    <row r="12050" spans="1:7" s="8" customFormat="1" ht="12.75" x14ac:dyDescent="0.15">
      <c r="A12050" s="108" t="s">
        <v>6</v>
      </c>
      <c r="B12050" s="19">
        <v>0</v>
      </c>
      <c r="C12050" s="19">
        <v>6637</v>
      </c>
      <c r="D12050" s="19">
        <v>6637</v>
      </c>
      <c r="E12050" s="19">
        <v>0</v>
      </c>
      <c r="F12050" s="19">
        <f t="shared" si="380"/>
        <v>0</v>
      </c>
      <c r="G12050" s="151">
        <f t="shared" si="381"/>
        <v>0</v>
      </c>
    </row>
    <row r="12051" spans="1:7" s="8" customFormat="1" ht="12.75" x14ac:dyDescent="0.15">
      <c r="A12051" s="108" t="s">
        <v>141</v>
      </c>
      <c r="B12051" s="19">
        <v>0</v>
      </c>
      <c r="C12051" s="19">
        <v>6637</v>
      </c>
      <c r="D12051" s="19">
        <v>6637</v>
      </c>
      <c r="E12051" s="19">
        <v>0</v>
      </c>
      <c r="F12051" s="19">
        <f t="shared" si="380"/>
        <v>0</v>
      </c>
      <c r="G12051" s="151">
        <f t="shared" si="381"/>
        <v>0</v>
      </c>
    </row>
    <row r="12052" spans="1:7" s="6" customFormat="1" ht="12.75" x14ac:dyDescent="0.15">
      <c r="A12052" s="147" t="s">
        <v>62</v>
      </c>
      <c r="B12052" s="17">
        <v>231554.49</v>
      </c>
      <c r="C12052" s="17">
        <v>265446</v>
      </c>
      <c r="D12052" s="17">
        <v>285446</v>
      </c>
      <c r="E12052" s="17">
        <v>246152.26</v>
      </c>
      <c r="F12052" s="17">
        <f t="shared" si="380"/>
        <v>106.3042483002597</v>
      </c>
      <c r="G12052" s="148">
        <f t="shared" si="381"/>
        <v>86.234264974811353</v>
      </c>
    </row>
    <row r="12053" spans="1:7" s="8" customFormat="1" ht="12.75" x14ac:dyDescent="0.15">
      <c r="A12053" s="108" t="s">
        <v>6</v>
      </c>
      <c r="B12053" s="19">
        <v>231554.49</v>
      </c>
      <c r="C12053" s="19">
        <v>265446</v>
      </c>
      <c r="D12053" s="19">
        <v>285446</v>
      </c>
      <c r="E12053" s="19">
        <v>246152.26</v>
      </c>
      <c r="F12053" s="19">
        <f t="shared" si="380"/>
        <v>106.3042483002597</v>
      </c>
      <c r="G12053" s="151">
        <f t="shared" si="381"/>
        <v>86.234264974811353</v>
      </c>
    </row>
    <row r="12054" spans="1:7" s="8" customFormat="1" ht="12.75" x14ac:dyDescent="0.15">
      <c r="A12054" s="108" t="s">
        <v>141</v>
      </c>
      <c r="B12054" s="19">
        <v>231554.49</v>
      </c>
      <c r="C12054" s="19">
        <v>265446</v>
      </c>
      <c r="D12054" s="19">
        <v>285446</v>
      </c>
      <c r="E12054" s="19">
        <v>246152.26</v>
      </c>
      <c r="F12054" s="19">
        <f t="shared" si="380"/>
        <v>106.3042483002597</v>
      </c>
      <c r="G12054" s="151">
        <f t="shared" si="381"/>
        <v>86.234264974811353</v>
      </c>
    </row>
    <row r="12055" spans="1:7" s="8" customFormat="1" ht="12.75" x14ac:dyDescent="0.15">
      <c r="A12055" s="110" t="s">
        <v>142</v>
      </c>
      <c r="B12055" s="20">
        <v>231554.49</v>
      </c>
      <c r="C12055" s="20">
        <v>0</v>
      </c>
      <c r="D12055" s="20">
        <v>0</v>
      </c>
      <c r="E12055" s="20">
        <v>246152.26</v>
      </c>
      <c r="F12055" s="20">
        <f t="shared" si="380"/>
        <v>106.3042483002597</v>
      </c>
      <c r="G12055" s="136">
        <f t="shared" si="381"/>
        <v>0</v>
      </c>
    </row>
    <row r="12056" spans="1:7" s="7" customFormat="1" ht="12.75" x14ac:dyDescent="0.15">
      <c r="A12056" s="149" t="s">
        <v>436</v>
      </c>
      <c r="B12056" s="18">
        <v>0</v>
      </c>
      <c r="C12056" s="18">
        <v>0</v>
      </c>
      <c r="D12056" s="18">
        <v>2795481</v>
      </c>
      <c r="E12056" s="18">
        <v>0</v>
      </c>
      <c r="F12056" s="18">
        <f t="shared" si="380"/>
        <v>0</v>
      </c>
      <c r="G12056" s="150">
        <f t="shared" si="381"/>
        <v>0</v>
      </c>
    </row>
    <row r="12057" spans="1:7" s="8" customFormat="1" ht="12.75" x14ac:dyDescent="0.15">
      <c r="A12057" s="108" t="s">
        <v>418</v>
      </c>
      <c r="B12057" s="19">
        <v>0</v>
      </c>
      <c r="C12057" s="19">
        <v>0</v>
      </c>
      <c r="D12057" s="19">
        <v>2795481</v>
      </c>
      <c r="E12057" s="19">
        <v>0</v>
      </c>
      <c r="F12057" s="19">
        <f t="shared" si="380"/>
        <v>0</v>
      </c>
      <c r="G12057" s="151">
        <f t="shared" si="381"/>
        <v>0</v>
      </c>
    </row>
    <row r="12058" spans="1:7" s="6" customFormat="1" ht="12.75" x14ac:dyDescent="0.15">
      <c r="A12058" s="147" t="s">
        <v>5</v>
      </c>
      <c r="B12058" s="17">
        <v>0</v>
      </c>
      <c r="C12058" s="17">
        <v>0</v>
      </c>
      <c r="D12058" s="17">
        <v>2795481</v>
      </c>
      <c r="E12058" s="17">
        <v>0</v>
      </c>
      <c r="F12058" s="17">
        <f t="shared" si="380"/>
        <v>0</v>
      </c>
      <c r="G12058" s="148">
        <f t="shared" si="381"/>
        <v>0</v>
      </c>
    </row>
    <row r="12059" spans="1:7" s="8" customFormat="1" ht="12.75" x14ac:dyDescent="0.15">
      <c r="A12059" s="108" t="s">
        <v>6</v>
      </c>
      <c r="B12059" s="19">
        <v>0</v>
      </c>
      <c r="C12059" s="19">
        <v>0</v>
      </c>
      <c r="D12059" s="19">
        <v>2795481</v>
      </c>
      <c r="E12059" s="19">
        <v>0</v>
      </c>
      <c r="F12059" s="19">
        <f t="shared" si="380"/>
        <v>0</v>
      </c>
      <c r="G12059" s="151">
        <f t="shared" si="381"/>
        <v>0</v>
      </c>
    </row>
    <row r="12060" spans="1:7" s="8" customFormat="1" ht="12.75" x14ac:dyDescent="0.15">
      <c r="A12060" s="108" t="s">
        <v>12</v>
      </c>
      <c r="B12060" s="19">
        <v>0</v>
      </c>
      <c r="C12060" s="19">
        <v>0</v>
      </c>
      <c r="D12060" s="19">
        <v>2795481</v>
      </c>
      <c r="E12060" s="19">
        <v>0</v>
      </c>
      <c r="F12060" s="19">
        <f t="shared" si="380"/>
        <v>0</v>
      </c>
      <c r="G12060" s="151">
        <f t="shared" si="381"/>
        <v>0</v>
      </c>
    </row>
    <row r="12061" spans="1:7" s="7" customFormat="1" ht="12.75" x14ac:dyDescent="0.15">
      <c r="A12061" s="149" t="s">
        <v>437</v>
      </c>
      <c r="B12061" s="18">
        <v>15422.4</v>
      </c>
      <c r="C12061" s="18">
        <v>60000</v>
      </c>
      <c r="D12061" s="18">
        <v>40000</v>
      </c>
      <c r="E12061" s="18">
        <v>65870</v>
      </c>
      <c r="F12061" s="18">
        <f t="shared" si="380"/>
        <v>427.10602759622367</v>
      </c>
      <c r="G12061" s="150">
        <f t="shared" si="381"/>
        <v>164.67499999999998</v>
      </c>
    </row>
    <row r="12062" spans="1:7" s="8" customFormat="1" ht="12.75" x14ac:dyDescent="0.15">
      <c r="A12062" s="108" t="s">
        <v>418</v>
      </c>
      <c r="B12062" s="19">
        <v>15422.4</v>
      </c>
      <c r="C12062" s="19">
        <v>60000</v>
      </c>
      <c r="D12062" s="19">
        <v>40000</v>
      </c>
      <c r="E12062" s="19">
        <v>65870</v>
      </c>
      <c r="F12062" s="19">
        <f t="shared" si="380"/>
        <v>427.10602759622367</v>
      </c>
      <c r="G12062" s="151">
        <f t="shared" si="381"/>
        <v>164.67499999999998</v>
      </c>
    </row>
    <row r="12063" spans="1:7" s="6" customFormat="1" ht="12.75" x14ac:dyDescent="0.15">
      <c r="A12063" s="147" t="s">
        <v>5</v>
      </c>
      <c r="B12063" s="17">
        <v>15422.4</v>
      </c>
      <c r="C12063" s="17">
        <v>60000</v>
      </c>
      <c r="D12063" s="17">
        <v>40000</v>
      </c>
      <c r="E12063" s="17">
        <v>65870</v>
      </c>
      <c r="F12063" s="17">
        <f t="shared" si="380"/>
        <v>427.10602759622367</v>
      </c>
      <c r="G12063" s="148">
        <f t="shared" si="381"/>
        <v>164.67499999999998</v>
      </c>
    </row>
    <row r="12064" spans="1:7" s="8" customFormat="1" ht="12.75" x14ac:dyDescent="0.15">
      <c r="A12064" s="108" t="s">
        <v>6</v>
      </c>
      <c r="B12064" s="19">
        <v>15422.4</v>
      </c>
      <c r="C12064" s="19">
        <v>60000</v>
      </c>
      <c r="D12064" s="19">
        <v>40000</v>
      </c>
      <c r="E12064" s="19">
        <v>65870</v>
      </c>
      <c r="F12064" s="19">
        <f t="shared" si="380"/>
        <v>427.10602759622367</v>
      </c>
      <c r="G12064" s="151">
        <f t="shared" si="381"/>
        <v>164.67499999999998</v>
      </c>
    </row>
    <row r="12065" spans="1:7" s="8" customFormat="1" ht="12.75" x14ac:dyDescent="0.15">
      <c r="A12065" s="108" t="s">
        <v>141</v>
      </c>
      <c r="B12065" s="19">
        <v>15422.4</v>
      </c>
      <c r="C12065" s="19">
        <v>60000</v>
      </c>
      <c r="D12065" s="19">
        <v>40000</v>
      </c>
      <c r="E12065" s="19">
        <v>65870</v>
      </c>
      <c r="F12065" s="19">
        <f t="shared" si="380"/>
        <v>427.10602759622367</v>
      </c>
      <c r="G12065" s="151">
        <f t="shared" si="381"/>
        <v>164.67499999999998</v>
      </c>
    </row>
    <row r="12066" spans="1:7" s="8" customFormat="1" ht="12.75" x14ac:dyDescent="0.15">
      <c r="A12066" s="110" t="s">
        <v>142</v>
      </c>
      <c r="B12066" s="20">
        <v>15422.4</v>
      </c>
      <c r="C12066" s="20">
        <v>0</v>
      </c>
      <c r="D12066" s="20">
        <v>0</v>
      </c>
      <c r="E12066" s="20">
        <v>65870</v>
      </c>
      <c r="F12066" s="20">
        <f t="shared" si="380"/>
        <v>427.10602759622367</v>
      </c>
      <c r="G12066" s="136">
        <f t="shared" si="381"/>
        <v>0</v>
      </c>
    </row>
    <row r="12067" spans="1:7" s="6" customFormat="1" ht="12.75" x14ac:dyDescent="0.15">
      <c r="A12067" s="147" t="s">
        <v>438</v>
      </c>
      <c r="B12067" s="17">
        <v>279450.11</v>
      </c>
      <c r="C12067" s="17">
        <v>365012</v>
      </c>
      <c r="D12067" s="17">
        <v>369512</v>
      </c>
      <c r="E12067" s="17">
        <v>367219.42</v>
      </c>
      <c r="F12067" s="17">
        <f t="shared" si="380"/>
        <v>131.40786382227583</v>
      </c>
      <c r="G12067" s="148">
        <f t="shared" si="381"/>
        <v>99.379565480958661</v>
      </c>
    </row>
    <row r="12068" spans="1:7" s="7" customFormat="1" ht="12.75" x14ac:dyDescent="0.15">
      <c r="A12068" s="149" t="s">
        <v>439</v>
      </c>
      <c r="B12068" s="18">
        <v>35419.94</v>
      </c>
      <c r="C12068" s="18">
        <v>37163</v>
      </c>
      <c r="D12068" s="18">
        <v>38663</v>
      </c>
      <c r="E12068" s="18">
        <v>38661.21</v>
      </c>
      <c r="F12068" s="18">
        <f t="shared" si="380"/>
        <v>109.15097541102554</v>
      </c>
      <c r="G12068" s="150">
        <f t="shared" si="381"/>
        <v>99.995370250627218</v>
      </c>
    </row>
    <row r="12069" spans="1:7" s="8" customFormat="1" ht="12.75" x14ac:dyDescent="0.15">
      <c r="A12069" s="108" t="s">
        <v>415</v>
      </c>
      <c r="B12069" s="19">
        <v>35419.94</v>
      </c>
      <c r="C12069" s="19">
        <v>37163</v>
      </c>
      <c r="D12069" s="19">
        <v>38663</v>
      </c>
      <c r="E12069" s="19">
        <v>38661.21</v>
      </c>
      <c r="F12069" s="19">
        <f t="shared" si="380"/>
        <v>109.15097541102554</v>
      </c>
      <c r="G12069" s="151">
        <f t="shared" si="381"/>
        <v>99.995370250627218</v>
      </c>
    </row>
    <row r="12070" spans="1:7" s="6" customFormat="1" ht="12.75" x14ac:dyDescent="0.15">
      <c r="A12070" s="147" t="s">
        <v>5</v>
      </c>
      <c r="B12070" s="17">
        <v>35419.94</v>
      </c>
      <c r="C12070" s="17">
        <v>37163</v>
      </c>
      <c r="D12070" s="17">
        <v>38663</v>
      </c>
      <c r="E12070" s="17">
        <v>38661.21</v>
      </c>
      <c r="F12070" s="17">
        <f t="shared" si="380"/>
        <v>109.15097541102554</v>
      </c>
      <c r="G12070" s="148">
        <f t="shared" si="381"/>
        <v>99.995370250627218</v>
      </c>
    </row>
    <row r="12071" spans="1:7" s="8" customFormat="1" ht="12.75" x14ac:dyDescent="0.15">
      <c r="A12071" s="108" t="s">
        <v>6</v>
      </c>
      <c r="B12071" s="19">
        <v>35419.94</v>
      </c>
      <c r="C12071" s="19">
        <v>37163</v>
      </c>
      <c r="D12071" s="19">
        <v>38663</v>
      </c>
      <c r="E12071" s="19">
        <v>38661.21</v>
      </c>
      <c r="F12071" s="19">
        <f t="shared" si="380"/>
        <v>109.15097541102554</v>
      </c>
      <c r="G12071" s="151">
        <f t="shared" si="381"/>
        <v>99.995370250627218</v>
      </c>
    </row>
    <row r="12072" spans="1:7" s="8" customFormat="1" ht="12.75" x14ac:dyDescent="0.15">
      <c r="A12072" s="108" t="s">
        <v>141</v>
      </c>
      <c r="B12072" s="19">
        <v>35419.94</v>
      </c>
      <c r="C12072" s="19">
        <v>37163</v>
      </c>
      <c r="D12072" s="19">
        <v>38663</v>
      </c>
      <c r="E12072" s="19">
        <v>38661.21</v>
      </c>
      <c r="F12072" s="19">
        <f t="shared" si="380"/>
        <v>109.15097541102554</v>
      </c>
      <c r="G12072" s="151">
        <f t="shared" si="381"/>
        <v>99.995370250627218</v>
      </c>
    </row>
    <row r="12073" spans="1:7" s="8" customFormat="1" ht="12.75" x14ac:dyDescent="0.15">
      <c r="A12073" s="110" t="s">
        <v>142</v>
      </c>
      <c r="B12073" s="20">
        <v>35419.94</v>
      </c>
      <c r="C12073" s="20">
        <v>0</v>
      </c>
      <c r="D12073" s="20">
        <v>0</v>
      </c>
      <c r="E12073" s="20">
        <v>38661.21</v>
      </c>
      <c r="F12073" s="20">
        <f t="shared" si="380"/>
        <v>109.15097541102554</v>
      </c>
      <c r="G12073" s="136">
        <f t="shared" si="381"/>
        <v>0</v>
      </c>
    </row>
    <row r="12074" spans="1:7" s="7" customFormat="1" ht="12.75" x14ac:dyDescent="0.15">
      <c r="A12074" s="149" t="s">
        <v>440</v>
      </c>
      <c r="B12074" s="18">
        <v>1226.47</v>
      </c>
      <c r="C12074" s="18">
        <v>1991</v>
      </c>
      <c r="D12074" s="18">
        <v>1991</v>
      </c>
      <c r="E12074" s="18">
        <v>767.52</v>
      </c>
      <c r="F12074" s="18">
        <f t="shared" si="380"/>
        <v>62.579598359519593</v>
      </c>
      <c r="G12074" s="150">
        <f t="shared" si="381"/>
        <v>38.549472626820688</v>
      </c>
    </row>
    <row r="12075" spans="1:7" s="8" customFormat="1" ht="12.75" x14ac:dyDescent="0.15">
      <c r="A12075" s="108" t="s">
        <v>415</v>
      </c>
      <c r="B12075" s="19">
        <v>1226.47</v>
      </c>
      <c r="C12075" s="19">
        <v>1991</v>
      </c>
      <c r="D12075" s="19">
        <v>1991</v>
      </c>
      <c r="E12075" s="19">
        <v>767.52</v>
      </c>
      <c r="F12075" s="19">
        <f t="shared" si="380"/>
        <v>62.579598359519593</v>
      </c>
      <c r="G12075" s="151">
        <f t="shared" si="381"/>
        <v>38.549472626820688</v>
      </c>
    </row>
    <row r="12076" spans="1:7" s="6" customFormat="1" ht="12.75" x14ac:dyDescent="0.15">
      <c r="A12076" s="147" t="s">
        <v>5</v>
      </c>
      <c r="B12076" s="17">
        <v>1226.47</v>
      </c>
      <c r="C12076" s="17">
        <v>1991</v>
      </c>
      <c r="D12076" s="17">
        <v>1991</v>
      </c>
      <c r="E12076" s="17">
        <v>767.52</v>
      </c>
      <c r="F12076" s="17">
        <f t="shared" si="380"/>
        <v>62.579598359519593</v>
      </c>
      <c r="G12076" s="148">
        <f t="shared" si="381"/>
        <v>38.549472626820688</v>
      </c>
    </row>
    <row r="12077" spans="1:7" s="8" customFormat="1" ht="12.75" x14ac:dyDescent="0.15">
      <c r="A12077" s="108" t="s">
        <v>6</v>
      </c>
      <c r="B12077" s="19">
        <v>1226.47</v>
      </c>
      <c r="C12077" s="19">
        <v>1991</v>
      </c>
      <c r="D12077" s="19">
        <v>1991</v>
      </c>
      <c r="E12077" s="19">
        <v>767.52</v>
      </c>
      <c r="F12077" s="19">
        <f t="shared" si="380"/>
        <v>62.579598359519593</v>
      </c>
      <c r="G12077" s="151">
        <f t="shared" si="381"/>
        <v>38.549472626820688</v>
      </c>
    </row>
    <row r="12078" spans="1:7" s="8" customFormat="1" ht="12.75" x14ac:dyDescent="0.15">
      <c r="A12078" s="108" t="s">
        <v>141</v>
      </c>
      <c r="B12078" s="19">
        <v>1226.47</v>
      </c>
      <c r="C12078" s="19">
        <v>1991</v>
      </c>
      <c r="D12078" s="19">
        <v>1991</v>
      </c>
      <c r="E12078" s="19">
        <v>767.52</v>
      </c>
      <c r="F12078" s="19">
        <f t="shared" si="380"/>
        <v>62.579598359519593</v>
      </c>
      <c r="G12078" s="151">
        <f t="shared" si="381"/>
        <v>38.549472626820688</v>
      </c>
    </row>
    <row r="12079" spans="1:7" s="8" customFormat="1" ht="12.75" x14ac:dyDescent="0.15">
      <c r="A12079" s="110" t="s">
        <v>142</v>
      </c>
      <c r="B12079" s="20">
        <v>895.95</v>
      </c>
      <c r="C12079" s="20">
        <v>0</v>
      </c>
      <c r="D12079" s="20">
        <v>0</v>
      </c>
      <c r="E12079" s="20">
        <v>767.52</v>
      </c>
      <c r="F12079" s="20">
        <f t="shared" si="380"/>
        <v>85.665494726268193</v>
      </c>
      <c r="G12079" s="136">
        <f t="shared" si="381"/>
        <v>0</v>
      </c>
    </row>
    <row r="12080" spans="1:7" s="8" customFormat="1" ht="12.75" x14ac:dyDescent="0.15">
      <c r="A12080" s="110" t="s">
        <v>259</v>
      </c>
      <c r="B12080" s="20">
        <v>330.52</v>
      </c>
      <c r="C12080" s="20">
        <v>0</v>
      </c>
      <c r="D12080" s="20">
        <v>0</v>
      </c>
      <c r="E12080" s="20">
        <v>0</v>
      </c>
      <c r="F12080" s="20">
        <f t="shared" si="380"/>
        <v>0</v>
      </c>
      <c r="G12080" s="136">
        <f t="shared" si="381"/>
        <v>0</v>
      </c>
    </row>
    <row r="12081" spans="1:7" s="7" customFormat="1" ht="12.75" x14ac:dyDescent="0.15">
      <c r="A12081" s="149" t="s">
        <v>441</v>
      </c>
      <c r="B12081" s="18">
        <v>57070.81</v>
      </c>
      <c r="C12081" s="18">
        <v>57071</v>
      </c>
      <c r="D12081" s="18">
        <v>57071</v>
      </c>
      <c r="E12081" s="18">
        <v>57071</v>
      </c>
      <c r="F12081" s="18">
        <f t="shared" si="380"/>
        <v>100.00033291975355</v>
      </c>
      <c r="G12081" s="150">
        <f t="shared" si="381"/>
        <v>100</v>
      </c>
    </row>
    <row r="12082" spans="1:7" s="8" customFormat="1" ht="12.75" x14ac:dyDescent="0.15">
      <c r="A12082" s="108" t="s">
        <v>415</v>
      </c>
      <c r="B12082" s="19">
        <v>57070.81</v>
      </c>
      <c r="C12082" s="19">
        <v>57071</v>
      </c>
      <c r="D12082" s="19">
        <v>57071</v>
      </c>
      <c r="E12082" s="19">
        <v>57071</v>
      </c>
      <c r="F12082" s="19">
        <f t="shared" si="380"/>
        <v>100.00033291975355</v>
      </c>
      <c r="G12082" s="151">
        <f t="shared" si="381"/>
        <v>100</v>
      </c>
    </row>
    <row r="12083" spans="1:7" s="6" customFormat="1" ht="12.75" x14ac:dyDescent="0.15">
      <c r="A12083" s="147" t="s">
        <v>5</v>
      </c>
      <c r="B12083" s="17">
        <v>57070.81</v>
      </c>
      <c r="C12083" s="17">
        <v>57071</v>
      </c>
      <c r="D12083" s="17">
        <v>57071</v>
      </c>
      <c r="E12083" s="17">
        <v>57071</v>
      </c>
      <c r="F12083" s="17">
        <f t="shared" si="380"/>
        <v>100.00033291975355</v>
      </c>
      <c r="G12083" s="148">
        <f t="shared" si="381"/>
        <v>100</v>
      </c>
    </row>
    <row r="12084" spans="1:7" s="8" customFormat="1" ht="12.75" x14ac:dyDescent="0.15">
      <c r="A12084" s="108" t="s">
        <v>6</v>
      </c>
      <c r="B12084" s="19">
        <v>57070.81</v>
      </c>
      <c r="C12084" s="19">
        <v>57071</v>
      </c>
      <c r="D12084" s="19">
        <v>57071</v>
      </c>
      <c r="E12084" s="19">
        <v>57071</v>
      </c>
      <c r="F12084" s="19">
        <f t="shared" si="380"/>
        <v>100.00033291975355</v>
      </c>
      <c r="G12084" s="151">
        <f t="shared" si="381"/>
        <v>100</v>
      </c>
    </row>
    <row r="12085" spans="1:7" s="8" customFormat="1" ht="12.75" x14ac:dyDescent="0.15">
      <c r="A12085" s="108" t="s">
        <v>101</v>
      </c>
      <c r="B12085" s="19">
        <v>57070.81</v>
      </c>
      <c r="C12085" s="19">
        <v>57071</v>
      </c>
      <c r="D12085" s="19">
        <v>57071</v>
      </c>
      <c r="E12085" s="19">
        <v>57071</v>
      </c>
      <c r="F12085" s="19">
        <f t="shared" si="380"/>
        <v>100.00033291975355</v>
      </c>
      <c r="G12085" s="151">
        <f t="shared" si="381"/>
        <v>100</v>
      </c>
    </row>
    <row r="12086" spans="1:7" s="8" customFormat="1" ht="12.75" x14ac:dyDescent="0.15">
      <c r="A12086" s="110" t="s">
        <v>102</v>
      </c>
      <c r="B12086" s="20">
        <v>57070.81</v>
      </c>
      <c r="C12086" s="20">
        <v>0</v>
      </c>
      <c r="D12086" s="20">
        <v>0</v>
      </c>
      <c r="E12086" s="20">
        <v>57071</v>
      </c>
      <c r="F12086" s="20">
        <f t="shared" si="380"/>
        <v>100.00033291975355</v>
      </c>
      <c r="G12086" s="136">
        <f t="shared" si="381"/>
        <v>0</v>
      </c>
    </row>
    <row r="12087" spans="1:7" s="7" customFormat="1" ht="12.75" x14ac:dyDescent="0.15">
      <c r="A12087" s="149" t="s">
        <v>442</v>
      </c>
      <c r="B12087" s="18">
        <v>118786.85</v>
      </c>
      <c r="C12087" s="18">
        <v>118787</v>
      </c>
      <c r="D12087" s="18">
        <v>118787</v>
      </c>
      <c r="E12087" s="18">
        <v>118620.95</v>
      </c>
      <c r="F12087" s="18">
        <f t="shared" si="380"/>
        <v>99.86033807614227</v>
      </c>
      <c r="G12087" s="150">
        <f t="shared" si="381"/>
        <v>99.860211976057982</v>
      </c>
    </row>
    <row r="12088" spans="1:7" s="8" customFormat="1" ht="12.75" x14ac:dyDescent="0.15">
      <c r="A12088" s="108" t="s">
        <v>415</v>
      </c>
      <c r="B12088" s="19">
        <v>118786.85</v>
      </c>
      <c r="C12088" s="19">
        <v>118787</v>
      </c>
      <c r="D12088" s="19">
        <v>118787</v>
      </c>
      <c r="E12088" s="19">
        <v>118620.95</v>
      </c>
      <c r="F12088" s="19">
        <f t="shared" si="380"/>
        <v>99.86033807614227</v>
      </c>
      <c r="G12088" s="151">
        <f t="shared" si="381"/>
        <v>99.860211976057982</v>
      </c>
    </row>
    <row r="12089" spans="1:7" s="6" customFormat="1" ht="12.75" x14ac:dyDescent="0.15">
      <c r="A12089" s="147" t="s">
        <v>5</v>
      </c>
      <c r="B12089" s="17">
        <v>118786.85</v>
      </c>
      <c r="C12089" s="17">
        <v>118787</v>
      </c>
      <c r="D12089" s="17">
        <v>118787</v>
      </c>
      <c r="E12089" s="17">
        <v>118620.95</v>
      </c>
      <c r="F12089" s="17">
        <f t="shared" si="380"/>
        <v>99.86033807614227</v>
      </c>
      <c r="G12089" s="148">
        <f t="shared" si="381"/>
        <v>99.860211976057982</v>
      </c>
    </row>
    <row r="12090" spans="1:7" s="8" customFormat="1" ht="12.75" x14ac:dyDescent="0.15">
      <c r="A12090" s="108" t="s">
        <v>6</v>
      </c>
      <c r="B12090" s="19">
        <v>118786.85</v>
      </c>
      <c r="C12090" s="19">
        <v>118787</v>
      </c>
      <c r="D12090" s="19">
        <v>118787</v>
      </c>
      <c r="E12090" s="19">
        <v>118620.95</v>
      </c>
      <c r="F12090" s="19">
        <f t="shared" si="380"/>
        <v>99.86033807614227</v>
      </c>
      <c r="G12090" s="151">
        <f t="shared" si="381"/>
        <v>99.860211976057982</v>
      </c>
    </row>
    <row r="12091" spans="1:7" s="8" customFormat="1" ht="12.75" x14ac:dyDescent="0.15">
      <c r="A12091" s="108" t="s">
        <v>101</v>
      </c>
      <c r="B12091" s="19">
        <v>118786.85</v>
      </c>
      <c r="C12091" s="19">
        <v>118787</v>
      </c>
      <c r="D12091" s="19">
        <v>118787</v>
      </c>
      <c r="E12091" s="19">
        <v>118620.95</v>
      </c>
      <c r="F12091" s="19">
        <f t="shared" si="380"/>
        <v>99.86033807614227</v>
      </c>
      <c r="G12091" s="151">
        <f t="shared" si="381"/>
        <v>99.860211976057982</v>
      </c>
    </row>
    <row r="12092" spans="1:7" s="8" customFormat="1" ht="12.75" x14ac:dyDescent="0.15">
      <c r="A12092" s="110" t="s">
        <v>102</v>
      </c>
      <c r="B12092" s="20">
        <v>118786.85</v>
      </c>
      <c r="C12092" s="20">
        <v>0</v>
      </c>
      <c r="D12092" s="20">
        <v>0</v>
      </c>
      <c r="E12092" s="20">
        <v>118620.95</v>
      </c>
      <c r="F12092" s="20">
        <f t="shared" si="380"/>
        <v>99.86033807614227</v>
      </c>
      <c r="G12092" s="136">
        <f t="shared" si="381"/>
        <v>0</v>
      </c>
    </row>
    <row r="12093" spans="1:7" s="7" customFormat="1" ht="12.75" x14ac:dyDescent="0.15">
      <c r="A12093" s="149" t="s">
        <v>443</v>
      </c>
      <c r="B12093" s="18">
        <v>66946.039999999994</v>
      </c>
      <c r="C12093" s="18">
        <v>150000</v>
      </c>
      <c r="D12093" s="18">
        <v>153000</v>
      </c>
      <c r="E12093" s="18">
        <v>152098.74</v>
      </c>
      <c r="F12093" s="18">
        <f t="shared" si="380"/>
        <v>227.19602234874534</v>
      </c>
      <c r="G12093" s="150">
        <f t="shared" si="381"/>
        <v>99.410941176470573</v>
      </c>
    </row>
    <row r="12094" spans="1:7" s="8" customFormat="1" ht="12.75" x14ac:dyDescent="0.15">
      <c r="A12094" s="108" t="s">
        <v>432</v>
      </c>
      <c r="B12094" s="19">
        <v>66946.039999999994</v>
      </c>
      <c r="C12094" s="19">
        <v>150000</v>
      </c>
      <c r="D12094" s="19">
        <v>153000</v>
      </c>
      <c r="E12094" s="19">
        <v>152098.74</v>
      </c>
      <c r="F12094" s="19">
        <f t="shared" si="380"/>
        <v>227.19602234874534</v>
      </c>
      <c r="G12094" s="151">
        <f t="shared" si="381"/>
        <v>99.410941176470573</v>
      </c>
    </row>
    <row r="12095" spans="1:7" s="6" customFormat="1" ht="12.75" x14ac:dyDescent="0.15">
      <c r="A12095" s="147" t="s">
        <v>5</v>
      </c>
      <c r="B12095" s="17">
        <v>66946.039999999994</v>
      </c>
      <c r="C12095" s="17">
        <v>150000</v>
      </c>
      <c r="D12095" s="17">
        <v>153000</v>
      </c>
      <c r="E12095" s="17">
        <v>152098.74</v>
      </c>
      <c r="F12095" s="17">
        <f t="shared" si="380"/>
        <v>227.19602234874534</v>
      </c>
      <c r="G12095" s="148">
        <f t="shared" si="381"/>
        <v>99.410941176470573</v>
      </c>
    </row>
    <row r="12096" spans="1:7" s="8" customFormat="1" ht="12.75" x14ac:dyDescent="0.15">
      <c r="A12096" s="108" t="s">
        <v>6</v>
      </c>
      <c r="B12096" s="19">
        <v>66946.039999999994</v>
      </c>
      <c r="C12096" s="19">
        <v>150000</v>
      </c>
      <c r="D12096" s="19">
        <v>153000</v>
      </c>
      <c r="E12096" s="19">
        <v>152098.74</v>
      </c>
      <c r="F12096" s="19">
        <f t="shared" si="380"/>
        <v>227.19602234874534</v>
      </c>
      <c r="G12096" s="151">
        <f t="shared" si="381"/>
        <v>99.410941176470573</v>
      </c>
    </row>
    <row r="12097" spans="1:7" s="8" customFormat="1" ht="12.75" x14ac:dyDescent="0.15">
      <c r="A12097" s="108" t="s">
        <v>141</v>
      </c>
      <c r="B12097" s="19">
        <v>66946.039999999994</v>
      </c>
      <c r="C12097" s="19">
        <v>150000</v>
      </c>
      <c r="D12097" s="19">
        <v>153000</v>
      </c>
      <c r="E12097" s="19">
        <v>152098.74</v>
      </c>
      <c r="F12097" s="19">
        <f t="shared" si="380"/>
        <v>227.19602234874534</v>
      </c>
      <c r="G12097" s="151">
        <f t="shared" si="381"/>
        <v>99.410941176470573</v>
      </c>
    </row>
    <row r="12098" spans="1:7" s="8" customFormat="1" ht="12.75" x14ac:dyDescent="0.15">
      <c r="A12098" s="110" t="s">
        <v>142</v>
      </c>
      <c r="B12098" s="20">
        <v>66946.039999999994</v>
      </c>
      <c r="C12098" s="20">
        <v>0</v>
      </c>
      <c r="D12098" s="20">
        <v>0</v>
      </c>
      <c r="E12098" s="20">
        <v>152098.74</v>
      </c>
      <c r="F12098" s="20">
        <f t="shared" si="380"/>
        <v>227.19602234874534</v>
      </c>
      <c r="G12098" s="136">
        <f t="shared" si="381"/>
        <v>0</v>
      </c>
    </row>
    <row r="12099" spans="1:7" s="4" customFormat="1" ht="12.75" x14ac:dyDescent="0.15">
      <c r="A12099" s="144" t="s">
        <v>452</v>
      </c>
      <c r="B12099" s="15">
        <v>3556163.72</v>
      </c>
      <c r="C12099" s="15">
        <v>4165911</v>
      </c>
      <c r="D12099" s="15">
        <v>4146271.77</v>
      </c>
      <c r="E12099" s="15">
        <v>3990513.49</v>
      </c>
      <c r="F12099" s="15">
        <f t="shared" ref="F12099:F12162" si="382">IFERROR(E12099/B12099*100,0)</f>
        <v>112.21399812267362</v>
      </c>
      <c r="G12099" s="142">
        <f t="shared" ref="G12099:G12162" si="383">IFERROR(E12099/D12099*100,0)</f>
        <v>96.243413634220133</v>
      </c>
    </row>
    <row r="12100" spans="1:7" s="5" customFormat="1" ht="12.75" x14ac:dyDescent="0.15">
      <c r="A12100" s="145" t="s">
        <v>453</v>
      </c>
      <c r="B12100" s="16">
        <v>3556137.15</v>
      </c>
      <c r="C12100" s="16">
        <v>4165711</v>
      </c>
      <c r="D12100" s="16">
        <v>4146271.77</v>
      </c>
      <c r="E12100" s="16">
        <v>3990513.49</v>
      </c>
      <c r="F12100" s="16">
        <f t="shared" si="382"/>
        <v>112.21483653969871</v>
      </c>
      <c r="G12100" s="146">
        <f t="shared" si="383"/>
        <v>96.243413634220133</v>
      </c>
    </row>
    <row r="12101" spans="1:7" s="6" customFormat="1" ht="12.75" x14ac:dyDescent="0.15">
      <c r="A12101" s="147" t="s">
        <v>2</v>
      </c>
      <c r="B12101" s="17">
        <v>3556137.15</v>
      </c>
      <c r="C12101" s="17">
        <v>4165711</v>
      </c>
      <c r="D12101" s="17">
        <v>4146271.77</v>
      </c>
      <c r="E12101" s="17">
        <v>3990513.49</v>
      </c>
      <c r="F12101" s="17">
        <f t="shared" si="382"/>
        <v>112.21483653969871</v>
      </c>
      <c r="G12101" s="148">
        <f t="shared" si="383"/>
        <v>96.243413634220133</v>
      </c>
    </row>
    <row r="12102" spans="1:7" s="7" customFormat="1" ht="12.75" x14ac:dyDescent="0.15">
      <c r="A12102" s="149" t="s">
        <v>3</v>
      </c>
      <c r="B12102" s="18">
        <v>2857973.2</v>
      </c>
      <c r="C12102" s="18">
        <v>3346877</v>
      </c>
      <c r="D12102" s="18">
        <v>3209906</v>
      </c>
      <c r="E12102" s="18">
        <v>3145950.07</v>
      </c>
      <c r="F12102" s="18">
        <f t="shared" si="382"/>
        <v>110.07626208671235</v>
      </c>
      <c r="G12102" s="150">
        <f t="shared" si="383"/>
        <v>98.007545080759371</v>
      </c>
    </row>
    <row r="12103" spans="1:7" s="8" customFormat="1" ht="12.75" x14ac:dyDescent="0.15">
      <c r="A12103" s="108" t="s">
        <v>4</v>
      </c>
      <c r="B12103" s="19">
        <v>2857973.2</v>
      </c>
      <c r="C12103" s="19">
        <v>3346877</v>
      </c>
      <c r="D12103" s="19">
        <v>3209906</v>
      </c>
      <c r="E12103" s="19">
        <v>3145950.07</v>
      </c>
      <c r="F12103" s="19">
        <f t="shared" si="382"/>
        <v>110.07626208671235</v>
      </c>
      <c r="G12103" s="151">
        <f t="shared" si="383"/>
        <v>98.007545080759371</v>
      </c>
    </row>
    <row r="12104" spans="1:7" s="6" customFormat="1" ht="12.75" x14ac:dyDescent="0.15">
      <c r="A12104" s="147" t="s">
        <v>5</v>
      </c>
      <c r="B12104" s="17">
        <v>1281224.06</v>
      </c>
      <c r="C12104" s="17">
        <v>1647400</v>
      </c>
      <c r="D12104" s="17">
        <v>1535000</v>
      </c>
      <c r="E12104" s="17">
        <v>1486099.04</v>
      </c>
      <c r="F12104" s="17">
        <f t="shared" si="382"/>
        <v>115.99056608412425</v>
      </c>
      <c r="G12104" s="148">
        <f t="shared" si="383"/>
        <v>96.814269706840392</v>
      </c>
    </row>
    <row r="12105" spans="1:7" s="8" customFormat="1" ht="12.75" x14ac:dyDescent="0.15">
      <c r="A12105" s="108" t="s">
        <v>6</v>
      </c>
      <c r="B12105" s="19">
        <v>1281224.06</v>
      </c>
      <c r="C12105" s="19">
        <v>1647400</v>
      </c>
      <c r="D12105" s="19">
        <v>1535000</v>
      </c>
      <c r="E12105" s="19">
        <v>1486099.04</v>
      </c>
      <c r="F12105" s="19">
        <f t="shared" si="382"/>
        <v>115.99056608412425</v>
      </c>
      <c r="G12105" s="151">
        <f t="shared" si="383"/>
        <v>96.814269706840392</v>
      </c>
    </row>
    <row r="12106" spans="1:7" s="8" customFormat="1" ht="12.75" x14ac:dyDescent="0.15">
      <c r="A12106" s="108" t="s">
        <v>7</v>
      </c>
      <c r="B12106" s="19">
        <v>1277356.8500000001</v>
      </c>
      <c r="C12106" s="19">
        <v>1642000</v>
      </c>
      <c r="D12106" s="19">
        <v>1531000</v>
      </c>
      <c r="E12106" s="19">
        <v>1482785.76</v>
      </c>
      <c r="F12106" s="19">
        <f t="shared" si="382"/>
        <v>116.0823430038364</v>
      </c>
      <c r="G12106" s="151">
        <f t="shared" si="383"/>
        <v>96.850800783801432</v>
      </c>
    </row>
    <row r="12107" spans="1:7" s="8" customFormat="1" ht="12.75" x14ac:dyDescent="0.15">
      <c r="A12107" s="110" t="s">
        <v>8</v>
      </c>
      <c r="B12107" s="20">
        <v>951656.84</v>
      </c>
      <c r="C12107" s="20">
        <v>0</v>
      </c>
      <c r="D12107" s="20">
        <v>0</v>
      </c>
      <c r="E12107" s="20">
        <v>1117034.1100000001</v>
      </c>
      <c r="F12107" s="20">
        <f t="shared" si="382"/>
        <v>117.37782602392687</v>
      </c>
      <c r="G12107" s="136">
        <f t="shared" si="383"/>
        <v>0</v>
      </c>
    </row>
    <row r="12108" spans="1:7" s="8" customFormat="1" ht="12.75" x14ac:dyDescent="0.15">
      <c r="A12108" s="110" t="s">
        <v>9</v>
      </c>
      <c r="B12108" s="20">
        <v>5582.25</v>
      </c>
      <c r="C12108" s="20">
        <v>0</v>
      </c>
      <c r="D12108" s="20">
        <v>0</v>
      </c>
      <c r="E12108" s="20">
        <v>5901.41</v>
      </c>
      <c r="F12108" s="20">
        <f t="shared" si="382"/>
        <v>105.7174078552555</v>
      </c>
      <c r="G12108" s="136">
        <f t="shared" si="383"/>
        <v>0</v>
      </c>
    </row>
    <row r="12109" spans="1:7" s="8" customFormat="1" ht="12.75" x14ac:dyDescent="0.15">
      <c r="A12109" s="110" t="s">
        <v>10</v>
      </c>
      <c r="B12109" s="20">
        <v>169629.23</v>
      </c>
      <c r="C12109" s="20">
        <v>0</v>
      </c>
      <c r="D12109" s="20">
        <v>0</v>
      </c>
      <c r="E12109" s="20">
        <v>181969.01</v>
      </c>
      <c r="F12109" s="20">
        <f t="shared" si="382"/>
        <v>107.27455993286064</v>
      </c>
      <c r="G12109" s="136">
        <f t="shared" si="383"/>
        <v>0</v>
      </c>
    </row>
    <row r="12110" spans="1:7" s="8" customFormat="1" ht="12.75" x14ac:dyDescent="0.15">
      <c r="A12110" s="110" t="s">
        <v>11</v>
      </c>
      <c r="B12110" s="20">
        <v>150488.53</v>
      </c>
      <c r="C12110" s="20">
        <v>0</v>
      </c>
      <c r="D12110" s="20">
        <v>0</v>
      </c>
      <c r="E12110" s="20">
        <v>177881.23</v>
      </c>
      <c r="F12110" s="20">
        <f t="shared" si="382"/>
        <v>118.20251682968797</v>
      </c>
      <c r="G12110" s="136">
        <f t="shared" si="383"/>
        <v>0</v>
      </c>
    </row>
    <row r="12111" spans="1:7" s="8" customFormat="1" ht="12.75" x14ac:dyDescent="0.15">
      <c r="A12111" s="108" t="s">
        <v>12</v>
      </c>
      <c r="B12111" s="19">
        <v>3867.21</v>
      </c>
      <c r="C12111" s="19">
        <v>5400</v>
      </c>
      <c r="D12111" s="19">
        <v>4000</v>
      </c>
      <c r="E12111" s="19">
        <v>3313.28</v>
      </c>
      <c r="F12111" s="19">
        <f t="shared" si="382"/>
        <v>85.676236873611728</v>
      </c>
      <c r="G12111" s="151">
        <f t="shared" si="383"/>
        <v>82.832000000000008</v>
      </c>
    </row>
    <row r="12112" spans="1:7" s="8" customFormat="1" ht="12.75" x14ac:dyDescent="0.15">
      <c r="A12112" s="110" t="s">
        <v>13</v>
      </c>
      <c r="B12112" s="20">
        <v>3867.21</v>
      </c>
      <c r="C12112" s="20">
        <v>0</v>
      </c>
      <c r="D12112" s="20">
        <v>0</v>
      </c>
      <c r="E12112" s="20">
        <v>3313.28</v>
      </c>
      <c r="F12112" s="20">
        <f t="shared" si="382"/>
        <v>85.676236873611728</v>
      </c>
      <c r="G12112" s="136">
        <f t="shared" si="383"/>
        <v>0</v>
      </c>
    </row>
    <row r="12113" spans="1:7" s="6" customFormat="1" ht="12.75" x14ac:dyDescent="0.15">
      <c r="A12113" s="147" t="s">
        <v>14</v>
      </c>
      <c r="B12113" s="17">
        <v>152451</v>
      </c>
      <c r="C12113" s="17">
        <v>160715</v>
      </c>
      <c r="D12113" s="17">
        <v>193605.81</v>
      </c>
      <c r="E12113" s="17">
        <v>182485.61</v>
      </c>
      <c r="F12113" s="17">
        <f t="shared" si="382"/>
        <v>119.70115643715029</v>
      </c>
      <c r="G12113" s="148">
        <f t="shared" si="383"/>
        <v>94.256267412636006</v>
      </c>
    </row>
    <row r="12114" spans="1:7" s="8" customFormat="1" ht="12.75" x14ac:dyDescent="0.15">
      <c r="A12114" s="108" t="s">
        <v>6</v>
      </c>
      <c r="B12114" s="19">
        <v>152451</v>
      </c>
      <c r="C12114" s="19">
        <v>160715</v>
      </c>
      <c r="D12114" s="19">
        <v>193605.81</v>
      </c>
      <c r="E12114" s="19">
        <v>182485.61</v>
      </c>
      <c r="F12114" s="19">
        <f t="shared" si="382"/>
        <v>119.70115643715029</v>
      </c>
      <c r="G12114" s="151">
        <f t="shared" si="383"/>
        <v>94.256267412636006</v>
      </c>
    </row>
    <row r="12115" spans="1:7" s="8" customFormat="1" ht="12.75" x14ac:dyDescent="0.15">
      <c r="A12115" s="108" t="s">
        <v>7</v>
      </c>
      <c r="B12115" s="19">
        <v>152451</v>
      </c>
      <c r="C12115" s="19">
        <v>160715</v>
      </c>
      <c r="D12115" s="19">
        <v>193605.81</v>
      </c>
      <c r="E12115" s="19">
        <v>182485.61</v>
      </c>
      <c r="F12115" s="19">
        <f t="shared" si="382"/>
        <v>119.70115643715029</v>
      </c>
      <c r="G12115" s="151">
        <f t="shared" si="383"/>
        <v>94.256267412636006</v>
      </c>
    </row>
    <row r="12116" spans="1:7" s="8" customFormat="1" ht="12.75" x14ac:dyDescent="0.15">
      <c r="A12116" s="110" t="s">
        <v>8</v>
      </c>
      <c r="B12116" s="20">
        <v>130740.99</v>
      </c>
      <c r="C12116" s="20">
        <v>0</v>
      </c>
      <c r="D12116" s="20">
        <v>0</v>
      </c>
      <c r="E12116" s="20">
        <v>135064.6</v>
      </c>
      <c r="F12116" s="20">
        <f t="shared" si="382"/>
        <v>103.30700417673143</v>
      </c>
      <c r="G12116" s="136">
        <f t="shared" si="383"/>
        <v>0</v>
      </c>
    </row>
    <row r="12117" spans="1:7" s="8" customFormat="1" ht="12.75" x14ac:dyDescent="0.15">
      <c r="A12117" s="110" t="s">
        <v>10</v>
      </c>
      <c r="B12117" s="20">
        <v>0</v>
      </c>
      <c r="C12117" s="20">
        <v>0</v>
      </c>
      <c r="D12117" s="20">
        <v>0</v>
      </c>
      <c r="E12117" s="20">
        <v>26279.99</v>
      </c>
      <c r="F12117" s="20">
        <f t="shared" si="382"/>
        <v>0</v>
      </c>
      <c r="G12117" s="136">
        <f t="shared" si="383"/>
        <v>0</v>
      </c>
    </row>
    <row r="12118" spans="1:7" s="8" customFormat="1" ht="12.75" x14ac:dyDescent="0.15">
      <c r="A12118" s="110" t="s">
        <v>11</v>
      </c>
      <c r="B12118" s="20">
        <v>21710.01</v>
      </c>
      <c r="C12118" s="20">
        <v>0</v>
      </c>
      <c r="D12118" s="20">
        <v>0</v>
      </c>
      <c r="E12118" s="20">
        <v>21141.02</v>
      </c>
      <c r="F12118" s="20">
        <f t="shared" si="382"/>
        <v>97.37913524682854</v>
      </c>
      <c r="G12118" s="136">
        <f t="shared" si="383"/>
        <v>0</v>
      </c>
    </row>
    <row r="12119" spans="1:7" s="6" customFormat="1" ht="12.75" x14ac:dyDescent="0.15">
      <c r="A12119" s="147" t="s">
        <v>15</v>
      </c>
      <c r="B12119" s="17">
        <v>1424298.14</v>
      </c>
      <c r="C12119" s="17">
        <v>1538762</v>
      </c>
      <c r="D12119" s="17">
        <v>1481300.19</v>
      </c>
      <c r="E12119" s="17">
        <v>1477365.42</v>
      </c>
      <c r="F12119" s="17">
        <f t="shared" si="382"/>
        <v>103.72585475678568</v>
      </c>
      <c r="G12119" s="148">
        <f t="shared" si="383"/>
        <v>99.734370519455624</v>
      </c>
    </row>
    <row r="12120" spans="1:7" s="8" customFormat="1" ht="12.75" x14ac:dyDescent="0.15">
      <c r="A12120" s="108" t="s">
        <v>6</v>
      </c>
      <c r="B12120" s="19">
        <v>1424298.14</v>
      </c>
      <c r="C12120" s="19">
        <v>1538762</v>
      </c>
      <c r="D12120" s="19">
        <v>1481300.19</v>
      </c>
      <c r="E12120" s="19">
        <v>1477365.42</v>
      </c>
      <c r="F12120" s="19">
        <f t="shared" si="382"/>
        <v>103.72585475678568</v>
      </c>
      <c r="G12120" s="151">
        <f t="shared" si="383"/>
        <v>99.734370519455624</v>
      </c>
    </row>
    <row r="12121" spans="1:7" s="8" customFormat="1" ht="12.75" x14ac:dyDescent="0.15">
      <c r="A12121" s="108" t="s">
        <v>7</v>
      </c>
      <c r="B12121" s="19">
        <v>1423551.57</v>
      </c>
      <c r="C12121" s="19">
        <v>1538762</v>
      </c>
      <c r="D12121" s="19">
        <v>1481300.19</v>
      </c>
      <c r="E12121" s="19">
        <v>1477365.42</v>
      </c>
      <c r="F12121" s="19">
        <f t="shared" si="382"/>
        <v>103.780252934567</v>
      </c>
      <c r="G12121" s="151">
        <f t="shared" si="383"/>
        <v>99.734370519455624</v>
      </c>
    </row>
    <row r="12122" spans="1:7" s="8" customFormat="1" ht="12.75" x14ac:dyDescent="0.15">
      <c r="A12122" s="110" t="s">
        <v>8</v>
      </c>
      <c r="B12122" s="20">
        <v>1063578.6599999999</v>
      </c>
      <c r="C12122" s="20">
        <v>0</v>
      </c>
      <c r="D12122" s="20">
        <v>0</v>
      </c>
      <c r="E12122" s="20">
        <v>1083394.72</v>
      </c>
      <c r="F12122" s="20">
        <f t="shared" si="382"/>
        <v>101.86314945431494</v>
      </c>
      <c r="G12122" s="136">
        <f t="shared" si="383"/>
        <v>0</v>
      </c>
    </row>
    <row r="12123" spans="1:7" s="8" customFormat="1" ht="12.75" x14ac:dyDescent="0.15">
      <c r="A12123" s="110" t="s">
        <v>9</v>
      </c>
      <c r="B12123" s="20">
        <v>4870.79</v>
      </c>
      <c r="C12123" s="20">
        <v>0</v>
      </c>
      <c r="D12123" s="20">
        <v>0</v>
      </c>
      <c r="E12123" s="20">
        <v>9038.2000000000007</v>
      </c>
      <c r="F12123" s="20">
        <f t="shared" si="382"/>
        <v>185.55922139940338</v>
      </c>
      <c r="G12123" s="136">
        <f t="shared" si="383"/>
        <v>0</v>
      </c>
    </row>
    <row r="12124" spans="1:7" s="8" customFormat="1" ht="12.75" x14ac:dyDescent="0.15">
      <c r="A12124" s="110" t="s">
        <v>16</v>
      </c>
      <c r="B12124" s="20">
        <v>420</v>
      </c>
      <c r="C12124" s="20">
        <v>0</v>
      </c>
      <c r="D12124" s="20">
        <v>0</v>
      </c>
      <c r="E12124" s="20">
        <v>1665</v>
      </c>
      <c r="F12124" s="20">
        <f t="shared" si="382"/>
        <v>396.42857142857144</v>
      </c>
      <c r="G12124" s="136">
        <f t="shared" si="383"/>
        <v>0</v>
      </c>
    </row>
    <row r="12125" spans="1:7" s="8" customFormat="1" ht="12.75" x14ac:dyDescent="0.15">
      <c r="A12125" s="110" t="s">
        <v>10</v>
      </c>
      <c r="B12125" s="20">
        <v>180496.79</v>
      </c>
      <c r="C12125" s="20">
        <v>0</v>
      </c>
      <c r="D12125" s="20">
        <v>0</v>
      </c>
      <c r="E12125" s="20">
        <v>206130.19</v>
      </c>
      <c r="F12125" s="20">
        <f t="shared" si="382"/>
        <v>114.20158219988288</v>
      </c>
      <c r="G12125" s="136">
        <f t="shared" si="383"/>
        <v>0</v>
      </c>
    </row>
    <row r="12126" spans="1:7" s="8" customFormat="1" ht="12.75" x14ac:dyDescent="0.15">
      <c r="A12126" s="110" t="s">
        <v>11</v>
      </c>
      <c r="B12126" s="20">
        <v>174185.33</v>
      </c>
      <c r="C12126" s="20">
        <v>0</v>
      </c>
      <c r="D12126" s="20">
        <v>0</v>
      </c>
      <c r="E12126" s="20">
        <v>177137.31</v>
      </c>
      <c r="F12126" s="20">
        <f t="shared" si="382"/>
        <v>101.69473514216152</v>
      </c>
      <c r="G12126" s="136">
        <f t="shared" si="383"/>
        <v>0</v>
      </c>
    </row>
    <row r="12127" spans="1:7" s="8" customFormat="1" ht="12.75" x14ac:dyDescent="0.15">
      <c r="A12127" s="108" t="s">
        <v>12</v>
      </c>
      <c r="B12127" s="19">
        <v>746.57</v>
      </c>
      <c r="C12127" s="19">
        <v>0</v>
      </c>
      <c r="D12127" s="19">
        <v>0</v>
      </c>
      <c r="E12127" s="19">
        <v>0</v>
      </c>
      <c r="F12127" s="19">
        <f t="shared" si="382"/>
        <v>0</v>
      </c>
      <c r="G12127" s="151">
        <f t="shared" si="383"/>
        <v>0</v>
      </c>
    </row>
    <row r="12128" spans="1:7" s="8" customFormat="1" ht="12.75" x14ac:dyDescent="0.15">
      <c r="A12128" s="110" t="s">
        <v>13</v>
      </c>
      <c r="B12128" s="20">
        <v>746.57</v>
      </c>
      <c r="C12128" s="20">
        <v>0</v>
      </c>
      <c r="D12128" s="20">
        <v>0</v>
      </c>
      <c r="E12128" s="20">
        <v>0</v>
      </c>
      <c r="F12128" s="20">
        <f t="shared" si="382"/>
        <v>0</v>
      </c>
      <c r="G12128" s="136">
        <f t="shared" si="383"/>
        <v>0</v>
      </c>
    </row>
    <row r="12129" spans="1:7" s="7" customFormat="1" ht="12.75" x14ac:dyDescent="0.15">
      <c r="A12129" s="149" t="s">
        <v>17</v>
      </c>
      <c r="B12129" s="18">
        <v>698163.95</v>
      </c>
      <c r="C12129" s="18">
        <v>818834</v>
      </c>
      <c r="D12129" s="18">
        <v>936365.77</v>
      </c>
      <c r="E12129" s="18">
        <v>844563.42</v>
      </c>
      <c r="F12129" s="18">
        <f t="shared" si="382"/>
        <v>120.96921074197544</v>
      </c>
      <c r="G12129" s="150">
        <f t="shared" si="383"/>
        <v>90.195887874030262</v>
      </c>
    </row>
    <row r="12130" spans="1:7" s="8" customFormat="1" ht="12.75" x14ac:dyDescent="0.15">
      <c r="A12130" s="108" t="s">
        <v>4</v>
      </c>
      <c r="B12130" s="19">
        <v>341933.74</v>
      </c>
      <c r="C12130" s="19">
        <v>207000</v>
      </c>
      <c r="D12130" s="19">
        <v>336792.7</v>
      </c>
      <c r="E12130" s="19">
        <v>311664.08</v>
      </c>
      <c r="F12130" s="19">
        <f t="shared" si="382"/>
        <v>91.147507116437239</v>
      </c>
      <c r="G12130" s="151">
        <f t="shared" si="383"/>
        <v>92.538846596140601</v>
      </c>
    </row>
    <row r="12131" spans="1:7" s="6" customFormat="1" ht="12.75" x14ac:dyDescent="0.15">
      <c r="A12131" s="147" t="s">
        <v>5</v>
      </c>
      <c r="B12131" s="17">
        <v>70957.84</v>
      </c>
      <c r="C12131" s="17">
        <v>100000</v>
      </c>
      <c r="D12131" s="17">
        <v>125000</v>
      </c>
      <c r="E12131" s="17">
        <v>106299.11</v>
      </c>
      <c r="F12131" s="17">
        <f t="shared" si="382"/>
        <v>149.80601156968703</v>
      </c>
      <c r="G12131" s="148">
        <f t="shared" si="383"/>
        <v>85.039287999999999</v>
      </c>
    </row>
    <row r="12132" spans="1:7" s="8" customFormat="1" ht="12.75" x14ac:dyDescent="0.15">
      <c r="A12132" s="108" t="s">
        <v>6</v>
      </c>
      <c r="B12132" s="19">
        <v>70957.84</v>
      </c>
      <c r="C12132" s="19">
        <v>100000</v>
      </c>
      <c r="D12132" s="19">
        <v>125000</v>
      </c>
      <c r="E12132" s="19">
        <v>106299.11</v>
      </c>
      <c r="F12132" s="19">
        <f t="shared" si="382"/>
        <v>149.80601156968703</v>
      </c>
      <c r="G12132" s="151">
        <f t="shared" si="383"/>
        <v>85.039287999999999</v>
      </c>
    </row>
    <row r="12133" spans="1:7" s="8" customFormat="1" ht="12.75" x14ac:dyDescent="0.15">
      <c r="A12133" s="108" t="s">
        <v>12</v>
      </c>
      <c r="B12133" s="19">
        <v>70957.84</v>
      </c>
      <c r="C12133" s="19">
        <v>100000</v>
      </c>
      <c r="D12133" s="19">
        <v>125000</v>
      </c>
      <c r="E12133" s="19">
        <v>106299.11</v>
      </c>
      <c r="F12133" s="19">
        <f t="shared" si="382"/>
        <v>149.80601156968703</v>
      </c>
      <c r="G12133" s="151">
        <f t="shared" si="383"/>
        <v>85.039287999999999</v>
      </c>
    </row>
    <row r="12134" spans="1:7" s="8" customFormat="1" ht="12.75" x14ac:dyDescent="0.15">
      <c r="A12134" s="110" t="s">
        <v>18</v>
      </c>
      <c r="B12134" s="20">
        <v>5869.49</v>
      </c>
      <c r="C12134" s="20">
        <v>0</v>
      </c>
      <c r="D12134" s="20">
        <v>0</v>
      </c>
      <c r="E12134" s="20">
        <v>11597.53</v>
      </c>
      <c r="F12134" s="20">
        <f t="shared" si="382"/>
        <v>197.59008022843554</v>
      </c>
      <c r="G12134" s="136">
        <f t="shared" si="383"/>
        <v>0</v>
      </c>
    </row>
    <row r="12135" spans="1:7" s="8" customFormat="1" ht="12.75" x14ac:dyDescent="0.15">
      <c r="A12135" s="110" t="s">
        <v>19</v>
      </c>
      <c r="B12135" s="20">
        <v>62306.35</v>
      </c>
      <c r="C12135" s="20">
        <v>0</v>
      </c>
      <c r="D12135" s="20">
        <v>0</v>
      </c>
      <c r="E12135" s="20">
        <v>82093.440000000002</v>
      </c>
      <c r="F12135" s="20">
        <f t="shared" si="382"/>
        <v>131.75774218839652</v>
      </c>
      <c r="G12135" s="136">
        <f t="shared" si="383"/>
        <v>0</v>
      </c>
    </row>
    <row r="12136" spans="1:7" s="8" customFormat="1" ht="12.75" x14ac:dyDescent="0.15">
      <c r="A12136" s="110" t="s">
        <v>20</v>
      </c>
      <c r="B12136" s="20">
        <v>2610.79</v>
      </c>
      <c r="C12136" s="20">
        <v>0</v>
      </c>
      <c r="D12136" s="20">
        <v>0</v>
      </c>
      <c r="E12136" s="20">
        <v>12514.99</v>
      </c>
      <c r="F12136" s="20">
        <f t="shared" si="382"/>
        <v>479.35644000474957</v>
      </c>
      <c r="G12136" s="136">
        <f t="shared" si="383"/>
        <v>0</v>
      </c>
    </row>
    <row r="12137" spans="1:7" s="8" customFormat="1" ht="12.75" x14ac:dyDescent="0.15">
      <c r="A12137" s="110" t="s">
        <v>21</v>
      </c>
      <c r="B12137" s="20">
        <v>171.21</v>
      </c>
      <c r="C12137" s="20">
        <v>0</v>
      </c>
      <c r="D12137" s="20">
        <v>0</v>
      </c>
      <c r="E12137" s="20">
        <v>93.15</v>
      </c>
      <c r="F12137" s="20">
        <f t="shared" si="382"/>
        <v>54.406868757666025</v>
      </c>
      <c r="G12137" s="136">
        <f t="shared" si="383"/>
        <v>0</v>
      </c>
    </row>
    <row r="12138" spans="1:7" s="6" customFormat="1" ht="12.75" x14ac:dyDescent="0.15">
      <c r="A12138" s="147" t="s">
        <v>15</v>
      </c>
      <c r="B12138" s="17">
        <v>270975.90000000002</v>
      </c>
      <c r="C12138" s="17">
        <v>107000</v>
      </c>
      <c r="D12138" s="17">
        <v>211792.7</v>
      </c>
      <c r="E12138" s="17">
        <v>205364.97</v>
      </c>
      <c r="F12138" s="17">
        <f t="shared" si="382"/>
        <v>75.787171479087249</v>
      </c>
      <c r="G12138" s="148">
        <f t="shared" si="383"/>
        <v>96.965084254556459</v>
      </c>
    </row>
    <row r="12139" spans="1:7" s="8" customFormat="1" ht="12.75" x14ac:dyDescent="0.15">
      <c r="A12139" s="108" t="s">
        <v>6</v>
      </c>
      <c r="B12139" s="19">
        <v>270975.90000000002</v>
      </c>
      <c r="C12139" s="19">
        <v>107000</v>
      </c>
      <c r="D12139" s="19">
        <v>211792.7</v>
      </c>
      <c r="E12139" s="19">
        <v>205364.97</v>
      </c>
      <c r="F12139" s="19">
        <f t="shared" si="382"/>
        <v>75.787171479087249</v>
      </c>
      <c r="G12139" s="151">
        <f t="shared" si="383"/>
        <v>96.965084254556459</v>
      </c>
    </row>
    <row r="12140" spans="1:7" s="8" customFormat="1" ht="12.75" x14ac:dyDescent="0.15">
      <c r="A12140" s="108" t="s">
        <v>12</v>
      </c>
      <c r="B12140" s="19">
        <v>261883.23</v>
      </c>
      <c r="C12140" s="19">
        <v>107000</v>
      </c>
      <c r="D12140" s="19">
        <v>211792.7</v>
      </c>
      <c r="E12140" s="19">
        <v>205364.97</v>
      </c>
      <c r="F12140" s="19">
        <f t="shared" si="382"/>
        <v>78.418526455474066</v>
      </c>
      <c r="G12140" s="151">
        <f t="shared" si="383"/>
        <v>96.965084254556459</v>
      </c>
    </row>
    <row r="12141" spans="1:7" s="8" customFormat="1" ht="12.75" x14ac:dyDescent="0.15">
      <c r="A12141" s="110" t="s">
        <v>18</v>
      </c>
      <c r="B12141" s="20">
        <v>1730.44</v>
      </c>
      <c r="C12141" s="20">
        <v>0</v>
      </c>
      <c r="D12141" s="20">
        <v>0</v>
      </c>
      <c r="E12141" s="20">
        <v>900</v>
      </c>
      <c r="F12141" s="20">
        <f t="shared" si="382"/>
        <v>52.009893437507223</v>
      </c>
      <c r="G12141" s="136">
        <f t="shared" si="383"/>
        <v>0</v>
      </c>
    </row>
    <row r="12142" spans="1:7" s="8" customFormat="1" ht="12.75" x14ac:dyDescent="0.15">
      <c r="A12142" s="110" t="s">
        <v>19</v>
      </c>
      <c r="B12142" s="20">
        <v>77700.52</v>
      </c>
      <c r="C12142" s="20">
        <v>0</v>
      </c>
      <c r="D12142" s="20">
        <v>0</v>
      </c>
      <c r="E12142" s="20">
        <v>96098.8</v>
      </c>
      <c r="F12142" s="20">
        <f t="shared" si="382"/>
        <v>123.67845157278225</v>
      </c>
      <c r="G12142" s="136">
        <f t="shared" si="383"/>
        <v>0</v>
      </c>
    </row>
    <row r="12143" spans="1:7" s="8" customFormat="1" ht="12.75" x14ac:dyDescent="0.15">
      <c r="A12143" s="110" t="s">
        <v>20</v>
      </c>
      <c r="B12143" s="20">
        <v>1061.78</v>
      </c>
      <c r="C12143" s="20">
        <v>0</v>
      </c>
      <c r="D12143" s="20">
        <v>0</v>
      </c>
      <c r="E12143" s="20">
        <v>508.33</v>
      </c>
      <c r="F12143" s="20">
        <f t="shared" si="382"/>
        <v>47.875266062649516</v>
      </c>
      <c r="G12143" s="136">
        <f t="shared" si="383"/>
        <v>0</v>
      </c>
    </row>
    <row r="12144" spans="1:7" s="8" customFormat="1" ht="12.75" x14ac:dyDescent="0.15">
      <c r="A12144" s="110" t="s">
        <v>21</v>
      </c>
      <c r="B12144" s="20">
        <v>0</v>
      </c>
      <c r="C12144" s="20">
        <v>0</v>
      </c>
      <c r="D12144" s="20">
        <v>0</v>
      </c>
      <c r="E12144" s="20">
        <v>27.54</v>
      </c>
      <c r="F12144" s="20">
        <f t="shared" si="382"/>
        <v>0</v>
      </c>
      <c r="G12144" s="136">
        <f t="shared" si="383"/>
        <v>0</v>
      </c>
    </row>
    <row r="12145" spans="1:7" s="8" customFormat="1" ht="12.75" x14ac:dyDescent="0.15">
      <c r="A12145" s="110" t="s">
        <v>22</v>
      </c>
      <c r="B12145" s="20">
        <v>30955.19</v>
      </c>
      <c r="C12145" s="20">
        <v>0</v>
      </c>
      <c r="D12145" s="20">
        <v>0</v>
      </c>
      <c r="E12145" s="20">
        <v>12895.65</v>
      </c>
      <c r="F12145" s="20">
        <f t="shared" si="382"/>
        <v>41.659088508259842</v>
      </c>
      <c r="G12145" s="136">
        <f t="shared" si="383"/>
        <v>0</v>
      </c>
    </row>
    <row r="12146" spans="1:7" s="8" customFormat="1" ht="12.75" x14ac:dyDescent="0.15">
      <c r="A12146" s="110" t="s">
        <v>23</v>
      </c>
      <c r="B12146" s="20">
        <v>46617.95</v>
      </c>
      <c r="C12146" s="20">
        <v>0</v>
      </c>
      <c r="D12146" s="20">
        <v>0</v>
      </c>
      <c r="E12146" s="20">
        <v>33635.75</v>
      </c>
      <c r="F12146" s="20">
        <f t="shared" si="382"/>
        <v>72.15192860260909</v>
      </c>
      <c r="G12146" s="136">
        <f t="shared" si="383"/>
        <v>0</v>
      </c>
    </row>
    <row r="12147" spans="1:7" s="8" customFormat="1" ht="12.75" x14ac:dyDescent="0.15">
      <c r="A12147" s="110" t="s">
        <v>24</v>
      </c>
      <c r="B12147" s="20">
        <v>0</v>
      </c>
      <c r="C12147" s="20">
        <v>0</v>
      </c>
      <c r="D12147" s="20">
        <v>0</v>
      </c>
      <c r="E12147" s="20">
        <v>112.81</v>
      </c>
      <c r="F12147" s="20">
        <f t="shared" si="382"/>
        <v>0</v>
      </c>
      <c r="G12147" s="136">
        <f t="shared" si="383"/>
        <v>0</v>
      </c>
    </row>
    <row r="12148" spans="1:7" s="8" customFormat="1" ht="12.75" x14ac:dyDescent="0.15">
      <c r="A12148" s="110" t="s">
        <v>25</v>
      </c>
      <c r="B12148" s="20">
        <v>75.239999999999995</v>
      </c>
      <c r="C12148" s="20">
        <v>0</v>
      </c>
      <c r="D12148" s="20">
        <v>0</v>
      </c>
      <c r="E12148" s="20">
        <v>55.6</v>
      </c>
      <c r="F12148" s="20">
        <f t="shared" si="382"/>
        <v>73.896863370547578</v>
      </c>
      <c r="G12148" s="136">
        <f t="shared" si="383"/>
        <v>0</v>
      </c>
    </row>
    <row r="12149" spans="1:7" s="8" customFormat="1" ht="12.75" x14ac:dyDescent="0.15">
      <c r="A12149" s="110" t="s">
        <v>26</v>
      </c>
      <c r="B12149" s="20">
        <v>421.56</v>
      </c>
      <c r="C12149" s="20">
        <v>0</v>
      </c>
      <c r="D12149" s="20">
        <v>0</v>
      </c>
      <c r="E12149" s="20">
        <v>0</v>
      </c>
      <c r="F12149" s="20">
        <f t="shared" si="382"/>
        <v>0</v>
      </c>
      <c r="G12149" s="136">
        <f t="shared" si="383"/>
        <v>0</v>
      </c>
    </row>
    <row r="12150" spans="1:7" s="8" customFormat="1" ht="12.75" x14ac:dyDescent="0.15">
      <c r="A12150" s="110" t="s">
        <v>27</v>
      </c>
      <c r="B12150" s="20">
        <v>29251.25</v>
      </c>
      <c r="C12150" s="20">
        <v>0</v>
      </c>
      <c r="D12150" s="20">
        <v>0</v>
      </c>
      <c r="E12150" s="20">
        <v>40893.919999999998</v>
      </c>
      <c r="F12150" s="20">
        <f t="shared" si="382"/>
        <v>139.80229904704927</v>
      </c>
      <c r="G12150" s="136">
        <f t="shared" si="383"/>
        <v>0</v>
      </c>
    </row>
    <row r="12151" spans="1:7" s="8" customFormat="1" ht="12.75" x14ac:dyDescent="0.15">
      <c r="A12151" s="110" t="s">
        <v>28</v>
      </c>
      <c r="B12151" s="20">
        <v>22570.27</v>
      </c>
      <c r="C12151" s="20">
        <v>0</v>
      </c>
      <c r="D12151" s="20">
        <v>0</v>
      </c>
      <c r="E12151" s="20">
        <v>864.67</v>
      </c>
      <c r="F12151" s="20">
        <f t="shared" si="382"/>
        <v>3.8310130982039641</v>
      </c>
      <c r="G12151" s="136">
        <f t="shared" si="383"/>
        <v>0</v>
      </c>
    </row>
    <row r="12152" spans="1:7" s="8" customFormat="1" ht="12.75" x14ac:dyDescent="0.15">
      <c r="A12152" s="110" t="s">
        <v>29</v>
      </c>
      <c r="B12152" s="20">
        <v>6374.39</v>
      </c>
      <c r="C12152" s="20">
        <v>0</v>
      </c>
      <c r="D12152" s="20">
        <v>0</v>
      </c>
      <c r="E12152" s="20">
        <v>6887.82</v>
      </c>
      <c r="F12152" s="20">
        <f t="shared" si="382"/>
        <v>108.0545746338081</v>
      </c>
      <c r="G12152" s="136">
        <f t="shared" si="383"/>
        <v>0</v>
      </c>
    </row>
    <row r="12153" spans="1:7" s="8" customFormat="1" ht="12.75" x14ac:dyDescent="0.15">
      <c r="A12153" s="110" t="s">
        <v>30</v>
      </c>
      <c r="B12153" s="20">
        <v>7440.05</v>
      </c>
      <c r="C12153" s="20">
        <v>0</v>
      </c>
      <c r="D12153" s="20">
        <v>0</v>
      </c>
      <c r="E12153" s="20">
        <v>3413.02</v>
      </c>
      <c r="F12153" s="20">
        <f t="shared" si="382"/>
        <v>45.873616440749728</v>
      </c>
      <c r="G12153" s="136">
        <f t="shared" si="383"/>
        <v>0</v>
      </c>
    </row>
    <row r="12154" spans="1:7" s="8" customFormat="1" ht="12.75" x14ac:dyDescent="0.15">
      <c r="A12154" s="110" t="s">
        <v>31</v>
      </c>
      <c r="B12154" s="20">
        <v>53.09</v>
      </c>
      <c r="C12154" s="20">
        <v>0</v>
      </c>
      <c r="D12154" s="20">
        <v>0</v>
      </c>
      <c r="E12154" s="20">
        <v>120</v>
      </c>
      <c r="F12154" s="20">
        <f t="shared" si="382"/>
        <v>226.03126765869277</v>
      </c>
      <c r="G12154" s="136">
        <f t="shared" si="383"/>
        <v>0</v>
      </c>
    </row>
    <row r="12155" spans="1:7" s="8" customFormat="1" ht="12.75" x14ac:dyDescent="0.15">
      <c r="A12155" s="110" t="s">
        <v>32</v>
      </c>
      <c r="B12155" s="20">
        <v>1172.19</v>
      </c>
      <c r="C12155" s="20">
        <v>0</v>
      </c>
      <c r="D12155" s="20">
        <v>0</v>
      </c>
      <c r="E12155" s="20">
        <v>252.41</v>
      </c>
      <c r="F12155" s="20">
        <f t="shared" si="382"/>
        <v>21.533198542898337</v>
      </c>
      <c r="G12155" s="136">
        <f t="shared" si="383"/>
        <v>0</v>
      </c>
    </row>
    <row r="12156" spans="1:7" s="8" customFormat="1" ht="12.75" x14ac:dyDescent="0.15">
      <c r="A12156" s="110" t="s">
        <v>33</v>
      </c>
      <c r="B12156" s="20">
        <v>2023.05</v>
      </c>
      <c r="C12156" s="20">
        <v>0</v>
      </c>
      <c r="D12156" s="20">
        <v>0</v>
      </c>
      <c r="E12156" s="20">
        <v>167.15</v>
      </c>
      <c r="F12156" s="20">
        <f t="shared" si="382"/>
        <v>8.2622772546402707</v>
      </c>
      <c r="G12156" s="136">
        <f t="shared" si="383"/>
        <v>0</v>
      </c>
    </row>
    <row r="12157" spans="1:7" s="8" customFormat="1" ht="12.75" x14ac:dyDescent="0.15">
      <c r="A12157" s="110" t="s">
        <v>34</v>
      </c>
      <c r="B12157" s="20">
        <v>21357.11</v>
      </c>
      <c r="C12157" s="20">
        <v>0</v>
      </c>
      <c r="D12157" s="20">
        <v>0</v>
      </c>
      <c r="E12157" s="20">
        <v>8531.5</v>
      </c>
      <c r="F12157" s="20">
        <f t="shared" si="382"/>
        <v>39.946884199219838</v>
      </c>
      <c r="G12157" s="136">
        <f t="shared" si="383"/>
        <v>0</v>
      </c>
    </row>
    <row r="12158" spans="1:7" s="8" customFormat="1" ht="12.75" x14ac:dyDescent="0.15">
      <c r="A12158" s="110" t="s">
        <v>35</v>
      </c>
      <c r="B12158" s="20">
        <v>11473.2</v>
      </c>
      <c r="C12158" s="20">
        <v>0</v>
      </c>
      <c r="D12158" s="20">
        <v>0</v>
      </c>
      <c r="E12158" s="20">
        <v>0</v>
      </c>
      <c r="F12158" s="20">
        <f t="shared" si="382"/>
        <v>0</v>
      </c>
      <c r="G12158" s="136">
        <f t="shared" si="383"/>
        <v>0</v>
      </c>
    </row>
    <row r="12159" spans="1:7" s="8" customFormat="1" ht="12.75" x14ac:dyDescent="0.15">
      <c r="A12159" s="110" t="s">
        <v>13</v>
      </c>
      <c r="B12159" s="20">
        <v>1274.1400000000001</v>
      </c>
      <c r="C12159" s="20">
        <v>0</v>
      </c>
      <c r="D12159" s="20">
        <v>0</v>
      </c>
      <c r="E12159" s="20">
        <v>0</v>
      </c>
      <c r="F12159" s="20">
        <f t="shared" si="382"/>
        <v>0</v>
      </c>
      <c r="G12159" s="136">
        <f t="shared" si="383"/>
        <v>0</v>
      </c>
    </row>
    <row r="12160" spans="1:7" s="8" customFormat="1" ht="12.75" x14ac:dyDescent="0.15">
      <c r="A12160" s="110" t="s">
        <v>36</v>
      </c>
      <c r="B12160" s="20">
        <v>331.81</v>
      </c>
      <c r="C12160" s="20">
        <v>0</v>
      </c>
      <c r="D12160" s="20">
        <v>0</v>
      </c>
      <c r="E12160" s="20">
        <v>0</v>
      </c>
      <c r="F12160" s="20">
        <f t="shared" si="382"/>
        <v>0</v>
      </c>
      <c r="G12160" s="136">
        <f t="shared" si="383"/>
        <v>0</v>
      </c>
    </row>
    <row r="12161" spans="1:7" s="8" customFormat="1" ht="12.75" x14ac:dyDescent="0.15">
      <c r="A12161" s="108" t="s">
        <v>37</v>
      </c>
      <c r="B12161" s="19">
        <v>9092.67</v>
      </c>
      <c r="C12161" s="19">
        <v>0</v>
      </c>
      <c r="D12161" s="19">
        <v>0</v>
      </c>
      <c r="E12161" s="19">
        <v>0</v>
      </c>
      <c r="F12161" s="19">
        <f t="shared" si="382"/>
        <v>0</v>
      </c>
      <c r="G12161" s="151">
        <f t="shared" si="383"/>
        <v>0</v>
      </c>
    </row>
    <row r="12162" spans="1:7" s="8" customFormat="1" ht="12.75" x14ac:dyDescent="0.15">
      <c r="A12162" s="110" t="s">
        <v>38</v>
      </c>
      <c r="B12162" s="20">
        <v>9089.33</v>
      </c>
      <c r="C12162" s="20">
        <v>0</v>
      </c>
      <c r="D12162" s="20">
        <v>0</v>
      </c>
      <c r="E12162" s="20">
        <v>0</v>
      </c>
      <c r="F12162" s="20">
        <f t="shared" si="382"/>
        <v>0</v>
      </c>
      <c r="G12162" s="136">
        <f t="shared" si="383"/>
        <v>0</v>
      </c>
    </row>
    <row r="12163" spans="1:7" s="8" customFormat="1" ht="12.75" x14ac:dyDescent="0.15">
      <c r="A12163" s="110" t="s">
        <v>39</v>
      </c>
      <c r="B12163" s="20">
        <v>3.34</v>
      </c>
      <c r="C12163" s="20">
        <v>0</v>
      </c>
      <c r="D12163" s="20">
        <v>0</v>
      </c>
      <c r="E12163" s="20">
        <v>0</v>
      </c>
      <c r="F12163" s="20">
        <f t="shared" ref="F12163:F12194" si="384">IFERROR(E12163/B12163*100,0)</f>
        <v>0</v>
      </c>
      <c r="G12163" s="136">
        <f t="shared" ref="G12163:G12194" si="385">IFERROR(E12163/D12163*100,0)</f>
        <v>0</v>
      </c>
    </row>
    <row r="12164" spans="1:7" s="8" customFormat="1" ht="12.75" x14ac:dyDescent="0.15">
      <c r="A12164" s="108" t="s">
        <v>40</v>
      </c>
      <c r="B12164" s="19">
        <v>356230.21</v>
      </c>
      <c r="C12164" s="19">
        <v>611834</v>
      </c>
      <c r="D12164" s="19">
        <v>599573.06999999995</v>
      </c>
      <c r="E12164" s="19">
        <v>532899.34</v>
      </c>
      <c r="F12164" s="19">
        <f t="shared" si="384"/>
        <v>149.59408973203031</v>
      </c>
      <c r="G12164" s="151">
        <f t="shared" si="385"/>
        <v>88.879799087707525</v>
      </c>
    </row>
    <row r="12165" spans="1:7" s="6" customFormat="1" ht="12.75" x14ac:dyDescent="0.15">
      <c r="A12165" s="147" t="s">
        <v>5</v>
      </c>
      <c r="B12165" s="17">
        <v>351870.5</v>
      </c>
      <c r="C12165" s="17">
        <v>606834</v>
      </c>
      <c r="D12165" s="17">
        <v>576073.06999999995</v>
      </c>
      <c r="E12165" s="17">
        <v>511053.49</v>
      </c>
      <c r="F12165" s="17">
        <f t="shared" si="384"/>
        <v>145.23908369698512</v>
      </c>
      <c r="G12165" s="148">
        <f t="shared" si="385"/>
        <v>88.713310275031603</v>
      </c>
    </row>
    <row r="12166" spans="1:7" s="8" customFormat="1" ht="12.75" x14ac:dyDescent="0.15">
      <c r="A12166" s="108" t="s">
        <v>6</v>
      </c>
      <c r="B12166" s="19">
        <v>351870.5</v>
      </c>
      <c r="C12166" s="19">
        <v>606834</v>
      </c>
      <c r="D12166" s="19">
        <v>576073.06999999995</v>
      </c>
      <c r="E12166" s="19">
        <v>511053.49</v>
      </c>
      <c r="F12166" s="19">
        <f t="shared" si="384"/>
        <v>145.23908369698512</v>
      </c>
      <c r="G12166" s="151">
        <f t="shared" si="385"/>
        <v>88.713310275031603</v>
      </c>
    </row>
    <row r="12167" spans="1:7" s="8" customFormat="1" ht="12.75" x14ac:dyDescent="0.15">
      <c r="A12167" s="108" t="s">
        <v>12</v>
      </c>
      <c r="B12167" s="19">
        <v>341880.49</v>
      </c>
      <c r="C12167" s="19">
        <v>586834</v>
      </c>
      <c r="D12167" s="19">
        <v>556073.06999999995</v>
      </c>
      <c r="E12167" s="19">
        <v>494505</v>
      </c>
      <c r="F12167" s="19">
        <f t="shared" si="384"/>
        <v>144.64264983357197</v>
      </c>
      <c r="G12167" s="151">
        <f t="shared" si="385"/>
        <v>88.928061198863674</v>
      </c>
    </row>
    <row r="12168" spans="1:7" s="8" customFormat="1" ht="12.75" x14ac:dyDescent="0.15">
      <c r="A12168" s="110" t="s">
        <v>22</v>
      </c>
      <c r="B12168" s="20">
        <v>24189.1</v>
      </c>
      <c r="C12168" s="20">
        <v>0</v>
      </c>
      <c r="D12168" s="20">
        <v>0</v>
      </c>
      <c r="E12168" s="20">
        <v>67036.639999999999</v>
      </c>
      <c r="F12168" s="20">
        <f t="shared" si="384"/>
        <v>277.13573469041842</v>
      </c>
      <c r="G12168" s="136">
        <f t="shared" si="385"/>
        <v>0</v>
      </c>
    </row>
    <row r="12169" spans="1:7" s="8" customFormat="1" ht="12.75" x14ac:dyDescent="0.15">
      <c r="A12169" s="110" t="s">
        <v>23</v>
      </c>
      <c r="B12169" s="20">
        <v>23611.3</v>
      </c>
      <c r="C12169" s="20">
        <v>0</v>
      </c>
      <c r="D12169" s="20">
        <v>0</v>
      </c>
      <c r="E12169" s="20">
        <v>93193.29</v>
      </c>
      <c r="F12169" s="20">
        <f t="shared" si="384"/>
        <v>394.69783535849359</v>
      </c>
      <c r="G12169" s="136">
        <f t="shared" si="385"/>
        <v>0</v>
      </c>
    </row>
    <row r="12170" spans="1:7" s="8" customFormat="1" ht="12.75" x14ac:dyDescent="0.15">
      <c r="A12170" s="110" t="s">
        <v>24</v>
      </c>
      <c r="B12170" s="20">
        <v>6.46</v>
      </c>
      <c r="C12170" s="20">
        <v>0</v>
      </c>
      <c r="D12170" s="20">
        <v>0</v>
      </c>
      <c r="E12170" s="20">
        <v>0</v>
      </c>
      <c r="F12170" s="20">
        <f t="shared" si="384"/>
        <v>0</v>
      </c>
      <c r="G12170" s="136">
        <f t="shared" si="385"/>
        <v>0</v>
      </c>
    </row>
    <row r="12171" spans="1:7" s="8" customFormat="1" ht="12.75" x14ac:dyDescent="0.15">
      <c r="A12171" s="110" t="s">
        <v>25</v>
      </c>
      <c r="B12171" s="20">
        <v>232.26</v>
      </c>
      <c r="C12171" s="20">
        <v>0</v>
      </c>
      <c r="D12171" s="20">
        <v>0</v>
      </c>
      <c r="E12171" s="20">
        <v>43</v>
      </c>
      <c r="F12171" s="20">
        <f t="shared" si="384"/>
        <v>18.513734607767159</v>
      </c>
      <c r="G12171" s="136">
        <f t="shared" si="385"/>
        <v>0</v>
      </c>
    </row>
    <row r="12172" spans="1:7" s="8" customFormat="1" ht="12.75" x14ac:dyDescent="0.15">
      <c r="A12172" s="110" t="s">
        <v>26</v>
      </c>
      <c r="B12172" s="20">
        <v>0</v>
      </c>
      <c r="C12172" s="20">
        <v>0</v>
      </c>
      <c r="D12172" s="20">
        <v>0</v>
      </c>
      <c r="E12172" s="20">
        <v>545.03</v>
      </c>
      <c r="F12172" s="20">
        <f t="shared" si="384"/>
        <v>0</v>
      </c>
      <c r="G12172" s="136">
        <f t="shared" si="385"/>
        <v>0</v>
      </c>
    </row>
    <row r="12173" spans="1:7" s="8" customFormat="1" ht="12.75" x14ac:dyDescent="0.15">
      <c r="A12173" s="110" t="s">
        <v>27</v>
      </c>
      <c r="B12173" s="20">
        <v>75686.42</v>
      </c>
      <c r="C12173" s="20">
        <v>0</v>
      </c>
      <c r="D12173" s="20">
        <v>0</v>
      </c>
      <c r="E12173" s="20">
        <v>61854.35</v>
      </c>
      <c r="F12173" s="20">
        <f t="shared" si="384"/>
        <v>81.724502229065664</v>
      </c>
      <c r="G12173" s="136">
        <f t="shared" si="385"/>
        <v>0</v>
      </c>
    </row>
    <row r="12174" spans="1:7" s="8" customFormat="1" ht="12.75" x14ac:dyDescent="0.15">
      <c r="A12174" s="110" t="s">
        <v>28</v>
      </c>
      <c r="B12174" s="20">
        <v>13.27</v>
      </c>
      <c r="C12174" s="20">
        <v>0</v>
      </c>
      <c r="D12174" s="20">
        <v>0</v>
      </c>
      <c r="E12174" s="20">
        <v>0</v>
      </c>
      <c r="F12174" s="20">
        <f t="shared" si="384"/>
        <v>0</v>
      </c>
      <c r="G12174" s="136">
        <f t="shared" si="385"/>
        <v>0</v>
      </c>
    </row>
    <row r="12175" spans="1:7" s="8" customFormat="1" ht="12.75" x14ac:dyDescent="0.15">
      <c r="A12175" s="110" t="s">
        <v>41</v>
      </c>
      <c r="B12175" s="20">
        <v>0</v>
      </c>
      <c r="C12175" s="20">
        <v>0</v>
      </c>
      <c r="D12175" s="20">
        <v>0</v>
      </c>
      <c r="E12175" s="20">
        <v>600</v>
      </c>
      <c r="F12175" s="20">
        <f t="shared" si="384"/>
        <v>0</v>
      </c>
      <c r="G12175" s="136">
        <f t="shared" si="385"/>
        <v>0</v>
      </c>
    </row>
    <row r="12176" spans="1:7" s="8" customFormat="1" ht="12.75" x14ac:dyDescent="0.15">
      <c r="A12176" s="110" t="s">
        <v>29</v>
      </c>
      <c r="B12176" s="20">
        <v>12806.03</v>
      </c>
      <c r="C12176" s="20">
        <v>0</v>
      </c>
      <c r="D12176" s="20">
        <v>0</v>
      </c>
      <c r="E12176" s="20">
        <v>20670.04</v>
      </c>
      <c r="F12176" s="20">
        <f t="shared" si="384"/>
        <v>161.40864889430995</v>
      </c>
      <c r="G12176" s="136">
        <f t="shared" si="385"/>
        <v>0</v>
      </c>
    </row>
    <row r="12177" spans="1:7" s="8" customFormat="1" ht="12.75" x14ac:dyDescent="0.15">
      <c r="A12177" s="110" t="s">
        <v>30</v>
      </c>
      <c r="B12177" s="20">
        <v>16086.97</v>
      </c>
      <c r="C12177" s="20">
        <v>0</v>
      </c>
      <c r="D12177" s="20">
        <v>0</v>
      </c>
      <c r="E12177" s="20">
        <v>13199.98</v>
      </c>
      <c r="F12177" s="20">
        <f t="shared" si="384"/>
        <v>82.053860981900257</v>
      </c>
      <c r="G12177" s="136">
        <f t="shared" si="385"/>
        <v>0</v>
      </c>
    </row>
    <row r="12178" spans="1:7" s="8" customFormat="1" ht="12.75" x14ac:dyDescent="0.15">
      <c r="A12178" s="110" t="s">
        <v>31</v>
      </c>
      <c r="B12178" s="20">
        <v>16344.81</v>
      </c>
      <c r="C12178" s="20">
        <v>0</v>
      </c>
      <c r="D12178" s="20">
        <v>0</v>
      </c>
      <c r="E12178" s="20">
        <v>15220.14</v>
      </c>
      <c r="F12178" s="20">
        <f t="shared" si="384"/>
        <v>93.119100191436914</v>
      </c>
      <c r="G12178" s="136">
        <f t="shared" si="385"/>
        <v>0</v>
      </c>
    </row>
    <row r="12179" spans="1:7" s="8" customFormat="1" ht="12.75" x14ac:dyDescent="0.15">
      <c r="A12179" s="110" t="s">
        <v>32</v>
      </c>
      <c r="B12179" s="20">
        <v>439.68</v>
      </c>
      <c r="C12179" s="20">
        <v>0</v>
      </c>
      <c r="D12179" s="20">
        <v>0</v>
      </c>
      <c r="E12179" s="20">
        <v>0</v>
      </c>
      <c r="F12179" s="20">
        <f t="shared" si="384"/>
        <v>0</v>
      </c>
      <c r="G12179" s="136">
        <f t="shared" si="385"/>
        <v>0</v>
      </c>
    </row>
    <row r="12180" spans="1:7" s="8" customFormat="1" ht="12.75" x14ac:dyDescent="0.15">
      <c r="A12180" s="110" t="s">
        <v>33</v>
      </c>
      <c r="B12180" s="20">
        <v>4849.76</v>
      </c>
      <c r="C12180" s="20">
        <v>0</v>
      </c>
      <c r="D12180" s="20">
        <v>0</v>
      </c>
      <c r="E12180" s="20">
        <v>8853.25</v>
      </c>
      <c r="F12180" s="20">
        <f t="shared" si="384"/>
        <v>182.55027052885092</v>
      </c>
      <c r="G12180" s="136">
        <f t="shared" si="385"/>
        <v>0</v>
      </c>
    </row>
    <row r="12181" spans="1:7" s="8" customFormat="1" ht="12.75" x14ac:dyDescent="0.15">
      <c r="A12181" s="110" t="s">
        <v>34</v>
      </c>
      <c r="B12181" s="20">
        <v>163180.26</v>
      </c>
      <c r="C12181" s="20">
        <v>0</v>
      </c>
      <c r="D12181" s="20">
        <v>0</v>
      </c>
      <c r="E12181" s="20">
        <v>200441.17</v>
      </c>
      <c r="F12181" s="20">
        <f t="shared" si="384"/>
        <v>122.83420188201686</v>
      </c>
      <c r="G12181" s="136">
        <f t="shared" si="385"/>
        <v>0</v>
      </c>
    </row>
    <row r="12182" spans="1:7" s="8" customFormat="1" ht="12.75" x14ac:dyDescent="0.15">
      <c r="A12182" s="110" t="s">
        <v>35</v>
      </c>
      <c r="B12182" s="20">
        <v>3309.01</v>
      </c>
      <c r="C12182" s="20">
        <v>0</v>
      </c>
      <c r="D12182" s="20">
        <v>0</v>
      </c>
      <c r="E12182" s="20">
        <v>10819.1</v>
      </c>
      <c r="F12182" s="20">
        <f t="shared" si="384"/>
        <v>326.95881849858415</v>
      </c>
      <c r="G12182" s="136">
        <f t="shared" si="385"/>
        <v>0</v>
      </c>
    </row>
    <row r="12183" spans="1:7" s="8" customFormat="1" ht="12.75" x14ac:dyDescent="0.15">
      <c r="A12183" s="110" t="s">
        <v>42</v>
      </c>
      <c r="B12183" s="20">
        <v>43.13</v>
      </c>
      <c r="C12183" s="20">
        <v>0</v>
      </c>
      <c r="D12183" s="20">
        <v>0</v>
      </c>
      <c r="E12183" s="20">
        <v>61.06</v>
      </c>
      <c r="F12183" s="20">
        <f t="shared" si="384"/>
        <v>141.57199165314168</v>
      </c>
      <c r="G12183" s="136">
        <f t="shared" si="385"/>
        <v>0</v>
      </c>
    </row>
    <row r="12184" spans="1:7" s="8" customFormat="1" ht="12.75" x14ac:dyDescent="0.15">
      <c r="A12184" s="110" t="s">
        <v>13</v>
      </c>
      <c r="B12184" s="20">
        <v>509.66</v>
      </c>
      <c r="C12184" s="20">
        <v>0</v>
      </c>
      <c r="D12184" s="20">
        <v>0</v>
      </c>
      <c r="E12184" s="20">
        <v>1274.4000000000001</v>
      </c>
      <c r="F12184" s="20">
        <f t="shared" si="384"/>
        <v>250.04905230938274</v>
      </c>
      <c r="G12184" s="136">
        <f t="shared" si="385"/>
        <v>0</v>
      </c>
    </row>
    <row r="12185" spans="1:7" s="8" customFormat="1" ht="12.75" x14ac:dyDescent="0.15">
      <c r="A12185" s="110" t="s">
        <v>36</v>
      </c>
      <c r="B12185" s="20">
        <v>572.37</v>
      </c>
      <c r="C12185" s="20">
        <v>0</v>
      </c>
      <c r="D12185" s="20">
        <v>0</v>
      </c>
      <c r="E12185" s="20">
        <v>693.55</v>
      </c>
      <c r="F12185" s="20">
        <f t="shared" si="384"/>
        <v>121.17161975645124</v>
      </c>
      <c r="G12185" s="136">
        <f t="shared" si="385"/>
        <v>0</v>
      </c>
    </row>
    <row r="12186" spans="1:7" s="8" customFormat="1" ht="12.75" x14ac:dyDescent="0.15">
      <c r="A12186" s="108" t="s">
        <v>37</v>
      </c>
      <c r="B12186" s="19">
        <v>9990.01</v>
      </c>
      <c r="C12186" s="19">
        <v>20000</v>
      </c>
      <c r="D12186" s="19">
        <v>20000</v>
      </c>
      <c r="E12186" s="19">
        <v>16548.490000000002</v>
      </c>
      <c r="F12186" s="19">
        <f t="shared" si="384"/>
        <v>165.65038473434964</v>
      </c>
      <c r="G12186" s="151">
        <f t="shared" si="385"/>
        <v>82.742450000000005</v>
      </c>
    </row>
    <row r="12187" spans="1:7" s="8" customFormat="1" ht="12.75" x14ac:dyDescent="0.15">
      <c r="A12187" s="110" t="s">
        <v>38</v>
      </c>
      <c r="B12187" s="20">
        <v>9312.43</v>
      </c>
      <c r="C12187" s="20">
        <v>0</v>
      </c>
      <c r="D12187" s="20">
        <v>0</v>
      </c>
      <c r="E12187" s="20">
        <v>16538.009999999998</v>
      </c>
      <c r="F12187" s="20">
        <f t="shared" si="384"/>
        <v>177.59070403750684</v>
      </c>
      <c r="G12187" s="136">
        <f t="shared" si="385"/>
        <v>0</v>
      </c>
    </row>
    <row r="12188" spans="1:7" s="8" customFormat="1" ht="12.75" x14ac:dyDescent="0.15">
      <c r="A12188" s="110" t="s">
        <v>43</v>
      </c>
      <c r="B12188" s="20">
        <v>677.58</v>
      </c>
      <c r="C12188" s="20">
        <v>0</v>
      </c>
      <c r="D12188" s="20">
        <v>0</v>
      </c>
      <c r="E12188" s="20">
        <v>0</v>
      </c>
      <c r="F12188" s="20">
        <f t="shared" si="384"/>
        <v>0</v>
      </c>
      <c r="G12188" s="136">
        <f t="shared" si="385"/>
        <v>0</v>
      </c>
    </row>
    <row r="12189" spans="1:7" s="8" customFormat="1" ht="12.75" x14ac:dyDescent="0.15">
      <c r="A12189" s="110" t="s">
        <v>39</v>
      </c>
      <c r="B12189" s="20">
        <v>0</v>
      </c>
      <c r="C12189" s="20">
        <v>0</v>
      </c>
      <c r="D12189" s="20">
        <v>0</v>
      </c>
      <c r="E12189" s="20">
        <v>10.48</v>
      </c>
      <c r="F12189" s="20">
        <f t="shared" si="384"/>
        <v>0</v>
      </c>
      <c r="G12189" s="136">
        <f t="shared" si="385"/>
        <v>0</v>
      </c>
    </row>
    <row r="12190" spans="1:7" s="6" customFormat="1" ht="12.75" x14ac:dyDescent="0.15">
      <c r="A12190" s="147" t="s">
        <v>44</v>
      </c>
      <c r="B12190" s="17">
        <v>4359.71</v>
      </c>
      <c r="C12190" s="17">
        <v>5000</v>
      </c>
      <c r="D12190" s="17">
        <v>5000</v>
      </c>
      <c r="E12190" s="17">
        <v>3859.56</v>
      </c>
      <c r="F12190" s="17">
        <f t="shared" si="384"/>
        <v>88.527906672691529</v>
      </c>
      <c r="G12190" s="148">
        <f t="shared" si="385"/>
        <v>77.191200000000009</v>
      </c>
    </row>
    <row r="12191" spans="1:7" s="8" customFormat="1" ht="12.75" x14ac:dyDescent="0.15">
      <c r="A12191" s="108" t="s">
        <v>6</v>
      </c>
      <c r="B12191" s="19">
        <v>4359.71</v>
      </c>
      <c r="C12191" s="19">
        <v>5000</v>
      </c>
      <c r="D12191" s="19">
        <v>5000</v>
      </c>
      <c r="E12191" s="19">
        <v>3859.56</v>
      </c>
      <c r="F12191" s="19">
        <f t="shared" si="384"/>
        <v>88.527906672691529</v>
      </c>
      <c r="G12191" s="151">
        <f t="shared" si="385"/>
        <v>77.191200000000009</v>
      </c>
    </row>
    <row r="12192" spans="1:7" s="8" customFormat="1" ht="12.75" x14ac:dyDescent="0.15">
      <c r="A12192" s="108" t="s">
        <v>12</v>
      </c>
      <c r="B12192" s="19">
        <v>4359.71</v>
      </c>
      <c r="C12192" s="19">
        <v>5000</v>
      </c>
      <c r="D12192" s="19">
        <v>5000</v>
      </c>
      <c r="E12192" s="19">
        <v>3859.56</v>
      </c>
      <c r="F12192" s="19">
        <f t="shared" si="384"/>
        <v>88.527906672691529</v>
      </c>
      <c r="G12192" s="151">
        <f t="shared" si="385"/>
        <v>77.191200000000009</v>
      </c>
    </row>
    <row r="12193" spans="1:7" s="8" customFormat="1" ht="12.75" x14ac:dyDescent="0.15">
      <c r="A12193" s="110" t="s">
        <v>22</v>
      </c>
      <c r="B12193" s="20">
        <v>4359.71</v>
      </c>
      <c r="C12193" s="20">
        <v>0</v>
      </c>
      <c r="D12193" s="20">
        <v>0</v>
      </c>
      <c r="E12193" s="20">
        <v>3859.56</v>
      </c>
      <c r="F12193" s="20">
        <f t="shared" si="384"/>
        <v>88.527906672691529</v>
      </c>
      <c r="G12193" s="136">
        <f t="shared" si="385"/>
        <v>0</v>
      </c>
    </row>
    <row r="12194" spans="1:7" s="6" customFormat="1" ht="12.75" x14ac:dyDescent="0.15">
      <c r="A12194" s="147" t="s">
        <v>14</v>
      </c>
      <c r="B12194" s="17">
        <v>0</v>
      </c>
      <c r="C12194" s="17">
        <v>0</v>
      </c>
      <c r="D12194" s="17">
        <v>18500</v>
      </c>
      <c r="E12194" s="17">
        <v>17986.29</v>
      </c>
      <c r="F12194" s="17">
        <f t="shared" si="384"/>
        <v>0</v>
      </c>
      <c r="G12194" s="148">
        <f t="shared" si="385"/>
        <v>97.223189189189199</v>
      </c>
    </row>
    <row r="12195" spans="1:7" s="8" customFormat="1" ht="12.75" x14ac:dyDescent="0.15">
      <c r="A12195" s="108" t="s">
        <v>6</v>
      </c>
      <c r="B12195" s="19">
        <v>0</v>
      </c>
      <c r="C12195" s="19">
        <v>0</v>
      </c>
      <c r="D12195" s="19">
        <v>18500</v>
      </c>
      <c r="E12195" s="19">
        <v>17986.29</v>
      </c>
      <c r="F12195" s="19">
        <f t="shared" ref="F12195:F12226" si="386">IFERROR(E12195/B12195*100,0)</f>
        <v>0</v>
      </c>
      <c r="G12195" s="151">
        <f t="shared" ref="G12195:G12226" si="387">IFERROR(E12195/D12195*100,0)</f>
        <v>97.223189189189199</v>
      </c>
    </row>
    <row r="12196" spans="1:7" s="8" customFormat="1" ht="12.75" x14ac:dyDescent="0.15">
      <c r="A12196" s="108" t="s">
        <v>12</v>
      </c>
      <c r="B12196" s="19">
        <v>0</v>
      </c>
      <c r="C12196" s="19">
        <v>0</v>
      </c>
      <c r="D12196" s="19">
        <v>18500</v>
      </c>
      <c r="E12196" s="19">
        <v>17986.29</v>
      </c>
      <c r="F12196" s="19">
        <f t="shared" si="386"/>
        <v>0</v>
      </c>
      <c r="G12196" s="151">
        <f t="shared" si="387"/>
        <v>97.223189189189199</v>
      </c>
    </row>
    <row r="12197" spans="1:7" s="8" customFormat="1" ht="12.75" x14ac:dyDescent="0.15">
      <c r="A12197" s="110" t="s">
        <v>19</v>
      </c>
      <c r="B12197" s="20">
        <v>0</v>
      </c>
      <c r="C12197" s="20">
        <v>0</v>
      </c>
      <c r="D12197" s="20">
        <v>0</v>
      </c>
      <c r="E12197" s="20">
        <v>17986.29</v>
      </c>
      <c r="F12197" s="20">
        <f t="shared" si="386"/>
        <v>0</v>
      </c>
      <c r="G12197" s="136">
        <f t="shared" si="387"/>
        <v>0</v>
      </c>
    </row>
    <row r="12198" spans="1:7" s="5" customFormat="1" ht="12.75" x14ac:dyDescent="0.15">
      <c r="A12198" s="145" t="s">
        <v>454</v>
      </c>
      <c r="B12198" s="16">
        <v>26.57</v>
      </c>
      <c r="C12198" s="16">
        <v>200</v>
      </c>
      <c r="D12198" s="16">
        <v>0</v>
      </c>
      <c r="E12198" s="16">
        <v>0</v>
      </c>
      <c r="F12198" s="16">
        <f t="shared" si="386"/>
        <v>0</v>
      </c>
      <c r="G12198" s="146">
        <f t="shared" si="387"/>
        <v>0</v>
      </c>
    </row>
    <row r="12199" spans="1:7" s="6" customFormat="1" ht="12.75" x14ac:dyDescent="0.15">
      <c r="A12199" s="147" t="s">
        <v>45</v>
      </c>
      <c r="B12199" s="17">
        <v>26.57</v>
      </c>
      <c r="C12199" s="17">
        <v>200</v>
      </c>
      <c r="D12199" s="17">
        <v>0</v>
      </c>
      <c r="E12199" s="17">
        <v>0</v>
      </c>
      <c r="F12199" s="17">
        <f t="shared" si="386"/>
        <v>0</v>
      </c>
      <c r="G12199" s="148">
        <f t="shared" si="387"/>
        <v>0</v>
      </c>
    </row>
    <row r="12200" spans="1:7" s="7" customFormat="1" ht="12.75" x14ac:dyDescent="0.15">
      <c r="A12200" s="149" t="s">
        <v>46</v>
      </c>
      <c r="B12200" s="18">
        <v>26.57</v>
      </c>
      <c r="C12200" s="18">
        <v>200</v>
      </c>
      <c r="D12200" s="18">
        <v>0</v>
      </c>
      <c r="E12200" s="18">
        <v>0</v>
      </c>
      <c r="F12200" s="18">
        <f t="shared" si="386"/>
        <v>0</v>
      </c>
      <c r="G12200" s="150">
        <f t="shared" si="387"/>
        <v>0</v>
      </c>
    </row>
    <row r="12201" spans="1:7" s="8" customFormat="1" ht="12.75" x14ac:dyDescent="0.15">
      <c r="A12201" s="108" t="s">
        <v>47</v>
      </c>
      <c r="B12201" s="19">
        <v>26.57</v>
      </c>
      <c r="C12201" s="19">
        <v>200</v>
      </c>
      <c r="D12201" s="19">
        <v>0</v>
      </c>
      <c r="E12201" s="19">
        <v>0</v>
      </c>
      <c r="F12201" s="19">
        <f t="shared" si="386"/>
        <v>0</v>
      </c>
      <c r="G12201" s="151">
        <f t="shared" si="387"/>
        <v>0</v>
      </c>
    </row>
    <row r="12202" spans="1:7" s="6" customFormat="1" ht="12.75" x14ac:dyDescent="0.15">
      <c r="A12202" s="147" t="s">
        <v>5</v>
      </c>
      <c r="B12202" s="17">
        <v>26.57</v>
      </c>
      <c r="C12202" s="17">
        <v>200</v>
      </c>
      <c r="D12202" s="17">
        <v>0</v>
      </c>
      <c r="E12202" s="17">
        <v>0</v>
      </c>
      <c r="F12202" s="17">
        <f t="shared" si="386"/>
        <v>0</v>
      </c>
      <c r="G12202" s="148">
        <f t="shared" si="387"/>
        <v>0</v>
      </c>
    </row>
    <row r="12203" spans="1:7" s="8" customFormat="1" ht="12.75" x14ac:dyDescent="0.15">
      <c r="A12203" s="108" t="s">
        <v>48</v>
      </c>
      <c r="B12203" s="19">
        <v>26.57</v>
      </c>
      <c r="C12203" s="19">
        <v>200</v>
      </c>
      <c r="D12203" s="19">
        <v>0</v>
      </c>
      <c r="E12203" s="19">
        <v>0</v>
      </c>
      <c r="F12203" s="19">
        <f t="shared" si="386"/>
        <v>0</v>
      </c>
      <c r="G12203" s="151">
        <f t="shared" si="387"/>
        <v>0</v>
      </c>
    </row>
    <row r="12204" spans="1:7" s="8" customFormat="1" ht="12.75" x14ac:dyDescent="0.15">
      <c r="A12204" s="108" t="s">
        <v>49</v>
      </c>
      <c r="B12204" s="19">
        <v>26.57</v>
      </c>
      <c r="C12204" s="19">
        <v>200</v>
      </c>
      <c r="D12204" s="19">
        <v>0</v>
      </c>
      <c r="E12204" s="19">
        <v>0</v>
      </c>
      <c r="F12204" s="19">
        <f t="shared" si="386"/>
        <v>0</v>
      </c>
      <c r="G12204" s="151">
        <f t="shared" si="387"/>
        <v>0</v>
      </c>
    </row>
    <row r="12205" spans="1:7" s="8" customFormat="1" ht="12.75" x14ac:dyDescent="0.15">
      <c r="A12205" s="110" t="s">
        <v>50</v>
      </c>
      <c r="B12205" s="20">
        <v>26.57</v>
      </c>
      <c r="C12205" s="20">
        <v>0</v>
      </c>
      <c r="D12205" s="20">
        <v>0</v>
      </c>
      <c r="E12205" s="20">
        <v>0</v>
      </c>
      <c r="F12205" s="20">
        <f t="shared" si="386"/>
        <v>0</v>
      </c>
      <c r="G12205" s="136">
        <f t="shared" si="387"/>
        <v>0</v>
      </c>
    </row>
    <row r="12206" spans="1:7" s="4" customFormat="1" ht="12.75" x14ac:dyDescent="0.15">
      <c r="A12206" s="144" t="s">
        <v>472</v>
      </c>
      <c r="B12206" s="15">
        <v>536242.68999999994</v>
      </c>
      <c r="C12206" s="15">
        <v>1740759</v>
      </c>
      <c r="D12206" s="15">
        <v>1769869</v>
      </c>
      <c r="E12206" s="15">
        <v>1213883.3999999999</v>
      </c>
      <c r="F12206" s="15">
        <f t="shared" si="386"/>
        <v>226.36828858217163</v>
      </c>
      <c r="G12206" s="142">
        <f t="shared" si="387"/>
        <v>68.586059194211543</v>
      </c>
    </row>
    <row r="12207" spans="1:7" s="5" customFormat="1" ht="12.75" x14ac:dyDescent="0.15">
      <c r="A12207" s="145" t="s">
        <v>473</v>
      </c>
      <c r="B12207" s="16">
        <v>6912.65</v>
      </c>
      <c r="C12207" s="16">
        <v>16300</v>
      </c>
      <c r="D12207" s="16">
        <v>1936</v>
      </c>
      <c r="E12207" s="16">
        <v>1935.54</v>
      </c>
      <c r="F12207" s="16">
        <f t="shared" si="386"/>
        <v>27.999971067535608</v>
      </c>
      <c r="G12207" s="146">
        <f t="shared" si="387"/>
        <v>99.976239669421489</v>
      </c>
    </row>
    <row r="12208" spans="1:7" s="6" customFormat="1" ht="12.75" x14ac:dyDescent="0.15">
      <c r="A12208" s="147" t="s">
        <v>219</v>
      </c>
      <c r="B12208" s="17">
        <v>6912.65</v>
      </c>
      <c r="C12208" s="17">
        <v>16300</v>
      </c>
      <c r="D12208" s="17">
        <v>1936</v>
      </c>
      <c r="E12208" s="17">
        <v>1935.54</v>
      </c>
      <c r="F12208" s="17">
        <f t="shared" si="386"/>
        <v>27.999971067535608</v>
      </c>
      <c r="G12208" s="148">
        <f t="shared" si="387"/>
        <v>99.976239669421489</v>
      </c>
    </row>
    <row r="12209" spans="1:7" s="7" customFormat="1" ht="12.75" x14ac:dyDescent="0.15">
      <c r="A12209" s="149" t="s">
        <v>220</v>
      </c>
      <c r="B12209" s="18">
        <v>6912.65</v>
      </c>
      <c r="C12209" s="18">
        <v>16300</v>
      </c>
      <c r="D12209" s="18">
        <v>1936</v>
      </c>
      <c r="E12209" s="18">
        <v>1935.54</v>
      </c>
      <c r="F12209" s="18">
        <f t="shared" si="386"/>
        <v>27.999971067535608</v>
      </c>
      <c r="G12209" s="150">
        <f t="shared" si="387"/>
        <v>99.976239669421489</v>
      </c>
    </row>
    <row r="12210" spans="1:7" s="8" customFormat="1" ht="12.75" x14ac:dyDescent="0.15">
      <c r="A12210" s="108" t="s">
        <v>150</v>
      </c>
      <c r="B12210" s="19">
        <v>6912.65</v>
      </c>
      <c r="C12210" s="19">
        <v>16300</v>
      </c>
      <c r="D12210" s="19">
        <v>1936</v>
      </c>
      <c r="E12210" s="19">
        <v>1935.54</v>
      </c>
      <c r="F12210" s="19">
        <f t="shared" si="386"/>
        <v>27.999971067535608</v>
      </c>
      <c r="G12210" s="151">
        <f t="shared" si="387"/>
        <v>99.976239669421489</v>
      </c>
    </row>
    <row r="12211" spans="1:7" s="6" customFormat="1" ht="12.75" x14ac:dyDescent="0.15">
      <c r="A12211" s="147" t="s">
        <v>5</v>
      </c>
      <c r="B12211" s="17">
        <v>6912.65</v>
      </c>
      <c r="C12211" s="17">
        <v>16300</v>
      </c>
      <c r="D12211" s="17">
        <v>1936</v>
      </c>
      <c r="E12211" s="17">
        <v>1935.54</v>
      </c>
      <c r="F12211" s="17">
        <f t="shared" si="386"/>
        <v>27.999971067535608</v>
      </c>
      <c r="G12211" s="148">
        <f t="shared" si="387"/>
        <v>99.976239669421489</v>
      </c>
    </row>
    <row r="12212" spans="1:7" s="8" customFormat="1" ht="12.75" x14ac:dyDescent="0.15">
      <c r="A12212" s="108" t="s">
        <v>6</v>
      </c>
      <c r="B12212" s="19">
        <v>6912.65</v>
      </c>
      <c r="C12212" s="19">
        <v>16300</v>
      </c>
      <c r="D12212" s="19">
        <v>1936</v>
      </c>
      <c r="E12212" s="19">
        <v>1935.54</v>
      </c>
      <c r="F12212" s="19">
        <f t="shared" si="386"/>
        <v>27.999971067535608</v>
      </c>
      <c r="G12212" s="151">
        <f t="shared" si="387"/>
        <v>99.976239669421489</v>
      </c>
    </row>
    <row r="12213" spans="1:7" s="8" customFormat="1" ht="12.75" x14ac:dyDescent="0.15">
      <c r="A12213" s="108" t="s">
        <v>12</v>
      </c>
      <c r="B12213" s="19">
        <v>6912.65</v>
      </c>
      <c r="C12213" s="19">
        <v>16300</v>
      </c>
      <c r="D12213" s="19">
        <v>1936</v>
      </c>
      <c r="E12213" s="19">
        <v>1935.54</v>
      </c>
      <c r="F12213" s="19">
        <f t="shared" si="386"/>
        <v>27.999971067535608</v>
      </c>
      <c r="G12213" s="151">
        <f t="shared" si="387"/>
        <v>99.976239669421489</v>
      </c>
    </row>
    <row r="12214" spans="1:7" s="8" customFormat="1" ht="12.75" x14ac:dyDescent="0.15">
      <c r="A12214" s="110" t="s">
        <v>32</v>
      </c>
      <c r="B12214" s="20">
        <v>6912.65</v>
      </c>
      <c r="C12214" s="20">
        <v>0</v>
      </c>
      <c r="D12214" s="20">
        <v>0</v>
      </c>
      <c r="E12214" s="20">
        <v>1935.54</v>
      </c>
      <c r="F12214" s="20">
        <f t="shared" si="386"/>
        <v>27.999971067535608</v>
      </c>
      <c r="G12214" s="136">
        <f t="shared" si="387"/>
        <v>0</v>
      </c>
    </row>
    <row r="12215" spans="1:7" s="5" customFormat="1" ht="12.75" x14ac:dyDescent="0.15">
      <c r="A12215" s="145" t="s">
        <v>474</v>
      </c>
      <c r="B12215" s="16">
        <v>42864.44</v>
      </c>
      <c r="C12215" s="16">
        <v>965465</v>
      </c>
      <c r="D12215" s="16">
        <v>992829</v>
      </c>
      <c r="E12215" s="16">
        <v>699824.27</v>
      </c>
      <c r="F12215" s="16">
        <f t="shared" si="386"/>
        <v>1632.6453115916131</v>
      </c>
      <c r="G12215" s="146">
        <f t="shared" si="387"/>
        <v>70.487895700065167</v>
      </c>
    </row>
    <row r="12216" spans="1:7" s="6" customFormat="1" ht="12.75" x14ac:dyDescent="0.15">
      <c r="A12216" s="147" t="s">
        <v>221</v>
      </c>
      <c r="B12216" s="17">
        <v>7382.71</v>
      </c>
      <c r="C12216" s="17">
        <v>113000</v>
      </c>
      <c r="D12216" s="17">
        <v>140364</v>
      </c>
      <c r="E12216" s="17">
        <v>63792</v>
      </c>
      <c r="F12216" s="17">
        <f t="shared" si="386"/>
        <v>864.07294882231599</v>
      </c>
      <c r="G12216" s="148">
        <f t="shared" si="387"/>
        <v>45.447550654013853</v>
      </c>
    </row>
    <row r="12217" spans="1:7" s="7" customFormat="1" ht="12.75" x14ac:dyDescent="0.15">
      <c r="A12217" s="149" t="s">
        <v>222</v>
      </c>
      <c r="B12217" s="18">
        <v>7382.71</v>
      </c>
      <c r="C12217" s="18">
        <v>113000</v>
      </c>
      <c r="D12217" s="18">
        <v>140364</v>
      </c>
      <c r="E12217" s="18">
        <v>63792</v>
      </c>
      <c r="F12217" s="18">
        <f t="shared" si="386"/>
        <v>864.07294882231599</v>
      </c>
      <c r="G12217" s="150">
        <f t="shared" si="387"/>
        <v>45.447550654013853</v>
      </c>
    </row>
    <row r="12218" spans="1:7" s="8" customFormat="1" ht="12.75" x14ac:dyDescent="0.15">
      <c r="A12218" s="108" t="s">
        <v>223</v>
      </c>
      <c r="B12218" s="19">
        <v>7382.71</v>
      </c>
      <c r="C12218" s="19">
        <v>113000</v>
      </c>
      <c r="D12218" s="19">
        <v>140364</v>
      </c>
      <c r="E12218" s="19">
        <v>63792</v>
      </c>
      <c r="F12218" s="19">
        <f t="shared" si="386"/>
        <v>864.07294882231599</v>
      </c>
      <c r="G12218" s="151">
        <f t="shared" si="387"/>
        <v>45.447550654013853</v>
      </c>
    </row>
    <row r="12219" spans="1:7" s="6" customFormat="1" ht="12.75" x14ac:dyDescent="0.15">
      <c r="A12219" s="147" t="s">
        <v>5</v>
      </c>
      <c r="B12219" s="17">
        <v>7382.71</v>
      </c>
      <c r="C12219" s="17">
        <v>113000</v>
      </c>
      <c r="D12219" s="17">
        <v>140364</v>
      </c>
      <c r="E12219" s="17">
        <v>63792</v>
      </c>
      <c r="F12219" s="17">
        <f t="shared" si="386"/>
        <v>864.07294882231599</v>
      </c>
      <c r="G12219" s="148">
        <f t="shared" si="387"/>
        <v>45.447550654013853</v>
      </c>
    </row>
    <row r="12220" spans="1:7" s="8" customFormat="1" ht="12.75" x14ac:dyDescent="0.15">
      <c r="A12220" s="108" t="s">
        <v>6</v>
      </c>
      <c r="B12220" s="19">
        <v>7382.71</v>
      </c>
      <c r="C12220" s="19">
        <v>113000</v>
      </c>
      <c r="D12220" s="19">
        <v>140364</v>
      </c>
      <c r="E12220" s="19">
        <v>63792</v>
      </c>
      <c r="F12220" s="19">
        <f t="shared" si="386"/>
        <v>864.07294882231599</v>
      </c>
      <c r="G12220" s="151">
        <f t="shared" si="387"/>
        <v>45.447550654013853</v>
      </c>
    </row>
    <row r="12221" spans="1:7" s="8" customFormat="1" ht="12.75" x14ac:dyDescent="0.15">
      <c r="A12221" s="108" t="s">
        <v>12</v>
      </c>
      <c r="B12221" s="19">
        <v>7382.71</v>
      </c>
      <c r="C12221" s="19">
        <v>113000</v>
      </c>
      <c r="D12221" s="19">
        <v>140364</v>
      </c>
      <c r="E12221" s="19">
        <v>63792</v>
      </c>
      <c r="F12221" s="19">
        <f t="shared" si="386"/>
        <v>864.07294882231599</v>
      </c>
      <c r="G12221" s="151">
        <f t="shared" si="387"/>
        <v>45.447550654013853</v>
      </c>
    </row>
    <row r="12222" spans="1:7" s="8" customFormat="1" ht="12.75" x14ac:dyDescent="0.15">
      <c r="A12222" s="110" t="s">
        <v>41</v>
      </c>
      <c r="B12222" s="20">
        <v>0</v>
      </c>
      <c r="C12222" s="20">
        <v>0</v>
      </c>
      <c r="D12222" s="20">
        <v>0</v>
      </c>
      <c r="E12222" s="20">
        <v>292</v>
      </c>
      <c r="F12222" s="20">
        <f t="shared" si="386"/>
        <v>0</v>
      </c>
      <c r="G12222" s="136">
        <f t="shared" si="387"/>
        <v>0</v>
      </c>
    </row>
    <row r="12223" spans="1:7" s="8" customFormat="1" ht="12.75" x14ac:dyDescent="0.15">
      <c r="A12223" s="110" t="s">
        <v>32</v>
      </c>
      <c r="B12223" s="20">
        <v>7382.71</v>
      </c>
      <c r="C12223" s="20">
        <v>0</v>
      </c>
      <c r="D12223" s="20">
        <v>0</v>
      </c>
      <c r="E12223" s="20">
        <v>63500</v>
      </c>
      <c r="F12223" s="20">
        <f t="shared" si="386"/>
        <v>860.11776163495529</v>
      </c>
      <c r="G12223" s="136">
        <f t="shared" si="387"/>
        <v>0</v>
      </c>
    </row>
    <row r="12224" spans="1:7" s="6" customFormat="1" ht="12.75" x14ac:dyDescent="0.15">
      <c r="A12224" s="147" t="s">
        <v>224</v>
      </c>
      <c r="B12224" s="17">
        <v>35481.730000000003</v>
      </c>
      <c r="C12224" s="17">
        <v>852465</v>
      </c>
      <c r="D12224" s="17">
        <v>852465</v>
      </c>
      <c r="E12224" s="17">
        <v>636032.27</v>
      </c>
      <c r="F12224" s="17">
        <f t="shared" si="386"/>
        <v>1792.5627358079776</v>
      </c>
      <c r="G12224" s="148">
        <f t="shared" si="387"/>
        <v>74.610954115418224</v>
      </c>
    </row>
    <row r="12225" spans="1:7" s="7" customFormat="1" ht="12.75" x14ac:dyDescent="0.15">
      <c r="A12225" s="149" t="s">
        <v>225</v>
      </c>
      <c r="B12225" s="18">
        <v>35481.730000000003</v>
      </c>
      <c r="C12225" s="18">
        <v>70763</v>
      </c>
      <c r="D12225" s="18">
        <v>112073</v>
      </c>
      <c r="E12225" s="18">
        <v>90780.22</v>
      </c>
      <c r="F12225" s="18">
        <f t="shared" si="386"/>
        <v>255.85060254953746</v>
      </c>
      <c r="G12225" s="150">
        <f t="shared" si="387"/>
        <v>81.000972580371723</v>
      </c>
    </row>
    <row r="12226" spans="1:7" s="8" customFormat="1" ht="12.75" x14ac:dyDescent="0.15">
      <c r="A12226" s="108" t="s">
        <v>226</v>
      </c>
      <c r="B12226" s="19">
        <v>35481.730000000003</v>
      </c>
      <c r="C12226" s="19">
        <v>70763</v>
      </c>
      <c r="D12226" s="19">
        <v>112073</v>
      </c>
      <c r="E12226" s="19">
        <v>90780.22</v>
      </c>
      <c r="F12226" s="19">
        <f t="shared" si="386"/>
        <v>255.85060254953746</v>
      </c>
      <c r="G12226" s="151">
        <f t="shared" si="387"/>
        <v>81.000972580371723</v>
      </c>
    </row>
    <row r="12227" spans="1:7" s="6" customFormat="1" ht="12.75" x14ac:dyDescent="0.15">
      <c r="A12227" s="147" t="s">
        <v>5</v>
      </c>
      <c r="B12227" s="17">
        <v>35481.730000000003</v>
      </c>
      <c r="C12227" s="17">
        <v>70763</v>
      </c>
      <c r="D12227" s="17">
        <v>112073</v>
      </c>
      <c r="E12227" s="17">
        <v>90780.22</v>
      </c>
      <c r="F12227" s="17">
        <f t="shared" ref="F12227:F12258" si="388">IFERROR(E12227/B12227*100,0)</f>
        <v>255.85060254953746</v>
      </c>
      <c r="G12227" s="148">
        <f t="shared" ref="G12227:G12258" si="389">IFERROR(E12227/D12227*100,0)</f>
        <v>81.000972580371723</v>
      </c>
    </row>
    <row r="12228" spans="1:7" s="8" customFormat="1" ht="12.75" x14ac:dyDescent="0.15">
      <c r="A12228" s="108" t="s">
        <v>6</v>
      </c>
      <c r="B12228" s="19">
        <v>35481.730000000003</v>
      </c>
      <c r="C12228" s="19">
        <v>70763</v>
      </c>
      <c r="D12228" s="19">
        <v>112073</v>
      </c>
      <c r="E12228" s="19">
        <v>90780.22</v>
      </c>
      <c r="F12228" s="19">
        <f t="shared" si="388"/>
        <v>255.85060254953746</v>
      </c>
      <c r="G12228" s="151">
        <f t="shared" si="389"/>
        <v>81.000972580371723</v>
      </c>
    </row>
    <row r="12229" spans="1:7" s="8" customFormat="1" ht="12.75" x14ac:dyDescent="0.15">
      <c r="A12229" s="108" t="s">
        <v>89</v>
      </c>
      <c r="B12229" s="19">
        <v>0</v>
      </c>
      <c r="C12229" s="19">
        <v>56166</v>
      </c>
      <c r="D12229" s="19">
        <v>56166</v>
      </c>
      <c r="E12229" s="19">
        <v>56165.74</v>
      </c>
      <c r="F12229" s="19">
        <f t="shared" si="388"/>
        <v>0</v>
      </c>
      <c r="G12229" s="151">
        <f t="shared" si="389"/>
        <v>99.999537086493604</v>
      </c>
    </row>
    <row r="12230" spans="1:7" s="8" customFormat="1" ht="12.75" x14ac:dyDescent="0.15">
      <c r="A12230" s="110" t="s">
        <v>90</v>
      </c>
      <c r="B12230" s="20">
        <v>0</v>
      </c>
      <c r="C12230" s="20">
        <v>0</v>
      </c>
      <c r="D12230" s="20">
        <v>0</v>
      </c>
      <c r="E12230" s="20">
        <v>56165.74</v>
      </c>
      <c r="F12230" s="20">
        <f t="shared" si="388"/>
        <v>0</v>
      </c>
      <c r="G12230" s="136">
        <f t="shared" si="389"/>
        <v>0</v>
      </c>
    </row>
    <row r="12231" spans="1:7" s="8" customFormat="1" ht="12.75" x14ac:dyDescent="0.15">
      <c r="A12231" s="108" t="s">
        <v>101</v>
      </c>
      <c r="B12231" s="19">
        <v>35481.730000000003</v>
      </c>
      <c r="C12231" s="19">
        <v>14597</v>
      </c>
      <c r="D12231" s="19">
        <v>55907</v>
      </c>
      <c r="E12231" s="19">
        <v>34614.480000000003</v>
      </c>
      <c r="F12231" s="19">
        <f t="shared" si="388"/>
        <v>97.555784343097145</v>
      </c>
      <c r="G12231" s="151">
        <f t="shared" si="389"/>
        <v>61.914393546425316</v>
      </c>
    </row>
    <row r="12232" spans="1:7" s="8" customFormat="1" ht="12.75" x14ac:dyDescent="0.15">
      <c r="A12232" s="110" t="s">
        <v>102</v>
      </c>
      <c r="B12232" s="20">
        <v>33232.17</v>
      </c>
      <c r="C12232" s="20">
        <v>0</v>
      </c>
      <c r="D12232" s="20">
        <v>0</v>
      </c>
      <c r="E12232" s="20">
        <v>0</v>
      </c>
      <c r="F12232" s="20">
        <f t="shared" si="388"/>
        <v>0</v>
      </c>
      <c r="G12232" s="136">
        <f t="shared" si="389"/>
        <v>0</v>
      </c>
    </row>
    <row r="12233" spans="1:7" s="8" customFormat="1" ht="25.5" x14ac:dyDescent="0.15">
      <c r="A12233" s="110" t="s">
        <v>160</v>
      </c>
      <c r="B12233" s="20">
        <v>2249.56</v>
      </c>
      <c r="C12233" s="20">
        <v>0</v>
      </c>
      <c r="D12233" s="20">
        <v>0</v>
      </c>
      <c r="E12233" s="20">
        <v>34614.480000000003</v>
      </c>
      <c r="F12233" s="20">
        <f t="shared" si="388"/>
        <v>1538.7222390156301</v>
      </c>
      <c r="G12233" s="136">
        <f t="shared" si="389"/>
        <v>0</v>
      </c>
    </row>
    <row r="12234" spans="1:7" s="7" customFormat="1" ht="12.75" x14ac:dyDescent="0.15">
      <c r="A12234" s="149" t="s">
        <v>227</v>
      </c>
      <c r="B12234" s="18">
        <v>0</v>
      </c>
      <c r="C12234" s="18">
        <v>781702</v>
      </c>
      <c r="D12234" s="18">
        <v>740392</v>
      </c>
      <c r="E12234" s="18">
        <v>545252.05000000005</v>
      </c>
      <c r="F12234" s="18">
        <f t="shared" si="388"/>
        <v>0</v>
      </c>
      <c r="G12234" s="150">
        <f t="shared" si="389"/>
        <v>73.643698203114027</v>
      </c>
    </row>
    <row r="12235" spans="1:7" s="8" customFormat="1" ht="12.75" x14ac:dyDescent="0.15">
      <c r="A12235" s="108" t="s">
        <v>226</v>
      </c>
      <c r="B12235" s="19">
        <v>0</v>
      </c>
      <c r="C12235" s="19">
        <v>781702</v>
      </c>
      <c r="D12235" s="19">
        <v>740392</v>
      </c>
      <c r="E12235" s="19">
        <v>545252.05000000005</v>
      </c>
      <c r="F12235" s="19">
        <f t="shared" si="388"/>
        <v>0</v>
      </c>
      <c r="G12235" s="151">
        <f t="shared" si="389"/>
        <v>73.643698203114027</v>
      </c>
    </row>
    <row r="12236" spans="1:7" s="6" customFormat="1" ht="12.75" x14ac:dyDescent="0.15">
      <c r="A12236" s="147" t="s">
        <v>5</v>
      </c>
      <c r="B12236" s="17">
        <v>0</v>
      </c>
      <c r="C12236" s="17">
        <v>781702</v>
      </c>
      <c r="D12236" s="17">
        <v>740392</v>
      </c>
      <c r="E12236" s="17">
        <v>545252.05000000005</v>
      </c>
      <c r="F12236" s="17">
        <f t="shared" si="388"/>
        <v>0</v>
      </c>
      <c r="G12236" s="148">
        <f t="shared" si="389"/>
        <v>73.643698203114027</v>
      </c>
    </row>
    <row r="12237" spans="1:7" s="8" customFormat="1" ht="12.75" x14ac:dyDescent="0.15">
      <c r="A12237" s="108" t="s">
        <v>6</v>
      </c>
      <c r="B12237" s="19">
        <v>0</v>
      </c>
      <c r="C12237" s="19">
        <v>781702</v>
      </c>
      <c r="D12237" s="19">
        <v>740392</v>
      </c>
      <c r="E12237" s="19">
        <v>545252.05000000005</v>
      </c>
      <c r="F12237" s="19">
        <f t="shared" si="388"/>
        <v>0</v>
      </c>
      <c r="G12237" s="151">
        <f t="shared" si="389"/>
        <v>73.643698203114027</v>
      </c>
    </row>
    <row r="12238" spans="1:7" s="8" customFormat="1" ht="12.75" x14ac:dyDescent="0.15">
      <c r="A12238" s="108" t="s">
        <v>101</v>
      </c>
      <c r="B12238" s="19">
        <v>0</v>
      </c>
      <c r="C12238" s="19">
        <v>781702</v>
      </c>
      <c r="D12238" s="19">
        <v>740392</v>
      </c>
      <c r="E12238" s="19">
        <v>545252.05000000005</v>
      </c>
      <c r="F12238" s="19">
        <f t="shared" si="388"/>
        <v>0</v>
      </c>
      <c r="G12238" s="151">
        <f t="shared" si="389"/>
        <v>73.643698203114027</v>
      </c>
    </row>
    <row r="12239" spans="1:7" s="8" customFormat="1" ht="25.5" x14ac:dyDescent="0.15">
      <c r="A12239" s="110" t="s">
        <v>160</v>
      </c>
      <c r="B12239" s="20">
        <v>0</v>
      </c>
      <c r="C12239" s="20">
        <v>0</v>
      </c>
      <c r="D12239" s="20">
        <v>0</v>
      </c>
      <c r="E12239" s="20">
        <v>545252.05000000005</v>
      </c>
      <c r="F12239" s="20">
        <f t="shared" si="388"/>
        <v>0</v>
      </c>
      <c r="G12239" s="136">
        <f t="shared" si="389"/>
        <v>0</v>
      </c>
    </row>
    <row r="12240" spans="1:7" s="5" customFormat="1" ht="12.75" x14ac:dyDescent="0.15">
      <c r="A12240" s="145" t="s">
        <v>475</v>
      </c>
      <c r="B12240" s="16">
        <v>161832.16</v>
      </c>
      <c r="C12240" s="16">
        <v>192224</v>
      </c>
      <c r="D12240" s="16">
        <v>170332</v>
      </c>
      <c r="E12240" s="16">
        <v>142996.07</v>
      </c>
      <c r="F12240" s="16">
        <f t="shared" si="388"/>
        <v>88.360725087028442</v>
      </c>
      <c r="G12240" s="146">
        <f t="shared" si="389"/>
        <v>83.951383181081653</v>
      </c>
    </row>
    <row r="12241" spans="1:7" s="6" customFormat="1" ht="12.75" x14ac:dyDescent="0.15">
      <c r="A12241" s="147" t="s">
        <v>228</v>
      </c>
      <c r="B12241" s="17">
        <v>161832.16</v>
      </c>
      <c r="C12241" s="17">
        <v>192224</v>
      </c>
      <c r="D12241" s="17">
        <v>170332</v>
      </c>
      <c r="E12241" s="17">
        <v>142996.07</v>
      </c>
      <c r="F12241" s="17">
        <f t="shared" si="388"/>
        <v>88.360725087028442</v>
      </c>
      <c r="G12241" s="148">
        <f t="shared" si="389"/>
        <v>83.951383181081653</v>
      </c>
    </row>
    <row r="12242" spans="1:7" s="7" customFormat="1" ht="12.75" x14ac:dyDescent="0.15">
      <c r="A12242" s="149" t="s">
        <v>229</v>
      </c>
      <c r="B12242" s="18">
        <v>161832.16</v>
      </c>
      <c r="C12242" s="18">
        <v>192224</v>
      </c>
      <c r="D12242" s="18">
        <v>170332</v>
      </c>
      <c r="E12242" s="18">
        <v>142996.07</v>
      </c>
      <c r="F12242" s="18">
        <f t="shared" si="388"/>
        <v>88.360725087028442</v>
      </c>
      <c r="G12242" s="150">
        <f t="shared" si="389"/>
        <v>83.951383181081653</v>
      </c>
    </row>
    <row r="12243" spans="1:7" s="8" customFormat="1" ht="12.75" x14ac:dyDescent="0.15">
      <c r="A12243" s="108" t="s">
        <v>230</v>
      </c>
      <c r="B12243" s="19">
        <v>161832.16</v>
      </c>
      <c r="C12243" s="19">
        <v>192224</v>
      </c>
      <c r="D12243" s="19">
        <v>170332</v>
      </c>
      <c r="E12243" s="19">
        <v>142996.07</v>
      </c>
      <c r="F12243" s="19">
        <f t="shared" si="388"/>
        <v>88.360725087028442</v>
      </c>
      <c r="G12243" s="151">
        <f t="shared" si="389"/>
        <v>83.951383181081653</v>
      </c>
    </row>
    <row r="12244" spans="1:7" s="6" customFormat="1" ht="12.75" x14ac:dyDescent="0.15">
      <c r="A12244" s="147" t="s">
        <v>5</v>
      </c>
      <c r="B12244" s="17">
        <v>94886.52</v>
      </c>
      <c r="C12244" s="17">
        <v>111074</v>
      </c>
      <c r="D12244" s="17">
        <v>108200</v>
      </c>
      <c r="E12244" s="17">
        <v>96308.15</v>
      </c>
      <c r="F12244" s="17">
        <f t="shared" si="388"/>
        <v>101.49824232145934</v>
      </c>
      <c r="G12244" s="148">
        <f t="shared" si="389"/>
        <v>89.009380776340109</v>
      </c>
    </row>
    <row r="12245" spans="1:7" s="8" customFormat="1" ht="12.75" x14ac:dyDescent="0.15">
      <c r="A12245" s="108" t="s">
        <v>6</v>
      </c>
      <c r="B12245" s="19">
        <v>94886.52</v>
      </c>
      <c r="C12245" s="19">
        <v>111074</v>
      </c>
      <c r="D12245" s="19">
        <v>108200</v>
      </c>
      <c r="E12245" s="19">
        <v>96308.15</v>
      </c>
      <c r="F12245" s="19">
        <f t="shared" si="388"/>
        <v>101.49824232145934</v>
      </c>
      <c r="G12245" s="151">
        <f t="shared" si="389"/>
        <v>89.009380776340109</v>
      </c>
    </row>
    <row r="12246" spans="1:7" s="8" customFormat="1" ht="12.75" x14ac:dyDescent="0.15">
      <c r="A12246" s="108" t="s">
        <v>7</v>
      </c>
      <c r="B12246" s="19">
        <v>73081</v>
      </c>
      <c r="C12246" s="19">
        <v>107074</v>
      </c>
      <c r="D12246" s="19">
        <v>98700</v>
      </c>
      <c r="E12246" s="19">
        <v>87467.41</v>
      </c>
      <c r="F12246" s="19">
        <f t="shared" si="388"/>
        <v>119.68556806830777</v>
      </c>
      <c r="G12246" s="151">
        <f t="shared" si="389"/>
        <v>88.619463019250261</v>
      </c>
    </row>
    <row r="12247" spans="1:7" s="8" customFormat="1" ht="12.75" x14ac:dyDescent="0.15">
      <c r="A12247" s="110" t="s">
        <v>8</v>
      </c>
      <c r="B12247" s="20">
        <v>58329.5</v>
      </c>
      <c r="C12247" s="20">
        <v>0</v>
      </c>
      <c r="D12247" s="20">
        <v>0</v>
      </c>
      <c r="E12247" s="20">
        <v>69329.509999999995</v>
      </c>
      <c r="F12247" s="20">
        <f t="shared" si="388"/>
        <v>118.85839926623748</v>
      </c>
      <c r="G12247" s="136">
        <f t="shared" si="389"/>
        <v>0</v>
      </c>
    </row>
    <row r="12248" spans="1:7" s="8" customFormat="1" ht="12.75" x14ac:dyDescent="0.15">
      <c r="A12248" s="110" t="s">
        <v>10</v>
      </c>
      <c r="B12248" s="20">
        <v>5127.13</v>
      </c>
      <c r="C12248" s="20">
        <v>0</v>
      </c>
      <c r="D12248" s="20">
        <v>0</v>
      </c>
      <c r="E12248" s="20">
        <v>6698.47</v>
      </c>
      <c r="F12248" s="20">
        <f t="shared" si="388"/>
        <v>130.64755525996026</v>
      </c>
      <c r="G12248" s="136">
        <f t="shared" si="389"/>
        <v>0</v>
      </c>
    </row>
    <row r="12249" spans="1:7" s="8" customFormat="1" ht="12.75" x14ac:dyDescent="0.15">
      <c r="A12249" s="110" t="s">
        <v>11</v>
      </c>
      <c r="B12249" s="20">
        <v>9624.3700000000008</v>
      </c>
      <c r="C12249" s="20">
        <v>0</v>
      </c>
      <c r="D12249" s="20">
        <v>0</v>
      </c>
      <c r="E12249" s="20">
        <v>11439.43</v>
      </c>
      <c r="F12249" s="20">
        <f t="shared" si="388"/>
        <v>118.85900064108093</v>
      </c>
      <c r="G12249" s="136">
        <f t="shared" si="389"/>
        <v>0</v>
      </c>
    </row>
    <row r="12250" spans="1:7" s="8" customFormat="1" ht="12.75" x14ac:dyDescent="0.15">
      <c r="A12250" s="108" t="s">
        <v>12</v>
      </c>
      <c r="B12250" s="19">
        <v>21805.52</v>
      </c>
      <c r="C12250" s="19">
        <v>4000</v>
      </c>
      <c r="D12250" s="19">
        <v>9500</v>
      </c>
      <c r="E12250" s="19">
        <v>8840.74</v>
      </c>
      <c r="F12250" s="19">
        <f t="shared" si="388"/>
        <v>40.543587128396844</v>
      </c>
      <c r="G12250" s="151">
        <f t="shared" si="389"/>
        <v>93.060421052631582</v>
      </c>
    </row>
    <row r="12251" spans="1:7" s="8" customFormat="1" ht="12.75" x14ac:dyDescent="0.15">
      <c r="A12251" s="110" t="s">
        <v>18</v>
      </c>
      <c r="B12251" s="20">
        <v>58.92</v>
      </c>
      <c r="C12251" s="20">
        <v>0</v>
      </c>
      <c r="D12251" s="20">
        <v>0</v>
      </c>
      <c r="E12251" s="20">
        <v>453.75</v>
      </c>
      <c r="F12251" s="20">
        <f t="shared" si="388"/>
        <v>770.112016293279</v>
      </c>
      <c r="G12251" s="136">
        <f t="shared" si="389"/>
        <v>0</v>
      </c>
    </row>
    <row r="12252" spans="1:7" s="8" customFormat="1" ht="12.75" x14ac:dyDescent="0.15">
      <c r="A12252" s="110" t="s">
        <v>19</v>
      </c>
      <c r="B12252" s="20">
        <v>693.61</v>
      </c>
      <c r="C12252" s="20">
        <v>0</v>
      </c>
      <c r="D12252" s="20">
        <v>0</v>
      </c>
      <c r="E12252" s="20">
        <v>709.56</v>
      </c>
      <c r="F12252" s="20">
        <f t="shared" si="388"/>
        <v>102.29956315508714</v>
      </c>
      <c r="G12252" s="136">
        <f t="shared" si="389"/>
        <v>0</v>
      </c>
    </row>
    <row r="12253" spans="1:7" s="8" customFormat="1" ht="12.75" x14ac:dyDescent="0.15">
      <c r="A12253" s="110" t="s">
        <v>20</v>
      </c>
      <c r="B12253" s="20">
        <v>1843.52</v>
      </c>
      <c r="C12253" s="20">
        <v>0</v>
      </c>
      <c r="D12253" s="20">
        <v>0</v>
      </c>
      <c r="E12253" s="20">
        <v>600</v>
      </c>
      <c r="F12253" s="20">
        <f t="shared" si="388"/>
        <v>32.546432910952959</v>
      </c>
      <c r="G12253" s="136">
        <f t="shared" si="389"/>
        <v>0</v>
      </c>
    </row>
    <row r="12254" spans="1:7" s="8" customFormat="1" ht="12.75" x14ac:dyDescent="0.15">
      <c r="A12254" s="110" t="s">
        <v>21</v>
      </c>
      <c r="B12254" s="20">
        <v>0</v>
      </c>
      <c r="C12254" s="20">
        <v>0</v>
      </c>
      <c r="D12254" s="20">
        <v>0</v>
      </c>
      <c r="E12254" s="20">
        <v>199.2</v>
      </c>
      <c r="F12254" s="20">
        <f t="shared" si="388"/>
        <v>0</v>
      </c>
      <c r="G12254" s="136">
        <f t="shared" si="389"/>
        <v>0</v>
      </c>
    </row>
    <row r="12255" spans="1:7" s="8" customFormat="1" ht="12.75" x14ac:dyDescent="0.15">
      <c r="A12255" s="110" t="s">
        <v>22</v>
      </c>
      <c r="B12255" s="20">
        <v>6714.16</v>
      </c>
      <c r="C12255" s="20">
        <v>0</v>
      </c>
      <c r="D12255" s="20">
        <v>0</v>
      </c>
      <c r="E12255" s="20">
        <v>0</v>
      </c>
      <c r="F12255" s="20">
        <f t="shared" si="388"/>
        <v>0</v>
      </c>
      <c r="G12255" s="136">
        <f t="shared" si="389"/>
        <v>0</v>
      </c>
    </row>
    <row r="12256" spans="1:7" s="8" customFormat="1" ht="12.75" x14ac:dyDescent="0.15">
      <c r="A12256" s="110" t="s">
        <v>23</v>
      </c>
      <c r="B12256" s="20">
        <v>13.87</v>
      </c>
      <c r="C12256" s="20">
        <v>0</v>
      </c>
      <c r="D12256" s="20">
        <v>0</v>
      </c>
      <c r="E12256" s="20">
        <v>0</v>
      </c>
      <c r="F12256" s="20">
        <f t="shared" si="388"/>
        <v>0</v>
      </c>
      <c r="G12256" s="136">
        <f t="shared" si="389"/>
        <v>0</v>
      </c>
    </row>
    <row r="12257" spans="1:7" s="8" customFormat="1" ht="12.75" x14ac:dyDescent="0.15">
      <c r="A12257" s="110" t="s">
        <v>27</v>
      </c>
      <c r="B12257" s="20">
        <v>1575.37</v>
      </c>
      <c r="C12257" s="20">
        <v>0</v>
      </c>
      <c r="D12257" s="20">
        <v>0</v>
      </c>
      <c r="E12257" s="20">
        <v>0</v>
      </c>
      <c r="F12257" s="20">
        <f t="shared" si="388"/>
        <v>0</v>
      </c>
      <c r="G12257" s="136">
        <f t="shared" si="389"/>
        <v>0</v>
      </c>
    </row>
    <row r="12258" spans="1:7" s="8" customFormat="1" ht="12.75" x14ac:dyDescent="0.15">
      <c r="A12258" s="110" t="s">
        <v>28</v>
      </c>
      <c r="B12258" s="20">
        <v>430.54</v>
      </c>
      <c r="C12258" s="20">
        <v>0</v>
      </c>
      <c r="D12258" s="20">
        <v>0</v>
      </c>
      <c r="E12258" s="20">
        <v>0</v>
      </c>
      <c r="F12258" s="20">
        <f t="shared" si="388"/>
        <v>0</v>
      </c>
      <c r="G12258" s="136">
        <f t="shared" si="389"/>
        <v>0</v>
      </c>
    </row>
    <row r="12259" spans="1:7" s="8" customFormat="1" ht="12.75" x14ac:dyDescent="0.15">
      <c r="A12259" s="110" t="s">
        <v>30</v>
      </c>
      <c r="B12259" s="20">
        <v>357.82</v>
      </c>
      <c r="C12259" s="20">
        <v>0</v>
      </c>
      <c r="D12259" s="20">
        <v>0</v>
      </c>
      <c r="E12259" s="20">
        <v>51.76</v>
      </c>
      <c r="F12259" s="20">
        <f t="shared" ref="F12259:F12265" si="390">IFERROR(E12259/B12259*100,0)</f>
        <v>14.465373651556648</v>
      </c>
      <c r="G12259" s="136">
        <f t="shared" ref="G12259:G12265" si="391">IFERROR(E12259/D12259*100,0)</f>
        <v>0</v>
      </c>
    </row>
    <row r="12260" spans="1:7" s="8" customFormat="1" ht="12.75" x14ac:dyDescent="0.15">
      <c r="A12260" s="110" t="s">
        <v>32</v>
      </c>
      <c r="B12260" s="20">
        <v>523.02</v>
      </c>
      <c r="C12260" s="20">
        <v>0</v>
      </c>
      <c r="D12260" s="20">
        <v>0</v>
      </c>
      <c r="E12260" s="20">
        <v>0</v>
      </c>
      <c r="F12260" s="20">
        <f t="shared" si="390"/>
        <v>0</v>
      </c>
      <c r="G12260" s="136">
        <f t="shared" si="391"/>
        <v>0</v>
      </c>
    </row>
    <row r="12261" spans="1:7" s="8" customFormat="1" ht="12.75" x14ac:dyDescent="0.15">
      <c r="A12261" s="110" t="s">
        <v>33</v>
      </c>
      <c r="B12261" s="20">
        <v>4033.69</v>
      </c>
      <c r="C12261" s="20">
        <v>0</v>
      </c>
      <c r="D12261" s="20">
        <v>0</v>
      </c>
      <c r="E12261" s="20">
        <v>3392.37</v>
      </c>
      <c r="F12261" s="20">
        <f t="shared" si="390"/>
        <v>84.100910084810678</v>
      </c>
      <c r="G12261" s="136">
        <f t="shared" si="391"/>
        <v>0</v>
      </c>
    </row>
    <row r="12262" spans="1:7" s="8" customFormat="1" ht="12.75" x14ac:dyDescent="0.15">
      <c r="A12262" s="110" t="s">
        <v>34</v>
      </c>
      <c r="B12262" s="20">
        <v>0</v>
      </c>
      <c r="C12262" s="20">
        <v>0</v>
      </c>
      <c r="D12262" s="20">
        <v>0</v>
      </c>
      <c r="E12262" s="20">
        <v>555.87</v>
      </c>
      <c r="F12262" s="20">
        <f t="shared" si="390"/>
        <v>0</v>
      </c>
      <c r="G12262" s="136">
        <f t="shared" si="391"/>
        <v>0</v>
      </c>
    </row>
    <row r="12263" spans="1:7" s="8" customFormat="1" ht="12.75" x14ac:dyDescent="0.15">
      <c r="A12263" s="110" t="s">
        <v>99</v>
      </c>
      <c r="B12263" s="20">
        <v>4743.71</v>
      </c>
      <c r="C12263" s="20">
        <v>0</v>
      </c>
      <c r="D12263" s="20">
        <v>0</v>
      </c>
      <c r="E12263" s="20">
        <v>2518.7800000000002</v>
      </c>
      <c r="F12263" s="20">
        <f t="shared" si="390"/>
        <v>53.097259318128643</v>
      </c>
      <c r="G12263" s="136">
        <f t="shared" si="391"/>
        <v>0</v>
      </c>
    </row>
    <row r="12264" spans="1:7" s="8" customFormat="1" ht="12.75" x14ac:dyDescent="0.15">
      <c r="A12264" s="110" t="s">
        <v>35</v>
      </c>
      <c r="B12264" s="20">
        <v>54.14</v>
      </c>
      <c r="C12264" s="20">
        <v>0</v>
      </c>
      <c r="D12264" s="20">
        <v>0</v>
      </c>
      <c r="E12264" s="20">
        <v>0</v>
      </c>
      <c r="F12264" s="20">
        <f t="shared" si="390"/>
        <v>0</v>
      </c>
      <c r="G12264" s="136">
        <f t="shared" si="391"/>
        <v>0</v>
      </c>
    </row>
    <row r="12265" spans="1:7" s="8" customFormat="1" ht="12.75" x14ac:dyDescent="0.15">
      <c r="A12265" s="110" t="s">
        <v>42</v>
      </c>
      <c r="B12265" s="20">
        <v>597.25</v>
      </c>
      <c r="C12265" s="20">
        <v>0</v>
      </c>
      <c r="D12265" s="20">
        <v>0</v>
      </c>
      <c r="E12265" s="20">
        <v>359.45</v>
      </c>
      <c r="F12265" s="20">
        <f t="shared" si="390"/>
        <v>60.184177480117206</v>
      </c>
      <c r="G12265" s="136">
        <f t="shared" si="391"/>
        <v>0</v>
      </c>
    </row>
    <row r="12266" spans="1:7" s="8" customFormat="1" ht="12.75" x14ac:dyDescent="0.15">
      <c r="A12266" s="110" t="s">
        <v>13</v>
      </c>
      <c r="B12266" s="20">
        <v>165.9</v>
      </c>
      <c r="C12266" s="20">
        <v>0</v>
      </c>
      <c r="D12266" s="20">
        <v>0</v>
      </c>
      <c r="E12266" s="20">
        <v>0</v>
      </c>
      <c r="F12266" s="20">
        <f t="shared" ref="F12266:F12329" si="392">IFERROR(E12266/B12266*100,0)</f>
        <v>0</v>
      </c>
      <c r="G12266" s="136">
        <f t="shared" ref="G12266:G12329" si="393">IFERROR(E12266/D12266*100,0)</f>
        <v>0</v>
      </c>
    </row>
    <row r="12267" spans="1:7" s="6" customFormat="1" ht="12.75" x14ac:dyDescent="0.15">
      <c r="A12267" s="147" t="s">
        <v>44</v>
      </c>
      <c r="B12267" s="17">
        <v>64605.1</v>
      </c>
      <c r="C12267" s="17">
        <v>77168</v>
      </c>
      <c r="D12267" s="17">
        <v>58150</v>
      </c>
      <c r="E12267" s="17">
        <v>45495.92</v>
      </c>
      <c r="F12267" s="17">
        <f t="shared" si="392"/>
        <v>70.421561146101467</v>
      </c>
      <c r="G12267" s="148">
        <f t="shared" si="393"/>
        <v>78.238899398108344</v>
      </c>
    </row>
    <row r="12268" spans="1:7" s="8" customFormat="1" ht="12.75" x14ac:dyDescent="0.15">
      <c r="A12268" s="108" t="s">
        <v>6</v>
      </c>
      <c r="B12268" s="19">
        <v>60814.57</v>
      </c>
      <c r="C12268" s="19">
        <v>63898</v>
      </c>
      <c r="D12268" s="19">
        <v>50020</v>
      </c>
      <c r="E12268" s="19">
        <v>41527.919999999998</v>
      </c>
      <c r="F12268" s="19">
        <f t="shared" si="392"/>
        <v>68.286136036150552</v>
      </c>
      <c r="G12268" s="151">
        <f t="shared" si="393"/>
        <v>83.022630947620939</v>
      </c>
    </row>
    <row r="12269" spans="1:7" s="8" customFormat="1" ht="12.75" x14ac:dyDescent="0.15">
      <c r="A12269" s="108" t="s">
        <v>7</v>
      </c>
      <c r="B12269" s="19">
        <v>59184.959999999999</v>
      </c>
      <c r="C12269" s="19">
        <v>23370</v>
      </c>
      <c r="D12269" s="19">
        <v>26520</v>
      </c>
      <c r="E12269" s="19">
        <v>23795.16</v>
      </c>
      <c r="F12269" s="19">
        <f t="shared" si="392"/>
        <v>40.204741204522229</v>
      </c>
      <c r="G12269" s="151">
        <f t="shared" si="393"/>
        <v>89.72533936651584</v>
      </c>
    </row>
    <row r="12270" spans="1:7" s="8" customFormat="1" ht="12.75" x14ac:dyDescent="0.15">
      <c r="A12270" s="110" t="s">
        <v>8</v>
      </c>
      <c r="B12270" s="20">
        <v>31311.06</v>
      </c>
      <c r="C12270" s="20">
        <v>0</v>
      </c>
      <c r="D12270" s="20">
        <v>0</v>
      </c>
      <c r="E12270" s="20">
        <v>18295.5</v>
      </c>
      <c r="F12270" s="20">
        <f t="shared" si="392"/>
        <v>58.431429660956859</v>
      </c>
      <c r="G12270" s="136">
        <f t="shared" si="393"/>
        <v>0</v>
      </c>
    </row>
    <row r="12271" spans="1:7" s="8" customFormat="1" ht="12.75" x14ac:dyDescent="0.15">
      <c r="A12271" s="110" t="s">
        <v>10</v>
      </c>
      <c r="B12271" s="20">
        <v>19807.91</v>
      </c>
      <c r="C12271" s="20">
        <v>0</v>
      </c>
      <c r="D12271" s="20">
        <v>0</v>
      </c>
      <c r="E12271" s="20">
        <v>2480.88</v>
      </c>
      <c r="F12271" s="20">
        <f t="shared" si="392"/>
        <v>12.524693417932534</v>
      </c>
      <c r="G12271" s="136">
        <f t="shared" si="393"/>
        <v>0</v>
      </c>
    </row>
    <row r="12272" spans="1:7" s="8" customFormat="1" ht="12.75" x14ac:dyDescent="0.15">
      <c r="A12272" s="110" t="s">
        <v>11</v>
      </c>
      <c r="B12272" s="20">
        <v>8065.99</v>
      </c>
      <c r="C12272" s="20">
        <v>0</v>
      </c>
      <c r="D12272" s="20">
        <v>0</v>
      </c>
      <c r="E12272" s="20">
        <v>3018.78</v>
      </c>
      <c r="F12272" s="20">
        <f t="shared" si="392"/>
        <v>37.426032018388319</v>
      </c>
      <c r="G12272" s="136">
        <f t="shared" si="393"/>
        <v>0</v>
      </c>
    </row>
    <row r="12273" spans="1:7" s="8" customFormat="1" ht="12.75" x14ac:dyDescent="0.15">
      <c r="A12273" s="108" t="s">
        <v>12</v>
      </c>
      <c r="B12273" s="19">
        <v>1378.45</v>
      </c>
      <c r="C12273" s="19">
        <v>40198</v>
      </c>
      <c r="D12273" s="19">
        <v>23000</v>
      </c>
      <c r="E12273" s="19">
        <v>17366.04</v>
      </c>
      <c r="F12273" s="19">
        <f t="shared" si="392"/>
        <v>1259.8237150422576</v>
      </c>
      <c r="G12273" s="151">
        <f t="shared" si="393"/>
        <v>75.504521739130439</v>
      </c>
    </row>
    <row r="12274" spans="1:7" s="8" customFormat="1" ht="12.75" x14ac:dyDescent="0.15">
      <c r="A12274" s="110" t="s">
        <v>18</v>
      </c>
      <c r="B12274" s="20">
        <v>0</v>
      </c>
      <c r="C12274" s="20">
        <v>0</v>
      </c>
      <c r="D12274" s="20">
        <v>0</v>
      </c>
      <c r="E12274" s="20">
        <v>834.47</v>
      </c>
      <c r="F12274" s="20">
        <f t="shared" si="392"/>
        <v>0</v>
      </c>
      <c r="G12274" s="136">
        <f t="shared" si="393"/>
        <v>0</v>
      </c>
    </row>
    <row r="12275" spans="1:7" s="8" customFormat="1" ht="12.75" x14ac:dyDescent="0.15">
      <c r="A12275" s="110" t="s">
        <v>19</v>
      </c>
      <c r="B12275" s="20">
        <v>236.51</v>
      </c>
      <c r="C12275" s="20">
        <v>0</v>
      </c>
      <c r="D12275" s="20">
        <v>0</v>
      </c>
      <c r="E12275" s="20">
        <v>204.93</v>
      </c>
      <c r="F12275" s="20">
        <f t="shared" si="392"/>
        <v>86.64749904866602</v>
      </c>
      <c r="G12275" s="136">
        <f t="shared" si="393"/>
        <v>0</v>
      </c>
    </row>
    <row r="12276" spans="1:7" s="8" customFormat="1" ht="12.75" x14ac:dyDescent="0.15">
      <c r="A12276" s="110" t="s">
        <v>20</v>
      </c>
      <c r="B12276" s="20">
        <v>0</v>
      </c>
      <c r="C12276" s="20">
        <v>0</v>
      </c>
      <c r="D12276" s="20">
        <v>0</v>
      </c>
      <c r="E12276" s="20">
        <v>2156</v>
      </c>
      <c r="F12276" s="20">
        <f t="shared" si="392"/>
        <v>0</v>
      </c>
      <c r="G12276" s="136">
        <f t="shared" si="393"/>
        <v>0</v>
      </c>
    </row>
    <row r="12277" spans="1:7" s="8" customFormat="1" ht="12.75" x14ac:dyDescent="0.15">
      <c r="A12277" s="110" t="s">
        <v>22</v>
      </c>
      <c r="B12277" s="20">
        <v>1061.78</v>
      </c>
      <c r="C12277" s="20">
        <v>0</v>
      </c>
      <c r="D12277" s="20">
        <v>0</v>
      </c>
      <c r="E12277" s="20">
        <v>2384.84</v>
      </c>
      <c r="F12277" s="20">
        <f t="shared" si="392"/>
        <v>224.60773418222232</v>
      </c>
      <c r="G12277" s="136">
        <f t="shared" si="393"/>
        <v>0</v>
      </c>
    </row>
    <row r="12278" spans="1:7" s="8" customFormat="1" ht="12.75" x14ac:dyDescent="0.15">
      <c r="A12278" s="110" t="s">
        <v>24</v>
      </c>
      <c r="B12278" s="20">
        <v>0</v>
      </c>
      <c r="C12278" s="20">
        <v>0</v>
      </c>
      <c r="D12278" s="20">
        <v>0</v>
      </c>
      <c r="E12278" s="20">
        <v>393.51</v>
      </c>
      <c r="F12278" s="20">
        <f t="shared" si="392"/>
        <v>0</v>
      </c>
      <c r="G12278" s="136">
        <f t="shared" si="393"/>
        <v>0</v>
      </c>
    </row>
    <row r="12279" spans="1:7" s="8" customFormat="1" ht="12.75" x14ac:dyDescent="0.15">
      <c r="A12279" s="110" t="s">
        <v>25</v>
      </c>
      <c r="B12279" s="20">
        <v>0</v>
      </c>
      <c r="C12279" s="20">
        <v>0</v>
      </c>
      <c r="D12279" s="20">
        <v>0</v>
      </c>
      <c r="E12279" s="20">
        <v>119.54</v>
      </c>
      <c r="F12279" s="20">
        <f t="shared" si="392"/>
        <v>0</v>
      </c>
      <c r="G12279" s="136">
        <f t="shared" si="393"/>
        <v>0</v>
      </c>
    </row>
    <row r="12280" spans="1:7" s="8" customFormat="1" ht="12.75" x14ac:dyDescent="0.15">
      <c r="A12280" s="110" t="s">
        <v>27</v>
      </c>
      <c r="B12280" s="20">
        <v>0</v>
      </c>
      <c r="C12280" s="20">
        <v>0</v>
      </c>
      <c r="D12280" s="20">
        <v>0</v>
      </c>
      <c r="E12280" s="20">
        <v>2182.2199999999998</v>
      </c>
      <c r="F12280" s="20">
        <f t="shared" si="392"/>
        <v>0</v>
      </c>
      <c r="G12280" s="136">
        <f t="shared" si="393"/>
        <v>0</v>
      </c>
    </row>
    <row r="12281" spans="1:7" s="8" customFormat="1" ht="12.75" x14ac:dyDescent="0.15">
      <c r="A12281" s="110" t="s">
        <v>41</v>
      </c>
      <c r="B12281" s="20">
        <v>0</v>
      </c>
      <c r="C12281" s="20">
        <v>0</v>
      </c>
      <c r="D12281" s="20">
        <v>0</v>
      </c>
      <c r="E12281" s="20">
        <v>1407.36</v>
      </c>
      <c r="F12281" s="20">
        <f t="shared" si="392"/>
        <v>0</v>
      </c>
      <c r="G12281" s="136">
        <f t="shared" si="393"/>
        <v>0</v>
      </c>
    </row>
    <row r="12282" spans="1:7" s="8" customFormat="1" ht="12.75" x14ac:dyDescent="0.15">
      <c r="A12282" s="110" t="s">
        <v>30</v>
      </c>
      <c r="B12282" s="20">
        <v>80.16</v>
      </c>
      <c r="C12282" s="20">
        <v>0</v>
      </c>
      <c r="D12282" s="20">
        <v>0</v>
      </c>
      <c r="E12282" s="20">
        <v>364.87</v>
      </c>
      <c r="F12282" s="20">
        <f t="shared" si="392"/>
        <v>455.17714570858283</v>
      </c>
      <c r="G12282" s="136">
        <f t="shared" si="393"/>
        <v>0</v>
      </c>
    </row>
    <row r="12283" spans="1:7" s="8" customFormat="1" ht="12.75" x14ac:dyDescent="0.15">
      <c r="A12283" s="110" t="s">
        <v>32</v>
      </c>
      <c r="B12283" s="20">
        <v>0</v>
      </c>
      <c r="C12283" s="20">
        <v>0</v>
      </c>
      <c r="D12283" s="20">
        <v>0</v>
      </c>
      <c r="E12283" s="20">
        <v>607.55999999999995</v>
      </c>
      <c r="F12283" s="20">
        <f t="shared" si="392"/>
        <v>0</v>
      </c>
      <c r="G12283" s="136">
        <f t="shared" si="393"/>
        <v>0</v>
      </c>
    </row>
    <row r="12284" spans="1:7" s="8" customFormat="1" ht="12.75" x14ac:dyDescent="0.15">
      <c r="A12284" s="110" t="s">
        <v>33</v>
      </c>
      <c r="B12284" s="20">
        <v>0</v>
      </c>
      <c r="C12284" s="20">
        <v>0</v>
      </c>
      <c r="D12284" s="20">
        <v>0</v>
      </c>
      <c r="E12284" s="20">
        <v>1447.27</v>
      </c>
      <c r="F12284" s="20">
        <f t="shared" si="392"/>
        <v>0</v>
      </c>
      <c r="G12284" s="136">
        <f t="shared" si="393"/>
        <v>0</v>
      </c>
    </row>
    <row r="12285" spans="1:7" s="8" customFormat="1" ht="12.75" x14ac:dyDescent="0.15">
      <c r="A12285" s="110" t="s">
        <v>34</v>
      </c>
      <c r="B12285" s="20">
        <v>0</v>
      </c>
      <c r="C12285" s="20">
        <v>0</v>
      </c>
      <c r="D12285" s="20">
        <v>0</v>
      </c>
      <c r="E12285" s="20">
        <v>924.13</v>
      </c>
      <c r="F12285" s="20">
        <f t="shared" si="392"/>
        <v>0</v>
      </c>
      <c r="G12285" s="136">
        <f t="shared" si="393"/>
        <v>0</v>
      </c>
    </row>
    <row r="12286" spans="1:7" s="8" customFormat="1" ht="12.75" x14ac:dyDescent="0.15">
      <c r="A12286" s="110" t="s">
        <v>99</v>
      </c>
      <c r="B12286" s="20">
        <v>0</v>
      </c>
      <c r="C12286" s="20">
        <v>0</v>
      </c>
      <c r="D12286" s="20">
        <v>0</v>
      </c>
      <c r="E12286" s="20">
        <v>3398.88</v>
      </c>
      <c r="F12286" s="20">
        <f t="shared" si="392"/>
        <v>0</v>
      </c>
      <c r="G12286" s="136">
        <f t="shared" si="393"/>
        <v>0</v>
      </c>
    </row>
    <row r="12287" spans="1:7" s="8" customFormat="1" ht="12.75" x14ac:dyDescent="0.15">
      <c r="A12287" s="110" t="s">
        <v>35</v>
      </c>
      <c r="B12287" s="20">
        <v>0</v>
      </c>
      <c r="C12287" s="20">
        <v>0</v>
      </c>
      <c r="D12287" s="20">
        <v>0</v>
      </c>
      <c r="E12287" s="20">
        <v>33.32</v>
      </c>
      <c r="F12287" s="20">
        <f t="shared" si="392"/>
        <v>0</v>
      </c>
      <c r="G12287" s="136">
        <f t="shared" si="393"/>
        <v>0</v>
      </c>
    </row>
    <row r="12288" spans="1:7" s="8" customFormat="1" ht="12.75" x14ac:dyDescent="0.15">
      <c r="A12288" s="110" t="s">
        <v>42</v>
      </c>
      <c r="B12288" s="20">
        <v>0</v>
      </c>
      <c r="C12288" s="20">
        <v>0</v>
      </c>
      <c r="D12288" s="20">
        <v>0</v>
      </c>
      <c r="E12288" s="20">
        <v>480</v>
      </c>
      <c r="F12288" s="20">
        <f t="shared" si="392"/>
        <v>0</v>
      </c>
      <c r="G12288" s="136">
        <f t="shared" si="393"/>
        <v>0</v>
      </c>
    </row>
    <row r="12289" spans="1:7" s="8" customFormat="1" ht="12.75" x14ac:dyDescent="0.15">
      <c r="A12289" s="110" t="s">
        <v>13</v>
      </c>
      <c r="B12289" s="20">
        <v>0</v>
      </c>
      <c r="C12289" s="20">
        <v>0</v>
      </c>
      <c r="D12289" s="20">
        <v>0</v>
      </c>
      <c r="E12289" s="20">
        <v>427.14</v>
      </c>
      <c r="F12289" s="20">
        <f t="shared" si="392"/>
        <v>0</v>
      </c>
      <c r="G12289" s="136">
        <f t="shared" si="393"/>
        <v>0</v>
      </c>
    </row>
    <row r="12290" spans="1:7" s="8" customFormat="1" ht="12.75" x14ac:dyDescent="0.15">
      <c r="A12290" s="108" t="s">
        <v>37</v>
      </c>
      <c r="B12290" s="19">
        <v>251.16</v>
      </c>
      <c r="C12290" s="19">
        <v>330</v>
      </c>
      <c r="D12290" s="19">
        <v>500</v>
      </c>
      <c r="E12290" s="19">
        <v>366.72</v>
      </c>
      <c r="F12290" s="19">
        <f t="shared" si="392"/>
        <v>146.01051122790253</v>
      </c>
      <c r="G12290" s="151">
        <f t="shared" si="393"/>
        <v>73.344000000000008</v>
      </c>
    </row>
    <row r="12291" spans="1:7" s="8" customFormat="1" ht="12.75" x14ac:dyDescent="0.15">
      <c r="A12291" s="110" t="s">
        <v>38</v>
      </c>
      <c r="B12291" s="20">
        <v>251.16</v>
      </c>
      <c r="C12291" s="20">
        <v>0</v>
      </c>
      <c r="D12291" s="20">
        <v>0</v>
      </c>
      <c r="E12291" s="20">
        <v>365.24</v>
      </c>
      <c r="F12291" s="20">
        <f t="shared" si="392"/>
        <v>145.42124542124543</v>
      </c>
      <c r="G12291" s="136">
        <f t="shared" si="393"/>
        <v>0</v>
      </c>
    </row>
    <row r="12292" spans="1:7" s="8" customFormat="1" ht="12.75" x14ac:dyDescent="0.15">
      <c r="A12292" s="110" t="s">
        <v>39</v>
      </c>
      <c r="B12292" s="20">
        <v>0</v>
      </c>
      <c r="C12292" s="20">
        <v>0</v>
      </c>
      <c r="D12292" s="20">
        <v>0</v>
      </c>
      <c r="E12292" s="20">
        <v>1.48</v>
      </c>
      <c r="F12292" s="20">
        <f t="shared" si="392"/>
        <v>0</v>
      </c>
      <c r="G12292" s="136">
        <f t="shared" si="393"/>
        <v>0</v>
      </c>
    </row>
    <row r="12293" spans="1:7" s="8" customFormat="1" ht="12.75" x14ac:dyDescent="0.15">
      <c r="A12293" s="108" t="s">
        <v>53</v>
      </c>
      <c r="B12293" s="19">
        <v>3790.53</v>
      </c>
      <c r="C12293" s="19">
        <v>13270</v>
      </c>
      <c r="D12293" s="19">
        <v>8130</v>
      </c>
      <c r="E12293" s="19">
        <v>3968</v>
      </c>
      <c r="F12293" s="19">
        <f t="shared" si="392"/>
        <v>104.6819310228385</v>
      </c>
      <c r="G12293" s="151">
        <f t="shared" si="393"/>
        <v>48.806888068880689</v>
      </c>
    </row>
    <row r="12294" spans="1:7" s="8" customFormat="1" ht="12.75" x14ac:dyDescent="0.15">
      <c r="A12294" s="108" t="s">
        <v>54</v>
      </c>
      <c r="B12294" s="19">
        <v>295.83999999999997</v>
      </c>
      <c r="C12294" s="19">
        <v>1330</v>
      </c>
      <c r="D12294" s="19">
        <v>6500</v>
      </c>
      <c r="E12294" s="19">
        <v>3968</v>
      </c>
      <c r="F12294" s="19">
        <f t="shared" si="392"/>
        <v>1341.2655489453759</v>
      </c>
      <c r="G12294" s="151">
        <f t="shared" si="393"/>
        <v>61.04615384615385</v>
      </c>
    </row>
    <row r="12295" spans="1:7" s="8" customFormat="1" ht="12.75" x14ac:dyDescent="0.15">
      <c r="A12295" s="110" t="s">
        <v>55</v>
      </c>
      <c r="B12295" s="20">
        <v>295.83999999999997</v>
      </c>
      <c r="C12295" s="20">
        <v>0</v>
      </c>
      <c r="D12295" s="20">
        <v>0</v>
      </c>
      <c r="E12295" s="20">
        <v>3968</v>
      </c>
      <c r="F12295" s="20">
        <f t="shared" si="392"/>
        <v>1341.2655489453759</v>
      </c>
      <c r="G12295" s="136">
        <f t="shared" si="393"/>
        <v>0</v>
      </c>
    </row>
    <row r="12296" spans="1:7" s="8" customFormat="1" ht="12.75" x14ac:dyDescent="0.15">
      <c r="A12296" s="110" t="s">
        <v>231</v>
      </c>
      <c r="B12296" s="20">
        <v>0</v>
      </c>
      <c r="C12296" s="20">
        <v>0</v>
      </c>
      <c r="D12296" s="20">
        <v>0</v>
      </c>
      <c r="E12296" s="20">
        <v>0</v>
      </c>
      <c r="F12296" s="20">
        <f t="shared" si="392"/>
        <v>0</v>
      </c>
      <c r="G12296" s="136">
        <f t="shared" si="393"/>
        <v>0</v>
      </c>
    </row>
    <row r="12297" spans="1:7" s="8" customFormat="1" ht="12.75" x14ac:dyDescent="0.15">
      <c r="A12297" s="108" t="s">
        <v>56</v>
      </c>
      <c r="B12297" s="19">
        <v>3494.69</v>
      </c>
      <c r="C12297" s="19">
        <v>11940</v>
      </c>
      <c r="D12297" s="19">
        <v>1630</v>
      </c>
      <c r="E12297" s="19">
        <v>0</v>
      </c>
      <c r="F12297" s="19">
        <f t="shared" si="392"/>
        <v>0</v>
      </c>
      <c r="G12297" s="151">
        <f t="shared" si="393"/>
        <v>0</v>
      </c>
    </row>
    <row r="12298" spans="1:7" s="8" customFormat="1" ht="12.75" x14ac:dyDescent="0.15">
      <c r="A12298" s="110" t="s">
        <v>57</v>
      </c>
      <c r="B12298" s="20">
        <v>1075.9000000000001</v>
      </c>
      <c r="C12298" s="20">
        <v>0</v>
      </c>
      <c r="D12298" s="20">
        <v>0</v>
      </c>
      <c r="E12298" s="20">
        <v>0</v>
      </c>
      <c r="F12298" s="20">
        <f t="shared" si="392"/>
        <v>0</v>
      </c>
      <c r="G12298" s="136">
        <f t="shared" si="393"/>
        <v>0</v>
      </c>
    </row>
    <row r="12299" spans="1:7" s="8" customFormat="1" ht="12.75" x14ac:dyDescent="0.15">
      <c r="A12299" s="110" t="s">
        <v>58</v>
      </c>
      <c r="B12299" s="20">
        <v>2418.79</v>
      </c>
      <c r="C12299" s="20">
        <v>0</v>
      </c>
      <c r="D12299" s="20">
        <v>0</v>
      </c>
      <c r="E12299" s="20">
        <v>0</v>
      </c>
      <c r="F12299" s="20">
        <f t="shared" si="392"/>
        <v>0</v>
      </c>
      <c r="G12299" s="136">
        <f t="shared" si="393"/>
        <v>0</v>
      </c>
    </row>
    <row r="12300" spans="1:7" s="6" customFormat="1" ht="12.75" x14ac:dyDescent="0.15">
      <c r="A12300" s="147" t="s">
        <v>128</v>
      </c>
      <c r="B12300" s="17">
        <v>2340.54</v>
      </c>
      <c r="C12300" s="17">
        <v>3982</v>
      </c>
      <c r="D12300" s="17">
        <v>3982</v>
      </c>
      <c r="E12300" s="17">
        <v>1192</v>
      </c>
      <c r="F12300" s="17">
        <f t="shared" si="392"/>
        <v>50.928418228272108</v>
      </c>
      <c r="G12300" s="148">
        <f t="shared" si="393"/>
        <v>29.934706177800102</v>
      </c>
    </row>
    <row r="12301" spans="1:7" s="8" customFormat="1" ht="12.75" x14ac:dyDescent="0.15">
      <c r="A12301" s="108" t="s">
        <v>53</v>
      </c>
      <c r="B12301" s="19">
        <v>2340.54</v>
      </c>
      <c r="C12301" s="19">
        <v>3982</v>
      </c>
      <c r="D12301" s="19">
        <v>3982</v>
      </c>
      <c r="E12301" s="19">
        <v>1192</v>
      </c>
      <c r="F12301" s="19">
        <f t="shared" si="392"/>
        <v>50.928418228272108</v>
      </c>
      <c r="G12301" s="151">
        <f t="shared" si="393"/>
        <v>29.934706177800102</v>
      </c>
    </row>
    <row r="12302" spans="1:7" s="8" customFormat="1" ht="12.75" x14ac:dyDescent="0.15">
      <c r="A12302" s="108" t="s">
        <v>54</v>
      </c>
      <c r="B12302" s="19">
        <v>388.98</v>
      </c>
      <c r="C12302" s="19">
        <v>664</v>
      </c>
      <c r="D12302" s="19">
        <v>664</v>
      </c>
      <c r="E12302" s="19">
        <v>664</v>
      </c>
      <c r="F12302" s="19">
        <f t="shared" si="392"/>
        <v>170.7028639004576</v>
      </c>
      <c r="G12302" s="151">
        <f t="shared" si="393"/>
        <v>100</v>
      </c>
    </row>
    <row r="12303" spans="1:7" s="8" customFormat="1" ht="12.75" x14ac:dyDescent="0.15">
      <c r="A12303" s="110" t="s">
        <v>55</v>
      </c>
      <c r="B12303" s="20">
        <v>388.98</v>
      </c>
      <c r="C12303" s="20">
        <v>0</v>
      </c>
      <c r="D12303" s="20">
        <v>0</v>
      </c>
      <c r="E12303" s="20">
        <v>664</v>
      </c>
      <c r="F12303" s="20">
        <f t="shared" si="392"/>
        <v>170.7028639004576</v>
      </c>
      <c r="G12303" s="136">
        <f t="shared" si="393"/>
        <v>0</v>
      </c>
    </row>
    <row r="12304" spans="1:7" s="8" customFormat="1" ht="12.75" x14ac:dyDescent="0.15">
      <c r="A12304" s="108" t="s">
        <v>56</v>
      </c>
      <c r="B12304" s="19">
        <v>1951.56</v>
      </c>
      <c r="C12304" s="19">
        <v>3318</v>
      </c>
      <c r="D12304" s="19">
        <v>3318</v>
      </c>
      <c r="E12304" s="19">
        <v>528</v>
      </c>
      <c r="F12304" s="19">
        <f t="shared" si="392"/>
        <v>27.055278853840004</v>
      </c>
      <c r="G12304" s="151">
        <f t="shared" si="393"/>
        <v>15.913200723327305</v>
      </c>
    </row>
    <row r="12305" spans="1:7" s="8" customFormat="1" ht="12.75" x14ac:dyDescent="0.15">
      <c r="A12305" s="110" t="s">
        <v>57</v>
      </c>
      <c r="B12305" s="20">
        <v>1951.56</v>
      </c>
      <c r="C12305" s="20">
        <v>0</v>
      </c>
      <c r="D12305" s="20">
        <v>0</v>
      </c>
      <c r="E12305" s="20">
        <v>528</v>
      </c>
      <c r="F12305" s="20">
        <f t="shared" si="392"/>
        <v>27.055278853840004</v>
      </c>
      <c r="G12305" s="136">
        <f t="shared" si="393"/>
        <v>0</v>
      </c>
    </row>
    <row r="12306" spans="1:7" s="5" customFormat="1" ht="12.75" x14ac:dyDescent="0.15">
      <c r="A12306" s="145" t="s">
        <v>476</v>
      </c>
      <c r="B12306" s="16">
        <v>324633.44</v>
      </c>
      <c r="C12306" s="16">
        <v>566770</v>
      </c>
      <c r="D12306" s="16">
        <v>604772</v>
      </c>
      <c r="E12306" s="16">
        <v>369127.52</v>
      </c>
      <c r="F12306" s="16">
        <f t="shared" si="392"/>
        <v>113.7059447726642</v>
      </c>
      <c r="G12306" s="146">
        <f t="shared" si="393"/>
        <v>61.035815150172304</v>
      </c>
    </row>
    <row r="12307" spans="1:7" s="6" customFormat="1" ht="12.75" x14ac:dyDescent="0.15">
      <c r="A12307" s="147" t="s">
        <v>232</v>
      </c>
      <c r="B12307" s="17">
        <v>324633.44</v>
      </c>
      <c r="C12307" s="17">
        <v>566770</v>
      </c>
      <c r="D12307" s="17">
        <v>604772</v>
      </c>
      <c r="E12307" s="17">
        <v>369127.52</v>
      </c>
      <c r="F12307" s="17">
        <f t="shared" si="392"/>
        <v>113.7059447726642</v>
      </c>
      <c r="G12307" s="148">
        <f t="shared" si="393"/>
        <v>61.035815150172304</v>
      </c>
    </row>
    <row r="12308" spans="1:7" s="7" customFormat="1" ht="12.75" x14ac:dyDescent="0.15">
      <c r="A12308" s="149" t="s">
        <v>233</v>
      </c>
      <c r="B12308" s="18">
        <v>179494.22</v>
      </c>
      <c r="C12308" s="18">
        <v>203605</v>
      </c>
      <c r="D12308" s="18">
        <v>227382</v>
      </c>
      <c r="E12308" s="18">
        <v>217988.09</v>
      </c>
      <c r="F12308" s="18">
        <f t="shared" si="392"/>
        <v>121.44574348967893</v>
      </c>
      <c r="G12308" s="150">
        <f t="shared" si="393"/>
        <v>95.86866594541344</v>
      </c>
    </row>
    <row r="12309" spans="1:7" s="8" customFormat="1" ht="12.75" x14ac:dyDescent="0.15">
      <c r="A12309" s="108" t="s">
        <v>234</v>
      </c>
      <c r="B12309" s="19">
        <v>179494.22</v>
      </c>
      <c r="C12309" s="19">
        <v>203605</v>
      </c>
      <c r="D12309" s="19">
        <v>227382</v>
      </c>
      <c r="E12309" s="19">
        <v>217988.09</v>
      </c>
      <c r="F12309" s="19">
        <f t="shared" si="392"/>
        <v>121.44574348967893</v>
      </c>
      <c r="G12309" s="151">
        <f t="shared" si="393"/>
        <v>95.86866594541344</v>
      </c>
    </row>
    <row r="12310" spans="1:7" s="6" customFormat="1" ht="12.75" x14ac:dyDescent="0.15">
      <c r="A12310" s="147" t="s">
        <v>5</v>
      </c>
      <c r="B12310" s="17">
        <v>179494.22</v>
      </c>
      <c r="C12310" s="17">
        <v>203605</v>
      </c>
      <c r="D12310" s="17">
        <v>227382</v>
      </c>
      <c r="E12310" s="17">
        <v>217988.09</v>
      </c>
      <c r="F12310" s="17">
        <f t="shared" si="392"/>
        <v>121.44574348967893</v>
      </c>
      <c r="G12310" s="148">
        <f t="shared" si="393"/>
        <v>95.86866594541344</v>
      </c>
    </row>
    <row r="12311" spans="1:7" s="8" customFormat="1" ht="12.75" x14ac:dyDescent="0.15">
      <c r="A12311" s="108" t="s">
        <v>6</v>
      </c>
      <c r="B12311" s="19">
        <v>176812.39</v>
      </c>
      <c r="C12311" s="19">
        <v>202278</v>
      </c>
      <c r="D12311" s="19">
        <v>226145</v>
      </c>
      <c r="E12311" s="19">
        <v>216755.1</v>
      </c>
      <c r="F12311" s="19">
        <f t="shared" si="392"/>
        <v>122.59044742283049</v>
      </c>
      <c r="G12311" s="151">
        <f t="shared" si="393"/>
        <v>95.847840986977388</v>
      </c>
    </row>
    <row r="12312" spans="1:7" s="8" customFormat="1" ht="12.75" x14ac:dyDescent="0.15">
      <c r="A12312" s="108" t="s">
        <v>7</v>
      </c>
      <c r="B12312" s="19">
        <v>139606.99</v>
      </c>
      <c r="C12312" s="19">
        <v>148924</v>
      </c>
      <c r="D12312" s="19">
        <v>182174</v>
      </c>
      <c r="E12312" s="19">
        <v>177019.25</v>
      </c>
      <c r="F12312" s="19">
        <f t="shared" si="392"/>
        <v>126.79827134730147</v>
      </c>
      <c r="G12312" s="151">
        <f t="shared" si="393"/>
        <v>97.170424978317442</v>
      </c>
    </row>
    <row r="12313" spans="1:7" s="8" customFormat="1" ht="12.75" x14ac:dyDescent="0.15">
      <c r="A12313" s="110" t="s">
        <v>8</v>
      </c>
      <c r="B12313" s="20">
        <v>109150.62</v>
      </c>
      <c r="C12313" s="20">
        <v>0</v>
      </c>
      <c r="D12313" s="20">
        <v>0</v>
      </c>
      <c r="E12313" s="20">
        <v>133810.76999999999</v>
      </c>
      <c r="F12313" s="20">
        <f t="shared" si="392"/>
        <v>122.59277134660343</v>
      </c>
      <c r="G12313" s="136">
        <f t="shared" si="393"/>
        <v>0</v>
      </c>
    </row>
    <row r="12314" spans="1:7" s="8" customFormat="1" ht="12.75" x14ac:dyDescent="0.15">
      <c r="A12314" s="110" t="s">
        <v>10</v>
      </c>
      <c r="B12314" s="20">
        <v>12446.51</v>
      </c>
      <c r="C12314" s="20">
        <v>0</v>
      </c>
      <c r="D12314" s="20">
        <v>0</v>
      </c>
      <c r="E12314" s="20">
        <v>21129.52</v>
      </c>
      <c r="F12314" s="20">
        <f t="shared" si="392"/>
        <v>169.7626081528075</v>
      </c>
      <c r="G12314" s="136">
        <f t="shared" si="393"/>
        <v>0</v>
      </c>
    </row>
    <row r="12315" spans="1:7" s="8" customFormat="1" ht="12.75" x14ac:dyDescent="0.15">
      <c r="A12315" s="110" t="s">
        <v>11</v>
      </c>
      <c r="B12315" s="20">
        <v>18009.86</v>
      </c>
      <c r="C12315" s="20">
        <v>0</v>
      </c>
      <c r="D12315" s="20">
        <v>0</v>
      </c>
      <c r="E12315" s="20">
        <v>22078.959999999999</v>
      </c>
      <c r="F12315" s="20">
        <f t="shared" si="392"/>
        <v>122.59373476528967</v>
      </c>
      <c r="G12315" s="136">
        <f t="shared" si="393"/>
        <v>0</v>
      </c>
    </row>
    <row r="12316" spans="1:7" s="8" customFormat="1" ht="12.75" x14ac:dyDescent="0.15">
      <c r="A12316" s="108" t="s">
        <v>12</v>
      </c>
      <c r="B12316" s="19">
        <v>37000.550000000003</v>
      </c>
      <c r="C12316" s="19">
        <v>53089</v>
      </c>
      <c r="D12316" s="19">
        <v>43706</v>
      </c>
      <c r="E12316" s="19">
        <v>39510.720000000001</v>
      </c>
      <c r="F12316" s="19">
        <f t="shared" si="392"/>
        <v>106.78414239788327</v>
      </c>
      <c r="G12316" s="151">
        <f t="shared" si="393"/>
        <v>90.401134855626225</v>
      </c>
    </row>
    <row r="12317" spans="1:7" s="8" customFormat="1" ht="12.75" x14ac:dyDescent="0.15">
      <c r="A12317" s="110" t="s">
        <v>18</v>
      </c>
      <c r="B12317" s="20">
        <v>903.97</v>
      </c>
      <c r="C12317" s="20">
        <v>0</v>
      </c>
      <c r="D12317" s="20">
        <v>0</v>
      </c>
      <c r="E12317" s="20">
        <v>851.04</v>
      </c>
      <c r="F12317" s="20">
        <f t="shared" si="392"/>
        <v>94.144717191942206</v>
      </c>
      <c r="G12317" s="136">
        <f t="shared" si="393"/>
        <v>0</v>
      </c>
    </row>
    <row r="12318" spans="1:7" s="8" customFormat="1" ht="12.75" x14ac:dyDescent="0.15">
      <c r="A12318" s="110" t="s">
        <v>19</v>
      </c>
      <c r="B12318" s="20">
        <v>4734.66</v>
      </c>
      <c r="C12318" s="20">
        <v>0</v>
      </c>
      <c r="D12318" s="20">
        <v>0</v>
      </c>
      <c r="E12318" s="20">
        <v>6254.4</v>
      </c>
      <c r="F12318" s="20">
        <f t="shared" si="392"/>
        <v>132.09818656461076</v>
      </c>
      <c r="G12318" s="136">
        <f t="shared" si="393"/>
        <v>0</v>
      </c>
    </row>
    <row r="12319" spans="1:7" s="8" customFormat="1" ht="12.75" x14ac:dyDescent="0.15">
      <c r="A12319" s="110" t="s">
        <v>21</v>
      </c>
      <c r="B12319" s="20">
        <v>0</v>
      </c>
      <c r="C12319" s="20">
        <v>0</v>
      </c>
      <c r="D12319" s="20">
        <v>0</v>
      </c>
      <c r="E12319" s="20">
        <v>80</v>
      </c>
      <c r="F12319" s="20">
        <f t="shared" si="392"/>
        <v>0</v>
      </c>
      <c r="G12319" s="136">
        <f t="shared" si="393"/>
        <v>0</v>
      </c>
    </row>
    <row r="12320" spans="1:7" s="8" customFormat="1" ht="12.75" x14ac:dyDescent="0.15">
      <c r="A12320" s="110" t="s">
        <v>22</v>
      </c>
      <c r="B12320" s="20">
        <v>1867.32</v>
      </c>
      <c r="C12320" s="20">
        <v>0</v>
      </c>
      <c r="D12320" s="20">
        <v>0</v>
      </c>
      <c r="E12320" s="20">
        <v>2121.4899999999998</v>
      </c>
      <c r="F12320" s="20">
        <f t="shared" si="392"/>
        <v>113.61148597990703</v>
      </c>
      <c r="G12320" s="136">
        <f t="shared" si="393"/>
        <v>0</v>
      </c>
    </row>
    <row r="12321" spans="1:7" s="8" customFormat="1" ht="12.75" x14ac:dyDescent="0.15">
      <c r="A12321" s="110" t="s">
        <v>97</v>
      </c>
      <c r="B12321" s="20">
        <v>0</v>
      </c>
      <c r="C12321" s="20">
        <v>0</v>
      </c>
      <c r="D12321" s="20">
        <v>0</v>
      </c>
      <c r="E12321" s="20">
        <v>103.6</v>
      </c>
      <c r="F12321" s="20">
        <f t="shared" si="392"/>
        <v>0</v>
      </c>
      <c r="G12321" s="136">
        <f t="shared" si="393"/>
        <v>0</v>
      </c>
    </row>
    <row r="12322" spans="1:7" s="8" customFormat="1" ht="12.75" x14ac:dyDescent="0.15">
      <c r="A12322" s="110" t="s">
        <v>23</v>
      </c>
      <c r="B12322" s="20">
        <v>6861</v>
      </c>
      <c r="C12322" s="20">
        <v>0</v>
      </c>
      <c r="D12322" s="20">
        <v>0</v>
      </c>
      <c r="E12322" s="20">
        <v>5398.55</v>
      </c>
      <c r="F12322" s="20">
        <f t="shared" si="392"/>
        <v>78.684594082495266</v>
      </c>
      <c r="G12322" s="136">
        <f t="shared" si="393"/>
        <v>0</v>
      </c>
    </row>
    <row r="12323" spans="1:7" s="8" customFormat="1" ht="12.75" x14ac:dyDescent="0.15">
      <c r="A12323" s="110" t="s">
        <v>24</v>
      </c>
      <c r="B12323" s="20">
        <v>0</v>
      </c>
      <c r="C12323" s="20">
        <v>0</v>
      </c>
      <c r="D12323" s="20">
        <v>0</v>
      </c>
      <c r="E12323" s="20">
        <v>41.67</v>
      </c>
      <c r="F12323" s="20">
        <f t="shared" si="392"/>
        <v>0</v>
      </c>
      <c r="G12323" s="136">
        <f t="shared" si="393"/>
        <v>0</v>
      </c>
    </row>
    <row r="12324" spans="1:7" s="8" customFormat="1" ht="12.75" x14ac:dyDescent="0.15">
      <c r="A12324" s="110" t="s">
        <v>25</v>
      </c>
      <c r="B12324" s="20">
        <v>0</v>
      </c>
      <c r="C12324" s="20">
        <v>0</v>
      </c>
      <c r="D12324" s="20">
        <v>0</v>
      </c>
      <c r="E12324" s="20">
        <v>457.5</v>
      </c>
      <c r="F12324" s="20">
        <f t="shared" si="392"/>
        <v>0</v>
      </c>
      <c r="G12324" s="136">
        <f t="shared" si="393"/>
        <v>0</v>
      </c>
    </row>
    <row r="12325" spans="1:7" s="8" customFormat="1" ht="12.75" x14ac:dyDescent="0.15">
      <c r="A12325" s="110" t="s">
        <v>26</v>
      </c>
      <c r="B12325" s="20">
        <v>0</v>
      </c>
      <c r="C12325" s="20">
        <v>0</v>
      </c>
      <c r="D12325" s="20">
        <v>0</v>
      </c>
      <c r="E12325" s="20">
        <v>687.5</v>
      </c>
      <c r="F12325" s="20">
        <f t="shared" si="392"/>
        <v>0</v>
      </c>
      <c r="G12325" s="136">
        <f t="shared" si="393"/>
        <v>0</v>
      </c>
    </row>
    <row r="12326" spans="1:7" s="8" customFormat="1" ht="12.75" x14ac:dyDescent="0.15">
      <c r="A12326" s="110" t="s">
        <v>27</v>
      </c>
      <c r="B12326" s="20">
        <v>2169.7199999999998</v>
      </c>
      <c r="C12326" s="20">
        <v>0</v>
      </c>
      <c r="D12326" s="20">
        <v>0</v>
      </c>
      <c r="E12326" s="20">
        <v>2150.73</v>
      </c>
      <c r="F12326" s="20">
        <f t="shared" si="392"/>
        <v>99.124771859963516</v>
      </c>
      <c r="G12326" s="136">
        <f t="shared" si="393"/>
        <v>0</v>
      </c>
    </row>
    <row r="12327" spans="1:7" s="8" customFormat="1" ht="12.75" x14ac:dyDescent="0.15">
      <c r="A12327" s="110" t="s">
        <v>28</v>
      </c>
      <c r="B12327" s="20">
        <v>693.54</v>
      </c>
      <c r="C12327" s="20">
        <v>0</v>
      </c>
      <c r="D12327" s="20">
        <v>0</v>
      </c>
      <c r="E12327" s="20">
        <v>813.29</v>
      </c>
      <c r="F12327" s="20">
        <f t="shared" si="392"/>
        <v>117.26648787380685</v>
      </c>
      <c r="G12327" s="136">
        <f t="shared" si="393"/>
        <v>0</v>
      </c>
    </row>
    <row r="12328" spans="1:7" s="8" customFormat="1" ht="12.75" x14ac:dyDescent="0.15">
      <c r="A12328" s="110" t="s">
        <v>41</v>
      </c>
      <c r="B12328" s="20">
        <v>1887.06</v>
      </c>
      <c r="C12328" s="20">
        <v>0</v>
      </c>
      <c r="D12328" s="20">
        <v>0</v>
      </c>
      <c r="E12328" s="20">
        <v>503.73</v>
      </c>
      <c r="F12328" s="20">
        <f t="shared" si="392"/>
        <v>26.69390480429875</v>
      </c>
      <c r="G12328" s="136">
        <f t="shared" si="393"/>
        <v>0</v>
      </c>
    </row>
    <row r="12329" spans="1:7" s="8" customFormat="1" ht="12.75" x14ac:dyDescent="0.15">
      <c r="A12329" s="110" t="s">
        <v>29</v>
      </c>
      <c r="B12329" s="20">
        <v>914.33</v>
      </c>
      <c r="C12329" s="20">
        <v>0</v>
      </c>
      <c r="D12329" s="20">
        <v>0</v>
      </c>
      <c r="E12329" s="20">
        <v>840.24</v>
      </c>
      <c r="F12329" s="20">
        <f t="shared" si="392"/>
        <v>91.89679874881061</v>
      </c>
      <c r="G12329" s="136">
        <f t="shared" si="393"/>
        <v>0</v>
      </c>
    </row>
    <row r="12330" spans="1:7" s="8" customFormat="1" ht="12.75" x14ac:dyDescent="0.15">
      <c r="A12330" s="110" t="s">
        <v>30</v>
      </c>
      <c r="B12330" s="20">
        <v>3241.2</v>
      </c>
      <c r="C12330" s="20">
        <v>0</v>
      </c>
      <c r="D12330" s="20">
        <v>0</v>
      </c>
      <c r="E12330" s="20">
        <v>3742.04</v>
      </c>
      <c r="F12330" s="20">
        <f t="shared" ref="F12330:F12393" si="394">IFERROR(E12330/B12330*100,0)</f>
        <v>115.45230161668518</v>
      </c>
      <c r="G12330" s="136">
        <f t="shared" ref="G12330:G12393" si="395">IFERROR(E12330/D12330*100,0)</f>
        <v>0</v>
      </c>
    </row>
    <row r="12331" spans="1:7" s="8" customFormat="1" ht="12.75" x14ac:dyDescent="0.15">
      <c r="A12331" s="110" t="s">
        <v>31</v>
      </c>
      <c r="B12331" s="20">
        <v>1595.33</v>
      </c>
      <c r="C12331" s="20">
        <v>0</v>
      </c>
      <c r="D12331" s="20">
        <v>0</v>
      </c>
      <c r="E12331" s="20">
        <v>1680</v>
      </c>
      <c r="F12331" s="20">
        <f t="shared" si="394"/>
        <v>105.30736587414518</v>
      </c>
      <c r="G12331" s="136">
        <f t="shared" si="395"/>
        <v>0</v>
      </c>
    </row>
    <row r="12332" spans="1:7" s="8" customFormat="1" ht="12.75" x14ac:dyDescent="0.15">
      <c r="A12332" s="110" t="s">
        <v>32</v>
      </c>
      <c r="B12332" s="20">
        <v>608.16999999999996</v>
      </c>
      <c r="C12332" s="20">
        <v>0</v>
      </c>
      <c r="D12332" s="20">
        <v>0</v>
      </c>
      <c r="E12332" s="20">
        <v>366.58</v>
      </c>
      <c r="F12332" s="20">
        <f t="shared" si="394"/>
        <v>60.275909696302023</v>
      </c>
      <c r="G12332" s="136">
        <f t="shared" si="395"/>
        <v>0</v>
      </c>
    </row>
    <row r="12333" spans="1:7" s="8" customFormat="1" ht="12.75" x14ac:dyDescent="0.15">
      <c r="A12333" s="110" t="s">
        <v>33</v>
      </c>
      <c r="B12333" s="20">
        <v>1752.9</v>
      </c>
      <c r="C12333" s="20">
        <v>0</v>
      </c>
      <c r="D12333" s="20">
        <v>0</v>
      </c>
      <c r="E12333" s="20">
        <v>3667</v>
      </c>
      <c r="F12333" s="20">
        <f t="shared" si="394"/>
        <v>209.19618917222888</v>
      </c>
      <c r="G12333" s="136">
        <f t="shared" si="395"/>
        <v>0</v>
      </c>
    </row>
    <row r="12334" spans="1:7" s="8" customFormat="1" ht="12.75" x14ac:dyDescent="0.15">
      <c r="A12334" s="110" t="s">
        <v>34</v>
      </c>
      <c r="B12334" s="20">
        <v>704.07</v>
      </c>
      <c r="C12334" s="20">
        <v>0</v>
      </c>
      <c r="D12334" s="20">
        <v>0</v>
      </c>
      <c r="E12334" s="20">
        <v>1212.58</v>
      </c>
      <c r="F12334" s="20">
        <f t="shared" si="394"/>
        <v>172.22435269220389</v>
      </c>
      <c r="G12334" s="136">
        <f t="shared" si="395"/>
        <v>0</v>
      </c>
    </row>
    <row r="12335" spans="1:7" s="8" customFormat="1" ht="12.75" x14ac:dyDescent="0.15">
      <c r="A12335" s="110" t="s">
        <v>99</v>
      </c>
      <c r="B12335" s="20">
        <v>7666.67</v>
      </c>
      <c r="C12335" s="20">
        <v>0</v>
      </c>
      <c r="D12335" s="20">
        <v>0</v>
      </c>
      <c r="E12335" s="20">
        <v>7637.3</v>
      </c>
      <c r="F12335" s="20">
        <f t="shared" si="394"/>
        <v>99.616913210037737</v>
      </c>
      <c r="G12335" s="136">
        <f t="shared" si="395"/>
        <v>0</v>
      </c>
    </row>
    <row r="12336" spans="1:7" s="8" customFormat="1" ht="12.75" x14ac:dyDescent="0.15">
      <c r="A12336" s="110" t="s">
        <v>35</v>
      </c>
      <c r="B12336" s="20">
        <v>985.65</v>
      </c>
      <c r="C12336" s="20">
        <v>0</v>
      </c>
      <c r="D12336" s="20">
        <v>0</v>
      </c>
      <c r="E12336" s="20">
        <v>765.29</v>
      </c>
      <c r="F12336" s="20">
        <f t="shared" si="394"/>
        <v>77.643179627656878</v>
      </c>
      <c r="G12336" s="136">
        <f t="shared" si="395"/>
        <v>0</v>
      </c>
    </row>
    <row r="12337" spans="1:7" s="8" customFormat="1" ht="12.75" x14ac:dyDescent="0.15">
      <c r="A12337" s="110" t="s">
        <v>42</v>
      </c>
      <c r="B12337" s="20">
        <v>310.44</v>
      </c>
      <c r="C12337" s="20">
        <v>0</v>
      </c>
      <c r="D12337" s="20">
        <v>0</v>
      </c>
      <c r="E12337" s="20">
        <v>0</v>
      </c>
      <c r="F12337" s="20">
        <f t="shared" si="394"/>
        <v>0</v>
      </c>
      <c r="G12337" s="136">
        <f t="shared" si="395"/>
        <v>0</v>
      </c>
    </row>
    <row r="12338" spans="1:7" s="8" customFormat="1" ht="12.75" x14ac:dyDescent="0.15">
      <c r="A12338" s="110" t="s">
        <v>13</v>
      </c>
      <c r="B12338" s="20">
        <v>104.52</v>
      </c>
      <c r="C12338" s="20">
        <v>0</v>
      </c>
      <c r="D12338" s="20">
        <v>0</v>
      </c>
      <c r="E12338" s="20">
        <v>136.19</v>
      </c>
      <c r="F12338" s="20">
        <f t="shared" si="394"/>
        <v>130.30042097206277</v>
      </c>
      <c r="G12338" s="136">
        <f t="shared" si="395"/>
        <v>0</v>
      </c>
    </row>
    <row r="12339" spans="1:7" s="8" customFormat="1" ht="12.75" x14ac:dyDescent="0.15">
      <c r="A12339" s="108" t="s">
        <v>37</v>
      </c>
      <c r="B12339" s="19">
        <v>204.85</v>
      </c>
      <c r="C12339" s="19">
        <v>265</v>
      </c>
      <c r="D12339" s="19">
        <v>265</v>
      </c>
      <c r="E12339" s="19">
        <v>225.13</v>
      </c>
      <c r="F12339" s="19">
        <f t="shared" si="394"/>
        <v>109.89992677568954</v>
      </c>
      <c r="G12339" s="151">
        <f t="shared" si="395"/>
        <v>84.954716981132066</v>
      </c>
    </row>
    <row r="12340" spans="1:7" s="8" customFormat="1" ht="12.75" x14ac:dyDescent="0.15">
      <c r="A12340" s="110" t="s">
        <v>38</v>
      </c>
      <c r="B12340" s="20">
        <v>204.85</v>
      </c>
      <c r="C12340" s="20">
        <v>0</v>
      </c>
      <c r="D12340" s="20">
        <v>0</v>
      </c>
      <c r="E12340" s="20">
        <v>225.13</v>
      </c>
      <c r="F12340" s="20">
        <f t="shared" si="394"/>
        <v>109.89992677568954</v>
      </c>
      <c r="G12340" s="136">
        <f t="shared" si="395"/>
        <v>0</v>
      </c>
    </row>
    <row r="12341" spans="1:7" s="8" customFormat="1" ht="12.75" x14ac:dyDescent="0.15">
      <c r="A12341" s="108" t="s">
        <v>53</v>
      </c>
      <c r="B12341" s="19">
        <v>2681.83</v>
      </c>
      <c r="C12341" s="19">
        <v>1327</v>
      </c>
      <c r="D12341" s="19">
        <v>1237</v>
      </c>
      <c r="E12341" s="19">
        <v>1232.99</v>
      </c>
      <c r="F12341" s="19">
        <f t="shared" si="394"/>
        <v>45.975695700324032</v>
      </c>
      <c r="G12341" s="151">
        <f t="shared" si="395"/>
        <v>99.675828617623282</v>
      </c>
    </row>
    <row r="12342" spans="1:7" s="8" customFormat="1" ht="12.75" x14ac:dyDescent="0.15">
      <c r="A12342" s="108" t="s">
        <v>54</v>
      </c>
      <c r="B12342" s="19">
        <v>1586.87</v>
      </c>
      <c r="C12342" s="19">
        <v>0</v>
      </c>
      <c r="D12342" s="19">
        <v>0</v>
      </c>
      <c r="E12342" s="19">
        <v>0</v>
      </c>
      <c r="F12342" s="19">
        <f t="shared" si="394"/>
        <v>0</v>
      </c>
      <c r="G12342" s="151">
        <f t="shared" si="395"/>
        <v>0</v>
      </c>
    </row>
    <row r="12343" spans="1:7" s="8" customFormat="1" ht="12.75" x14ac:dyDescent="0.15">
      <c r="A12343" s="110" t="s">
        <v>55</v>
      </c>
      <c r="B12343" s="20">
        <v>1586.87</v>
      </c>
      <c r="C12343" s="20">
        <v>0</v>
      </c>
      <c r="D12343" s="20">
        <v>0</v>
      </c>
      <c r="E12343" s="20">
        <v>0</v>
      </c>
      <c r="F12343" s="20">
        <f t="shared" si="394"/>
        <v>0</v>
      </c>
      <c r="G12343" s="136">
        <f t="shared" si="395"/>
        <v>0</v>
      </c>
    </row>
    <row r="12344" spans="1:7" s="8" customFormat="1" ht="12.75" x14ac:dyDescent="0.15">
      <c r="A12344" s="108" t="s">
        <v>56</v>
      </c>
      <c r="B12344" s="19">
        <v>1094.96</v>
      </c>
      <c r="C12344" s="19">
        <v>1327</v>
      </c>
      <c r="D12344" s="19">
        <v>1237</v>
      </c>
      <c r="E12344" s="19">
        <v>1232.99</v>
      </c>
      <c r="F12344" s="19">
        <f t="shared" si="394"/>
        <v>112.60593994301162</v>
      </c>
      <c r="G12344" s="151">
        <f t="shared" si="395"/>
        <v>99.675828617623282</v>
      </c>
    </row>
    <row r="12345" spans="1:7" s="8" customFormat="1" ht="12.75" x14ac:dyDescent="0.15">
      <c r="A12345" s="110" t="s">
        <v>57</v>
      </c>
      <c r="B12345" s="20">
        <v>1094.96</v>
      </c>
      <c r="C12345" s="20">
        <v>0</v>
      </c>
      <c r="D12345" s="20">
        <v>0</v>
      </c>
      <c r="E12345" s="20">
        <v>1232.99</v>
      </c>
      <c r="F12345" s="20">
        <f t="shared" si="394"/>
        <v>112.60593994301162</v>
      </c>
      <c r="G12345" s="136">
        <f t="shared" si="395"/>
        <v>0</v>
      </c>
    </row>
    <row r="12346" spans="1:7" s="7" customFormat="1" ht="12.75" x14ac:dyDescent="0.15">
      <c r="A12346" s="149" t="s">
        <v>235</v>
      </c>
      <c r="B12346" s="18">
        <v>2643.34</v>
      </c>
      <c r="C12346" s="18">
        <v>1327</v>
      </c>
      <c r="D12346" s="18">
        <v>6641</v>
      </c>
      <c r="E12346" s="18">
        <v>5110.79</v>
      </c>
      <c r="F12346" s="18">
        <f t="shared" si="394"/>
        <v>193.3459184213911</v>
      </c>
      <c r="G12346" s="150">
        <f t="shared" si="395"/>
        <v>76.95813883451288</v>
      </c>
    </row>
    <row r="12347" spans="1:7" s="8" customFormat="1" ht="12.75" x14ac:dyDescent="0.15">
      <c r="A12347" s="108" t="s">
        <v>234</v>
      </c>
      <c r="B12347" s="19">
        <v>2643.34</v>
      </c>
      <c r="C12347" s="19">
        <v>1327</v>
      </c>
      <c r="D12347" s="19">
        <v>6641</v>
      </c>
      <c r="E12347" s="19">
        <v>5110.79</v>
      </c>
      <c r="F12347" s="19">
        <f t="shared" si="394"/>
        <v>193.3459184213911</v>
      </c>
      <c r="G12347" s="151">
        <f t="shared" si="395"/>
        <v>76.95813883451288</v>
      </c>
    </row>
    <row r="12348" spans="1:7" s="6" customFormat="1" ht="12.75" x14ac:dyDescent="0.15">
      <c r="A12348" s="147" t="s">
        <v>44</v>
      </c>
      <c r="B12348" s="17">
        <v>2643.34</v>
      </c>
      <c r="C12348" s="17">
        <v>1327</v>
      </c>
      <c r="D12348" s="17">
        <v>6641</v>
      </c>
      <c r="E12348" s="17">
        <v>5110.79</v>
      </c>
      <c r="F12348" s="17">
        <f t="shared" si="394"/>
        <v>193.3459184213911</v>
      </c>
      <c r="G12348" s="148">
        <f t="shared" si="395"/>
        <v>76.95813883451288</v>
      </c>
    </row>
    <row r="12349" spans="1:7" s="8" customFormat="1" ht="12.75" x14ac:dyDescent="0.15">
      <c r="A12349" s="108" t="s">
        <v>6</v>
      </c>
      <c r="B12349" s="19">
        <v>2643.34</v>
      </c>
      <c r="C12349" s="19">
        <v>1327</v>
      </c>
      <c r="D12349" s="19">
        <v>6641</v>
      </c>
      <c r="E12349" s="19">
        <v>5110.79</v>
      </c>
      <c r="F12349" s="19">
        <f t="shared" si="394"/>
        <v>193.3459184213911</v>
      </c>
      <c r="G12349" s="151">
        <f t="shared" si="395"/>
        <v>76.95813883451288</v>
      </c>
    </row>
    <row r="12350" spans="1:7" s="8" customFormat="1" ht="12.75" x14ac:dyDescent="0.15">
      <c r="A12350" s="108" t="s">
        <v>7</v>
      </c>
      <c r="B12350" s="19">
        <v>0</v>
      </c>
      <c r="C12350" s="19">
        <v>0</v>
      </c>
      <c r="D12350" s="19">
        <v>2593</v>
      </c>
      <c r="E12350" s="19">
        <v>2211.27</v>
      </c>
      <c r="F12350" s="19">
        <f t="shared" si="394"/>
        <v>0</v>
      </c>
      <c r="G12350" s="151">
        <f t="shared" si="395"/>
        <v>85.278441959120713</v>
      </c>
    </row>
    <row r="12351" spans="1:7" s="8" customFormat="1" ht="12.75" x14ac:dyDescent="0.15">
      <c r="A12351" s="110" t="s">
        <v>8</v>
      </c>
      <c r="B12351" s="20">
        <v>0</v>
      </c>
      <c r="C12351" s="20">
        <v>0</v>
      </c>
      <c r="D12351" s="20">
        <v>0</v>
      </c>
      <c r="E12351" s="20">
        <v>1640.53</v>
      </c>
      <c r="F12351" s="20">
        <f t="shared" si="394"/>
        <v>0</v>
      </c>
      <c r="G12351" s="136">
        <f t="shared" si="395"/>
        <v>0</v>
      </c>
    </row>
    <row r="12352" spans="1:7" s="8" customFormat="1" ht="12.75" x14ac:dyDescent="0.15">
      <c r="A12352" s="110" t="s">
        <v>10</v>
      </c>
      <c r="B12352" s="20">
        <v>0</v>
      </c>
      <c r="C12352" s="20">
        <v>0</v>
      </c>
      <c r="D12352" s="20">
        <v>0</v>
      </c>
      <c r="E12352" s="20">
        <v>300</v>
      </c>
      <c r="F12352" s="20">
        <f t="shared" si="394"/>
        <v>0</v>
      </c>
      <c r="G12352" s="136">
        <f t="shared" si="395"/>
        <v>0</v>
      </c>
    </row>
    <row r="12353" spans="1:7" s="8" customFormat="1" ht="12.75" x14ac:dyDescent="0.15">
      <c r="A12353" s="110" t="s">
        <v>11</v>
      </c>
      <c r="B12353" s="20">
        <v>0</v>
      </c>
      <c r="C12353" s="20">
        <v>0</v>
      </c>
      <c r="D12353" s="20">
        <v>0</v>
      </c>
      <c r="E12353" s="20">
        <v>270.74</v>
      </c>
      <c r="F12353" s="20">
        <f t="shared" si="394"/>
        <v>0</v>
      </c>
      <c r="G12353" s="136">
        <f t="shared" si="395"/>
        <v>0</v>
      </c>
    </row>
    <row r="12354" spans="1:7" s="8" customFormat="1" ht="12.75" x14ac:dyDescent="0.15">
      <c r="A12354" s="108" t="s">
        <v>12</v>
      </c>
      <c r="B12354" s="19">
        <v>2643.34</v>
      </c>
      <c r="C12354" s="19">
        <v>1327</v>
      </c>
      <c r="D12354" s="19">
        <v>4038</v>
      </c>
      <c r="E12354" s="19">
        <v>2898.47</v>
      </c>
      <c r="F12354" s="19">
        <f t="shared" si="394"/>
        <v>109.65180415686213</v>
      </c>
      <c r="G12354" s="151">
        <f t="shared" si="395"/>
        <v>71.779841505695885</v>
      </c>
    </row>
    <row r="12355" spans="1:7" s="8" customFormat="1" ht="12.75" x14ac:dyDescent="0.15">
      <c r="A12355" s="110" t="s">
        <v>18</v>
      </c>
      <c r="B12355" s="20">
        <v>0</v>
      </c>
      <c r="C12355" s="20">
        <v>0</v>
      </c>
      <c r="D12355" s="20">
        <v>0</v>
      </c>
      <c r="E12355" s="20">
        <v>57.36</v>
      </c>
      <c r="F12355" s="20">
        <f t="shared" si="394"/>
        <v>0</v>
      </c>
      <c r="G12355" s="136">
        <f t="shared" si="395"/>
        <v>0</v>
      </c>
    </row>
    <row r="12356" spans="1:7" s="8" customFormat="1" ht="12.75" x14ac:dyDescent="0.15">
      <c r="A12356" s="110" t="s">
        <v>19</v>
      </c>
      <c r="B12356" s="20">
        <v>0</v>
      </c>
      <c r="C12356" s="20">
        <v>0</v>
      </c>
      <c r="D12356" s="20">
        <v>0</v>
      </c>
      <c r="E12356" s="20">
        <v>73.92</v>
      </c>
      <c r="F12356" s="20">
        <f t="shared" si="394"/>
        <v>0</v>
      </c>
      <c r="G12356" s="136">
        <f t="shared" si="395"/>
        <v>0</v>
      </c>
    </row>
    <row r="12357" spans="1:7" s="8" customFormat="1" ht="12.75" x14ac:dyDescent="0.15">
      <c r="A12357" s="110" t="s">
        <v>20</v>
      </c>
      <c r="B12357" s="20">
        <v>0</v>
      </c>
      <c r="C12357" s="20">
        <v>0</v>
      </c>
      <c r="D12357" s="20">
        <v>0</v>
      </c>
      <c r="E12357" s="20">
        <v>15</v>
      </c>
      <c r="F12357" s="20">
        <f t="shared" si="394"/>
        <v>0</v>
      </c>
      <c r="G12357" s="136">
        <f t="shared" si="395"/>
        <v>0</v>
      </c>
    </row>
    <row r="12358" spans="1:7" s="8" customFormat="1" ht="12.75" x14ac:dyDescent="0.15">
      <c r="A12358" s="110" t="s">
        <v>22</v>
      </c>
      <c r="B12358" s="20">
        <v>57.9</v>
      </c>
      <c r="C12358" s="20">
        <v>0</v>
      </c>
      <c r="D12358" s="20">
        <v>0</v>
      </c>
      <c r="E12358" s="20">
        <v>33.299999999999997</v>
      </c>
      <c r="F12358" s="20">
        <f t="shared" si="394"/>
        <v>57.512953367875639</v>
      </c>
      <c r="G12358" s="136">
        <f t="shared" si="395"/>
        <v>0</v>
      </c>
    </row>
    <row r="12359" spans="1:7" s="8" customFormat="1" ht="12.75" x14ac:dyDescent="0.15">
      <c r="A12359" s="110" t="s">
        <v>25</v>
      </c>
      <c r="B12359" s="20">
        <v>0</v>
      </c>
      <c r="C12359" s="20">
        <v>0</v>
      </c>
      <c r="D12359" s="20">
        <v>0</v>
      </c>
      <c r="E12359" s="20">
        <v>0</v>
      </c>
      <c r="F12359" s="20">
        <f t="shared" si="394"/>
        <v>0</v>
      </c>
      <c r="G12359" s="136">
        <f t="shared" si="395"/>
        <v>0</v>
      </c>
    </row>
    <row r="12360" spans="1:7" s="8" customFormat="1" ht="12.75" x14ac:dyDescent="0.15">
      <c r="A12360" s="110" t="s">
        <v>26</v>
      </c>
      <c r="B12360" s="20">
        <v>2585.44</v>
      </c>
      <c r="C12360" s="20">
        <v>0</v>
      </c>
      <c r="D12360" s="20">
        <v>0</v>
      </c>
      <c r="E12360" s="20">
        <v>1260</v>
      </c>
      <c r="F12360" s="20">
        <f t="shared" si="394"/>
        <v>48.734451389318643</v>
      </c>
      <c r="G12360" s="136">
        <f t="shared" si="395"/>
        <v>0</v>
      </c>
    </row>
    <row r="12361" spans="1:7" s="8" customFormat="1" ht="12.75" x14ac:dyDescent="0.15">
      <c r="A12361" s="110" t="s">
        <v>28</v>
      </c>
      <c r="B12361" s="20">
        <v>0</v>
      </c>
      <c r="C12361" s="20">
        <v>0</v>
      </c>
      <c r="D12361" s="20">
        <v>0</v>
      </c>
      <c r="E12361" s="20">
        <v>28</v>
      </c>
      <c r="F12361" s="20">
        <f t="shared" si="394"/>
        <v>0</v>
      </c>
      <c r="G12361" s="136">
        <f t="shared" si="395"/>
        <v>0</v>
      </c>
    </row>
    <row r="12362" spans="1:7" s="8" customFormat="1" ht="12.75" x14ac:dyDescent="0.15">
      <c r="A12362" s="110" t="s">
        <v>34</v>
      </c>
      <c r="B12362" s="20">
        <v>0</v>
      </c>
      <c r="C12362" s="20">
        <v>0</v>
      </c>
      <c r="D12362" s="20">
        <v>0</v>
      </c>
      <c r="E12362" s="20">
        <v>46.46</v>
      </c>
      <c r="F12362" s="20">
        <f t="shared" si="394"/>
        <v>0</v>
      </c>
      <c r="G12362" s="136">
        <f t="shared" si="395"/>
        <v>0</v>
      </c>
    </row>
    <row r="12363" spans="1:7" s="8" customFormat="1" ht="12.75" x14ac:dyDescent="0.15">
      <c r="A12363" s="110" t="s">
        <v>83</v>
      </c>
      <c r="B12363" s="20">
        <v>0</v>
      </c>
      <c r="C12363" s="20">
        <v>0</v>
      </c>
      <c r="D12363" s="20">
        <v>0</v>
      </c>
      <c r="E12363" s="20">
        <v>64.430000000000007</v>
      </c>
      <c r="F12363" s="20">
        <f t="shared" si="394"/>
        <v>0</v>
      </c>
      <c r="G12363" s="136">
        <f t="shared" si="395"/>
        <v>0</v>
      </c>
    </row>
    <row r="12364" spans="1:7" s="8" customFormat="1" ht="12.75" x14ac:dyDescent="0.15">
      <c r="A12364" s="110" t="s">
        <v>206</v>
      </c>
      <c r="B12364" s="20">
        <v>0</v>
      </c>
      <c r="C12364" s="20">
        <v>0</v>
      </c>
      <c r="D12364" s="20">
        <v>0</v>
      </c>
      <c r="E12364" s="20">
        <v>1320</v>
      </c>
      <c r="F12364" s="20">
        <f t="shared" si="394"/>
        <v>0</v>
      </c>
      <c r="G12364" s="136">
        <f t="shared" si="395"/>
        <v>0</v>
      </c>
    </row>
    <row r="12365" spans="1:7" s="8" customFormat="1" ht="12.75" x14ac:dyDescent="0.15">
      <c r="A12365" s="108" t="s">
        <v>37</v>
      </c>
      <c r="B12365" s="19">
        <v>0</v>
      </c>
      <c r="C12365" s="19">
        <v>0</v>
      </c>
      <c r="D12365" s="19">
        <v>10</v>
      </c>
      <c r="E12365" s="19">
        <v>1.05</v>
      </c>
      <c r="F12365" s="19">
        <f t="shared" si="394"/>
        <v>0</v>
      </c>
      <c r="G12365" s="151">
        <f t="shared" si="395"/>
        <v>10.500000000000002</v>
      </c>
    </row>
    <row r="12366" spans="1:7" s="8" customFormat="1" ht="12.75" x14ac:dyDescent="0.15">
      <c r="A12366" s="110" t="s">
        <v>38</v>
      </c>
      <c r="B12366" s="20">
        <v>0</v>
      </c>
      <c r="C12366" s="20">
        <v>0</v>
      </c>
      <c r="D12366" s="20">
        <v>0</v>
      </c>
      <c r="E12366" s="20">
        <v>1.05</v>
      </c>
      <c r="F12366" s="20">
        <f t="shared" si="394"/>
        <v>0</v>
      </c>
      <c r="G12366" s="136">
        <f t="shared" si="395"/>
        <v>0</v>
      </c>
    </row>
    <row r="12367" spans="1:7" s="7" customFormat="1" ht="12.75" x14ac:dyDescent="0.15">
      <c r="A12367" s="149" t="s">
        <v>236</v>
      </c>
      <c r="B12367" s="18">
        <v>98982.89</v>
      </c>
      <c r="C12367" s="18">
        <v>120254</v>
      </c>
      <c r="D12367" s="18">
        <v>144919</v>
      </c>
      <c r="E12367" s="18">
        <v>59682.83</v>
      </c>
      <c r="F12367" s="18">
        <f t="shared" si="394"/>
        <v>60.296107741449056</v>
      </c>
      <c r="G12367" s="150">
        <f t="shared" si="395"/>
        <v>41.183578412768512</v>
      </c>
    </row>
    <row r="12368" spans="1:7" s="8" customFormat="1" ht="12.75" x14ac:dyDescent="0.15">
      <c r="A12368" s="108" t="s">
        <v>234</v>
      </c>
      <c r="B12368" s="19">
        <v>98982.89</v>
      </c>
      <c r="C12368" s="19">
        <v>120254</v>
      </c>
      <c r="D12368" s="19">
        <v>144919</v>
      </c>
      <c r="E12368" s="19">
        <v>59682.83</v>
      </c>
      <c r="F12368" s="19">
        <f t="shared" si="394"/>
        <v>60.296107741449056</v>
      </c>
      <c r="G12368" s="151">
        <f t="shared" si="395"/>
        <v>41.183578412768512</v>
      </c>
    </row>
    <row r="12369" spans="1:7" s="6" customFormat="1" ht="12.75" x14ac:dyDescent="0.15">
      <c r="A12369" s="147" t="s">
        <v>5</v>
      </c>
      <c r="B12369" s="17">
        <v>98982.89</v>
      </c>
      <c r="C12369" s="17">
        <v>120254</v>
      </c>
      <c r="D12369" s="17">
        <v>120254</v>
      </c>
      <c r="E12369" s="17">
        <v>51804.51</v>
      </c>
      <c r="F12369" s="17">
        <f t="shared" si="394"/>
        <v>52.336833163792249</v>
      </c>
      <c r="G12369" s="148">
        <f t="shared" si="395"/>
        <v>43.079240607381045</v>
      </c>
    </row>
    <row r="12370" spans="1:7" s="8" customFormat="1" ht="12.75" x14ac:dyDescent="0.15">
      <c r="A12370" s="108" t="s">
        <v>6</v>
      </c>
      <c r="B12370" s="19">
        <v>98982.89</v>
      </c>
      <c r="C12370" s="19">
        <v>119590</v>
      </c>
      <c r="D12370" s="19">
        <v>116150</v>
      </c>
      <c r="E12370" s="19">
        <v>48463.95</v>
      </c>
      <c r="F12370" s="19">
        <f t="shared" si="394"/>
        <v>48.96194685768419</v>
      </c>
      <c r="G12370" s="151">
        <f t="shared" si="395"/>
        <v>41.725312096427032</v>
      </c>
    </row>
    <row r="12371" spans="1:7" s="8" customFormat="1" ht="12.75" x14ac:dyDescent="0.15">
      <c r="A12371" s="108" t="s">
        <v>12</v>
      </c>
      <c r="B12371" s="19">
        <v>98982.89</v>
      </c>
      <c r="C12371" s="19">
        <v>119590</v>
      </c>
      <c r="D12371" s="19">
        <v>116150</v>
      </c>
      <c r="E12371" s="19">
        <v>48463.95</v>
      </c>
      <c r="F12371" s="19">
        <f t="shared" si="394"/>
        <v>48.96194685768419</v>
      </c>
      <c r="G12371" s="151">
        <f t="shared" si="395"/>
        <v>41.725312096427032</v>
      </c>
    </row>
    <row r="12372" spans="1:7" s="8" customFormat="1" ht="12.75" x14ac:dyDescent="0.15">
      <c r="A12372" s="110" t="s">
        <v>18</v>
      </c>
      <c r="B12372" s="20">
        <v>0</v>
      </c>
      <c r="C12372" s="20">
        <v>0</v>
      </c>
      <c r="D12372" s="20">
        <v>0</v>
      </c>
      <c r="E12372" s="20">
        <v>796.58</v>
      </c>
      <c r="F12372" s="20">
        <f t="shared" si="394"/>
        <v>0</v>
      </c>
      <c r="G12372" s="136">
        <f t="shared" si="395"/>
        <v>0</v>
      </c>
    </row>
    <row r="12373" spans="1:7" s="8" customFormat="1" ht="12.75" x14ac:dyDescent="0.15">
      <c r="A12373" s="110" t="s">
        <v>20</v>
      </c>
      <c r="B12373" s="20">
        <v>0</v>
      </c>
      <c r="C12373" s="20">
        <v>0</v>
      </c>
      <c r="D12373" s="20">
        <v>0</v>
      </c>
      <c r="E12373" s="20">
        <v>1659.43</v>
      </c>
      <c r="F12373" s="20">
        <f t="shared" si="394"/>
        <v>0</v>
      </c>
      <c r="G12373" s="136">
        <f t="shared" si="395"/>
        <v>0</v>
      </c>
    </row>
    <row r="12374" spans="1:7" s="8" customFormat="1" ht="12.75" x14ac:dyDescent="0.15">
      <c r="A12374" s="110" t="s">
        <v>22</v>
      </c>
      <c r="B12374" s="20">
        <v>0</v>
      </c>
      <c r="C12374" s="20">
        <v>0</v>
      </c>
      <c r="D12374" s="20">
        <v>0</v>
      </c>
      <c r="E12374" s="20">
        <v>65.84</v>
      </c>
      <c r="F12374" s="20">
        <f t="shared" si="394"/>
        <v>0</v>
      </c>
      <c r="G12374" s="136">
        <f t="shared" si="395"/>
        <v>0</v>
      </c>
    </row>
    <row r="12375" spans="1:7" s="8" customFormat="1" ht="12.75" x14ac:dyDescent="0.15">
      <c r="A12375" s="110" t="s">
        <v>97</v>
      </c>
      <c r="B12375" s="20">
        <v>0</v>
      </c>
      <c r="C12375" s="20">
        <v>0</v>
      </c>
      <c r="D12375" s="20">
        <v>0</v>
      </c>
      <c r="E12375" s="20">
        <v>527.08000000000004</v>
      </c>
      <c r="F12375" s="20">
        <f t="shared" si="394"/>
        <v>0</v>
      </c>
      <c r="G12375" s="136">
        <f t="shared" si="395"/>
        <v>0</v>
      </c>
    </row>
    <row r="12376" spans="1:7" s="8" customFormat="1" ht="12.75" x14ac:dyDescent="0.15">
      <c r="A12376" s="110" t="s">
        <v>25</v>
      </c>
      <c r="B12376" s="20">
        <v>0</v>
      </c>
      <c r="C12376" s="20">
        <v>0</v>
      </c>
      <c r="D12376" s="20">
        <v>0</v>
      </c>
      <c r="E12376" s="20">
        <v>81.94</v>
      </c>
      <c r="F12376" s="20">
        <f t="shared" si="394"/>
        <v>0</v>
      </c>
      <c r="G12376" s="136">
        <f t="shared" si="395"/>
        <v>0</v>
      </c>
    </row>
    <row r="12377" spans="1:7" s="8" customFormat="1" ht="12.75" x14ac:dyDescent="0.15">
      <c r="A12377" s="110" t="s">
        <v>28</v>
      </c>
      <c r="B12377" s="20">
        <v>14170.92</v>
      </c>
      <c r="C12377" s="20">
        <v>0</v>
      </c>
      <c r="D12377" s="20">
        <v>0</v>
      </c>
      <c r="E12377" s="20">
        <v>3204.11</v>
      </c>
      <c r="F12377" s="20">
        <f t="shared" si="394"/>
        <v>22.610458601135281</v>
      </c>
      <c r="G12377" s="136">
        <f t="shared" si="395"/>
        <v>0</v>
      </c>
    </row>
    <row r="12378" spans="1:7" s="8" customFormat="1" ht="12.75" x14ac:dyDescent="0.15">
      <c r="A12378" s="110" t="s">
        <v>41</v>
      </c>
      <c r="B12378" s="20">
        <v>1068.4100000000001</v>
      </c>
      <c r="C12378" s="20">
        <v>0</v>
      </c>
      <c r="D12378" s="20">
        <v>0</v>
      </c>
      <c r="E12378" s="20">
        <v>5486.25</v>
      </c>
      <c r="F12378" s="20">
        <f t="shared" si="394"/>
        <v>513.49669134508281</v>
      </c>
      <c r="G12378" s="136">
        <f t="shared" si="395"/>
        <v>0</v>
      </c>
    </row>
    <row r="12379" spans="1:7" s="8" customFormat="1" ht="12.75" x14ac:dyDescent="0.15">
      <c r="A12379" s="110" t="s">
        <v>30</v>
      </c>
      <c r="B12379" s="20">
        <v>0</v>
      </c>
      <c r="C12379" s="20">
        <v>0</v>
      </c>
      <c r="D12379" s="20">
        <v>0</v>
      </c>
      <c r="E12379" s="20">
        <v>1707.5</v>
      </c>
      <c r="F12379" s="20">
        <f t="shared" si="394"/>
        <v>0</v>
      </c>
      <c r="G12379" s="136">
        <f t="shared" si="395"/>
        <v>0</v>
      </c>
    </row>
    <row r="12380" spans="1:7" s="8" customFormat="1" ht="12.75" x14ac:dyDescent="0.15">
      <c r="A12380" s="110" t="s">
        <v>31</v>
      </c>
      <c r="B12380" s="20">
        <v>0</v>
      </c>
      <c r="C12380" s="20">
        <v>0</v>
      </c>
      <c r="D12380" s="20">
        <v>0</v>
      </c>
      <c r="E12380" s="20">
        <v>736.86</v>
      </c>
      <c r="F12380" s="20">
        <f t="shared" si="394"/>
        <v>0</v>
      </c>
      <c r="G12380" s="136">
        <f t="shared" si="395"/>
        <v>0</v>
      </c>
    </row>
    <row r="12381" spans="1:7" s="8" customFormat="1" ht="12.75" x14ac:dyDescent="0.15">
      <c r="A12381" s="110" t="s">
        <v>32</v>
      </c>
      <c r="B12381" s="20">
        <v>65649.759999999995</v>
      </c>
      <c r="C12381" s="20">
        <v>0</v>
      </c>
      <c r="D12381" s="20">
        <v>0</v>
      </c>
      <c r="E12381" s="20">
        <v>12049.14</v>
      </c>
      <c r="F12381" s="20">
        <f t="shared" si="394"/>
        <v>18.353669533597685</v>
      </c>
      <c r="G12381" s="136">
        <f t="shared" si="395"/>
        <v>0</v>
      </c>
    </row>
    <row r="12382" spans="1:7" s="8" customFormat="1" ht="12.75" x14ac:dyDescent="0.15">
      <c r="A12382" s="110" t="s">
        <v>33</v>
      </c>
      <c r="B12382" s="20">
        <v>0</v>
      </c>
      <c r="C12382" s="20">
        <v>0</v>
      </c>
      <c r="D12382" s="20">
        <v>0</v>
      </c>
      <c r="E12382" s="20">
        <v>50</v>
      </c>
      <c r="F12382" s="20">
        <f t="shared" si="394"/>
        <v>0</v>
      </c>
      <c r="G12382" s="136">
        <f t="shared" si="395"/>
        <v>0</v>
      </c>
    </row>
    <row r="12383" spans="1:7" s="8" customFormat="1" ht="12.75" x14ac:dyDescent="0.15">
      <c r="A12383" s="110" t="s">
        <v>34</v>
      </c>
      <c r="B12383" s="20">
        <v>16766.57</v>
      </c>
      <c r="C12383" s="20">
        <v>0</v>
      </c>
      <c r="D12383" s="20">
        <v>0</v>
      </c>
      <c r="E12383" s="20">
        <v>21783.55</v>
      </c>
      <c r="F12383" s="20">
        <f t="shared" si="394"/>
        <v>129.92251843996715</v>
      </c>
      <c r="G12383" s="136">
        <f t="shared" si="395"/>
        <v>0</v>
      </c>
    </row>
    <row r="12384" spans="1:7" s="8" customFormat="1" ht="12.75" x14ac:dyDescent="0.15">
      <c r="A12384" s="110" t="s">
        <v>83</v>
      </c>
      <c r="B12384" s="20">
        <v>0</v>
      </c>
      <c r="C12384" s="20">
        <v>0</v>
      </c>
      <c r="D12384" s="20">
        <v>0</v>
      </c>
      <c r="E12384" s="20">
        <v>315.67</v>
      </c>
      <c r="F12384" s="20">
        <f t="shared" si="394"/>
        <v>0</v>
      </c>
      <c r="G12384" s="136">
        <f t="shared" si="395"/>
        <v>0</v>
      </c>
    </row>
    <row r="12385" spans="1:7" s="8" customFormat="1" ht="12.75" x14ac:dyDescent="0.15">
      <c r="A12385" s="110" t="s">
        <v>13</v>
      </c>
      <c r="B12385" s="20">
        <v>1327.23</v>
      </c>
      <c r="C12385" s="20">
        <v>0</v>
      </c>
      <c r="D12385" s="20">
        <v>0</v>
      </c>
      <c r="E12385" s="20">
        <v>0</v>
      </c>
      <c r="F12385" s="20">
        <f t="shared" si="394"/>
        <v>0</v>
      </c>
      <c r="G12385" s="136">
        <f t="shared" si="395"/>
        <v>0</v>
      </c>
    </row>
    <row r="12386" spans="1:7" s="8" customFormat="1" ht="12.75" x14ac:dyDescent="0.15">
      <c r="A12386" s="108" t="s">
        <v>53</v>
      </c>
      <c r="B12386" s="19">
        <v>0</v>
      </c>
      <c r="C12386" s="19">
        <v>664</v>
      </c>
      <c r="D12386" s="19">
        <v>4104</v>
      </c>
      <c r="E12386" s="19">
        <v>3340.56</v>
      </c>
      <c r="F12386" s="19">
        <f t="shared" si="394"/>
        <v>0</v>
      </c>
      <c r="G12386" s="151">
        <f t="shared" si="395"/>
        <v>81.397660818713447</v>
      </c>
    </row>
    <row r="12387" spans="1:7" s="8" customFormat="1" ht="12.75" x14ac:dyDescent="0.15">
      <c r="A12387" s="108" t="s">
        <v>56</v>
      </c>
      <c r="B12387" s="19">
        <v>0</v>
      </c>
      <c r="C12387" s="19">
        <v>664</v>
      </c>
      <c r="D12387" s="19">
        <v>4104</v>
      </c>
      <c r="E12387" s="19">
        <v>3340.56</v>
      </c>
      <c r="F12387" s="19">
        <f t="shared" si="394"/>
        <v>0</v>
      </c>
      <c r="G12387" s="151">
        <f t="shared" si="395"/>
        <v>81.397660818713447</v>
      </c>
    </row>
    <row r="12388" spans="1:7" s="8" customFormat="1" ht="12.75" x14ac:dyDescent="0.15">
      <c r="A12388" s="110" t="s">
        <v>57</v>
      </c>
      <c r="B12388" s="20">
        <v>0</v>
      </c>
      <c r="C12388" s="20">
        <v>0</v>
      </c>
      <c r="D12388" s="20">
        <v>0</v>
      </c>
      <c r="E12388" s="20">
        <v>1989.21</v>
      </c>
      <c r="F12388" s="20">
        <f t="shared" si="394"/>
        <v>0</v>
      </c>
      <c r="G12388" s="136">
        <f t="shared" si="395"/>
        <v>0</v>
      </c>
    </row>
    <row r="12389" spans="1:7" s="8" customFormat="1" ht="12.75" x14ac:dyDescent="0.15">
      <c r="A12389" s="110" t="s">
        <v>60</v>
      </c>
      <c r="B12389" s="20">
        <v>0</v>
      </c>
      <c r="C12389" s="20">
        <v>0</v>
      </c>
      <c r="D12389" s="20">
        <v>0</v>
      </c>
      <c r="E12389" s="20">
        <v>1351.35</v>
      </c>
      <c r="F12389" s="20">
        <f t="shared" si="394"/>
        <v>0</v>
      </c>
      <c r="G12389" s="136">
        <f t="shared" si="395"/>
        <v>0</v>
      </c>
    </row>
    <row r="12390" spans="1:7" s="6" customFormat="1" ht="12.75" x14ac:dyDescent="0.15">
      <c r="A12390" s="147" t="s">
        <v>127</v>
      </c>
      <c r="B12390" s="17">
        <v>0</v>
      </c>
      <c r="C12390" s="17">
        <v>0</v>
      </c>
      <c r="D12390" s="17">
        <v>24665</v>
      </c>
      <c r="E12390" s="17">
        <v>7878.32</v>
      </c>
      <c r="F12390" s="17">
        <f t="shared" si="394"/>
        <v>0</v>
      </c>
      <c r="G12390" s="148">
        <f t="shared" si="395"/>
        <v>31.941293330630451</v>
      </c>
    </row>
    <row r="12391" spans="1:7" s="8" customFormat="1" ht="12.75" x14ac:dyDescent="0.15">
      <c r="A12391" s="108" t="s">
        <v>6</v>
      </c>
      <c r="B12391" s="19">
        <v>0</v>
      </c>
      <c r="C12391" s="19">
        <v>0</v>
      </c>
      <c r="D12391" s="19">
        <v>24665</v>
      </c>
      <c r="E12391" s="19">
        <v>7878.32</v>
      </c>
      <c r="F12391" s="19">
        <f t="shared" si="394"/>
        <v>0</v>
      </c>
      <c r="G12391" s="151">
        <f t="shared" si="395"/>
        <v>31.941293330630451</v>
      </c>
    </row>
    <row r="12392" spans="1:7" s="8" customFormat="1" ht="12.75" x14ac:dyDescent="0.15">
      <c r="A12392" s="108" t="s">
        <v>12</v>
      </c>
      <c r="B12392" s="19">
        <v>0</v>
      </c>
      <c r="C12392" s="19">
        <v>0</v>
      </c>
      <c r="D12392" s="19">
        <v>24665</v>
      </c>
      <c r="E12392" s="19">
        <v>7878.32</v>
      </c>
      <c r="F12392" s="19">
        <f t="shared" si="394"/>
        <v>0</v>
      </c>
      <c r="G12392" s="151">
        <f t="shared" si="395"/>
        <v>31.941293330630451</v>
      </c>
    </row>
    <row r="12393" spans="1:7" s="8" customFormat="1" ht="12.75" x14ac:dyDescent="0.15">
      <c r="A12393" s="110" t="s">
        <v>32</v>
      </c>
      <c r="B12393" s="20">
        <v>0</v>
      </c>
      <c r="C12393" s="20">
        <v>0</v>
      </c>
      <c r="D12393" s="20">
        <v>0</v>
      </c>
      <c r="E12393" s="20">
        <v>7878.32</v>
      </c>
      <c r="F12393" s="20">
        <f t="shared" si="394"/>
        <v>0</v>
      </c>
      <c r="G12393" s="136">
        <f t="shared" si="395"/>
        <v>0</v>
      </c>
    </row>
    <row r="12394" spans="1:7" s="7" customFormat="1" ht="12.75" x14ac:dyDescent="0.15">
      <c r="A12394" s="149" t="s">
        <v>237</v>
      </c>
      <c r="B12394" s="18">
        <v>10320.86</v>
      </c>
      <c r="C12394" s="18">
        <v>139</v>
      </c>
      <c r="D12394" s="18">
        <v>2788</v>
      </c>
      <c r="E12394" s="18">
        <v>2648.82</v>
      </c>
      <c r="F12394" s="18">
        <f t="shared" ref="F12394:F12457" si="396">IFERROR(E12394/B12394*100,0)</f>
        <v>25.664721738304753</v>
      </c>
      <c r="G12394" s="150">
        <f t="shared" ref="G12394:G12457" si="397">IFERROR(E12394/D12394*100,0)</f>
        <v>95.007890961262561</v>
      </c>
    </row>
    <row r="12395" spans="1:7" s="8" customFormat="1" ht="12.75" x14ac:dyDescent="0.15">
      <c r="A12395" s="108" t="s">
        <v>234</v>
      </c>
      <c r="B12395" s="19">
        <v>10320.86</v>
      </c>
      <c r="C12395" s="19">
        <v>139</v>
      </c>
      <c r="D12395" s="19">
        <v>2788</v>
      </c>
      <c r="E12395" s="19">
        <v>2648.82</v>
      </c>
      <c r="F12395" s="19">
        <f t="shared" si="396"/>
        <v>25.664721738304753</v>
      </c>
      <c r="G12395" s="151">
        <f t="shared" si="397"/>
        <v>95.007890961262561</v>
      </c>
    </row>
    <row r="12396" spans="1:7" s="6" customFormat="1" ht="12.75" x14ac:dyDescent="0.15">
      <c r="A12396" s="147" t="s">
        <v>128</v>
      </c>
      <c r="B12396" s="17">
        <v>10227.950000000001</v>
      </c>
      <c r="C12396" s="17">
        <v>0</v>
      </c>
      <c r="D12396" s="17">
        <v>2649</v>
      </c>
      <c r="E12396" s="17">
        <v>2648.82</v>
      </c>
      <c r="F12396" s="17">
        <f t="shared" si="396"/>
        <v>25.897858319604612</v>
      </c>
      <c r="G12396" s="148">
        <f t="shared" si="397"/>
        <v>99.993204983012461</v>
      </c>
    </row>
    <row r="12397" spans="1:7" s="8" customFormat="1" ht="12.75" x14ac:dyDescent="0.15">
      <c r="A12397" s="108" t="s">
        <v>6</v>
      </c>
      <c r="B12397" s="19">
        <v>10227.950000000001</v>
      </c>
      <c r="C12397" s="19">
        <v>0</v>
      </c>
      <c r="D12397" s="19">
        <v>2649</v>
      </c>
      <c r="E12397" s="19">
        <v>2648.82</v>
      </c>
      <c r="F12397" s="19">
        <f t="shared" si="396"/>
        <v>25.897858319604612</v>
      </c>
      <c r="G12397" s="151">
        <f t="shared" si="397"/>
        <v>99.993204983012461</v>
      </c>
    </row>
    <row r="12398" spans="1:7" s="8" customFormat="1" ht="12.75" x14ac:dyDescent="0.15">
      <c r="A12398" s="108" t="s">
        <v>12</v>
      </c>
      <c r="B12398" s="19">
        <v>10227.950000000001</v>
      </c>
      <c r="C12398" s="19">
        <v>0</v>
      </c>
      <c r="D12398" s="19">
        <v>2649</v>
      </c>
      <c r="E12398" s="19">
        <v>2648.82</v>
      </c>
      <c r="F12398" s="19">
        <f t="shared" si="396"/>
        <v>25.897858319604612</v>
      </c>
      <c r="G12398" s="151">
        <f t="shared" si="397"/>
        <v>99.993204983012461</v>
      </c>
    </row>
    <row r="12399" spans="1:7" s="8" customFormat="1" ht="12.75" x14ac:dyDescent="0.15">
      <c r="A12399" s="110" t="s">
        <v>41</v>
      </c>
      <c r="B12399" s="20">
        <v>0</v>
      </c>
      <c r="C12399" s="20">
        <v>0</v>
      </c>
      <c r="D12399" s="20">
        <v>0</v>
      </c>
      <c r="E12399" s="20">
        <v>1000</v>
      </c>
      <c r="F12399" s="20">
        <f t="shared" si="396"/>
        <v>0</v>
      </c>
      <c r="G12399" s="136">
        <f t="shared" si="397"/>
        <v>0</v>
      </c>
    </row>
    <row r="12400" spans="1:7" s="8" customFormat="1" ht="12.75" x14ac:dyDescent="0.15">
      <c r="A12400" s="110" t="s">
        <v>30</v>
      </c>
      <c r="B12400" s="20">
        <v>0</v>
      </c>
      <c r="C12400" s="20">
        <v>0</v>
      </c>
      <c r="D12400" s="20">
        <v>0</v>
      </c>
      <c r="E12400" s="20">
        <v>180</v>
      </c>
      <c r="F12400" s="20">
        <f t="shared" si="396"/>
        <v>0</v>
      </c>
      <c r="G12400" s="136">
        <f t="shared" si="397"/>
        <v>0</v>
      </c>
    </row>
    <row r="12401" spans="1:7" s="8" customFormat="1" ht="12.75" x14ac:dyDescent="0.15">
      <c r="A12401" s="110" t="s">
        <v>32</v>
      </c>
      <c r="B12401" s="20">
        <v>9431.61</v>
      </c>
      <c r="C12401" s="20">
        <v>0</v>
      </c>
      <c r="D12401" s="20">
        <v>0</v>
      </c>
      <c r="E12401" s="20">
        <v>0</v>
      </c>
      <c r="F12401" s="20">
        <f t="shared" si="396"/>
        <v>0</v>
      </c>
      <c r="G12401" s="136">
        <f t="shared" si="397"/>
        <v>0</v>
      </c>
    </row>
    <row r="12402" spans="1:7" s="8" customFormat="1" ht="12.75" x14ac:dyDescent="0.15">
      <c r="A12402" s="110" t="s">
        <v>34</v>
      </c>
      <c r="B12402" s="20">
        <v>796.34</v>
      </c>
      <c r="C12402" s="20">
        <v>0</v>
      </c>
      <c r="D12402" s="20">
        <v>0</v>
      </c>
      <c r="E12402" s="20">
        <v>1228.82</v>
      </c>
      <c r="F12402" s="20">
        <f t="shared" si="396"/>
        <v>154.30846121003589</v>
      </c>
      <c r="G12402" s="136">
        <f t="shared" si="397"/>
        <v>0</v>
      </c>
    </row>
    <row r="12403" spans="1:7" s="8" customFormat="1" ht="12.75" x14ac:dyDescent="0.15">
      <c r="A12403" s="110" t="s">
        <v>83</v>
      </c>
      <c r="B12403" s="20">
        <v>0</v>
      </c>
      <c r="C12403" s="20">
        <v>0</v>
      </c>
      <c r="D12403" s="20">
        <v>0</v>
      </c>
      <c r="E12403" s="20">
        <v>240</v>
      </c>
      <c r="F12403" s="20">
        <f t="shared" si="396"/>
        <v>0</v>
      </c>
      <c r="G12403" s="136">
        <f t="shared" si="397"/>
        <v>0</v>
      </c>
    </row>
    <row r="12404" spans="1:7" s="6" customFormat="1" ht="12.75" x14ac:dyDescent="0.15">
      <c r="A12404" s="147" t="s">
        <v>238</v>
      </c>
      <c r="B12404" s="17">
        <v>92.91</v>
      </c>
      <c r="C12404" s="17">
        <v>139</v>
      </c>
      <c r="D12404" s="17">
        <v>139</v>
      </c>
      <c r="E12404" s="17">
        <v>0</v>
      </c>
      <c r="F12404" s="17">
        <f t="shared" si="396"/>
        <v>0</v>
      </c>
      <c r="G12404" s="148">
        <f t="shared" si="397"/>
        <v>0</v>
      </c>
    </row>
    <row r="12405" spans="1:7" s="8" customFormat="1" ht="12.75" x14ac:dyDescent="0.15">
      <c r="A12405" s="108" t="s">
        <v>6</v>
      </c>
      <c r="B12405" s="19">
        <v>92.91</v>
      </c>
      <c r="C12405" s="19">
        <v>139</v>
      </c>
      <c r="D12405" s="19">
        <v>139</v>
      </c>
      <c r="E12405" s="19">
        <v>0</v>
      </c>
      <c r="F12405" s="19">
        <f t="shared" si="396"/>
        <v>0</v>
      </c>
      <c r="G12405" s="151">
        <f t="shared" si="397"/>
        <v>0</v>
      </c>
    </row>
    <row r="12406" spans="1:7" s="8" customFormat="1" ht="12.75" x14ac:dyDescent="0.15">
      <c r="A12406" s="108" t="s">
        <v>12</v>
      </c>
      <c r="B12406" s="19">
        <v>92.91</v>
      </c>
      <c r="C12406" s="19">
        <v>139</v>
      </c>
      <c r="D12406" s="19">
        <v>139</v>
      </c>
      <c r="E12406" s="19">
        <v>0</v>
      </c>
      <c r="F12406" s="19">
        <f t="shared" si="396"/>
        <v>0</v>
      </c>
      <c r="G12406" s="151">
        <f t="shared" si="397"/>
        <v>0</v>
      </c>
    </row>
    <row r="12407" spans="1:7" s="8" customFormat="1" ht="12.75" x14ac:dyDescent="0.15">
      <c r="A12407" s="110" t="s">
        <v>34</v>
      </c>
      <c r="B12407" s="20">
        <v>92.91</v>
      </c>
      <c r="C12407" s="20">
        <v>0</v>
      </c>
      <c r="D12407" s="20">
        <v>0</v>
      </c>
      <c r="E12407" s="20">
        <v>0</v>
      </c>
      <c r="F12407" s="20">
        <f t="shared" si="396"/>
        <v>0</v>
      </c>
      <c r="G12407" s="136">
        <f t="shared" si="397"/>
        <v>0</v>
      </c>
    </row>
    <row r="12408" spans="1:7" s="7" customFormat="1" ht="12.75" x14ac:dyDescent="0.15">
      <c r="A12408" s="149" t="s">
        <v>239</v>
      </c>
      <c r="B12408" s="18">
        <v>7469.08</v>
      </c>
      <c r="C12408" s="18">
        <v>196652</v>
      </c>
      <c r="D12408" s="18">
        <v>157222</v>
      </c>
      <c r="E12408" s="18">
        <v>83696.990000000005</v>
      </c>
      <c r="F12408" s="18">
        <f t="shared" si="396"/>
        <v>1120.5796430082421</v>
      </c>
      <c r="G12408" s="150">
        <f t="shared" si="397"/>
        <v>53.23490987266414</v>
      </c>
    </row>
    <row r="12409" spans="1:7" s="8" customFormat="1" ht="12.75" x14ac:dyDescent="0.15">
      <c r="A12409" s="108" t="s">
        <v>234</v>
      </c>
      <c r="B12409" s="19">
        <v>7469.08</v>
      </c>
      <c r="C12409" s="19">
        <v>196652</v>
      </c>
      <c r="D12409" s="19">
        <v>157222</v>
      </c>
      <c r="E12409" s="19">
        <v>83696.990000000005</v>
      </c>
      <c r="F12409" s="19">
        <f t="shared" si="396"/>
        <v>1120.5796430082421</v>
      </c>
      <c r="G12409" s="151">
        <f t="shared" si="397"/>
        <v>53.23490987266414</v>
      </c>
    </row>
    <row r="12410" spans="1:7" s="6" customFormat="1" ht="12.75" x14ac:dyDescent="0.15">
      <c r="A12410" s="147" t="s">
        <v>5</v>
      </c>
      <c r="B12410" s="17">
        <v>7469.08</v>
      </c>
      <c r="C12410" s="17">
        <v>98326</v>
      </c>
      <c r="D12410" s="17">
        <v>58896</v>
      </c>
      <c r="E12410" s="17">
        <v>8818.01</v>
      </c>
      <c r="F12410" s="17">
        <f t="shared" si="396"/>
        <v>118.06018947447343</v>
      </c>
      <c r="G12410" s="148">
        <f t="shared" si="397"/>
        <v>14.972171284976909</v>
      </c>
    </row>
    <row r="12411" spans="1:7" s="8" customFormat="1" ht="12.75" x14ac:dyDescent="0.15">
      <c r="A12411" s="108" t="s">
        <v>6</v>
      </c>
      <c r="B12411" s="19">
        <v>4181.2</v>
      </c>
      <c r="C12411" s="19">
        <v>88562</v>
      </c>
      <c r="D12411" s="19">
        <v>58896</v>
      </c>
      <c r="E12411" s="19">
        <v>8818.01</v>
      </c>
      <c r="F12411" s="19">
        <f t="shared" si="396"/>
        <v>210.89663254568069</v>
      </c>
      <c r="G12411" s="151">
        <f t="shared" si="397"/>
        <v>14.972171284976909</v>
      </c>
    </row>
    <row r="12412" spans="1:7" s="8" customFormat="1" ht="12.75" x14ac:dyDescent="0.15">
      <c r="A12412" s="108" t="s">
        <v>7</v>
      </c>
      <c r="B12412" s="19">
        <v>4181.2</v>
      </c>
      <c r="C12412" s="19">
        <v>37534</v>
      </c>
      <c r="D12412" s="19">
        <v>26371</v>
      </c>
      <c r="E12412" s="19">
        <v>5064.33</v>
      </c>
      <c r="F12412" s="19">
        <f t="shared" si="396"/>
        <v>121.12144838802259</v>
      </c>
      <c r="G12412" s="151">
        <f t="shared" si="397"/>
        <v>19.204163664631601</v>
      </c>
    </row>
    <row r="12413" spans="1:7" s="8" customFormat="1" ht="12.75" x14ac:dyDescent="0.15">
      <c r="A12413" s="110" t="s">
        <v>8</v>
      </c>
      <c r="B12413" s="20">
        <v>3494.16</v>
      </c>
      <c r="C12413" s="20">
        <v>0</v>
      </c>
      <c r="D12413" s="20">
        <v>0</v>
      </c>
      <c r="E12413" s="20">
        <v>3538.84</v>
      </c>
      <c r="F12413" s="20">
        <f t="shared" si="396"/>
        <v>101.27870503926553</v>
      </c>
      <c r="G12413" s="136">
        <f t="shared" si="397"/>
        <v>0</v>
      </c>
    </row>
    <row r="12414" spans="1:7" s="8" customFormat="1" ht="12.75" x14ac:dyDescent="0.15">
      <c r="A12414" s="110" t="s">
        <v>10</v>
      </c>
      <c r="B12414" s="20">
        <v>110.51</v>
      </c>
      <c r="C12414" s="20">
        <v>0</v>
      </c>
      <c r="D12414" s="20">
        <v>0</v>
      </c>
      <c r="E12414" s="20">
        <v>940.98</v>
      </c>
      <c r="F12414" s="20">
        <f t="shared" si="396"/>
        <v>851.48855307212011</v>
      </c>
      <c r="G12414" s="136">
        <f t="shared" si="397"/>
        <v>0</v>
      </c>
    </row>
    <row r="12415" spans="1:7" s="8" customFormat="1" ht="12.75" x14ac:dyDescent="0.15">
      <c r="A12415" s="110" t="s">
        <v>11</v>
      </c>
      <c r="B12415" s="20">
        <v>576.53</v>
      </c>
      <c r="C12415" s="20">
        <v>0</v>
      </c>
      <c r="D12415" s="20">
        <v>0</v>
      </c>
      <c r="E12415" s="20">
        <v>584.51</v>
      </c>
      <c r="F12415" s="20">
        <f t="shared" si="396"/>
        <v>101.38414306280679</v>
      </c>
      <c r="G12415" s="136">
        <f t="shared" si="397"/>
        <v>0</v>
      </c>
    </row>
    <row r="12416" spans="1:7" s="8" customFormat="1" ht="12.75" x14ac:dyDescent="0.15">
      <c r="A12416" s="108" t="s">
        <v>12</v>
      </c>
      <c r="B12416" s="19">
        <v>0</v>
      </c>
      <c r="C12416" s="19">
        <v>51028</v>
      </c>
      <c r="D12416" s="19">
        <v>32525</v>
      </c>
      <c r="E12416" s="19">
        <v>3753.68</v>
      </c>
      <c r="F12416" s="19">
        <f t="shared" si="396"/>
        <v>0</v>
      </c>
      <c r="G12416" s="151">
        <f t="shared" si="397"/>
        <v>11.540906994619524</v>
      </c>
    </row>
    <row r="12417" spans="1:7" s="8" customFormat="1" ht="12.75" x14ac:dyDescent="0.15">
      <c r="A12417" s="110" t="s">
        <v>22</v>
      </c>
      <c r="B12417" s="20">
        <v>0</v>
      </c>
      <c r="C12417" s="20">
        <v>0</v>
      </c>
      <c r="D12417" s="20">
        <v>0</v>
      </c>
      <c r="E12417" s="20">
        <v>0</v>
      </c>
      <c r="F12417" s="20">
        <f t="shared" si="396"/>
        <v>0</v>
      </c>
      <c r="G12417" s="136">
        <f t="shared" si="397"/>
        <v>0</v>
      </c>
    </row>
    <row r="12418" spans="1:7" s="8" customFormat="1" ht="12.75" x14ac:dyDescent="0.15">
      <c r="A12418" s="110" t="s">
        <v>97</v>
      </c>
      <c r="B12418" s="20">
        <v>0</v>
      </c>
      <c r="C12418" s="20">
        <v>0</v>
      </c>
      <c r="D12418" s="20">
        <v>0</v>
      </c>
      <c r="E12418" s="20">
        <v>0</v>
      </c>
      <c r="F12418" s="20">
        <f t="shared" si="396"/>
        <v>0</v>
      </c>
      <c r="G12418" s="136">
        <f t="shared" si="397"/>
        <v>0</v>
      </c>
    </row>
    <row r="12419" spans="1:7" s="8" customFormat="1" ht="12.75" x14ac:dyDescent="0.15">
      <c r="A12419" s="110" t="s">
        <v>23</v>
      </c>
      <c r="B12419" s="20">
        <v>0</v>
      </c>
      <c r="C12419" s="20">
        <v>0</v>
      </c>
      <c r="D12419" s="20">
        <v>0</v>
      </c>
      <c r="E12419" s="20">
        <v>429.94</v>
      </c>
      <c r="F12419" s="20">
        <f t="shared" si="396"/>
        <v>0</v>
      </c>
      <c r="G12419" s="136">
        <f t="shared" si="397"/>
        <v>0</v>
      </c>
    </row>
    <row r="12420" spans="1:7" s="8" customFormat="1" ht="12.75" x14ac:dyDescent="0.15">
      <c r="A12420" s="110" t="s">
        <v>25</v>
      </c>
      <c r="B12420" s="20">
        <v>0</v>
      </c>
      <c r="C12420" s="20">
        <v>0</v>
      </c>
      <c r="D12420" s="20">
        <v>0</v>
      </c>
      <c r="E12420" s="20">
        <v>0</v>
      </c>
      <c r="F12420" s="20">
        <f t="shared" si="396"/>
        <v>0</v>
      </c>
      <c r="G12420" s="136">
        <f t="shared" si="397"/>
        <v>0</v>
      </c>
    </row>
    <row r="12421" spans="1:7" s="8" customFormat="1" ht="12.75" x14ac:dyDescent="0.15">
      <c r="A12421" s="110" t="s">
        <v>26</v>
      </c>
      <c r="B12421" s="20">
        <v>0</v>
      </c>
      <c r="C12421" s="20">
        <v>0</v>
      </c>
      <c r="D12421" s="20">
        <v>0</v>
      </c>
      <c r="E12421" s="20">
        <v>0</v>
      </c>
      <c r="F12421" s="20">
        <f t="shared" si="396"/>
        <v>0</v>
      </c>
      <c r="G12421" s="136">
        <f t="shared" si="397"/>
        <v>0</v>
      </c>
    </row>
    <row r="12422" spans="1:7" s="8" customFormat="1" ht="12.75" x14ac:dyDescent="0.15">
      <c r="A12422" s="110" t="s">
        <v>28</v>
      </c>
      <c r="B12422" s="20">
        <v>0</v>
      </c>
      <c r="C12422" s="20">
        <v>0</v>
      </c>
      <c r="D12422" s="20">
        <v>0</v>
      </c>
      <c r="E12422" s="20">
        <v>1600</v>
      </c>
      <c r="F12422" s="20">
        <f t="shared" si="396"/>
        <v>0</v>
      </c>
      <c r="G12422" s="136">
        <f t="shared" si="397"/>
        <v>0</v>
      </c>
    </row>
    <row r="12423" spans="1:7" s="8" customFormat="1" ht="12.75" x14ac:dyDescent="0.15">
      <c r="A12423" s="110" t="s">
        <v>41</v>
      </c>
      <c r="B12423" s="20">
        <v>0</v>
      </c>
      <c r="C12423" s="20">
        <v>0</v>
      </c>
      <c r="D12423" s="20">
        <v>0</v>
      </c>
      <c r="E12423" s="20">
        <v>0</v>
      </c>
      <c r="F12423" s="20">
        <f t="shared" si="396"/>
        <v>0</v>
      </c>
      <c r="G12423" s="136">
        <f t="shared" si="397"/>
        <v>0</v>
      </c>
    </row>
    <row r="12424" spans="1:7" s="8" customFormat="1" ht="12.75" x14ac:dyDescent="0.15">
      <c r="A12424" s="110" t="s">
        <v>31</v>
      </c>
      <c r="B12424" s="20">
        <v>0</v>
      </c>
      <c r="C12424" s="20">
        <v>0</v>
      </c>
      <c r="D12424" s="20">
        <v>0</v>
      </c>
      <c r="E12424" s="20">
        <v>0</v>
      </c>
      <c r="F12424" s="20">
        <f t="shared" si="396"/>
        <v>0</v>
      </c>
      <c r="G12424" s="136">
        <f t="shared" si="397"/>
        <v>0</v>
      </c>
    </row>
    <row r="12425" spans="1:7" s="8" customFormat="1" ht="12.75" x14ac:dyDescent="0.15">
      <c r="A12425" s="110" t="s">
        <v>32</v>
      </c>
      <c r="B12425" s="20">
        <v>0</v>
      </c>
      <c r="C12425" s="20">
        <v>0</v>
      </c>
      <c r="D12425" s="20">
        <v>0</v>
      </c>
      <c r="E12425" s="20">
        <v>1020.84</v>
      </c>
      <c r="F12425" s="20">
        <f t="shared" si="396"/>
        <v>0</v>
      </c>
      <c r="G12425" s="136">
        <f t="shared" si="397"/>
        <v>0</v>
      </c>
    </row>
    <row r="12426" spans="1:7" s="8" customFormat="1" ht="12.75" x14ac:dyDescent="0.15">
      <c r="A12426" s="110" t="s">
        <v>34</v>
      </c>
      <c r="B12426" s="20">
        <v>0</v>
      </c>
      <c r="C12426" s="20">
        <v>0</v>
      </c>
      <c r="D12426" s="20">
        <v>0</v>
      </c>
      <c r="E12426" s="20">
        <v>702.9</v>
      </c>
      <c r="F12426" s="20">
        <f t="shared" si="396"/>
        <v>0</v>
      </c>
      <c r="G12426" s="136">
        <f t="shared" si="397"/>
        <v>0</v>
      </c>
    </row>
    <row r="12427" spans="1:7" s="8" customFormat="1" ht="12.75" x14ac:dyDescent="0.15">
      <c r="A12427" s="110" t="s">
        <v>83</v>
      </c>
      <c r="B12427" s="20">
        <v>0</v>
      </c>
      <c r="C12427" s="20">
        <v>0</v>
      </c>
      <c r="D12427" s="20">
        <v>0</v>
      </c>
      <c r="E12427" s="20">
        <v>0</v>
      </c>
      <c r="F12427" s="20">
        <f t="shared" si="396"/>
        <v>0</v>
      </c>
      <c r="G12427" s="136">
        <f t="shared" si="397"/>
        <v>0</v>
      </c>
    </row>
    <row r="12428" spans="1:7" s="8" customFormat="1" ht="12.75" x14ac:dyDescent="0.15">
      <c r="A12428" s="108" t="s">
        <v>53</v>
      </c>
      <c r="B12428" s="19">
        <v>3287.88</v>
      </c>
      <c r="C12428" s="19">
        <v>9764</v>
      </c>
      <c r="D12428" s="19">
        <v>0</v>
      </c>
      <c r="E12428" s="19">
        <v>0</v>
      </c>
      <c r="F12428" s="19">
        <f t="shared" si="396"/>
        <v>0</v>
      </c>
      <c r="G12428" s="151">
        <f t="shared" si="397"/>
        <v>0</v>
      </c>
    </row>
    <row r="12429" spans="1:7" s="8" customFormat="1" ht="12.75" x14ac:dyDescent="0.15">
      <c r="A12429" s="108" t="s">
        <v>54</v>
      </c>
      <c r="B12429" s="19">
        <v>915.79</v>
      </c>
      <c r="C12429" s="19">
        <v>0</v>
      </c>
      <c r="D12429" s="19">
        <v>0</v>
      </c>
      <c r="E12429" s="19">
        <v>0</v>
      </c>
      <c r="F12429" s="19">
        <f t="shared" si="396"/>
        <v>0</v>
      </c>
      <c r="G12429" s="151">
        <f t="shared" si="397"/>
        <v>0</v>
      </c>
    </row>
    <row r="12430" spans="1:7" s="8" customFormat="1" ht="12.75" x14ac:dyDescent="0.15">
      <c r="A12430" s="110" t="s">
        <v>55</v>
      </c>
      <c r="B12430" s="20">
        <v>915.79</v>
      </c>
      <c r="C12430" s="20">
        <v>0</v>
      </c>
      <c r="D12430" s="20">
        <v>0</v>
      </c>
      <c r="E12430" s="20">
        <v>0</v>
      </c>
      <c r="F12430" s="20">
        <f t="shared" si="396"/>
        <v>0</v>
      </c>
      <c r="G12430" s="136">
        <f t="shared" si="397"/>
        <v>0</v>
      </c>
    </row>
    <row r="12431" spans="1:7" s="8" customFormat="1" ht="12.75" x14ac:dyDescent="0.15">
      <c r="A12431" s="108" t="s">
        <v>56</v>
      </c>
      <c r="B12431" s="19">
        <v>2372.09</v>
      </c>
      <c r="C12431" s="19">
        <v>9764</v>
      </c>
      <c r="D12431" s="19">
        <v>0</v>
      </c>
      <c r="E12431" s="19">
        <v>0</v>
      </c>
      <c r="F12431" s="19">
        <f t="shared" si="396"/>
        <v>0</v>
      </c>
      <c r="G12431" s="151">
        <f t="shared" si="397"/>
        <v>0</v>
      </c>
    </row>
    <row r="12432" spans="1:7" s="8" customFormat="1" ht="12.75" x14ac:dyDescent="0.15">
      <c r="A12432" s="110" t="s">
        <v>57</v>
      </c>
      <c r="B12432" s="20">
        <v>2372.09</v>
      </c>
      <c r="C12432" s="20">
        <v>0</v>
      </c>
      <c r="D12432" s="20">
        <v>0</v>
      </c>
      <c r="E12432" s="20">
        <v>0</v>
      </c>
      <c r="F12432" s="20">
        <f t="shared" si="396"/>
        <v>0</v>
      </c>
      <c r="G12432" s="136">
        <f t="shared" si="397"/>
        <v>0</v>
      </c>
    </row>
    <row r="12433" spans="1:7" s="8" customFormat="1" ht="12.75" x14ac:dyDescent="0.15">
      <c r="A12433" s="110" t="s">
        <v>60</v>
      </c>
      <c r="B12433" s="20">
        <v>0</v>
      </c>
      <c r="C12433" s="20">
        <v>0</v>
      </c>
      <c r="D12433" s="20">
        <v>0</v>
      </c>
      <c r="E12433" s="20">
        <v>0</v>
      </c>
      <c r="F12433" s="20">
        <f t="shared" si="396"/>
        <v>0</v>
      </c>
      <c r="G12433" s="136">
        <f t="shared" si="397"/>
        <v>0</v>
      </c>
    </row>
    <row r="12434" spans="1:7" s="8" customFormat="1" ht="12.75" x14ac:dyDescent="0.15">
      <c r="A12434" s="110" t="s">
        <v>240</v>
      </c>
      <c r="B12434" s="20">
        <v>0</v>
      </c>
      <c r="C12434" s="20">
        <v>0</v>
      </c>
      <c r="D12434" s="20">
        <v>0</v>
      </c>
      <c r="E12434" s="20">
        <v>0</v>
      </c>
      <c r="F12434" s="20">
        <f t="shared" si="396"/>
        <v>0</v>
      </c>
      <c r="G12434" s="136">
        <f t="shared" si="397"/>
        <v>0</v>
      </c>
    </row>
    <row r="12435" spans="1:7" s="6" customFormat="1" ht="12.75" x14ac:dyDescent="0.15">
      <c r="A12435" s="147" t="s">
        <v>238</v>
      </c>
      <c r="B12435" s="17">
        <v>0</v>
      </c>
      <c r="C12435" s="17">
        <v>98326</v>
      </c>
      <c r="D12435" s="17">
        <v>98326</v>
      </c>
      <c r="E12435" s="17">
        <v>74878.98</v>
      </c>
      <c r="F12435" s="17">
        <f t="shared" si="396"/>
        <v>0</v>
      </c>
      <c r="G12435" s="148">
        <f t="shared" si="397"/>
        <v>76.153794520269301</v>
      </c>
    </row>
    <row r="12436" spans="1:7" s="8" customFormat="1" ht="12.75" x14ac:dyDescent="0.15">
      <c r="A12436" s="108" t="s">
        <v>6</v>
      </c>
      <c r="B12436" s="19">
        <v>0</v>
      </c>
      <c r="C12436" s="19">
        <v>88562</v>
      </c>
      <c r="D12436" s="19">
        <v>88562</v>
      </c>
      <c r="E12436" s="19">
        <v>67732.899999999994</v>
      </c>
      <c r="F12436" s="19">
        <f t="shared" si="396"/>
        <v>0</v>
      </c>
      <c r="G12436" s="151">
        <f t="shared" si="397"/>
        <v>76.48077053363744</v>
      </c>
    </row>
    <row r="12437" spans="1:7" s="8" customFormat="1" ht="12.75" x14ac:dyDescent="0.15">
      <c r="A12437" s="108" t="s">
        <v>7</v>
      </c>
      <c r="B12437" s="19">
        <v>0</v>
      </c>
      <c r="C12437" s="19">
        <v>37534</v>
      </c>
      <c r="D12437" s="19">
        <v>37534</v>
      </c>
      <c r="E12437" s="19">
        <v>25982.43</v>
      </c>
      <c r="F12437" s="19">
        <f t="shared" si="396"/>
        <v>0</v>
      </c>
      <c r="G12437" s="151">
        <f t="shared" si="397"/>
        <v>69.223717163105448</v>
      </c>
    </row>
    <row r="12438" spans="1:7" s="8" customFormat="1" ht="12.75" x14ac:dyDescent="0.15">
      <c r="A12438" s="110" t="s">
        <v>8</v>
      </c>
      <c r="B12438" s="20">
        <v>0</v>
      </c>
      <c r="C12438" s="20">
        <v>0</v>
      </c>
      <c r="D12438" s="20">
        <v>0</v>
      </c>
      <c r="E12438" s="20">
        <v>21775.02</v>
      </c>
      <c r="F12438" s="20">
        <f t="shared" si="396"/>
        <v>0</v>
      </c>
      <c r="G12438" s="136">
        <f t="shared" si="397"/>
        <v>0</v>
      </c>
    </row>
    <row r="12439" spans="1:7" s="8" customFormat="1" ht="12.75" x14ac:dyDescent="0.15">
      <c r="A12439" s="110" t="s">
        <v>10</v>
      </c>
      <c r="B12439" s="20">
        <v>0</v>
      </c>
      <c r="C12439" s="20">
        <v>0</v>
      </c>
      <c r="D12439" s="20">
        <v>0</v>
      </c>
      <c r="E12439" s="20">
        <v>615.15</v>
      </c>
      <c r="F12439" s="20">
        <f t="shared" si="396"/>
        <v>0</v>
      </c>
      <c r="G12439" s="136">
        <f t="shared" si="397"/>
        <v>0</v>
      </c>
    </row>
    <row r="12440" spans="1:7" s="8" customFormat="1" ht="12.75" x14ac:dyDescent="0.15">
      <c r="A12440" s="110" t="s">
        <v>11</v>
      </c>
      <c r="B12440" s="20">
        <v>0</v>
      </c>
      <c r="C12440" s="20">
        <v>0</v>
      </c>
      <c r="D12440" s="20">
        <v>0</v>
      </c>
      <c r="E12440" s="20">
        <v>3592.26</v>
      </c>
      <c r="F12440" s="20">
        <f t="shared" si="396"/>
        <v>0</v>
      </c>
      <c r="G12440" s="136">
        <f t="shared" si="397"/>
        <v>0</v>
      </c>
    </row>
    <row r="12441" spans="1:7" s="8" customFormat="1" ht="12.75" x14ac:dyDescent="0.15">
      <c r="A12441" s="108" t="s">
        <v>12</v>
      </c>
      <c r="B12441" s="19">
        <v>0</v>
      </c>
      <c r="C12441" s="19">
        <v>51028</v>
      </c>
      <c r="D12441" s="19">
        <v>51028</v>
      </c>
      <c r="E12441" s="19">
        <v>41750.47</v>
      </c>
      <c r="F12441" s="19">
        <f t="shared" si="396"/>
        <v>0</v>
      </c>
      <c r="G12441" s="151">
        <f t="shared" si="397"/>
        <v>81.818746570510314</v>
      </c>
    </row>
    <row r="12442" spans="1:7" s="8" customFormat="1" ht="12.75" x14ac:dyDescent="0.15">
      <c r="A12442" s="110" t="s">
        <v>22</v>
      </c>
      <c r="B12442" s="20">
        <v>0</v>
      </c>
      <c r="C12442" s="20">
        <v>0</v>
      </c>
      <c r="D12442" s="20">
        <v>0</v>
      </c>
      <c r="E12442" s="20">
        <v>923.7</v>
      </c>
      <c r="F12442" s="20">
        <f t="shared" si="396"/>
        <v>0</v>
      </c>
      <c r="G12442" s="136">
        <f t="shared" si="397"/>
        <v>0</v>
      </c>
    </row>
    <row r="12443" spans="1:7" s="8" customFormat="1" ht="12.75" x14ac:dyDescent="0.15">
      <c r="A12443" s="110" t="s">
        <v>97</v>
      </c>
      <c r="B12443" s="20">
        <v>0</v>
      </c>
      <c r="C12443" s="20">
        <v>0</v>
      </c>
      <c r="D12443" s="20">
        <v>0</v>
      </c>
      <c r="E12443" s="20">
        <v>2004.21</v>
      </c>
      <c r="F12443" s="20">
        <f t="shared" si="396"/>
        <v>0</v>
      </c>
      <c r="G12443" s="136">
        <f t="shared" si="397"/>
        <v>0</v>
      </c>
    </row>
    <row r="12444" spans="1:7" s="8" customFormat="1" ht="12.75" x14ac:dyDescent="0.15">
      <c r="A12444" s="110" t="s">
        <v>23</v>
      </c>
      <c r="B12444" s="20">
        <v>0</v>
      </c>
      <c r="C12444" s="20">
        <v>0</v>
      </c>
      <c r="D12444" s="20">
        <v>0</v>
      </c>
      <c r="E12444" s="20">
        <v>1054.5899999999999</v>
      </c>
      <c r="F12444" s="20">
        <f t="shared" si="396"/>
        <v>0</v>
      </c>
      <c r="G12444" s="136">
        <f t="shared" si="397"/>
        <v>0</v>
      </c>
    </row>
    <row r="12445" spans="1:7" s="8" customFormat="1" ht="12.75" x14ac:dyDescent="0.15">
      <c r="A12445" s="110" t="s">
        <v>25</v>
      </c>
      <c r="B12445" s="20">
        <v>0</v>
      </c>
      <c r="C12445" s="20">
        <v>0</v>
      </c>
      <c r="D12445" s="20">
        <v>0</v>
      </c>
      <c r="E12445" s="20">
        <v>11523.28</v>
      </c>
      <c r="F12445" s="20">
        <f t="shared" si="396"/>
        <v>0</v>
      </c>
      <c r="G12445" s="136">
        <f t="shared" si="397"/>
        <v>0</v>
      </c>
    </row>
    <row r="12446" spans="1:7" s="8" customFormat="1" ht="12.75" x14ac:dyDescent="0.15">
      <c r="A12446" s="110" t="s">
        <v>26</v>
      </c>
      <c r="B12446" s="20">
        <v>0</v>
      </c>
      <c r="C12446" s="20">
        <v>0</v>
      </c>
      <c r="D12446" s="20">
        <v>0</v>
      </c>
      <c r="E12446" s="20">
        <v>2500.84</v>
      </c>
      <c r="F12446" s="20">
        <f t="shared" si="396"/>
        <v>0</v>
      </c>
      <c r="G12446" s="136">
        <f t="shared" si="397"/>
        <v>0</v>
      </c>
    </row>
    <row r="12447" spans="1:7" s="8" customFormat="1" ht="12.75" x14ac:dyDescent="0.15">
      <c r="A12447" s="110" t="s">
        <v>41</v>
      </c>
      <c r="B12447" s="20">
        <v>0</v>
      </c>
      <c r="C12447" s="20">
        <v>0</v>
      </c>
      <c r="D12447" s="20">
        <v>0</v>
      </c>
      <c r="E12447" s="20">
        <v>6808.75</v>
      </c>
      <c r="F12447" s="20">
        <f t="shared" si="396"/>
        <v>0</v>
      </c>
      <c r="G12447" s="136">
        <f t="shared" si="397"/>
        <v>0</v>
      </c>
    </row>
    <row r="12448" spans="1:7" s="8" customFormat="1" ht="12.75" x14ac:dyDescent="0.15">
      <c r="A12448" s="110" t="s">
        <v>31</v>
      </c>
      <c r="B12448" s="20">
        <v>0</v>
      </c>
      <c r="C12448" s="20">
        <v>0</v>
      </c>
      <c r="D12448" s="20">
        <v>0</v>
      </c>
      <c r="E12448" s="20">
        <v>1123.8800000000001</v>
      </c>
      <c r="F12448" s="20">
        <f t="shared" si="396"/>
        <v>0</v>
      </c>
      <c r="G12448" s="136">
        <f t="shared" si="397"/>
        <v>0</v>
      </c>
    </row>
    <row r="12449" spans="1:7" s="8" customFormat="1" ht="12.75" x14ac:dyDescent="0.15">
      <c r="A12449" s="110" t="s">
        <v>32</v>
      </c>
      <c r="B12449" s="20">
        <v>0</v>
      </c>
      <c r="C12449" s="20">
        <v>0</v>
      </c>
      <c r="D12449" s="20">
        <v>0</v>
      </c>
      <c r="E12449" s="20">
        <v>3984.21</v>
      </c>
      <c r="F12449" s="20">
        <f t="shared" si="396"/>
        <v>0</v>
      </c>
      <c r="G12449" s="136">
        <f t="shared" si="397"/>
        <v>0</v>
      </c>
    </row>
    <row r="12450" spans="1:7" s="8" customFormat="1" ht="12.75" x14ac:dyDescent="0.15">
      <c r="A12450" s="110" t="s">
        <v>34</v>
      </c>
      <c r="B12450" s="20">
        <v>0</v>
      </c>
      <c r="C12450" s="20">
        <v>0</v>
      </c>
      <c r="D12450" s="20">
        <v>0</v>
      </c>
      <c r="E12450" s="20">
        <v>9189.41</v>
      </c>
      <c r="F12450" s="20">
        <f t="shared" si="396"/>
        <v>0</v>
      </c>
      <c r="G12450" s="136">
        <f t="shared" si="397"/>
        <v>0</v>
      </c>
    </row>
    <row r="12451" spans="1:7" s="8" customFormat="1" ht="12.75" x14ac:dyDescent="0.15">
      <c r="A12451" s="110" t="s">
        <v>83</v>
      </c>
      <c r="B12451" s="20">
        <v>0</v>
      </c>
      <c r="C12451" s="20">
        <v>0</v>
      </c>
      <c r="D12451" s="20">
        <v>0</v>
      </c>
      <c r="E12451" s="20">
        <v>2637.6</v>
      </c>
      <c r="F12451" s="20">
        <f t="shared" si="396"/>
        <v>0</v>
      </c>
      <c r="G12451" s="136">
        <f t="shared" si="397"/>
        <v>0</v>
      </c>
    </row>
    <row r="12452" spans="1:7" s="8" customFormat="1" ht="12.75" x14ac:dyDescent="0.15">
      <c r="A12452" s="108" t="s">
        <v>53</v>
      </c>
      <c r="B12452" s="19">
        <v>0</v>
      </c>
      <c r="C12452" s="19">
        <v>9764</v>
      </c>
      <c r="D12452" s="19">
        <v>9764</v>
      </c>
      <c r="E12452" s="19">
        <v>7146.08</v>
      </c>
      <c r="F12452" s="19">
        <f t="shared" si="396"/>
        <v>0</v>
      </c>
      <c r="G12452" s="151">
        <f t="shared" si="397"/>
        <v>73.188037689471528</v>
      </c>
    </row>
    <row r="12453" spans="1:7" s="8" customFormat="1" ht="12.75" x14ac:dyDescent="0.15">
      <c r="A12453" s="108" t="s">
        <v>56</v>
      </c>
      <c r="B12453" s="19">
        <v>0</v>
      </c>
      <c r="C12453" s="19">
        <v>9764</v>
      </c>
      <c r="D12453" s="19">
        <v>9764</v>
      </c>
      <c r="E12453" s="19">
        <v>7146.08</v>
      </c>
      <c r="F12453" s="19">
        <f t="shared" si="396"/>
        <v>0</v>
      </c>
      <c r="G12453" s="151">
        <f t="shared" si="397"/>
        <v>73.188037689471528</v>
      </c>
    </row>
    <row r="12454" spans="1:7" s="8" customFormat="1" ht="12.75" x14ac:dyDescent="0.15">
      <c r="A12454" s="110" t="s">
        <v>57</v>
      </c>
      <c r="B12454" s="20">
        <v>0</v>
      </c>
      <c r="C12454" s="20">
        <v>0</v>
      </c>
      <c r="D12454" s="20">
        <v>0</v>
      </c>
      <c r="E12454" s="20">
        <v>725</v>
      </c>
      <c r="F12454" s="20">
        <f t="shared" si="396"/>
        <v>0</v>
      </c>
      <c r="G12454" s="136">
        <f t="shared" si="397"/>
        <v>0</v>
      </c>
    </row>
    <row r="12455" spans="1:7" s="8" customFormat="1" ht="12.75" x14ac:dyDescent="0.15">
      <c r="A12455" s="110" t="s">
        <v>60</v>
      </c>
      <c r="B12455" s="20">
        <v>0</v>
      </c>
      <c r="C12455" s="20">
        <v>0</v>
      </c>
      <c r="D12455" s="20">
        <v>0</v>
      </c>
      <c r="E12455" s="20">
        <v>5786.63</v>
      </c>
      <c r="F12455" s="20">
        <f t="shared" si="396"/>
        <v>0</v>
      </c>
      <c r="G12455" s="136">
        <f t="shared" si="397"/>
        <v>0</v>
      </c>
    </row>
    <row r="12456" spans="1:7" s="8" customFormat="1" ht="12.75" x14ac:dyDescent="0.15">
      <c r="A12456" s="110" t="s">
        <v>240</v>
      </c>
      <c r="B12456" s="20">
        <v>0</v>
      </c>
      <c r="C12456" s="20">
        <v>0</v>
      </c>
      <c r="D12456" s="20">
        <v>0</v>
      </c>
      <c r="E12456" s="20">
        <v>634.45000000000005</v>
      </c>
      <c r="F12456" s="20">
        <f t="shared" si="396"/>
        <v>0</v>
      </c>
      <c r="G12456" s="136">
        <f t="shared" si="397"/>
        <v>0</v>
      </c>
    </row>
    <row r="12457" spans="1:7" s="7" customFormat="1" ht="12.75" x14ac:dyDescent="0.15">
      <c r="A12457" s="149" t="s">
        <v>241</v>
      </c>
      <c r="B12457" s="18">
        <v>24130.37</v>
      </c>
      <c r="C12457" s="18">
        <v>44793</v>
      </c>
      <c r="D12457" s="18">
        <v>0</v>
      </c>
      <c r="E12457" s="18">
        <v>0</v>
      </c>
      <c r="F12457" s="18">
        <f t="shared" si="396"/>
        <v>0</v>
      </c>
      <c r="G12457" s="150">
        <f t="shared" si="397"/>
        <v>0</v>
      </c>
    </row>
    <row r="12458" spans="1:7" s="8" customFormat="1" ht="12.75" x14ac:dyDescent="0.15">
      <c r="A12458" s="108" t="s">
        <v>234</v>
      </c>
      <c r="B12458" s="19">
        <v>24130.37</v>
      </c>
      <c r="C12458" s="19">
        <v>44793</v>
      </c>
      <c r="D12458" s="19">
        <v>0</v>
      </c>
      <c r="E12458" s="19">
        <v>0</v>
      </c>
      <c r="F12458" s="19">
        <f t="shared" ref="F12458:F12483" si="398">IFERROR(E12458/B12458*100,0)</f>
        <v>0</v>
      </c>
      <c r="G12458" s="151">
        <f t="shared" ref="G12458:G12483" si="399">IFERROR(E12458/D12458*100,0)</f>
        <v>0</v>
      </c>
    </row>
    <row r="12459" spans="1:7" s="6" customFormat="1" ht="12.75" x14ac:dyDescent="0.15">
      <c r="A12459" s="147" t="s">
        <v>5</v>
      </c>
      <c r="B12459" s="17">
        <v>24130.37</v>
      </c>
      <c r="C12459" s="17">
        <v>24885</v>
      </c>
      <c r="D12459" s="17">
        <v>0</v>
      </c>
      <c r="E12459" s="17">
        <v>0</v>
      </c>
      <c r="F12459" s="17">
        <f t="shared" si="398"/>
        <v>0</v>
      </c>
      <c r="G12459" s="148">
        <f t="shared" si="399"/>
        <v>0</v>
      </c>
    </row>
    <row r="12460" spans="1:7" s="8" customFormat="1" ht="12.75" x14ac:dyDescent="0.15">
      <c r="A12460" s="108" t="s">
        <v>6</v>
      </c>
      <c r="B12460" s="19">
        <v>24130.37</v>
      </c>
      <c r="C12460" s="19">
        <v>24885</v>
      </c>
      <c r="D12460" s="19">
        <v>0</v>
      </c>
      <c r="E12460" s="19">
        <v>0</v>
      </c>
      <c r="F12460" s="19">
        <f t="shared" si="398"/>
        <v>0</v>
      </c>
      <c r="G12460" s="151">
        <f t="shared" si="399"/>
        <v>0</v>
      </c>
    </row>
    <row r="12461" spans="1:7" s="8" customFormat="1" ht="12.75" x14ac:dyDescent="0.15">
      <c r="A12461" s="108" t="s">
        <v>12</v>
      </c>
      <c r="B12461" s="19">
        <v>24130.37</v>
      </c>
      <c r="C12461" s="19">
        <v>24885</v>
      </c>
      <c r="D12461" s="19">
        <v>0</v>
      </c>
      <c r="E12461" s="19">
        <v>0</v>
      </c>
      <c r="F12461" s="19">
        <f t="shared" si="398"/>
        <v>0</v>
      </c>
      <c r="G12461" s="151">
        <f t="shared" si="399"/>
        <v>0</v>
      </c>
    </row>
    <row r="12462" spans="1:7" s="8" customFormat="1" ht="12.75" x14ac:dyDescent="0.15">
      <c r="A12462" s="110" t="s">
        <v>97</v>
      </c>
      <c r="B12462" s="20">
        <v>5118.49</v>
      </c>
      <c r="C12462" s="20">
        <v>0</v>
      </c>
      <c r="D12462" s="20">
        <v>0</v>
      </c>
      <c r="E12462" s="20">
        <v>0</v>
      </c>
      <c r="F12462" s="20">
        <f t="shared" si="398"/>
        <v>0</v>
      </c>
      <c r="G12462" s="136">
        <f t="shared" si="399"/>
        <v>0</v>
      </c>
    </row>
    <row r="12463" spans="1:7" s="8" customFormat="1" ht="12.75" x14ac:dyDescent="0.15">
      <c r="A12463" s="110" t="s">
        <v>28</v>
      </c>
      <c r="B12463" s="20">
        <v>3980.36</v>
      </c>
      <c r="C12463" s="20">
        <v>0</v>
      </c>
      <c r="D12463" s="20">
        <v>0</v>
      </c>
      <c r="E12463" s="20">
        <v>0</v>
      </c>
      <c r="F12463" s="20">
        <f t="shared" si="398"/>
        <v>0</v>
      </c>
      <c r="G12463" s="136">
        <f t="shared" si="399"/>
        <v>0</v>
      </c>
    </row>
    <row r="12464" spans="1:7" s="8" customFormat="1" ht="12.75" x14ac:dyDescent="0.15">
      <c r="A12464" s="110" t="s">
        <v>41</v>
      </c>
      <c r="B12464" s="20">
        <v>12834.96</v>
      </c>
      <c r="C12464" s="20">
        <v>0</v>
      </c>
      <c r="D12464" s="20">
        <v>0</v>
      </c>
      <c r="E12464" s="20">
        <v>0</v>
      </c>
      <c r="F12464" s="20">
        <f t="shared" si="398"/>
        <v>0</v>
      </c>
      <c r="G12464" s="136">
        <f t="shared" si="399"/>
        <v>0</v>
      </c>
    </row>
    <row r="12465" spans="1:7" s="8" customFormat="1" ht="12.75" x14ac:dyDescent="0.15">
      <c r="A12465" s="110" t="s">
        <v>32</v>
      </c>
      <c r="B12465" s="20">
        <v>2030.66</v>
      </c>
      <c r="C12465" s="20">
        <v>0</v>
      </c>
      <c r="D12465" s="20">
        <v>0</v>
      </c>
      <c r="E12465" s="20">
        <v>0</v>
      </c>
      <c r="F12465" s="20">
        <f t="shared" si="398"/>
        <v>0</v>
      </c>
      <c r="G12465" s="136">
        <f t="shared" si="399"/>
        <v>0</v>
      </c>
    </row>
    <row r="12466" spans="1:7" s="8" customFormat="1" ht="12.75" x14ac:dyDescent="0.15">
      <c r="A12466" s="110" t="s">
        <v>83</v>
      </c>
      <c r="B12466" s="20">
        <v>165.9</v>
      </c>
      <c r="C12466" s="20">
        <v>0</v>
      </c>
      <c r="D12466" s="20">
        <v>0</v>
      </c>
      <c r="E12466" s="20">
        <v>0</v>
      </c>
      <c r="F12466" s="20">
        <f t="shared" si="398"/>
        <v>0</v>
      </c>
      <c r="G12466" s="136">
        <f t="shared" si="399"/>
        <v>0</v>
      </c>
    </row>
    <row r="12467" spans="1:7" s="6" customFormat="1" ht="12.75" x14ac:dyDescent="0.15">
      <c r="A12467" s="147" t="s">
        <v>238</v>
      </c>
      <c r="B12467" s="17">
        <v>0</v>
      </c>
      <c r="C12467" s="17">
        <v>19908</v>
      </c>
      <c r="D12467" s="17">
        <v>0</v>
      </c>
      <c r="E12467" s="17">
        <v>0</v>
      </c>
      <c r="F12467" s="17">
        <f t="shared" si="398"/>
        <v>0</v>
      </c>
      <c r="G12467" s="148">
        <f t="shared" si="399"/>
        <v>0</v>
      </c>
    </row>
    <row r="12468" spans="1:7" s="8" customFormat="1" ht="12.75" x14ac:dyDescent="0.15">
      <c r="A12468" s="108" t="s">
        <v>6</v>
      </c>
      <c r="B12468" s="19">
        <v>0</v>
      </c>
      <c r="C12468" s="19">
        <v>19908</v>
      </c>
      <c r="D12468" s="19">
        <v>0</v>
      </c>
      <c r="E12468" s="19">
        <v>0</v>
      </c>
      <c r="F12468" s="19">
        <f t="shared" si="398"/>
        <v>0</v>
      </c>
      <c r="G12468" s="151">
        <f t="shared" si="399"/>
        <v>0</v>
      </c>
    </row>
    <row r="12469" spans="1:7" s="8" customFormat="1" ht="12.75" x14ac:dyDescent="0.15">
      <c r="A12469" s="108" t="s">
        <v>12</v>
      </c>
      <c r="B12469" s="19">
        <v>0</v>
      </c>
      <c r="C12469" s="19">
        <v>19908</v>
      </c>
      <c r="D12469" s="19">
        <v>0</v>
      </c>
      <c r="E12469" s="19">
        <v>0</v>
      </c>
      <c r="F12469" s="19">
        <f t="shared" si="398"/>
        <v>0</v>
      </c>
      <c r="G12469" s="151">
        <f t="shared" si="399"/>
        <v>0</v>
      </c>
    </row>
    <row r="12470" spans="1:7" s="7" customFormat="1" ht="12.75" x14ac:dyDescent="0.15">
      <c r="A12470" s="149" t="s">
        <v>242</v>
      </c>
      <c r="B12470" s="18">
        <v>1592.68</v>
      </c>
      <c r="C12470" s="18">
        <v>0</v>
      </c>
      <c r="D12470" s="18">
        <v>65820</v>
      </c>
      <c r="E12470" s="18">
        <v>0</v>
      </c>
      <c r="F12470" s="18">
        <f t="shared" si="398"/>
        <v>0</v>
      </c>
      <c r="G12470" s="150">
        <f t="shared" si="399"/>
        <v>0</v>
      </c>
    </row>
    <row r="12471" spans="1:7" s="8" customFormat="1" ht="12.75" x14ac:dyDescent="0.15">
      <c r="A12471" s="108" t="s">
        <v>194</v>
      </c>
      <c r="B12471" s="19">
        <v>1592.68</v>
      </c>
      <c r="C12471" s="19">
        <v>0</v>
      </c>
      <c r="D12471" s="19">
        <v>65820</v>
      </c>
      <c r="E12471" s="19">
        <v>0</v>
      </c>
      <c r="F12471" s="19">
        <f t="shared" si="398"/>
        <v>0</v>
      </c>
      <c r="G12471" s="151">
        <f t="shared" si="399"/>
        <v>0</v>
      </c>
    </row>
    <row r="12472" spans="1:7" s="6" customFormat="1" ht="12.75" x14ac:dyDescent="0.15">
      <c r="A12472" s="147" t="s">
        <v>5</v>
      </c>
      <c r="B12472" s="17">
        <v>416.09</v>
      </c>
      <c r="C12472" s="17">
        <v>0</v>
      </c>
      <c r="D12472" s="17">
        <v>0</v>
      </c>
      <c r="E12472" s="17">
        <v>0</v>
      </c>
      <c r="F12472" s="17">
        <f t="shared" si="398"/>
        <v>0</v>
      </c>
      <c r="G12472" s="148">
        <f t="shared" si="399"/>
        <v>0</v>
      </c>
    </row>
    <row r="12473" spans="1:7" s="8" customFormat="1" ht="12.75" x14ac:dyDescent="0.15">
      <c r="A12473" s="108" t="s">
        <v>6</v>
      </c>
      <c r="B12473" s="19">
        <v>416.09</v>
      </c>
      <c r="C12473" s="19">
        <v>0</v>
      </c>
      <c r="D12473" s="19">
        <v>0</v>
      </c>
      <c r="E12473" s="19">
        <v>0</v>
      </c>
      <c r="F12473" s="19">
        <f t="shared" si="398"/>
        <v>0</v>
      </c>
      <c r="G12473" s="151">
        <f t="shared" si="399"/>
        <v>0</v>
      </c>
    </row>
    <row r="12474" spans="1:7" s="8" customFormat="1" ht="12.75" x14ac:dyDescent="0.15">
      <c r="A12474" s="108" t="s">
        <v>12</v>
      </c>
      <c r="B12474" s="19">
        <v>416.09</v>
      </c>
      <c r="C12474" s="19">
        <v>0</v>
      </c>
      <c r="D12474" s="19">
        <v>0</v>
      </c>
      <c r="E12474" s="19">
        <v>0</v>
      </c>
      <c r="F12474" s="19">
        <f t="shared" si="398"/>
        <v>0</v>
      </c>
      <c r="G12474" s="151">
        <f t="shared" si="399"/>
        <v>0</v>
      </c>
    </row>
    <row r="12475" spans="1:7" s="8" customFormat="1" ht="12.75" x14ac:dyDescent="0.15">
      <c r="A12475" s="110" t="s">
        <v>30</v>
      </c>
      <c r="B12475" s="20">
        <v>416.09</v>
      </c>
      <c r="C12475" s="20">
        <v>0</v>
      </c>
      <c r="D12475" s="20">
        <v>0</v>
      </c>
      <c r="E12475" s="20">
        <v>0</v>
      </c>
      <c r="F12475" s="20">
        <f t="shared" si="398"/>
        <v>0</v>
      </c>
      <c r="G12475" s="136">
        <f t="shared" si="399"/>
        <v>0</v>
      </c>
    </row>
    <row r="12476" spans="1:7" s="6" customFormat="1" ht="12.75" x14ac:dyDescent="0.15">
      <c r="A12476" s="147" t="s">
        <v>128</v>
      </c>
      <c r="B12476" s="17">
        <v>161.26</v>
      </c>
      <c r="C12476" s="17">
        <v>0</v>
      </c>
      <c r="D12476" s="17">
        <v>0</v>
      </c>
      <c r="E12476" s="17">
        <v>0</v>
      </c>
      <c r="F12476" s="17">
        <f t="shared" si="398"/>
        <v>0</v>
      </c>
      <c r="G12476" s="148">
        <f t="shared" si="399"/>
        <v>0</v>
      </c>
    </row>
    <row r="12477" spans="1:7" s="8" customFormat="1" ht="12.75" x14ac:dyDescent="0.15">
      <c r="A12477" s="108" t="s">
        <v>6</v>
      </c>
      <c r="B12477" s="19">
        <v>161.26</v>
      </c>
      <c r="C12477" s="19">
        <v>0</v>
      </c>
      <c r="D12477" s="19">
        <v>0</v>
      </c>
      <c r="E12477" s="19">
        <v>0</v>
      </c>
      <c r="F12477" s="19">
        <f t="shared" si="398"/>
        <v>0</v>
      </c>
      <c r="G12477" s="151">
        <f t="shared" si="399"/>
        <v>0</v>
      </c>
    </row>
    <row r="12478" spans="1:7" s="8" customFormat="1" ht="12.75" x14ac:dyDescent="0.15">
      <c r="A12478" s="108" t="s">
        <v>12</v>
      </c>
      <c r="B12478" s="19">
        <v>161.26</v>
      </c>
      <c r="C12478" s="19">
        <v>0</v>
      </c>
      <c r="D12478" s="19">
        <v>0</v>
      </c>
      <c r="E12478" s="19">
        <v>0</v>
      </c>
      <c r="F12478" s="19">
        <f t="shared" si="398"/>
        <v>0</v>
      </c>
      <c r="G12478" s="151">
        <f t="shared" si="399"/>
        <v>0</v>
      </c>
    </row>
    <row r="12479" spans="1:7" s="8" customFormat="1" ht="12.75" x14ac:dyDescent="0.15">
      <c r="A12479" s="110" t="s">
        <v>30</v>
      </c>
      <c r="B12479" s="20">
        <v>161.26</v>
      </c>
      <c r="C12479" s="20">
        <v>0</v>
      </c>
      <c r="D12479" s="20">
        <v>0</v>
      </c>
      <c r="E12479" s="20">
        <v>0</v>
      </c>
      <c r="F12479" s="20">
        <f t="shared" si="398"/>
        <v>0</v>
      </c>
      <c r="G12479" s="136">
        <f t="shared" si="399"/>
        <v>0</v>
      </c>
    </row>
    <row r="12480" spans="1:7" s="6" customFormat="1" ht="12.75" x14ac:dyDescent="0.15">
      <c r="A12480" s="147" t="s">
        <v>212</v>
      </c>
      <c r="B12480" s="17">
        <v>1015.33</v>
      </c>
      <c r="C12480" s="17">
        <v>0</v>
      </c>
      <c r="D12480" s="17">
        <v>65820</v>
      </c>
      <c r="E12480" s="17">
        <v>0</v>
      </c>
      <c r="F12480" s="17">
        <f t="shared" si="398"/>
        <v>0</v>
      </c>
      <c r="G12480" s="148">
        <f t="shared" si="399"/>
        <v>0</v>
      </c>
    </row>
    <row r="12481" spans="1:7" s="8" customFormat="1" ht="12.75" x14ac:dyDescent="0.15">
      <c r="A12481" s="108" t="s">
        <v>6</v>
      </c>
      <c r="B12481" s="19">
        <v>1015.33</v>
      </c>
      <c r="C12481" s="19">
        <v>0</v>
      </c>
      <c r="D12481" s="19">
        <v>65820</v>
      </c>
      <c r="E12481" s="19">
        <v>0</v>
      </c>
      <c r="F12481" s="19">
        <f t="shared" si="398"/>
        <v>0</v>
      </c>
      <c r="G12481" s="151">
        <f t="shared" si="399"/>
        <v>0</v>
      </c>
    </row>
    <row r="12482" spans="1:7" s="8" customFormat="1" ht="12.75" x14ac:dyDescent="0.15">
      <c r="A12482" s="108" t="s">
        <v>12</v>
      </c>
      <c r="B12482" s="19">
        <v>1015.33</v>
      </c>
      <c r="C12482" s="19">
        <v>0</v>
      </c>
      <c r="D12482" s="19">
        <v>65820</v>
      </c>
      <c r="E12482" s="19">
        <v>0</v>
      </c>
      <c r="F12482" s="19">
        <f t="shared" si="398"/>
        <v>0</v>
      </c>
      <c r="G12482" s="151">
        <f t="shared" si="399"/>
        <v>0</v>
      </c>
    </row>
    <row r="12483" spans="1:7" s="8" customFormat="1" ht="12.75" x14ac:dyDescent="0.15">
      <c r="A12483" s="110" t="s">
        <v>30</v>
      </c>
      <c r="B12483" s="20">
        <v>1015.33</v>
      </c>
      <c r="C12483" s="20">
        <v>0</v>
      </c>
      <c r="D12483" s="20">
        <v>0</v>
      </c>
      <c r="E12483" s="20">
        <v>0</v>
      </c>
      <c r="F12483" s="20">
        <f t="shared" si="398"/>
        <v>0</v>
      </c>
      <c r="G12483" s="136">
        <f t="shared" si="399"/>
        <v>0</v>
      </c>
    </row>
    <row r="12484" spans="1:7" s="4" customFormat="1" ht="12.75" x14ac:dyDescent="0.15">
      <c r="A12484" s="144" t="s">
        <v>455</v>
      </c>
      <c r="B12484" s="15">
        <v>68612.42</v>
      </c>
      <c r="C12484" s="15">
        <v>22000</v>
      </c>
      <c r="D12484" s="15">
        <v>53763.16</v>
      </c>
      <c r="E12484" s="15">
        <v>50703.63</v>
      </c>
      <c r="F12484" s="15">
        <f t="shared" si="380"/>
        <v>73.898617772117632</v>
      </c>
      <c r="G12484" s="142">
        <f t="shared" si="381"/>
        <v>94.309244471493102</v>
      </c>
    </row>
    <row r="12485" spans="1:7" s="5" customFormat="1" ht="12.75" x14ac:dyDescent="0.15">
      <c r="A12485" s="145" t="s">
        <v>456</v>
      </c>
      <c r="B12485" s="16">
        <v>68612.42</v>
      </c>
      <c r="C12485" s="16">
        <v>22000</v>
      </c>
      <c r="D12485" s="16">
        <v>53763.16</v>
      </c>
      <c r="E12485" s="16">
        <v>50703.63</v>
      </c>
      <c r="F12485" s="16">
        <f t="shared" si="380"/>
        <v>73.898617772117632</v>
      </c>
      <c r="G12485" s="146">
        <f t="shared" si="381"/>
        <v>94.309244471493102</v>
      </c>
    </row>
    <row r="12486" spans="1:7" s="6" customFormat="1" ht="12.75" x14ac:dyDescent="0.15">
      <c r="A12486" s="147" t="s">
        <v>444</v>
      </c>
      <c r="B12486" s="17">
        <v>68612.42</v>
      </c>
      <c r="C12486" s="17">
        <v>22000</v>
      </c>
      <c r="D12486" s="17">
        <v>53763.16</v>
      </c>
      <c r="E12486" s="17">
        <v>50703.63</v>
      </c>
      <c r="F12486" s="17">
        <f t="shared" si="380"/>
        <v>73.898617772117632</v>
      </c>
      <c r="G12486" s="148">
        <f t="shared" si="381"/>
        <v>94.309244471493102</v>
      </c>
    </row>
    <row r="12487" spans="1:7" s="7" customFormat="1" ht="12.75" x14ac:dyDescent="0.15">
      <c r="A12487" s="149" t="s">
        <v>445</v>
      </c>
      <c r="B12487" s="18">
        <v>68612.42</v>
      </c>
      <c r="C12487" s="18">
        <v>22000</v>
      </c>
      <c r="D12487" s="18">
        <v>53763.16</v>
      </c>
      <c r="E12487" s="18">
        <v>50703.63</v>
      </c>
      <c r="F12487" s="18">
        <f t="shared" ref="F12487:F12520" si="400">IFERROR(E12487/B12487*100,0)</f>
        <v>73.898617772117632</v>
      </c>
      <c r="G12487" s="150">
        <f t="shared" ref="G12487:G12520" si="401">IFERROR(E12487/D12487*100,0)</f>
        <v>94.309244471493102</v>
      </c>
    </row>
    <row r="12488" spans="1:7" s="8" customFormat="1" ht="12.75" x14ac:dyDescent="0.15">
      <c r="A12488" s="108" t="s">
        <v>4</v>
      </c>
      <c r="B12488" s="19">
        <v>68612.42</v>
      </c>
      <c r="C12488" s="19">
        <v>22000</v>
      </c>
      <c r="D12488" s="19">
        <v>53763.16</v>
      </c>
      <c r="E12488" s="19">
        <v>50703.63</v>
      </c>
      <c r="F12488" s="19">
        <f t="shared" si="400"/>
        <v>73.898617772117632</v>
      </c>
      <c r="G12488" s="151">
        <f t="shared" si="401"/>
        <v>94.309244471493102</v>
      </c>
    </row>
    <row r="12489" spans="1:7" s="6" customFormat="1" ht="12.75" x14ac:dyDescent="0.15">
      <c r="A12489" s="147" t="s">
        <v>14</v>
      </c>
      <c r="B12489" s="17">
        <v>1076.54</v>
      </c>
      <c r="C12489" s="17">
        <v>22000</v>
      </c>
      <c r="D12489" s="17">
        <v>53000</v>
      </c>
      <c r="E12489" s="17">
        <v>49940.47</v>
      </c>
      <c r="F12489" s="17">
        <f t="shared" si="400"/>
        <v>4638.97950842514</v>
      </c>
      <c r="G12489" s="148">
        <f t="shared" si="401"/>
        <v>94.227301886792461</v>
      </c>
    </row>
    <row r="12490" spans="1:7" s="8" customFormat="1" ht="12.75" x14ac:dyDescent="0.15">
      <c r="A12490" s="108" t="s">
        <v>6</v>
      </c>
      <c r="B12490" s="19">
        <v>1076.54</v>
      </c>
      <c r="C12490" s="19">
        <v>22000</v>
      </c>
      <c r="D12490" s="19">
        <v>17808.849999999999</v>
      </c>
      <c r="E12490" s="19">
        <v>15509.24</v>
      </c>
      <c r="F12490" s="19">
        <f t="shared" si="400"/>
        <v>1440.6561762684155</v>
      </c>
      <c r="G12490" s="151">
        <f t="shared" si="401"/>
        <v>87.087262793498738</v>
      </c>
    </row>
    <row r="12491" spans="1:7" s="8" customFormat="1" ht="12.75" x14ac:dyDescent="0.15">
      <c r="A12491" s="108" t="s">
        <v>12</v>
      </c>
      <c r="B12491" s="19">
        <v>1076.54</v>
      </c>
      <c r="C12491" s="19">
        <v>22000</v>
      </c>
      <c r="D12491" s="19">
        <v>17808.849999999999</v>
      </c>
      <c r="E12491" s="19">
        <v>15509.24</v>
      </c>
      <c r="F12491" s="19">
        <f t="shared" si="400"/>
        <v>1440.6561762684155</v>
      </c>
      <c r="G12491" s="151">
        <f t="shared" si="401"/>
        <v>87.087262793498738</v>
      </c>
    </row>
    <row r="12492" spans="1:7" s="8" customFormat="1" ht="12.75" x14ac:dyDescent="0.15">
      <c r="A12492" s="110" t="s">
        <v>22</v>
      </c>
      <c r="B12492" s="20">
        <v>600.4</v>
      </c>
      <c r="C12492" s="20">
        <v>0</v>
      </c>
      <c r="D12492" s="20">
        <v>0</v>
      </c>
      <c r="E12492" s="20">
        <v>6819.23</v>
      </c>
      <c r="F12492" s="20">
        <f t="shared" si="400"/>
        <v>1135.7811459027316</v>
      </c>
      <c r="G12492" s="136">
        <f t="shared" si="401"/>
        <v>0</v>
      </c>
    </row>
    <row r="12493" spans="1:7" s="8" customFormat="1" ht="12.75" x14ac:dyDescent="0.15">
      <c r="A12493" s="110" t="s">
        <v>23</v>
      </c>
      <c r="B12493" s="20">
        <v>0</v>
      </c>
      <c r="C12493" s="20">
        <v>0</v>
      </c>
      <c r="D12493" s="20">
        <v>0</v>
      </c>
      <c r="E12493" s="20">
        <v>1093.97</v>
      </c>
      <c r="F12493" s="20">
        <f t="shared" si="400"/>
        <v>0</v>
      </c>
      <c r="G12493" s="136">
        <f t="shared" si="401"/>
        <v>0</v>
      </c>
    </row>
    <row r="12494" spans="1:7" s="8" customFormat="1" ht="12.75" x14ac:dyDescent="0.15">
      <c r="A12494" s="110" t="s">
        <v>26</v>
      </c>
      <c r="B12494" s="20">
        <v>0</v>
      </c>
      <c r="C12494" s="20">
        <v>0</v>
      </c>
      <c r="D12494" s="20">
        <v>0</v>
      </c>
      <c r="E12494" s="20">
        <v>2895.13</v>
      </c>
      <c r="F12494" s="20">
        <f t="shared" si="400"/>
        <v>0</v>
      </c>
      <c r="G12494" s="136">
        <f t="shared" si="401"/>
        <v>0</v>
      </c>
    </row>
    <row r="12495" spans="1:7" s="8" customFormat="1" ht="12.75" x14ac:dyDescent="0.15">
      <c r="A12495" s="110" t="s">
        <v>28</v>
      </c>
      <c r="B12495" s="20">
        <v>0</v>
      </c>
      <c r="C12495" s="20">
        <v>0</v>
      </c>
      <c r="D12495" s="20">
        <v>0</v>
      </c>
      <c r="E12495" s="20">
        <v>1478.67</v>
      </c>
      <c r="F12495" s="20">
        <f t="shared" si="400"/>
        <v>0</v>
      </c>
      <c r="G12495" s="136">
        <f t="shared" si="401"/>
        <v>0</v>
      </c>
    </row>
    <row r="12496" spans="1:7" s="8" customFormat="1" ht="12.75" x14ac:dyDescent="0.15">
      <c r="A12496" s="110" t="s">
        <v>29</v>
      </c>
      <c r="B12496" s="20">
        <v>0</v>
      </c>
      <c r="C12496" s="20">
        <v>0</v>
      </c>
      <c r="D12496" s="20">
        <v>0</v>
      </c>
      <c r="E12496" s="20">
        <v>824.26</v>
      </c>
      <c r="F12496" s="20">
        <f t="shared" si="400"/>
        <v>0</v>
      </c>
      <c r="G12496" s="136">
        <f t="shared" si="401"/>
        <v>0</v>
      </c>
    </row>
    <row r="12497" spans="1:7" s="8" customFormat="1" ht="12.75" x14ac:dyDescent="0.15">
      <c r="A12497" s="110" t="s">
        <v>30</v>
      </c>
      <c r="B12497" s="20">
        <v>0</v>
      </c>
      <c r="C12497" s="20">
        <v>0</v>
      </c>
      <c r="D12497" s="20">
        <v>0</v>
      </c>
      <c r="E12497" s="20">
        <v>310.88</v>
      </c>
      <c r="F12497" s="20">
        <f t="shared" si="400"/>
        <v>0</v>
      </c>
      <c r="G12497" s="136">
        <f t="shared" si="401"/>
        <v>0</v>
      </c>
    </row>
    <row r="12498" spans="1:7" s="8" customFormat="1" ht="12.75" x14ac:dyDescent="0.15">
      <c r="A12498" s="110" t="s">
        <v>32</v>
      </c>
      <c r="B12498" s="20">
        <v>476.14</v>
      </c>
      <c r="C12498" s="20">
        <v>0</v>
      </c>
      <c r="D12498" s="20">
        <v>0</v>
      </c>
      <c r="E12498" s="20">
        <v>1858.12</v>
      </c>
      <c r="F12498" s="20">
        <f t="shared" si="400"/>
        <v>390.24656613601041</v>
      </c>
      <c r="G12498" s="136">
        <f t="shared" si="401"/>
        <v>0</v>
      </c>
    </row>
    <row r="12499" spans="1:7" s="8" customFormat="1" ht="12.75" x14ac:dyDescent="0.15">
      <c r="A12499" s="110" t="s">
        <v>34</v>
      </c>
      <c r="B12499" s="20">
        <v>0</v>
      </c>
      <c r="C12499" s="20">
        <v>0</v>
      </c>
      <c r="D12499" s="20">
        <v>0</v>
      </c>
      <c r="E12499" s="20">
        <v>228.98</v>
      </c>
      <c r="F12499" s="20">
        <f t="shared" si="400"/>
        <v>0</v>
      </c>
      <c r="G12499" s="136">
        <f t="shared" si="401"/>
        <v>0</v>
      </c>
    </row>
    <row r="12500" spans="1:7" s="8" customFormat="1" ht="12.75" x14ac:dyDescent="0.15">
      <c r="A12500" s="108" t="s">
        <v>53</v>
      </c>
      <c r="B12500" s="19">
        <v>0</v>
      </c>
      <c r="C12500" s="19">
        <v>0</v>
      </c>
      <c r="D12500" s="19">
        <v>35191.15</v>
      </c>
      <c r="E12500" s="19">
        <v>34431.230000000003</v>
      </c>
      <c r="F12500" s="19">
        <f t="shared" si="400"/>
        <v>0</v>
      </c>
      <c r="G12500" s="151">
        <f t="shared" si="401"/>
        <v>97.84059344465868</v>
      </c>
    </row>
    <row r="12501" spans="1:7" s="8" customFormat="1" ht="12.75" x14ac:dyDescent="0.15">
      <c r="A12501" s="108" t="s">
        <v>56</v>
      </c>
      <c r="B12501" s="19">
        <v>0</v>
      </c>
      <c r="C12501" s="19">
        <v>0</v>
      </c>
      <c r="D12501" s="19">
        <v>35191.15</v>
      </c>
      <c r="E12501" s="19">
        <v>34431.230000000003</v>
      </c>
      <c r="F12501" s="19">
        <f t="shared" si="400"/>
        <v>0</v>
      </c>
      <c r="G12501" s="151">
        <f t="shared" si="401"/>
        <v>97.84059344465868</v>
      </c>
    </row>
    <row r="12502" spans="1:7" s="8" customFormat="1" ht="12.75" x14ac:dyDescent="0.15">
      <c r="A12502" s="110" t="s">
        <v>57</v>
      </c>
      <c r="B12502" s="20">
        <v>0</v>
      </c>
      <c r="C12502" s="20">
        <v>0</v>
      </c>
      <c r="D12502" s="20">
        <v>0</v>
      </c>
      <c r="E12502" s="20">
        <v>30442.5</v>
      </c>
      <c r="F12502" s="20">
        <f t="shared" si="400"/>
        <v>0</v>
      </c>
      <c r="G12502" s="136">
        <f t="shared" si="401"/>
        <v>0</v>
      </c>
    </row>
    <row r="12503" spans="1:7" s="8" customFormat="1" ht="12.75" x14ac:dyDescent="0.15">
      <c r="A12503" s="110" t="s">
        <v>58</v>
      </c>
      <c r="B12503" s="20">
        <v>0</v>
      </c>
      <c r="C12503" s="20">
        <v>0</v>
      </c>
      <c r="D12503" s="20">
        <v>0</v>
      </c>
      <c r="E12503" s="20">
        <v>1533.73</v>
      </c>
      <c r="F12503" s="20">
        <f t="shared" si="400"/>
        <v>0</v>
      </c>
      <c r="G12503" s="136">
        <f t="shared" si="401"/>
        <v>0</v>
      </c>
    </row>
    <row r="12504" spans="1:7" s="8" customFormat="1" ht="12.75" x14ac:dyDescent="0.15">
      <c r="A12504" s="110" t="s">
        <v>60</v>
      </c>
      <c r="B12504" s="20">
        <v>0</v>
      </c>
      <c r="C12504" s="20">
        <v>0</v>
      </c>
      <c r="D12504" s="20">
        <v>0</v>
      </c>
      <c r="E12504" s="20">
        <v>2455</v>
      </c>
      <c r="F12504" s="20">
        <f t="shared" si="400"/>
        <v>0</v>
      </c>
      <c r="G12504" s="136">
        <f t="shared" si="401"/>
        <v>0</v>
      </c>
    </row>
    <row r="12505" spans="1:7" s="6" customFormat="1" ht="12.75" x14ac:dyDescent="0.15">
      <c r="A12505" s="147" t="s">
        <v>62</v>
      </c>
      <c r="B12505" s="17">
        <v>0</v>
      </c>
      <c r="C12505" s="17">
        <v>0</v>
      </c>
      <c r="D12505" s="17">
        <v>763.16</v>
      </c>
      <c r="E12505" s="17">
        <v>763.16</v>
      </c>
      <c r="F12505" s="17">
        <f t="shared" si="400"/>
        <v>0</v>
      </c>
      <c r="G12505" s="148">
        <f t="shared" si="401"/>
        <v>100</v>
      </c>
    </row>
    <row r="12506" spans="1:7" s="8" customFormat="1" ht="12.75" x14ac:dyDescent="0.15">
      <c r="A12506" s="108" t="s">
        <v>6</v>
      </c>
      <c r="B12506" s="19">
        <v>0</v>
      </c>
      <c r="C12506" s="19">
        <v>0</v>
      </c>
      <c r="D12506" s="19">
        <v>763.16</v>
      </c>
      <c r="E12506" s="19">
        <v>763.16</v>
      </c>
      <c r="F12506" s="19">
        <f t="shared" si="400"/>
        <v>0</v>
      </c>
      <c r="G12506" s="151">
        <f t="shared" si="401"/>
        <v>100</v>
      </c>
    </row>
    <row r="12507" spans="1:7" s="8" customFormat="1" ht="12.75" x14ac:dyDescent="0.15">
      <c r="A12507" s="108" t="s">
        <v>12</v>
      </c>
      <c r="B12507" s="19">
        <v>0</v>
      </c>
      <c r="C12507" s="19">
        <v>0</v>
      </c>
      <c r="D12507" s="19">
        <v>763.16</v>
      </c>
      <c r="E12507" s="19">
        <v>763.16</v>
      </c>
      <c r="F12507" s="19">
        <f t="shared" si="400"/>
        <v>0</v>
      </c>
      <c r="G12507" s="151">
        <f t="shared" si="401"/>
        <v>100</v>
      </c>
    </row>
    <row r="12508" spans="1:7" s="8" customFormat="1" ht="12.75" x14ac:dyDescent="0.15">
      <c r="A12508" s="110" t="s">
        <v>22</v>
      </c>
      <c r="B12508" s="20">
        <v>0</v>
      </c>
      <c r="C12508" s="20">
        <v>0</v>
      </c>
      <c r="D12508" s="20">
        <v>0</v>
      </c>
      <c r="E12508" s="20">
        <v>763.16</v>
      </c>
      <c r="F12508" s="20">
        <f t="shared" si="400"/>
        <v>0</v>
      </c>
      <c r="G12508" s="136">
        <f t="shared" si="401"/>
        <v>0</v>
      </c>
    </row>
    <row r="12509" spans="1:7" s="6" customFormat="1" ht="12.75" x14ac:dyDescent="0.15">
      <c r="A12509" s="147" t="s">
        <v>15</v>
      </c>
      <c r="B12509" s="17">
        <v>67535.88</v>
      </c>
      <c r="C12509" s="17">
        <v>0</v>
      </c>
      <c r="D12509" s="17">
        <v>0</v>
      </c>
      <c r="E12509" s="17">
        <v>0</v>
      </c>
      <c r="F12509" s="17">
        <f t="shared" si="400"/>
        <v>0</v>
      </c>
      <c r="G12509" s="148">
        <f t="shared" si="401"/>
        <v>0</v>
      </c>
    </row>
    <row r="12510" spans="1:7" s="8" customFormat="1" ht="12.75" x14ac:dyDescent="0.15">
      <c r="A12510" s="108" t="s">
        <v>6</v>
      </c>
      <c r="B12510" s="19">
        <v>67535.88</v>
      </c>
      <c r="C12510" s="19">
        <v>0</v>
      </c>
      <c r="D12510" s="19">
        <v>0</v>
      </c>
      <c r="E12510" s="19">
        <v>0</v>
      </c>
      <c r="F12510" s="19">
        <f t="shared" si="400"/>
        <v>0</v>
      </c>
      <c r="G12510" s="151">
        <f t="shared" si="401"/>
        <v>0</v>
      </c>
    </row>
    <row r="12511" spans="1:7" s="8" customFormat="1" ht="12.75" x14ac:dyDescent="0.15">
      <c r="A12511" s="108" t="s">
        <v>12</v>
      </c>
      <c r="B12511" s="19">
        <v>67535.88</v>
      </c>
      <c r="C12511" s="19">
        <v>0</v>
      </c>
      <c r="D12511" s="19">
        <v>0</v>
      </c>
      <c r="E12511" s="19">
        <v>0</v>
      </c>
      <c r="F12511" s="19">
        <f t="shared" si="400"/>
        <v>0</v>
      </c>
      <c r="G12511" s="151">
        <f t="shared" si="401"/>
        <v>0</v>
      </c>
    </row>
    <row r="12512" spans="1:7" s="8" customFormat="1" ht="12.75" x14ac:dyDescent="0.15">
      <c r="A12512" s="110" t="s">
        <v>18</v>
      </c>
      <c r="B12512" s="20">
        <v>15.93</v>
      </c>
      <c r="C12512" s="20">
        <v>0</v>
      </c>
      <c r="D12512" s="20">
        <v>0</v>
      </c>
      <c r="E12512" s="20">
        <v>0</v>
      </c>
      <c r="F12512" s="20">
        <f t="shared" si="400"/>
        <v>0</v>
      </c>
      <c r="G12512" s="136">
        <f t="shared" si="401"/>
        <v>0</v>
      </c>
    </row>
    <row r="12513" spans="1:7" s="8" customFormat="1" ht="12.75" x14ac:dyDescent="0.15">
      <c r="A12513" s="110" t="s">
        <v>21</v>
      </c>
      <c r="B12513" s="20">
        <v>0</v>
      </c>
      <c r="C12513" s="20">
        <v>0</v>
      </c>
      <c r="D12513" s="20">
        <v>0</v>
      </c>
      <c r="E12513" s="20">
        <v>0</v>
      </c>
      <c r="F12513" s="20">
        <f t="shared" si="400"/>
        <v>0</v>
      </c>
      <c r="G12513" s="136">
        <f t="shared" si="401"/>
        <v>0</v>
      </c>
    </row>
    <row r="12514" spans="1:7" s="8" customFormat="1" ht="12.75" x14ac:dyDescent="0.15">
      <c r="A12514" s="110" t="s">
        <v>22</v>
      </c>
      <c r="B12514" s="20">
        <v>25043.75</v>
      </c>
      <c r="C12514" s="20">
        <v>0</v>
      </c>
      <c r="D12514" s="20">
        <v>0</v>
      </c>
      <c r="E12514" s="20">
        <v>0</v>
      </c>
      <c r="F12514" s="20">
        <f t="shared" si="400"/>
        <v>0</v>
      </c>
      <c r="G12514" s="136">
        <f t="shared" si="401"/>
        <v>0</v>
      </c>
    </row>
    <row r="12515" spans="1:7" s="8" customFormat="1" ht="12.75" x14ac:dyDescent="0.15">
      <c r="A12515" s="110" t="s">
        <v>23</v>
      </c>
      <c r="B12515" s="20">
        <v>25732.82</v>
      </c>
      <c r="C12515" s="20">
        <v>0</v>
      </c>
      <c r="D12515" s="20">
        <v>0</v>
      </c>
      <c r="E12515" s="20">
        <v>0</v>
      </c>
      <c r="F12515" s="20">
        <f t="shared" si="400"/>
        <v>0</v>
      </c>
      <c r="G12515" s="136">
        <f t="shared" si="401"/>
        <v>0</v>
      </c>
    </row>
    <row r="12516" spans="1:7" s="8" customFormat="1" ht="12.75" x14ac:dyDescent="0.15">
      <c r="A12516" s="110" t="s">
        <v>24</v>
      </c>
      <c r="B12516" s="20">
        <v>47.48</v>
      </c>
      <c r="C12516" s="20">
        <v>0</v>
      </c>
      <c r="D12516" s="20">
        <v>0</v>
      </c>
      <c r="E12516" s="20">
        <v>0</v>
      </c>
      <c r="F12516" s="20">
        <f t="shared" si="400"/>
        <v>0</v>
      </c>
      <c r="G12516" s="136">
        <f t="shared" si="401"/>
        <v>0</v>
      </c>
    </row>
    <row r="12517" spans="1:7" s="8" customFormat="1" ht="12.75" x14ac:dyDescent="0.15">
      <c r="A12517" s="110" t="s">
        <v>27</v>
      </c>
      <c r="B12517" s="20">
        <v>2674.57</v>
      </c>
      <c r="C12517" s="20">
        <v>0</v>
      </c>
      <c r="D12517" s="20">
        <v>0</v>
      </c>
      <c r="E12517" s="20">
        <v>0</v>
      </c>
      <c r="F12517" s="20">
        <f t="shared" si="400"/>
        <v>0</v>
      </c>
      <c r="G12517" s="136">
        <f t="shared" si="401"/>
        <v>0</v>
      </c>
    </row>
    <row r="12518" spans="1:7" s="8" customFormat="1" ht="12.75" x14ac:dyDescent="0.15">
      <c r="A12518" s="110" t="s">
        <v>28</v>
      </c>
      <c r="B12518" s="20">
        <v>1973.23</v>
      </c>
      <c r="C12518" s="20">
        <v>0</v>
      </c>
      <c r="D12518" s="20">
        <v>0</v>
      </c>
      <c r="E12518" s="20">
        <v>0</v>
      </c>
      <c r="F12518" s="20">
        <f t="shared" si="400"/>
        <v>0</v>
      </c>
      <c r="G12518" s="136">
        <f t="shared" si="401"/>
        <v>0</v>
      </c>
    </row>
    <row r="12519" spans="1:7" s="8" customFormat="1" ht="12.75" x14ac:dyDescent="0.15">
      <c r="A12519" s="110" t="s">
        <v>29</v>
      </c>
      <c r="B12519" s="20">
        <v>7907.24</v>
      </c>
      <c r="C12519" s="20">
        <v>0</v>
      </c>
      <c r="D12519" s="20">
        <v>0</v>
      </c>
      <c r="E12519" s="20">
        <v>0</v>
      </c>
      <c r="F12519" s="20">
        <f t="shared" si="400"/>
        <v>0</v>
      </c>
      <c r="G12519" s="136">
        <f t="shared" si="401"/>
        <v>0</v>
      </c>
    </row>
    <row r="12520" spans="1:7" s="8" customFormat="1" ht="12.75" x14ac:dyDescent="0.15">
      <c r="A12520" s="110" t="s">
        <v>34</v>
      </c>
      <c r="B12520" s="20">
        <v>4140.8599999999997</v>
      </c>
      <c r="C12520" s="20">
        <v>0</v>
      </c>
      <c r="D12520" s="20">
        <v>0</v>
      </c>
      <c r="E12520" s="20">
        <v>0</v>
      </c>
      <c r="F12520" s="20">
        <f t="shared" si="400"/>
        <v>0</v>
      </c>
      <c r="G12520" s="136">
        <f t="shared" si="401"/>
        <v>0</v>
      </c>
    </row>
    <row r="12521" spans="1:7" s="101" customFormat="1" x14ac:dyDescent="0.2">
      <c r="A12521" s="152"/>
      <c r="B12521" s="100"/>
      <c r="C12521" s="100"/>
      <c r="D12521" s="100"/>
      <c r="E12521" s="100"/>
      <c r="F12521" s="100"/>
      <c r="G12521" s="100"/>
    </row>
    <row r="12522" spans="1:7" s="101" customFormat="1" x14ac:dyDescent="0.2">
      <c r="A12522" s="185" t="s">
        <v>777</v>
      </c>
      <c r="B12522" s="185"/>
      <c r="C12522" s="185"/>
      <c r="D12522" s="185"/>
      <c r="E12522" s="185"/>
      <c r="F12522" s="185"/>
      <c r="G12522" s="185"/>
    </row>
    <row r="12523" spans="1:7" s="101" customFormat="1" x14ac:dyDescent="0.2">
      <c r="A12523" s="186" t="s">
        <v>778</v>
      </c>
      <c r="B12523" s="187"/>
      <c r="C12523" s="187"/>
      <c r="D12523" s="187"/>
      <c r="E12523" s="187"/>
      <c r="F12523" s="187"/>
      <c r="G12523" s="187"/>
    </row>
    <row r="12524" spans="1:7" s="101" customFormat="1" x14ac:dyDescent="0.2">
      <c r="A12524" s="152"/>
      <c r="B12524" s="100"/>
      <c r="C12524" s="100"/>
      <c r="D12524" s="100"/>
      <c r="E12524" s="100"/>
      <c r="F12524" s="100"/>
      <c r="G12524" s="100"/>
    </row>
    <row r="12525" spans="1:7" s="101" customFormat="1" ht="11.25" customHeight="1" x14ac:dyDescent="0.2">
      <c r="A12525" s="180" t="s">
        <v>779</v>
      </c>
      <c r="B12525" s="102"/>
      <c r="C12525" s="102"/>
      <c r="D12525" s="181" t="s">
        <v>780</v>
      </c>
      <c r="E12525" s="181"/>
      <c r="F12525" s="181"/>
      <c r="G12525" s="100"/>
    </row>
    <row r="12526" spans="1:7" s="101" customFormat="1" x14ac:dyDescent="0.2">
      <c r="A12526" s="180"/>
      <c r="B12526" s="102"/>
      <c r="C12526" s="102"/>
      <c r="D12526" s="102"/>
      <c r="E12526" s="102"/>
      <c r="F12526" s="100"/>
      <c r="G12526" s="100"/>
    </row>
    <row r="12527" spans="1:7" s="101" customFormat="1" x14ac:dyDescent="0.2">
      <c r="A12527" s="180"/>
      <c r="B12527" s="102"/>
      <c r="C12527" s="102"/>
      <c r="D12527" s="102"/>
      <c r="E12527" s="102"/>
      <c r="F12527" s="100"/>
      <c r="G12527" s="100"/>
    </row>
    <row r="12528" spans="1:7" s="101" customFormat="1" x14ac:dyDescent="0.2">
      <c r="A12528" s="180"/>
      <c r="B12528" s="102"/>
      <c r="C12528" s="102"/>
      <c r="D12528" s="182" t="s">
        <v>781</v>
      </c>
      <c r="E12528" s="182"/>
      <c r="F12528" s="182"/>
      <c r="G12528" s="100"/>
    </row>
    <row r="12529" spans="1:7" s="101" customFormat="1" x14ac:dyDescent="0.2">
      <c r="A12529" s="180"/>
      <c r="B12529" s="102"/>
      <c r="C12529" s="102"/>
      <c r="D12529" s="102"/>
      <c r="E12529" s="102"/>
      <c r="F12529" s="100"/>
      <c r="G12529" s="100"/>
    </row>
    <row r="12530" spans="1:7" s="101" customFormat="1" x14ac:dyDescent="0.2">
      <c r="A12530" s="180"/>
      <c r="B12530" s="102"/>
      <c r="C12530" s="102"/>
      <c r="D12530" s="102"/>
      <c r="E12530" s="102"/>
      <c r="F12530" s="100"/>
      <c r="G12530" s="100"/>
    </row>
    <row r="12531" spans="1:7" s="101" customFormat="1" x14ac:dyDescent="0.2">
      <c r="A12531" s="180"/>
      <c r="B12531" s="102"/>
      <c r="C12531" s="102"/>
      <c r="D12531" s="102"/>
      <c r="E12531" s="102"/>
      <c r="F12531" s="100"/>
      <c r="G12531" s="100"/>
    </row>
    <row r="12532" spans="1:7" s="101" customFormat="1" x14ac:dyDescent="0.2">
      <c r="A12532" s="180"/>
      <c r="B12532" s="102"/>
      <c r="C12532" s="102"/>
      <c r="D12532" s="102"/>
      <c r="E12532" s="102"/>
      <c r="F12532" s="100"/>
      <c r="G12532" s="100"/>
    </row>
    <row r="12533" spans="1:7" s="101" customFormat="1" x14ac:dyDescent="0.2">
      <c r="A12533" s="180"/>
      <c r="B12533" s="102"/>
      <c r="C12533" s="102"/>
      <c r="D12533" s="102"/>
      <c r="E12533" s="102"/>
      <c r="F12533" s="100"/>
      <c r="G12533" s="100"/>
    </row>
    <row r="12534" spans="1:7" s="101" customFormat="1" x14ac:dyDescent="0.2">
      <c r="A12534" s="180"/>
      <c r="B12534" s="102"/>
      <c r="C12534" s="102"/>
      <c r="D12534" s="102"/>
      <c r="E12534" s="102"/>
      <c r="F12534" s="100"/>
      <c r="G12534" s="100"/>
    </row>
    <row r="12535" spans="1:7" s="101" customFormat="1" x14ac:dyDescent="0.2">
      <c r="A12535" s="180"/>
      <c r="B12535" s="100"/>
      <c r="C12535" s="100"/>
      <c r="D12535" s="100"/>
      <c r="E12535" s="100"/>
      <c r="F12535" s="100"/>
      <c r="G12535" s="100"/>
    </row>
  </sheetData>
  <mergeCells count="8">
    <mergeCell ref="A12525:A12535"/>
    <mergeCell ref="D12525:F12525"/>
    <mergeCell ref="D12528:F12528"/>
    <mergeCell ref="A1:G1"/>
    <mergeCell ref="A2:G2"/>
    <mergeCell ref="A3:G3"/>
    <mergeCell ref="A12522:G12522"/>
    <mergeCell ref="A12523:G12523"/>
  </mergeCells>
  <pageMargins left="0.27559055118110237" right="0.27559055118110237" top="0.31496062992125984" bottom="0.31496062992125984" header="0.31496062992125984" footer="0.23622047244094491"/>
  <pageSetup paperSize="9" scale="63" fitToHeight="0" orientation="portrait" r:id="rId1"/>
  <headerFooter>
    <oddFooter>&amp;L&amp;K00+000&amp;P+1&amp;C&amp;P+1&amp;R&amp;K00+000&amp;P+1</oddFooter>
  </headerFooter>
  <rowBreaks count="6" manualBreakCount="6">
    <brk id="597" max="16383" man="1"/>
    <brk id="1119" max="16383" man="1"/>
    <brk id="9503" max="16383" man="1"/>
    <brk id="12098" max="16383" man="1"/>
    <brk id="12205" max="16383" man="1"/>
    <brk id="12483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9</vt:i4>
      </vt:variant>
      <vt:variant>
        <vt:lpstr>Imenovani rasponi</vt:lpstr>
      </vt:variant>
      <vt:variant>
        <vt:i4>15</vt:i4>
      </vt:variant>
    </vt:vector>
  </HeadingPairs>
  <TitlesOfParts>
    <vt:vector size="24" baseType="lpstr">
      <vt:lpstr>SAŽETAK</vt:lpstr>
      <vt:lpstr>RČ. P i R</vt:lpstr>
      <vt:lpstr>PRIHODI S IZV.</vt:lpstr>
      <vt:lpstr>P i R prema izvoru</vt:lpstr>
      <vt:lpstr>ras. pr. funk.</vt:lpstr>
      <vt:lpstr>RČ. FIN.</vt:lpstr>
      <vt:lpstr>rč. fin. izv.</vt:lpstr>
      <vt:lpstr>PROGR.</vt:lpstr>
      <vt:lpstr>posebni dio</vt:lpstr>
      <vt:lpstr>'P i R prema izvoru'!Ispis_naslova</vt:lpstr>
      <vt:lpstr>'posebni dio'!Ispis_naslova</vt:lpstr>
      <vt:lpstr>'PRIHODI S IZV.'!Ispis_naslova</vt:lpstr>
      <vt:lpstr>PROGR.!Ispis_naslova</vt:lpstr>
      <vt:lpstr>'ras. pr. funk.'!Ispis_naslova</vt:lpstr>
      <vt:lpstr>'RČ. P i R'!Ispis_naslova</vt:lpstr>
      <vt:lpstr>'P i R prema izvoru'!Podrucje_ispisa</vt:lpstr>
      <vt:lpstr>'posebni dio'!Podrucje_ispisa</vt:lpstr>
      <vt:lpstr>'PRIHODI S IZV.'!Podrucje_ispisa</vt:lpstr>
      <vt:lpstr>PROGR.!Podrucje_ispisa</vt:lpstr>
      <vt:lpstr>'ras. pr. funk.'!Podrucje_ispisa</vt:lpstr>
      <vt:lpstr>'RČ. FIN.'!Podrucje_ispisa</vt:lpstr>
      <vt:lpstr>'rč. fin. izv.'!Podrucje_ispisa</vt:lpstr>
      <vt:lpstr>'RČ. P i R'!Podrucje_ispisa</vt:lpstr>
      <vt:lpstr>SAŽETAK!Podrucje_ispisa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II. POSEBNI DIO KONSOLIDIRANOG PRORAČUNA</dc:title>
  <dc:creator>DDujmic</dc:creator>
  <cp:lastModifiedBy>DDujmic@zupanija.local</cp:lastModifiedBy>
  <cp:lastPrinted>2024-03-12T06:48:10Z</cp:lastPrinted>
  <dcterms:created xsi:type="dcterms:W3CDTF">2024-03-11T06:58:26Z</dcterms:created>
  <dcterms:modified xsi:type="dcterms:W3CDTF">2024-04-03T12:03:00Z</dcterms:modified>
</cp:coreProperties>
</file>